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gif" ContentType="image/gif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codeName="ЭтаКнига" defaultThemeVersion="124226"/>
  <bookViews>
    <workbookView xWindow="-45" yWindow="30" windowWidth="28380" windowHeight="12285" tabRatio="940" activeTab="5"/>
  </bookViews>
  <sheets>
    <sheet name="ЗАЯВКА" sheetId="12" r:id="rId1"/>
    <sheet name="ТЗ_печать" sheetId="26" r:id="rId2"/>
    <sheet name="позиции для рачета" sheetId="44" r:id="rId3"/>
    <sheet name="100 Материалов" sheetId="46" r:id="rId4"/>
    <sheet name=" Шаблон материалов" sheetId="45" r:id="rId5"/>
    <sheet name="смета" sheetId="3" r:id="rId6"/>
    <sheet name="изд.1" sheetId="1" r:id="rId7"/>
    <sheet name="изд.2" sheetId="11" r:id="rId8"/>
    <sheet name="изд.3" sheetId="10" r:id="rId9"/>
    <sheet name="изд.4" sheetId="9" r:id="rId10"/>
    <sheet name="изд.5" sheetId="8" r:id="rId11"/>
    <sheet name="изд.6" sheetId="7" r:id="rId12"/>
    <sheet name="изд.7" sheetId="6" r:id="rId13"/>
    <sheet name="изд.8" sheetId="5" r:id="rId14"/>
    <sheet name="изд.9" sheetId="18" r:id="rId15"/>
    <sheet name="изд.10" sheetId="22" r:id="rId16"/>
    <sheet name="изд.11" sheetId="21" r:id="rId17"/>
    <sheet name="изд.12" sheetId="20" r:id="rId18"/>
    <sheet name="изд.13" sheetId="19" r:id="rId19"/>
    <sheet name="изд.14" sheetId="23" r:id="rId20"/>
    <sheet name="изд.15" sheetId="24" r:id="rId21"/>
    <sheet name="изд.16" sheetId="43" r:id="rId22"/>
    <sheet name="изд.17" sheetId="42" r:id="rId23"/>
    <sheet name="изд.18" sheetId="41" r:id="rId24"/>
    <sheet name="изд.19" sheetId="40" r:id="rId25"/>
    <sheet name="Изд.20" sheetId="39" r:id="rId26"/>
    <sheet name="Изд.21" sheetId="38" r:id="rId27"/>
    <sheet name="Изд.22" sheetId="37" r:id="rId28"/>
    <sheet name="Изд.23" sheetId="36" r:id="rId29"/>
    <sheet name="Изд.24" sheetId="35" r:id="rId30"/>
    <sheet name="Изд.25" sheetId="34" r:id="rId31"/>
    <sheet name="инф." sheetId="2" r:id="rId32"/>
    <sheet name=" 100 работ" sheetId="48" r:id="rId33"/>
    <sheet name="Шаблон работ" sheetId="47" r:id="rId34"/>
    <sheet name="Форда" sheetId="29" r:id="rId35"/>
    <sheet name="Петрович" sheetId="30" r:id="rId36"/>
    <sheet name="Ви Ар Саплай" sheetId="31" r:id="rId37"/>
    <sheet name="ЦКИ" sheetId="32" r:id="rId38"/>
    <sheet name="СЗМ" sheetId="33" r:id="rId39"/>
    <sheet name="служебный" sheetId="49" r:id="rId40"/>
    <sheet name="Лист2" sheetId="50" r:id="rId41"/>
  </sheets>
  <definedNames>
    <definedName name="_xlnm._FilterDatabase" localSheetId="3" hidden="1">'100 Материалов'!$A$1:$F$151</definedName>
    <definedName name="_xlnm._FilterDatabase" localSheetId="36" hidden="1">'Ви Ар Саплай'!$A$1:$F$1</definedName>
    <definedName name="_xlnm._FilterDatabase" localSheetId="6" hidden="1">изд.1!$A$18:$K$177</definedName>
    <definedName name="_xlnm._FilterDatabase" localSheetId="7" hidden="1">изд.2!$B$18:$K$18</definedName>
    <definedName name="_xlnm._FilterDatabase" localSheetId="35" hidden="1">Петрович!$A$1:$F$1</definedName>
    <definedName name="_xlnm._FilterDatabase" localSheetId="38" hidden="1">СЗМ!$A$1:$F$1</definedName>
    <definedName name="_xlnm._FilterDatabase" localSheetId="34" hidden="1">Форда!$A$3:$G$6940</definedName>
    <definedName name="_xlnm._FilterDatabase" localSheetId="37" hidden="1">ЦКИ!$A$1:$G$1</definedName>
    <definedName name="_xlnm.Print_Area" localSheetId="6">изд.1!$A$1:$K$282</definedName>
    <definedName name="_xlnm.Print_Area" localSheetId="7">изд.2!$A$190:$K$269</definedName>
    <definedName name="резка">служебный!$B$2:$B$3</definedName>
  </definedNames>
  <calcPr calcId="125725"/>
</workbook>
</file>

<file path=xl/calcChain.xml><?xml version="1.0" encoding="utf-8"?>
<calcChain xmlns="http://schemas.openxmlformats.org/spreadsheetml/2006/main">
  <c r="F11" i="11"/>
  <c r="H132" l="1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F11" i="6" l="1"/>
  <c r="D118" i="40"/>
  <c r="D171" s="1"/>
  <c r="D118" i="39"/>
  <c r="D145" s="1"/>
  <c r="D118" i="38"/>
  <c r="D146" s="1"/>
  <c r="D118" i="37"/>
  <c r="A185" i="34"/>
  <c r="A185" i="35"/>
  <c r="A185" i="36"/>
  <c r="A185" i="37"/>
  <c r="A185" i="38"/>
  <c r="A185" i="39"/>
  <c r="A185" i="40"/>
  <c r="A185" i="41"/>
  <c r="A185" i="42"/>
  <c r="A185" i="43"/>
  <c r="A185" i="24"/>
  <c r="A185" i="23"/>
  <c r="A185" i="19"/>
  <c r="A185" i="20"/>
  <c r="A185" i="21"/>
  <c r="A185" i="22"/>
  <c r="A185" i="18"/>
  <c r="A185" i="5"/>
  <c r="A185" i="6"/>
  <c r="A185" i="7"/>
  <c r="A185" i="8"/>
  <c r="A185" i="9"/>
  <c r="A185" i="10"/>
  <c r="A185" i="11"/>
  <c r="D143" i="39"/>
  <c r="D144"/>
  <c r="D147"/>
  <c r="D148"/>
  <c r="D151"/>
  <c r="D152"/>
  <c r="D155"/>
  <c r="D156"/>
  <c r="D159"/>
  <c r="D160"/>
  <c r="D163"/>
  <c r="D164"/>
  <c r="D167"/>
  <c r="D168"/>
  <c r="D171"/>
  <c r="D172"/>
  <c r="D143" i="38"/>
  <c r="D144"/>
  <c r="D145"/>
  <c r="D147"/>
  <c r="D148"/>
  <c r="D149"/>
  <c r="D151"/>
  <c r="D152"/>
  <c r="D153"/>
  <c r="D155"/>
  <c r="D156"/>
  <c r="D157"/>
  <c r="D159"/>
  <c r="D160"/>
  <c r="D161"/>
  <c r="D162"/>
  <c r="D163"/>
  <c r="D164"/>
  <c r="D165"/>
  <c r="D166"/>
  <c r="D167"/>
  <c r="D168"/>
  <c r="D169"/>
  <c r="D170"/>
  <c r="D171"/>
  <c r="D172"/>
  <c r="D173"/>
  <c r="D174"/>
  <c r="D144" i="37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0" i="40"/>
  <c r="D40" i="45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B85"/>
  <c r="C85"/>
  <c r="E85"/>
  <c r="F85"/>
  <c r="B86"/>
  <c r="C86"/>
  <c r="E86"/>
  <c r="F86"/>
  <c r="B87"/>
  <c r="C87"/>
  <c r="E87"/>
  <c r="F87"/>
  <c r="B88"/>
  <c r="C88"/>
  <c r="E88"/>
  <c r="F88"/>
  <c r="B89"/>
  <c r="C89"/>
  <c r="E89"/>
  <c r="F89"/>
  <c r="B90"/>
  <c r="C90"/>
  <c r="E90"/>
  <c r="F90"/>
  <c r="B91"/>
  <c r="C91"/>
  <c r="E91"/>
  <c r="F91"/>
  <c r="B92"/>
  <c r="C92"/>
  <c r="E92"/>
  <c r="F92"/>
  <c r="F106" i="8" l="1"/>
  <c r="F106" i="9"/>
  <c r="F106" i="10"/>
  <c r="F106" i="11"/>
  <c r="F104" i="8"/>
  <c r="F104" i="9"/>
  <c r="F104" i="10"/>
  <c r="F104" i="11"/>
  <c r="E104" i="8"/>
  <c r="E104" i="9"/>
  <c r="E104" i="10"/>
  <c r="E104" i="11"/>
  <c r="E100" i="8"/>
  <c r="E100" i="9"/>
  <c r="E100" i="10"/>
  <c r="E100" i="11"/>
  <c r="E88" i="8"/>
  <c r="E88" i="9"/>
  <c r="E88" i="11"/>
  <c r="E88" i="10"/>
  <c r="E76" i="8"/>
  <c r="E76" i="9"/>
  <c r="E76" i="10"/>
  <c r="E76" i="11"/>
  <c r="E64" i="8"/>
  <c r="E64" i="9"/>
  <c r="E64" i="11"/>
  <c r="E64" i="10"/>
  <c r="D108" i="8"/>
  <c r="D108" i="9"/>
  <c r="D108" i="10"/>
  <c r="D108" i="11"/>
  <c r="D106" i="8"/>
  <c r="D106" i="9"/>
  <c r="D106" i="10"/>
  <c r="D106" i="11"/>
  <c r="D104" i="8"/>
  <c r="D104" i="9"/>
  <c r="D104" i="10"/>
  <c r="D104" i="11"/>
  <c r="E107" i="8"/>
  <c r="E107" i="9"/>
  <c r="E107" i="10"/>
  <c r="E107" i="11"/>
  <c r="E99" i="9"/>
  <c r="E99" i="8"/>
  <c r="E99" i="10"/>
  <c r="E99" i="11"/>
  <c r="E91" i="8"/>
  <c r="E91" i="9"/>
  <c r="E91" i="10"/>
  <c r="E91" i="11"/>
  <c r="E83" i="8"/>
  <c r="E83" i="9"/>
  <c r="E83" i="10"/>
  <c r="E83" i="11"/>
  <c r="E75" i="8"/>
  <c r="E75" i="9"/>
  <c r="E75" i="10"/>
  <c r="E75" i="11"/>
  <c r="E71" i="8"/>
  <c r="E71" i="9"/>
  <c r="E71" i="10"/>
  <c r="E71" i="11"/>
  <c r="E67" i="8"/>
  <c r="E67" i="9"/>
  <c r="E67" i="10"/>
  <c r="E67" i="11"/>
  <c r="E63" i="8"/>
  <c r="E63" i="9"/>
  <c r="E63" i="10"/>
  <c r="E63" i="11"/>
  <c r="E59" i="8"/>
  <c r="E59" i="9"/>
  <c r="E59" i="10"/>
  <c r="E59" i="11"/>
  <c r="F107" i="8"/>
  <c r="F107" i="9"/>
  <c r="F107" i="11"/>
  <c r="F107" i="10"/>
  <c r="F102" i="8"/>
  <c r="F102" i="9"/>
  <c r="F102" i="10"/>
  <c r="F102" i="11"/>
  <c r="E92" i="8"/>
  <c r="E92" i="9"/>
  <c r="E92" i="10"/>
  <c r="E92" i="11"/>
  <c r="E80" i="8"/>
  <c r="E80" i="9"/>
  <c r="E80" i="11"/>
  <c r="E80" i="10"/>
  <c r="E68" i="8"/>
  <c r="E68" i="9"/>
  <c r="E68" i="10"/>
  <c r="E68" i="11"/>
  <c r="D107" i="9"/>
  <c r="D107" i="8"/>
  <c r="D107" i="10"/>
  <c r="D107" i="11"/>
  <c r="D105" i="8"/>
  <c r="D105" i="9"/>
  <c r="D105" i="10"/>
  <c r="D105" i="11"/>
  <c r="D103" i="8"/>
  <c r="D103" i="9"/>
  <c r="D103" i="10"/>
  <c r="D103" i="11"/>
  <c r="D102" i="9"/>
  <c r="D102" i="8"/>
  <c r="D102" i="10"/>
  <c r="D102" i="11"/>
  <c r="E103" i="8"/>
  <c r="E103" i="9"/>
  <c r="E103" i="10"/>
  <c r="E103" i="11"/>
  <c r="E95" i="8"/>
  <c r="E95" i="9"/>
  <c r="E95" i="10"/>
  <c r="E95" i="11"/>
  <c r="E87" i="8"/>
  <c r="E87" i="9"/>
  <c r="E87" i="10"/>
  <c r="E87" i="11"/>
  <c r="E79" i="8"/>
  <c r="E79" i="9"/>
  <c r="E79" i="10"/>
  <c r="E79" i="11"/>
  <c r="C108" i="8"/>
  <c r="C108" i="9"/>
  <c r="C108" i="10"/>
  <c r="C108" i="11"/>
  <c r="C107" i="8"/>
  <c r="C107" i="9"/>
  <c r="C107" i="10"/>
  <c r="C107" i="11"/>
  <c r="C106" i="8"/>
  <c r="C106" i="9"/>
  <c r="C106" i="11"/>
  <c r="C106" i="10"/>
  <c r="C105" i="9"/>
  <c r="C105" i="8"/>
  <c r="C105" i="10"/>
  <c r="C105" i="11"/>
  <c r="C104" i="8"/>
  <c r="C104" i="9"/>
  <c r="C104" i="10"/>
  <c r="C104" i="11"/>
  <c r="C103" i="8"/>
  <c r="C103" i="9"/>
  <c r="C103" i="10"/>
  <c r="C103" i="11"/>
  <c r="C102" i="8"/>
  <c r="C102" i="9"/>
  <c r="C102" i="10"/>
  <c r="C102" i="11"/>
  <c r="E106" i="8"/>
  <c r="E106" i="9"/>
  <c r="E106" i="10"/>
  <c r="E106" i="11"/>
  <c r="E102" i="8"/>
  <c r="E102" i="9"/>
  <c r="E102" i="10"/>
  <c r="E102" i="11"/>
  <c r="E98" i="8"/>
  <c r="E98" i="9"/>
  <c r="E98" i="10"/>
  <c r="E98" i="11"/>
  <c r="E94" i="8"/>
  <c r="E94" i="9"/>
  <c r="E94" i="10"/>
  <c r="E94" i="11"/>
  <c r="E90" i="8"/>
  <c r="E90" i="9"/>
  <c r="E90" i="10"/>
  <c r="E90" i="11"/>
  <c r="E86" i="8"/>
  <c r="E86" i="9"/>
  <c r="E86" i="10"/>
  <c r="E86" i="11"/>
  <c r="E82" i="8"/>
  <c r="E82" i="9"/>
  <c r="E82" i="10"/>
  <c r="E82" i="11"/>
  <c r="E78" i="8"/>
  <c r="E78" i="9"/>
  <c r="E78" i="11"/>
  <c r="E78" i="10"/>
  <c r="E74" i="8"/>
  <c r="E74" i="9"/>
  <c r="E74" i="11"/>
  <c r="E74" i="10"/>
  <c r="E70" i="8"/>
  <c r="E70" i="9"/>
  <c r="E70" i="11"/>
  <c r="E70" i="10"/>
  <c r="E66" i="8"/>
  <c r="E66" i="9"/>
  <c r="E66" i="11"/>
  <c r="E66" i="10"/>
  <c r="E62" i="8"/>
  <c r="E62" i="9"/>
  <c r="E62" i="10"/>
  <c r="E62" i="11"/>
  <c r="E58" i="8"/>
  <c r="E58" i="9"/>
  <c r="E58" i="10"/>
  <c r="E58" i="11"/>
  <c r="F105" i="8"/>
  <c r="F105" i="9"/>
  <c r="F105" i="10"/>
  <c r="F105" i="11"/>
  <c r="E108" i="8"/>
  <c r="E108" i="9"/>
  <c r="E108" i="10"/>
  <c r="E108" i="11"/>
  <c r="G108" i="8"/>
  <c r="G108" i="9"/>
  <c r="G108" i="10"/>
  <c r="G108" i="11"/>
  <c r="G107" i="8"/>
  <c r="G107" i="9"/>
  <c r="G107" i="10"/>
  <c r="G107" i="11"/>
  <c r="G106" i="8"/>
  <c r="G106" i="9"/>
  <c r="G106" i="10"/>
  <c r="G106" i="11"/>
  <c r="G105" i="8"/>
  <c r="G105" i="9"/>
  <c r="G105" i="10"/>
  <c r="G105" i="11"/>
  <c r="G104" i="8"/>
  <c r="G104" i="9"/>
  <c r="G104" i="10"/>
  <c r="G104" i="11"/>
  <c r="G103" i="8"/>
  <c r="G103" i="9"/>
  <c r="G103" i="10"/>
  <c r="G103" i="11"/>
  <c r="G102" i="8"/>
  <c r="G102" i="9"/>
  <c r="G102" i="11"/>
  <c r="G102" i="10"/>
  <c r="E105" i="8"/>
  <c r="E105" i="9"/>
  <c r="E105" i="10"/>
  <c r="E105" i="11"/>
  <c r="E101" i="8"/>
  <c r="E101" i="9"/>
  <c r="E101" i="10"/>
  <c r="E101" i="11"/>
  <c r="E97" i="8"/>
  <c r="E97" i="9"/>
  <c r="E97" i="10"/>
  <c r="E97" i="11"/>
  <c r="E93" i="9"/>
  <c r="E93" i="8"/>
  <c r="E93" i="10"/>
  <c r="E93" i="11"/>
  <c r="E89" i="8"/>
  <c r="E89" i="9"/>
  <c r="E89" i="10"/>
  <c r="E89" i="11"/>
  <c r="E85" i="8"/>
  <c r="E85" i="9"/>
  <c r="E85" i="10"/>
  <c r="E85" i="11"/>
  <c r="E81" i="8"/>
  <c r="E81" i="9"/>
  <c r="E81" i="10"/>
  <c r="E81" i="11"/>
  <c r="E77" i="8"/>
  <c r="E77" i="9"/>
  <c r="E77" i="10"/>
  <c r="E77" i="11"/>
  <c r="E73" i="8"/>
  <c r="E73" i="9"/>
  <c r="E73" i="10"/>
  <c r="E73" i="11"/>
  <c r="E69" i="8"/>
  <c r="E69" i="9"/>
  <c r="E69" i="10"/>
  <c r="E69" i="11"/>
  <c r="E65" i="8"/>
  <c r="E65" i="9"/>
  <c r="E65" i="10"/>
  <c r="E65" i="11"/>
  <c r="E61" i="9"/>
  <c r="E61" i="8"/>
  <c r="E61" i="10"/>
  <c r="E61" i="11"/>
  <c r="E57" i="8"/>
  <c r="E57" i="9"/>
  <c r="E57" i="10"/>
  <c r="E57" i="11"/>
  <c r="F108" i="8"/>
  <c r="F108" i="9"/>
  <c r="F108" i="10"/>
  <c r="F108" i="11"/>
  <c r="F103" i="8"/>
  <c r="F103" i="9"/>
  <c r="F103" i="10"/>
  <c r="F103" i="11"/>
  <c r="E96" i="9"/>
  <c r="E96" i="8"/>
  <c r="E96" i="11"/>
  <c r="E96" i="10"/>
  <c r="E84" i="8"/>
  <c r="E84" i="9"/>
  <c r="E84" i="10"/>
  <c r="E84" i="11"/>
  <c r="E72" i="8"/>
  <c r="E72" i="9"/>
  <c r="E72" i="11"/>
  <c r="E72" i="10"/>
  <c r="E60" i="8"/>
  <c r="E60" i="9"/>
  <c r="E60" i="10"/>
  <c r="E60" i="11"/>
  <c r="C105" i="18"/>
  <c r="C105" i="5"/>
  <c r="C105" i="6"/>
  <c r="C105" i="7"/>
  <c r="E82" i="18"/>
  <c r="E82" i="5"/>
  <c r="E82" i="6"/>
  <c r="E82" i="7"/>
  <c r="E58" i="5"/>
  <c r="E58" i="18"/>
  <c r="E58" i="6"/>
  <c r="E58" i="7"/>
  <c r="F108" i="18"/>
  <c r="F108" i="5"/>
  <c r="F108" i="6"/>
  <c r="F108" i="7"/>
  <c r="F106" i="18"/>
  <c r="F106" i="5"/>
  <c r="F106" i="6"/>
  <c r="F106" i="7"/>
  <c r="D108" i="18"/>
  <c r="D108" i="5"/>
  <c r="D108" i="6"/>
  <c r="D108" i="7"/>
  <c r="D106" i="18"/>
  <c r="D106" i="5"/>
  <c r="D106" i="6"/>
  <c r="D106" i="7"/>
  <c r="D104" i="18"/>
  <c r="D104" i="6"/>
  <c r="D104" i="5"/>
  <c r="D104" i="7"/>
  <c r="D102" i="18"/>
  <c r="D102" i="5"/>
  <c r="D102" i="6"/>
  <c r="D102" i="7"/>
  <c r="E103" i="18"/>
  <c r="E103" i="5"/>
  <c r="E103" i="6"/>
  <c r="E103" i="7"/>
  <c r="E95" i="18"/>
  <c r="E95" i="5"/>
  <c r="E95" i="6"/>
  <c r="E95" i="7"/>
  <c r="E87" i="18"/>
  <c r="E87" i="5"/>
  <c r="E87" i="6"/>
  <c r="E87" i="7"/>
  <c r="E79" i="18"/>
  <c r="E79" i="5"/>
  <c r="E79" i="6"/>
  <c r="E79" i="7"/>
  <c r="E71" i="18"/>
  <c r="E71" i="5"/>
  <c r="E71" i="6"/>
  <c r="E71" i="7"/>
  <c r="E63" i="18"/>
  <c r="E63" i="6"/>
  <c r="E63" i="5"/>
  <c r="E63" i="7"/>
  <c r="E98" i="18"/>
  <c r="E98" i="5"/>
  <c r="E98" i="6"/>
  <c r="E98" i="7"/>
  <c r="C104" i="18"/>
  <c r="C104" i="6"/>
  <c r="C104" i="5"/>
  <c r="C104" i="7"/>
  <c r="C102" i="18"/>
  <c r="C102" i="5"/>
  <c r="C102" i="6"/>
  <c r="C102" i="7"/>
  <c r="E102" i="18"/>
  <c r="E102" i="6"/>
  <c r="E102" i="5"/>
  <c r="E102" i="7"/>
  <c r="E94" i="18"/>
  <c r="E94" i="6"/>
  <c r="E94" i="5"/>
  <c r="E94" i="7"/>
  <c r="E86" i="18"/>
  <c r="E86" i="6"/>
  <c r="E86" i="5"/>
  <c r="E86" i="7"/>
  <c r="E78" i="18"/>
  <c r="E78" i="6"/>
  <c r="E78" i="5"/>
  <c r="E78" i="7"/>
  <c r="E70" i="18"/>
  <c r="E70" i="6"/>
  <c r="E70" i="5"/>
  <c r="E70" i="7"/>
  <c r="E62" i="18"/>
  <c r="E62" i="5"/>
  <c r="E62" i="6"/>
  <c r="E62" i="7"/>
  <c r="E106" i="18"/>
  <c r="E106" i="5"/>
  <c r="E106" i="6"/>
  <c r="E106" i="7"/>
  <c r="C106" i="18"/>
  <c r="C106" i="6"/>
  <c r="C106" i="5"/>
  <c r="C106" i="7"/>
  <c r="G107" i="18"/>
  <c r="G107" i="5"/>
  <c r="G107" i="6"/>
  <c r="G107" i="7"/>
  <c r="G105" i="18"/>
  <c r="G105" i="6"/>
  <c r="G105" i="5"/>
  <c r="G105" i="7"/>
  <c r="G103" i="18"/>
  <c r="G103" i="5"/>
  <c r="G103" i="6"/>
  <c r="G103" i="7"/>
  <c r="E101" i="18"/>
  <c r="E101" i="6"/>
  <c r="E101" i="5"/>
  <c r="E101" i="7"/>
  <c r="E93" i="18"/>
  <c r="E93" i="6"/>
  <c r="E93" i="5"/>
  <c r="E93" i="7"/>
  <c r="E85" i="18"/>
  <c r="E85" i="6"/>
  <c r="E85" i="5"/>
  <c r="E85" i="7"/>
  <c r="E77" i="18"/>
  <c r="E77" i="6"/>
  <c r="E77" i="5"/>
  <c r="E77" i="7"/>
  <c r="E69" i="18"/>
  <c r="E69" i="6"/>
  <c r="E69" i="5"/>
  <c r="E69" i="7"/>
  <c r="E61" i="18"/>
  <c r="E61" i="5"/>
  <c r="E61" i="6"/>
  <c r="E61" i="7"/>
  <c r="C103" i="18"/>
  <c r="C103" i="5"/>
  <c r="C103" i="6"/>
  <c r="C103" i="7"/>
  <c r="C108" i="18"/>
  <c r="C108" i="5"/>
  <c r="C108" i="6"/>
  <c r="C108" i="7"/>
  <c r="F107" i="18"/>
  <c r="F107" i="6"/>
  <c r="F107" i="5"/>
  <c r="F107" i="7"/>
  <c r="F105" i="18"/>
  <c r="F105" i="6"/>
  <c r="F105" i="5"/>
  <c r="F105" i="7"/>
  <c r="F103" i="18"/>
  <c r="F103" i="5"/>
  <c r="F103" i="6"/>
  <c r="F103" i="7"/>
  <c r="E108" i="18"/>
  <c r="E108" i="5"/>
  <c r="E108" i="6"/>
  <c r="E108" i="7"/>
  <c r="E100" i="18"/>
  <c r="E100" i="5"/>
  <c r="E100" i="6"/>
  <c r="E100" i="7"/>
  <c r="E92" i="18"/>
  <c r="E92" i="5"/>
  <c r="E92" i="6"/>
  <c r="E92" i="7"/>
  <c r="E84" i="18"/>
  <c r="E84" i="5"/>
  <c r="E84" i="6"/>
  <c r="E84" i="7"/>
  <c r="E76" i="18"/>
  <c r="E76" i="5"/>
  <c r="E76" i="6"/>
  <c r="E76" i="7"/>
  <c r="E68" i="18"/>
  <c r="E68" i="5"/>
  <c r="E68" i="6"/>
  <c r="E68" i="7"/>
  <c r="E60" i="18"/>
  <c r="E60" i="6"/>
  <c r="E60" i="5"/>
  <c r="E60" i="7"/>
  <c r="E74" i="18"/>
  <c r="E74" i="5"/>
  <c r="E74" i="6"/>
  <c r="E74" i="7"/>
  <c r="D107" i="18"/>
  <c r="D107" i="6"/>
  <c r="D107" i="5"/>
  <c r="D107" i="7"/>
  <c r="D105" i="18"/>
  <c r="D105" i="5"/>
  <c r="D105" i="6"/>
  <c r="D105" i="7"/>
  <c r="D103" i="18"/>
  <c r="D103" i="5"/>
  <c r="D103" i="6"/>
  <c r="D103" i="7"/>
  <c r="E107" i="18"/>
  <c r="E107" i="6"/>
  <c r="E107" i="5"/>
  <c r="E107" i="7"/>
  <c r="E99" i="18"/>
  <c r="E99" i="6"/>
  <c r="E99" i="5"/>
  <c r="E99" i="7"/>
  <c r="E91" i="18"/>
  <c r="E91" i="6"/>
  <c r="E91" i="5"/>
  <c r="E91" i="7"/>
  <c r="E83" i="18"/>
  <c r="E83" i="6"/>
  <c r="E83" i="5"/>
  <c r="E83" i="7"/>
  <c r="E75" i="18"/>
  <c r="E75" i="6"/>
  <c r="E75" i="5"/>
  <c r="E75" i="7"/>
  <c r="E67" i="18"/>
  <c r="E67" i="6"/>
  <c r="E67" i="5"/>
  <c r="E67" i="7"/>
  <c r="E59" i="5"/>
  <c r="E59" i="18"/>
  <c r="E59" i="6"/>
  <c r="E59" i="7"/>
  <c r="C107" i="18"/>
  <c r="C107" i="5"/>
  <c r="C107" i="6"/>
  <c r="C107" i="7"/>
  <c r="E90" i="18"/>
  <c r="E90" i="5"/>
  <c r="E90" i="6"/>
  <c r="E90" i="7"/>
  <c r="E66" i="5"/>
  <c r="E66" i="18"/>
  <c r="E66" i="6"/>
  <c r="E66" i="7"/>
  <c r="G108" i="18"/>
  <c r="G108" i="5"/>
  <c r="G108" i="7"/>
  <c r="G108" i="6"/>
  <c r="G106" i="18"/>
  <c r="G106" i="5"/>
  <c r="G106" i="6"/>
  <c r="G106" i="7"/>
  <c r="G104" i="18"/>
  <c r="G104" i="5"/>
  <c r="G104" i="6"/>
  <c r="G104" i="7"/>
  <c r="G102" i="18"/>
  <c r="G102" i="6"/>
  <c r="G102" i="5"/>
  <c r="G102" i="7"/>
  <c r="E105" i="18"/>
  <c r="E105" i="5"/>
  <c r="E105" i="6"/>
  <c r="E105" i="7"/>
  <c r="E97" i="18"/>
  <c r="E97" i="5"/>
  <c r="E97" i="6"/>
  <c r="E97" i="7"/>
  <c r="E89" i="18"/>
  <c r="E89" i="5"/>
  <c r="E89" i="6"/>
  <c r="E89" i="7"/>
  <c r="E81" i="18"/>
  <c r="E81" i="5"/>
  <c r="E81" i="6"/>
  <c r="E81" i="7"/>
  <c r="E73" i="18"/>
  <c r="E73" i="5"/>
  <c r="E73" i="6"/>
  <c r="E73" i="7"/>
  <c r="E65" i="18"/>
  <c r="E65" i="5"/>
  <c r="E65" i="6"/>
  <c r="E65" i="7"/>
  <c r="E57" i="18"/>
  <c r="E57" i="5"/>
  <c r="E57" i="6"/>
  <c r="E57" i="7"/>
  <c r="F104" i="18"/>
  <c r="F104" i="5"/>
  <c r="F104" i="6"/>
  <c r="F104" i="7"/>
  <c r="F102" i="18"/>
  <c r="F102" i="6"/>
  <c r="F102" i="5"/>
  <c r="F102" i="7"/>
  <c r="E104" i="18"/>
  <c r="E104" i="6"/>
  <c r="E104" i="5"/>
  <c r="E104" i="7"/>
  <c r="E96" i="18"/>
  <c r="E96" i="6"/>
  <c r="E96" i="5"/>
  <c r="E96" i="7"/>
  <c r="E88" i="18"/>
  <c r="E88" i="6"/>
  <c r="E88" i="5"/>
  <c r="E88" i="7"/>
  <c r="E80" i="18"/>
  <c r="E80" i="6"/>
  <c r="E80" i="5"/>
  <c r="E80" i="7"/>
  <c r="E72" i="18"/>
  <c r="E72" i="6"/>
  <c r="E72" i="5"/>
  <c r="E72" i="7"/>
  <c r="E64" i="18"/>
  <c r="E64" i="5"/>
  <c r="E64" i="6"/>
  <c r="E64" i="7"/>
  <c r="G105" i="22"/>
  <c r="G105" i="1"/>
  <c r="E93" i="22"/>
  <c r="E73"/>
  <c r="E73" i="1"/>
  <c r="F108"/>
  <c r="F107" i="22"/>
  <c r="F107" i="1"/>
  <c r="F106" i="22"/>
  <c r="F106" i="1"/>
  <c r="F105" i="22"/>
  <c r="F105" i="1"/>
  <c r="F104" i="22"/>
  <c r="F104" i="1"/>
  <c r="F103" i="22"/>
  <c r="F103" i="1"/>
  <c r="F102" i="22"/>
  <c r="F102" i="1"/>
  <c r="E104" i="22"/>
  <c r="E104" i="1"/>
  <c r="E100" i="22"/>
  <c r="E100" i="1"/>
  <c r="E96" i="22"/>
  <c r="E96" i="1"/>
  <c r="E92" i="22"/>
  <c r="E92" i="1"/>
  <c r="E88" i="22"/>
  <c r="E88" i="1"/>
  <c r="E84" i="22"/>
  <c r="E84" i="1"/>
  <c r="E80" i="22"/>
  <c r="E80" i="1"/>
  <c r="E76" i="22"/>
  <c r="E76" i="1"/>
  <c r="E72" i="22"/>
  <c r="E72" i="1"/>
  <c r="E68" i="22"/>
  <c r="E68" i="1"/>
  <c r="E64" i="22"/>
  <c r="E64" i="1"/>
  <c r="E60" i="22"/>
  <c r="E60" i="1"/>
  <c r="G108"/>
  <c r="G106" i="22"/>
  <c r="G106" i="1"/>
  <c r="G104" i="22"/>
  <c r="G104" i="1"/>
  <c r="G102" i="22"/>
  <c r="G102" i="1"/>
  <c r="E97" i="22"/>
  <c r="E97" i="1"/>
  <c r="E77" i="42"/>
  <c r="E77" i="22"/>
  <c r="C107"/>
  <c r="C107" i="1"/>
  <c r="C105" i="22"/>
  <c r="C105" i="1"/>
  <c r="C104" i="22"/>
  <c r="C104" i="1"/>
  <c r="C103" i="22"/>
  <c r="C103" i="1"/>
  <c r="C102" i="22"/>
  <c r="C102" i="1"/>
  <c r="E106" i="22"/>
  <c r="E106" i="1"/>
  <c r="E102" i="42"/>
  <c r="E102" i="22"/>
  <c r="E102" i="1"/>
  <c r="E98" i="22"/>
  <c r="E98" i="1"/>
  <c r="E94" i="22"/>
  <c r="E90"/>
  <c r="E90" i="1"/>
  <c r="E86" i="22"/>
  <c r="E86" i="1"/>
  <c r="E82" i="22"/>
  <c r="E82" i="1"/>
  <c r="E78" i="22"/>
  <c r="E78" i="1"/>
  <c r="E74" i="22"/>
  <c r="E74" i="1"/>
  <c r="E70" i="22"/>
  <c r="E66"/>
  <c r="E66" i="1"/>
  <c r="E62" i="22"/>
  <c r="E62" i="1"/>
  <c r="E58" i="22"/>
  <c r="E58" i="1"/>
  <c r="G107" i="22"/>
  <c r="G107" i="1"/>
  <c r="G103" i="22"/>
  <c r="G103" i="1"/>
  <c r="E105" i="22"/>
  <c r="E105" i="1"/>
  <c r="E101" i="34"/>
  <c r="E101" i="22"/>
  <c r="E101" i="1"/>
  <c r="E89" i="42"/>
  <c r="E89" i="22"/>
  <c r="E89" i="1"/>
  <c r="E85" i="22"/>
  <c r="E85" i="1"/>
  <c r="E81" i="22"/>
  <c r="E81" i="1"/>
  <c r="E69" i="22"/>
  <c r="E65"/>
  <c r="E65" i="1"/>
  <c r="E61" i="22"/>
  <c r="E61" i="1"/>
  <c r="E57" i="22"/>
  <c r="E57" i="1"/>
  <c r="C108"/>
  <c r="C106" i="22"/>
  <c r="C106" i="1"/>
  <c r="D107" i="42"/>
  <c r="D107" i="22"/>
  <c r="D106"/>
  <c r="D106" i="1"/>
  <c r="D105" i="22"/>
  <c r="D105" i="1"/>
  <c r="D104" i="22"/>
  <c r="D104" i="1"/>
  <c r="D103" i="22"/>
  <c r="D103" i="1"/>
  <c r="D102" i="22"/>
  <c r="D102" i="1"/>
  <c r="E107" i="42"/>
  <c r="E107" i="22"/>
  <c r="E103"/>
  <c r="E103" i="1"/>
  <c r="E99" i="22"/>
  <c r="E99" i="1"/>
  <c r="E95" i="22"/>
  <c r="E95" i="1"/>
  <c r="E91" i="22"/>
  <c r="E91" i="1"/>
  <c r="E87" i="22"/>
  <c r="E87" i="1"/>
  <c r="E83" i="22"/>
  <c r="E83" i="1"/>
  <c r="E79" i="22"/>
  <c r="E79" i="1"/>
  <c r="E75" i="22"/>
  <c r="E75" i="1"/>
  <c r="E71" i="22"/>
  <c r="E71" i="1"/>
  <c r="E67" i="22"/>
  <c r="E67" i="1"/>
  <c r="E63" i="22"/>
  <c r="E63" i="1"/>
  <c r="E59" i="22"/>
  <c r="E59" i="1"/>
  <c r="G108" i="21"/>
  <c r="G108" i="42"/>
  <c r="G104" i="23"/>
  <c r="G104" i="42"/>
  <c r="E93" i="34"/>
  <c r="E93" i="42"/>
  <c r="E81"/>
  <c r="E61"/>
  <c r="F108" i="34"/>
  <c r="F108" i="42"/>
  <c r="F107"/>
  <c r="F106" i="41"/>
  <c r="F106" i="42"/>
  <c r="F105" i="21"/>
  <c r="F105" i="42"/>
  <c r="F104" i="34"/>
  <c r="F104" i="42"/>
  <c r="F103"/>
  <c r="F102" i="39"/>
  <c r="F102" i="42"/>
  <c r="E108" i="37"/>
  <c r="E108" i="42"/>
  <c r="E104" i="34"/>
  <c r="E104" i="42"/>
  <c r="E100"/>
  <c r="E96"/>
  <c r="E92" i="37"/>
  <c r="E92" i="42"/>
  <c r="E88"/>
  <c r="E84"/>
  <c r="E80"/>
  <c r="E76"/>
  <c r="E72"/>
  <c r="E68"/>
  <c r="E68" i="19"/>
  <c r="E64" i="42"/>
  <c r="E64" i="19"/>
  <c r="E60" i="42"/>
  <c r="E60" i="19"/>
  <c r="G107" i="36"/>
  <c r="G107" i="42"/>
  <c r="G106"/>
  <c r="G102" i="37"/>
  <c r="G102" i="42"/>
  <c r="E105" i="43"/>
  <c r="E105" i="42"/>
  <c r="E73"/>
  <c r="E65"/>
  <c r="E65" i="19"/>
  <c r="C108" i="42"/>
  <c r="C106"/>
  <c r="C105" i="38"/>
  <c r="C105" i="42"/>
  <c r="C103"/>
  <c r="C102" i="37"/>
  <c r="C102" i="42"/>
  <c r="E106" i="40"/>
  <c r="E106" i="42"/>
  <c r="E98"/>
  <c r="E94" i="19"/>
  <c r="E94" i="42"/>
  <c r="E90" i="20"/>
  <c r="E90" i="42"/>
  <c r="E86"/>
  <c r="E82"/>
  <c r="E78"/>
  <c r="E74"/>
  <c r="E70"/>
  <c r="E70" i="19"/>
  <c r="E66" i="42"/>
  <c r="E66" i="19"/>
  <c r="E62" i="42"/>
  <c r="E62" i="19"/>
  <c r="E58" i="42"/>
  <c r="E58" i="19"/>
  <c r="G105" i="38"/>
  <c r="G105" i="42"/>
  <c r="G103"/>
  <c r="E97" i="34"/>
  <c r="E97" i="42"/>
  <c r="E85"/>
  <c r="E69"/>
  <c r="E69" i="19"/>
  <c r="E57" i="42"/>
  <c r="E57" i="19"/>
  <c r="C107" i="36"/>
  <c r="C107" i="42"/>
  <c r="C104" i="36"/>
  <c r="C104" i="42"/>
  <c r="D108" i="36"/>
  <c r="D108" i="42"/>
  <c r="D106"/>
  <c r="D105"/>
  <c r="D104" i="40"/>
  <c r="D104" i="42"/>
  <c r="D103"/>
  <c r="D102"/>
  <c r="E103"/>
  <c r="E99"/>
  <c r="E95"/>
  <c r="E91"/>
  <c r="E87"/>
  <c r="E83"/>
  <c r="E79"/>
  <c r="E75"/>
  <c r="E71"/>
  <c r="E71" i="19"/>
  <c r="E67" i="42"/>
  <c r="E67" i="19"/>
  <c r="E63" i="42"/>
  <c r="E63" i="19"/>
  <c r="E59" i="42"/>
  <c r="E59" i="19"/>
  <c r="D158" i="38"/>
  <c r="D154"/>
  <c r="D150"/>
  <c r="D174" i="39"/>
  <c r="D170"/>
  <c r="D166"/>
  <c r="D162"/>
  <c r="D158"/>
  <c r="D154"/>
  <c r="D150"/>
  <c r="D146"/>
  <c r="D173"/>
  <c r="D169"/>
  <c r="D165"/>
  <c r="D161"/>
  <c r="D157"/>
  <c r="D153"/>
  <c r="D149"/>
  <c r="D169" i="40"/>
  <c r="E104"/>
  <c r="F108"/>
  <c r="D103" i="34"/>
  <c r="E95"/>
  <c r="G107"/>
  <c r="D107" i="35"/>
  <c r="D104" i="38"/>
  <c r="G105" i="41"/>
  <c r="E108" i="40"/>
  <c r="E92"/>
  <c r="G104"/>
  <c r="D107" i="34"/>
  <c r="E99"/>
  <c r="F103"/>
  <c r="G108" i="35"/>
  <c r="D103"/>
  <c r="F105" i="36"/>
  <c r="E104" i="37"/>
  <c r="E107" i="38"/>
  <c r="E95" i="39"/>
  <c r="F105" i="24"/>
  <c r="E96" i="40"/>
  <c r="G108"/>
  <c r="E103" i="34"/>
  <c r="F107"/>
  <c r="G104" i="35"/>
  <c r="E107" i="36"/>
  <c r="F107" i="37"/>
  <c r="E99" i="41"/>
  <c r="D108" i="40"/>
  <c r="E100"/>
  <c r="F104"/>
  <c r="E107" i="34"/>
  <c r="E91"/>
  <c r="G103"/>
  <c r="F105" i="35"/>
  <c r="E91" i="38"/>
  <c r="F102" i="41"/>
  <c r="C108" i="43"/>
  <c r="C108" i="20"/>
  <c r="C108" i="37"/>
  <c r="C108" i="19"/>
  <c r="C108" i="24"/>
  <c r="C108" i="21"/>
  <c r="C108" i="41"/>
  <c r="C108" i="39"/>
  <c r="C108" i="38"/>
  <c r="C106" i="43"/>
  <c r="C106" i="24"/>
  <c r="C106" i="23"/>
  <c r="C106" i="19"/>
  <c r="C106" i="20"/>
  <c r="C106" i="21"/>
  <c r="C106" i="36"/>
  <c r="C106" i="41"/>
  <c r="C106" i="39"/>
  <c r="C106" i="38"/>
  <c r="C103" i="24"/>
  <c r="C103" i="23"/>
  <c r="C103" i="19"/>
  <c r="C103" i="20"/>
  <c r="C103" i="21"/>
  <c r="C103" i="41"/>
  <c r="C103" i="39"/>
  <c r="C103" i="38"/>
  <c r="C103" i="43"/>
  <c r="C103" i="37"/>
  <c r="C103" i="36"/>
  <c r="E98" i="43"/>
  <c r="E98" i="20"/>
  <c r="E98" i="37"/>
  <c r="E98" i="19"/>
  <c r="E98" i="24"/>
  <c r="E98" i="21"/>
  <c r="E98" i="41"/>
  <c r="E98" i="39"/>
  <c r="E98" i="38"/>
  <c r="D108" i="43"/>
  <c r="D108" i="24"/>
  <c r="D108" i="23"/>
  <c r="D108" i="20"/>
  <c r="D108" i="21"/>
  <c r="D108" i="22"/>
  <c r="D108" i="37"/>
  <c r="D107" i="43"/>
  <c r="D107" i="24"/>
  <c r="D107" i="21"/>
  <c r="D107" i="37"/>
  <c r="D107" i="23"/>
  <c r="D107" i="41"/>
  <c r="D107" i="39"/>
  <c r="D107" i="38"/>
  <c r="D106" i="24"/>
  <c r="D106" i="23"/>
  <c r="D106" i="21"/>
  <c r="D106" i="41"/>
  <c r="D106" i="39"/>
  <c r="D106" i="38"/>
  <c r="D106" i="43"/>
  <c r="D106" i="37"/>
  <c r="D106" i="36"/>
  <c r="D105" i="43"/>
  <c r="D105" i="24"/>
  <c r="D105" i="23"/>
  <c r="D105" i="19"/>
  <c r="D105" i="20"/>
  <c r="D105" i="21"/>
  <c r="D105" i="36"/>
  <c r="D105" i="41"/>
  <c r="D105" i="39"/>
  <c r="D105" i="38"/>
  <c r="D104" i="43"/>
  <c r="D104" i="24"/>
  <c r="D104" i="23"/>
  <c r="D104" i="19"/>
  <c r="D104" i="20"/>
  <c r="D104" i="21"/>
  <c r="D104" i="36"/>
  <c r="D104" i="37"/>
  <c r="D103" i="43"/>
  <c r="D103" i="23"/>
  <c r="D103" i="37"/>
  <c r="D103" i="24"/>
  <c r="D103" i="21"/>
  <c r="D103" i="19"/>
  <c r="D103" i="41"/>
  <c r="D103" i="39"/>
  <c r="D103" i="38"/>
  <c r="D102" i="24"/>
  <c r="D102" i="23"/>
  <c r="D102" i="19"/>
  <c r="D102" i="20"/>
  <c r="D102" i="21"/>
  <c r="D102" i="41"/>
  <c r="D102" i="39"/>
  <c r="D102" i="38"/>
  <c r="D102" i="37"/>
  <c r="D102" i="36"/>
  <c r="E107" i="43"/>
  <c r="E107" i="24"/>
  <c r="E107" i="23"/>
  <c r="E107" i="21"/>
  <c r="E107" i="37"/>
  <c r="E103" i="43"/>
  <c r="E103" i="24"/>
  <c r="E103" i="23"/>
  <c r="E103" i="19"/>
  <c r="E103" i="20"/>
  <c r="E103" i="21"/>
  <c r="E103" i="36"/>
  <c r="E103" i="37"/>
  <c r="E99" i="43"/>
  <c r="E99" i="24"/>
  <c r="E99" i="23"/>
  <c r="E99" i="19"/>
  <c r="E99" i="20"/>
  <c r="E99" i="21"/>
  <c r="E99" i="36"/>
  <c r="E99" i="37"/>
  <c r="E95" i="43"/>
  <c r="E95" i="24"/>
  <c r="E95" i="23"/>
  <c r="E95" i="19"/>
  <c r="E95" i="20"/>
  <c r="E95" i="21"/>
  <c r="E95" i="36"/>
  <c r="E95" i="37"/>
  <c r="E91" i="43"/>
  <c r="E91" i="24"/>
  <c r="E91" i="23"/>
  <c r="E91" i="19"/>
  <c r="E91" i="20"/>
  <c r="E91" i="21"/>
  <c r="E91" i="36"/>
  <c r="E91" i="37"/>
  <c r="C107" i="34"/>
  <c r="C108" i="35"/>
  <c r="E106"/>
  <c r="E98"/>
  <c r="E94"/>
  <c r="C108" i="22"/>
  <c r="E102" i="21"/>
  <c r="C104" i="19"/>
  <c r="E98" i="23"/>
  <c r="C105" i="40"/>
  <c r="D105"/>
  <c r="E105"/>
  <c r="E101"/>
  <c r="E97"/>
  <c r="E93"/>
  <c r="E89"/>
  <c r="F105"/>
  <c r="G105"/>
  <c r="C108" i="34"/>
  <c r="C104"/>
  <c r="D108"/>
  <c r="D104"/>
  <c r="E108"/>
  <c r="E100"/>
  <c r="E96"/>
  <c r="E92"/>
  <c r="G108"/>
  <c r="G104"/>
  <c r="D108" i="35"/>
  <c r="E107"/>
  <c r="F106"/>
  <c r="G105"/>
  <c r="C105"/>
  <c r="D104"/>
  <c r="E103"/>
  <c r="F102"/>
  <c r="E99"/>
  <c r="E95"/>
  <c r="E91"/>
  <c r="E108" i="36"/>
  <c r="F107"/>
  <c r="E106"/>
  <c r="D103"/>
  <c r="D105" i="37"/>
  <c r="D108" i="38"/>
  <c r="E95"/>
  <c r="G105" i="39"/>
  <c r="E103" i="41"/>
  <c r="G108" i="24"/>
  <c r="D102" i="43"/>
  <c r="E89"/>
  <c r="C105"/>
  <c r="C105" i="24"/>
  <c r="C105" i="23"/>
  <c r="C105" i="19"/>
  <c r="C105" i="20"/>
  <c r="C105" i="21"/>
  <c r="C105" i="36"/>
  <c r="C105" i="37"/>
  <c r="C102" i="43"/>
  <c r="C102" i="24"/>
  <c r="C102" i="23"/>
  <c r="C102" i="19"/>
  <c r="C102" i="20"/>
  <c r="C102" i="21"/>
  <c r="C102" i="36"/>
  <c r="C102" i="41"/>
  <c r="C102" i="39"/>
  <c r="C102" i="38"/>
  <c r="E102" i="43"/>
  <c r="E102" i="19"/>
  <c r="E102" i="37"/>
  <c r="E102" i="23"/>
  <c r="E102" i="20"/>
  <c r="E102" i="41"/>
  <c r="E102" i="39"/>
  <c r="E102" i="38"/>
  <c r="E94" i="43"/>
  <c r="E94" i="24"/>
  <c r="E94" i="37"/>
  <c r="E94" i="20"/>
  <c r="E94" i="23"/>
  <c r="E94" i="41"/>
  <c r="E94" i="39"/>
  <c r="E94" i="38"/>
  <c r="F108" i="24"/>
  <c r="F108" i="23"/>
  <c r="F108" i="19"/>
  <c r="F108" i="20"/>
  <c r="F108" i="21"/>
  <c r="F108" i="22"/>
  <c r="F108" i="41"/>
  <c r="F108" i="39"/>
  <c r="F108" i="38"/>
  <c r="F108" i="37"/>
  <c r="F106" i="43"/>
  <c r="F106" i="24"/>
  <c r="F106" i="23"/>
  <c r="F106" i="19"/>
  <c r="F106" i="20"/>
  <c r="F106" i="21"/>
  <c r="F106" i="36"/>
  <c r="F106" i="37"/>
  <c r="F105" i="43"/>
  <c r="F105" i="19"/>
  <c r="F105" i="37"/>
  <c r="F105" i="23"/>
  <c r="F105" i="20"/>
  <c r="F105" i="41"/>
  <c r="F105" i="39"/>
  <c r="F105" i="38"/>
  <c r="F102" i="43"/>
  <c r="F102" i="24"/>
  <c r="F102" i="23"/>
  <c r="F102" i="19"/>
  <c r="F102" i="20"/>
  <c r="F102" i="21"/>
  <c r="F102" i="36"/>
  <c r="F102" i="37"/>
  <c r="E108" i="43"/>
  <c r="E108" i="24"/>
  <c r="E108" i="23"/>
  <c r="E108" i="20"/>
  <c r="E108" i="21"/>
  <c r="E108" i="22"/>
  <c r="E108" i="41"/>
  <c r="E108" i="38"/>
  <c r="E104" i="43"/>
  <c r="E104" i="24"/>
  <c r="E104" i="23"/>
  <c r="E104" i="19"/>
  <c r="E104" i="20"/>
  <c r="E104" i="21"/>
  <c r="E104" i="36"/>
  <c r="E104" i="41"/>
  <c r="E104" i="39"/>
  <c r="E104" i="38"/>
  <c r="E100" i="43"/>
  <c r="E100" i="24"/>
  <c r="E100" i="23"/>
  <c r="E100" i="19"/>
  <c r="E100" i="20"/>
  <c r="E100" i="21"/>
  <c r="E100" i="36"/>
  <c r="E100" i="41"/>
  <c r="E100" i="38"/>
  <c r="E96" i="43"/>
  <c r="E96" i="24"/>
  <c r="E96" i="19"/>
  <c r="E96" i="20"/>
  <c r="E96" i="21"/>
  <c r="E96" i="36"/>
  <c r="E96" i="41"/>
  <c r="E96" i="39"/>
  <c r="E96" i="38"/>
  <c r="E92" i="43"/>
  <c r="E92" i="24"/>
  <c r="E92" i="23"/>
  <c r="E92" i="19"/>
  <c r="E92" i="20"/>
  <c r="E92" i="21"/>
  <c r="E92" i="36"/>
  <c r="E92" i="41"/>
  <c r="E92" i="39"/>
  <c r="E92" i="38"/>
  <c r="C104" i="40"/>
  <c r="C103" i="34"/>
  <c r="C106" i="40"/>
  <c r="C102"/>
  <c r="D106"/>
  <c r="D102"/>
  <c r="E102"/>
  <c r="E98"/>
  <c r="E94"/>
  <c r="E90"/>
  <c r="F106"/>
  <c r="F102"/>
  <c r="G106"/>
  <c r="G102"/>
  <c r="C105" i="34"/>
  <c r="D105"/>
  <c r="E105"/>
  <c r="F105"/>
  <c r="G105"/>
  <c r="E108" i="35"/>
  <c r="F107"/>
  <c r="G106"/>
  <c r="C106"/>
  <c r="D105"/>
  <c r="E104"/>
  <c r="F103"/>
  <c r="G102"/>
  <c r="C102"/>
  <c r="E100"/>
  <c r="E96"/>
  <c r="E92"/>
  <c r="F108" i="36"/>
  <c r="E94"/>
  <c r="C106" i="37"/>
  <c r="E96"/>
  <c r="F102" i="38"/>
  <c r="E99"/>
  <c r="F106" i="39"/>
  <c r="E103"/>
  <c r="E107" i="41"/>
  <c r="D104"/>
  <c r="E91"/>
  <c r="D103" i="20"/>
  <c r="C107" i="24"/>
  <c r="C107" i="23"/>
  <c r="C107" i="19"/>
  <c r="C107" i="20"/>
  <c r="C107" i="21"/>
  <c r="C107" i="43"/>
  <c r="C107" i="41"/>
  <c r="C107" i="39"/>
  <c r="C107" i="38"/>
  <c r="C107" i="37"/>
  <c r="C104" i="43"/>
  <c r="C104" i="24"/>
  <c r="C104" i="21"/>
  <c r="C104" i="37"/>
  <c r="C104" i="20"/>
  <c r="C104" i="23"/>
  <c r="C104" i="41"/>
  <c r="C104" i="39"/>
  <c r="C104" i="38"/>
  <c r="E106" i="43"/>
  <c r="E106" i="23"/>
  <c r="E106" i="37"/>
  <c r="E106" i="24"/>
  <c r="E106" i="21"/>
  <c r="E106" i="41"/>
  <c r="E106" i="39"/>
  <c r="E106" i="38"/>
  <c r="E90" i="43"/>
  <c r="E90" i="23"/>
  <c r="E90" i="24"/>
  <c r="E90" i="21"/>
  <c r="E90" i="19"/>
  <c r="E90" i="41"/>
  <c r="E90" i="39"/>
  <c r="F107" i="43"/>
  <c r="F107" i="24"/>
  <c r="F107" i="23"/>
  <c r="F107" i="19"/>
  <c r="F107" i="20"/>
  <c r="F107" i="21"/>
  <c r="F107" i="41"/>
  <c r="F107" i="39"/>
  <c r="F107" i="38"/>
  <c r="F104" i="24"/>
  <c r="F104" i="23"/>
  <c r="F104" i="19"/>
  <c r="F104" i="20"/>
  <c r="F104" i="21"/>
  <c r="F104" i="41"/>
  <c r="F104" i="39"/>
  <c r="F104" i="38"/>
  <c r="F104" i="37"/>
  <c r="F104" i="43"/>
  <c r="F104" i="36"/>
  <c r="F103" i="43"/>
  <c r="F103" i="24"/>
  <c r="F103" i="23"/>
  <c r="F103" i="19"/>
  <c r="F103" i="20"/>
  <c r="F103" i="21"/>
  <c r="F103" i="36"/>
  <c r="F103" i="41"/>
  <c r="F103" i="39"/>
  <c r="F103" i="38"/>
  <c r="G108" i="43"/>
  <c r="G108" i="19"/>
  <c r="G108" i="37"/>
  <c r="G108" i="23"/>
  <c r="G108" i="22"/>
  <c r="G108" i="20"/>
  <c r="G108" i="41"/>
  <c r="G108" i="39"/>
  <c r="G108" i="38"/>
  <c r="G107" i="24"/>
  <c r="G107" i="23"/>
  <c r="G107" i="19"/>
  <c r="G107" i="20"/>
  <c r="G107" i="21"/>
  <c r="G107" i="41"/>
  <c r="G107" i="39"/>
  <c r="G107" i="38"/>
  <c r="G107" i="37"/>
  <c r="G107" i="43"/>
  <c r="G106"/>
  <c r="G106" i="24"/>
  <c r="G106" i="23"/>
  <c r="G106" i="19"/>
  <c r="G106" i="20"/>
  <c r="G106" i="21"/>
  <c r="G106" i="36"/>
  <c r="G106" i="41"/>
  <c r="G106" i="39"/>
  <c r="G106" i="38"/>
  <c r="G105" i="43"/>
  <c r="G105" i="24"/>
  <c r="G105" i="23"/>
  <c r="G105" i="19"/>
  <c r="G105" i="20"/>
  <c r="G105" i="21"/>
  <c r="G105" i="36"/>
  <c r="G105" i="37"/>
  <c r="G104" i="43"/>
  <c r="G104" i="20"/>
  <c r="G104" i="37"/>
  <c r="G104" i="19"/>
  <c r="G104" i="24"/>
  <c r="G104" i="21"/>
  <c r="G104" i="41"/>
  <c r="G104" i="39"/>
  <c r="G104" i="38"/>
  <c r="G103" i="24"/>
  <c r="G103" i="23"/>
  <c r="G103" i="19"/>
  <c r="G103" i="20"/>
  <c r="G103" i="21"/>
  <c r="G103" i="43"/>
  <c r="G103" i="41"/>
  <c r="G103" i="39"/>
  <c r="G103" i="38"/>
  <c r="G103" i="37"/>
  <c r="G103" i="36"/>
  <c r="G102" i="43"/>
  <c r="G102" i="24"/>
  <c r="G102" i="23"/>
  <c r="G102" i="19"/>
  <c r="G102" i="20"/>
  <c r="G102" i="21"/>
  <c r="G102" i="36"/>
  <c r="G102" i="41"/>
  <c r="G102" i="39"/>
  <c r="G102" i="38"/>
  <c r="E105" i="24"/>
  <c r="E105" i="23"/>
  <c r="E105" i="19"/>
  <c r="E105" i="20"/>
  <c r="E105" i="21"/>
  <c r="E105" i="41"/>
  <c r="E105" i="39"/>
  <c r="E105" i="38"/>
  <c r="E105" i="37"/>
  <c r="E105" i="36"/>
  <c r="E101" i="24"/>
  <c r="E101" i="23"/>
  <c r="E101" i="19"/>
  <c r="E101" i="20"/>
  <c r="E101" i="21"/>
  <c r="E101" i="41"/>
  <c r="E101" i="39"/>
  <c r="E101" i="38"/>
  <c r="E101" i="37"/>
  <c r="E101" i="43"/>
  <c r="E101" i="36"/>
  <c r="E97" i="24"/>
  <c r="E97" i="23"/>
  <c r="E97" i="19"/>
  <c r="E97" i="20"/>
  <c r="E97" i="21"/>
  <c r="E97" i="43"/>
  <c r="E97" i="41"/>
  <c r="E97" i="39"/>
  <c r="E97" i="38"/>
  <c r="E97" i="37"/>
  <c r="E97" i="36"/>
  <c r="E93" i="24"/>
  <c r="E93" i="23"/>
  <c r="E93" i="19"/>
  <c r="E93" i="20"/>
  <c r="E93" i="41"/>
  <c r="E93" i="39"/>
  <c r="E93" i="38"/>
  <c r="E93" i="43"/>
  <c r="E93" i="37"/>
  <c r="E93" i="36"/>
  <c r="E89" i="24"/>
  <c r="E89" i="23"/>
  <c r="E89" i="19"/>
  <c r="E89" i="20"/>
  <c r="E89" i="21"/>
  <c r="E89" i="41"/>
  <c r="E89" i="39"/>
  <c r="E89" i="37"/>
  <c r="E89" i="36"/>
  <c r="C108" i="40"/>
  <c r="C104" i="35"/>
  <c r="E102"/>
  <c r="E90"/>
  <c r="E102" i="36"/>
  <c r="C105" i="39"/>
  <c r="C107" i="40"/>
  <c r="C103"/>
  <c r="D107"/>
  <c r="D103"/>
  <c r="E107"/>
  <c r="E103"/>
  <c r="E99"/>
  <c r="E95"/>
  <c r="E91"/>
  <c r="F107"/>
  <c r="F103"/>
  <c r="G107"/>
  <c r="G103"/>
  <c r="C106" i="34"/>
  <c r="C102"/>
  <c r="D106"/>
  <c r="D102"/>
  <c r="E106"/>
  <c r="E102"/>
  <c r="E98"/>
  <c r="E94"/>
  <c r="E90"/>
  <c r="F106"/>
  <c r="F102"/>
  <c r="G106"/>
  <c r="G102"/>
  <c r="F108" i="35"/>
  <c r="G107"/>
  <c r="C107"/>
  <c r="D106"/>
  <c r="E105"/>
  <c r="F104"/>
  <c r="G103"/>
  <c r="C103"/>
  <c r="D102"/>
  <c r="E101"/>
  <c r="E97"/>
  <c r="E93"/>
  <c r="G108" i="36"/>
  <c r="C108"/>
  <c r="D107"/>
  <c r="G104"/>
  <c r="E98"/>
  <c r="G106" i="37"/>
  <c r="F103"/>
  <c r="E100"/>
  <c r="F106" i="38"/>
  <c r="E103"/>
  <c r="E107" i="39"/>
  <c r="D104"/>
  <c r="E91"/>
  <c r="D108" i="41"/>
  <c r="C105"/>
  <c r="E95"/>
  <c r="C108" i="23"/>
  <c r="E102" i="24"/>
  <c r="F108" i="43"/>
  <c r="B3" i="45"/>
  <c r="C3"/>
  <c r="D3"/>
  <c r="E3"/>
  <c r="F3"/>
  <c r="B4"/>
  <c r="C4"/>
  <c r="D4"/>
  <c r="E4"/>
  <c r="F4"/>
  <c r="B5"/>
  <c r="C5"/>
  <c r="D5"/>
  <c r="E5"/>
  <c r="F5"/>
  <c r="B6"/>
  <c r="C6"/>
  <c r="D6"/>
  <c r="E6"/>
  <c r="F6"/>
  <c r="B7"/>
  <c r="C7"/>
  <c r="D7"/>
  <c r="E7"/>
  <c r="F7"/>
  <c r="B8"/>
  <c r="C8"/>
  <c r="D8"/>
  <c r="E8"/>
  <c r="F8"/>
  <c r="B9"/>
  <c r="C9"/>
  <c r="D9"/>
  <c r="E9"/>
  <c r="F9"/>
  <c r="B10"/>
  <c r="C10"/>
  <c r="D10"/>
  <c r="E10"/>
  <c r="F10"/>
  <c r="B11"/>
  <c r="C11"/>
  <c r="D11"/>
  <c r="E11"/>
  <c r="F11"/>
  <c r="B12"/>
  <c r="C12"/>
  <c r="D12"/>
  <c r="E12"/>
  <c r="F12"/>
  <c r="B13"/>
  <c r="C13"/>
  <c r="D13"/>
  <c r="E13"/>
  <c r="F13"/>
  <c r="B14"/>
  <c r="C14"/>
  <c r="D14"/>
  <c r="E14"/>
  <c r="F14"/>
  <c r="B15"/>
  <c r="C15"/>
  <c r="D15"/>
  <c r="E15"/>
  <c r="F15"/>
  <c r="B16"/>
  <c r="C16"/>
  <c r="D16"/>
  <c r="E16"/>
  <c r="F16"/>
  <c r="B17"/>
  <c r="C17"/>
  <c r="D17"/>
  <c r="E17"/>
  <c r="F17"/>
  <c r="B18"/>
  <c r="C18"/>
  <c r="D18"/>
  <c r="E18"/>
  <c r="F18"/>
  <c r="B19"/>
  <c r="C19"/>
  <c r="D19"/>
  <c r="E19"/>
  <c r="F19"/>
  <c r="B20"/>
  <c r="C20"/>
  <c r="D20"/>
  <c r="E20"/>
  <c r="F20"/>
  <c r="B21"/>
  <c r="C21"/>
  <c r="D21"/>
  <c r="E21"/>
  <c r="F21"/>
  <c r="B22"/>
  <c r="C22"/>
  <c r="D22"/>
  <c r="E22"/>
  <c r="F22"/>
  <c r="B23"/>
  <c r="C23"/>
  <c r="D23"/>
  <c r="E23"/>
  <c r="F23"/>
  <c r="B24"/>
  <c r="C24"/>
  <c r="D24"/>
  <c r="E24"/>
  <c r="F24"/>
  <c r="B25"/>
  <c r="C25"/>
  <c r="D25"/>
  <c r="E25"/>
  <c r="F25"/>
  <c r="B26"/>
  <c r="C26"/>
  <c r="D26"/>
  <c r="E26"/>
  <c r="F26"/>
  <c r="B27"/>
  <c r="C27"/>
  <c r="D27"/>
  <c r="E27"/>
  <c r="F27"/>
  <c r="B28"/>
  <c r="C28"/>
  <c r="D28"/>
  <c r="E28"/>
  <c r="F28"/>
  <c r="B29"/>
  <c r="C29"/>
  <c r="D29"/>
  <c r="E29"/>
  <c r="F29"/>
  <c r="B30"/>
  <c r="C30"/>
  <c r="D30"/>
  <c r="E30"/>
  <c r="F30"/>
  <c r="B31"/>
  <c r="C31"/>
  <c r="D31"/>
  <c r="E31"/>
  <c r="F31"/>
  <c r="B32"/>
  <c r="C32"/>
  <c r="D32"/>
  <c r="E32"/>
  <c r="F32"/>
  <c r="B33"/>
  <c r="C33"/>
  <c r="D33"/>
  <c r="E33"/>
  <c r="F33"/>
  <c r="B34"/>
  <c r="C34"/>
  <c r="D34"/>
  <c r="E34"/>
  <c r="F34"/>
  <c r="B35"/>
  <c r="C35"/>
  <c r="D35"/>
  <c r="E35"/>
  <c r="F35"/>
  <c r="B36"/>
  <c r="C36"/>
  <c r="D36"/>
  <c r="E36"/>
  <c r="F36"/>
  <c r="B37"/>
  <c r="C37"/>
  <c r="D37"/>
  <c r="E37"/>
  <c r="F37"/>
  <c r="B38"/>
  <c r="C38"/>
  <c r="D38"/>
  <c r="E38"/>
  <c r="F38"/>
  <c r="B39"/>
  <c r="C39"/>
  <c r="D39"/>
  <c r="E39"/>
  <c r="F39"/>
  <c r="B40"/>
  <c r="C40"/>
  <c r="E40"/>
  <c r="F40"/>
  <c r="B41"/>
  <c r="C41"/>
  <c r="E41"/>
  <c r="F41"/>
  <c r="B42"/>
  <c r="C42"/>
  <c r="E42"/>
  <c r="F42"/>
  <c r="B43"/>
  <c r="C43"/>
  <c r="E43"/>
  <c r="F43"/>
  <c r="B44"/>
  <c r="C44"/>
  <c r="E44"/>
  <c r="F44"/>
  <c r="B45"/>
  <c r="C45"/>
  <c r="E45"/>
  <c r="F45"/>
  <c r="B46"/>
  <c r="C46"/>
  <c r="E46"/>
  <c r="F46"/>
  <c r="B47"/>
  <c r="C47"/>
  <c r="E47"/>
  <c r="F47"/>
  <c r="B48"/>
  <c r="C48"/>
  <c r="E48"/>
  <c r="F48"/>
  <c r="B49"/>
  <c r="C49"/>
  <c r="E49"/>
  <c r="F49"/>
  <c r="B50"/>
  <c r="C50"/>
  <c r="E50"/>
  <c r="F50"/>
  <c r="B51"/>
  <c r="C51"/>
  <c r="E51"/>
  <c r="F51"/>
  <c r="B52"/>
  <c r="C52"/>
  <c r="E52"/>
  <c r="F52"/>
  <c r="B53"/>
  <c r="C53"/>
  <c r="E53"/>
  <c r="F53"/>
  <c r="B54"/>
  <c r="C54"/>
  <c r="E54"/>
  <c r="F54"/>
  <c r="B55"/>
  <c r="C55"/>
  <c r="E55"/>
  <c r="F55"/>
  <c r="B56"/>
  <c r="C56"/>
  <c r="E56"/>
  <c r="F56"/>
  <c r="B57"/>
  <c r="C57"/>
  <c r="E57"/>
  <c r="F57"/>
  <c r="B58"/>
  <c r="C58"/>
  <c r="E58"/>
  <c r="F58"/>
  <c r="B59"/>
  <c r="C59"/>
  <c r="E59"/>
  <c r="F59"/>
  <c r="B60"/>
  <c r="C60"/>
  <c r="E60"/>
  <c r="F60"/>
  <c r="B61"/>
  <c r="C61"/>
  <c r="E61"/>
  <c r="F61"/>
  <c r="B62"/>
  <c r="C62"/>
  <c r="E62"/>
  <c r="F62"/>
  <c r="B63"/>
  <c r="C63"/>
  <c r="E63"/>
  <c r="F63"/>
  <c r="B64"/>
  <c r="C64"/>
  <c r="E64"/>
  <c r="F64"/>
  <c r="B65"/>
  <c r="C65"/>
  <c r="E65"/>
  <c r="F65"/>
  <c r="B66"/>
  <c r="C66"/>
  <c r="E66"/>
  <c r="F66"/>
  <c r="B67"/>
  <c r="C67"/>
  <c r="E67"/>
  <c r="F67"/>
  <c r="B68"/>
  <c r="C68"/>
  <c r="E68"/>
  <c r="F68"/>
  <c r="B69"/>
  <c r="C69"/>
  <c r="E69"/>
  <c r="F69"/>
  <c r="B70"/>
  <c r="C70"/>
  <c r="E70"/>
  <c r="F70"/>
  <c r="B71"/>
  <c r="C71"/>
  <c r="E71"/>
  <c r="F71"/>
  <c r="B72"/>
  <c r="C72"/>
  <c r="E72"/>
  <c r="F72"/>
  <c r="B73"/>
  <c r="C73"/>
  <c r="E73"/>
  <c r="F73"/>
  <c r="B74"/>
  <c r="C74"/>
  <c r="E74"/>
  <c r="F74"/>
  <c r="B75"/>
  <c r="C75"/>
  <c r="E75"/>
  <c r="F75"/>
  <c r="B76"/>
  <c r="C76"/>
  <c r="E76"/>
  <c r="F76"/>
  <c r="B77"/>
  <c r="C77"/>
  <c r="E77"/>
  <c r="F77"/>
  <c r="B78"/>
  <c r="C78"/>
  <c r="E78"/>
  <c r="F78"/>
  <c r="B79"/>
  <c r="C79"/>
  <c r="E79"/>
  <c r="F79"/>
  <c r="B80"/>
  <c r="C80"/>
  <c r="E80"/>
  <c r="F80"/>
  <c r="B81"/>
  <c r="C81"/>
  <c r="E81"/>
  <c r="F81"/>
  <c r="B82"/>
  <c r="C82"/>
  <c r="E82"/>
  <c r="F82"/>
  <c r="B83"/>
  <c r="C83"/>
  <c r="E83"/>
  <c r="F83"/>
  <c r="B84"/>
  <c r="C84"/>
  <c r="E84"/>
  <c r="F84"/>
  <c r="C88" i="35"/>
  <c r="F11" i="1"/>
  <c r="D7"/>
  <c r="D88" i="40"/>
  <c r="D88" i="24"/>
  <c r="E75" i="21"/>
  <c r="G75"/>
  <c r="E83"/>
  <c r="E85"/>
  <c r="E87"/>
  <c r="C2" i="45"/>
  <c r="D2"/>
  <c r="E2"/>
  <c r="F2"/>
  <c r="B2"/>
  <c r="F101" i="8" l="1"/>
  <c r="F101" i="9"/>
  <c r="F101" i="10"/>
  <c r="F101" i="11"/>
  <c r="F100" i="8"/>
  <c r="F100" i="9"/>
  <c r="F100" i="10"/>
  <c r="F100" i="11"/>
  <c r="F99" i="8"/>
  <c r="F99" i="9"/>
  <c r="F99" i="11"/>
  <c r="F99" i="10"/>
  <c r="F98" i="8"/>
  <c r="F98" i="9"/>
  <c r="F98" i="10"/>
  <c r="F98" i="11"/>
  <c r="F97" i="8"/>
  <c r="F97" i="9"/>
  <c r="F97" i="10"/>
  <c r="F97" i="11"/>
  <c r="F96" i="8"/>
  <c r="F96" i="9"/>
  <c r="F96" i="10"/>
  <c r="F96" i="11"/>
  <c r="F95" i="8"/>
  <c r="F95" i="9"/>
  <c r="F95" i="10"/>
  <c r="F95" i="11"/>
  <c r="F94" i="8"/>
  <c r="F94" i="9"/>
  <c r="F94" i="10"/>
  <c r="F94" i="11"/>
  <c r="F93" i="8"/>
  <c r="F93" i="9"/>
  <c r="F93" i="10"/>
  <c r="F93" i="11"/>
  <c r="F92" i="8"/>
  <c r="F92" i="9"/>
  <c r="F92" i="10"/>
  <c r="F92" i="11"/>
  <c r="F91" i="8"/>
  <c r="F91" i="9"/>
  <c r="F91" i="11"/>
  <c r="F91" i="10"/>
  <c r="F90" i="9"/>
  <c r="F90" i="8"/>
  <c r="F90" i="10"/>
  <c r="F90" i="11"/>
  <c r="F89" i="8"/>
  <c r="F89" i="9"/>
  <c r="F89" i="10"/>
  <c r="F89" i="11"/>
  <c r="F88" i="8"/>
  <c r="F88" i="9"/>
  <c r="F88" i="10"/>
  <c r="F88" i="11"/>
  <c r="F87" i="8"/>
  <c r="F87" i="9"/>
  <c r="F87" i="10"/>
  <c r="F87" i="11"/>
  <c r="F86" i="21"/>
  <c r="F86" i="8"/>
  <c r="F86" i="9"/>
  <c r="F86" i="10"/>
  <c r="F86" i="11"/>
  <c r="F85" i="8"/>
  <c r="F85" i="9"/>
  <c r="F85" i="10"/>
  <c r="F85" i="11"/>
  <c r="F84" i="8"/>
  <c r="F84" i="9"/>
  <c r="F84" i="10"/>
  <c r="F84" i="11"/>
  <c r="F83" i="8"/>
  <c r="F83" i="9"/>
  <c r="F83" i="11"/>
  <c r="F83" i="10"/>
  <c r="F82" i="8"/>
  <c r="F82" i="9"/>
  <c r="F82" i="10"/>
  <c r="F82" i="11"/>
  <c r="F81" i="8"/>
  <c r="F81" i="9"/>
  <c r="F81" i="10"/>
  <c r="F81" i="11"/>
  <c r="F80" i="8"/>
  <c r="F80" i="9"/>
  <c r="F80" i="10"/>
  <c r="F80" i="11"/>
  <c r="F79" i="8"/>
  <c r="F79" i="9"/>
  <c r="F79" i="10"/>
  <c r="F79" i="11"/>
  <c r="F78" i="8"/>
  <c r="F78" i="9"/>
  <c r="F78" i="10"/>
  <c r="F78" i="11"/>
  <c r="F77" i="8"/>
  <c r="F77" i="9"/>
  <c r="F77" i="11"/>
  <c r="F77" i="10"/>
  <c r="F76" i="8"/>
  <c r="F76" i="9"/>
  <c r="F76" i="10"/>
  <c r="F76" i="11"/>
  <c r="F75" i="8"/>
  <c r="F75" i="9"/>
  <c r="F75" i="11"/>
  <c r="F75" i="10"/>
  <c r="F74" i="8"/>
  <c r="F74" i="9"/>
  <c r="F74" i="10"/>
  <c r="F74" i="11"/>
  <c r="F73" i="8"/>
  <c r="F73" i="9"/>
  <c r="F73" i="10"/>
  <c r="F73" i="11"/>
  <c r="F72" i="8"/>
  <c r="F72" i="9"/>
  <c r="F72" i="10"/>
  <c r="F72" i="11"/>
  <c r="F71" i="8"/>
  <c r="F71" i="9"/>
  <c r="F71" i="10"/>
  <c r="F71" i="11"/>
  <c r="F70" i="8"/>
  <c r="F70" i="9"/>
  <c r="F70" i="10"/>
  <c r="F70" i="11"/>
  <c r="F69" i="8"/>
  <c r="F69" i="9"/>
  <c r="F69" i="11"/>
  <c r="F69" i="10"/>
  <c r="F68" i="8"/>
  <c r="F68" i="9"/>
  <c r="F68" i="10"/>
  <c r="F68" i="11"/>
  <c r="F67" i="8"/>
  <c r="F67" i="9"/>
  <c r="F67" i="11"/>
  <c r="F67" i="10"/>
  <c r="F66" i="9"/>
  <c r="F66" i="8"/>
  <c r="F66" i="10"/>
  <c r="F66" i="11"/>
  <c r="F65" i="8"/>
  <c r="F65" i="9"/>
  <c r="F65" i="11"/>
  <c r="F65" i="10"/>
  <c r="F64" i="8"/>
  <c r="F64" i="9"/>
  <c r="F64" i="10"/>
  <c r="F64" i="11"/>
  <c r="F63" i="8"/>
  <c r="F63" i="9"/>
  <c r="F63" i="10"/>
  <c r="F63" i="11"/>
  <c r="F62" i="8"/>
  <c r="F62" i="9"/>
  <c r="F62" i="10"/>
  <c r="F62" i="11"/>
  <c r="F61" i="8"/>
  <c r="F61" i="9"/>
  <c r="F61" i="10"/>
  <c r="F61" i="11"/>
  <c r="F60" i="8"/>
  <c r="F60" i="9"/>
  <c r="F60" i="10"/>
  <c r="F60" i="11"/>
  <c r="F59" i="8"/>
  <c r="F59" i="9"/>
  <c r="F59" i="11"/>
  <c r="F59" i="10"/>
  <c r="F58" i="8"/>
  <c r="F58" i="9"/>
  <c r="F58" i="10"/>
  <c r="F58" i="11"/>
  <c r="F57" i="8"/>
  <c r="F57" i="9"/>
  <c r="F57" i="10"/>
  <c r="F57" i="11"/>
  <c r="F56" i="8"/>
  <c r="F56" i="9"/>
  <c r="F56" i="10"/>
  <c r="F56" i="11"/>
  <c r="G55" i="8"/>
  <c r="G55" i="9"/>
  <c r="G55" i="10"/>
  <c r="G55" i="11"/>
  <c r="C55" i="8"/>
  <c r="C55" i="9"/>
  <c r="C55" i="10"/>
  <c r="C55" i="11"/>
  <c r="D54" i="8"/>
  <c r="D54" i="9"/>
  <c r="D54" i="10"/>
  <c r="D54" i="11"/>
  <c r="E53" i="8"/>
  <c r="E53" i="9"/>
  <c r="E53" i="10"/>
  <c r="E53" i="11"/>
  <c r="F52" i="8"/>
  <c r="F52" i="9"/>
  <c r="F52" i="10"/>
  <c r="F52" i="11"/>
  <c r="G51" i="8"/>
  <c r="G51" i="9"/>
  <c r="G51" i="10"/>
  <c r="G51" i="11"/>
  <c r="C51" i="8"/>
  <c r="C51" i="9"/>
  <c r="C51" i="10"/>
  <c r="C51" i="11"/>
  <c r="D50" i="8"/>
  <c r="D50" i="9"/>
  <c r="D50" i="10"/>
  <c r="D50" i="11"/>
  <c r="E49" i="8"/>
  <c r="E49" i="9"/>
  <c r="E49" i="10"/>
  <c r="E49" i="11"/>
  <c r="F48" i="8"/>
  <c r="F48" i="9"/>
  <c r="F48" i="10"/>
  <c r="F48" i="11"/>
  <c r="G47" i="8"/>
  <c r="G47" i="9"/>
  <c r="G47" i="10"/>
  <c r="G47" i="11"/>
  <c r="C47" i="8"/>
  <c r="C47" i="9"/>
  <c r="C47" i="10"/>
  <c r="C47" i="11"/>
  <c r="D46" i="8"/>
  <c r="D46" i="9"/>
  <c r="D46" i="10"/>
  <c r="D46" i="11"/>
  <c r="E45" i="8"/>
  <c r="E45" i="9"/>
  <c r="E45" i="10"/>
  <c r="E45" i="11"/>
  <c r="F44" i="8"/>
  <c r="F44" i="9"/>
  <c r="F44" i="10"/>
  <c r="F44" i="11"/>
  <c r="G43" i="8"/>
  <c r="G43" i="9"/>
  <c r="G43" i="10"/>
  <c r="G43" i="11"/>
  <c r="C43" i="8"/>
  <c r="C43" i="9"/>
  <c r="C43" i="10"/>
  <c r="C43" i="11"/>
  <c r="D42" i="8"/>
  <c r="D42" i="9"/>
  <c r="D42" i="10"/>
  <c r="D42" i="11"/>
  <c r="E41" i="8"/>
  <c r="E41" i="9"/>
  <c r="E41" i="10"/>
  <c r="E41" i="11"/>
  <c r="F40" i="8"/>
  <c r="F40" i="9"/>
  <c r="F40" i="10"/>
  <c r="F40" i="11"/>
  <c r="G39" i="8"/>
  <c r="G39" i="9"/>
  <c r="G39" i="10"/>
  <c r="G39" i="11"/>
  <c r="C39" i="8"/>
  <c r="C39" i="9"/>
  <c r="C39" i="10"/>
  <c r="C39" i="11"/>
  <c r="D38" i="8"/>
  <c r="D38" i="9"/>
  <c r="D38" i="10"/>
  <c r="D38" i="11"/>
  <c r="E37" i="8"/>
  <c r="E37" i="9"/>
  <c r="E37" i="10"/>
  <c r="E37" i="11"/>
  <c r="F36" i="8"/>
  <c r="F36" i="9"/>
  <c r="F36" i="10"/>
  <c r="F36" i="11"/>
  <c r="G35" i="8"/>
  <c r="G35" i="9"/>
  <c r="G35" i="10"/>
  <c r="G35" i="11"/>
  <c r="C35" i="8"/>
  <c r="C35" i="9"/>
  <c r="C35" i="10"/>
  <c r="C35" i="11"/>
  <c r="D34" i="8"/>
  <c r="D34" i="9"/>
  <c r="D34" i="10"/>
  <c r="D34" i="11"/>
  <c r="E33" i="8"/>
  <c r="E33" i="9"/>
  <c r="E33" i="10"/>
  <c r="E33" i="11"/>
  <c r="F32" i="8"/>
  <c r="F32" i="9"/>
  <c r="F32" i="10"/>
  <c r="F32" i="11"/>
  <c r="G31" i="8"/>
  <c r="G31" i="9"/>
  <c r="G31" i="10"/>
  <c r="G31" i="11"/>
  <c r="C31" i="8"/>
  <c r="C31" i="9"/>
  <c r="C31" i="10"/>
  <c r="C31" i="11"/>
  <c r="D30" i="8"/>
  <c r="D30" i="9"/>
  <c r="D30" i="10"/>
  <c r="D30" i="11"/>
  <c r="E29" i="8"/>
  <c r="E29" i="9"/>
  <c r="E29" i="10"/>
  <c r="E29" i="11"/>
  <c r="F28"/>
  <c r="F28" i="8"/>
  <c r="F28" i="9"/>
  <c r="F28" i="10"/>
  <c r="G27" i="8"/>
  <c r="G27" i="9"/>
  <c r="G27" i="10"/>
  <c r="G27" i="11"/>
  <c r="C27" i="8"/>
  <c r="C27" i="9"/>
  <c r="C27" i="10"/>
  <c r="C27" i="11"/>
  <c r="D26" i="8"/>
  <c r="D26" i="9"/>
  <c r="D26" i="10"/>
  <c r="D26" i="11"/>
  <c r="E25" i="8"/>
  <c r="E25" i="9"/>
  <c r="E25" i="10"/>
  <c r="E25" i="11"/>
  <c r="F24" i="8"/>
  <c r="F24" i="9"/>
  <c r="F24" i="10"/>
  <c r="F24" i="11"/>
  <c r="G23" i="8"/>
  <c r="G23" i="9"/>
  <c r="G23" i="10"/>
  <c r="G23" i="11"/>
  <c r="C23" i="8"/>
  <c r="C23" i="9"/>
  <c r="C23" i="10"/>
  <c r="C23" i="11"/>
  <c r="D22" i="8"/>
  <c r="D22" i="9"/>
  <c r="D22" i="10"/>
  <c r="D22" i="11"/>
  <c r="E21" i="8"/>
  <c r="E21" i="9"/>
  <c r="E21" i="10"/>
  <c r="E21" i="11"/>
  <c r="F20" i="9"/>
  <c r="F20" i="8"/>
  <c r="F20" i="10"/>
  <c r="F20" i="11"/>
  <c r="D101" i="8"/>
  <c r="D101" i="9"/>
  <c r="D101" i="11"/>
  <c r="D101" i="10"/>
  <c r="D100" i="8"/>
  <c r="D100" i="9"/>
  <c r="D100" i="10"/>
  <c r="D100" i="11"/>
  <c r="D99" i="8"/>
  <c r="D99" i="9"/>
  <c r="D99" i="10"/>
  <c r="D99" i="11"/>
  <c r="D98" i="8"/>
  <c r="D98" i="9"/>
  <c r="D98" i="10"/>
  <c r="D98" i="11"/>
  <c r="D97" i="8"/>
  <c r="D97" i="9"/>
  <c r="D97" i="10"/>
  <c r="D97" i="11"/>
  <c r="D96" i="8"/>
  <c r="D96" i="9"/>
  <c r="D96" i="10"/>
  <c r="D96" i="11"/>
  <c r="D95" i="8"/>
  <c r="D95" i="9"/>
  <c r="D95" i="10"/>
  <c r="D95" i="11"/>
  <c r="D94" i="8"/>
  <c r="D94" i="9"/>
  <c r="D94" i="10"/>
  <c r="D94" i="11"/>
  <c r="D93" i="8"/>
  <c r="D93" i="9"/>
  <c r="D93" i="11"/>
  <c r="D93" i="10"/>
  <c r="D92" i="8"/>
  <c r="D92" i="9"/>
  <c r="D92" i="10"/>
  <c r="D92" i="11"/>
  <c r="D91" i="8"/>
  <c r="D91" i="9"/>
  <c r="D91" i="10"/>
  <c r="D91" i="11"/>
  <c r="D90" i="8"/>
  <c r="D90" i="9"/>
  <c r="D90" i="10"/>
  <c r="D90" i="11"/>
  <c r="D89" i="8"/>
  <c r="D89" i="9"/>
  <c r="D89" i="10"/>
  <c r="D89" i="11"/>
  <c r="D88" i="21"/>
  <c r="D88" i="8"/>
  <c r="D88" i="9"/>
  <c r="D88" i="10"/>
  <c r="D88" i="11"/>
  <c r="D87" i="8"/>
  <c r="D87" i="9"/>
  <c r="D87" i="10"/>
  <c r="D87" i="11"/>
  <c r="D86" i="8"/>
  <c r="D86" i="9"/>
  <c r="D86" i="10"/>
  <c r="D86" i="11"/>
  <c r="D85" i="8"/>
  <c r="D85" i="9"/>
  <c r="D85" i="11"/>
  <c r="D85" i="10"/>
  <c r="D84" i="8"/>
  <c r="D84" i="9"/>
  <c r="D84" i="10"/>
  <c r="D84" i="11"/>
  <c r="D83" i="8"/>
  <c r="D83" i="9"/>
  <c r="D83" i="10"/>
  <c r="D83" i="11"/>
  <c r="D82" i="8"/>
  <c r="D82" i="9"/>
  <c r="D82" i="10"/>
  <c r="D82" i="11"/>
  <c r="D81" i="8"/>
  <c r="D81" i="9"/>
  <c r="D81" i="10"/>
  <c r="D81" i="11"/>
  <c r="D80" i="8"/>
  <c r="D80" i="9"/>
  <c r="D80" i="10"/>
  <c r="D80" i="11"/>
  <c r="D79" i="8"/>
  <c r="D79" i="9"/>
  <c r="D79" i="10"/>
  <c r="D79" i="11"/>
  <c r="D78" i="9"/>
  <c r="D78" i="8"/>
  <c r="D78" i="10"/>
  <c r="D78" i="11"/>
  <c r="D77" i="8"/>
  <c r="D77" i="9"/>
  <c r="D77" i="11"/>
  <c r="D77" i="10"/>
  <c r="D76" i="8"/>
  <c r="D76" i="9"/>
  <c r="D76" i="10"/>
  <c r="D76" i="11"/>
  <c r="D75" i="8"/>
  <c r="D75" i="9"/>
  <c r="D75" i="10"/>
  <c r="D75" i="11"/>
  <c r="D74" i="8"/>
  <c r="D74" i="9"/>
  <c r="D74" i="10"/>
  <c r="D74" i="11"/>
  <c r="D73" i="8"/>
  <c r="D73" i="9"/>
  <c r="D73" i="10"/>
  <c r="D73" i="11"/>
  <c r="D72" i="8"/>
  <c r="D72" i="9"/>
  <c r="D72" i="10"/>
  <c r="D72" i="11"/>
  <c r="D71" i="8"/>
  <c r="D71" i="9"/>
  <c r="D71" i="11"/>
  <c r="D71" i="10"/>
  <c r="D70" i="8"/>
  <c r="D70" i="9"/>
  <c r="D70" i="10"/>
  <c r="D70" i="11"/>
  <c r="D69" i="8"/>
  <c r="D69" i="9"/>
  <c r="D69" i="11"/>
  <c r="D69" i="10"/>
  <c r="D68" i="8"/>
  <c r="D68" i="9"/>
  <c r="D68" i="10"/>
  <c r="D68" i="11"/>
  <c r="D67" i="8"/>
  <c r="D67" i="9"/>
  <c r="D67" i="11"/>
  <c r="D67" i="10"/>
  <c r="D66" i="8"/>
  <c r="D66" i="9"/>
  <c r="D66" i="10"/>
  <c r="D66" i="11"/>
  <c r="D65" i="8"/>
  <c r="D65" i="9"/>
  <c r="D65" i="10"/>
  <c r="D65" i="11"/>
  <c r="D64" i="8"/>
  <c r="D64" i="9"/>
  <c r="D64" i="10"/>
  <c r="D64" i="11"/>
  <c r="D63" i="8"/>
  <c r="D63" i="9"/>
  <c r="D63" i="11"/>
  <c r="D63" i="10"/>
  <c r="D62" i="8"/>
  <c r="D62" i="9"/>
  <c r="D62" i="10"/>
  <c r="D62" i="11"/>
  <c r="D61" i="8"/>
  <c r="D61" i="9"/>
  <c r="D61" i="10"/>
  <c r="D61" i="11"/>
  <c r="D60" i="8"/>
  <c r="D60" i="9"/>
  <c r="D60" i="10"/>
  <c r="D60" i="11"/>
  <c r="D59" i="8"/>
  <c r="D59" i="9"/>
  <c r="D59" i="10"/>
  <c r="D59" i="11"/>
  <c r="D58" i="8"/>
  <c r="D58" i="9"/>
  <c r="D58" i="10"/>
  <c r="D58" i="11"/>
  <c r="D57" i="8"/>
  <c r="D57" i="9"/>
  <c r="D57" i="10"/>
  <c r="D57" i="11"/>
  <c r="E56" i="9"/>
  <c r="E56" i="8"/>
  <c r="E56" i="11"/>
  <c r="E56" i="10"/>
  <c r="F55" i="8"/>
  <c r="F55" i="9"/>
  <c r="F55" i="10"/>
  <c r="F55" i="11"/>
  <c r="G54" i="8"/>
  <c r="G54" i="9"/>
  <c r="G54" i="10"/>
  <c r="G54" i="11"/>
  <c r="C54" i="8"/>
  <c r="C54" i="9"/>
  <c r="C54" i="10"/>
  <c r="C54" i="11"/>
  <c r="D53" i="8"/>
  <c r="D53" i="9"/>
  <c r="D53" i="11"/>
  <c r="D53" i="10"/>
  <c r="E52" i="8"/>
  <c r="E52" i="9"/>
  <c r="E52" i="10"/>
  <c r="E52" i="11"/>
  <c r="F51" i="8"/>
  <c r="F51" i="9"/>
  <c r="F51" i="10"/>
  <c r="F51" i="11"/>
  <c r="G50" i="8"/>
  <c r="G50" i="9"/>
  <c r="G50" i="10"/>
  <c r="G50" i="11"/>
  <c r="C50" i="8"/>
  <c r="C50" i="9"/>
  <c r="C50" i="11"/>
  <c r="C50" i="10"/>
  <c r="D49" i="8"/>
  <c r="D49" i="9"/>
  <c r="D49" i="10"/>
  <c r="D49" i="11"/>
  <c r="E48" i="8"/>
  <c r="E48" i="9"/>
  <c r="E48" i="10"/>
  <c r="E48" i="11"/>
  <c r="F47" i="8"/>
  <c r="F47" i="9"/>
  <c r="F47" i="10"/>
  <c r="F47" i="11"/>
  <c r="G46" i="8"/>
  <c r="G46" i="9"/>
  <c r="G46" i="11"/>
  <c r="G46" i="10"/>
  <c r="C46" i="8"/>
  <c r="C46" i="9"/>
  <c r="C46" i="11"/>
  <c r="C46" i="10"/>
  <c r="D45" i="8"/>
  <c r="D45" i="9"/>
  <c r="D45" i="10"/>
  <c r="D45" i="11"/>
  <c r="E44" i="8"/>
  <c r="E44" i="9"/>
  <c r="E44" i="10"/>
  <c r="E44" i="11"/>
  <c r="F43" i="8"/>
  <c r="F43" i="9"/>
  <c r="F43" i="11"/>
  <c r="F43" i="10"/>
  <c r="G42" i="8"/>
  <c r="G42" i="9"/>
  <c r="G42" i="11"/>
  <c r="G42" i="10"/>
  <c r="C42" i="8"/>
  <c r="C42" i="9"/>
  <c r="C42" i="10"/>
  <c r="C42" i="11"/>
  <c r="D41" i="9"/>
  <c r="D41" i="8"/>
  <c r="D41" i="10"/>
  <c r="D41" i="11"/>
  <c r="E40" i="8"/>
  <c r="E40" i="9"/>
  <c r="E40" i="11"/>
  <c r="E40" i="10"/>
  <c r="F39" i="8"/>
  <c r="F39" i="9"/>
  <c r="F39" i="11"/>
  <c r="F39" i="10"/>
  <c r="G38" i="8"/>
  <c r="G38" i="9"/>
  <c r="G38" i="10"/>
  <c r="G38" i="11"/>
  <c r="C38" i="8"/>
  <c r="C38" i="9"/>
  <c r="C38" i="10"/>
  <c r="C38" i="11"/>
  <c r="D37" i="8"/>
  <c r="D37" i="9"/>
  <c r="D37" i="11"/>
  <c r="D37" i="10"/>
  <c r="E36" i="8"/>
  <c r="E36" i="9"/>
  <c r="E36" i="11"/>
  <c r="E36" i="10"/>
  <c r="F35" i="8"/>
  <c r="F35" i="9"/>
  <c r="F35" i="10"/>
  <c r="F35" i="11"/>
  <c r="G34" i="8"/>
  <c r="G34" i="9"/>
  <c r="G34" i="10"/>
  <c r="G34" i="11"/>
  <c r="C34" i="8"/>
  <c r="C34" i="9"/>
  <c r="C34" i="11"/>
  <c r="C34" i="10"/>
  <c r="D33" i="8"/>
  <c r="D33" i="9"/>
  <c r="D33" i="11"/>
  <c r="D33" i="10"/>
  <c r="E32" i="8"/>
  <c r="E32" i="9"/>
  <c r="E32" i="10"/>
  <c r="E32" i="11"/>
  <c r="F31" i="8"/>
  <c r="F31" i="9"/>
  <c r="F31" i="10"/>
  <c r="F31" i="11"/>
  <c r="G30" i="8"/>
  <c r="G30" i="9"/>
  <c r="G30" i="11"/>
  <c r="G30" i="10"/>
  <c r="C30" i="8"/>
  <c r="C30" i="9"/>
  <c r="C30" i="11"/>
  <c r="C30" i="10"/>
  <c r="D29" i="8"/>
  <c r="D29" i="9"/>
  <c r="D29" i="10"/>
  <c r="D29" i="11"/>
  <c r="E28"/>
  <c r="E28" i="8"/>
  <c r="E28" i="9"/>
  <c r="E28" i="10"/>
  <c r="F27" i="8"/>
  <c r="F27" i="9"/>
  <c r="F27" i="11"/>
  <c r="F27" i="10"/>
  <c r="G26" i="8"/>
  <c r="G26" i="9"/>
  <c r="G26" i="11"/>
  <c r="G26" i="10"/>
  <c r="C26" i="9"/>
  <c r="C26" i="8"/>
  <c r="C26" i="10"/>
  <c r="C26" i="11"/>
  <c r="D25" i="8"/>
  <c r="D25" i="9"/>
  <c r="D25" i="10"/>
  <c r="D25" i="11"/>
  <c r="E24" i="8"/>
  <c r="E24" i="9"/>
  <c r="E24" i="11"/>
  <c r="E24" i="10"/>
  <c r="F23" i="8"/>
  <c r="F23" i="9"/>
  <c r="F23" i="11"/>
  <c r="F23" i="10"/>
  <c r="G22" i="8"/>
  <c r="G22" i="9"/>
  <c r="G22" i="11"/>
  <c r="G22" i="10"/>
  <c r="C22" i="8"/>
  <c r="C22" i="9"/>
  <c r="C22" i="11"/>
  <c r="C22" i="10"/>
  <c r="D21" i="9"/>
  <c r="D21" i="8"/>
  <c r="D21" i="11"/>
  <c r="D21" i="10"/>
  <c r="E20" i="8"/>
  <c r="E20" i="9"/>
  <c r="E20" i="11"/>
  <c r="E20" i="10"/>
  <c r="C101" i="8"/>
  <c r="C101" i="9"/>
  <c r="C101" i="10"/>
  <c r="C101" i="11"/>
  <c r="C100" i="8"/>
  <c r="C100" i="9"/>
  <c r="C100" i="10"/>
  <c r="C100" i="11"/>
  <c r="C99" i="8"/>
  <c r="C99" i="9"/>
  <c r="C99" i="10"/>
  <c r="C99" i="11"/>
  <c r="C97" i="8"/>
  <c r="C97" i="9"/>
  <c r="C97" i="10"/>
  <c r="C97" i="11"/>
  <c r="C96" i="8"/>
  <c r="C96" i="9"/>
  <c r="C96" i="10"/>
  <c r="C96" i="11"/>
  <c r="C95" i="8"/>
  <c r="C95" i="9"/>
  <c r="C95" i="10"/>
  <c r="C95" i="11"/>
  <c r="C94" i="8"/>
  <c r="C94" i="9"/>
  <c r="C94" i="10"/>
  <c r="C94" i="11"/>
  <c r="C93" i="8"/>
  <c r="C93" i="9"/>
  <c r="C93" i="10"/>
  <c r="C93" i="11"/>
  <c r="C92" i="8"/>
  <c r="C92" i="9"/>
  <c r="C92" i="10"/>
  <c r="C92" i="11"/>
  <c r="C91" i="8"/>
  <c r="C91" i="9"/>
  <c r="C91" i="10"/>
  <c r="C91" i="11"/>
  <c r="C90" i="8"/>
  <c r="C90" i="9"/>
  <c r="C90" i="11"/>
  <c r="C90" i="10"/>
  <c r="C89" i="8"/>
  <c r="C89" i="9"/>
  <c r="C89" i="10"/>
  <c r="C89" i="11"/>
  <c r="C88" i="8"/>
  <c r="C88" i="9"/>
  <c r="C88" i="10"/>
  <c r="C88" i="11"/>
  <c r="C87" i="8"/>
  <c r="C87" i="9"/>
  <c r="C87" i="10"/>
  <c r="C87" i="11"/>
  <c r="C86" i="8"/>
  <c r="C86" i="9"/>
  <c r="C86" i="10"/>
  <c r="C86" i="11"/>
  <c r="C85" i="8"/>
  <c r="C85" i="9"/>
  <c r="C85" i="10"/>
  <c r="C85" i="11"/>
  <c r="C84" i="8"/>
  <c r="C84" i="9"/>
  <c r="C84" i="10"/>
  <c r="C84" i="11"/>
  <c r="C83" i="8"/>
  <c r="C83" i="9"/>
  <c r="C83" i="10"/>
  <c r="C83" i="11"/>
  <c r="C82" i="8"/>
  <c r="C82" i="9"/>
  <c r="C82" i="11"/>
  <c r="C82" i="10"/>
  <c r="C81" i="8"/>
  <c r="C81" i="9"/>
  <c r="C81" i="10"/>
  <c r="C81" i="11"/>
  <c r="C80" i="8"/>
  <c r="C80" i="9"/>
  <c r="C80" i="10"/>
  <c r="C80" i="11"/>
  <c r="C79" i="8"/>
  <c r="C79" i="9"/>
  <c r="C79" i="10"/>
  <c r="C79" i="11"/>
  <c r="C78" i="8"/>
  <c r="C78" i="9"/>
  <c r="C78" i="10"/>
  <c r="C78" i="11"/>
  <c r="C77" i="8"/>
  <c r="C77" i="9"/>
  <c r="C77" i="10"/>
  <c r="C77" i="11"/>
  <c r="C76" i="8"/>
  <c r="C76" i="9"/>
  <c r="C76" i="11"/>
  <c r="C76" i="10"/>
  <c r="C75" i="8"/>
  <c r="C75" i="9"/>
  <c r="C75" i="10"/>
  <c r="C75" i="11"/>
  <c r="C74" i="8"/>
  <c r="C74" i="9"/>
  <c r="C74" i="11"/>
  <c r="C74" i="10"/>
  <c r="C73" i="9"/>
  <c r="C73" i="8"/>
  <c r="C73" i="10"/>
  <c r="C73" i="11"/>
  <c r="C72" i="8"/>
  <c r="C72" i="9"/>
  <c r="C72" i="11"/>
  <c r="C72" i="10"/>
  <c r="C71" i="8"/>
  <c r="C71" i="9"/>
  <c r="C71" i="10"/>
  <c r="C71" i="11"/>
  <c r="C70" i="8"/>
  <c r="C70" i="9"/>
  <c r="C70" i="10"/>
  <c r="C70" i="11"/>
  <c r="C69" i="9"/>
  <c r="C69" i="8"/>
  <c r="C69" i="10"/>
  <c r="C69" i="11"/>
  <c r="C68" i="9"/>
  <c r="C68" i="8"/>
  <c r="C68" i="11"/>
  <c r="C68" i="10"/>
  <c r="C67" i="8"/>
  <c r="C67" i="9"/>
  <c r="C67" i="10"/>
  <c r="C67" i="11"/>
  <c r="C66" i="8"/>
  <c r="C66" i="9"/>
  <c r="C66" i="11"/>
  <c r="C66" i="10"/>
  <c r="C65" i="8"/>
  <c r="C65" i="9"/>
  <c r="C65" i="10"/>
  <c r="C65" i="11"/>
  <c r="C64" i="8"/>
  <c r="C64" i="9"/>
  <c r="C64" i="10"/>
  <c r="C64" i="11"/>
  <c r="C63" i="8"/>
  <c r="C63" i="9"/>
  <c r="C63" i="10"/>
  <c r="C63" i="11"/>
  <c r="C62" i="8"/>
  <c r="C62" i="9"/>
  <c r="C62" i="10"/>
  <c r="C62" i="11"/>
  <c r="C61" i="8"/>
  <c r="C61" i="9"/>
  <c r="C61" i="10"/>
  <c r="C61" i="11"/>
  <c r="C60" i="8"/>
  <c r="C60" i="9"/>
  <c r="C60" i="10"/>
  <c r="C60" i="11"/>
  <c r="C59" i="8"/>
  <c r="C59" i="9"/>
  <c r="C59" i="10"/>
  <c r="C59" i="11"/>
  <c r="C58" i="8"/>
  <c r="C58" i="9"/>
  <c r="C58" i="10"/>
  <c r="C58" i="11"/>
  <c r="C57" i="8"/>
  <c r="C57" i="9"/>
  <c r="C57" i="10"/>
  <c r="C57" i="11"/>
  <c r="D56" i="8"/>
  <c r="D56" i="9"/>
  <c r="D56" i="10"/>
  <c r="D56" i="11"/>
  <c r="E55" i="8"/>
  <c r="E55" i="9"/>
  <c r="E55" i="10"/>
  <c r="E55" i="11"/>
  <c r="F54" i="8"/>
  <c r="F54" i="9"/>
  <c r="F54" i="10"/>
  <c r="F54" i="11"/>
  <c r="G53" i="8"/>
  <c r="G53" i="9"/>
  <c r="G53" i="10"/>
  <c r="G53" i="11"/>
  <c r="C53" i="8"/>
  <c r="C53" i="9"/>
  <c r="C53" i="10"/>
  <c r="C53" i="11"/>
  <c r="D52" i="8"/>
  <c r="D52" i="9"/>
  <c r="D52" i="10"/>
  <c r="D52" i="11"/>
  <c r="E51" i="8"/>
  <c r="E51" i="9"/>
  <c r="E51" i="10"/>
  <c r="E51" i="11"/>
  <c r="F50" i="8"/>
  <c r="F50" i="9"/>
  <c r="F50" i="10"/>
  <c r="F50" i="11"/>
  <c r="G49" i="8"/>
  <c r="G49" i="9"/>
  <c r="G49" i="10"/>
  <c r="G49" i="11"/>
  <c r="C49" i="9"/>
  <c r="C49" i="8"/>
  <c r="C49" i="10"/>
  <c r="C49" i="11"/>
  <c r="D48" i="8"/>
  <c r="D48" i="9"/>
  <c r="D48" i="10"/>
  <c r="D48" i="11"/>
  <c r="E47" i="8"/>
  <c r="E47" i="9"/>
  <c r="E47" i="10"/>
  <c r="E47" i="11"/>
  <c r="F46" i="8"/>
  <c r="F46" i="9"/>
  <c r="F46" i="11"/>
  <c r="F46" i="10"/>
  <c r="G45" i="8"/>
  <c r="G45" i="9"/>
  <c r="G45" i="11"/>
  <c r="G45" i="10"/>
  <c r="C45" i="8"/>
  <c r="C45" i="9"/>
  <c r="C45" i="11"/>
  <c r="C45" i="10"/>
  <c r="D44" i="8"/>
  <c r="D44" i="9"/>
  <c r="D44" i="11"/>
  <c r="D44" i="10"/>
  <c r="E43" i="8"/>
  <c r="E43" i="9"/>
  <c r="E43" i="11"/>
  <c r="E43" i="10"/>
  <c r="F42" i="8"/>
  <c r="F42" i="9"/>
  <c r="F42" i="11"/>
  <c r="F42" i="10"/>
  <c r="G41" i="8"/>
  <c r="G41" i="9"/>
  <c r="G41" i="11"/>
  <c r="G41" i="10"/>
  <c r="C41" i="8"/>
  <c r="C41" i="9"/>
  <c r="C41" i="11"/>
  <c r="C41" i="10"/>
  <c r="D40" i="8"/>
  <c r="D40" i="9"/>
  <c r="D40" i="11"/>
  <c r="D40" i="10"/>
  <c r="E39" i="8"/>
  <c r="E39" i="9"/>
  <c r="E39" i="11"/>
  <c r="E39" i="10"/>
  <c r="F38" i="8"/>
  <c r="F38" i="9"/>
  <c r="F38" i="11"/>
  <c r="F38" i="10"/>
  <c r="G37" i="8"/>
  <c r="G37" i="9"/>
  <c r="G37" i="11"/>
  <c r="G37" i="10"/>
  <c r="C37" i="8"/>
  <c r="C37" i="9"/>
  <c r="C37" i="11"/>
  <c r="C37" i="10"/>
  <c r="D36" i="8"/>
  <c r="D36" i="9"/>
  <c r="D36" i="11"/>
  <c r="D36" i="10"/>
  <c r="E35" i="8"/>
  <c r="E35" i="9"/>
  <c r="E35" i="11"/>
  <c r="E35" i="10"/>
  <c r="F34" i="8"/>
  <c r="F34" i="9"/>
  <c r="F34" i="11"/>
  <c r="F34" i="10"/>
  <c r="G33" i="8"/>
  <c r="G33" i="9"/>
  <c r="G33" i="11"/>
  <c r="G33" i="10"/>
  <c r="C33" i="9"/>
  <c r="C33" i="8"/>
  <c r="C33" i="11"/>
  <c r="C33" i="10"/>
  <c r="D32" i="8"/>
  <c r="D32" i="9"/>
  <c r="D32" i="11"/>
  <c r="D32" i="10"/>
  <c r="E31" i="8"/>
  <c r="E31" i="9"/>
  <c r="E31" i="11"/>
  <c r="E31" i="10"/>
  <c r="F30" i="8"/>
  <c r="F30" i="9"/>
  <c r="F30" i="11"/>
  <c r="F30" i="10"/>
  <c r="G29" i="8"/>
  <c r="G29" i="9"/>
  <c r="G29" i="11"/>
  <c r="G29" i="10"/>
  <c r="C29" i="8"/>
  <c r="C29" i="9"/>
  <c r="C29" i="11"/>
  <c r="C29" i="10"/>
  <c r="D28" i="11"/>
  <c r="D28" i="8"/>
  <c r="D28" i="9"/>
  <c r="D28" i="10"/>
  <c r="E27" i="8"/>
  <c r="E27" i="9"/>
  <c r="E27" i="10"/>
  <c r="E27" i="11"/>
  <c r="F26" i="8"/>
  <c r="F26" i="9"/>
  <c r="F26" i="10"/>
  <c r="F26" i="11"/>
  <c r="G25" i="8"/>
  <c r="G25" i="9"/>
  <c r="G25" i="10"/>
  <c r="G25" i="11"/>
  <c r="C25" i="8"/>
  <c r="C25" i="9"/>
  <c r="C25" i="10"/>
  <c r="C25" i="11"/>
  <c r="D24" i="8"/>
  <c r="D24" i="9"/>
  <c r="D24" i="10"/>
  <c r="D24" i="11"/>
  <c r="E23" i="9"/>
  <c r="E23" i="8"/>
  <c r="E23" i="10"/>
  <c r="E23" i="11"/>
  <c r="F22" i="8"/>
  <c r="F22" i="9"/>
  <c r="F22" i="10"/>
  <c r="F22" i="11"/>
  <c r="G21" i="8"/>
  <c r="G21" i="9"/>
  <c r="G21" i="10"/>
  <c r="G21" i="11"/>
  <c r="C21" i="8"/>
  <c r="C21" i="9"/>
  <c r="C21" i="10"/>
  <c r="C21" i="11"/>
  <c r="D20" i="8"/>
  <c r="D20" i="9"/>
  <c r="D20" i="10"/>
  <c r="D20" i="11"/>
  <c r="C98" i="8"/>
  <c r="C98" i="9"/>
  <c r="C98" i="11"/>
  <c r="C98" i="10"/>
  <c r="D88" i="37"/>
  <c r="G101" i="8"/>
  <c r="G101" i="9"/>
  <c r="G101" i="10"/>
  <c r="G101" i="11"/>
  <c r="G100" i="8"/>
  <c r="G100" i="9"/>
  <c r="G100" i="10"/>
  <c r="G100" i="11"/>
  <c r="G99" i="8"/>
  <c r="G99" i="9"/>
  <c r="G99" i="10"/>
  <c r="G99" i="11"/>
  <c r="G98" i="8"/>
  <c r="G98" i="9"/>
  <c r="G98" i="10"/>
  <c r="G98" i="11"/>
  <c r="G97" i="8"/>
  <c r="G97" i="9"/>
  <c r="G97" i="10"/>
  <c r="G97" i="11"/>
  <c r="G96" i="8"/>
  <c r="G96" i="9"/>
  <c r="G96" i="10"/>
  <c r="G96" i="11"/>
  <c r="G95" i="8"/>
  <c r="G95" i="9"/>
  <c r="G95" i="10"/>
  <c r="G95" i="11"/>
  <c r="G94" i="8"/>
  <c r="G94" i="9"/>
  <c r="G94" i="11"/>
  <c r="G94" i="10"/>
  <c r="G93" i="8"/>
  <c r="G93" i="9"/>
  <c r="G93" i="10"/>
  <c r="G93" i="11"/>
  <c r="G92" i="8"/>
  <c r="G92" i="9"/>
  <c r="G92" i="10"/>
  <c r="G92" i="11"/>
  <c r="G91" i="8"/>
  <c r="G91" i="9"/>
  <c r="G91" i="10"/>
  <c r="G91" i="11"/>
  <c r="G90" i="8"/>
  <c r="G90" i="9"/>
  <c r="G90" i="10"/>
  <c r="G90" i="11"/>
  <c r="G89" i="8"/>
  <c r="G89" i="9"/>
  <c r="G89" i="10"/>
  <c r="G89" i="11"/>
  <c r="G88" i="8"/>
  <c r="G88" i="9"/>
  <c r="G88" i="10"/>
  <c r="G88" i="11"/>
  <c r="G87" i="9"/>
  <c r="G87" i="8"/>
  <c r="G87" i="10"/>
  <c r="G87" i="11"/>
  <c r="G86" i="8"/>
  <c r="G86" i="9"/>
  <c r="G86" i="11"/>
  <c r="G86" i="10"/>
  <c r="G85" i="8"/>
  <c r="G85" i="9"/>
  <c r="G85" i="10"/>
  <c r="G85" i="11"/>
  <c r="G84" i="9"/>
  <c r="G84" i="8"/>
  <c r="G84" i="10"/>
  <c r="G84" i="11"/>
  <c r="G83" i="8"/>
  <c r="G83" i="9"/>
  <c r="G83" i="10"/>
  <c r="G83" i="11"/>
  <c r="G82" i="8"/>
  <c r="G82" i="9"/>
  <c r="G82" i="10"/>
  <c r="G82" i="11"/>
  <c r="G81" i="21"/>
  <c r="G81" i="9"/>
  <c r="G81" i="8"/>
  <c r="G81" i="10"/>
  <c r="G81" i="11"/>
  <c r="G80" i="8"/>
  <c r="G80" i="9"/>
  <c r="G80" i="10"/>
  <c r="G80" i="11"/>
  <c r="G79" i="9"/>
  <c r="G79" i="8"/>
  <c r="G79" i="10"/>
  <c r="G79" i="11"/>
  <c r="G78" i="8"/>
  <c r="G78" i="9"/>
  <c r="G78" i="11"/>
  <c r="G78" i="10"/>
  <c r="G77" i="8"/>
  <c r="G77" i="9"/>
  <c r="G77" i="10"/>
  <c r="G77" i="11"/>
  <c r="G76" i="8"/>
  <c r="G76" i="9"/>
  <c r="G76" i="10"/>
  <c r="G76" i="11"/>
  <c r="G75" i="8"/>
  <c r="G75" i="9"/>
  <c r="G75" i="10"/>
  <c r="G75" i="11"/>
  <c r="G74" i="8"/>
  <c r="G74" i="9"/>
  <c r="G74" i="10"/>
  <c r="G74" i="11"/>
  <c r="G73" i="8"/>
  <c r="G73" i="9"/>
  <c r="G73" i="10"/>
  <c r="G73" i="11"/>
  <c r="G72" i="8"/>
  <c r="G72" i="9"/>
  <c r="G72" i="11"/>
  <c r="G72" i="10"/>
  <c r="G71" i="8"/>
  <c r="G71" i="9"/>
  <c r="G71" i="10"/>
  <c r="G71" i="11"/>
  <c r="G70" i="8"/>
  <c r="G70" i="9"/>
  <c r="G70" i="11"/>
  <c r="G70" i="10"/>
  <c r="G69" i="8"/>
  <c r="G69" i="9"/>
  <c r="G69" i="10"/>
  <c r="G69" i="11"/>
  <c r="G68" i="8"/>
  <c r="G68" i="9"/>
  <c r="G68" i="11"/>
  <c r="G68" i="10"/>
  <c r="G67" i="8"/>
  <c r="G67" i="9"/>
  <c r="G67" i="10"/>
  <c r="G67" i="11"/>
  <c r="G66" i="8"/>
  <c r="G66" i="9"/>
  <c r="G66" i="10"/>
  <c r="G66" i="11"/>
  <c r="G65" i="8"/>
  <c r="G65" i="9"/>
  <c r="G65" i="10"/>
  <c r="G65" i="11"/>
  <c r="G64" i="8"/>
  <c r="G64" i="9"/>
  <c r="G64" i="11"/>
  <c r="G64" i="10"/>
  <c r="G63" i="8"/>
  <c r="G63" i="9"/>
  <c r="G63" i="10"/>
  <c r="G63" i="11"/>
  <c r="G62" i="8"/>
  <c r="G62" i="9"/>
  <c r="G62" i="11"/>
  <c r="G62" i="10"/>
  <c r="G61" i="8"/>
  <c r="G61" i="9"/>
  <c r="G61" i="10"/>
  <c r="G61" i="11"/>
  <c r="G60" i="8"/>
  <c r="G60" i="9"/>
  <c r="G60" i="10"/>
  <c r="G60" i="11"/>
  <c r="G59" i="8"/>
  <c r="G59" i="9"/>
  <c r="G59" i="10"/>
  <c r="G59" i="11"/>
  <c r="G58" i="8"/>
  <c r="G58" i="9"/>
  <c r="G58" i="10"/>
  <c r="G58" i="11"/>
  <c r="G57" i="8"/>
  <c r="G57" i="9"/>
  <c r="G57" i="10"/>
  <c r="G57" i="11"/>
  <c r="G56" i="8"/>
  <c r="G56" i="9"/>
  <c r="G56" i="10"/>
  <c r="G56" i="11"/>
  <c r="C56" i="8"/>
  <c r="C56" i="9"/>
  <c r="C56" i="10"/>
  <c r="C56" i="11"/>
  <c r="D55" i="8"/>
  <c r="D55" i="9"/>
  <c r="D55" i="10"/>
  <c r="D55" i="11"/>
  <c r="E54" i="8"/>
  <c r="E54" i="9"/>
  <c r="E54" i="10"/>
  <c r="E54" i="11"/>
  <c r="F53" i="8"/>
  <c r="F53" i="9"/>
  <c r="F53" i="10"/>
  <c r="F53" i="11"/>
  <c r="G52" i="9"/>
  <c r="G52" i="8"/>
  <c r="G52" i="10"/>
  <c r="G52" i="11"/>
  <c r="C52" i="8"/>
  <c r="C52" i="9"/>
  <c r="C52" i="10"/>
  <c r="C52" i="11"/>
  <c r="D51" i="8"/>
  <c r="D51" i="9"/>
  <c r="D51" i="10"/>
  <c r="D51" i="11"/>
  <c r="E50" i="8"/>
  <c r="E50" i="9"/>
  <c r="E50" i="10"/>
  <c r="E50" i="11"/>
  <c r="F49" i="8"/>
  <c r="F49" i="9"/>
  <c r="F49" i="10"/>
  <c r="F49" i="11"/>
  <c r="G48" i="8"/>
  <c r="G48" i="9"/>
  <c r="G48" i="10"/>
  <c r="G48" i="11"/>
  <c r="C48" i="8"/>
  <c r="C48" i="9"/>
  <c r="C48" i="10"/>
  <c r="C48" i="11"/>
  <c r="D47" i="8"/>
  <c r="D47" i="9"/>
  <c r="D47" i="10"/>
  <c r="D47" i="11"/>
  <c r="E46" i="8"/>
  <c r="E46" i="9"/>
  <c r="E46" i="10"/>
  <c r="E46" i="11"/>
  <c r="F45" i="8"/>
  <c r="F45" i="9"/>
  <c r="F45" i="10"/>
  <c r="F45" i="11"/>
  <c r="G44" i="8"/>
  <c r="G44" i="9"/>
  <c r="G44" i="10"/>
  <c r="G44" i="11"/>
  <c r="C44" i="8"/>
  <c r="C44" i="9"/>
  <c r="C44" i="10"/>
  <c r="C44" i="11"/>
  <c r="D43" i="8"/>
  <c r="D43" i="9"/>
  <c r="D43" i="10"/>
  <c r="D43" i="11"/>
  <c r="E42" i="8"/>
  <c r="E42" i="9"/>
  <c r="E42" i="10"/>
  <c r="E42" i="11"/>
  <c r="F41" i="8"/>
  <c r="F41" i="9"/>
  <c r="F41" i="10"/>
  <c r="F41" i="11"/>
  <c r="G40" i="8"/>
  <c r="G40" i="9"/>
  <c r="G40" i="10"/>
  <c r="G40" i="11"/>
  <c r="C40" i="8"/>
  <c r="C40" i="9"/>
  <c r="C40" i="10"/>
  <c r="C40" i="11"/>
  <c r="D39" i="8"/>
  <c r="D39" i="9"/>
  <c r="D39" i="10"/>
  <c r="D39" i="11"/>
  <c r="E38" i="8"/>
  <c r="E38" i="9"/>
  <c r="E38" i="10"/>
  <c r="E38" i="11"/>
  <c r="F37" i="8"/>
  <c r="F37" i="9"/>
  <c r="F37" i="10"/>
  <c r="F37" i="11"/>
  <c r="G36" i="8"/>
  <c r="G36" i="9"/>
  <c r="G36" i="10"/>
  <c r="G36" i="11"/>
  <c r="C36" i="8"/>
  <c r="C36" i="9"/>
  <c r="C36" i="10"/>
  <c r="C36" i="11"/>
  <c r="D35" i="8"/>
  <c r="D35" i="9"/>
  <c r="D35" i="10"/>
  <c r="D35" i="11"/>
  <c r="E34" i="8"/>
  <c r="E34" i="9"/>
  <c r="E34" i="10"/>
  <c r="E34" i="11"/>
  <c r="F33" i="8"/>
  <c r="F33" i="9"/>
  <c r="F33" i="10"/>
  <c r="F33" i="11"/>
  <c r="G32" i="8"/>
  <c r="G32" i="9"/>
  <c r="G32" i="10"/>
  <c r="G32" i="11"/>
  <c r="C32" i="8"/>
  <c r="C32" i="9"/>
  <c r="C32" i="10"/>
  <c r="C32" i="11"/>
  <c r="D31" i="8"/>
  <c r="D31" i="9"/>
  <c r="D31" i="10"/>
  <c r="D31" i="11"/>
  <c r="E30" i="8"/>
  <c r="E30" i="9"/>
  <c r="E30" i="10"/>
  <c r="E30" i="11"/>
  <c r="F29" i="9"/>
  <c r="F29" i="8"/>
  <c r="F29" i="10"/>
  <c r="F29" i="11"/>
  <c r="G28"/>
  <c r="G28" i="8"/>
  <c r="G28" i="9"/>
  <c r="G28" i="10"/>
  <c r="C28" i="11"/>
  <c r="C28" i="8"/>
  <c r="C28" i="9"/>
  <c r="C28" i="10"/>
  <c r="D27" i="8"/>
  <c r="D27" i="9"/>
  <c r="D27" i="11"/>
  <c r="I27" s="1"/>
  <c r="D27" i="10"/>
  <c r="E26" i="8"/>
  <c r="E26" i="9"/>
  <c r="E26" i="11"/>
  <c r="E26" i="10"/>
  <c r="F25" i="8"/>
  <c r="F25" i="9"/>
  <c r="F25" i="11"/>
  <c r="F25" i="10"/>
  <c r="G24" i="8"/>
  <c r="G24" i="9"/>
  <c r="G24" i="11"/>
  <c r="G24" i="10"/>
  <c r="C24" i="8"/>
  <c r="C24" i="9"/>
  <c r="C24" i="11"/>
  <c r="C24" i="10"/>
  <c r="D23" i="8"/>
  <c r="D23" i="9"/>
  <c r="D23" i="11"/>
  <c r="D23" i="10"/>
  <c r="E22" i="8"/>
  <c r="E22" i="9"/>
  <c r="E22" i="11"/>
  <c r="E22" i="10"/>
  <c r="F21" i="8"/>
  <c r="F21" i="9"/>
  <c r="F21" i="11"/>
  <c r="F21" i="10"/>
  <c r="G20" i="8"/>
  <c r="G20" i="9"/>
  <c r="G20" i="11"/>
  <c r="G20" i="10"/>
  <c r="C20" i="8"/>
  <c r="C20" i="9"/>
  <c r="C20" i="11"/>
  <c r="C20" i="10"/>
  <c r="F101" i="18"/>
  <c r="F101" i="5"/>
  <c r="F101" i="6"/>
  <c r="F101" i="7"/>
  <c r="F97" i="18"/>
  <c r="F97" i="6"/>
  <c r="F97" i="5"/>
  <c r="F97" i="7"/>
  <c r="F93" i="18"/>
  <c r="F93" i="5"/>
  <c r="F93" i="6"/>
  <c r="F93" i="7"/>
  <c r="F89" i="18"/>
  <c r="F89" i="6"/>
  <c r="F89" i="5"/>
  <c r="F89" i="7"/>
  <c r="F85" i="18"/>
  <c r="F85" i="5"/>
  <c r="F85" i="6"/>
  <c r="F85" i="7"/>
  <c r="F81" i="18"/>
  <c r="F81" i="6"/>
  <c r="F81" i="5"/>
  <c r="F81" i="7"/>
  <c r="F77" i="18"/>
  <c r="F77" i="5"/>
  <c r="F77" i="6"/>
  <c r="F77" i="7"/>
  <c r="F73" i="18"/>
  <c r="F73" i="6"/>
  <c r="F73" i="5"/>
  <c r="F73" i="7"/>
  <c r="F69" i="18"/>
  <c r="F69" i="5"/>
  <c r="F69" i="6"/>
  <c r="F69" i="7"/>
  <c r="F65" i="18"/>
  <c r="F65" i="5"/>
  <c r="F65" i="6"/>
  <c r="F65" i="7"/>
  <c r="F61" i="5"/>
  <c r="F61" i="18"/>
  <c r="F61" i="6"/>
  <c r="F61" i="7"/>
  <c r="F59" i="18"/>
  <c r="F59" i="6"/>
  <c r="F59" i="5"/>
  <c r="F59" i="7"/>
  <c r="G55" i="18"/>
  <c r="G55" i="5"/>
  <c r="G55" i="6"/>
  <c r="G55" i="7"/>
  <c r="F52" i="18"/>
  <c r="F52" i="5"/>
  <c r="F52" i="6"/>
  <c r="F52" i="7"/>
  <c r="D46" i="18"/>
  <c r="D46" i="5"/>
  <c r="D46" i="6"/>
  <c r="D46" i="7"/>
  <c r="D101" i="18"/>
  <c r="D101" i="6"/>
  <c r="D101" i="5"/>
  <c r="D101" i="7"/>
  <c r="D99" i="18"/>
  <c r="D99" i="6"/>
  <c r="D99" i="5"/>
  <c r="D99" i="7"/>
  <c r="D97" i="18"/>
  <c r="D97" i="5"/>
  <c r="D97" i="6"/>
  <c r="D97" i="7"/>
  <c r="D95" i="18"/>
  <c r="D95" i="5"/>
  <c r="D95" i="6"/>
  <c r="D95" i="7"/>
  <c r="D93" i="18"/>
  <c r="D93" i="6"/>
  <c r="D93" i="5"/>
  <c r="D93" i="7"/>
  <c r="D91" i="18"/>
  <c r="D91" i="6"/>
  <c r="D91" i="5"/>
  <c r="D91" i="7"/>
  <c r="D89" i="18"/>
  <c r="D89" i="5"/>
  <c r="D89" i="6"/>
  <c r="D89" i="7"/>
  <c r="D87" i="18"/>
  <c r="D87" i="5"/>
  <c r="D87" i="6"/>
  <c r="D87" i="7"/>
  <c r="D85" i="18"/>
  <c r="D85" i="6"/>
  <c r="D85" i="5"/>
  <c r="D85" i="7"/>
  <c r="D83" i="18"/>
  <c r="D83" i="6"/>
  <c r="D83" i="5"/>
  <c r="D83" i="7"/>
  <c r="D81" i="18"/>
  <c r="D81" i="5"/>
  <c r="D81" i="6"/>
  <c r="D81" i="7"/>
  <c r="D79" i="18"/>
  <c r="D79" i="5"/>
  <c r="D79" i="6"/>
  <c r="D79" i="7"/>
  <c r="D77" i="18"/>
  <c r="D77" i="6"/>
  <c r="D77" i="5"/>
  <c r="D77" i="7"/>
  <c r="D75" i="18"/>
  <c r="D75" i="6"/>
  <c r="D75" i="5"/>
  <c r="D75" i="7"/>
  <c r="D73" i="18"/>
  <c r="D73" i="5"/>
  <c r="D73" i="6"/>
  <c r="D73" i="7"/>
  <c r="D71" i="18"/>
  <c r="D71" i="5"/>
  <c r="D71" i="6"/>
  <c r="D71" i="7"/>
  <c r="D69" i="18"/>
  <c r="D69" i="6"/>
  <c r="D69" i="5"/>
  <c r="D69" i="7"/>
  <c r="D67" i="18"/>
  <c r="D67" i="5"/>
  <c r="D67" i="6"/>
  <c r="D67" i="7"/>
  <c r="D65" i="18"/>
  <c r="D65" i="5"/>
  <c r="D65" i="6"/>
  <c r="D65" i="7"/>
  <c r="D63" i="5"/>
  <c r="D63" i="18"/>
  <c r="D63" i="6"/>
  <c r="D63" i="7"/>
  <c r="D61" i="18"/>
  <c r="D61" i="5"/>
  <c r="D61" i="6"/>
  <c r="D61" i="7"/>
  <c r="D59" i="18"/>
  <c r="D59" i="5"/>
  <c r="D59" i="6"/>
  <c r="D59" i="7"/>
  <c r="D57" i="18"/>
  <c r="D57" i="5"/>
  <c r="D57" i="6"/>
  <c r="D57" i="7"/>
  <c r="F55" i="18"/>
  <c r="F55" i="5"/>
  <c r="F55" i="6"/>
  <c r="F55" i="7"/>
  <c r="C54" i="18"/>
  <c r="C54" i="5"/>
  <c r="C54" i="6"/>
  <c r="C54" i="7"/>
  <c r="E52" i="18"/>
  <c r="E52" i="5"/>
  <c r="E52" i="6"/>
  <c r="E52" i="7"/>
  <c r="G50" i="18"/>
  <c r="G50" i="5"/>
  <c r="G50" i="6"/>
  <c r="G50" i="7"/>
  <c r="D49" i="18"/>
  <c r="D49" i="5"/>
  <c r="D49" i="6"/>
  <c r="D49" i="7"/>
  <c r="F47" i="18"/>
  <c r="F47" i="5"/>
  <c r="F47" i="6"/>
  <c r="F47" i="7"/>
  <c r="C46" i="18"/>
  <c r="C46" i="5"/>
  <c r="C46" i="6"/>
  <c r="C46" i="7"/>
  <c r="C46" i="1"/>
  <c r="E44" i="18"/>
  <c r="E44" i="5"/>
  <c r="E44" i="6"/>
  <c r="E44" i="7"/>
  <c r="G42" i="18"/>
  <c r="G42" i="5"/>
  <c r="G42" i="6"/>
  <c r="G42" i="7"/>
  <c r="D41" i="18"/>
  <c r="D41" i="5"/>
  <c r="D41" i="6"/>
  <c r="D41" i="7"/>
  <c r="F39" i="18"/>
  <c r="F39" i="5"/>
  <c r="F39" i="6"/>
  <c r="F39" i="7"/>
  <c r="C38" i="18"/>
  <c r="C38" i="5"/>
  <c r="C38" i="6"/>
  <c r="C38" i="7"/>
  <c r="E36" i="18"/>
  <c r="E36" i="5"/>
  <c r="E36" i="6"/>
  <c r="E36" i="7"/>
  <c r="G34" i="18"/>
  <c r="G34" i="5"/>
  <c r="G34" i="6"/>
  <c r="G34" i="7"/>
  <c r="D33" i="18"/>
  <c r="D33" i="5"/>
  <c r="D33" i="6"/>
  <c r="D33" i="7"/>
  <c r="F31" i="18"/>
  <c r="F31" i="5"/>
  <c r="F31" i="6"/>
  <c r="F31" i="7"/>
  <c r="C30" i="18"/>
  <c r="C30" i="5"/>
  <c r="C30" i="6"/>
  <c r="C30" i="7"/>
  <c r="E28" i="18"/>
  <c r="E28" i="5"/>
  <c r="E28" i="6"/>
  <c r="E28" i="7"/>
  <c r="G26" i="18"/>
  <c r="G26" i="5"/>
  <c r="G26" i="6"/>
  <c r="G26" i="7"/>
  <c r="D25" i="18"/>
  <c r="D25" i="5"/>
  <c r="D25" i="6"/>
  <c r="D25" i="7"/>
  <c r="F23" i="18"/>
  <c r="F23" i="5"/>
  <c r="F23" i="6"/>
  <c r="F23" i="7"/>
  <c r="C22" i="18"/>
  <c r="C22" i="5"/>
  <c r="C22" i="6"/>
  <c r="C22" i="7"/>
  <c r="E20" i="18"/>
  <c r="E20" i="5"/>
  <c r="E20" i="6"/>
  <c r="E20" i="7"/>
  <c r="C99" i="18"/>
  <c r="C99" i="5"/>
  <c r="C99" i="6"/>
  <c r="C99" i="7"/>
  <c r="C97" i="18"/>
  <c r="C97" i="5"/>
  <c r="C97" i="6"/>
  <c r="C97" i="7"/>
  <c r="C93" i="18"/>
  <c r="C93" i="6"/>
  <c r="C93" i="5"/>
  <c r="C93" i="7"/>
  <c r="C91" i="18"/>
  <c r="C91" i="5"/>
  <c r="C91" i="6"/>
  <c r="C91" i="7"/>
  <c r="C89" i="18"/>
  <c r="C89" i="5"/>
  <c r="C89" i="6"/>
  <c r="C89" i="7"/>
  <c r="C87" i="18"/>
  <c r="C87" i="6"/>
  <c r="C87" i="5"/>
  <c r="C87" i="7"/>
  <c r="C85" i="18"/>
  <c r="C85" i="6"/>
  <c r="C85" i="5"/>
  <c r="C85" i="7"/>
  <c r="C83" i="18"/>
  <c r="C83" i="5"/>
  <c r="C83" i="6"/>
  <c r="C83" i="7"/>
  <c r="C81" i="21"/>
  <c r="C81" i="18"/>
  <c r="C81" i="5"/>
  <c r="C81" i="6"/>
  <c r="C81" i="7"/>
  <c r="C79" i="21"/>
  <c r="C79" i="18"/>
  <c r="C79" i="6"/>
  <c r="C79" i="5"/>
  <c r="C79" i="7"/>
  <c r="C77" i="18"/>
  <c r="C77" i="6"/>
  <c r="C77" i="5"/>
  <c r="C77" i="7"/>
  <c r="C75" i="18"/>
  <c r="C75" i="5"/>
  <c r="C75" i="6"/>
  <c r="C75" i="7"/>
  <c r="C73" i="18"/>
  <c r="C73" i="5"/>
  <c r="C73" i="6"/>
  <c r="C73" i="7"/>
  <c r="C71" i="18"/>
  <c r="C71" i="6"/>
  <c r="C71" i="5"/>
  <c r="C71" i="7"/>
  <c r="C69" i="18"/>
  <c r="C69" i="6"/>
  <c r="C69" i="5"/>
  <c r="C69" i="7"/>
  <c r="C67" i="18"/>
  <c r="C67" i="5"/>
  <c r="C67" i="6"/>
  <c r="C67" i="7"/>
  <c r="C65" i="18"/>
  <c r="C65" i="5"/>
  <c r="C65" i="6"/>
  <c r="C65" i="7"/>
  <c r="C63" i="18"/>
  <c r="C63" i="6"/>
  <c r="C63" i="5"/>
  <c r="C63" i="7"/>
  <c r="C61" i="5"/>
  <c r="C61" i="18"/>
  <c r="C61" i="6"/>
  <c r="C61" i="7"/>
  <c r="C59" i="18"/>
  <c r="C59" i="5"/>
  <c r="C59" i="6"/>
  <c r="C59" i="7"/>
  <c r="C57" i="18"/>
  <c r="C57" i="5"/>
  <c r="C57" i="6"/>
  <c r="C57" i="7"/>
  <c r="E55" i="18"/>
  <c r="E55" i="5"/>
  <c r="E55" i="6"/>
  <c r="E55" i="7"/>
  <c r="G53" i="18"/>
  <c r="G53" i="5"/>
  <c r="G53" i="6"/>
  <c r="G53" i="7"/>
  <c r="D52" i="18"/>
  <c r="D52" i="5"/>
  <c r="D52" i="6"/>
  <c r="D52" i="7"/>
  <c r="F50" i="18"/>
  <c r="F50" i="5"/>
  <c r="F50" i="6"/>
  <c r="F50" i="7"/>
  <c r="C49" i="18"/>
  <c r="C49" i="5"/>
  <c r="C49" i="6"/>
  <c r="C49" i="7"/>
  <c r="E47" i="18"/>
  <c r="E47" i="5"/>
  <c r="E47" i="6"/>
  <c r="E47" i="7"/>
  <c r="G45" i="18"/>
  <c r="G45" i="5"/>
  <c r="G45" i="6"/>
  <c r="G45" i="7"/>
  <c r="D44" i="18"/>
  <c r="D44" i="5"/>
  <c r="D44" i="6"/>
  <c r="D44" i="7"/>
  <c r="F42" i="18"/>
  <c r="F42" i="5"/>
  <c r="F42" i="6"/>
  <c r="F42" i="7"/>
  <c r="C41" i="18"/>
  <c r="C41" i="5"/>
  <c r="C41" i="6"/>
  <c r="C41" i="7"/>
  <c r="E39" i="18"/>
  <c r="E39" i="5"/>
  <c r="E39" i="6"/>
  <c r="E39" i="7"/>
  <c r="G37" i="18"/>
  <c r="G37" i="5"/>
  <c r="G37" i="6"/>
  <c r="G37" i="7"/>
  <c r="D36" i="18"/>
  <c r="D36" i="5"/>
  <c r="D36" i="6"/>
  <c r="D36" i="7"/>
  <c r="F34" i="18"/>
  <c r="F34" i="5"/>
  <c r="F34" i="6"/>
  <c r="F34" i="7"/>
  <c r="C33" i="18"/>
  <c r="C33" i="5"/>
  <c r="C33" i="6"/>
  <c r="C33" i="7"/>
  <c r="E31" i="18"/>
  <c r="E31" i="5"/>
  <c r="E31" i="6"/>
  <c r="E31" i="7"/>
  <c r="G29" i="18"/>
  <c r="G29" i="5"/>
  <c r="G29" i="6"/>
  <c r="G29" i="7"/>
  <c r="D28" i="18"/>
  <c r="D28" i="5"/>
  <c r="D28" i="6"/>
  <c r="D28" i="7"/>
  <c r="F26" i="18"/>
  <c r="F26" i="5"/>
  <c r="F26" i="6"/>
  <c r="F26" i="7"/>
  <c r="C25" i="18"/>
  <c r="C25" i="5"/>
  <c r="C25" i="6"/>
  <c r="C25" i="7"/>
  <c r="E23" i="18"/>
  <c r="E23" i="5"/>
  <c r="E23" i="6"/>
  <c r="E23" i="7"/>
  <c r="G21" i="18"/>
  <c r="G21" i="5"/>
  <c r="G21" i="6"/>
  <c r="G21" i="7"/>
  <c r="D20" i="18"/>
  <c r="D20" i="5"/>
  <c r="D20" i="6"/>
  <c r="D20" i="7"/>
  <c r="C101" i="18"/>
  <c r="C101" i="6"/>
  <c r="C101" i="5"/>
  <c r="C101" i="7"/>
  <c r="C95" i="18"/>
  <c r="C95" i="6"/>
  <c r="C95" i="5"/>
  <c r="C95" i="7"/>
  <c r="G100" i="18"/>
  <c r="G100" i="6"/>
  <c r="G100" i="5"/>
  <c r="G100" i="7"/>
  <c r="G98" i="18"/>
  <c r="G98" i="5"/>
  <c r="G98" i="6"/>
  <c r="G98" i="7"/>
  <c r="G96" i="18"/>
  <c r="G96" i="5"/>
  <c r="G96" i="6"/>
  <c r="G96" i="7"/>
  <c r="G94" i="18"/>
  <c r="G94" i="6"/>
  <c r="G94" i="5"/>
  <c r="G94" i="7"/>
  <c r="G92" i="18"/>
  <c r="G92" i="6"/>
  <c r="G92" i="5"/>
  <c r="G92" i="7"/>
  <c r="G90" i="18"/>
  <c r="G90" i="5"/>
  <c r="G90" i="6"/>
  <c r="G90" i="7"/>
  <c r="G88" i="18"/>
  <c r="G88" i="5"/>
  <c r="G88" i="6"/>
  <c r="G88" i="7"/>
  <c r="G86" i="18"/>
  <c r="G86" i="6"/>
  <c r="G86" i="5"/>
  <c r="G86" i="7"/>
  <c r="G84" i="18"/>
  <c r="G84" i="6"/>
  <c r="G84" i="5"/>
  <c r="G84" i="7"/>
  <c r="G82" i="18"/>
  <c r="G82" i="5"/>
  <c r="G82" i="6"/>
  <c r="G82" i="7"/>
  <c r="G80" i="18"/>
  <c r="G80" i="5"/>
  <c r="G80" i="6"/>
  <c r="G80" i="7"/>
  <c r="G78" i="18"/>
  <c r="G78" i="6"/>
  <c r="G78" i="5"/>
  <c r="G78" i="7"/>
  <c r="G76" i="18"/>
  <c r="G76" i="6"/>
  <c r="G76" i="5"/>
  <c r="G76" i="7"/>
  <c r="G74" i="18"/>
  <c r="G74" i="5"/>
  <c r="G74" i="6"/>
  <c r="G74" i="7"/>
  <c r="G72" i="18"/>
  <c r="G72" i="5"/>
  <c r="G72" i="6"/>
  <c r="G72" i="7"/>
  <c r="G70" i="18"/>
  <c r="G70" i="6"/>
  <c r="G70" i="5"/>
  <c r="G70" i="7"/>
  <c r="G68" i="18"/>
  <c r="G68" i="6"/>
  <c r="G68" i="5"/>
  <c r="G68" i="7"/>
  <c r="G66" i="18"/>
  <c r="G66" i="5"/>
  <c r="G66" i="6"/>
  <c r="G66" i="7"/>
  <c r="G64" i="5"/>
  <c r="G64" i="18"/>
  <c r="G64" i="6"/>
  <c r="G64" i="7"/>
  <c r="G62" i="18"/>
  <c r="G62" i="6"/>
  <c r="G62" i="5"/>
  <c r="G62" i="7"/>
  <c r="G60" i="18"/>
  <c r="G60" i="5"/>
  <c r="G60" i="6"/>
  <c r="G60" i="7"/>
  <c r="G58" i="18"/>
  <c r="G58" i="5"/>
  <c r="G58" i="6"/>
  <c r="G58" i="7"/>
  <c r="G56" i="5"/>
  <c r="G56" i="18"/>
  <c r="G56" i="6"/>
  <c r="G56" i="7"/>
  <c r="D55" i="5"/>
  <c r="D55" i="18"/>
  <c r="D55" i="6"/>
  <c r="D55" i="7"/>
  <c r="F53" i="5"/>
  <c r="F53" i="18"/>
  <c r="F53" i="6"/>
  <c r="F53" i="7"/>
  <c r="C52" i="5"/>
  <c r="C52" i="18"/>
  <c r="C52" i="6"/>
  <c r="C52" i="7"/>
  <c r="E50" i="5"/>
  <c r="E50" i="18"/>
  <c r="E50" i="6"/>
  <c r="E50" i="7"/>
  <c r="G48" i="5"/>
  <c r="G48" i="18"/>
  <c r="G48" i="6"/>
  <c r="G48" i="7"/>
  <c r="D47" i="5"/>
  <c r="D47" i="18"/>
  <c r="D47" i="6"/>
  <c r="D47" i="7"/>
  <c r="F45" i="5"/>
  <c r="F45" i="18"/>
  <c r="F45" i="6"/>
  <c r="F45" i="7"/>
  <c r="C44" i="5"/>
  <c r="C44" i="18"/>
  <c r="C44" i="6"/>
  <c r="C44" i="7"/>
  <c r="E42" i="5"/>
  <c r="E42" i="18"/>
  <c r="E42" i="6"/>
  <c r="E42" i="7"/>
  <c r="G40" i="5"/>
  <c r="G40" i="18"/>
  <c r="G40" i="6"/>
  <c r="G40" i="7"/>
  <c r="D39" i="5"/>
  <c r="D39" i="18"/>
  <c r="D39" i="6"/>
  <c r="D39" i="7"/>
  <c r="F37" i="5"/>
  <c r="F37" i="18"/>
  <c r="F37" i="6"/>
  <c r="F37" i="7"/>
  <c r="C36" i="5"/>
  <c r="C36" i="18"/>
  <c r="C36" i="6"/>
  <c r="C36" i="7"/>
  <c r="E34" i="5"/>
  <c r="E34" i="18"/>
  <c r="E34" i="6"/>
  <c r="E34" i="7"/>
  <c r="G32" i="18"/>
  <c r="G32" i="5"/>
  <c r="G32" i="6"/>
  <c r="G32" i="7"/>
  <c r="D31" i="18"/>
  <c r="D31" i="5"/>
  <c r="D31" i="6"/>
  <c r="D31" i="7"/>
  <c r="F29" i="18"/>
  <c r="F29" i="5"/>
  <c r="F29" i="6"/>
  <c r="F29" i="7"/>
  <c r="C28" i="18"/>
  <c r="C28" i="5"/>
  <c r="C28" i="6"/>
  <c r="C28" i="7"/>
  <c r="E26" i="18"/>
  <c r="E26" i="5"/>
  <c r="E26" i="6"/>
  <c r="E26" i="7"/>
  <c r="G24" i="18"/>
  <c r="G24" i="5"/>
  <c r="G24" i="6"/>
  <c r="G24" i="7"/>
  <c r="D23" i="18"/>
  <c r="D23" i="5"/>
  <c r="D23" i="6"/>
  <c r="D23" i="7"/>
  <c r="F21" i="18"/>
  <c r="F21" i="5"/>
  <c r="F21" i="6"/>
  <c r="F21" i="7"/>
  <c r="C20" i="18"/>
  <c r="C20" i="5"/>
  <c r="C20" i="6"/>
  <c r="C20" i="7"/>
  <c r="F98" i="18"/>
  <c r="F98" i="5"/>
  <c r="F98" i="6"/>
  <c r="F98" i="7"/>
  <c r="F96" i="18"/>
  <c r="F96" i="6"/>
  <c r="F96" i="5"/>
  <c r="F96" i="7"/>
  <c r="F92" i="18"/>
  <c r="F92" i="5"/>
  <c r="F92" i="6"/>
  <c r="F92" i="7"/>
  <c r="F88" i="18"/>
  <c r="F88" i="6"/>
  <c r="F88" i="5"/>
  <c r="F88" i="7"/>
  <c r="F84" i="18"/>
  <c r="F84" i="5"/>
  <c r="F84" i="6"/>
  <c r="F84" i="7"/>
  <c r="F80" i="18"/>
  <c r="F80" i="6"/>
  <c r="F80" i="5"/>
  <c r="F80" i="7"/>
  <c r="F76" i="18"/>
  <c r="F76" i="5"/>
  <c r="F76" i="6"/>
  <c r="F76" i="7"/>
  <c r="F72" i="18"/>
  <c r="F72" i="6"/>
  <c r="F72" i="5"/>
  <c r="F72" i="7"/>
  <c r="F68" i="18"/>
  <c r="F68" i="5"/>
  <c r="F68" i="6"/>
  <c r="F68" i="7"/>
  <c r="F64" i="18"/>
  <c r="F64" i="5"/>
  <c r="F64" i="6"/>
  <c r="F64" i="7"/>
  <c r="F60" i="18"/>
  <c r="F60" i="5"/>
  <c r="F60" i="6"/>
  <c r="F60" i="7"/>
  <c r="F56" i="5"/>
  <c r="F56" i="18"/>
  <c r="F56" i="6"/>
  <c r="F56" i="7"/>
  <c r="E53" i="5"/>
  <c r="E53" i="18"/>
  <c r="E53" i="6"/>
  <c r="E53" i="7"/>
  <c r="G51" i="5"/>
  <c r="G51" i="18"/>
  <c r="G51" i="6"/>
  <c r="G51" i="7"/>
  <c r="D50" i="5"/>
  <c r="D50" i="18"/>
  <c r="D50" i="6"/>
  <c r="D50" i="7"/>
  <c r="F48" i="5"/>
  <c r="F48" i="18"/>
  <c r="F48" i="6"/>
  <c r="F48" i="7"/>
  <c r="E45" i="5"/>
  <c r="E45" i="18"/>
  <c r="E45" i="6"/>
  <c r="E45" i="7"/>
  <c r="G43" i="5"/>
  <c r="G43" i="18"/>
  <c r="G43" i="6"/>
  <c r="G43" i="7"/>
  <c r="D42" i="5"/>
  <c r="D42" i="18"/>
  <c r="D42" i="6"/>
  <c r="D42" i="7"/>
  <c r="F40" i="5"/>
  <c r="F40" i="18"/>
  <c r="F40" i="6"/>
  <c r="F40" i="7"/>
  <c r="C39" i="5"/>
  <c r="C39" i="18"/>
  <c r="C39" i="6"/>
  <c r="C39" i="7"/>
  <c r="E37" i="5"/>
  <c r="E37" i="18"/>
  <c r="E37" i="6"/>
  <c r="E37" i="7"/>
  <c r="G35" i="5"/>
  <c r="G35" i="18"/>
  <c r="G35" i="6"/>
  <c r="G35" i="7"/>
  <c r="D34" i="5"/>
  <c r="D34" i="18"/>
  <c r="D34" i="6"/>
  <c r="D34" i="7"/>
  <c r="F32" i="5"/>
  <c r="F32" i="18"/>
  <c r="F32" i="6"/>
  <c r="F32" i="7"/>
  <c r="C31" i="5"/>
  <c r="C31" i="18"/>
  <c r="C31" i="6"/>
  <c r="C31" i="7"/>
  <c r="E29" i="5"/>
  <c r="E29" i="18"/>
  <c r="E29" i="6"/>
  <c r="E29" i="7"/>
  <c r="G27" i="5"/>
  <c r="G27" i="18"/>
  <c r="G27" i="6"/>
  <c r="G27" i="7"/>
  <c r="D26" i="5"/>
  <c r="D26" i="18"/>
  <c r="D26" i="6"/>
  <c r="D26" i="7"/>
  <c r="F24" i="5"/>
  <c r="F24" i="18"/>
  <c r="F24" i="6"/>
  <c r="F24" i="7"/>
  <c r="C23" i="5"/>
  <c r="C23" i="18"/>
  <c r="C23" i="6"/>
  <c r="C23" i="7"/>
  <c r="E21" i="5"/>
  <c r="E21" i="18"/>
  <c r="E21" i="6"/>
  <c r="E21" i="7"/>
  <c r="F100" i="18"/>
  <c r="F100" i="5"/>
  <c r="F100" i="6"/>
  <c r="F100" i="7"/>
  <c r="F94" i="18"/>
  <c r="F94" i="6"/>
  <c r="F94" i="5"/>
  <c r="F94" i="7"/>
  <c r="F90" i="18"/>
  <c r="F90" i="5"/>
  <c r="F90" i="6"/>
  <c r="F90" i="7"/>
  <c r="F86" i="18"/>
  <c r="F86" i="6"/>
  <c r="F86" i="5"/>
  <c r="F86" i="7"/>
  <c r="F82" i="18"/>
  <c r="F82" i="5"/>
  <c r="F82" i="6"/>
  <c r="F82" i="7"/>
  <c r="F78" i="18"/>
  <c r="F78" i="6"/>
  <c r="F78" i="5"/>
  <c r="F78" i="7"/>
  <c r="F74" i="18"/>
  <c r="F74" i="5"/>
  <c r="F74" i="6"/>
  <c r="F74" i="7"/>
  <c r="F70" i="18"/>
  <c r="F70" i="6"/>
  <c r="F70" i="5"/>
  <c r="F70" i="7"/>
  <c r="F66" i="18"/>
  <c r="F66" i="5"/>
  <c r="F66" i="6"/>
  <c r="F66" i="7"/>
  <c r="F62" i="5"/>
  <c r="F62" i="18"/>
  <c r="F62" i="6"/>
  <c r="F62" i="7"/>
  <c r="F58" i="18"/>
  <c r="F58" i="5"/>
  <c r="F58" i="6"/>
  <c r="F58" i="7"/>
  <c r="C55" i="5"/>
  <c r="C55" i="18"/>
  <c r="C55" i="6"/>
  <c r="C55" i="7"/>
  <c r="C47" i="5"/>
  <c r="C47" i="18"/>
  <c r="C47" i="6"/>
  <c r="C47" i="7"/>
  <c r="D100" i="18"/>
  <c r="D100" i="5"/>
  <c r="D100" i="6"/>
  <c r="D100" i="7"/>
  <c r="D98" i="18"/>
  <c r="D98" i="6"/>
  <c r="D98" i="5"/>
  <c r="D98" i="7"/>
  <c r="D96" i="18"/>
  <c r="D96" i="6"/>
  <c r="D96" i="5"/>
  <c r="D96" i="7"/>
  <c r="D94" i="18"/>
  <c r="D94" i="5"/>
  <c r="D94" i="6"/>
  <c r="D94" i="7"/>
  <c r="D92" i="18"/>
  <c r="D92" i="5"/>
  <c r="D92" i="6"/>
  <c r="D92" i="7"/>
  <c r="D90" i="18"/>
  <c r="D90" i="6"/>
  <c r="D90" i="5"/>
  <c r="D90" i="7"/>
  <c r="D88" i="18"/>
  <c r="D88" i="6"/>
  <c r="D88" i="5"/>
  <c r="D88" i="7"/>
  <c r="D86" i="18"/>
  <c r="D86" i="5"/>
  <c r="D86" i="6"/>
  <c r="D86" i="7"/>
  <c r="D84" i="18"/>
  <c r="D84" i="5"/>
  <c r="D84" i="6"/>
  <c r="D84" i="7"/>
  <c r="D82" i="18"/>
  <c r="D82" i="6"/>
  <c r="D82" i="5"/>
  <c r="D82" i="7"/>
  <c r="D80" i="18"/>
  <c r="D80" i="6"/>
  <c r="D80" i="5"/>
  <c r="D80" i="7"/>
  <c r="D78" i="18"/>
  <c r="D78" i="5"/>
  <c r="D78" i="6"/>
  <c r="D78" i="7"/>
  <c r="D76" i="18"/>
  <c r="D76" i="5"/>
  <c r="D76" i="6"/>
  <c r="D76" i="7"/>
  <c r="D74" i="18"/>
  <c r="D74" i="6"/>
  <c r="D74" i="5"/>
  <c r="D74" i="7"/>
  <c r="D72" i="18"/>
  <c r="D72" i="6"/>
  <c r="D72" i="5"/>
  <c r="D72" i="7"/>
  <c r="D70" i="18"/>
  <c r="D70" i="5"/>
  <c r="D70" i="6"/>
  <c r="D70" i="7"/>
  <c r="D68" i="18"/>
  <c r="D68" i="5"/>
  <c r="D68" i="6"/>
  <c r="D68" i="7"/>
  <c r="D66" i="18"/>
  <c r="D66" i="5"/>
  <c r="D66" i="6"/>
  <c r="D66" i="7"/>
  <c r="D64" i="18"/>
  <c r="D64" i="5"/>
  <c r="D64" i="6"/>
  <c r="D64" i="7"/>
  <c r="D62" i="18"/>
  <c r="D62" i="5"/>
  <c r="D62" i="6"/>
  <c r="D62" i="7"/>
  <c r="D60" i="18"/>
  <c r="D60" i="5"/>
  <c r="D60" i="6"/>
  <c r="D60" i="7"/>
  <c r="D58" i="5"/>
  <c r="D58" i="18"/>
  <c r="D58" i="6"/>
  <c r="D58" i="7"/>
  <c r="E56" i="18"/>
  <c r="E56" i="5"/>
  <c r="E56" i="6"/>
  <c r="E56" i="7"/>
  <c r="G54" i="18"/>
  <c r="G54" i="5"/>
  <c r="G54" i="6"/>
  <c r="G54" i="7"/>
  <c r="D53" i="5"/>
  <c r="D53" i="18"/>
  <c r="D53" i="6"/>
  <c r="D53" i="7"/>
  <c r="F51" i="5"/>
  <c r="F51" i="18"/>
  <c r="F51" i="6"/>
  <c r="F51" i="7"/>
  <c r="C50" i="5"/>
  <c r="C50" i="18"/>
  <c r="C50" i="6"/>
  <c r="C50" i="7"/>
  <c r="E48" i="5"/>
  <c r="E48" i="18"/>
  <c r="E48" i="6"/>
  <c r="E48" i="7"/>
  <c r="G46" i="5"/>
  <c r="G46" i="18"/>
  <c r="G46" i="6"/>
  <c r="G46" i="7"/>
  <c r="D45" i="5"/>
  <c r="D45" i="18"/>
  <c r="D45" i="6"/>
  <c r="D45" i="7"/>
  <c r="F43" i="5"/>
  <c r="F43" i="18"/>
  <c r="F43" i="6"/>
  <c r="F43" i="7"/>
  <c r="C42" i="5"/>
  <c r="C42" i="18"/>
  <c r="C42" i="6"/>
  <c r="C42" i="7"/>
  <c r="E40" i="5"/>
  <c r="E40" i="18"/>
  <c r="E40" i="6"/>
  <c r="E40" i="7"/>
  <c r="G38" i="5"/>
  <c r="G38" i="18"/>
  <c r="G38" i="6"/>
  <c r="G38" i="7"/>
  <c r="D37" i="5"/>
  <c r="D37" i="18"/>
  <c r="D37" i="6"/>
  <c r="D37" i="7"/>
  <c r="F35" i="5"/>
  <c r="F35" i="18"/>
  <c r="F35" i="6"/>
  <c r="F35" i="7"/>
  <c r="C34" i="5"/>
  <c r="C34" i="18"/>
  <c r="C34" i="6"/>
  <c r="C34" i="7"/>
  <c r="E32" i="5"/>
  <c r="E32" i="18"/>
  <c r="E32" i="6"/>
  <c r="E32" i="7"/>
  <c r="G30" i="5"/>
  <c r="G30" i="18"/>
  <c r="G30" i="6"/>
  <c r="G30" i="7"/>
  <c r="D29" i="5"/>
  <c r="D29" i="18"/>
  <c r="D29" i="6"/>
  <c r="D29" i="7"/>
  <c r="F27" i="5"/>
  <c r="F27" i="18"/>
  <c r="F27" i="6"/>
  <c r="F27" i="7"/>
  <c r="C26" i="5"/>
  <c r="C26" i="18"/>
  <c r="C26" i="6"/>
  <c r="C26" i="7"/>
  <c r="E24" i="5"/>
  <c r="E24" i="18"/>
  <c r="E24" i="6"/>
  <c r="E24" i="7"/>
  <c r="G22" i="5"/>
  <c r="G22" i="18"/>
  <c r="G22" i="6"/>
  <c r="G22" i="7"/>
  <c r="D21" i="5"/>
  <c r="D21" i="18"/>
  <c r="D21" i="6"/>
  <c r="D21" i="7"/>
  <c r="C100" i="18"/>
  <c r="C100" i="5"/>
  <c r="C100" i="6"/>
  <c r="C100" i="7"/>
  <c r="C98" i="18"/>
  <c r="C98" i="6"/>
  <c r="C98" i="5"/>
  <c r="C98" i="7"/>
  <c r="C94" i="18"/>
  <c r="C94" i="5"/>
  <c r="C94" i="6"/>
  <c r="C94" i="7"/>
  <c r="C92" i="18"/>
  <c r="C92" i="5"/>
  <c r="C92" i="6"/>
  <c r="C92" i="7"/>
  <c r="C90" i="18"/>
  <c r="C90" i="6"/>
  <c r="C90" i="5"/>
  <c r="C90" i="7"/>
  <c r="C88" i="18"/>
  <c r="C88" i="6"/>
  <c r="C88" i="5"/>
  <c r="C88" i="7"/>
  <c r="C86" i="18"/>
  <c r="C86" i="5"/>
  <c r="C86" i="6"/>
  <c r="C86" i="7"/>
  <c r="C84" i="18"/>
  <c r="C84" i="5"/>
  <c r="C84" i="6"/>
  <c r="C84" i="7"/>
  <c r="C82" i="18"/>
  <c r="C82" i="6"/>
  <c r="C82" i="5"/>
  <c r="C82" i="7"/>
  <c r="C80" i="18"/>
  <c r="C80" i="6"/>
  <c r="C80" i="5"/>
  <c r="C80" i="7"/>
  <c r="C78" i="18"/>
  <c r="C78" i="5"/>
  <c r="C78" i="6"/>
  <c r="C78" i="7"/>
  <c r="C76" i="18"/>
  <c r="C76" i="5"/>
  <c r="C76" i="6"/>
  <c r="C76" i="7"/>
  <c r="C74" i="18"/>
  <c r="C74" i="6"/>
  <c r="C74" i="5"/>
  <c r="C74" i="7"/>
  <c r="C72" i="18"/>
  <c r="C72" i="6"/>
  <c r="C72" i="5"/>
  <c r="C72" i="7"/>
  <c r="C70" i="18"/>
  <c r="C70" i="5"/>
  <c r="C70" i="6"/>
  <c r="C70" i="7"/>
  <c r="C68" i="18"/>
  <c r="C68" i="5"/>
  <c r="C68" i="6"/>
  <c r="C68" i="7"/>
  <c r="C66" i="18"/>
  <c r="C66" i="5"/>
  <c r="C66" i="6"/>
  <c r="C66" i="7"/>
  <c r="C64" i="18"/>
  <c r="C64" i="5"/>
  <c r="C64" i="6"/>
  <c r="C64" i="7"/>
  <c r="C62" i="18"/>
  <c r="C62" i="5"/>
  <c r="C62" i="6"/>
  <c r="C62" i="7"/>
  <c r="C60" i="5"/>
  <c r="C60" i="18"/>
  <c r="C60" i="6"/>
  <c r="C60" i="7"/>
  <c r="C58" i="18"/>
  <c r="C58" i="6"/>
  <c r="C58" i="5"/>
  <c r="C58" i="7"/>
  <c r="D56" i="5"/>
  <c r="D56" i="18"/>
  <c r="D56" i="6"/>
  <c r="D56" i="7"/>
  <c r="F54" i="5"/>
  <c r="F54" i="18"/>
  <c r="F54" i="6"/>
  <c r="F54" i="7"/>
  <c r="C53" i="5"/>
  <c r="C53" i="18"/>
  <c r="C53" i="6"/>
  <c r="C53" i="7"/>
  <c r="E51" i="5"/>
  <c r="E51" i="18"/>
  <c r="E51" i="6"/>
  <c r="E51" i="7"/>
  <c r="G49" i="5"/>
  <c r="G49" i="18"/>
  <c r="G49" i="6"/>
  <c r="G49" i="7"/>
  <c r="D48" i="5"/>
  <c r="D48" i="18"/>
  <c r="D48" i="6"/>
  <c r="D48" i="7"/>
  <c r="F46" i="5"/>
  <c r="F46" i="18"/>
  <c r="F46" i="6"/>
  <c r="F46" i="7"/>
  <c r="C45" i="5"/>
  <c r="C45" i="18"/>
  <c r="C45" i="6"/>
  <c r="C45" i="7"/>
  <c r="E43" i="5"/>
  <c r="E43" i="18"/>
  <c r="E43" i="6"/>
  <c r="E43" i="7"/>
  <c r="G41" i="5"/>
  <c r="G41" i="18"/>
  <c r="G41" i="6"/>
  <c r="G41" i="7"/>
  <c r="D40" i="5"/>
  <c r="D40" i="18"/>
  <c r="D40" i="6"/>
  <c r="D40" i="7"/>
  <c r="F38" i="5"/>
  <c r="F38" i="18"/>
  <c r="F38" i="6"/>
  <c r="F38" i="7"/>
  <c r="C37" i="5"/>
  <c r="C37" i="18"/>
  <c r="C37" i="6"/>
  <c r="C37" i="7"/>
  <c r="E35" i="5"/>
  <c r="E35" i="18"/>
  <c r="E35" i="6"/>
  <c r="E35" i="7"/>
  <c r="D32" i="5"/>
  <c r="D32" i="18"/>
  <c r="D32" i="6"/>
  <c r="D32" i="7"/>
  <c r="F30" i="5"/>
  <c r="F30" i="18"/>
  <c r="F30" i="6"/>
  <c r="F30" i="7"/>
  <c r="C29" i="5"/>
  <c r="C29" i="18"/>
  <c r="C29" i="6"/>
  <c r="C29" i="7"/>
  <c r="E27" i="5"/>
  <c r="E27" i="18"/>
  <c r="E27" i="6"/>
  <c r="E27" i="7"/>
  <c r="G25" i="5"/>
  <c r="G25" i="18"/>
  <c r="G25" i="6"/>
  <c r="G25" i="7"/>
  <c r="D24" i="5"/>
  <c r="D24" i="18"/>
  <c r="D24" i="6"/>
  <c r="D24" i="7"/>
  <c r="F22" i="5"/>
  <c r="F22" i="18"/>
  <c r="F22" i="6"/>
  <c r="F22" i="7"/>
  <c r="C21" i="5"/>
  <c r="C21" i="18"/>
  <c r="C21" i="6"/>
  <c r="C21" i="7"/>
  <c r="C96" i="18"/>
  <c r="C96" i="6"/>
  <c r="C96" i="5"/>
  <c r="C96" i="7"/>
  <c r="G101" i="18"/>
  <c r="G101" i="5"/>
  <c r="G101" i="6"/>
  <c r="G101" i="7"/>
  <c r="G99" i="18"/>
  <c r="G99" i="6"/>
  <c r="G99" i="5"/>
  <c r="G99" i="7"/>
  <c r="G97" i="18"/>
  <c r="G97" i="6"/>
  <c r="G97" i="5"/>
  <c r="G97" i="7"/>
  <c r="G95" i="18"/>
  <c r="G95" i="5"/>
  <c r="G95" i="6"/>
  <c r="G95" i="7"/>
  <c r="G93" i="18"/>
  <c r="G93" i="5"/>
  <c r="G93" i="6"/>
  <c r="G93" i="7"/>
  <c r="G91" i="18"/>
  <c r="G91" i="6"/>
  <c r="G91" i="5"/>
  <c r="G91" i="7"/>
  <c r="G89" i="18"/>
  <c r="G89" i="6"/>
  <c r="G89" i="5"/>
  <c r="G89" i="7"/>
  <c r="G87" i="18"/>
  <c r="G87" i="5"/>
  <c r="G87" i="6"/>
  <c r="G87" i="7"/>
  <c r="G85" i="18"/>
  <c r="G85" i="5"/>
  <c r="G85" i="6"/>
  <c r="G85" i="7"/>
  <c r="G83" i="18"/>
  <c r="G83" i="6"/>
  <c r="G83" i="5"/>
  <c r="G83" i="7"/>
  <c r="G81" i="18"/>
  <c r="G81" i="6"/>
  <c r="G81" i="5"/>
  <c r="G81" i="7"/>
  <c r="G79" i="18"/>
  <c r="G79" i="5"/>
  <c r="G79" i="6"/>
  <c r="G79" i="7"/>
  <c r="G77" i="18"/>
  <c r="G77" i="5"/>
  <c r="G77" i="6"/>
  <c r="G77" i="7"/>
  <c r="G75" i="18"/>
  <c r="G75" i="6"/>
  <c r="G75" i="5"/>
  <c r="G75" i="7"/>
  <c r="G73" i="18"/>
  <c r="G73" i="6"/>
  <c r="G73" i="5"/>
  <c r="G73" i="7"/>
  <c r="G71" i="18"/>
  <c r="G71" i="5"/>
  <c r="G71" i="6"/>
  <c r="G71" i="7"/>
  <c r="G69" i="18"/>
  <c r="G69" i="5"/>
  <c r="G69" i="6"/>
  <c r="G69" i="7"/>
  <c r="G67" i="18"/>
  <c r="G67" i="6"/>
  <c r="G67" i="5"/>
  <c r="G67" i="7"/>
  <c r="G65" i="18"/>
  <c r="G65" i="6"/>
  <c r="G65" i="5"/>
  <c r="G65" i="7"/>
  <c r="G63" i="18"/>
  <c r="G63" i="5"/>
  <c r="G63" i="6"/>
  <c r="G63" i="7"/>
  <c r="G61" i="18"/>
  <c r="G61" i="5"/>
  <c r="G61" i="6"/>
  <c r="G61" i="7"/>
  <c r="G59" i="5"/>
  <c r="G59" i="18"/>
  <c r="G59" i="6"/>
  <c r="G59" i="7"/>
  <c r="G57" i="5"/>
  <c r="G57" i="18"/>
  <c r="G57" i="6"/>
  <c r="G57" i="7"/>
  <c r="C56" i="18"/>
  <c r="C56" i="5"/>
  <c r="C56" i="6"/>
  <c r="C56" i="7"/>
  <c r="E54" i="18"/>
  <c r="E54" i="5"/>
  <c r="E54" i="6"/>
  <c r="E54" i="7"/>
  <c r="G52" i="18"/>
  <c r="G52" i="5"/>
  <c r="G52" i="6"/>
  <c r="G52" i="7"/>
  <c r="D51" i="18"/>
  <c r="D51" i="5"/>
  <c r="D51" i="6"/>
  <c r="D51" i="7"/>
  <c r="F49" i="18"/>
  <c r="F49" i="5"/>
  <c r="F49" i="6"/>
  <c r="F49" i="7"/>
  <c r="C48" i="18"/>
  <c r="C48" i="5"/>
  <c r="C48" i="6"/>
  <c r="C48" i="7"/>
  <c r="E46" i="18"/>
  <c r="E46" i="5"/>
  <c r="E46" i="6"/>
  <c r="E46" i="7"/>
  <c r="G44" i="18"/>
  <c r="G44" i="5"/>
  <c r="G44" i="6"/>
  <c r="G44" i="7"/>
  <c r="D43" i="18"/>
  <c r="D43" i="5"/>
  <c r="D43" i="6"/>
  <c r="D43" i="7"/>
  <c r="F41" i="18"/>
  <c r="F41" i="5"/>
  <c r="F41" i="6"/>
  <c r="F41" i="7"/>
  <c r="C40" i="18"/>
  <c r="C40" i="5"/>
  <c r="C40" i="6"/>
  <c r="C40" i="7"/>
  <c r="E38" i="18"/>
  <c r="E38" i="5"/>
  <c r="E38" i="6"/>
  <c r="E38" i="7"/>
  <c r="G36" i="18"/>
  <c r="G36" i="5"/>
  <c r="G36" i="6"/>
  <c r="G36" i="7"/>
  <c r="D35" i="18"/>
  <c r="D35" i="5"/>
  <c r="D35" i="6"/>
  <c r="D35" i="7"/>
  <c r="F33" i="5"/>
  <c r="F33" i="18"/>
  <c r="F33" i="6"/>
  <c r="F33" i="7"/>
  <c r="C32" i="5"/>
  <c r="C32" i="18"/>
  <c r="C32" i="6"/>
  <c r="C32" i="7"/>
  <c r="E30" i="5"/>
  <c r="E30" i="18"/>
  <c r="E30" i="6"/>
  <c r="E30" i="7"/>
  <c r="G28" i="5"/>
  <c r="G28" i="18"/>
  <c r="G28" i="6"/>
  <c r="G28" i="7"/>
  <c r="D27" i="5"/>
  <c r="D27" i="18"/>
  <c r="D27" i="6"/>
  <c r="D27" i="7"/>
  <c r="F25" i="5"/>
  <c r="F25" i="18"/>
  <c r="F25" i="6"/>
  <c r="F25" i="7"/>
  <c r="C24" i="5"/>
  <c r="C24" i="18"/>
  <c r="C24" i="6"/>
  <c r="C24" i="7"/>
  <c r="E22" i="5"/>
  <c r="E22" i="18"/>
  <c r="E22" i="6"/>
  <c r="E22" i="7"/>
  <c r="G20" i="5"/>
  <c r="G20" i="18"/>
  <c r="G20" i="6"/>
  <c r="G20" i="7"/>
  <c r="F99" i="18"/>
  <c r="F99" i="6"/>
  <c r="F99" i="5"/>
  <c r="F99" i="7"/>
  <c r="F95" i="18"/>
  <c r="F95" i="5"/>
  <c r="F95" i="6"/>
  <c r="F95" i="7"/>
  <c r="F91" i="18"/>
  <c r="F91" i="6"/>
  <c r="F91" i="5"/>
  <c r="F91" i="7"/>
  <c r="F87" i="18"/>
  <c r="F87" i="5"/>
  <c r="F87" i="6"/>
  <c r="F87" i="7"/>
  <c r="F83" i="18"/>
  <c r="F83" i="6"/>
  <c r="F83" i="5"/>
  <c r="F83" i="7"/>
  <c r="F79" i="18"/>
  <c r="F79" i="5"/>
  <c r="F79" i="6"/>
  <c r="F79" i="7"/>
  <c r="F75" i="18"/>
  <c r="F75" i="6"/>
  <c r="F75" i="5"/>
  <c r="F75" i="7"/>
  <c r="F71" i="18"/>
  <c r="F71" i="5"/>
  <c r="F71" i="6"/>
  <c r="F71" i="7"/>
  <c r="F67" i="18"/>
  <c r="F67" i="6"/>
  <c r="F67" i="5"/>
  <c r="F67" i="7"/>
  <c r="F63" i="18"/>
  <c r="F63" i="6"/>
  <c r="F63" i="5"/>
  <c r="F63" i="7"/>
  <c r="F57" i="18"/>
  <c r="F57" i="5"/>
  <c r="F57" i="6"/>
  <c r="F57" i="7"/>
  <c r="D54" i="18"/>
  <c r="D54" i="5"/>
  <c r="D54" i="6"/>
  <c r="D54" i="7"/>
  <c r="C51" i="18"/>
  <c r="C51" i="5"/>
  <c r="C51" i="6"/>
  <c r="C51" i="7"/>
  <c r="E49" i="18"/>
  <c r="E49" i="5"/>
  <c r="E49" i="6"/>
  <c r="E49" i="7"/>
  <c r="G47" i="18"/>
  <c r="G47" i="5"/>
  <c r="G47" i="6"/>
  <c r="G47" i="7"/>
  <c r="F44" i="18"/>
  <c r="F44" i="5"/>
  <c r="F44" i="6"/>
  <c r="F44" i="7"/>
  <c r="C43" i="18"/>
  <c r="C43" i="5"/>
  <c r="C43" i="6"/>
  <c r="C43" i="7"/>
  <c r="E41" i="18"/>
  <c r="E41" i="5"/>
  <c r="E41" i="6"/>
  <c r="E41" i="7"/>
  <c r="G39" i="18"/>
  <c r="G39" i="5"/>
  <c r="G39" i="6"/>
  <c r="G39" i="7"/>
  <c r="D38" i="18"/>
  <c r="D38" i="5"/>
  <c r="D38" i="6"/>
  <c r="D38" i="7"/>
  <c r="F36" i="18"/>
  <c r="F36" i="5"/>
  <c r="F36" i="6"/>
  <c r="F36" i="7"/>
  <c r="C35" i="18"/>
  <c r="C35" i="5"/>
  <c r="C35" i="6"/>
  <c r="C35" i="7"/>
  <c r="E33" i="18"/>
  <c r="E33" i="5"/>
  <c r="E33" i="6"/>
  <c r="E33" i="7"/>
  <c r="G31" i="18"/>
  <c r="G31" i="5"/>
  <c r="G31" i="6"/>
  <c r="G31" i="7"/>
  <c r="D30" i="18"/>
  <c r="D30" i="5"/>
  <c r="D30" i="6"/>
  <c r="D30" i="7"/>
  <c r="F28" i="18"/>
  <c r="F28" i="5"/>
  <c r="F28" i="6"/>
  <c r="F28" i="7"/>
  <c r="C27" i="18"/>
  <c r="C27" i="5"/>
  <c r="C27" i="6"/>
  <c r="C27" i="7"/>
  <c r="E25" i="18"/>
  <c r="E25" i="5"/>
  <c r="E25" i="6"/>
  <c r="E25" i="7"/>
  <c r="G23" i="18"/>
  <c r="G23" i="5"/>
  <c r="G23" i="6"/>
  <c r="G23" i="7"/>
  <c r="D22" i="18"/>
  <c r="D22" i="5"/>
  <c r="D22" i="6"/>
  <c r="D22" i="7"/>
  <c r="F20" i="18"/>
  <c r="F20" i="5"/>
  <c r="F20" i="6"/>
  <c r="F20" i="7"/>
  <c r="G33" i="6"/>
  <c r="G33" i="5"/>
  <c r="G33" i="18"/>
  <c r="G33" i="7"/>
  <c r="C99" i="42"/>
  <c r="C99" i="22"/>
  <c r="C99" i="1"/>
  <c r="C96" i="42"/>
  <c r="C96" i="22"/>
  <c r="C96" i="1"/>
  <c r="C94" i="42"/>
  <c r="C94" i="22"/>
  <c r="C94" i="1"/>
  <c r="C91" i="42"/>
  <c r="C91" i="22"/>
  <c r="C91" i="1"/>
  <c r="C88" i="42"/>
  <c r="C88" i="22"/>
  <c r="C88" i="1"/>
  <c r="C85" i="42"/>
  <c r="C85" i="22"/>
  <c r="C85" i="1"/>
  <c r="C82" i="42"/>
  <c r="C82" i="22"/>
  <c r="C82" i="1"/>
  <c r="C80" i="42"/>
  <c r="C80" i="22"/>
  <c r="C80" i="1"/>
  <c r="C78" i="42"/>
  <c r="C78" i="22"/>
  <c r="C78" i="1"/>
  <c r="C76" i="42"/>
  <c r="C76" i="22"/>
  <c r="C76" i="1"/>
  <c r="C73" i="42"/>
  <c r="C73" i="22"/>
  <c r="C73" i="1"/>
  <c r="C70" i="22"/>
  <c r="C70" i="1"/>
  <c r="C68" i="22"/>
  <c r="C68" i="1"/>
  <c r="C65" i="22"/>
  <c r="C65" i="1"/>
  <c r="C62" i="22"/>
  <c r="C62" i="1"/>
  <c r="C59" i="22"/>
  <c r="C59" i="1"/>
  <c r="F54" i="22"/>
  <c r="F54" i="1"/>
  <c r="F50" i="22"/>
  <c r="F50" i="1"/>
  <c r="D48" i="22"/>
  <c r="C45"/>
  <c r="C45" i="1"/>
  <c r="E43" i="22"/>
  <c r="E43" i="1"/>
  <c r="C41" i="22"/>
  <c r="C41" i="1"/>
  <c r="E39" i="22"/>
  <c r="E39" i="1"/>
  <c r="G37" i="22"/>
  <c r="G37" i="1"/>
  <c r="F34" i="22"/>
  <c r="F34" i="1"/>
  <c r="D32" i="22"/>
  <c r="D32" i="1"/>
  <c r="C29" i="22"/>
  <c r="D28"/>
  <c r="D28" i="1"/>
  <c r="E27" i="22"/>
  <c r="G25"/>
  <c r="G25" i="1"/>
  <c r="F22" i="22"/>
  <c r="F22" i="1"/>
  <c r="G21" i="22"/>
  <c r="G21" i="1"/>
  <c r="D20" i="22"/>
  <c r="D20" i="1"/>
  <c r="E19" i="19"/>
  <c r="E19" i="9"/>
  <c r="E19" i="1"/>
  <c r="F101" i="22"/>
  <c r="F101" i="1"/>
  <c r="F97" i="22"/>
  <c r="F97" i="1"/>
  <c r="F19" i="19"/>
  <c r="F19" i="9"/>
  <c r="F19" i="1"/>
  <c r="G101" i="22"/>
  <c r="G101" i="1"/>
  <c r="G100" i="22"/>
  <c r="G100" i="1"/>
  <c r="G99" i="22"/>
  <c r="G99" i="1"/>
  <c r="G98" i="22"/>
  <c r="G98" i="1"/>
  <c r="G97" i="22"/>
  <c r="G97" i="1"/>
  <c r="G96" i="22"/>
  <c r="G96" i="1"/>
  <c r="G95" i="22"/>
  <c r="G95" i="1"/>
  <c r="G94" i="22"/>
  <c r="G94" i="1"/>
  <c r="G93" i="22"/>
  <c r="G93" i="1"/>
  <c r="G92" i="22"/>
  <c r="G92" i="1"/>
  <c r="G91" i="22"/>
  <c r="G91" i="1"/>
  <c r="G90" i="22"/>
  <c r="G90" i="1"/>
  <c r="G89" i="22"/>
  <c r="G89" i="1"/>
  <c r="G88" i="42"/>
  <c r="G88" i="22"/>
  <c r="G88" i="1"/>
  <c r="G87" i="42"/>
  <c r="G87" i="22"/>
  <c r="G87" i="1"/>
  <c r="G86" i="42"/>
  <c r="G86" i="22"/>
  <c r="G86" i="1"/>
  <c r="G85" i="42"/>
  <c r="G85" i="22"/>
  <c r="G85" i="1"/>
  <c r="G84" i="42"/>
  <c r="G84" i="22"/>
  <c r="G84" i="1"/>
  <c r="G83" i="42"/>
  <c r="G83" i="22"/>
  <c r="G83" i="1"/>
  <c r="G82" i="42"/>
  <c r="G82" i="22"/>
  <c r="G82" i="1"/>
  <c r="G81" i="42"/>
  <c r="G81" i="22"/>
  <c r="G81" i="1"/>
  <c r="G80" i="42"/>
  <c r="G80" i="22"/>
  <c r="G80" i="1"/>
  <c r="G79" i="42"/>
  <c r="G79" i="22"/>
  <c r="G79" i="1"/>
  <c r="G78" i="42"/>
  <c r="G78" i="22"/>
  <c r="G78" i="1"/>
  <c r="G77" i="42"/>
  <c r="G77" i="22"/>
  <c r="G77" i="1"/>
  <c r="G76" i="42"/>
  <c r="G76" i="22"/>
  <c r="G76" i="1"/>
  <c r="G75" i="42"/>
  <c r="G75" i="22"/>
  <c r="G75" i="1"/>
  <c r="G74" i="42"/>
  <c r="G74" i="22"/>
  <c r="G74" i="1"/>
  <c r="G73" i="42"/>
  <c r="G73" i="22"/>
  <c r="G73" i="1"/>
  <c r="G72" i="42"/>
  <c r="G72" i="22"/>
  <c r="G72" i="1"/>
  <c r="G71" i="22"/>
  <c r="G71" i="1"/>
  <c r="G70" i="22"/>
  <c r="G70" i="1"/>
  <c r="G69" i="22"/>
  <c r="G69" i="1"/>
  <c r="G68" i="22"/>
  <c r="G68" i="1"/>
  <c r="G67" i="22"/>
  <c r="G67" i="1"/>
  <c r="G66" i="22"/>
  <c r="G66" i="1"/>
  <c r="G65" i="22"/>
  <c r="G65" i="1"/>
  <c r="G64" i="22"/>
  <c r="G64" i="1"/>
  <c r="G63" i="22"/>
  <c r="G63" i="1"/>
  <c r="G62" i="22"/>
  <c r="G62" i="1"/>
  <c r="G61" i="22"/>
  <c r="G61" i="1"/>
  <c r="G60" i="22"/>
  <c r="G60" i="1"/>
  <c r="G59" i="22"/>
  <c r="G59" i="1"/>
  <c r="G58" i="22"/>
  <c r="G58" i="1"/>
  <c r="G57" i="22"/>
  <c r="G57" i="1"/>
  <c r="G56" i="22"/>
  <c r="G56" i="1"/>
  <c r="C56" i="22"/>
  <c r="C56" i="1"/>
  <c r="D55" i="42"/>
  <c r="D55" i="22"/>
  <c r="D55" i="1"/>
  <c r="E54" i="22"/>
  <c r="E54" i="1"/>
  <c r="F53" i="22"/>
  <c r="F53" i="1"/>
  <c r="G52" i="22"/>
  <c r="G52" i="1"/>
  <c r="C52" i="22"/>
  <c r="C52" i="1"/>
  <c r="D51" i="22"/>
  <c r="D51" i="1"/>
  <c r="E50" i="22"/>
  <c r="F49"/>
  <c r="F49" i="1"/>
  <c r="G48" i="22"/>
  <c r="G48" i="1"/>
  <c r="C48" i="22"/>
  <c r="C48" i="1"/>
  <c r="D47" i="22"/>
  <c r="E46"/>
  <c r="F45"/>
  <c r="F45" i="1"/>
  <c r="G44" i="22"/>
  <c r="G44" i="1"/>
  <c r="C44" i="22"/>
  <c r="C44" i="1"/>
  <c r="D43" i="22"/>
  <c r="D43" i="1"/>
  <c r="E42" i="22"/>
  <c r="E42" i="1"/>
  <c r="F41" i="22"/>
  <c r="F41" i="1"/>
  <c r="G40" i="22"/>
  <c r="G40" i="1"/>
  <c r="C40" i="22"/>
  <c r="C40" i="1"/>
  <c r="D39" i="22"/>
  <c r="D39" i="1"/>
  <c r="E38" i="22"/>
  <c r="E38" i="1"/>
  <c r="F37" i="22"/>
  <c r="F37" i="1"/>
  <c r="G36" i="22"/>
  <c r="G36" i="1"/>
  <c r="C36" i="22"/>
  <c r="C36" i="1"/>
  <c r="D35" i="22"/>
  <c r="D35" i="1"/>
  <c r="E34" i="22"/>
  <c r="E34" i="1"/>
  <c r="F33" i="22"/>
  <c r="F33" i="1"/>
  <c r="G32" i="22"/>
  <c r="G32" i="1"/>
  <c r="C32" i="22"/>
  <c r="C32" i="1"/>
  <c r="D31" i="22"/>
  <c r="D31" i="1"/>
  <c r="E30" i="22"/>
  <c r="E30" i="1"/>
  <c r="F29" i="22"/>
  <c r="G28"/>
  <c r="G28" i="1"/>
  <c r="C28" i="22"/>
  <c r="C28" i="1"/>
  <c r="D27" i="22"/>
  <c r="E26"/>
  <c r="E26" i="1"/>
  <c r="F25" i="22"/>
  <c r="F25" i="1"/>
  <c r="G24" i="22"/>
  <c r="G24" i="1"/>
  <c r="C24" i="22"/>
  <c r="C24" i="1"/>
  <c r="D23" i="22"/>
  <c r="D23" i="1"/>
  <c r="E22" i="22"/>
  <c r="E22" i="1"/>
  <c r="F21" i="22"/>
  <c r="F21" i="1"/>
  <c r="G20" i="22"/>
  <c r="G20" i="1"/>
  <c r="C20" i="22"/>
  <c r="C20" i="1"/>
  <c r="C100" i="42"/>
  <c r="C100" i="22"/>
  <c r="C100" i="1"/>
  <c r="C97" i="42"/>
  <c r="C97" i="22"/>
  <c r="C97" i="1"/>
  <c r="C92" i="42"/>
  <c r="C92" i="22"/>
  <c r="C92" i="1"/>
  <c r="C90" i="42"/>
  <c r="C90" i="22"/>
  <c r="C90" i="1"/>
  <c r="C84" i="42"/>
  <c r="C84" i="22"/>
  <c r="C84" i="1"/>
  <c r="C77" i="42"/>
  <c r="C77" i="22"/>
  <c r="C77" i="1"/>
  <c r="C75" i="42"/>
  <c r="C75" i="22"/>
  <c r="C75" i="1"/>
  <c r="C72" i="42"/>
  <c r="C72" i="22"/>
  <c r="C72" i="1"/>
  <c r="C66" i="22"/>
  <c r="C66" i="1"/>
  <c r="C63" i="22"/>
  <c r="C63" i="1"/>
  <c r="C60" i="22"/>
  <c r="C60" i="1"/>
  <c r="C57" i="22"/>
  <c r="C57" i="1"/>
  <c r="D56" i="22"/>
  <c r="D56" i="1"/>
  <c r="E55" i="42"/>
  <c r="E55" i="22"/>
  <c r="E55" i="1"/>
  <c r="G53" i="22"/>
  <c r="G53" i="1"/>
  <c r="D52" i="22"/>
  <c r="D52" i="1"/>
  <c r="E51" i="22"/>
  <c r="E51" i="1"/>
  <c r="G49" i="22"/>
  <c r="G49" i="1"/>
  <c r="E47" i="22"/>
  <c r="G45"/>
  <c r="G45" i="1"/>
  <c r="D44" i="22"/>
  <c r="D44" i="1"/>
  <c r="I44" s="1"/>
  <c r="G41" i="22"/>
  <c r="G41" i="1"/>
  <c r="F38" i="22"/>
  <c r="F38" i="1"/>
  <c r="D36" i="22"/>
  <c r="D36" i="1"/>
  <c r="C33" i="22"/>
  <c r="C33" i="1"/>
  <c r="E31" i="22"/>
  <c r="E31" i="1"/>
  <c r="G29" i="22"/>
  <c r="F26"/>
  <c r="F26" i="1"/>
  <c r="D24" i="22"/>
  <c r="C19" i="1"/>
  <c r="C19" i="9"/>
  <c r="D19"/>
  <c r="D19" i="1"/>
  <c r="H121"/>
  <c r="H125"/>
  <c r="H129"/>
  <c r="H133"/>
  <c r="H137"/>
  <c r="H141"/>
  <c r="H145"/>
  <c r="H149"/>
  <c r="H153"/>
  <c r="H157"/>
  <c r="H161"/>
  <c r="H165"/>
  <c r="H120"/>
  <c r="H124"/>
  <c r="H128"/>
  <c r="H132"/>
  <c r="H136"/>
  <c r="H140"/>
  <c r="H144"/>
  <c r="H148"/>
  <c r="H152"/>
  <c r="H156"/>
  <c r="H160"/>
  <c r="H164"/>
  <c r="H168"/>
  <c r="H122"/>
  <c r="H126"/>
  <c r="H130"/>
  <c r="H134"/>
  <c r="H138"/>
  <c r="H142"/>
  <c r="H146"/>
  <c r="H150"/>
  <c r="H154"/>
  <c r="H158"/>
  <c r="H162"/>
  <c r="H166"/>
  <c r="H135"/>
  <c r="H131"/>
  <c r="H147"/>
  <c r="H163"/>
  <c r="H127"/>
  <c r="H143"/>
  <c r="H159"/>
  <c r="H123"/>
  <c r="H139"/>
  <c r="H155"/>
  <c r="H151"/>
  <c r="H167"/>
  <c r="D101" i="22"/>
  <c r="D101" i="1"/>
  <c r="D100" i="42"/>
  <c r="D100" i="22"/>
  <c r="D100" i="1"/>
  <c r="D99" i="42"/>
  <c r="D99" i="22"/>
  <c r="D99" i="1"/>
  <c r="D98" i="42"/>
  <c r="D98" i="22"/>
  <c r="D98" i="1"/>
  <c r="D97" i="42"/>
  <c r="D97" i="22"/>
  <c r="D97" i="1"/>
  <c r="D96" i="42"/>
  <c r="D96" i="22"/>
  <c r="D96" i="1"/>
  <c r="D95" i="42"/>
  <c r="D95" i="22"/>
  <c r="D95" i="1"/>
  <c r="D94" i="42"/>
  <c r="D94" i="22"/>
  <c r="D93" i="42"/>
  <c r="D93" i="22"/>
  <c r="D92" i="42"/>
  <c r="D92" i="22"/>
  <c r="D92" i="1"/>
  <c r="D91" i="42"/>
  <c r="D91" i="22"/>
  <c r="D91" i="1"/>
  <c r="D90" i="42"/>
  <c r="D90" i="22"/>
  <c r="D90" i="1"/>
  <c r="D89" i="42"/>
  <c r="D89" i="22"/>
  <c r="D89" i="1"/>
  <c r="D88" i="42"/>
  <c r="D88" i="22"/>
  <c r="D88" i="1"/>
  <c r="D87" i="42"/>
  <c r="D87" i="22"/>
  <c r="D87" i="1"/>
  <c r="D86" i="42"/>
  <c r="D86" i="22"/>
  <c r="D86" i="1"/>
  <c r="D85" i="42"/>
  <c r="D85" i="22"/>
  <c r="D85" i="1"/>
  <c r="D84" i="42"/>
  <c r="D84" i="22"/>
  <c r="D84" i="1"/>
  <c r="D83" i="42"/>
  <c r="D83" i="22"/>
  <c r="D83" i="1"/>
  <c r="D82" i="42"/>
  <c r="D82" i="22"/>
  <c r="D82" i="1"/>
  <c r="D81" i="42"/>
  <c r="D81" i="22"/>
  <c r="D81" i="1"/>
  <c r="D80" i="42"/>
  <c r="D80" i="22"/>
  <c r="D80" i="1"/>
  <c r="I80" s="1"/>
  <c r="D79" i="42"/>
  <c r="D79" i="22"/>
  <c r="D79" i="1"/>
  <c r="D78" i="42"/>
  <c r="D78" i="22"/>
  <c r="D78" i="1"/>
  <c r="D77" i="42"/>
  <c r="D77" i="22"/>
  <c r="D76" i="42"/>
  <c r="D76" i="22"/>
  <c r="D76" i="1"/>
  <c r="D75" i="42"/>
  <c r="D75" i="22"/>
  <c r="D75" i="1"/>
  <c r="D74" i="42"/>
  <c r="D74" i="22"/>
  <c r="D74" i="1"/>
  <c r="I74" s="1"/>
  <c r="D73" i="42"/>
  <c r="D73" i="22"/>
  <c r="D73" i="1"/>
  <c r="D72" i="42"/>
  <c r="D72" i="22"/>
  <c r="D72" i="1"/>
  <c r="D71" i="22"/>
  <c r="D71" i="1"/>
  <c r="I71" s="1"/>
  <c r="D70" i="22"/>
  <c r="D69"/>
  <c r="D68"/>
  <c r="D68" i="1"/>
  <c r="D67" i="22"/>
  <c r="D67" i="1"/>
  <c r="D66" i="22"/>
  <c r="D66" i="1"/>
  <c r="D65" i="22"/>
  <c r="D65" i="1"/>
  <c r="I65" s="1"/>
  <c r="D64" i="22"/>
  <c r="D64" i="1"/>
  <c r="I64" s="1"/>
  <c r="D63" i="22"/>
  <c r="D63" i="1"/>
  <c r="D62" i="22"/>
  <c r="D62" i="1"/>
  <c r="D61" i="42"/>
  <c r="D61" i="22"/>
  <c r="D61" i="1"/>
  <c r="I61" s="1"/>
  <c r="D60" i="22"/>
  <c r="D60" i="1"/>
  <c r="I60" s="1"/>
  <c r="D59" i="22"/>
  <c r="D59" i="1"/>
  <c r="D58" i="22"/>
  <c r="D58" i="1"/>
  <c r="D57" i="22"/>
  <c r="D57" i="1"/>
  <c r="I57" s="1"/>
  <c r="E56" i="22"/>
  <c r="E56" i="1"/>
  <c r="F55" i="22"/>
  <c r="F55" i="1"/>
  <c r="G54" i="22"/>
  <c r="G54" i="1"/>
  <c r="C54" i="22"/>
  <c r="C54" i="1"/>
  <c r="D53" i="22"/>
  <c r="D53" i="1"/>
  <c r="E52" i="22"/>
  <c r="E52" i="1"/>
  <c r="F51" i="22"/>
  <c r="F51" i="1"/>
  <c r="G50" i="22"/>
  <c r="G50" i="1"/>
  <c r="C50" i="22"/>
  <c r="C50" i="1"/>
  <c r="D49" i="22"/>
  <c r="E48"/>
  <c r="F47"/>
  <c r="F47" i="1"/>
  <c r="G46" i="22"/>
  <c r="G46" i="1"/>
  <c r="C46" i="22"/>
  <c r="D45"/>
  <c r="D45" i="1"/>
  <c r="E44" i="22"/>
  <c r="E44" i="1"/>
  <c r="F43" i="22"/>
  <c r="F43" i="1"/>
  <c r="G42" i="22"/>
  <c r="G42" i="1"/>
  <c r="C42" i="22"/>
  <c r="C42" i="1"/>
  <c r="D41" i="22"/>
  <c r="E40"/>
  <c r="F39"/>
  <c r="F39" i="1"/>
  <c r="G38" i="22"/>
  <c r="G38" i="1"/>
  <c r="C38" i="22"/>
  <c r="C38" i="1"/>
  <c r="D37" i="22"/>
  <c r="D37" i="1"/>
  <c r="E36" i="22"/>
  <c r="E36" i="1"/>
  <c r="F35" i="22"/>
  <c r="F35" i="1"/>
  <c r="C34" i="22"/>
  <c r="C34" i="1"/>
  <c r="D33" i="22"/>
  <c r="D33" i="1"/>
  <c r="E32" i="22"/>
  <c r="E32" i="1"/>
  <c r="F31" i="22"/>
  <c r="F31" i="1"/>
  <c r="G30" i="22"/>
  <c r="G30" i="1"/>
  <c r="C30" i="22"/>
  <c r="C30" i="1"/>
  <c r="D29" i="22"/>
  <c r="D29" i="1"/>
  <c r="E28" i="22"/>
  <c r="E28" i="1"/>
  <c r="F27" i="22"/>
  <c r="F27" i="1"/>
  <c r="G26" i="22"/>
  <c r="G26" i="1"/>
  <c r="C26" i="22"/>
  <c r="C26" i="1"/>
  <c r="D25" i="22"/>
  <c r="D25" i="1"/>
  <c r="E24" i="22"/>
  <c r="F23"/>
  <c r="F23" i="1"/>
  <c r="G22" i="22"/>
  <c r="G22" i="1"/>
  <c r="C22" i="22"/>
  <c r="C22" i="1"/>
  <c r="D21" i="22"/>
  <c r="E20"/>
  <c r="E20" i="1"/>
  <c r="C77" i="21"/>
  <c r="G19" i="9"/>
  <c r="G19" i="1"/>
  <c r="C101" i="42"/>
  <c r="C101" i="22"/>
  <c r="C101" i="1"/>
  <c r="C98" i="42"/>
  <c r="C98" i="22"/>
  <c r="C98" i="1"/>
  <c r="C95" i="42"/>
  <c r="C95" i="22"/>
  <c r="C95" i="1"/>
  <c r="C93" i="42"/>
  <c r="C93" i="22"/>
  <c r="C93" i="1"/>
  <c r="C89" i="42"/>
  <c r="C89" i="22"/>
  <c r="C89" i="1"/>
  <c r="C87" i="42"/>
  <c r="C87" i="22"/>
  <c r="C87" i="1"/>
  <c r="C86" i="42"/>
  <c r="C86" i="22"/>
  <c r="C86" i="1"/>
  <c r="C83" i="42"/>
  <c r="C83" i="22"/>
  <c r="C83" i="1"/>
  <c r="C81" i="42"/>
  <c r="C81" i="22"/>
  <c r="C81" i="1"/>
  <c r="C79" i="42"/>
  <c r="C79" i="22"/>
  <c r="C79" i="1"/>
  <c r="C74" i="42"/>
  <c r="C74" i="22"/>
  <c r="C74" i="1"/>
  <c r="C71" i="22"/>
  <c r="C71" i="1"/>
  <c r="C69" i="22"/>
  <c r="C69" i="1"/>
  <c r="C67" i="22"/>
  <c r="C67" i="1"/>
  <c r="C64" i="22"/>
  <c r="C64" i="1"/>
  <c r="C61" i="22"/>
  <c r="C61" i="1"/>
  <c r="C58" i="22"/>
  <c r="C58" i="1"/>
  <c r="C53" i="22"/>
  <c r="C53" i="1"/>
  <c r="C49" i="22"/>
  <c r="C49" i="1"/>
  <c r="F46" i="22"/>
  <c r="F46" i="1"/>
  <c r="F42" i="22"/>
  <c r="F42" i="1"/>
  <c r="D40" i="22"/>
  <c r="C37"/>
  <c r="C37" i="1"/>
  <c r="E35" i="22"/>
  <c r="E35" i="1"/>
  <c r="F30" i="22"/>
  <c r="F30" i="1"/>
  <c r="C25" i="22"/>
  <c r="C25" i="1"/>
  <c r="E23" i="22"/>
  <c r="E23" i="1"/>
  <c r="C21" i="22"/>
  <c r="C21" i="1"/>
  <c r="F100" i="22"/>
  <c r="F100" i="1"/>
  <c r="F99" i="22"/>
  <c r="F99" i="1"/>
  <c r="F98" i="22"/>
  <c r="F98" i="1"/>
  <c r="F96" i="22"/>
  <c r="F96" i="1"/>
  <c r="F95" i="22"/>
  <c r="F95" i="1"/>
  <c r="F94" i="22"/>
  <c r="F94" i="1"/>
  <c r="F93" i="22"/>
  <c r="F93" i="1"/>
  <c r="F92" i="22"/>
  <c r="F92" i="1"/>
  <c r="F91" i="22"/>
  <c r="F91" i="1"/>
  <c r="F90" i="22"/>
  <c r="F90" i="1"/>
  <c r="F89" i="22"/>
  <c r="F89" i="1"/>
  <c r="F88" i="42"/>
  <c r="F88" i="22"/>
  <c r="F88" i="1"/>
  <c r="F87" i="42"/>
  <c r="F87" i="22"/>
  <c r="F87" i="1"/>
  <c r="F86" i="42"/>
  <c r="F86" i="22"/>
  <c r="F86" i="1"/>
  <c r="F85" i="42"/>
  <c r="F85" i="22"/>
  <c r="F85" i="1"/>
  <c r="F84" i="42"/>
  <c r="F84" i="22"/>
  <c r="F84" i="1"/>
  <c r="F83" i="42"/>
  <c r="F83" i="22"/>
  <c r="F83" i="1"/>
  <c r="F82" i="42"/>
  <c r="F82" i="22"/>
  <c r="F82" i="1"/>
  <c r="F81" i="42"/>
  <c r="F81" i="22"/>
  <c r="F81" i="1"/>
  <c r="F80" i="42"/>
  <c r="F80" i="22"/>
  <c r="F80" i="1"/>
  <c r="F79" i="42"/>
  <c r="F79" i="22"/>
  <c r="F79" i="1"/>
  <c r="F78" i="42"/>
  <c r="F78" i="22"/>
  <c r="F78" i="1"/>
  <c r="F77" i="42"/>
  <c r="F77" i="22"/>
  <c r="F77" i="1"/>
  <c r="F76" i="42"/>
  <c r="F76" i="22"/>
  <c r="F76" i="1"/>
  <c r="F75" i="42"/>
  <c r="F75" i="22"/>
  <c r="F75" i="1"/>
  <c r="F74" i="42"/>
  <c r="F74" i="22"/>
  <c r="F74" i="1"/>
  <c r="F73" i="42"/>
  <c r="F73" i="22"/>
  <c r="F73" i="1"/>
  <c r="F72" i="42"/>
  <c r="F72" i="22"/>
  <c r="F72" i="1"/>
  <c r="F71" i="22"/>
  <c r="F71" i="1"/>
  <c r="F70" i="22"/>
  <c r="F70" i="1"/>
  <c r="F69" i="22"/>
  <c r="F69" i="1"/>
  <c r="F68" i="22"/>
  <c r="F68" i="1"/>
  <c r="F67" i="22"/>
  <c r="F67" i="1"/>
  <c r="F66" i="22"/>
  <c r="F66" i="1"/>
  <c r="F65" i="22"/>
  <c r="F65" i="1"/>
  <c r="F64" i="22"/>
  <c r="F64" i="1"/>
  <c r="F63" i="22"/>
  <c r="F63" i="1"/>
  <c r="F62" i="22"/>
  <c r="F62" i="1"/>
  <c r="F61" i="22"/>
  <c r="F61" i="1"/>
  <c r="F60" i="22"/>
  <c r="F60" i="1"/>
  <c r="F59" i="22"/>
  <c r="F59" i="1"/>
  <c r="F58" i="22"/>
  <c r="F58" i="1"/>
  <c r="F57" i="22"/>
  <c r="F57" i="1"/>
  <c r="F56" i="22"/>
  <c r="F56" i="1"/>
  <c r="G55" i="22"/>
  <c r="G55" i="1"/>
  <c r="C55" i="22"/>
  <c r="C55" i="1"/>
  <c r="D54" i="22"/>
  <c r="D54" i="1"/>
  <c r="E53" i="22"/>
  <c r="E53" i="1"/>
  <c r="F52" i="22"/>
  <c r="F52" i="1"/>
  <c r="G51" i="22"/>
  <c r="G51" i="1"/>
  <c r="C51" i="22"/>
  <c r="C51" i="1"/>
  <c r="D50" i="22"/>
  <c r="E49"/>
  <c r="F48"/>
  <c r="F48" i="1"/>
  <c r="G47" i="22"/>
  <c r="G47" i="1"/>
  <c r="C47" i="22"/>
  <c r="C47" i="1"/>
  <c r="D46" i="22"/>
  <c r="E45"/>
  <c r="E45" i="1"/>
  <c r="F44" i="22"/>
  <c r="F44" i="1"/>
  <c r="G43" i="22"/>
  <c r="G43" i="1"/>
  <c r="C43" i="22"/>
  <c r="C43" i="1"/>
  <c r="D42" i="22"/>
  <c r="D42" i="1"/>
  <c r="E41" i="22"/>
  <c r="F40"/>
  <c r="F40" i="1"/>
  <c r="G39" i="22"/>
  <c r="G39" i="1"/>
  <c r="C39" i="22"/>
  <c r="C39" i="1"/>
  <c r="D38" i="22"/>
  <c r="D38" i="1"/>
  <c r="E37" i="22"/>
  <c r="E37" i="1"/>
  <c r="F36" i="22"/>
  <c r="F36" i="1"/>
  <c r="G35" i="22"/>
  <c r="G35" i="1"/>
  <c r="C35" i="22"/>
  <c r="C35" i="1"/>
  <c r="D34" i="22"/>
  <c r="D34" i="1"/>
  <c r="E33" i="22"/>
  <c r="E33" i="1"/>
  <c r="F32" i="22"/>
  <c r="F32" i="1"/>
  <c r="G31" i="22"/>
  <c r="G31" i="1"/>
  <c r="C31" i="22"/>
  <c r="C31" i="1"/>
  <c r="D30" i="22"/>
  <c r="D30" i="1"/>
  <c r="E29" i="22"/>
  <c r="E29" i="1"/>
  <c r="F28" i="22"/>
  <c r="F28" i="1"/>
  <c r="G27" i="22"/>
  <c r="G27" i="1"/>
  <c r="C27" i="22"/>
  <c r="C27" i="1"/>
  <c r="D26" i="22"/>
  <c r="D26" i="1"/>
  <c r="E25" i="22"/>
  <c r="E25" i="1"/>
  <c r="F24" i="22"/>
  <c r="F24" i="1"/>
  <c r="G23" i="22"/>
  <c r="G23" i="1"/>
  <c r="C23" i="22"/>
  <c r="C23" i="1"/>
  <c r="D22" i="22"/>
  <c r="D22" i="1"/>
  <c r="E21" i="22"/>
  <c r="F20"/>
  <c r="F20" i="1"/>
  <c r="G34" i="22"/>
  <c r="G34" i="1"/>
  <c r="G33" i="22"/>
  <c r="G33" i="1"/>
  <c r="G29"/>
  <c r="F29"/>
  <c r="C29"/>
  <c r="F95" i="42"/>
  <c r="F91"/>
  <c r="F70"/>
  <c r="F70" i="19"/>
  <c r="F67" i="42"/>
  <c r="F67" i="19"/>
  <c r="F64" i="42"/>
  <c r="F64" i="19"/>
  <c r="F63" i="42"/>
  <c r="F63" i="19"/>
  <c r="F60" i="42"/>
  <c r="F60" i="19"/>
  <c r="F57" i="42"/>
  <c r="F57" i="19"/>
  <c r="G55" i="42"/>
  <c r="G55" i="19"/>
  <c r="D54" i="42"/>
  <c r="D54" i="19"/>
  <c r="E53" i="42"/>
  <c r="E53" i="19"/>
  <c r="G51" i="42"/>
  <c r="G51" i="19"/>
  <c r="F48" i="42"/>
  <c r="F48" i="19"/>
  <c r="D46" i="42"/>
  <c r="D46" i="19"/>
  <c r="F44" i="42"/>
  <c r="F44" i="19"/>
  <c r="F40" i="42"/>
  <c r="F40" i="19"/>
  <c r="G39" i="42"/>
  <c r="G39" i="19"/>
  <c r="D38" i="42"/>
  <c r="D38" i="19"/>
  <c r="F36" i="42"/>
  <c r="F36" i="19"/>
  <c r="G35" i="42"/>
  <c r="G35" i="19"/>
  <c r="D34" i="42"/>
  <c r="D34" i="19"/>
  <c r="F32" i="42"/>
  <c r="F32" i="19"/>
  <c r="D30" i="42"/>
  <c r="D30" i="19"/>
  <c r="C27" i="42"/>
  <c r="C27" i="19"/>
  <c r="E25" i="42"/>
  <c r="E25" i="19"/>
  <c r="G23" i="42"/>
  <c r="G23" i="19"/>
  <c r="F20" i="42"/>
  <c r="F20" i="19"/>
  <c r="G19" i="11"/>
  <c r="G19" i="19"/>
  <c r="C19" i="20"/>
  <c r="C19" i="19"/>
  <c r="D19"/>
  <c r="D71" i="42"/>
  <c r="D71" i="19"/>
  <c r="D70" i="42"/>
  <c r="D70" i="19"/>
  <c r="D69" i="42"/>
  <c r="D69" i="19"/>
  <c r="D68" i="42"/>
  <c r="D68" i="19"/>
  <c r="D67" i="42"/>
  <c r="D67" i="19"/>
  <c r="D66" i="42"/>
  <c r="D66" i="19"/>
  <c r="D65" i="42"/>
  <c r="D65" i="19"/>
  <c r="D64" i="42"/>
  <c r="D64" i="19"/>
  <c r="D63" i="42"/>
  <c r="D63" i="19"/>
  <c r="D62" i="42"/>
  <c r="D62" i="19"/>
  <c r="D60" i="42"/>
  <c r="D60" i="19"/>
  <c r="D59" i="42"/>
  <c r="D59" i="19"/>
  <c r="D58" i="42"/>
  <c r="D58" i="19"/>
  <c r="D57" i="42"/>
  <c r="D57" i="19"/>
  <c r="E56" i="42"/>
  <c r="E56" i="19"/>
  <c r="F55" i="42"/>
  <c r="F55" i="19"/>
  <c r="G54" i="42"/>
  <c r="G54" i="19"/>
  <c r="C54" i="42"/>
  <c r="C54" i="19"/>
  <c r="D53" i="42"/>
  <c r="D53" i="19"/>
  <c r="E52" i="42"/>
  <c r="E52" i="19"/>
  <c r="F51" i="42"/>
  <c r="F51" i="19"/>
  <c r="G50" i="42"/>
  <c r="G50" i="19"/>
  <c r="C50" i="42"/>
  <c r="C50" i="19"/>
  <c r="D49" i="42"/>
  <c r="D49" i="19"/>
  <c r="E48" i="42"/>
  <c r="E48" i="19"/>
  <c r="F47" i="42"/>
  <c r="F47" i="19"/>
  <c r="G46" i="42"/>
  <c r="G46" i="19"/>
  <c r="C46" i="42"/>
  <c r="C46" i="19"/>
  <c r="D45" i="42"/>
  <c r="D45" i="19"/>
  <c r="E44" i="42"/>
  <c r="E44" i="19"/>
  <c r="F43" i="42"/>
  <c r="F43" i="19"/>
  <c r="G42" i="42"/>
  <c r="G42" i="19"/>
  <c r="C42" i="42"/>
  <c r="C42" i="19"/>
  <c r="D41" i="42"/>
  <c r="D41" i="19"/>
  <c r="E40" i="42"/>
  <c r="E40" i="19"/>
  <c r="F39" i="42"/>
  <c r="F39" i="19"/>
  <c r="G38" i="42"/>
  <c r="G38" i="19"/>
  <c r="C38" i="42"/>
  <c r="C38" i="19"/>
  <c r="D37" i="42"/>
  <c r="D37" i="19"/>
  <c r="E36" i="42"/>
  <c r="E36" i="19"/>
  <c r="F35" i="42"/>
  <c r="F35" i="19"/>
  <c r="G34" i="42"/>
  <c r="G34" i="19"/>
  <c r="C34" i="42"/>
  <c r="C34" i="19"/>
  <c r="D33" i="42"/>
  <c r="D33" i="19"/>
  <c r="E32" i="42"/>
  <c r="E32" i="19"/>
  <c r="F31" i="42"/>
  <c r="F31" i="19"/>
  <c r="G30" i="42"/>
  <c r="G30" i="19"/>
  <c r="C30" i="42"/>
  <c r="C30" i="19"/>
  <c r="D29" i="42"/>
  <c r="D29" i="19"/>
  <c r="E28" i="42"/>
  <c r="E28" i="19"/>
  <c r="F27" i="42"/>
  <c r="F27" i="19"/>
  <c r="G26" i="42"/>
  <c r="G26" i="19"/>
  <c r="C26" i="42"/>
  <c r="C26" i="19"/>
  <c r="D25" i="42"/>
  <c r="D25" i="19"/>
  <c r="E24" i="42"/>
  <c r="E24" i="19"/>
  <c r="F23" i="42"/>
  <c r="F23" i="19"/>
  <c r="G22" i="42"/>
  <c r="G22" i="19"/>
  <c r="C22" i="42"/>
  <c r="C22" i="19"/>
  <c r="D21" i="42"/>
  <c r="D21" i="19"/>
  <c r="E20" i="42"/>
  <c r="E20" i="19"/>
  <c r="F82" i="21"/>
  <c r="F97" i="42"/>
  <c r="F96"/>
  <c r="F93"/>
  <c r="F92"/>
  <c r="F89"/>
  <c r="F71"/>
  <c r="F71" i="19"/>
  <c r="F68" i="42"/>
  <c r="F68" i="19"/>
  <c r="F66" i="42"/>
  <c r="F66" i="19"/>
  <c r="F62" i="42"/>
  <c r="F62" i="19"/>
  <c r="F59" i="42"/>
  <c r="F59" i="19"/>
  <c r="F58" i="42"/>
  <c r="F58" i="19"/>
  <c r="C55" i="42"/>
  <c r="C55" i="19"/>
  <c r="C51" i="42"/>
  <c r="C51" i="19"/>
  <c r="E49" i="42"/>
  <c r="E49" i="19"/>
  <c r="G47" i="42"/>
  <c r="G47" i="19"/>
  <c r="G43" i="42"/>
  <c r="G43" i="19"/>
  <c r="C31" i="42"/>
  <c r="C31" i="19"/>
  <c r="E29" i="42"/>
  <c r="E29" i="19"/>
  <c r="G27" i="42"/>
  <c r="G27" i="19"/>
  <c r="F24" i="42"/>
  <c r="F24" i="19"/>
  <c r="D22" i="42"/>
  <c r="D22" i="19"/>
  <c r="G98" i="42"/>
  <c r="G97"/>
  <c r="G96"/>
  <c r="G95"/>
  <c r="G94"/>
  <c r="G93"/>
  <c r="G92"/>
  <c r="G91"/>
  <c r="G71"/>
  <c r="G71" i="19"/>
  <c r="G70" i="42"/>
  <c r="G70" i="19"/>
  <c r="G69" i="42"/>
  <c r="G69" i="19"/>
  <c r="G68" i="42"/>
  <c r="G68" i="19"/>
  <c r="G67" i="42"/>
  <c r="G67" i="19"/>
  <c r="G66" i="42"/>
  <c r="G66" i="19"/>
  <c r="G65" i="42"/>
  <c r="G65" i="19"/>
  <c r="G64" i="42"/>
  <c r="G64" i="19"/>
  <c r="G63" i="42"/>
  <c r="G63" i="19"/>
  <c r="G62" i="42"/>
  <c r="G62" i="19"/>
  <c r="G61" i="42"/>
  <c r="G61" i="19"/>
  <c r="G60" i="42"/>
  <c r="G60" i="19"/>
  <c r="G59" i="42"/>
  <c r="G59" i="19"/>
  <c r="G58" i="42"/>
  <c r="G58" i="19"/>
  <c r="G57" i="42"/>
  <c r="G57" i="19"/>
  <c r="G56" i="42"/>
  <c r="G56" i="19"/>
  <c r="C56" i="42"/>
  <c r="C56" i="19"/>
  <c r="E54" i="42"/>
  <c r="E54" i="19"/>
  <c r="F53" i="42"/>
  <c r="F53" i="19"/>
  <c r="G52" i="42"/>
  <c r="G52" i="19"/>
  <c r="C52" i="42"/>
  <c r="C52" i="19"/>
  <c r="D51" i="42"/>
  <c r="D51" i="19"/>
  <c r="E50" i="42"/>
  <c r="E50" i="19"/>
  <c r="F49" i="42"/>
  <c r="F49" i="19"/>
  <c r="G48" i="42"/>
  <c r="G48" i="19"/>
  <c r="C48" i="42"/>
  <c r="C48" i="19"/>
  <c r="D47" i="42"/>
  <c r="D47" i="19"/>
  <c r="E46" i="42"/>
  <c r="E46" i="19"/>
  <c r="F45" i="42"/>
  <c r="F45" i="19"/>
  <c r="G44" i="42"/>
  <c r="G44" i="19"/>
  <c r="C44" i="42"/>
  <c r="C44" i="19"/>
  <c r="D43" i="42"/>
  <c r="D43" i="19"/>
  <c r="E42" i="42"/>
  <c r="E42" i="19"/>
  <c r="F41" i="42"/>
  <c r="F41" i="19"/>
  <c r="G40" i="42"/>
  <c r="G40" i="19"/>
  <c r="C40" i="42"/>
  <c r="C40" i="19"/>
  <c r="D39" i="42"/>
  <c r="D39" i="19"/>
  <c r="E38" i="42"/>
  <c r="E38" i="19"/>
  <c r="F37" i="42"/>
  <c r="F37" i="19"/>
  <c r="G36" i="42"/>
  <c r="G36" i="19"/>
  <c r="C36" i="42"/>
  <c r="C36" i="19"/>
  <c r="D35" i="42"/>
  <c r="D35" i="19"/>
  <c r="E34" i="42"/>
  <c r="E34" i="19"/>
  <c r="F33" i="42"/>
  <c r="F33" i="19"/>
  <c r="G32" i="42"/>
  <c r="G32" i="19"/>
  <c r="C32" i="42"/>
  <c r="C32" i="19"/>
  <c r="D31" i="42"/>
  <c r="D31" i="19"/>
  <c r="E30" i="42"/>
  <c r="E30" i="19"/>
  <c r="F29" i="42"/>
  <c r="F29" i="19"/>
  <c r="G28" i="42"/>
  <c r="G28" i="19"/>
  <c r="C28" i="42"/>
  <c r="C28" i="19"/>
  <c r="D27" i="42"/>
  <c r="D27" i="19"/>
  <c r="E26" i="42"/>
  <c r="E26" i="19"/>
  <c r="F25" i="42"/>
  <c r="F25" i="19"/>
  <c r="G24" i="42"/>
  <c r="G24" i="19"/>
  <c r="C24" i="42"/>
  <c r="C24" i="19"/>
  <c r="D23" i="42"/>
  <c r="D23" i="19"/>
  <c r="E22" i="42"/>
  <c r="E22" i="19"/>
  <c r="F21" i="42"/>
  <c r="F21" i="19"/>
  <c r="G20" i="42"/>
  <c r="G20" i="19"/>
  <c r="C20" i="42"/>
  <c r="C20" i="19"/>
  <c r="F88" i="35"/>
  <c r="F98" i="42"/>
  <c r="F94"/>
  <c r="F69"/>
  <c r="F69" i="19"/>
  <c r="F65" i="42"/>
  <c r="F65" i="19"/>
  <c r="F61" i="42"/>
  <c r="F61" i="19"/>
  <c r="F56" i="42"/>
  <c r="F56" i="19"/>
  <c r="F52" i="42"/>
  <c r="F52" i="19"/>
  <c r="D50" i="42"/>
  <c r="D50" i="19"/>
  <c r="C47" i="42"/>
  <c r="C47" i="19"/>
  <c r="E45" i="42"/>
  <c r="E45" i="19"/>
  <c r="C43" i="42"/>
  <c r="C43" i="19"/>
  <c r="D42" i="42"/>
  <c r="D42" i="19"/>
  <c r="E41" i="42"/>
  <c r="E41" i="19"/>
  <c r="C39" i="42"/>
  <c r="C39" i="19"/>
  <c r="E37" i="42"/>
  <c r="E37" i="19"/>
  <c r="C35" i="42"/>
  <c r="C35" i="19"/>
  <c r="E33" i="42"/>
  <c r="E33" i="19"/>
  <c r="G31" i="42"/>
  <c r="G31" i="19"/>
  <c r="F28" i="42"/>
  <c r="F28" i="19"/>
  <c r="D26" i="42"/>
  <c r="D26" i="19"/>
  <c r="C23" i="42"/>
  <c r="C23" i="19"/>
  <c r="E21" i="42"/>
  <c r="E21" i="19"/>
  <c r="C71" i="42"/>
  <c r="C71" i="19"/>
  <c r="C70" i="42"/>
  <c r="C70" i="19"/>
  <c r="C69" i="42"/>
  <c r="C69" i="19"/>
  <c r="C68" i="42"/>
  <c r="C68" i="19"/>
  <c r="C67" i="42"/>
  <c r="C67" i="19"/>
  <c r="C66" i="42"/>
  <c r="C66" i="19"/>
  <c r="C65" i="42"/>
  <c r="C65" i="19"/>
  <c r="C64" i="42"/>
  <c r="C64" i="19"/>
  <c r="C63" i="42"/>
  <c r="C63" i="19"/>
  <c r="C62" i="42"/>
  <c r="C62" i="19"/>
  <c r="C61" i="42"/>
  <c r="C61" i="19"/>
  <c r="C60" i="42"/>
  <c r="C60" i="19"/>
  <c r="C59" i="42"/>
  <c r="C59" i="19"/>
  <c r="C58" i="42"/>
  <c r="C58" i="19"/>
  <c r="C57" i="42"/>
  <c r="C57" i="19"/>
  <c r="D56" i="42"/>
  <c r="D56" i="19"/>
  <c r="F54" i="42"/>
  <c r="F54" i="19"/>
  <c r="G53" i="42"/>
  <c r="G53" i="19"/>
  <c r="C53" i="42"/>
  <c r="C53" i="19"/>
  <c r="D52" i="42"/>
  <c r="D52" i="19"/>
  <c r="E51" i="42"/>
  <c r="E51" i="19"/>
  <c r="F50" i="42"/>
  <c r="F50" i="19"/>
  <c r="G49" i="42"/>
  <c r="G49" i="19"/>
  <c r="C49" i="42"/>
  <c r="C49" i="19"/>
  <c r="D48" i="42"/>
  <c r="D48" i="19"/>
  <c r="E47" i="42"/>
  <c r="E47" i="19"/>
  <c r="F46" i="42"/>
  <c r="F46" i="19"/>
  <c r="G45" i="42"/>
  <c r="G45" i="19"/>
  <c r="C45" i="42"/>
  <c r="C45" i="19"/>
  <c r="D44" i="42"/>
  <c r="D44" i="19"/>
  <c r="E43" i="42"/>
  <c r="E43" i="19"/>
  <c r="F42" i="42"/>
  <c r="F42" i="19"/>
  <c r="G41" i="42"/>
  <c r="G41" i="19"/>
  <c r="C41" i="42"/>
  <c r="C41" i="19"/>
  <c r="D40" i="42"/>
  <c r="D40" i="19"/>
  <c r="E39" i="42"/>
  <c r="E39" i="19"/>
  <c r="F38" i="42"/>
  <c r="F38" i="19"/>
  <c r="G37" i="42"/>
  <c r="G37" i="19"/>
  <c r="C37" i="42"/>
  <c r="C37" i="19"/>
  <c r="D36" i="42"/>
  <c r="D36" i="19"/>
  <c r="E35" i="42"/>
  <c r="E35" i="19"/>
  <c r="F34" i="42"/>
  <c r="F34" i="19"/>
  <c r="G33" i="42"/>
  <c r="G33" i="19"/>
  <c r="C33" i="42"/>
  <c r="C33" i="19"/>
  <c r="D32" i="42"/>
  <c r="D32" i="19"/>
  <c r="E31" i="42"/>
  <c r="E31" i="19"/>
  <c r="F30" i="42"/>
  <c r="F30" i="19"/>
  <c r="G29" i="42"/>
  <c r="G29" i="19"/>
  <c r="C29" i="42"/>
  <c r="C29" i="19"/>
  <c r="D28" i="42"/>
  <c r="D28" i="19"/>
  <c r="E27" i="42"/>
  <c r="E27" i="19"/>
  <c r="F26" i="42"/>
  <c r="F26" i="19"/>
  <c r="G25" i="42"/>
  <c r="G25" i="19"/>
  <c r="C25" i="42"/>
  <c r="C25" i="19"/>
  <c r="D24" i="42"/>
  <c r="D24" i="19"/>
  <c r="E23" i="42"/>
  <c r="E23" i="19"/>
  <c r="F22" i="42"/>
  <c r="F22" i="19"/>
  <c r="G21" i="42"/>
  <c r="G21" i="19"/>
  <c r="C21" i="42"/>
  <c r="C21" i="19"/>
  <c r="D20" i="42"/>
  <c r="D20" i="19"/>
  <c r="G85" i="21"/>
  <c r="G89" i="42"/>
  <c r="G88" i="35"/>
  <c r="G88" i="34"/>
  <c r="F90" i="42"/>
  <c r="G90"/>
  <c r="G100"/>
  <c r="F100"/>
  <c r="G99"/>
  <c r="F99"/>
  <c r="G101"/>
  <c r="F101"/>
  <c r="I50" i="1"/>
  <c r="I46"/>
  <c r="I55"/>
  <c r="I47"/>
  <c r="I88"/>
  <c r="I84"/>
  <c r="I75"/>
  <c r="F88" i="41"/>
  <c r="C88" i="34"/>
  <c r="G99" i="24"/>
  <c r="G99" i="23"/>
  <c r="G99" i="19"/>
  <c r="G99" i="20"/>
  <c r="G99" i="21"/>
  <c r="G99" i="41"/>
  <c r="G99" i="39"/>
  <c r="G99" i="38"/>
  <c r="G99" i="43"/>
  <c r="G99" i="37"/>
  <c r="G99" i="36"/>
  <c r="G99" i="35"/>
  <c r="G99" i="40"/>
  <c r="G99" i="34"/>
  <c r="G96" i="43"/>
  <c r="G96" i="23"/>
  <c r="G96" i="37"/>
  <c r="G96" i="24"/>
  <c r="G96" i="21"/>
  <c r="G96" i="19"/>
  <c r="G96" i="41"/>
  <c r="G96" i="39"/>
  <c r="G96" i="38"/>
  <c r="G96" i="40"/>
  <c r="G96" i="35"/>
  <c r="G96" i="36"/>
  <c r="G96" i="34"/>
  <c r="G96" i="20"/>
  <c r="C94" i="43"/>
  <c r="C94" i="24"/>
  <c r="C94" i="23"/>
  <c r="C94" i="19"/>
  <c r="C94" i="20"/>
  <c r="C94" i="21"/>
  <c r="C94" i="36"/>
  <c r="C94" i="41"/>
  <c r="C94" i="39"/>
  <c r="C94" i="38"/>
  <c r="C94" i="37"/>
  <c r="C94" i="34"/>
  <c r="C94" i="35"/>
  <c r="C94" i="40"/>
  <c r="C91" i="24"/>
  <c r="C91" i="23"/>
  <c r="C91" i="19"/>
  <c r="C91" i="20"/>
  <c r="C91" i="21"/>
  <c r="C91" i="43"/>
  <c r="C91" i="41"/>
  <c r="C91" i="39"/>
  <c r="C91" i="38"/>
  <c r="C91" i="37"/>
  <c r="C91" i="36"/>
  <c r="C91" i="35"/>
  <c r="C91" i="40"/>
  <c r="C91" i="34"/>
  <c r="D89" i="43"/>
  <c r="D89" i="24"/>
  <c r="D89" i="23"/>
  <c r="D89" i="19"/>
  <c r="D89" i="20"/>
  <c r="D89" i="21"/>
  <c r="D89" i="36"/>
  <c r="D89" i="41"/>
  <c r="D89" i="39"/>
  <c r="D89" i="37"/>
  <c r="D89" i="40"/>
  <c r="C101" i="43"/>
  <c r="C101" i="24"/>
  <c r="C101" i="23"/>
  <c r="C101" i="19"/>
  <c r="C101" i="20"/>
  <c r="C101" i="21"/>
  <c r="C101" i="36"/>
  <c r="C101" i="37"/>
  <c r="C101" i="39"/>
  <c r="C101" i="41"/>
  <c r="C101" i="34"/>
  <c r="C101" i="38"/>
  <c r="C101" i="35"/>
  <c r="C101" i="40"/>
  <c r="C100" i="43"/>
  <c r="C100" i="23"/>
  <c r="C100" i="37"/>
  <c r="C100" i="24"/>
  <c r="C100" i="21"/>
  <c r="C100" i="19"/>
  <c r="C100" i="41"/>
  <c r="C100" i="39"/>
  <c r="C100" i="38"/>
  <c r="C100" i="35"/>
  <c r="C100" i="20"/>
  <c r="C100" i="36"/>
  <c r="C100" i="34"/>
  <c r="C100" i="40"/>
  <c r="C99" i="24"/>
  <c r="C99" i="23"/>
  <c r="C99" i="19"/>
  <c r="C99" i="20"/>
  <c r="C99" i="21"/>
  <c r="C99" i="41"/>
  <c r="C99" i="39"/>
  <c r="C99" i="38"/>
  <c r="C99" i="37"/>
  <c r="C99" i="36"/>
  <c r="C99" i="35"/>
  <c r="C99" i="40"/>
  <c r="C99" i="34"/>
  <c r="C99" i="43"/>
  <c r="C98"/>
  <c r="C98" i="24"/>
  <c r="C98" i="23"/>
  <c r="C98" i="19"/>
  <c r="C98" i="20"/>
  <c r="C98" i="21"/>
  <c r="C98" i="36"/>
  <c r="C98" i="41"/>
  <c r="C98" i="39"/>
  <c r="C98" i="38"/>
  <c r="C98" i="34"/>
  <c r="C98" i="37"/>
  <c r="C98" i="35"/>
  <c r="C98" i="40"/>
  <c r="C97" i="43"/>
  <c r="C97" i="24"/>
  <c r="C97" i="23"/>
  <c r="C97" i="19"/>
  <c r="C97" i="20"/>
  <c r="C97" i="21"/>
  <c r="C97" i="36"/>
  <c r="C97" i="37"/>
  <c r="C97" i="38"/>
  <c r="C97" i="39"/>
  <c r="C97" i="34"/>
  <c r="C97" i="41"/>
  <c r="C97" i="35"/>
  <c r="C97" i="40"/>
  <c r="C96" i="43"/>
  <c r="C96" i="19"/>
  <c r="C96" i="37"/>
  <c r="C96" i="23"/>
  <c r="C96" i="20"/>
  <c r="C96" i="41"/>
  <c r="C96" i="39"/>
  <c r="C96" i="38"/>
  <c r="C96" i="40"/>
  <c r="C96" i="21"/>
  <c r="C96" i="36"/>
  <c r="C96" i="24"/>
  <c r="C96" i="34"/>
  <c r="C96" i="35"/>
  <c r="D95" i="43"/>
  <c r="D95" i="20"/>
  <c r="D95" i="37"/>
  <c r="D95" i="19"/>
  <c r="D95" i="24"/>
  <c r="D95" i="21"/>
  <c r="D95" i="41"/>
  <c r="D95" i="39"/>
  <c r="D95" i="38"/>
  <c r="D95" i="23"/>
  <c r="D95" i="36"/>
  <c r="D95" i="40"/>
  <c r="D95" i="35"/>
  <c r="D95" i="34"/>
  <c r="D94" i="24"/>
  <c r="D94" i="23"/>
  <c r="D94" i="19"/>
  <c r="D94" i="20"/>
  <c r="D94" i="43"/>
  <c r="D94" i="41"/>
  <c r="D94" i="39"/>
  <c r="D94" i="38"/>
  <c r="D94" i="37"/>
  <c r="D94" i="36"/>
  <c r="D94" i="35"/>
  <c r="D94" i="34"/>
  <c r="D94" i="40"/>
  <c r="D93" i="43"/>
  <c r="D93" i="24"/>
  <c r="D93" i="23"/>
  <c r="D93" i="19"/>
  <c r="D93" i="20"/>
  <c r="D93" i="36"/>
  <c r="D93" i="41"/>
  <c r="D93" i="39"/>
  <c r="D93" i="38"/>
  <c r="D93" i="37"/>
  <c r="D93" i="35"/>
  <c r="D93" i="34"/>
  <c r="D93" i="40"/>
  <c r="D92" i="43"/>
  <c r="D92" i="24"/>
  <c r="D92" i="23"/>
  <c r="D92" i="19"/>
  <c r="D92" i="20"/>
  <c r="D92" i="21"/>
  <c r="D92" i="36"/>
  <c r="D92" i="37"/>
  <c r="D92" i="41"/>
  <c r="D92" i="39"/>
  <c r="D92" i="40"/>
  <c r="D92" i="38"/>
  <c r="D92" i="35"/>
  <c r="D92" i="34"/>
  <c r="D91" i="43"/>
  <c r="D91" i="24"/>
  <c r="D91" i="21"/>
  <c r="D91" i="37"/>
  <c r="D91" i="20"/>
  <c r="D91" i="23"/>
  <c r="D91" i="41"/>
  <c r="D91" i="39"/>
  <c r="D91" i="38"/>
  <c r="D91" i="40"/>
  <c r="D91" i="34"/>
  <c r="D91" i="36"/>
  <c r="D91" i="35"/>
  <c r="D91" i="19"/>
  <c r="D90" i="24"/>
  <c r="D90" i="23"/>
  <c r="D90" i="19"/>
  <c r="D90" i="20"/>
  <c r="D90" i="21"/>
  <c r="D90" i="41"/>
  <c r="D90" i="39"/>
  <c r="D90" i="43"/>
  <c r="D90" i="35"/>
  <c r="D90" i="34"/>
  <c r="D90" i="40"/>
  <c r="D88" i="35"/>
  <c r="G100" i="43"/>
  <c r="G100" i="24"/>
  <c r="G100" i="21"/>
  <c r="G100" i="37"/>
  <c r="G100" i="20"/>
  <c r="G100" i="23"/>
  <c r="G100" i="41"/>
  <c r="G100" i="39"/>
  <c r="G100" i="38"/>
  <c r="G100" i="19"/>
  <c r="G100" i="36"/>
  <c r="G100" i="40"/>
  <c r="G100" i="34"/>
  <c r="G100" i="35"/>
  <c r="G98" i="43"/>
  <c r="G98" i="24"/>
  <c r="G98" i="23"/>
  <c r="G98" i="19"/>
  <c r="G98" i="20"/>
  <c r="G98" i="21"/>
  <c r="G98" i="36"/>
  <c r="G98" i="41"/>
  <c r="G98" i="39"/>
  <c r="G98" i="38"/>
  <c r="G98" i="34"/>
  <c r="G98" i="35"/>
  <c r="G98" i="40"/>
  <c r="G98" i="37"/>
  <c r="C95" i="24"/>
  <c r="C95" i="23"/>
  <c r="C95" i="19"/>
  <c r="C95" i="20"/>
  <c r="C95" i="21"/>
  <c r="C95" i="41"/>
  <c r="C95" i="39"/>
  <c r="C95" i="38"/>
  <c r="C95" i="37"/>
  <c r="C95" i="43"/>
  <c r="C95" i="36"/>
  <c r="C95" i="35"/>
  <c r="C95" i="40"/>
  <c r="C95" i="34"/>
  <c r="C93" i="43"/>
  <c r="C93" i="24"/>
  <c r="C93" i="23"/>
  <c r="C93" i="19"/>
  <c r="C93" i="20"/>
  <c r="C93" i="21"/>
  <c r="C93" i="36"/>
  <c r="C93" i="37"/>
  <c r="C93" i="38"/>
  <c r="C93" i="34"/>
  <c r="C93" i="41"/>
  <c r="C93" i="39"/>
  <c r="C93" i="35"/>
  <c r="C93" i="40"/>
  <c r="C90" i="43"/>
  <c r="C90" i="24"/>
  <c r="C90" i="23"/>
  <c r="C90" i="19"/>
  <c r="C90" i="20"/>
  <c r="C90" i="21"/>
  <c r="C90" i="36"/>
  <c r="C90" i="41"/>
  <c r="C90" i="39"/>
  <c r="C90" i="38"/>
  <c r="C90" i="34"/>
  <c r="C90" i="37"/>
  <c r="C90" i="35"/>
  <c r="C90" i="40"/>
  <c r="I67" i="1"/>
  <c r="D101" i="43"/>
  <c r="D101" i="24"/>
  <c r="D101" i="23"/>
  <c r="D101" i="19"/>
  <c r="D101" i="20"/>
  <c r="D101" i="21"/>
  <c r="D101" i="36"/>
  <c r="D101" i="41"/>
  <c r="D101" i="39"/>
  <c r="D101" i="38"/>
  <c r="D101" i="35"/>
  <c r="D101" i="34"/>
  <c r="D101" i="37"/>
  <c r="D101" i="40"/>
  <c r="D100" i="43"/>
  <c r="D100" i="24"/>
  <c r="D100" i="23"/>
  <c r="D100" i="19"/>
  <c r="D100" i="20"/>
  <c r="D100" i="21"/>
  <c r="D100" i="36"/>
  <c r="D100" i="37"/>
  <c r="D100" i="38"/>
  <c r="D100" i="40"/>
  <c r="D100" i="41"/>
  <c r="D100" i="35"/>
  <c r="D100" i="34"/>
  <c r="D99" i="43"/>
  <c r="D99" i="19"/>
  <c r="D99" i="37"/>
  <c r="D99" i="23"/>
  <c r="D99" i="20"/>
  <c r="D99" i="41"/>
  <c r="D99" i="38"/>
  <c r="D99" i="21"/>
  <c r="D99" i="40"/>
  <c r="D99" i="34"/>
  <c r="D99" i="24"/>
  <c r="D99" i="35"/>
  <c r="D99" i="36"/>
  <c r="D98" i="24"/>
  <c r="D98" i="23"/>
  <c r="D98" i="19"/>
  <c r="D98" i="20"/>
  <c r="D98" i="21"/>
  <c r="D98" i="41"/>
  <c r="D98" i="39"/>
  <c r="D98" i="38"/>
  <c r="D98" i="37"/>
  <c r="D98" i="43"/>
  <c r="D98" i="36"/>
  <c r="D98" i="35"/>
  <c r="D98" i="34"/>
  <c r="D98" i="40"/>
  <c r="D97" i="43"/>
  <c r="D97" i="24"/>
  <c r="D97" i="23"/>
  <c r="D97" i="19"/>
  <c r="D97" i="20"/>
  <c r="D97" i="21"/>
  <c r="D97" i="36"/>
  <c r="D97" i="41"/>
  <c r="D97" i="39"/>
  <c r="D97" i="38"/>
  <c r="D97" i="37"/>
  <c r="D97" i="35"/>
  <c r="D97" i="34"/>
  <c r="D97" i="40"/>
  <c r="D96" i="43"/>
  <c r="D96" i="24"/>
  <c r="D96" i="19"/>
  <c r="D96" i="20"/>
  <c r="D96" i="21"/>
  <c r="D96" i="36"/>
  <c r="D96" i="37"/>
  <c r="D96" i="38"/>
  <c r="D96" i="39"/>
  <c r="D96" i="35"/>
  <c r="D96" i="34"/>
  <c r="D96" i="41"/>
  <c r="D96" i="40"/>
  <c r="F94" i="43"/>
  <c r="F94" i="24"/>
  <c r="F94" i="23"/>
  <c r="F94" i="19"/>
  <c r="F94" i="20"/>
  <c r="F94" i="21"/>
  <c r="F94" i="36"/>
  <c r="F94" i="37"/>
  <c r="F94" i="39"/>
  <c r="F94" i="34"/>
  <c r="F94" i="41"/>
  <c r="F94" i="40"/>
  <c r="F94" i="35"/>
  <c r="F94" i="38"/>
  <c r="F93" i="43"/>
  <c r="F93" i="23"/>
  <c r="F93" i="37"/>
  <c r="F93" i="24"/>
  <c r="F93" i="21"/>
  <c r="F93" i="19"/>
  <c r="F93" i="41"/>
  <c r="F93" i="39"/>
  <c r="F93" i="38"/>
  <c r="F93" i="20"/>
  <c r="F93" i="34"/>
  <c r="F93" i="35"/>
  <c r="F93" i="36"/>
  <c r="F93" i="40"/>
  <c r="F92" i="24"/>
  <c r="F92" i="23"/>
  <c r="F92" i="19"/>
  <c r="F92" i="20"/>
  <c r="F92" i="21"/>
  <c r="F92" i="41"/>
  <c r="F92" i="39"/>
  <c r="F92" i="38"/>
  <c r="F92" i="37"/>
  <c r="F92" i="36"/>
  <c r="F92" i="35"/>
  <c r="F92" i="43"/>
  <c r="F92" i="40"/>
  <c r="F92" i="34"/>
  <c r="F91" i="43"/>
  <c r="F91" i="24"/>
  <c r="F91" i="23"/>
  <c r="F91" i="19"/>
  <c r="F91" i="20"/>
  <c r="F91" i="21"/>
  <c r="F91" i="36"/>
  <c r="F91" i="41"/>
  <c r="F91" i="39"/>
  <c r="F91" i="38"/>
  <c r="F91" i="40"/>
  <c r="F91" i="34"/>
  <c r="F91" i="35"/>
  <c r="F91" i="37"/>
  <c r="F90" i="43"/>
  <c r="F90" i="24"/>
  <c r="F90" i="23"/>
  <c r="F90" i="19"/>
  <c r="F90" i="20"/>
  <c r="F90" i="21"/>
  <c r="F90" i="36"/>
  <c r="F90" i="37"/>
  <c r="F90" i="38"/>
  <c r="F90" i="34"/>
  <c r="F90" i="39"/>
  <c r="F90" i="40"/>
  <c r="F90" i="41"/>
  <c r="F90" i="35"/>
  <c r="F89" i="43"/>
  <c r="F89" i="19"/>
  <c r="F89" i="37"/>
  <c r="F89" i="23"/>
  <c r="F89" i="20"/>
  <c r="F89" i="41"/>
  <c r="F89" i="39"/>
  <c r="F89" i="38"/>
  <c r="F89" i="24"/>
  <c r="F89" i="36"/>
  <c r="F89" i="34"/>
  <c r="F89" i="40"/>
  <c r="F89" i="21"/>
  <c r="F89" i="35"/>
  <c r="I51" i="1"/>
  <c r="D88" i="23"/>
  <c r="D84" i="21"/>
  <c r="D80"/>
  <c r="D88" i="19"/>
  <c r="D88" i="41"/>
  <c r="F88" i="39"/>
  <c r="D88" i="36"/>
  <c r="F88" i="34"/>
  <c r="G101" i="43"/>
  <c r="G101" i="24"/>
  <c r="G101" i="23"/>
  <c r="G101" i="19"/>
  <c r="G101" i="20"/>
  <c r="G101" i="21"/>
  <c r="G101" i="36"/>
  <c r="G101" i="37"/>
  <c r="G101" i="41"/>
  <c r="G101" i="34"/>
  <c r="G101" i="39"/>
  <c r="G101" i="38"/>
  <c r="G101" i="35"/>
  <c r="G101" i="40"/>
  <c r="G97" i="43"/>
  <c r="G97" i="24"/>
  <c r="G97" i="23"/>
  <c r="G97" i="19"/>
  <c r="G97" i="20"/>
  <c r="G97" i="21"/>
  <c r="G97" i="36"/>
  <c r="G97" i="37"/>
  <c r="G97" i="39"/>
  <c r="G97" i="38"/>
  <c r="G97" i="41"/>
  <c r="G97" i="34"/>
  <c r="G97" i="35"/>
  <c r="G97" i="40"/>
  <c r="G95" i="24"/>
  <c r="G95" i="23"/>
  <c r="G95" i="19"/>
  <c r="G95" i="20"/>
  <c r="G95" i="21"/>
  <c r="G95" i="41"/>
  <c r="G95" i="39"/>
  <c r="G95" i="38"/>
  <c r="G95" i="37"/>
  <c r="G95" i="36"/>
  <c r="G95" i="43"/>
  <c r="G95" i="35"/>
  <c r="G95" i="40"/>
  <c r="G95" i="34"/>
  <c r="C92" i="43"/>
  <c r="C92" i="20"/>
  <c r="C92" i="37"/>
  <c r="C92" i="19"/>
  <c r="C92" i="24"/>
  <c r="C92" i="21"/>
  <c r="C92" i="41"/>
  <c r="C92" i="39"/>
  <c r="C92" i="38"/>
  <c r="C92" i="36"/>
  <c r="C92" i="23"/>
  <c r="C92" i="34"/>
  <c r="C92" i="35"/>
  <c r="C92" i="40"/>
  <c r="I68" i="1"/>
  <c r="I49"/>
  <c r="F101" i="43"/>
  <c r="F101" i="20"/>
  <c r="F101" i="37"/>
  <c r="F101" i="19"/>
  <c r="F101" i="24"/>
  <c r="F101" i="21"/>
  <c r="F101" i="41"/>
  <c r="F101" i="39"/>
  <c r="F101" i="38"/>
  <c r="F101" i="36"/>
  <c r="F101" i="34"/>
  <c r="F101" i="35"/>
  <c r="F101" i="23"/>
  <c r="F101" i="40"/>
  <c r="F100" i="24"/>
  <c r="F100" i="23"/>
  <c r="F100" i="19"/>
  <c r="F100" i="20"/>
  <c r="F100" i="21"/>
  <c r="F100" i="43"/>
  <c r="F100" i="41"/>
  <c r="F100" i="39"/>
  <c r="F100" i="38"/>
  <c r="F100" i="37"/>
  <c r="F100" i="36"/>
  <c r="F100" i="35"/>
  <c r="F100" i="34"/>
  <c r="F100" i="40"/>
  <c r="F99" i="43"/>
  <c r="F99" i="24"/>
  <c r="F99" i="23"/>
  <c r="F99" i="19"/>
  <c r="F99" i="20"/>
  <c r="F99" i="21"/>
  <c r="F99" i="36"/>
  <c r="F99" i="41"/>
  <c r="F99" i="39"/>
  <c r="F99" i="38"/>
  <c r="F99" i="40"/>
  <c r="F99" i="37"/>
  <c r="F99" i="35"/>
  <c r="F99" i="34"/>
  <c r="F98" i="43"/>
  <c r="F98" i="24"/>
  <c r="F98" i="23"/>
  <c r="F98" i="19"/>
  <c r="F98" i="20"/>
  <c r="F98" i="21"/>
  <c r="F98" i="36"/>
  <c r="F98" i="37"/>
  <c r="F98" i="41"/>
  <c r="F98" i="34"/>
  <c r="F98" i="40"/>
  <c r="F98" i="38"/>
  <c r="F98" i="35"/>
  <c r="F98" i="39"/>
  <c r="F97" i="43"/>
  <c r="F97" i="24"/>
  <c r="F97" i="21"/>
  <c r="F97" i="37"/>
  <c r="F97" i="20"/>
  <c r="F97" i="23"/>
  <c r="F97" i="41"/>
  <c r="F97" i="39"/>
  <c r="F97" i="38"/>
  <c r="F97" i="35"/>
  <c r="F97" i="19"/>
  <c r="F97" i="36"/>
  <c r="F97" i="34"/>
  <c r="F97" i="40"/>
  <c r="F96" i="24"/>
  <c r="F96" i="23"/>
  <c r="F96" i="19"/>
  <c r="F96" i="20"/>
  <c r="F96" i="21"/>
  <c r="F96" i="41"/>
  <c r="F96" i="39"/>
  <c r="F96" i="38"/>
  <c r="F96" i="43"/>
  <c r="F96" i="37"/>
  <c r="F96" i="36"/>
  <c r="F96" i="35"/>
  <c r="F96" i="40"/>
  <c r="F96" i="34"/>
  <c r="F95" i="43"/>
  <c r="F95" i="24"/>
  <c r="F95" i="23"/>
  <c r="F95" i="19"/>
  <c r="F95" i="20"/>
  <c r="F95" i="21"/>
  <c r="F95" i="36"/>
  <c r="F95" i="41"/>
  <c r="F95" i="39"/>
  <c r="F95" i="38"/>
  <c r="F95" i="40"/>
  <c r="F95" i="34"/>
  <c r="F95" i="35"/>
  <c r="F95" i="37"/>
  <c r="G94" i="43"/>
  <c r="G94" i="24"/>
  <c r="G94" i="23"/>
  <c r="G94" i="19"/>
  <c r="G94" i="20"/>
  <c r="G94" i="21"/>
  <c r="G94" i="36"/>
  <c r="G94" i="41"/>
  <c r="G94" i="39"/>
  <c r="G94" i="38"/>
  <c r="G94" i="34"/>
  <c r="G94" i="35"/>
  <c r="G94" i="40"/>
  <c r="G94" i="37"/>
  <c r="G93" i="43"/>
  <c r="G93" i="24"/>
  <c r="G93" i="23"/>
  <c r="G93" i="19"/>
  <c r="G93" i="20"/>
  <c r="G93" i="21"/>
  <c r="G93" i="36"/>
  <c r="G93" i="37"/>
  <c r="G93" i="38"/>
  <c r="G93" i="39"/>
  <c r="G93" i="34"/>
  <c r="G93" i="41"/>
  <c r="G93" i="35"/>
  <c r="G93" i="40"/>
  <c r="G92" i="43"/>
  <c r="G92" i="19"/>
  <c r="G92" i="37"/>
  <c r="G92" i="23"/>
  <c r="G92" i="20"/>
  <c r="G92" i="41"/>
  <c r="G92" i="39"/>
  <c r="G92" i="38"/>
  <c r="G92" i="35"/>
  <c r="G92" i="21"/>
  <c r="G92" i="34"/>
  <c r="G92" i="24"/>
  <c r="G92" i="36"/>
  <c r="G92" i="40"/>
  <c r="G91" i="24"/>
  <c r="G91" i="23"/>
  <c r="G91" i="19"/>
  <c r="G91" i="20"/>
  <c r="G91" i="21"/>
  <c r="G91" i="41"/>
  <c r="G91" i="39"/>
  <c r="G91" i="38"/>
  <c r="G91" i="37"/>
  <c r="G91" i="43"/>
  <c r="G91" i="36"/>
  <c r="G91" i="35"/>
  <c r="G91" i="40"/>
  <c r="G91" i="34"/>
  <c r="G90" i="43"/>
  <c r="G90" i="24"/>
  <c r="G90" i="23"/>
  <c r="G90" i="19"/>
  <c r="G90" i="20"/>
  <c r="G90" i="21"/>
  <c r="G90" i="36"/>
  <c r="G90" i="41"/>
  <c r="G90" i="39"/>
  <c r="G90" i="38"/>
  <c r="G90" i="37"/>
  <c r="G90" i="34"/>
  <c r="G90" i="35"/>
  <c r="G90" i="40"/>
  <c r="G89" i="43"/>
  <c r="G89" i="24"/>
  <c r="G89" i="23"/>
  <c r="G89" i="19"/>
  <c r="G89" i="20"/>
  <c r="G89" i="21"/>
  <c r="G89" i="36"/>
  <c r="G89" i="37"/>
  <c r="G89" i="41"/>
  <c r="G89" i="38"/>
  <c r="G89" i="34"/>
  <c r="G89" i="39"/>
  <c r="G89" i="35"/>
  <c r="G89" i="40"/>
  <c r="C89" i="43"/>
  <c r="C89" i="24"/>
  <c r="C89" i="23"/>
  <c r="C89" i="19"/>
  <c r="C89" i="20"/>
  <c r="C89" i="21"/>
  <c r="C89" i="36"/>
  <c r="C89" i="37"/>
  <c r="C89" i="41"/>
  <c r="C89" i="34"/>
  <c r="C89" i="38"/>
  <c r="C89" i="35"/>
  <c r="C89" i="40"/>
  <c r="C89" i="39"/>
  <c r="D76" i="21"/>
  <c r="D88" i="20"/>
  <c r="D88" i="43"/>
  <c r="D88" i="39"/>
  <c r="F88" i="37"/>
  <c r="D88" i="34"/>
  <c r="E88" i="35"/>
  <c r="E19" i="20"/>
  <c r="E19" i="11"/>
  <c r="D19" i="18"/>
  <c r="D19" i="11"/>
  <c r="F88" i="20"/>
  <c r="F88" i="23"/>
  <c r="G87" i="21"/>
  <c r="D74"/>
  <c r="F88" i="40"/>
  <c r="F88" i="38"/>
  <c r="F88" i="36"/>
  <c r="I89" i="1"/>
  <c r="F88" i="43"/>
  <c r="F19" i="18"/>
  <c r="F19" i="11"/>
  <c r="F84" i="21"/>
  <c r="D78"/>
  <c r="F88"/>
  <c r="F88" i="19"/>
  <c r="F88" i="24"/>
  <c r="E88" i="34"/>
  <c r="C88" i="19"/>
  <c r="E88"/>
  <c r="G88"/>
  <c r="C88" i="38"/>
  <c r="G88"/>
  <c r="C88" i="21"/>
  <c r="E88"/>
  <c r="G88"/>
  <c r="C88" i="24"/>
  <c r="E88"/>
  <c r="G88"/>
  <c r="C88" i="40"/>
  <c r="E88"/>
  <c r="G88"/>
  <c r="C88" i="36"/>
  <c r="E88"/>
  <c r="G88"/>
  <c r="C88" i="20"/>
  <c r="E88"/>
  <c r="G88"/>
  <c r="C88" i="23"/>
  <c r="E88"/>
  <c r="G88"/>
  <c r="C88" i="43"/>
  <c r="E88"/>
  <c r="G88"/>
  <c r="C88" i="41"/>
  <c r="E88"/>
  <c r="G88"/>
  <c r="C88" i="39"/>
  <c r="E88"/>
  <c r="G88"/>
  <c r="C88" i="37"/>
  <c r="E88"/>
  <c r="G88"/>
  <c r="G19" i="34"/>
  <c r="G19" i="35"/>
  <c r="G19" i="36"/>
  <c r="G19" i="37"/>
  <c r="G19" i="38"/>
  <c r="G19" i="39"/>
  <c r="G19" i="40"/>
  <c r="G19" i="41"/>
  <c r="G19" i="42"/>
  <c r="G19" i="43"/>
  <c r="G19" i="24"/>
  <c r="G19" i="23"/>
  <c r="C87" i="34"/>
  <c r="C87" i="35"/>
  <c r="C87" i="36"/>
  <c r="C87" i="37"/>
  <c r="C87" i="38"/>
  <c r="C87" i="39"/>
  <c r="C87" i="40"/>
  <c r="C87" i="41"/>
  <c r="C87" i="43"/>
  <c r="C87" i="24"/>
  <c r="C87" i="23"/>
  <c r="C87" i="19"/>
  <c r="C87" i="20"/>
  <c r="D86" i="34"/>
  <c r="D86" i="35"/>
  <c r="D86" i="36"/>
  <c r="D86" i="37"/>
  <c r="D86" i="38"/>
  <c r="D86" i="39"/>
  <c r="D86" i="40"/>
  <c r="D86" i="41"/>
  <c r="D86" i="43"/>
  <c r="D86" i="24"/>
  <c r="D86" i="23"/>
  <c r="D86" i="19"/>
  <c r="D86" i="20"/>
  <c r="C85" i="34"/>
  <c r="C85" i="35"/>
  <c r="C85" i="36"/>
  <c r="C85" i="37"/>
  <c r="C85" i="38"/>
  <c r="C85" i="39"/>
  <c r="C85" i="40"/>
  <c r="C85" i="41"/>
  <c r="C85" i="43"/>
  <c r="C85" i="24"/>
  <c r="C85" i="23"/>
  <c r="C85" i="19"/>
  <c r="C85" i="20"/>
  <c r="G83" i="34"/>
  <c r="G83" i="35"/>
  <c r="G83" i="36"/>
  <c r="G83" i="37"/>
  <c r="G83" i="38"/>
  <c r="G83" i="39"/>
  <c r="G83" i="40"/>
  <c r="G83" i="41"/>
  <c r="G83" i="43"/>
  <c r="G83" i="24"/>
  <c r="G83" i="23"/>
  <c r="G83" i="19"/>
  <c r="G83" i="20"/>
  <c r="C83" i="34"/>
  <c r="C83" i="35"/>
  <c r="C83" i="36"/>
  <c r="C83" i="37"/>
  <c r="C83" i="38"/>
  <c r="C83" i="39"/>
  <c r="C83" i="40"/>
  <c r="C83" i="41"/>
  <c r="C83" i="43"/>
  <c r="C83" i="24"/>
  <c r="C83" i="23"/>
  <c r="C83" i="19"/>
  <c r="C83" i="20"/>
  <c r="D82" i="34"/>
  <c r="D82" i="35"/>
  <c r="D82" i="36"/>
  <c r="D82" i="37"/>
  <c r="D82" i="38"/>
  <c r="D82" i="39"/>
  <c r="D82" i="40"/>
  <c r="D82" i="41"/>
  <c r="D82" i="43"/>
  <c r="D82" i="24"/>
  <c r="D82" i="23"/>
  <c r="D82" i="19"/>
  <c r="D82" i="20"/>
  <c r="E81" i="34"/>
  <c r="E81" i="35"/>
  <c r="E81" i="36"/>
  <c r="E81" i="37"/>
  <c r="E81" i="38"/>
  <c r="E81" i="39"/>
  <c r="E81" i="40"/>
  <c r="E81" i="41"/>
  <c r="E81" i="43"/>
  <c r="E81" i="24"/>
  <c r="E81" i="23"/>
  <c r="E81" i="19"/>
  <c r="E81" i="20"/>
  <c r="F80" i="34"/>
  <c r="F80" i="35"/>
  <c r="F80" i="36"/>
  <c r="F80" i="37"/>
  <c r="F80" i="38"/>
  <c r="F80" i="39"/>
  <c r="F80" i="40"/>
  <c r="F80" i="41"/>
  <c r="F80" i="43"/>
  <c r="F80" i="24"/>
  <c r="F80" i="23"/>
  <c r="F80" i="19"/>
  <c r="F80" i="20"/>
  <c r="G79" i="34"/>
  <c r="G79" i="35"/>
  <c r="G79" i="36"/>
  <c r="G79" i="37"/>
  <c r="G79" i="38"/>
  <c r="G79" i="39"/>
  <c r="G79" i="40"/>
  <c r="G79" i="41"/>
  <c r="G79" i="43"/>
  <c r="G79" i="24"/>
  <c r="G79" i="23"/>
  <c r="G79" i="19"/>
  <c r="G79" i="20"/>
  <c r="E79" i="34"/>
  <c r="E79" i="35"/>
  <c r="E79" i="36"/>
  <c r="E79" i="37"/>
  <c r="E79" i="38"/>
  <c r="E79" i="39"/>
  <c r="E79" i="40"/>
  <c r="E79" i="41"/>
  <c r="E79" i="43"/>
  <c r="E79" i="24"/>
  <c r="E79" i="23"/>
  <c r="E79" i="19"/>
  <c r="E79" i="20"/>
  <c r="F78" i="34"/>
  <c r="F78" i="35"/>
  <c r="F78" i="36"/>
  <c r="F78" i="37"/>
  <c r="F78" i="38"/>
  <c r="F78" i="39"/>
  <c r="F78" i="40"/>
  <c r="F78" i="41"/>
  <c r="F78" i="43"/>
  <c r="F78" i="24"/>
  <c r="F78" i="23"/>
  <c r="F78" i="19"/>
  <c r="F78" i="20"/>
  <c r="G77" i="34"/>
  <c r="G77" i="35"/>
  <c r="G77" i="36"/>
  <c r="G77" i="37"/>
  <c r="G77" i="38"/>
  <c r="G77" i="39"/>
  <c r="G77" i="40"/>
  <c r="G77" i="41"/>
  <c r="G77" i="43"/>
  <c r="G77" i="24"/>
  <c r="G77" i="23"/>
  <c r="G77" i="19"/>
  <c r="G77" i="20"/>
  <c r="E77" i="34"/>
  <c r="E77" i="35"/>
  <c r="E77" i="36"/>
  <c r="E77" i="37"/>
  <c r="E77" i="38"/>
  <c r="E77" i="39"/>
  <c r="E77" i="40"/>
  <c r="E77" i="41"/>
  <c r="E77" i="43"/>
  <c r="E77" i="24"/>
  <c r="E77" i="23"/>
  <c r="E77" i="19"/>
  <c r="E77" i="20"/>
  <c r="F76" i="34"/>
  <c r="F76" i="35"/>
  <c r="F76" i="36"/>
  <c r="F76" i="37"/>
  <c r="F76" i="38"/>
  <c r="F76" i="39"/>
  <c r="F76" i="40"/>
  <c r="F76" i="41"/>
  <c r="F76" i="43"/>
  <c r="F76" i="24"/>
  <c r="F76" i="23"/>
  <c r="F76" i="19"/>
  <c r="F76" i="20"/>
  <c r="C75" i="34"/>
  <c r="C75" i="35"/>
  <c r="C75" i="36"/>
  <c r="C75" i="37"/>
  <c r="C75" i="38"/>
  <c r="C75" i="39"/>
  <c r="C75" i="40"/>
  <c r="C75" i="41"/>
  <c r="C75" i="43"/>
  <c r="C75" i="24"/>
  <c r="C75" i="23"/>
  <c r="C75" i="19"/>
  <c r="C75" i="20"/>
  <c r="F74" i="34"/>
  <c r="F74" i="35"/>
  <c r="F74" i="36"/>
  <c r="F74" i="37"/>
  <c r="F74" i="38"/>
  <c r="F74" i="39"/>
  <c r="F74" i="40"/>
  <c r="F74" i="41"/>
  <c r="F74" i="43"/>
  <c r="F74" i="24"/>
  <c r="F74" i="23"/>
  <c r="F74" i="19"/>
  <c r="F74" i="20"/>
  <c r="G73" i="34"/>
  <c r="G73" i="35"/>
  <c r="G73" i="36"/>
  <c r="G73" i="37"/>
  <c r="G73" i="38"/>
  <c r="G73" i="39"/>
  <c r="G73" i="40"/>
  <c r="G73" i="41"/>
  <c r="G73" i="43"/>
  <c r="G73" i="24"/>
  <c r="G73" i="23"/>
  <c r="G73" i="19"/>
  <c r="G73" i="20"/>
  <c r="E73" i="34"/>
  <c r="E73" i="35"/>
  <c r="E73" i="36"/>
  <c r="E73" i="37"/>
  <c r="E73" i="38"/>
  <c r="E73" i="39"/>
  <c r="E73" i="40"/>
  <c r="E73" i="41"/>
  <c r="E73" i="43"/>
  <c r="E73" i="24"/>
  <c r="E73" i="23"/>
  <c r="E73" i="19"/>
  <c r="E73" i="20"/>
  <c r="C73" i="34"/>
  <c r="C73" i="35"/>
  <c r="C73" i="36"/>
  <c r="C73" i="37"/>
  <c r="C73" i="38"/>
  <c r="C73" i="39"/>
  <c r="C73" i="40"/>
  <c r="C73" i="41"/>
  <c r="C73" i="43"/>
  <c r="C73" i="24"/>
  <c r="C73" i="23"/>
  <c r="C73" i="19"/>
  <c r="C73" i="20"/>
  <c r="F72" i="34"/>
  <c r="F72" i="35"/>
  <c r="F72" i="36"/>
  <c r="F72" i="37"/>
  <c r="F72" i="38"/>
  <c r="F72" i="39"/>
  <c r="F72" i="40"/>
  <c r="F72" i="41"/>
  <c r="F72" i="43"/>
  <c r="F72" i="24"/>
  <c r="F72" i="23"/>
  <c r="F72" i="19"/>
  <c r="F72" i="20"/>
  <c r="D72" i="34"/>
  <c r="D72" i="35"/>
  <c r="D72" i="36"/>
  <c r="D72" i="37"/>
  <c r="D72" i="38"/>
  <c r="D72" i="39"/>
  <c r="D72" i="40"/>
  <c r="D72" i="41"/>
  <c r="D72" i="43"/>
  <c r="D72" i="24"/>
  <c r="D72" i="23"/>
  <c r="D72" i="19"/>
  <c r="D72" i="20"/>
  <c r="G71" i="34"/>
  <c r="G71" i="35"/>
  <c r="G71" i="36"/>
  <c r="G71" i="37"/>
  <c r="G71" i="38"/>
  <c r="G71" i="39"/>
  <c r="G71" i="40"/>
  <c r="G71" i="41"/>
  <c r="G71" i="43"/>
  <c r="G71" i="24"/>
  <c r="G71" i="23"/>
  <c r="G71" i="20"/>
  <c r="E71" i="34"/>
  <c r="E71" i="35"/>
  <c r="E71" i="36"/>
  <c r="E71" i="37"/>
  <c r="E71" i="38"/>
  <c r="E71" i="39"/>
  <c r="E71" i="40"/>
  <c r="E71" i="41"/>
  <c r="E71" i="43"/>
  <c r="E71" i="24"/>
  <c r="E71" i="23"/>
  <c r="E71" i="20"/>
  <c r="C71" i="34"/>
  <c r="C71" i="35"/>
  <c r="C71" i="36"/>
  <c r="C71" i="37"/>
  <c r="C71" i="38"/>
  <c r="C71" i="39"/>
  <c r="C71" i="40"/>
  <c r="C71" i="41"/>
  <c r="C71" i="43"/>
  <c r="C71" i="24"/>
  <c r="C71" i="23"/>
  <c r="C71" i="20"/>
  <c r="F70" i="34"/>
  <c r="F70" i="35"/>
  <c r="F70" i="36"/>
  <c r="F70" i="37"/>
  <c r="F70" i="38"/>
  <c r="F70" i="39"/>
  <c r="F70" i="40"/>
  <c r="F70" i="41"/>
  <c r="F70" i="43"/>
  <c r="F70" i="24"/>
  <c r="F70" i="23"/>
  <c r="F70" i="20"/>
  <c r="D70" i="34"/>
  <c r="D70" i="35"/>
  <c r="D70" i="36"/>
  <c r="D70" i="37"/>
  <c r="D70" i="38"/>
  <c r="D70" i="39"/>
  <c r="D70" i="40"/>
  <c r="D70" i="41"/>
  <c r="D70" i="43"/>
  <c r="D70" i="24"/>
  <c r="D70" i="23"/>
  <c r="D70" i="20"/>
  <c r="G69" i="34"/>
  <c r="G69" i="35"/>
  <c r="G69" i="36"/>
  <c r="G69" i="37"/>
  <c r="G69" i="38"/>
  <c r="G69" i="39"/>
  <c r="G69" i="40"/>
  <c r="G69" i="41"/>
  <c r="G69" i="43"/>
  <c r="G69" i="24"/>
  <c r="G69" i="23"/>
  <c r="G69" i="20"/>
  <c r="E69" i="34"/>
  <c r="E69" i="35"/>
  <c r="E69" i="36"/>
  <c r="E69" i="37"/>
  <c r="E69" i="38"/>
  <c r="E69" i="39"/>
  <c r="E69" i="40"/>
  <c r="E69" i="41"/>
  <c r="E69" i="43"/>
  <c r="E69" i="24"/>
  <c r="E69" i="23"/>
  <c r="E69" i="20"/>
  <c r="C69" i="34"/>
  <c r="C69" i="35"/>
  <c r="C69" i="36"/>
  <c r="C69" i="37"/>
  <c r="C69" i="38"/>
  <c r="C69" i="39"/>
  <c r="C69" i="40"/>
  <c r="C69" i="41"/>
  <c r="C69" i="43"/>
  <c r="C69" i="24"/>
  <c r="C69" i="23"/>
  <c r="C69" i="20"/>
  <c r="F68" i="34"/>
  <c r="F68" i="35"/>
  <c r="F68" i="36"/>
  <c r="F68" i="37"/>
  <c r="F68" i="38"/>
  <c r="F68" i="39"/>
  <c r="F68" i="40"/>
  <c r="F68" i="41"/>
  <c r="F68" i="43"/>
  <c r="F68" i="24"/>
  <c r="F68" i="23"/>
  <c r="F68" i="20"/>
  <c r="D68" i="34"/>
  <c r="D68" i="35"/>
  <c r="D68" i="36"/>
  <c r="D68" i="37"/>
  <c r="D68" i="38"/>
  <c r="D68" i="39"/>
  <c r="D68" i="40"/>
  <c r="D68" i="41"/>
  <c r="D68" i="43"/>
  <c r="D68" i="24"/>
  <c r="D68" i="23"/>
  <c r="D68" i="20"/>
  <c r="G67" i="34"/>
  <c r="G67" i="35"/>
  <c r="G67" i="36"/>
  <c r="G67" i="37"/>
  <c r="G67" i="38"/>
  <c r="G67" i="39"/>
  <c r="G67" i="40"/>
  <c r="G67" i="41"/>
  <c r="G67" i="43"/>
  <c r="G67" i="24"/>
  <c r="G67" i="23"/>
  <c r="G67" i="20"/>
  <c r="E67" i="34"/>
  <c r="E67" i="35"/>
  <c r="E67" i="36"/>
  <c r="E67" i="37"/>
  <c r="E67" i="38"/>
  <c r="E67" i="39"/>
  <c r="E67" i="40"/>
  <c r="E67" i="41"/>
  <c r="E67" i="43"/>
  <c r="E67" i="24"/>
  <c r="E67" i="23"/>
  <c r="E67" i="20"/>
  <c r="C67" i="34"/>
  <c r="C67" i="35"/>
  <c r="C67" i="36"/>
  <c r="C67" i="37"/>
  <c r="C67" i="38"/>
  <c r="C67" i="39"/>
  <c r="C67" i="40"/>
  <c r="C67" i="41"/>
  <c r="C67" i="43"/>
  <c r="C67" i="24"/>
  <c r="C67" i="23"/>
  <c r="C67" i="20"/>
  <c r="F66" i="34"/>
  <c r="F66" i="35"/>
  <c r="F66" i="36"/>
  <c r="F66" i="37"/>
  <c r="F66" i="38"/>
  <c r="F66" i="39"/>
  <c r="F66" i="40"/>
  <c r="F66" i="41"/>
  <c r="F66" i="43"/>
  <c r="F66" i="24"/>
  <c r="F66" i="23"/>
  <c r="F66" i="20"/>
  <c r="D66" i="34"/>
  <c r="D66" i="35"/>
  <c r="D66" i="36"/>
  <c r="D66" i="37"/>
  <c r="D66" i="38"/>
  <c r="D66" i="39"/>
  <c r="D66" i="40"/>
  <c r="D66" i="41"/>
  <c r="D66" i="43"/>
  <c r="D66" i="24"/>
  <c r="D66" i="23"/>
  <c r="D66" i="20"/>
  <c r="G65" i="34"/>
  <c r="G65" i="35"/>
  <c r="G65" i="36"/>
  <c r="G65" i="37"/>
  <c r="G65" i="38"/>
  <c r="G65" i="39"/>
  <c r="G65" i="40"/>
  <c r="G65" i="41"/>
  <c r="G65" i="43"/>
  <c r="G65" i="24"/>
  <c r="G65" i="23"/>
  <c r="G65" i="20"/>
  <c r="E65" i="34"/>
  <c r="E65" i="35"/>
  <c r="E65" i="36"/>
  <c r="E65" i="37"/>
  <c r="E65" i="38"/>
  <c r="E65" i="39"/>
  <c r="E65" i="40"/>
  <c r="E65" i="41"/>
  <c r="E65" i="43"/>
  <c r="E65" i="24"/>
  <c r="E65" i="23"/>
  <c r="E65" i="20"/>
  <c r="C65" i="34"/>
  <c r="C65" i="35"/>
  <c r="C65" i="36"/>
  <c r="C65" i="37"/>
  <c r="C65" i="38"/>
  <c r="C65" i="39"/>
  <c r="C65" i="40"/>
  <c r="C65" i="41"/>
  <c r="C65" i="43"/>
  <c r="C65" i="24"/>
  <c r="C65" i="23"/>
  <c r="C65" i="20"/>
  <c r="F64" i="34"/>
  <c r="F64" i="35"/>
  <c r="F64" i="36"/>
  <c r="F64" i="37"/>
  <c r="F64" i="38"/>
  <c r="F64" i="39"/>
  <c r="F64" i="40"/>
  <c r="F64" i="41"/>
  <c r="F64" i="43"/>
  <c r="F64" i="24"/>
  <c r="F64" i="23"/>
  <c r="F64" i="20"/>
  <c r="D64" i="34"/>
  <c r="D64" i="35"/>
  <c r="D64" i="36"/>
  <c r="D64" i="37"/>
  <c r="D64" i="38"/>
  <c r="D64" i="39"/>
  <c r="D64" i="40"/>
  <c r="D64" i="41"/>
  <c r="D64" i="43"/>
  <c r="D64" i="24"/>
  <c r="D64" i="23"/>
  <c r="D64" i="20"/>
  <c r="G63" i="34"/>
  <c r="G63" i="35"/>
  <c r="G63" i="36"/>
  <c r="G63" i="37"/>
  <c r="G63" i="38"/>
  <c r="G63" i="39"/>
  <c r="G63" i="40"/>
  <c r="G63" i="41"/>
  <c r="G63" i="43"/>
  <c r="G63" i="24"/>
  <c r="G63" i="23"/>
  <c r="G63" i="20"/>
  <c r="E63" i="34"/>
  <c r="E63" i="35"/>
  <c r="E63" i="36"/>
  <c r="E63" i="37"/>
  <c r="E63" i="38"/>
  <c r="E63" i="39"/>
  <c r="E63" i="40"/>
  <c r="E63" i="41"/>
  <c r="E63" i="43"/>
  <c r="E63" i="24"/>
  <c r="E63" i="23"/>
  <c r="E63" i="20"/>
  <c r="C63" i="34"/>
  <c r="C63" i="35"/>
  <c r="C63" i="36"/>
  <c r="C63" i="37"/>
  <c r="C63" i="38"/>
  <c r="C63" i="39"/>
  <c r="C63" i="40"/>
  <c r="C63" i="41"/>
  <c r="C63" i="43"/>
  <c r="C63" i="24"/>
  <c r="C63" i="23"/>
  <c r="C63" i="20"/>
  <c r="F62" i="34"/>
  <c r="F62" i="35"/>
  <c r="F62" i="36"/>
  <c r="F62" i="37"/>
  <c r="F62" i="38"/>
  <c r="F62" i="39"/>
  <c r="F62" i="40"/>
  <c r="F62" i="41"/>
  <c r="F62" i="43"/>
  <c r="F62" i="24"/>
  <c r="F62" i="23"/>
  <c r="F62" i="20"/>
  <c r="D62" i="34"/>
  <c r="D62" i="35"/>
  <c r="D62" i="36"/>
  <c r="D62" i="37"/>
  <c r="D62" i="38"/>
  <c r="D62" i="39"/>
  <c r="D62" i="40"/>
  <c r="D62" i="41"/>
  <c r="D62" i="43"/>
  <c r="D62" i="24"/>
  <c r="D62" i="23"/>
  <c r="D62" i="20"/>
  <c r="G61" i="34"/>
  <c r="G61" i="35"/>
  <c r="G61" i="36"/>
  <c r="G61" i="37"/>
  <c r="G61" i="38"/>
  <c r="G61" i="39"/>
  <c r="G61" i="40"/>
  <c r="G61" i="41"/>
  <c r="G61" i="43"/>
  <c r="G61" i="24"/>
  <c r="G61" i="23"/>
  <c r="G61" i="20"/>
  <c r="E61" i="34"/>
  <c r="E61" i="35"/>
  <c r="E61" i="36"/>
  <c r="E61" i="37"/>
  <c r="E61" i="38"/>
  <c r="E61" i="39"/>
  <c r="E61" i="40"/>
  <c r="E61" i="41"/>
  <c r="E61" i="43"/>
  <c r="E61" i="24"/>
  <c r="E61" i="23"/>
  <c r="C61" i="34"/>
  <c r="C61" i="35"/>
  <c r="C61" i="36"/>
  <c r="C61" i="37"/>
  <c r="C61" i="38"/>
  <c r="C61" i="39"/>
  <c r="C61" i="40"/>
  <c r="C61" i="41"/>
  <c r="C61" i="43"/>
  <c r="C61" i="24"/>
  <c r="C61" i="23"/>
  <c r="C61" i="20"/>
  <c r="F60" i="34"/>
  <c r="F60" i="35"/>
  <c r="F60" i="36"/>
  <c r="F60" i="37"/>
  <c r="F60" i="38"/>
  <c r="F60" i="39"/>
  <c r="F60" i="40"/>
  <c r="F60" i="41"/>
  <c r="F60" i="43"/>
  <c r="F60" i="24"/>
  <c r="F60" i="23"/>
  <c r="F60" i="20"/>
  <c r="D60" i="34"/>
  <c r="D60" i="35"/>
  <c r="D60" i="36"/>
  <c r="D60" i="37"/>
  <c r="D60" i="38"/>
  <c r="D60" i="39"/>
  <c r="D60" i="40"/>
  <c r="D60" i="41"/>
  <c r="D60" i="43"/>
  <c r="D60" i="24"/>
  <c r="D60" i="23"/>
  <c r="D60" i="20"/>
  <c r="G59" i="34"/>
  <c r="G59" i="35"/>
  <c r="G59" i="36"/>
  <c r="G59" i="37"/>
  <c r="G59" i="38"/>
  <c r="G59" i="39"/>
  <c r="G59" i="40"/>
  <c r="G59" i="41"/>
  <c r="G59" i="43"/>
  <c r="G59" i="24"/>
  <c r="G59" i="23"/>
  <c r="G59" i="20"/>
  <c r="E59" i="34"/>
  <c r="E59" i="35"/>
  <c r="E59" i="36"/>
  <c r="E59" i="37"/>
  <c r="E59" i="38"/>
  <c r="E59" i="39"/>
  <c r="E59" i="40"/>
  <c r="E59" i="41"/>
  <c r="E59" i="43"/>
  <c r="E59" i="24"/>
  <c r="E59" i="23"/>
  <c r="E59" i="20"/>
  <c r="C59" i="34"/>
  <c r="C59" i="35"/>
  <c r="C59" i="36"/>
  <c r="C59" i="37"/>
  <c r="C59" i="38"/>
  <c r="C59" i="39"/>
  <c r="C59" i="40"/>
  <c r="C59" i="41"/>
  <c r="C59" i="43"/>
  <c r="C59" i="24"/>
  <c r="C59" i="23"/>
  <c r="C59" i="20"/>
  <c r="F58" i="34"/>
  <c r="F58" i="35"/>
  <c r="F58" i="36"/>
  <c r="F58" i="37"/>
  <c r="F58" i="38"/>
  <c r="F58" i="39"/>
  <c r="F58" i="40"/>
  <c r="F58" i="41"/>
  <c r="F58" i="43"/>
  <c r="F58" i="24"/>
  <c r="F58" i="23"/>
  <c r="F58" i="20"/>
  <c r="D58" i="34"/>
  <c r="D58" i="35"/>
  <c r="D58" i="36"/>
  <c r="D58" i="37"/>
  <c r="D58" i="38"/>
  <c r="D58" i="39"/>
  <c r="D58" i="40"/>
  <c r="D58" i="41"/>
  <c r="D58" i="43"/>
  <c r="D58" i="24"/>
  <c r="D58" i="23"/>
  <c r="D58" i="20"/>
  <c r="G57" i="34"/>
  <c r="G57" i="35"/>
  <c r="G57" i="36"/>
  <c r="G57" i="37"/>
  <c r="G57" i="38"/>
  <c r="G57" i="39"/>
  <c r="G57" i="40"/>
  <c r="G57" i="41"/>
  <c r="G57" i="43"/>
  <c r="G57" i="24"/>
  <c r="G57" i="23"/>
  <c r="G57" i="20"/>
  <c r="E57" i="34"/>
  <c r="E57" i="35"/>
  <c r="E57" i="36"/>
  <c r="E57" i="37"/>
  <c r="E57" i="38"/>
  <c r="E57" i="39"/>
  <c r="E57" i="40"/>
  <c r="E57" i="41"/>
  <c r="E57" i="43"/>
  <c r="E57" i="24"/>
  <c r="E57" i="23"/>
  <c r="E57" i="20"/>
  <c r="C57" i="34"/>
  <c r="C57" i="35"/>
  <c r="C57" i="36"/>
  <c r="C57" i="37"/>
  <c r="C57" i="38"/>
  <c r="C57" i="39"/>
  <c r="C57" i="40"/>
  <c r="C57" i="41"/>
  <c r="C57" i="43"/>
  <c r="C57" i="24"/>
  <c r="C57" i="23"/>
  <c r="C57" i="20"/>
  <c r="F56" i="34"/>
  <c r="F56" i="35"/>
  <c r="F56" i="36"/>
  <c r="F56" i="37"/>
  <c r="F56" i="38"/>
  <c r="F56" i="39"/>
  <c r="F56" i="40"/>
  <c r="F56" i="41"/>
  <c r="F56" i="43"/>
  <c r="F56" i="24"/>
  <c r="F56" i="23"/>
  <c r="F56" i="20"/>
  <c r="D56" i="34"/>
  <c r="D56" i="35"/>
  <c r="D56" i="36"/>
  <c r="D56" i="37"/>
  <c r="D56" i="38"/>
  <c r="D56" i="39"/>
  <c r="D56" i="40"/>
  <c r="D56" i="41"/>
  <c r="D56" i="43"/>
  <c r="D56" i="24"/>
  <c r="D56" i="23"/>
  <c r="D56" i="20"/>
  <c r="G55" i="34"/>
  <c r="G55" i="35"/>
  <c r="G55" i="36"/>
  <c r="G55" i="37"/>
  <c r="G55" i="38"/>
  <c r="G55" i="39"/>
  <c r="G55" i="40"/>
  <c r="G55" i="41"/>
  <c r="G55" i="43"/>
  <c r="G55" i="24"/>
  <c r="G55" i="23"/>
  <c r="G55" i="20"/>
  <c r="E55" i="34"/>
  <c r="E55" i="35"/>
  <c r="E55" i="36"/>
  <c r="E55" i="37"/>
  <c r="E55" i="38"/>
  <c r="E55" i="39"/>
  <c r="E55" i="40"/>
  <c r="E55" i="41"/>
  <c r="E55" i="43"/>
  <c r="E55" i="24"/>
  <c r="E55" i="23"/>
  <c r="C55" i="34"/>
  <c r="C55" i="35"/>
  <c r="C55" i="36"/>
  <c r="C55" i="37"/>
  <c r="C55" i="38"/>
  <c r="C55" i="39"/>
  <c r="C55" i="40"/>
  <c r="C55" i="41"/>
  <c r="C55" i="43"/>
  <c r="C55" i="24"/>
  <c r="C55" i="23"/>
  <c r="C55" i="20"/>
  <c r="F54" i="34"/>
  <c r="F54" i="35"/>
  <c r="F54" i="36"/>
  <c r="F54" i="37"/>
  <c r="F54" i="38"/>
  <c r="F54" i="39"/>
  <c r="F54" i="40"/>
  <c r="F54" i="41"/>
  <c r="F54" i="43"/>
  <c r="F54" i="24"/>
  <c r="F54" i="23"/>
  <c r="F54" i="20"/>
  <c r="D54" i="34"/>
  <c r="D54" i="35"/>
  <c r="D54" i="36"/>
  <c r="D54" i="37"/>
  <c r="D54" i="38"/>
  <c r="D54" i="39"/>
  <c r="D54" i="40"/>
  <c r="D54" i="41"/>
  <c r="D54" i="43"/>
  <c r="D54" i="24"/>
  <c r="D54" i="23"/>
  <c r="D54" i="20"/>
  <c r="G53" i="34"/>
  <c r="G53" i="35"/>
  <c r="G53" i="36"/>
  <c r="G53" i="37"/>
  <c r="G53" i="38"/>
  <c r="G53" i="39"/>
  <c r="G53" i="40"/>
  <c r="G53" i="41"/>
  <c r="G53" i="43"/>
  <c r="G53" i="24"/>
  <c r="G53" i="23"/>
  <c r="G53" i="20"/>
  <c r="E53" i="34"/>
  <c r="E53" i="35"/>
  <c r="E53" i="36"/>
  <c r="E53" i="37"/>
  <c r="E53" i="38"/>
  <c r="E53" i="39"/>
  <c r="E53" i="40"/>
  <c r="E53" i="41"/>
  <c r="E53" i="43"/>
  <c r="E53" i="24"/>
  <c r="E53" i="23"/>
  <c r="E53" i="20"/>
  <c r="C53" i="34"/>
  <c r="C53" i="35"/>
  <c r="C53" i="36"/>
  <c r="C53" i="37"/>
  <c r="C53" i="38"/>
  <c r="C53" i="39"/>
  <c r="C53" i="40"/>
  <c r="C53" i="41"/>
  <c r="C53" i="43"/>
  <c r="C53" i="24"/>
  <c r="C53" i="23"/>
  <c r="C53" i="20"/>
  <c r="F52" i="34"/>
  <c r="F52" i="35"/>
  <c r="F52" i="36"/>
  <c r="F52" i="37"/>
  <c r="F52" i="38"/>
  <c r="F52" i="39"/>
  <c r="F52" i="40"/>
  <c r="F52" i="41"/>
  <c r="F52" i="43"/>
  <c r="F52" i="24"/>
  <c r="F52" i="23"/>
  <c r="F52" i="20"/>
  <c r="D52" i="34"/>
  <c r="D52" i="35"/>
  <c r="D52" i="36"/>
  <c r="D52" i="37"/>
  <c r="D52" i="38"/>
  <c r="D52" i="39"/>
  <c r="D52" i="40"/>
  <c r="D52" i="41"/>
  <c r="D52" i="43"/>
  <c r="D52" i="24"/>
  <c r="D52" i="23"/>
  <c r="D52" i="20"/>
  <c r="G51" i="34"/>
  <c r="G51" i="35"/>
  <c r="G51" i="36"/>
  <c r="G51" i="37"/>
  <c r="G51" i="38"/>
  <c r="G51" i="39"/>
  <c r="G51" i="40"/>
  <c r="G51" i="41"/>
  <c r="G51" i="43"/>
  <c r="G51" i="24"/>
  <c r="G51" i="23"/>
  <c r="G51" i="20"/>
  <c r="E51" i="34"/>
  <c r="E51" i="35"/>
  <c r="E51" i="36"/>
  <c r="E51" i="37"/>
  <c r="E51" i="38"/>
  <c r="E51" i="39"/>
  <c r="E51" i="40"/>
  <c r="E51" i="41"/>
  <c r="E51" i="43"/>
  <c r="E51" i="24"/>
  <c r="E51" i="23"/>
  <c r="E51" i="20"/>
  <c r="C51" i="34"/>
  <c r="C51" i="35"/>
  <c r="C51" i="36"/>
  <c r="C51" i="37"/>
  <c r="C51" i="38"/>
  <c r="C51" i="39"/>
  <c r="C51" i="40"/>
  <c r="C51" i="41"/>
  <c r="C51" i="43"/>
  <c r="C51" i="24"/>
  <c r="C51" i="23"/>
  <c r="C51" i="20"/>
  <c r="F50" i="34"/>
  <c r="F50" i="35"/>
  <c r="F50" i="36"/>
  <c r="F50" i="37"/>
  <c r="F50" i="38"/>
  <c r="F50" i="39"/>
  <c r="F50" i="40"/>
  <c r="F50" i="41"/>
  <c r="F50" i="43"/>
  <c r="F50" i="24"/>
  <c r="F50" i="23"/>
  <c r="F50" i="20"/>
  <c r="D50" i="34"/>
  <c r="D50" i="35"/>
  <c r="D50" i="36"/>
  <c r="D50" i="37"/>
  <c r="D50" i="38"/>
  <c r="D50" i="39"/>
  <c r="D50" i="40"/>
  <c r="D50" i="41"/>
  <c r="D50" i="43"/>
  <c r="D50" i="24"/>
  <c r="D50" i="23"/>
  <c r="D50" i="20"/>
  <c r="G49" i="34"/>
  <c r="G49" i="35"/>
  <c r="G49" i="36"/>
  <c r="G49" i="37"/>
  <c r="G49" i="38"/>
  <c r="G49" i="39"/>
  <c r="G49" i="40"/>
  <c r="G49" i="41"/>
  <c r="G49" i="43"/>
  <c r="G49" i="24"/>
  <c r="G49" i="23"/>
  <c r="E49" i="34"/>
  <c r="E49" i="35"/>
  <c r="E49" i="36"/>
  <c r="E49" i="37"/>
  <c r="E49" i="38"/>
  <c r="E49" i="39"/>
  <c r="E49" i="40"/>
  <c r="E49" i="41"/>
  <c r="E49" i="43"/>
  <c r="E49" i="24"/>
  <c r="E49" i="23"/>
  <c r="C49" i="34"/>
  <c r="C49" i="35"/>
  <c r="C49" i="36"/>
  <c r="C49" i="37"/>
  <c r="C49" i="38"/>
  <c r="C49" i="39"/>
  <c r="C49" i="40"/>
  <c r="C49" i="41"/>
  <c r="C49" i="43"/>
  <c r="C49" i="24"/>
  <c r="C49" i="23"/>
  <c r="F48" i="34"/>
  <c r="F48" i="35"/>
  <c r="F48" i="36"/>
  <c r="F48" i="37"/>
  <c r="F48" i="38"/>
  <c r="F48" i="39"/>
  <c r="F48" i="40"/>
  <c r="F48" i="41"/>
  <c r="F48" i="43"/>
  <c r="F48" i="24"/>
  <c r="F48" i="23"/>
  <c r="D48" i="34"/>
  <c r="D48" i="35"/>
  <c r="D48" i="36"/>
  <c r="D48" i="37"/>
  <c r="D48" i="38"/>
  <c r="D48" i="39"/>
  <c r="D48" i="40"/>
  <c r="D48" i="41"/>
  <c r="D48" i="43"/>
  <c r="D48" i="24"/>
  <c r="D48" i="23"/>
  <c r="G47" i="34"/>
  <c r="G47" i="35"/>
  <c r="G47" i="36"/>
  <c r="G47" i="37"/>
  <c r="G47" i="38"/>
  <c r="G47" i="39"/>
  <c r="G47" i="40"/>
  <c r="G47" i="41"/>
  <c r="G47" i="43"/>
  <c r="G47" i="24"/>
  <c r="G47" i="23"/>
  <c r="E47" i="34"/>
  <c r="E47" i="35"/>
  <c r="E47" i="36"/>
  <c r="E47" i="37"/>
  <c r="E47" i="38"/>
  <c r="E47" i="39"/>
  <c r="E47" i="40"/>
  <c r="E47" i="41"/>
  <c r="E47" i="43"/>
  <c r="E47" i="24"/>
  <c r="E47" i="23"/>
  <c r="C47" i="34"/>
  <c r="C47" i="35"/>
  <c r="C47" i="36"/>
  <c r="C47" i="37"/>
  <c r="C47" i="38"/>
  <c r="C47" i="39"/>
  <c r="C47" i="40"/>
  <c r="C47" i="41"/>
  <c r="C47" i="43"/>
  <c r="C47" i="24"/>
  <c r="C47" i="23"/>
  <c r="F46" i="34"/>
  <c r="F46" i="35"/>
  <c r="F46" i="36"/>
  <c r="F46" i="37"/>
  <c r="F46" i="38"/>
  <c r="F46" i="39"/>
  <c r="F46" i="40"/>
  <c r="F46" i="41"/>
  <c r="F46" i="43"/>
  <c r="F46" i="24"/>
  <c r="F46" i="23"/>
  <c r="D46" i="34"/>
  <c r="D46" i="35"/>
  <c r="D46" i="36"/>
  <c r="D46" i="37"/>
  <c r="D46" i="38"/>
  <c r="D46" i="39"/>
  <c r="D46" i="40"/>
  <c r="D46" i="41"/>
  <c r="D46" i="43"/>
  <c r="D46" i="24"/>
  <c r="D46" i="23"/>
  <c r="G45" i="34"/>
  <c r="G45" i="35"/>
  <c r="G45" i="36"/>
  <c r="G45" i="37"/>
  <c r="G45" i="38"/>
  <c r="G45" i="39"/>
  <c r="G45" i="40"/>
  <c r="G45" i="41"/>
  <c r="G45" i="43"/>
  <c r="G45" i="24"/>
  <c r="G45" i="23"/>
  <c r="E45" i="34"/>
  <c r="E45" i="35"/>
  <c r="E45" i="36"/>
  <c r="E45" i="37"/>
  <c r="E45" i="38"/>
  <c r="E45" i="39"/>
  <c r="E45" i="40"/>
  <c r="E45" i="41"/>
  <c r="E45" i="43"/>
  <c r="E45" i="24"/>
  <c r="E45" i="23"/>
  <c r="C45" i="34"/>
  <c r="C45" i="35"/>
  <c r="C45" i="36"/>
  <c r="C45" i="37"/>
  <c r="C45" i="38"/>
  <c r="C45" i="39"/>
  <c r="C45" i="40"/>
  <c r="C45" i="41"/>
  <c r="C45" i="43"/>
  <c r="C45" i="24"/>
  <c r="C45" i="23"/>
  <c r="F44" i="34"/>
  <c r="F44" i="35"/>
  <c r="F44" i="36"/>
  <c r="F44" i="37"/>
  <c r="F44" i="38"/>
  <c r="F44" i="39"/>
  <c r="F44" i="40"/>
  <c r="F44" i="41"/>
  <c r="F44" i="43"/>
  <c r="F44" i="24"/>
  <c r="F44" i="23"/>
  <c r="D44" i="34"/>
  <c r="D44" i="35"/>
  <c r="D44" i="36"/>
  <c r="D44" i="37"/>
  <c r="D44" i="38"/>
  <c r="D44" i="39"/>
  <c r="D44" i="40"/>
  <c r="D44" i="43"/>
  <c r="D44" i="24"/>
  <c r="D44" i="23"/>
  <c r="G43" i="34"/>
  <c r="G43" i="35"/>
  <c r="G43" i="36"/>
  <c r="G43" i="37"/>
  <c r="G43" i="38"/>
  <c r="G43" i="39"/>
  <c r="G43" i="40"/>
  <c r="G43" i="41"/>
  <c r="G43" i="43"/>
  <c r="G43" i="24"/>
  <c r="G43" i="23"/>
  <c r="E43" i="34"/>
  <c r="E43" i="35"/>
  <c r="E43" i="36"/>
  <c r="E43" i="37"/>
  <c r="E43" i="38"/>
  <c r="E43" i="39"/>
  <c r="E43" i="40"/>
  <c r="E43" i="41"/>
  <c r="E43" i="43"/>
  <c r="E43" i="24"/>
  <c r="E43" i="23"/>
  <c r="C43" i="34"/>
  <c r="C43" i="35"/>
  <c r="C43" i="36"/>
  <c r="C43" i="37"/>
  <c r="C43" i="38"/>
  <c r="C43" i="39"/>
  <c r="C43" i="40"/>
  <c r="C43" i="41"/>
  <c r="C43" i="43"/>
  <c r="C43" i="24"/>
  <c r="C43" i="23"/>
  <c r="F42" i="34"/>
  <c r="F42" i="35"/>
  <c r="F42" i="36"/>
  <c r="F42" i="37"/>
  <c r="F42" i="39"/>
  <c r="F42" i="40"/>
  <c r="F42" i="38"/>
  <c r="F42" i="41"/>
  <c r="F42" i="43"/>
  <c r="F42" i="24"/>
  <c r="F42" i="23"/>
  <c r="D42" i="34"/>
  <c r="D42" i="35"/>
  <c r="D42" i="36"/>
  <c r="D42" i="37"/>
  <c r="D42" i="38"/>
  <c r="D42" i="39"/>
  <c r="D42" i="40"/>
  <c r="D42" i="41"/>
  <c r="D42" i="43"/>
  <c r="D42" i="24"/>
  <c r="D42" i="23"/>
  <c r="G41" i="34"/>
  <c r="G41" i="35"/>
  <c r="G41" i="36"/>
  <c r="G41" i="37"/>
  <c r="G41" i="38"/>
  <c r="G41" i="39"/>
  <c r="G41" i="40"/>
  <c r="G41" i="41"/>
  <c r="G41" i="43"/>
  <c r="G41" i="24"/>
  <c r="G41" i="23"/>
  <c r="E41" i="34"/>
  <c r="E41" i="35"/>
  <c r="E41" i="36"/>
  <c r="E41" i="37"/>
  <c r="E41" i="38"/>
  <c r="E41" i="39"/>
  <c r="E41" i="40"/>
  <c r="E41" i="41"/>
  <c r="E41" i="43"/>
  <c r="E41" i="24"/>
  <c r="E41" i="23"/>
  <c r="C41" i="34"/>
  <c r="C41" i="35"/>
  <c r="C41" i="36"/>
  <c r="C41" i="37"/>
  <c r="C41" i="38"/>
  <c r="C41" i="39"/>
  <c r="C41" i="40"/>
  <c r="C41" i="41"/>
  <c r="C41" i="43"/>
  <c r="C41" i="24"/>
  <c r="C41" i="23"/>
  <c r="F40" i="34"/>
  <c r="F40" i="35"/>
  <c r="F40" i="36"/>
  <c r="F40" i="37"/>
  <c r="F40" i="38"/>
  <c r="F40" i="39"/>
  <c r="F40" i="40"/>
  <c r="F40" i="41"/>
  <c r="F40" i="43"/>
  <c r="F40" i="24"/>
  <c r="F40" i="23"/>
  <c r="D40" i="34"/>
  <c r="D40" i="35"/>
  <c r="D40" i="36"/>
  <c r="D40" i="37"/>
  <c r="D40" i="38"/>
  <c r="D40" i="39"/>
  <c r="D40" i="40"/>
  <c r="D40" i="43"/>
  <c r="D40" i="24"/>
  <c r="D40" i="23"/>
  <c r="G39" i="34"/>
  <c r="G39" i="35"/>
  <c r="G39" i="36"/>
  <c r="G39" i="37"/>
  <c r="G39" i="38"/>
  <c r="G39" i="39"/>
  <c r="G39" i="40"/>
  <c r="G39" i="41"/>
  <c r="G39" i="43"/>
  <c r="G39" i="24"/>
  <c r="G39" i="23"/>
  <c r="E39" i="34"/>
  <c r="E39" i="35"/>
  <c r="E39" i="36"/>
  <c r="E39" i="37"/>
  <c r="E39" i="38"/>
  <c r="E39" i="39"/>
  <c r="E39" i="40"/>
  <c r="E39" i="41"/>
  <c r="E39" i="43"/>
  <c r="E39" i="24"/>
  <c r="E39" i="23"/>
  <c r="C39" i="34"/>
  <c r="C39" i="35"/>
  <c r="C39" i="36"/>
  <c r="C39" i="37"/>
  <c r="C39" i="38"/>
  <c r="C39" i="39"/>
  <c r="C39" i="40"/>
  <c r="C39" i="41"/>
  <c r="C39" i="43"/>
  <c r="C39" i="24"/>
  <c r="C39" i="23"/>
  <c r="F38" i="34"/>
  <c r="F38" i="35"/>
  <c r="F38" i="36"/>
  <c r="F38" i="37"/>
  <c r="F38" i="38"/>
  <c r="F38" i="39"/>
  <c r="F38" i="40"/>
  <c r="F38" i="41"/>
  <c r="F38" i="43"/>
  <c r="F38" i="24"/>
  <c r="F38" i="23"/>
  <c r="D38" i="34"/>
  <c r="D38" i="35"/>
  <c r="D38" i="36"/>
  <c r="D38" i="37"/>
  <c r="D38" i="38"/>
  <c r="D38" i="39"/>
  <c r="D38" i="40"/>
  <c r="D38" i="41"/>
  <c r="D38" i="43"/>
  <c r="D38" i="24"/>
  <c r="D38" i="23"/>
  <c r="G37" i="34"/>
  <c r="G37" i="35"/>
  <c r="G37" i="36"/>
  <c r="G37" i="37"/>
  <c r="G37" i="38"/>
  <c r="G37" i="39"/>
  <c r="G37" i="40"/>
  <c r="G37" i="41"/>
  <c r="G37" i="43"/>
  <c r="G37" i="24"/>
  <c r="G37" i="23"/>
  <c r="E37" i="34"/>
  <c r="E37" i="35"/>
  <c r="E37" i="36"/>
  <c r="E37" i="37"/>
  <c r="E37" i="38"/>
  <c r="E37" i="39"/>
  <c r="E37" i="40"/>
  <c r="E37" i="41"/>
  <c r="E37" i="43"/>
  <c r="E37" i="24"/>
  <c r="E37" i="23"/>
  <c r="C37" i="34"/>
  <c r="C37" i="35"/>
  <c r="C37" i="36"/>
  <c r="C37" i="37"/>
  <c r="C37" i="38"/>
  <c r="C37" i="39"/>
  <c r="C37" i="40"/>
  <c r="C37" i="41"/>
  <c r="C37" i="43"/>
  <c r="C37" i="24"/>
  <c r="C37" i="23"/>
  <c r="F36" i="34"/>
  <c r="F36" i="35"/>
  <c r="F36" i="36"/>
  <c r="F36" i="37"/>
  <c r="F36" i="38"/>
  <c r="F36" i="39"/>
  <c r="F36" i="40"/>
  <c r="F36" i="41"/>
  <c r="F36" i="43"/>
  <c r="F36" i="24"/>
  <c r="F36" i="23"/>
  <c r="D36" i="34"/>
  <c r="D36" i="35"/>
  <c r="D36" i="36"/>
  <c r="D36" i="37"/>
  <c r="D36" i="38"/>
  <c r="D36" i="39"/>
  <c r="D36" i="40"/>
  <c r="D36" i="41"/>
  <c r="D36" i="43"/>
  <c r="D36" i="24"/>
  <c r="D36" i="23"/>
  <c r="G35" i="34"/>
  <c r="G35" i="35"/>
  <c r="G35" i="36"/>
  <c r="G35" i="37"/>
  <c r="G35" i="38"/>
  <c r="G35" i="39"/>
  <c r="G35" i="40"/>
  <c r="G35" i="41"/>
  <c r="G35" i="43"/>
  <c r="G35" i="24"/>
  <c r="G35" i="23"/>
  <c r="E35" i="34"/>
  <c r="E35" i="35"/>
  <c r="E35" i="36"/>
  <c r="E35" i="37"/>
  <c r="E35" i="38"/>
  <c r="E35" i="39"/>
  <c r="E35" i="40"/>
  <c r="E35" i="41"/>
  <c r="E35" i="43"/>
  <c r="E35" i="24"/>
  <c r="E35" i="23"/>
  <c r="C35" i="34"/>
  <c r="C35" i="35"/>
  <c r="C35" i="36"/>
  <c r="C35" i="37"/>
  <c r="C35" i="38"/>
  <c r="C35" i="39"/>
  <c r="C35" i="40"/>
  <c r="C35" i="41"/>
  <c r="C35" i="43"/>
  <c r="C35" i="24"/>
  <c r="C35" i="23"/>
  <c r="F34" i="34"/>
  <c r="F34" i="35"/>
  <c r="F34" i="36"/>
  <c r="F34" i="37"/>
  <c r="F34" i="38"/>
  <c r="F34" i="39"/>
  <c r="F34" i="40"/>
  <c r="F34" i="41"/>
  <c r="F34" i="43"/>
  <c r="F34" i="24"/>
  <c r="F34" i="23"/>
  <c r="D34" i="34"/>
  <c r="D34" i="35"/>
  <c r="D34" i="36"/>
  <c r="D34" i="37"/>
  <c r="D34" i="38"/>
  <c r="D34" i="39"/>
  <c r="D34" i="40"/>
  <c r="D34" i="41"/>
  <c r="D34" i="43"/>
  <c r="D34" i="24"/>
  <c r="D34" i="23"/>
  <c r="G33" i="34"/>
  <c r="G33" i="35"/>
  <c r="G33" i="36"/>
  <c r="G33" i="37"/>
  <c r="G33" i="38"/>
  <c r="G33" i="39"/>
  <c r="G33" i="40"/>
  <c r="G33" i="41"/>
  <c r="G33" i="43"/>
  <c r="G33" i="24"/>
  <c r="G33" i="23"/>
  <c r="E33" i="34"/>
  <c r="E33" i="35"/>
  <c r="E33" i="36"/>
  <c r="E33" i="37"/>
  <c r="E33" i="38"/>
  <c r="E33" i="39"/>
  <c r="E33" i="40"/>
  <c r="E33" i="41"/>
  <c r="E33" i="43"/>
  <c r="E33" i="24"/>
  <c r="E33" i="23"/>
  <c r="C33" i="34"/>
  <c r="C33" i="35"/>
  <c r="C33" i="36"/>
  <c r="C33" i="37"/>
  <c r="C33" i="38"/>
  <c r="C33" i="39"/>
  <c r="C33" i="40"/>
  <c r="C33" i="41"/>
  <c r="C33" i="43"/>
  <c r="C33" i="24"/>
  <c r="C33" i="23"/>
  <c r="F32" i="34"/>
  <c r="F32" i="35"/>
  <c r="F32" i="36"/>
  <c r="F32" i="37"/>
  <c r="F32" i="38"/>
  <c r="F32" i="39"/>
  <c r="F32" i="40"/>
  <c r="F32" i="41"/>
  <c r="F32" i="43"/>
  <c r="F32" i="24"/>
  <c r="F32" i="23"/>
  <c r="D32" i="34"/>
  <c r="D32" i="35"/>
  <c r="D32" i="36"/>
  <c r="D32" i="37"/>
  <c r="D32" i="38"/>
  <c r="D32" i="39"/>
  <c r="D32" i="40"/>
  <c r="D32" i="41"/>
  <c r="D32" i="43"/>
  <c r="D32" i="24"/>
  <c r="D32" i="23"/>
  <c r="G31" i="34"/>
  <c r="G31" i="35"/>
  <c r="G31" i="36"/>
  <c r="G31" i="37"/>
  <c r="G31" i="38"/>
  <c r="G31" i="39"/>
  <c r="G31" i="40"/>
  <c r="G31" i="41"/>
  <c r="G31" i="43"/>
  <c r="G31" i="24"/>
  <c r="G31" i="23"/>
  <c r="E31" i="34"/>
  <c r="E31" i="35"/>
  <c r="E31" i="36"/>
  <c r="E31" i="37"/>
  <c r="E31" i="38"/>
  <c r="E31" i="39"/>
  <c r="E31" i="40"/>
  <c r="E31" i="41"/>
  <c r="E31" i="43"/>
  <c r="E31" i="24"/>
  <c r="E31" i="23"/>
  <c r="C31" i="34"/>
  <c r="C31" i="35"/>
  <c r="C31" i="36"/>
  <c r="C31" i="37"/>
  <c r="C31" i="38"/>
  <c r="C31" i="39"/>
  <c r="C31" i="40"/>
  <c r="C31" i="41"/>
  <c r="C31" i="43"/>
  <c r="C31" i="24"/>
  <c r="C31" i="23"/>
  <c r="F30" i="34"/>
  <c r="F30" i="35"/>
  <c r="F30" i="36"/>
  <c r="F30" i="37"/>
  <c r="F30" i="38"/>
  <c r="F30" i="39"/>
  <c r="F30" i="40"/>
  <c r="F30" i="41"/>
  <c r="F30" i="43"/>
  <c r="F30" i="24"/>
  <c r="F30" i="23"/>
  <c r="D30" i="34"/>
  <c r="D30" i="35"/>
  <c r="D30" i="36"/>
  <c r="D30" i="37"/>
  <c r="D30" i="38"/>
  <c r="D30" i="39"/>
  <c r="D30" i="40"/>
  <c r="D30" i="41"/>
  <c r="D30" i="43"/>
  <c r="D30" i="24"/>
  <c r="D30" i="23"/>
  <c r="G29" i="34"/>
  <c r="G29" i="35"/>
  <c r="G29" i="36"/>
  <c r="G29" i="37"/>
  <c r="G29" i="38"/>
  <c r="G29" i="39"/>
  <c r="G29" i="40"/>
  <c r="G29" i="41"/>
  <c r="G29" i="43"/>
  <c r="G29" i="24"/>
  <c r="G29" i="23"/>
  <c r="E29" i="34"/>
  <c r="E29" i="35"/>
  <c r="E29" i="36"/>
  <c r="E29" i="37"/>
  <c r="E29" i="38"/>
  <c r="E29" i="39"/>
  <c r="E29" i="40"/>
  <c r="E29" i="41"/>
  <c r="E29" i="43"/>
  <c r="E29" i="24"/>
  <c r="E29" i="23"/>
  <c r="C29" i="34"/>
  <c r="C29" i="35"/>
  <c r="C29" i="36"/>
  <c r="C29" i="37"/>
  <c r="C29" i="38"/>
  <c r="C29" i="39"/>
  <c r="C29" i="40"/>
  <c r="C29" i="41"/>
  <c r="C29" i="43"/>
  <c r="C29" i="24"/>
  <c r="C29" i="23"/>
  <c r="F28" i="34"/>
  <c r="F28" i="35"/>
  <c r="F28" i="36"/>
  <c r="F28" i="37"/>
  <c r="F28" i="38"/>
  <c r="F28" i="39"/>
  <c r="F28" i="40"/>
  <c r="F28" i="41"/>
  <c r="F28" i="43"/>
  <c r="F28" i="24"/>
  <c r="F28" i="23"/>
  <c r="D28" i="34"/>
  <c r="D28" i="35"/>
  <c r="D28" i="36"/>
  <c r="D28" i="37"/>
  <c r="D28" i="38"/>
  <c r="D28" i="39"/>
  <c r="D28" i="40"/>
  <c r="D28" i="41"/>
  <c r="D28" i="43"/>
  <c r="D28" i="24"/>
  <c r="D28" i="23"/>
  <c r="G27" i="34"/>
  <c r="G27" i="35"/>
  <c r="G27" i="36"/>
  <c r="G27" i="37"/>
  <c r="G27" i="38"/>
  <c r="G27" i="39"/>
  <c r="G27" i="40"/>
  <c r="G27" i="41"/>
  <c r="G27" i="43"/>
  <c r="G27" i="24"/>
  <c r="G27" i="23"/>
  <c r="E27" i="34"/>
  <c r="E27" i="35"/>
  <c r="E27" i="36"/>
  <c r="E27" i="37"/>
  <c r="E27" i="38"/>
  <c r="E27" i="39"/>
  <c r="E27" i="40"/>
  <c r="E27" i="41"/>
  <c r="E27" i="43"/>
  <c r="E27" i="24"/>
  <c r="E27" i="23"/>
  <c r="C27" i="34"/>
  <c r="C27" i="35"/>
  <c r="C27" i="36"/>
  <c r="C27" i="37"/>
  <c r="C27" i="38"/>
  <c r="C27" i="39"/>
  <c r="C27" i="40"/>
  <c r="C27" i="41"/>
  <c r="C27" i="43"/>
  <c r="C27" i="24"/>
  <c r="C27" i="23"/>
  <c r="F26" i="34"/>
  <c r="F26" i="35"/>
  <c r="F26" i="36"/>
  <c r="F26" i="37"/>
  <c r="F26" i="38"/>
  <c r="F26" i="39"/>
  <c r="F26" i="40"/>
  <c r="F26" i="41"/>
  <c r="F26" i="43"/>
  <c r="F26" i="24"/>
  <c r="F26" i="23"/>
  <c r="D26" i="34"/>
  <c r="D26" i="35"/>
  <c r="D26" i="36"/>
  <c r="D26" i="37"/>
  <c r="D26" i="38"/>
  <c r="D26" i="39"/>
  <c r="D26" i="40"/>
  <c r="D26" i="41"/>
  <c r="D26" i="43"/>
  <c r="D26" i="24"/>
  <c r="D26" i="23"/>
  <c r="G25" i="34"/>
  <c r="G25" i="35"/>
  <c r="G25" i="36"/>
  <c r="G25" i="37"/>
  <c r="G25" i="38"/>
  <c r="G25" i="39"/>
  <c r="G25" i="40"/>
  <c r="G25" i="41"/>
  <c r="G25" i="43"/>
  <c r="G25" i="24"/>
  <c r="G25" i="23"/>
  <c r="E25" i="34"/>
  <c r="E25" i="35"/>
  <c r="E25" i="36"/>
  <c r="E25" i="37"/>
  <c r="E25" i="38"/>
  <c r="E25" i="39"/>
  <c r="E25" i="40"/>
  <c r="E25" i="41"/>
  <c r="E25" i="43"/>
  <c r="E25" i="24"/>
  <c r="E25" i="23"/>
  <c r="C25" i="34"/>
  <c r="C25" i="35"/>
  <c r="C25" i="36"/>
  <c r="C25" i="37"/>
  <c r="C25" i="38"/>
  <c r="C25" i="39"/>
  <c r="C25" i="40"/>
  <c r="C25" i="41"/>
  <c r="C25" i="43"/>
  <c r="C25" i="24"/>
  <c r="C25" i="23"/>
  <c r="F24" i="34"/>
  <c r="F24" i="35"/>
  <c r="F24" i="36"/>
  <c r="F24" i="37"/>
  <c r="F24" i="38"/>
  <c r="F24" i="39"/>
  <c r="F24" i="40"/>
  <c r="F24" i="41"/>
  <c r="F24" i="43"/>
  <c r="F24" i="24"/>
  <c r="F24" i="23"/>
  <c r="D24" i="34"/>
  <c r="D24" i="35"/>
  <c r="D24" i="36"/>
  <c r="D24" i="37"/>
  <c r="D24" i="38"/>
  <c r="D24" i="39"/>
  <c r="D24" i="40"/>
  <c r="D24" i="41"/>
  <c r="D24" i="43"/>
  <c r="D24" i="24"/>
  <c r="D24" i="23"/>
  <c r="G23" i="34"/>
  <c r="G23" i="35"/>
  <c r="G23" i="36"/>
  <c r="G23" i="37"/>
  <c r="G23" i="38"/>
  <c r="G23" i="39"/>
  <c r="G23" i="40"/>
  <c r="G23" i="41"/>
  <c r="G23" i="43"/>
  <c r="G23" i="24"/>
  <c r="G23" i="23"/>
  <c r="E23" i="34"/>
  <c r="E23" i="35"/>
  <c r="E23" i="36"/>
  <c r="E23" i="37"/>
  <c r="E23" i="38"/>
  <c r="E23" i="39"/>
  <c r="E23" i="40"/>
  <c r="E23" i="41"/>
  <c r="E23" i="43"/>
  <c r="E23" i="24"/>
  <c r="E23" i="23"/>
  <c r="C23" i="34"/>
  <c r="C23" i="35"/>
  <c r="C23" i="36"/>
  <c r="C23" i="37"/>
  <c r="C23" i="38"/>
  <c r="C23" i="39"/>
  <c r="C23" i="40"/>
  <c r="C23" i="41"/>
  <c r="C23" i="43"/>
  <c r="C23" i="24"/>
  <c r="C23" i="23"/>
  <c r="F22" i="34"/>
  <c r="F22" i="35"/>
  <c r="F22" i="36"/>
  <c r="F22" i="37"/>
  <c r="F22" i="38"/>
  <c r="F22" i="39"/>
  <c r="F22" i="40"/>
  <c r="F22" i="41"/>
  <c r="F22" i="43"/>
  <c r="F22" i="24"/>
  <c r="F22" i="23"/>
  <c r="D22" i="34"/>
  <c r="D22" i="35"/>
  <c r="D22" i="36"/>
  <c r="D22" i="37"/>
  <c r="D22" i="38"/>
  <c r="D22" i="39"/>
  <c r="D22" i="40"/>
  <c r="D22" i="41"/>
  <c r="D22" i="43"/>
  <c r="D22" i="24"/>
  <c r="D22" i="23"/>
  <c r="G21" i="34"/>
  <c r="G21" i="35"/>
  <c r="G21" i="36"/>
  <c r="G21" i="37"/>
  <c r="G21" i="38"/>
  <c r="G21" i="39"/>
  <c r="G21" i="40"/>
  <c r="G21" i="41"/>
  <c r="G21" i="43"/>
  <c r="G21" i="24"/>
  <c r="G21" i="23"/>
  <c r="E21" i="34"/>
  <c r="E21" i="35"/>
  <c r="E21" i="36"/>
  <c r="E21" i="37"/>
  <c r="E21" i="38"/>
  <c r="E21" i="39"/>
  <c r="E21" i="40"/>
  <c r="E21" i="41"/>
  <c r="E21" i="43"/>
  <c r="E21" i="24"/>
  <c r="E21" i="23"/>
  <c r="C21" i="34"/>
  <c r="C21" i="35"/>
  <c r="C21" i="36"/>
  <c r="C21" i="37"/>
  <c r="C21" i="38"/>
  <c r="C21" i="39"/>
  <c r="C21" i="40"/>
  <c r="C21" i="41"/>
  <c r="C21" i="43"/>
  <c r="C21" i="24"/>
  <c r="C21" i="23"/>
  <c r="F20" i="34"/>
  <c r="F20" i="35"/>
  <c r="F20" i="36"/>
  <c r="F20" i="37"/>
  <c r="F20" i="38"/>
  <c r="F20" i="39"/>
  <c r="F20" i="40"/>
  <c r="F20" i="41"/>
  <c r="F20" i="43"/>
  <c r="F20" i="24"/>
  <c r="F20" i="23"/>
  <c r="D20" i="34"/>
  <c r="D20" i="35"/>
  <c r="D20" i="36"/>
  <c r="D20" i="37"/>
  <c r="D20" i="38"/>
  <c r="D20" i="39"/>
  <c r="D20" i="40"/>
  <c r="D20" i="41"/>
  <c r="D20" i="43"/>
  <c r="D20" i="24"/>
  <c r="D20" i="23"/>
  <c r="I87" i="1"/>
  <c r="I85"/>
  <c r="I83"/>
  <c r="I81"/>
  <c r="I79"/>
  <c r="I77"/>
  <c r="I73"/>
  <c r="I69"/>
  <c r="I63"/>
  <c r="I59"/>
  <c r="I53"/>
  <c r="I45"/>
  <c r="I43"/>
  <c r="D19" i="10"/>
  <c r="F19"/>
  <c r="D19" i="8"/>
  <c r="F19"/>
  <c r="D19" i="7"/>
  <c r="F19"/>
  <c r="D19" i="6"/>
  <c r="F19"/>
  <c r="D19" i="5"/>
  <c r="F19"/>
  <c r="E19" i="22"/>
  <c r="G19"/>
  <c r="C19" i="21"/>
  <c r="E19"/>
  <c r="G19"/>
  <c r="D20"/>
  <c r="F20"/>
  <c r="C21"/>
  <c r="E21"/>
  <c r="G21"/>
  <c r="D22"/>
  <c r="F22"/>
  <c r="C23"/>
  <c r="E23"/>
  <c r="G23"/>
  <c r="D24"/>
  <c r="F24"/>
  <c r="C25"/>
  <c r="E25"/>
  <c r="G25"/>
  <c r="D26"/>
  <c r="F26"/>
  <c r="C27"/>
  <c r="E27"/>
  <c r="G27"/>
  <c r="F28"/>
  <c r="C29"/>
  <c r="E29"/>
  <c r="G29"/>
  <c r="D30"/>
  <c r="F30"/>
  <c r="C31"/>
  <c r="E31"/>
  <c r="G31"/>
  <c r="D32"/>
  <c r="F32"/>
  <c r="C33"/>
  <c r="E33"/>
  <c r="G33"/>
  <c r="D34"/>
  <c r="F34"/>
  <c r="C35"/>
  <c r="E35"/>
  <c r="G35"/>
  <c r="D36"/>
  <c r="F36"/>
  <c r="C37"/>
  <c r="E37"/>
  <c r="G37"/>
  <c r="D38"/>
  <c r="F38"/>
  <c r="C39"/>
  <c r="E39"/>
  <c r="G39"/>
  <c r="F40"/>
  <c r="C41"/>
  <c r="E41"/>
  <c r="G41"/>
  <c r="D42"/>
  <c r="F42"/>
  <c r="C43"/>
  <c r="E43"/>
  <c r="G43"/>
  <c r="D44"/>
  <c r="F44"/>
  <c r="C45"/>
  <c r="E45"/>
  <c r="G45"/>
  <c r="D46"/>
  <c r="F46"/>
  <c r="C47"/>
  <c r="E47"/>
  <c r="G47"/>
  <c r="D48"/>
  <c r="F48"/>
  <c r="C49"/>
  <c r="E49"/>
  <c r="G49"/>
  <c r="D50"/>
  <c r="F50"/>
  <c r="C51"/>
  <c r="E51"/>
  <c r="G51"/>
  <c r="D52"/>
  <c r="F52"/>
  <c r="C53"/>
  <c r="E53"/>
  <c r="G53"/>
  <c r="D54"/>
  <c r="F54"/>
  <c r="C55"/>
  <c r="E55"/>
  <c r="G55"/>
  <c r="D56"/>
  <c r="F56"/>
  <c r="C57"/>
  <c r="E57"/>
  <c r="G57"/>
  <c r="D58"/>
  <c r="F58"/>
  <c r="C59"/>
  <c r="E59"/>
  <c r="G59"/>
  <c r="D60"/>
  <c r="F60"/>
  <c r="C61"/>
  <c r="E61"/>
  <c r="G61"/>
  <c r="D62"/>
  <c r="F62"/>
  <c r="C63"/>
  <c r="E63"/>
  <c r="G63"/>
  <c r="D64"/>
  <c r="F64"/>
  <c r="C65"/>
  <c r="E65"/>
  <c r="G65"/>
  <c r="D66"/>
  <c r="F66"/>
  <c r="C67"/>
  <c r="E67"/>
  <c r="G67"/>
  <c r="D68"/>
  <c r="F68"/>
  <c r="C69"/>
  <c r="E69"/>
  <c r="G69"/>
  <c r="D70"/>
  <c r="F70"/>
  <c r="C71"/>
  <c r="E71"/>
  <c r="G71"/>
  <c r="D72"/>
  <c r="F72"/>
  <c r="C73"/>
  <c r="E73"/>
  <c r="G73"/>
  <c r="F74"/>
  <c r="C75"/>
  <c r="F76"/>
  <c r="E77"/>
  <c r="G77"/>
  <c r="F78"/>
  <c r="E79"/>
  <c r="G79"/>
  <c r="F80"/>
  <c r="E81"/>
  <c r="D82"/>
  <c r="C83"/>
  <c r="G83"/>
  <c r="C85"/>
  <c r="D86"/>
  <c r="C87"/>
  <c r="G19" i="20"/>
  <c r="D20"/>
  <c r="F20"/>
  <c r="C21"/>
  <c r="E21"/>
  <c r="G21"/>
  <c r="D22"/>
  <c r="F22"/>
  <c r="C23"/>
  <c r="E23"/>
  <c r="G23"/>
  <c r="D24"/>
  <c r="F24"/>
  <c r="C25"/>
  <c r="E25"/>
  <c r="G25"/>
  <c r="D26"/>
  <c r="F26"/>
  <c r="C27"/>
  <c r="E27"/>
  <c r="G27"/>
  <c r="D28"/>
  <c r="F28"/>
  <c r="C29"/>
  <c r="E29"/>
  <c r="G29"/>
  <c r="D30"/>
  <c r="F30"/>
  <c r="C31"/>
  <c r="E31"/>
  <c r="G31"/>
  <c r="D32"/>
  <c r="F32"/>
  <c r="C33"/>
  <c r="E33"/>
  <c r="G33"/>
  <c r="D34"/>
  <c r="F34"/>
  <c r="C35"/>
  <c r="E35"/>
  <c r="G35"/>
  <c r="D36"/>
  <c r="F36"/>
  <c r="C37"/>
  <c r="E37"/>
  <c r="G37"/>
  <c r="D38"/>
  <c r="F38"/>
  <c r="C39"/>
  <c r="E39"/>
  <c r="G39"/>
  <c r="D40"/>
  <c r="F40"/>
  <c r="C41"/>
  <c r="E41"/>
  <c r="G41"/>
  <c r="D42"/>
  <c r="F42"/>
  <c r="C43"/>
  <c r="E43"/>
  <c r="G43"/>
  <c r="D44"/>
  <c r="F44"/>
  <c r="C45"/>
  <c r="E45"/>
  <c r="G45"/>
  <c r="D46"/>
  <c r="F46"/>
  <c r="C47"/>
  <c r="E47"/>
  <c r="D48"/>
  <c r="C49"/>
  <c r="G49"/>
  <c r="E19" i="34"/>
  <c r="E19" i="35"/>
  <c r="E19" i="36"/>
  <c r="E19" i="37"/>
  <c r="E19" i="38"/>
  <c r="E19" i="39"/>
  <c r="E19" i="40"/>
  <c r="E19" i="41"/>
  <c r="E19" i="42"/>
  <c r="E19" i="43"/>
  <c r="E19" i="24"/>
  <c r="E19" i="23"/>
  <c r="G87" i="34"/>
  <c r="G87" i="35"/>
  <c r="G87" i="36"/>
  <c r="G87" i="37"/>
  <c r="G87" i="38"/>
  <c r="G87" i="39"/>
  <c r="G87" i="40"/>
  <c r="G87" i="41"/>
  <c r="G87" i="43"/>
  <c r="G87" i="24"/>
  <c r="G87" i="23"/>
  <c r="G87" i="19"/>
  <c r="G87" i="20"/>
  <c r="E87" i="34"/>
  <c r="E87" i="35"/>
  <c r="E87" i="36"/>
  <c r="E87" i="37"/>
  <c r="E87" i="38"/>
  <c r="E87" i="39"/>
  <c r="E87" i="40"/>
  <c r="E87" i="41"/>
  <c r="E87" i="43"/>
  <c r="E87" i="24"/>
  <c r="E87" i="23"/>
  <c r="E87" i="19"/>
  <c r="E87" i="20"/>
  <c r="F86" i="34"/>
  <c r="F86" i="35"/>
  <c r="F86" i="36"/>
  <c r="F86" i="37"/>
  <c r="F86" i="38"/>
  <c r="F86" i="39"/>
  <c r="F86" i="40"/>
  <c r="F86" i="41"/>
  <c r="F86" i="43"/>
  <c r="F86" i="24"/>
  <c r="F86" i="23"/>
  <c r="F86" i="19"/>
  <c r="F86" i="20"/>
  <c r="G85" i="34"/>
  <c r="G85" i="35"/>
  <c r="G85" i="36"/>
  <c r="G85" i="37"/>
  <c r="G85" i="38"/>
  <c r="G85" i="39"/>
  <c r="G85" i="40"/>
  <c r="G85" i="41"/>
  <c r="G85" i="43"/>
  <c r="G85" i="24"/>
  <c r="G85" i="23"/>
  <c r="G85" i="19"/>
  <c r="G85" i="20"/>
  <c r="E85" i="34"/>
  <c r="E85" i="35"/>
  <c r="E85" i="36"/>
  <c r="E85" i="37"/>
  <c r="E85" i="38"/>
  <c r="E85" i="39"/>
  <c r="E85" i="40"/>
  <c r="E85" i="41"/>
  <c r="E85" i="43"/>
  <c r="E85" i="24"/>
  <c r="E85" i="23"/>
  <c r="E85" i="19"/>
  <c r="E85" i="20"/>
  <c r="F84" i="34"/>
  <c r="F84" i="35"/>
  <c r="F84" i="36"/>
  <c r="F84" i="37"/>
  <c r="F84" i="38"/>
  <c r="F84" i="39"/>
  <c r="F84" i="40"/>
  <c r="F84" i="41"/>
  <c r="F84" i="43"/>
  <c r="F84" i="24"/>
  <c r="F84" i="23"/>
  <c r="F84" i="19"/>
  <c r="F84" i="20"/>
  <c r="D84" i="34"/>
  <c r="D84" i="35"/>
  <c r="D84" i="36"/>
  <c r="D84" i="37"/>
  <c r="D84" i="38"/>
  <c r="D84" i="39"/>
  <c r="D84" i="40"/>
  <c r="D84" i="41"/>
  <c r="D84" i="43"/>
  <c r="D84" i="24"/>
  <c r="D84" i="23"/>
  <c r="D84" i="19"/>
  <c r="D84" i="20"/>
  <c r="E83" i="34"/>
  <c r="E83" i="35"/>
  <c r="E83" i="36"/>
  <c r="E83" i="37"/>
  <c r="E83" i="38"/>
  <c r="E83" i="39"/>
  <c r="E83" i="40"/>
  <c r="E83" i="41"/>
  <c r="E83" i="43"/>
  <c r="E83" i="24"/>
  <c r="E83" i="23"/>
  <c r="E83" i="19"/>
  <c r="E83" i="20"/>
  <c r="F82" i="34"/>
  <c r="F82" i="35"/>
  <c r="F82" i="36"/>
  <c r="F82" i="37"/>
  <c r="F82" i="38"/>
  <c r="F82" i="39"/>
  <c r="F82" i="40"/>
  <c r="F82" i="41"/>
  <c r="F82" i="43"/>
  <c r="F82" i="24"/>
  <c r="F82" i="23"/>
  <c r="F82" i="19"/>
  <c r="F82" i="20"/>
  <c r="G81" i="34"/>
  <c r="G81" i="35"/>
  <c r="G81" i="36"/>
  <c r="G81" i="37"/>
  <c r="G81" i="38"/>
  <c r="G81" i="39"/>
  <c r="G81" i="40"/>
  <c r="G81" i="41"/>
  <c r="G81" i="43"/>
  <c r="G81" i="24"/>
  <c r="G81" i="23"/>
  <c r="G81" i="19"/>
  <c r="G81" i="20"/>
  <c r="C81" i="34"/>
  <c r="C81" i="35"/>
  <c r="C81" i="36"/>
  <c r="C81" i="37"/>
  <c r="C81" i="38"/>
  <c r="C81" i="39"/>
  <c r="C81" i="40"/>
  <c r="C81" i="41"/>
  <c r="C81" i="43"/>
  <c r="C81" i="24"/>
  <c r="C81" i="23"/>
  <c r="C81" i="19"/>
  <c r="C81" i="20"/>
  <c r="D80" i="34"/>
  <c r="D80" i="35"/>
  <c r="D80" i="36"/>
  <c r="D80" i="37"/>
  <c r="D80" i="38"/>
  <c r="D80" i="39"/>
  <c r="D80" i="40"/>
  <c r="D80" i="41"/>
  <c r="D80" i="43"/>
  <c r="D80" i="24"/>
  <c r="D80" i="23"/>
  <c r="D80" i="19"/>
  <c r="D80" i="20"/>
  <c r="C79" i="34"/>
  <c r="C79" i="35"/>
  <c r="C79" i="36"/>
  <c r="C79" i="37"/>
  <c r="C79" i="38"/>
  <c r="C79" i="39"/>
  <c r="C79" i="40"/>
  <c r="C79" i="41"/>
  <c r="C79" i="43"/>
  <c r="C79" i="24"/>
  <c r="C79" i="23"/>
  <c r="C79" i="19"/>
  <c r="C79" i="20"/>
  <c r="D78" i="34"/>
  <c r="D78" i="35"/>
  <c r="D78" i="36"/>
  <c r="D78" i="37"/>
  <c r="D78" i="38"/>
  <c r="D78" i="39"/>
  <c r="D78" i="40"/>
  <c r="D78" i="41"/>
  <c r="D78" i="24"/>
  <c r="D78" i="23"/>
  <c r="C77" i="34"/>
  <c r="C77" i="35"/>
  <c r="C77" i="36"/>
  <c r="C77" i="37"/>
  <c r="C77" i="38"/>
  <c r="C77" i="39"/>
  <c r="C77" i="40"/>
  <c r="C77" i="41"/>
  <c r="C77" i="43"/>
  <c r="C77" i="24"/>
  <c r="C77" i="23"/>
  <c r="C77" i="19"/>
  <c r="C77" i="20"/>
  <c r="D76" i="34"/>
  <c r="D76" i="35"/>
  <c r="D76" i="36"/>
  <c r="D76" i="37"/>
  <c r="D76" i="38"/>
  <c r="D76" i="39"/>
  <c r="D76" i="40"/>
  <c r="D76" i="41"/>
  <c r="D76" i="43"/>
  <c r="D76" i="24"/>
  <c r="D76" i="23"/>
  <c r="D76" i="19"/>
  <c r="D76" i="20"/>
  <c r="G75" i="34"/>
  <c r="G75" i="35"/>
  <c r="G75" i="36"/>
  <c r="G75" i="37"/>
  <c r="G75" i="38"/>
  <c r="G75" i="39"/>
  <c r="G75" i="40"/>
  <c r="G75" i="41"/>
  <c r="G75" i="43"/>
  <c r="G75" i="24"/>
  <c r="G75" i="23"/>
  <c r="G75" i="19"/>
  <c r="G75" i="20"/>
  <c r="E75" i="34"/>
  <c r="E75" i="35"/>
  <c r="E75" i="36"/>
  <c r="E75" i="37"/>
  <c r="E75" i="38"/>
  <c r="E75" i="39"/>
  <c r="E75" i="40"/>
  <c r="E75" i="41"/>
  <c r="E75" i="43"/>
  <c r="E75" i="24"/>
  <c r="E75" i="23"/>
  <c r="E75" i="19"/>
  <c r="E75" i="20"/>
  <c r="D74" i="34"/>
  <c r="D74" i="35"/>
  <c r="D74" i="36"/>
  <c r="D74" i="37"/>
  <c r="D74" i="38"/>
  <c r="D74" i="39"/>
  <c r="D74" i="40"/>
  <c r="D74" i="41"/>
  <c r="D74" i="43"/>
  <c r="D74" i="24"/>
  <c r="D74" i="23"/>
  <c r="D74" i="19"/>
  <c r="C19" i="34"/>
  <c r="C19" i="35"/>
  <c r="C19" i="36"/>
  <c r="C19" i="37"/>
  <c r="C19" i="38"/>
  <c r="C19" i="39"/>
  <c r="C19" i="40"/>
  <c r="C19" i="41"/>
  <c r="C19" i="42"/>
  <c r="C19" i="43"/>
  <c r="C19" i="24"/>
  <c r="C19" i="23"/>
  <c r="F19" i="34"/>
  <c r="F19" i="36"/>
  <c r="F19" i="37"/>
  <c r="F19" i="35"/>
  <c r="F19" i="38"/>
  <c r="F19" i="39"/>
  <c r="F19" i="40"/>
  <c r="F19" i="41"/>
  <c r="F19" i="42"/>
  <c r="F19" i="43"/>
  <c r="F19" i="24"/>
  <c r="F19" i="23"/>
  <c r="D19" i="22"/>
  <c r="D19" i="34"/>
  <c r="D19" i="35"/>
  <c r="D19" i="36"/>
  <c r="D19" i="37"/>
  <c r="D19" i="38"/>
  <c r="D19" i="39"/>
  <c r="D19" i="40"/>
  <c r="D19" i="41"/>
  <c r="D19" i="42"/>
  <c r="D19" i="43"/>
  <c r="D19" i="24"/>
  <c r="D19" i="23"/>
  <c r="F87" i="34"/>
  <c r="F87" i="35"/>
  <c r="F87" i="36"/>
  <c r="F87" i="37"/>
  <c r="F87" i="38"/>
  <c r="F87" i="39"/>
  <c r="F87" i="40"/>
  <c r="F87" i="41"/>
  <c r="F87" i="43"/>
  <c r="F87" i="24"/>
  <c r="F87" i="23"/>
  <c r="F87" i="19"/>
  <c r="F87" i="20"/>
  <c r="D87" i="34"/>
  <c r="D87" i="35"/>
  <c r="D87" i="37"/>
  <c r="D87" i="38"/>
  <c r="D87" i="36"/>
  <c r="D87" i="39"/>
  <c r="D87" i="40"/>
  <c r="D87" i="41"/>
  <c r="D87" i="43"/>
  <c r="D87" i="24"/>
  <c r="D87" i="23"/>
  <c r="D87" i="19"/>
  <c r="D87" i="20"/>
  <c r="G86" i="34"/>
  <c r="G86" i="36"/>
  <c r="G86" i="37"/>
  <c r="G86" i="38"/>
  <c r="G86" i="35"/>
  <c r="G86" i="39"/>
  <c r="G86" i="40"/>
  <c r="G86" i="41"/>
  <c r="G86" i="43"/>
  <c r="G86" i="24"/>
  <c r="G86" i="23"/>
  <c r="G86" i="19"/>
  <c r="G86" i="20"/>
  <c r="E86" i="34"/>
  <c r="E86" i="35"/>
  <c r="E86" i="37"/>
  <c r="E86" i="38"/>
  <c r="E86" i="36"/>
  <c r="E86" i="39"/>
  <c r="E86" i="40"/>
  <c r="E86" i="41"/>
  <c r="E86" i="43"/>
  <c r="E86" i="24"/>
  <c r="E86" i="23"/>
  <c r="E86" i="19"/>
  <c r="E86" i="20"/>
  <c r="C86" i="34"/>
  <c r="C86" i="35"/>
  <c r="C86" i="36"/>
  <c r="C86" i="37"/>
  <c r="C86" i="38"/>
  <c r="C86" i="39"/>
  <c r="C86" i="40"/>
  <c r="C86" i="41"/>
  <c r="C86" i="43"/>
  <c r="C86" i="24"/>
  <c r="C86" i="23"/>
  <c r="C86" i="19"/>
  <c r="C86" i="20"/>
  <c r="F85" i="34"/>
  <c r="F85" i="35"/>
  <c r="F85" i="37"/>
  <c r="F85" i="38"/>
  <c r="F85" i="36"/>
  <c r="F85" i="39"/>
  <c r="F85" i="40"/>
  <c r="F85" i="41"/>
  <c r="F85" i="43"/>
  <c r="F85" i="24"/>
  <c r="F85" i="23"/>
  <c r="F85" i="19"/>
  <c r="F85" i="20"/>
  <c r="D85" i="34"/>
  <c r="D85" i="36"/>
  <c r="D85" i="37"/>
  <c r="D85" i="38"/>
  <c r="D85" i="35"/>
  <c r="D85" i="39"/>
  <c r="D85" i="40"/>
  <c r="D85" i="41"/>
  <c r="D85" i="43"/>
  <c r="D85" i="24"/>
  <c r="D85" i="23"/>
  <c r="D85" i="19"/>
  <c r="D85" i="20"/>
  <c r="G84" i="34"/>
  <c r="G84" i="35"/>
  <c r="G84" i="37"/>
  <c r="G84" i="38"/>
  <c r="G84" i="36"/>
  <c r="G84" i="39"/>
  <c r="G84" i="40"/>
  <c r="G84" i="41"/>
  <c r="G84" i="43"/>
  <c r="G84" i="24"/>
  <c r="G84" i="23"/>
  <c r="G84" i="19"/>
  <c r="G84" i="20"/>
  <c r="E84" i="34"/>
  <c r="E84" i="35"/>
  <c r="E84" i="36"/>
  <c r="E84" i="37"/>
  <c r="E84" i="38"/>
  <c r="E84" i="39"/>
  <c r="E84" i="40"/>
  <c r="E84" i="41"/>
  <c r="E84" i="43"/>
  <c r="E84" i="24"/>
  <c r="E84" i="23"/>
  <c r="E84" i="19"/>
  <c r="E84" i="20"/>
  <c r="C84" i="34"/>
  <c r="C84" i="35"/>
  <c r="C84" i="37"/>
  <c r="C84" i="38"/>
  <c r="C84" i="36"/>
  <c r="C84" i="39"/>
  <c r="C84" i="40"/>
  <c r="C84" i="41"/>
  <c r="C84" i="43"/>
  <c r="C84" i="24"/>
  <c r="C84" i="23"/>
  <c r="C84" i="19"/>
  <c r="C84" i="20"/>
  <c r="F83" i="34"/>
  <c r="F83" i="36"/>
  <c r="F83" i="37"/>
  <c r="F83" i="38"/>
  <c r="F83" i="35"/>
  <c r="F83" i="39"/>
  <c r="F83" i="40"/>
  <c r="F83" i="41"/>
  <c r="F83" i="43"/>
  <c r="F83" i="24"/>
  <c r="F83" i="23"/>
  <c r="F83" i="19"/>
  <c r="F83" i="20"/>
  <c r="D83" i="34"/>
  <c r="D83" i="35"/>
  <c r="D83" i="37"/>
  <c r="D83" i="38"/>
  <c r="D83" i="36"/>
  <c r="D83" i="39"/>
  <c r="D83" i="40"/>
  <c r="D83" i="41"/>
  <c r="D83" i="43"/>
  <c r="D83" i="24"/>
  <c r="D83" i="23"/>
  <c r="D83" i="19"/>
  <c r="D83" i="20"/>
  <c r="G82" i="34"/>
  <c r="G82" i="35"/>
  <c r="G82" i="36"/>
  <c r="G82" i="37"/>
  <c r="G82" i="38"/>
  <c r="G82" i="39"/>
  <c r="G82" i="40"/>
  <c r="G82" i="41"/>
  <c r="G82" i="43"/>
  <c r="G82" i="24"/>
  <c r="G82" i="23"/>
  <c r="G82" i="19"/>
  <c r="G82" i="20"/>
  <c r="E82" i="34"/>
  <c r="E82" i="35"/>
  <c r="E82" i="37"/>
  <c r="E82" i="38"/>
  <c r="E82" i="36"/>
  <c r="E82" i="39"/>
  <c r="E82" i="40"/>
  <c r="E82" i="41"/>
  <c r="E82" i="43"/>
  <c r="E82" i="24"/>
  <c r="E82" i="23"/>
  <c r="E82" i="19"/>
  <c r="E82" i="20"/>
  <c r="C82" i="34"/>
  <c r="C82" i="36"/>
  <c r="C82" i="37"/>
  <c r="C82" i="38"/>
  <c r="C82" i="35"/>
  <c r="C82" i="39"/>
  <c r="C82" i="40"/>
  <c r="C82" i="41"/>
  <c r="C82" i="43"/>
  <c r="C82" i="24"/>
  <c r="C82" i="23"/>
  <c r="C82" i="19"/>
  <c r="C82" i="20"/>
  <c r="F81" i="34"/>
  <c r="F81" i="35"/>
  <c r="F81" i="37"/>
  <c r="F81" i="38"/>
  <c r="F81" i="36"/>
  <c r="F81" i="39"/>
  <c r="F81" i="40"/>
  <c r="F81" i="41"/>
  <c r="F81" i="43"/>
  <c r="F81" i="24"/>
  <c r="F81" i="23"/>
  <c r="F81" i="19"/>
  <c r="F81" i="20"/>
  <c r="D81" i="34"/>
  <c r="D81" i="35"/>
  <c r="D81" i="36"/>
  <c r="D81" i="37"/>
  <c r="D81" i="38"/>
  <c r="D81" i="39"/>
  <c r="D81" i="40"/>
  <c r="D81" i="41"/>
  <c r="D81" i="43"/>
  <c r="D81" i="24"/>
  <c r="D81" i="23"/>
  <c r="D81" i="19"/>
  <c r="D81" i="20"/>
  <c r="G80" i="34"/>
  <c r="G80" i="35"/>
  <c r="G80" i="37"/>
  <c r="G80" i="38"/>
  <c r="G80" i="36"/>
  <c r="G80" i="39"/>
  <c r="G80" i="40"/>
  <c r="G80" i="41"/>
  <c r="G80" i="43"/>
  <c r="G80" i="24"/>
  <c r="G80" i="23"/>
  <c r="G80" i="19"/>
  <c r="G80" i="20"/>
  <c r="E80" i="34"/>
  <c r="E80" i="36"/>
  <c r="E80" i="37"/>
  <c r="E80" i="38"/>
  <c r="E80" i="35"/>
  <c r="E80" i="39"/>
  <c r="E80" i="40"/>
  <c r="E80" i="41"/>
  <c r="E80" i="43"/>
  <c r="E80" i="24"/>
  <c r="E80" i="23"/>
  <c r="E80" i="19"/>
  <c r="E80" i="20"/>
  <c r="C80" i="34"/>
  <c r="C80" i="35"/>
  <c r="C80" i="37"/>
  <c r="C80" i="38"/>
  <c r="C80" i="36"/>
  <c r="C80" i="39"/>
  <c r="C80" i="40"/>
  <c r="C80" i="41"/>
  <c r="C80" i="43"/>
  <c r="C80" i="24"/>
  <c r="C80" i="23"/>
  <c r="C80" i="19"/>
  <c r="C80" i="20"/>
  <c r="F79" i="34"/>
  <c r="F79" i="35"/>
  <c r="F79" i="36"/>
  <c r="F79" i="37"/>
  <c r="F79" i="38"/>
  <c r="F79" i="39"/>
  <c r="F79" i="40"/>
  <c r="F79" i="41"/>
  <c r="F79" i="43"/>
  <c r="F79" i="24"/>
  <c r="F79" i="23"/>
  <c r="F79" i="19"/>
  <c r="F79" i="20"/>
  <c r="D79" i="34"/>
  <c r="D79" i="35"/>
  <c r="D79" i="37"/>
  <c r="D79" i="38"/>
  <c r="D79" i="36"/>
  <c r="D79" i="39"/>
  <c r="D79" i="40"/>
  <c r="D79" i="41"/>
  <c r="D79" i="43"/>
  <c r="D79" i="24"/>
  <c r="D79" i="23"/>
  <c r="D79" i="19"/>
  <c r="D79" i="20"/>
  <c r="G78" i="34"/>
  <c r="G78" i="36"/>
  <c r="G78" i="37"/>
  <c r="G78" i="38"/>
  <c r="G78" i="35"/>
  <c r="G78" i="39"/>
  <c r="G78" i="40"/>
  <c r="G78" i="41"/>
  <c r="G78" i="43"/>
  <c r="G78" i="24"/>
  <c r="G78" i="23"/>
  <c r="G78" i="19"/>
  <c r="G78" i="20"/>
  <c r="E78" i="34"/>
  <c r="E78" i="35"/>
  <c r="E78" i="37"/>
  <c r="E78" i="38"/>
  <c r="E78" i="36"/>
  <c r="E78" i="39"/>
  <c r="E78" i="40"/>
  <c r="E78" i="41"/>
  <c r="E78" i="24"/>
  <c r="E78" i="23"/>
  <c r="C78" i="34"/>
  <c r="C78" i="35"/>
  <c r="C78" i="36"/>
  <c r="C78" i="37"/>
  <c r="C78" i="38"/>
  <c r="C78" i="39"/>
  <c r="C78" i="40"/>
  <c r="C78" i="41"/>
  <c r="C78" i="43"/>
  <c r="C78" i="24"/>
  <c r="C78" i="23"/>
  <c r="C78" i="19"/>
  <c r="C78" i="20"/>
  <c r="F77" i="34"/>
  <c r="F77" i="35"/>
  <c r="F77" i="37"/>
  <c r="F77" i="38"/>
  <c r="F77" i="36"/>
  <c r="F77" i="39"/>
  <c r="F77" i="40"/>
  <c r="F77" i="41"/>
  <c r="F77" i="43"/>
  <c r="F77" i="24"/>
  <c r="F77" i="23"/>
  <c r="F77" i="19"/>
  <c r="F77" i="20"/>
  <c r="D77" i="34"/>
  <c r="D77" i="36"/>
  <c r="D77" i="37"/>
  <c r="D77" i="38"/>
  <c r="D77" i="35"/>
  <c r="D77" i="39"/>
  <c r="D77" i="40"/>
  <c r="D77" i="41"/>
  <c r="D77" i="43"/>
  <c r="D77" i="24"/>
  <c r="D77" i="23"/>
  <c r="D77" i="19"/>
  <c r="D77" i="20"/>
  <c r="G76" i="34"/>
  <c r="G76" i="35"/>
  <c r="G76" i="37"/>
  <c r="G76" i="38"/>
  <c r="G76" i="36"/>
  <c r="G76" i="39"/>
  <c r="G76" i="40"/>
  <c r="G76" i="41"/>
  <c r="G76" i="43"/>
  <c r="G76" i="24"/>
  <c r="G76" i="23"/>
  <c r="G76" i="19"/>
  <c r="G76" i="20"/>
  <c r="E76" i="34"/>
  <c r="E76" i="35"/>
  <c r="E76" i="36"/>
  <c r="E76" i="37"/>
  <c r="E76" i="38"/>
  <c r="E76" i="39"/>
  <c r="E76" i="40"/>
  <c r="E76" i="41"/>
  <c r="E76" i="43"/>
  <c r="E76" i="24"/>
  <c r="E76" i="23"/>
  <c r="E76" i="19"/>
  <c r="E76" i="20"/>
  <c r="C76" i="34"/>
  <c r="C76" i="35"/>
  <c r="C76" i="37"/>
  <c r="C76" i="38"/>
  <c r="C76" i="36"/>
  <c r="C76" i="39"/>
  <c r="C76" i="40"/>
  <c r="C76" i="41"/>
  <c r="C76" i="43"/>
  <c r="C76" i="24"/>
  <c r="C76" i="23"/>
  <c r="C76" i="19"/>
  <c r="C76" i="20"/>
  <c r="F75" i="34"/>
  <c r="F75" i="36"/>
  <c r="F75" i="37"/>
  <c r="F75" i="38"/>
  <c r="F75" i="35"/>
  <c r="F75" i="39"/>
  <c r="F75" i="40"/>
  <c r="F75" i="41"/>
  <c r="F75" i="43"/>
  <c r="F75" i="24"/>
  <c r="F75" i="23"/>
  <c r="F75" i="19"/>
  <c r="F75" i="20"/>
  <c r="D75" i="34"/>
  <c r="D75" i="35"/>
  <c r="D75" i="37"/>
  <c r="D75" i="38"/>
  <c r="D75" i="36"/>
  <c r="D75" i="39"/>
  <c r="D75" i="40"/>
  <c r="D75" i="41"/>
  <c r="D75" i="43"/>
  <c r="D75" i="24"/>
  <c r="D75" i="23"/>
  <c r="D75" i="19"/>
  <c r="D75" i="20"/>
  <c r="G74" i="34"/>
  <c r="G74" i="35"/>
  <c r="G74" i="36"/>
  <c r="G74" i="37"/>
  <c r="G74" i="38"/>
  <c r="G74" i="39"/>
  <c r="G74" i="40"/>
  <c r="G74" i="41"/>
  <c r="G74" i="43"/>
  <c r="G74" i="24"/>
  <c r="G74" i="23"/>
  <c r="G74" i="19"/>
  <c r="G74" i="20"/>
  <c r="E74" i="34"/>
  <c r="E74" i="35"/>
  <c r="E74" i="37"/>
  <c r="E74" i="38"/>
  <c r="E74" i="36"/>
  <c r="E74" i="39"/>
  <c r="E74" i="40"/>
  <c r="E74" i="41"/>
  <c r="E74" i="43"/>
  <c r="E74" i="24"/>
  <c r="E74" i="23"/>
  <c r="E74" i="19"/>
  <c r="C74" i="34"/>
  <c r="C74" i="36"/>
  <c r="C74" i="37"/>
  <c r="C74" i="38"/>
  <c r="C74" i="35"/>
  <c r="C74" i="39"/>
  <c r="C74" i="40"/>
  <c r="C74" i="41"/>
  <c r="C74" i="43"/>
  <c r="C74" i="24"/>
  <c r="C74" i="23"/>
  <c r="C74" i="19"/>
  <c r="C74" i="20"/>
  <c r="F73" i="34"/>
  <c r="F73" i="35"/>
  <c r="F73" i="37"/>
  <c r="F73" i="38"/>
  <c r="F73" i="36"/>
  <c r="F73" i="39"/>
  <c r="F73" i="40"/>
  <c r="F73" i="41"/>
  <c r="F73" i="43"/>
  <c r="F73" i="24"/>
  <c r="F73" i="23"/>
  <c r="F73" i="19"/>
  <c r="F73" i="20"/>
  <c r="D73" i="34"/>
  <c r="D73" i="35"/>
  <c r="D73" i="36"/>
  <c r="D73" i="37"/>
  <c r="D73" i="38"/>
  <c r="D73" i="39"/>
  <c r="D73" i="40"/>
  <c r="D73" i="41"/>
  <c r="D73" i="43"/>
  <c r="D73" i="24"/>
  <c r="D73" i="23"/>
  <c r="D73" i="19"/>
  <c r="D73" i="20"/>
  <c r="G72" i="34"/>
  <c r="G72" i="35"/>
  <c r="G72" i="37"/>
  <c r="G72" i="38"/>
  <c r="G72" i="36"/>
  <c r="G72" i="39"/>
  <c r="G72" i="40"/>
  <c r="G72" i="41"/>
  <c r="G72" i="43"/>
  <c r="G72" i="24"/>
  <c r="G72" i="23"/>
  <c r="G72" i="19"/>
  <c r="G72" i="20"/>
  <c r="E72" i="34"/>
  <c r="E72" i="36"/>
  <c r="E72" i="37"/>
  <c r="E72" i="38"/>
  <c r="E72" i="35"/>
  <c r="E72" i="39"/>
  <c r="E72" i="40"/>
  <c r="E72" i="41"/>
  <c r="E72" i="43"/>
  <c r="E72" i="24"/>
  <c r="E72" i="23"/>
  <c r="E72" i="19"/>
  <c r="E72" i="20"/>
  <c r="C72" i="34"/>
  <c r="C72" i="35"/>
  <c r="C72" i="37"/>
  <c r="C72" i="38"/>
  <c r="C72" i="36"/>
  <c r="C72" i="39"/>
  <c r="C72" i="40"/>
  <c r="C72" i="41"/>
  <c r="C72" i="43"/>
  <c r="C72" i="24"/>
  <c r="C72" i="23"/>
  <c r="C72" i="19"/>
  <c r="C72" i="20"/>
  <c r="F71" i="34"/>
  <c r="F71" i="35"/>
  <c r="F71" i="36"/>
  <c r="F71" i="37"/>
  <c r="F71" i="38"/>
  <c r="F71" i="39"/>
  <c r="F71" i="40"/>
  <c r="F71" i="41"/>
  <c r="F71" i="43"/>
  <c r="F71" i="24"/>
  <c r="F71" i="23"/>
  <c r="F71" i="20"/>
  <c r="D71" i="34"/>
  <c r="D71" i="35"/>
  <c r="D71" i="37"/>
  <c r="D71" i="38"/>
  <c r="D71" i="36"/>
  <c r="D71" i="39"/>
  <c r="D71" i="40"/>
  <c r="D71" i="41"/>
  <c r="D71" i="43"/>
  <c r="D71" i="24"/>
  <c r="D71" i="23"/>
  <c r="D71" i="20"/>
  <c r="G70" i="34"/>
  <c r="G70" i="36"/>
  <c r="G70" i="37"/>
  <c r="G70" i="38"/>
  <c r="G70" i="35"/>
  <c r="G70" i="39"/>
  <c r="G70" i="40"/>
  <c r="G70" i="41"/>
  <c r="G70" i="43"/>
  <c r="G70" i="24"/>
  <c r="G70" i="23"/>
  <c r="G70" i="20"/>
  <c r="E70" i="34"/>
  <c r="E70" i="35"/>
  <c r="E70" i="37"/>
  <c r="E70" i="38"/>
  <c r="E70" i="36"/>
  <c r="E70" i="39"/>
  <c r="E70" i="40"/>
  <c r="E70" i="41"/>
  <c r="E70" i="43"/>
  <c r="E70" i="24"/>
  <c r="E70" i="23"/>
  <c r="E70" i="20"/>
  <c r="C70" i="34"/>
  <c r="C70" i="35"/>
  <c r="C70" i="36"/>
  <c r="C70" i="37"/>
  <c r="C70" i="38"/>
  <c r="C70" i="39"/>
  <c r="C70" i="40"/>
  <c r="C70" i="41"/>
  <c r="C70" i="43"/>
  <c r="C70" i="24"/>
  <c r="C70" i="23"/>
  <c r="C70" i="20"/>
  <c r="F69" i="34"/>
  <c r="F69" i="35"/>
  <c r="F69" i="37"/>
  <c r="F69" i="38"/>
  <c r="F69" i="36"/>
  <c r="F69" i="39"/>
  <c r="F69" i="40"/>
  <c r="F69" i="41"/>
  <c r="F69" i="43"/>
  <c r="F69" i="24"/>
  <c r="F69" i="23"/>
  <c r="F69" i="20"/>
  <c r="D69" i="34"/>
  <c r="D69" i="36"/>
  <c r="D69" i="37"/>
  <c r="D69" i="38"/>
  <c r="D69" i="35"/>
  <c r="D69" i="39"/>
  <c r="D69" i="40"/>
  <c r="D69" i="41"/>
  <c r="D69" i="43"/>
  <c r="D69" i="24"/>
  <c r="D69" i="23"/>
  <c r="D69" i="20"/>
  <c r="G68" i="34"/>
  <c r="G68" i="35"/>
  <c r="G68" i="37"/>
  <c r="G68" i="38"/>
  <c r="G68" i="36"/>
  <c r="G68" i="39"/>
  <c r="G68" i="40"/>
  <c r="G68" i="41"/>
  <c r="G68" i="43"/>
  <c r="G68" i="24"/>
  <c r="G68" i="23"/>
  <c r="G68" i="20"/>
  <c r="E68" i="34"/>
  <c r="E68" i="35"/>
  <c r="E68" i="36"/>
  <c r="E68" i="37"/>
  <c r="E68" i="38"/>
  <c r="E68" i="39"/>
  <c r="E68" i="40"/>
  <c r="E68" i="41"/>
  <c r="E68" i="43"/>
  <c r="E68" i="24"/>
  <c r="E68" i="23"/>
  <c r="E68" i="20"/>
  <c r="C68" i="34"/>
  <c r="C68" i="35"/>
  <c r="C68" i="37"/>
  <c r="C68" i="38"/>
  <c r="C68" i="36"/>
  <c r="C68" i="39"/>
  <c r="C68" i="40"/>
  <c r="C68" i="41"/>
  <c r="C68" i="43"/>
  <c r="C68" i="24"/>
  <c r="C68" i="23"/>
  <c r="C68" i="20"/>
  <c r="F67" i="34"/>
  <c r="F67" i="36"/>
  <c r="F67" i="37"/>
  <c r="F67" i="38"/>
  <c r="F67" i="35"/>
  <c r="F67" i="39"/>
  <c r="F67" i="40"/>
  <c r="F67" i="41"/>
  <c r="F67" i="43"/>
  <c r="F67" i="24"/>
  <c r="F67" i="23"/>
  <c r="F67" i="20"/>
  <c r="D67" i="34"/>
  <c r="D67" i="35"/>
  <c r="D67" i="37"/>
  <c r="D67" i="38"/>
  <c r="D67" i="36"/>
  <c r="D67" i="39"/>
  <c r="D67" i="40"/>
  <c r="D67" i="41"/>
  <c r="D67" i="43"/>
  <c r="D67" i="24"/>
  <c r="D67" i="23"/>
  <c r="D67" i="20"/>
  <c r="G66" i="34"/>
  <c r="G66" i="35"/>
  <c r="G66" i="36"/>
  <c r="G66" i="37"/>
  <c r="G66" i="38"/>
  <c r="G66" i="39"/>
  <c r="G66" i="40"/>
  <c r="G66" i="41"/>
  <c r="G66" i="43"/>
  <c r="G66" i="24"/>
  <c r="G66" i="23"/>
  <c r="G66" i="20"/>
  <c r="E66" i="35"/>
  <c r="E66" i="34"/>
  <c r="E66" i="37"/>
  <c r="E66" i="38"/>
  <c r="E66" i="36"/>
  <c r="E66" i="39"/>
  <c r="E66" i="40"/>
  <c r="E66" i="41"/>
  <c r="E66" i="43"/>
  <c r="E66" i="24"/>
  <c r="E66" i="23"/>
  <c r="E66" i="20"/>
  <c r="C66" i="34"/>
  <c r="C66" i="36"/>
  <c r="C66" i="37"/>
  <c r="C66" i="38"/>
  <c r="C66" i="35"/>
  <c r="C66" i="39"/>
  <c r="C66" i="40"/>
  <c r="C66" i="41"/>
  <c r="C66" i="43"/>
  <c r="C66" i="24"/>
  <c r="C66" i="23"/>
  <c r="C66" i="20"/>
  <c r="F65" i="35"/>
  <c r="F65" i="34"/>
  <c r="F65" i="37"/>
  <c r="F65" i="38"/>
  <c r="F65" i="36"/>
  <c r="F65" i="39"/>
  <c r="F65" i="40"/>
  <c r="F65" i="41"/>
  <c r="F65" i="43"/>
  <c r="F65" i="24"/>
  <c r="F65" i="23"/>
  <c r="F65" i="20"/>
  <c r="D65" i="34"/>
  <c r="D65" i="35"/>
  <c r="D65" i="36"/>
  <c r="D65" i="37"/>
  <c r="D65" i="38"/>
  <c r="D65" i="39"/>
  <c r="D65" i="40"/>
  <c r="D65" i="41"/>
  <c r="D65" i="43"/>
  <c r="D65" i="24"/>
  <c r="D65" i="23"/>
  <c r="D65" i="20"/>
  <c r="G64" i="35"/>
  <c r="G64" i="34"/>
  <c r="G64" i="37"/>
  <c r="G64" i="38"/>
  <c r="G64" i="36"/>
  <c r="G64" i="39"/>
  <c r="G64" i="40"/>
  <c r="G64" i="41"/>
  <c r="G64" i="43"/>
  <c r="G64" i="24"/>
  <c r="G64" i="23"/>
  <c r="G64" i="20"/>
  <c r="E64" i="34"/>
  <c r="E64" i="36"/>
  <c r="E64" i="37"/>
  <c r="E64" i="38"/>
  <c r="E64" i="35"/>
  <c r="E64" i="39"/>
  <c r="E64" i="40"/>
  <c r="E64" i="41"/>
  <c r="E64" i="43"/>
  <c r="E64" i="24"/>
  <c r="E64" i="23"/>
  <c r="E64" i="20"/>
  <c r="C64" i="35"/>
  <c r="C64" i="34"/>
  <c r="C64" i="37"/>
  <c r="C64" i="38"/>
  <c r="C64" i="36"/>
  <c r="C64" i="39"/>
  <c r="C64" i="40"/>
  <c r="C64" i="41"/>
  <c r="C64" i="43"/>
  <c r="C64" i="24"/>
  <c r="C64" i="23"/>
  <c r="C64" i="20"/>
  <c r="F63" i="34"/>
  <c r="F63" i="35"/>
  <c r="F63" i="36"/>
  <c r="F63" i="37"/>
  <c r="F63" i="38"/>
  <c r="F63" i="39"/>
  <c r="F63" i="40"/>
  <c r="F63" i="41"/>
  <c r="F63" i="43"/>
  <c r="F63" i="24"/>
  <c r="F63" i="23"/>
  <c r="F63" i="20"/>
  <c r="D63" i="35"/>
  <c r="D63" i="34"/>
  <c r="D63" i="37"/>
  <c r="D63" i="38"/>
  <c r="D63" i="36"/>
  <c r="D63" i="39"/>
  <c r="D63" i="40"/>
  <c r="D63" i="41"/>
  <c r="D63" i="43"/>
  <c r="D63" i="24"/>
  <c r="D63" i="23"/>
  <c r="D63" i="20"/>
  <c r="G62" i="34"/>
  <c r="G62" i="36"/>
  <c r="G62" i="37"/>
  <c r="G62" i="38"/>
  <c r="G62" i="35"/>
  <c r="G62" i="39"/>
  <c r="G62" i="40"/>
  <c r="G62" i="41"/>
  <c r="G62" i="43"/>
  <c r="G62" i="24"/>
  <c r="G62" i="23"/>
  <c r="G62" i="20"/>
  <c r="E62" i="35"/>
  <c r="E62" i="34"/>
  <c r="E62" i="37"/>
  <c r="E62" i="38"/>
  <c r="E62" i="36"/>
  <c r="E62" i="39"/>
  <c r="E62" i="40"/>
  <c r="E62" i="41"/>
  <c r="E62" i="43"/>
  <c r="E62" i="24"/>
  <c r="E62" i="23"/>
  <c r="E62" i="20"/>
  <c r="C62" i="34"/>
  <c r="C62" i="35"/>
  <c r="C62" i="36"/>
  <c r="C62" i="37"/>
  <c r="C62" i="38"/>
  <c r="C62" i="39"/>
  <c r="C62" i="40"/>
  <c r="C62" i="41"/>
  <c r="C62" i="43"/>
  <c r="C62" i="24"/>
  <c r="C62" i="23"/>
  <c r="C62" i="20"/>
  <c r="F61" i="35"/>
  <c r="F61" i="34"/>
  <c r="F61" i="36"/>
  <c r="F61" i="37"/>
  <c r="F61" i="38"/>
  <c r="F61" i="39"/>
  <c r="F61" i="40"/>
  <c r="F61" i="41"/>
  <c r="F61" i="43"/>
  <c r="F61" i="24"/>
  <c r="F61" i="23"/>
  <c r="F61" i="20"/>
  <c r="D61" i="34"/>
  <c r="D61" i="36"/>
  <c r="D61" i="37"/>
  <c r="D61" i="38"/>
  <c r="D61" i="35"/>
  <c r="D61" i="39"/>
  <c r="D61" i="40"/>
  <c r="D61" i="41"/>
  <c r="D61" i="43"/>
  <c r="D61" i="24"/>
  <c r="D61" i="23"/>
  <c r="G60" i="35"/>
  <c r="G60" i="34"/>
  <c r="G60" i="36"/>
  <c r="G60" i="37"/>
  <c r="G60" i="38"/>
  <c r="G60" i="39"/>
  <c r="G60" i="40"/>
  <c r="G60" i="41"/>
  <c r="G60" i="43"/>
  <c r="G60" i="24"/>
  <c r="G60" i="23"/>
  <c r="G60" i="20"/>
  <c r="E60" i="34"/>
  <c r="E60" i="35"/>
  <c r="E60" i="36"/>
  <c r="E60" i="37"/>
  <c r="E60" i="38"/>
  <c r="E60" i="39"/>
  <c r="E60" i="40"/>
  <c r="E60" i="41"/>
  <c r="E60" i="43"/>
  <c r="E60" i="24"/>
  <c r="E60" i="23"/>
  <c r="E60" i="20"/>
  <c r="C60" i="35"/>
  <c r="C60" i="34"/>
  <c r="C60" i="36"/>
  <c r="C60" i="37"/>
  <c r="C60" i="38"/>
  <c r="C60" i="39"/>
  <c r="C60" i="40"/>
  <c r="C60" i="41"/>
  <c r="C60" i="43"/>
  <c r="C60" i="24"/>
  <c r="C60" i="23"/>
  <c r="C60" i="20"/>
  <c r="F59" i="34"/>
  <c r="F59" i="36"/>
  <c r="F59" i="37"/>
  <c r="F59" i="38"/>
  <c r="F59" i="35"/>
  <c r="F59" i="39"/>
  <c r="F59" i="40"/>
  <c r="F59" i="41"/>
  <c r="F59" i="43"/>
  <c r="F59" i="24"/>
  <c r="F59" i="23"/>
  <c r="F59" i="20"/>
  <c r="D59" i="35"/>
  <c r="D59" i="34"/>
  <c r="D59" i="36"/>
  <c r="D59" i="37"/>
  <c r="D59" i="38"/>
  <c r="D59" i="39"/>
  <c r="D59" i="40"/>
  <c r="D59" i="41"/>
  <c r="D59" i="43"/>
  <c r="D59" i="24"/>
  <c r="D59" i="23"/>
  <c r="D59" i="20"/>
  <c r="G58" i="34"/>
  <c r="G58" i="35"/>
  <c r="G58" i="36"/>
  <c r="G58" i="37"/>
  <c r="G58" i="38"/>
  <c r="G58" i="39"/>
  <c r="G58" i="40"/>
  <c r="G58" i="41"/>
  <c r="G58" i="43"/>
  <c r="G58" i="24"/>
  <c r="G58" i="23"/>
  <c r="G58" i="20"/>
  <c r="E58" i="35"/>
  <c r="E58" i="34"/>
  <c r="E58" i="36"/>
  <c r="E58" i="37"/>
  <c r="E58" i="38"/>
  <c r="E58" i="39"/>
  <c r="E58" i="40"/>
  <c r="E58" i="41"/>
  <c r="E58" i="43"/>
  <c r="E58" i="24"/>
  <c r="E58" i="23"/>
  <c r="E58" i="20"/>
  <c r="C58" i="34"/>
  <c r="C58" i="36"/>
  <c r="C58" i="37"/>
  <c r="C58" i="38"/>
  <c r="C58" i="35"/>
  <c r="C58" i="39"/>
  <c r="C58" i="40"/>
  <c r="C58" i="41"/>
  <c r="C58" i="43"/>
  <c r="C58" i="24"/>
  <c r="C58" i="23"/>
  <c r="C58" i="20"/>
  <c r="F57" i="35"/>
  <c r="F57" i="34"/>
  <c r="F57" i="36"/>
  <c r="F57" i="37"/>
  <c r="F57" i="38"/>
  <c r="F57" i="39"/>
  <c r="F57" i="40"/>
  <c r="F57" i="41"/>
  <c r="F57" i="43"/>
  <c r="F57" i="24"/>
  <c r="F57" i="23"/>
  <c r="F57" i="20"/>
  <c r="D57" i="34"/>
  <c r="D57" i="35"/>
  <c r="D57" i="36"/>
  <c r="D57" i="37"/>
  <c r="D57" i="38"/>
  <c r="D57" i="39"/>
  <c r="D57" i="40"/>
  <c r="D57" i="41"/>
  <c r="D57" i="43"/>
  <c r="D57" i="24"/>
  <c r="D57" i="23"/>
  <c r="D57" i="20"/>
  <c r="G56" i="35"/>
  <c r="G56" i="34"/>
  <c r="G56" i="36"/>
  <c r="G56" i="37"/>
  <c r="G56" i="38"/>
  <c r="G56" i="39"/>
  <c r="G56" i="40"/>
  <c r="G56" i="41"/>
  <c r="G56" i="43"/>
  <c r="G56" i="24"/>
  <c r="G56" i="23"/>
  <c r="G56" i="20"/>
  <c r="E56" i="34"/>
  <c r="E56" i="36"/>
  <c r="E56" i="37"/>
  <c r="E56" i="38"/>
  <c r="E56" i="35"/>
  <c r="E56" i="39"/>
  <c r="E56" i="40"/>
  <c r="E56" i="41"/>
  <c r="E56" i="43"/>
  <c r="E56" i="24"/>
  <c r="E56" i="23"/>
  <c r="E56" i="20"/>
  <c r="C56" i="35"/>
  <c r="C56" i="34"/>
  <c r="C56" i="36"/>
  <c r="C56" i="37"/>
  <c r="C56" i="38"/>
  <c r="C56" i="39"/>
  <c r="C56" i="40"/>
  <c r="C56" i="41"/>
  <c r="C56" i="43"/>
  <c r="C56" i="24"/>
  <c r="C56" i="23"/>
  <c r="C56" i="20"/>
  <c r="F55" i="34"/>
  <c r="F55" i="35"/>
  <c r="F55" i="36"/>
  <c r="F55" i="37"/>
  <c r="F55" i="38"/>
  <c r="F55" i="39"/>
  <c r="F55" i="40"/>
  <c r="F55" i="41"/>
  <c r="F55" i="43"/>
  <c r="F55" i="24"/>
  <c r="F55" i="23"/>
  <c r="F55" i="20"/>
  <c r="D55" i="35"/>
  <c r="D55" i="34"/>
  <c r="D55" i="36"/>
  <c r="D55" i="37"/>
  <c r="D55" i="38"/>
  <c r="D55" i="39"/>
  <c r="D55" i="40"/>
  <c r="D55" i="41"/>
  <c r="D55" i="43"/>
  <c r="D55" i="24"/>
  <c r="D55" i="23"/>
  <c r="G54" i="34"/>
  <c r="G54" i="36"/>
  <c r="G54" i="37"/>
  <c r="G54" i="38"/>
  <c r="G54" i="35"/>
  <c r="G54" i="39"/>
  <c r="G54" i="40"/>
  <c r="G54" i="41"/>
  <c r="G54" i="43"/>
  <c r="G54" i="24"/>
  <c r="G54" i="23"/>
  <c r="G54" i="20"/>
  <c r="E54" i="34"/>
  <c r="E54" i="35"/>
  <c r="E54" i="36"/>
  <c r="E54" i="37"/>
  <c r="E54" i="38"/>
  <c r="E54" i="39"/>
  <c r="E54" i="40"/>
  <c r="E54" i="41"/>
  <c r="E54" i="43"/>
  <c r="E54" i="24"/>
  <c r="E54" i="23"/>
  <c r="E54" i="20"/>
  <c r="C54" i="34"/>
  <c r="C54" i="36"/>
  <c r="C54" i="37"/>
  <c r="C54" i="38"/>
  <c r="C54" i="35"/>
  <c r="C54" i="39"/>
  <c r="C54" i="40"/>
  <c r="C54" i="41"/>
  <c r="C54" i="43"/>
  <c r="C54" i="24"/>
  <c r="C54" i="23"/>
  <c r="C54" i="20"/>
  <c r="F53" i="34"/>
  <c r="F53" i="35"/>
  <c r="F53" i="36"/>
  <c r="F53" i="37"/>
  <c r="F53" i="38"/>
  <c r="F53" i="39"/>
  <c r="F53" i="40"/>
  <c r="F53" i="41"/>
  <c r="F53" i="43"/>
  <c r="F53" i="24"/>
  <c r="F53" i="23"/>
  <c r="F53" i="20"/>
  <c r="D53" i="34"/>
  <c r="D53" i="36"/>
  <c r="D53" i="37"/>
  <c r="D53" i="38"/>
  <c r="D53" i="35"/>
  <c r="D53" i="39"/>
  <c r="D53" i="40"/>
  <c r="D53" i="41"/>
  <c r="D53" i="43"/>
  <c r="D53" i="24"/>
  <c r="D53" i="23"/>
  <c r="D53" i="20"/>
  <c r="G52" i="34"/>
  <c r="G52" i="35"/>
  <c r="G52" i="36"/>
  <c r="G52" i="37"/>
  <c r="G52" i="38"/>
  <c r="G52" i="39"/>
  <c r="G52" i="40"/>
  <c r="G52" i="41"/>
  <c r="G52" i="43"/>
  <c r="G52" i="24"/>
  <c r="G52" i="23"/>
  <c r="G52" i="20"/>
  <c r="E52" i="34"/>
  <c r="E52" i="36"/>
  <c r="E52" i="37"/>
  <c r="E52" i="38"/>
  <c r="E52" i="35"/>
  <c r="E52" i="39"/>
  <c r="E52" i="40"/>
  <c r="E52" i="41"/>
  <c r="E52" i="43"/>
  <c r="E52" i="24"/>
  <c r="E52" i="23"/>
  <c r="E52" i="20"/>
  <c r="C52" i="34"/>
  <c r="C52" i="35"/>
  <c r="C52" i="36"/>
  <c r="C52" i="37"/>
  <c r="C52" i="38"/>
  <c r="C52" i="39"/>
  <c r="C52" i="40"/>
  <c r="C52" i="41"/>
  <c r="C52" i="43"/>
  <c r="C52" i="24"/>
  <c r="C52" i="23"/>
  <c r="C52" i="20"/>
  <c r="F51" i="34"/>
  <c r="F51" i="36"/>
  <c r="F51" i="37"/>
  <c r="F51" i="38"/>
  <c r="F51" i="35"/>
  <c r="F51" i="39"/>
  <c r="F51" i="40"/>
  <c r="F51" i="41"/>
  <c r="F51" i="43"/>
  <c r="F51" i="24"/>
  <c r="F51" i="23"/>
  <c r="F51" i="20"/>
  <c r="D51" i="34"/>
  <c r="D51" i="35"/>
  <c r="D51" i="36"/>
  <c r="D51" i="37"/>
  <c r="D51" i="38"/>
  <c r="D51" i="39"/>
  <c r="D51" i="40"/>
  <c r="D51" i="41"/>
  <c r="D51" i="43"/>
  <c r="D51" i="24"/>
  <c r="D51" i="23"/>
  <c r="D51" i="20"/>
  <c r="G50" i="34"/>
  <c r="G50" i="36"/>
  <c r="G50" i="37"/>
  <c r="G50" i="38"/>
  <c r="G50" i="35"/>
  <c r="G50" i="39"/>
  <c r="G50" i="40"/>
  <c r="G50" i="41"/>
  <c r="G50" i="43"/>
  <c r="G50" i="24"/>
  <c r="G50" i="23"/>
  <c r="G50" i="20"/>
  <c r="E50" i="34"/>
  <c r="E50" i="35"/>
  <c r="E50" i="36"/>
  <c r="E50" i="37"/>
  <c r="E50" i="38"/>
  <c r="E50" i="39"/>
  <c r="E50" i="40"/>
  <c r="E50" i="41"/>
  <c r="E50" i="43"/>
  <c r="E50" i="24"/>
  <c r="E50" i="23"/>
  <c r="E50" i="20"/>
  <c r="C50" i="34"/>
  <c r="C50" i="36"/>
  <c r="C50" i="37"/>
  <c r="C50" i="38"/>
  <c r="C50" i="35"/>
  <c r="C50" i="39"/>
  <c r="C50" i="40"/>
  <c r="C50" i="41"/>
  <c r="C50" i="43"/>
  <c r="C50" i="24"/>
  <c r="C50" i="23"/>
  <c r="C50" i="20"/>
  <c r="F49" i="34"/>
  <c r="F49" i="35"/>
  <c r="F49" i="36"/>
  <c r="F49" i="37"/>
  <c r="F49" i="38"/>
  <c r="F49" i="39"/>
  <c r="F49" i="40"/>
  <c r="F49" i="41"/>
  <c r="F49" i="43"/>
  <c r="F49" i="24"/>
  <c r="F49" i="23"/>
  <c r="F49" i="20"/>
  <c r="D49" i="34"/>
  <c r="D49" i="36"/>
  <c r="D49" i="37"/>
  <c r="D49" i="38"/>
  <c r="D49" i="35"/>
  <c r="D49" i="39"/>
  <c r="D49" i="40"/>
  <c r="D49" i="41"/>
  <c r="D49" i="43"/>
  <c r="D49" i="24"/>
  <c r="D49" i="23"/>
  <c r="D49" i="20"/>
  <c r="G48" i="35"/>
  <c r="G48" i="36"/>
  <c r="G48" i="37"/>
  <c r="G48" i="38"/>
  <c r="G48" i="34"/>
  <c r="G48" i="39"/>
  <c r="G48" i="40"/>
  <c r="G48" i="41"/>
  <c r="G48" i="43"/>
  <c r="G48" i="24"/>
  <c r="G48" i="23"/>
  <c r="G48" i="20"/>
  <c r="E48" i="34"/>
  <c r="E48" i="36"/>
  <c r="E48" i="37"/>
  <c r="E48" i="38"/>
  <c r="E48" i="35"/>
  <c r="E48" i="39"/>
  <c r="E48" i="40"/>
  <c r="E48" i="41"/>
  <c r="E48" i="43"/>
  <c r="E48" i="24"/>
  <c r="E48" i="23"/>
  <c r="E48" i="20"/>
  <c r="C48" i="34"/>
  <c r="C48" i="35"/>
  <c r="C48" i="36"/>
  <c r="C48" i="37"/>
  <c r="C48" i="38"/>
  <c r="C48" i="39"/>
  <c r="C48" i="40"/>
  <c r="C48" i="41"/>
  <c r="C48" i="43"/>
  <c r="C48" i="24"/>
  <c r="C48" i="23"/>
  <c r="C48" i="20"/>
  <c r="F47" i="34"/>
  <c r="F47" i="36"/>
  <c r="F47" i="37"/>
  <c r="F47" i="38"/>
  <c r="F47" i="35"/>
  <c r="F47" i="39"/>
  <c r="F47" i="40"/>
  <c r="F47" i="41"/>
  <c r="F47" i="43"/>
  <c r="F47" i="24"/>
  <c r="F47" i="23"/>
  <c r="F47" i="20"/>
  <c r="D47" i="35"/>
  <c r="D47" i="36"/>
  <c r="D47" i="37"/>
  <c r="D47" i="38"/>
  <c r="D47" i="34"/>
  <c r="D47" i="39"/>
  <c r="D47" i="40"/>
  <c r="D47" i="41"/>
  <c r="D47" i="43"/>
  <c r="D47" i="24"/>
  <c r="D47" i="23"/>
  <c r="G46" i="34"/>
  <c r="G46" i="36"/>
  <c r="G46" i="37"/>
  <c r="G46" i="38"/>
  <c r="G46" i="35"/>
  <c r="G46" i="39"/>
  <c r="G46" i="40"/>
  <c r="G46" i="41"/>
  <c r="G46" i="43"/>
  <c r="G46" i="24"/>
  <c r="G46" i="23"/>
  <c r="E46" i="34"/>
  <c r="E46" i="35"/>
  <c r="E46" i="36"/>
  <c r="E46" i="37"/>
  <c r="E46" i="38"/>
  <c r="E46" i="39"/>
  <c r="E46" i="40"/>
  <c r="E46" i="41"/>
  <c r="E46" i="43"/>
  <c r="E46" i="24"/>
  <c r="E46" i="23"/>
  <c r="C46" i="34"/>
  <c r="C46" i="36"/>
  <c r="C46" i="37"/>
  <c r="C46" i="38"/>
  <c r="C46" i="35"/>
  <c r="C46" i="39"/>
  <c r="C46" i="40"/>
  <c r="C46" i="41"/>
  <c r="C46" i="43"/>
  <c r="C46" i="24"/>
  <c r="C46" i="23"/>
  <c r="F45" i="35"/>
  <c r="F45" i="36"/>
  <c r="F45" i="37"/>
  <c r="F45" i="38"/>
  <c r="F45" i="34"/>
  <c r="F45" i="39"/>
  <c r="F45" i="40"/>
  <c r="F45" i="41"/>
  <c r="F45" i="43"/>
  <c r="F45" i="24"/>
  <c r="F45" i="23"/>
  <c r="D45" i="34"/>
  <c r="D45" i="36"/>
  <c r="D45" i="37"/>
  <c r="D45" i="38"/>
  <c r="D45" i="35"/>
  <c r="D45" i="39"/>
  <c r="D45" i="40"/>
  <c r="D45" i="41"/>
  <c r="D45" i="43"/>
  <c r="D45" i="24"/>
  <c r="D45" i="23"/>
  <c r="G44" i="34"/>
  <c r="G44" i="35"/>
  <c r="G44" i="36"/>
  <c r="G44" i="37"/>
  <c r="G44" i="38"/>
  <c r="G44" i="39"/>
  <c r="G44" i="40"/>
  <c r="G44" i="41"/>
  <c r="G44" i="43"/>
  <c r="G44" i="24"/>
  <c r="G44" i="23"/>
  <c r="E44" i="34"/>
  <c r="E44" i="36"/>
  <c r="E44" i="37"/>
  <c r="E44" i="38"/>
  <c r="E44" i="35"/>
  <c r="E44" i="39"/>
  <c r="E44" i="40"/>
  <c r="E44" i="43"/>
  <c r="E44" i="24"/>
  <c r="E44" i="23"/>
  <c r="C44" i="35"/>
  <c r="C44" i="36"/>
  <c r="C44" i="37"/>
  <c r="C44" i="38"/>
  <c r="C44" i="34"/>
  <c r="C44" i="39"/>
  <c r="C44" i="40"/>
  <c r="C44" i="41"/>
  <c r="C44" i="43"/>
  <c r="C44" i="24"/>
  <c r="C44" i="23"/>
  <c r="F43" i="34"/>
  <c r="F43" i="36"/>
  <c r="F43" i="37"/>
  <c r="F43" i="38"/>
  <c r="F43" i="35"/>
  <c r="F43" i="39"/>
  <c r="F43" i="40"/>
  <c r="F43" i="41"/>
  <c r="F43" i="43"/>
  <c r="F43" i="24"/>
  <c r="F43" i="23"/>
  <c r="D43" i="34"/>
  <c r="D43" i="35"/>
  <c r="D43" i="36"/>
  <c r="D43" i="37"/>
  <c r="D43" i="38"/>
  <c r="D43" i="39"/>
  <c r="D43" i="40"/>
  <c r="D43" i="41"/>
  <c r="D43" i="43"/>
  <c r="D43" i="24"/>
  <c r="D43" i="23"/>
  <c r="G42" i="34"/>
  <c r="G42" i="36"/>
  <c r="G42" i="37"/>
  <c r="G42" i="38"/>
  <c r="G42" i="35"/>
  <c r="G42" i="39"/>
  <c r="G42" i="40"/>
  <c r="G42" i="41"/>
  <c r="G42" i="43"/>
  <c r="G42" i="24"/>
  <c r="G42" i="23"/>
  <c r="E42" i="35"/>
  <c r="E42" i="36"/>
  <c r="E42" i="37"/>
  <c r="E42" i="38"/>
  <c r="E42" i="34"/>
  <c r="E42" i="39"/>
  <c r="E42" i="40"/>
  <c r="E42" i="41"/>
  <c r="E42" i="43"/>
  <c r="E42" i="24"/>
  <c r="E42" i="23"/>
  <c r="C42" i="34"/>
  <c r="C42" i="36"/>
  <c r="C42" i="37"/>
  <c r="C42" i="35"/>
  <c r="C42" i="38"/>
  <c r="C42" i="39"/>
  <c r="C42" i="40"/>
  <c r="C42" i="41"/>
  <c r="C42" i="43"/>
  <c r="C42" i="24"/>
  <c r="C42" i="23"/>
  <c r="F41" i="34"/>
  <c r="F41" i="35"/>
  <c r="F41" i="36"/>
  <c r="F41" i="37"/>
  <c r="F41" i="38"/>
  <c r="F41" i="39"/>
  <c r="F41" i="40"/>
  <c r="F41" i="41"/>
  <c r="F41" i="43"/>
  <c r="F41" i="24"/>
  <c r="F41" i="23"/>
  <c r="D41" i="34"/>
  <c r="D41" i="36"/>
  <c r="D41" i="37"/>
  <c r="D41" i="35"/>
  <c r="D41" i="38"/>
  <c r="D41" i="39"/>
  <c r="D41" i="40"/>
  <c r="D41" i="41"/>
  <c r="D41" i="43"/>
  <c r="D41" i="24"/>
  <c r="D41" i="23"/>
  <c r="G40" i="35"/>
  <c r="G40" i="36"/>
  <c r="G40" i="37"/>
  <c r="G40" i="34"/>
  <c r="G40" i="38"/>
  <c r="G40" i="39"/>
  <c r="G40" i="40"/>
  <c r="G40" i="41"/>
  <c r="G40" i="43"/>
  <c r="G40" i="24"/>
  <c r="G40" i="23"/>
  <c r="E40" i="34"/>
  <c r="E40" i="36"/>
  <c r="E40" i="37"/>
  <c r="E40" i="35"/>
  <c r="E40" i="38"/>
  <c r="E40" i="39"/>
  <c r="E40" i="40"/>
  <c r="E40" i="43"/>
  <c r="E40" i="24"/>
  <c r="E40" i="23"/>
  <c r="C40" i="34"/>
  <c r="C40" i="35"/>
  <c r="C40" i="36"/>
  <c r="C40" i="37"/>
  <c r="C40" i="38"/>
  <c r="C40" i="39"/>
  <c r="C40" i="40"/>
  <c r="C40" i="41"/>
  <c r="C40" i="43"/>
  <c r="C40" i="24"/>
  <c r="C40" i="23"/>
  <c r="F39" i="34"/>
  <c r="F39" i="36"/>
  <c r="F39" i="37"/>
  <c r="F39" i="35"/>
  <c r="F39" i="38"/>
  <c r="F39" i="39"/>
  <c r="F39" i="40"/>
  <c r="F39" i="41"/>
  <c r="F39" i="43"/>
  <c r="F39" i="24"/>
  <c r="F39" i="23"/>
  <c r="D39" i="35"/>
  <c r="D39" i="36"/>
  <c r="D39" i="37"/>
  <c r="D39" i="34"/>
  <c r="D39" i="38"/>
  <c r="D39" i="39"/>
  <c r="D39" i="40"/>
  <c r="D39" i="41"/>
  <c r="D39" i="43"/>
  <c r="D39" i="24"/>
  <c r="D39" i="23"/>
  <c r="G38" i="34"/>
  <c r="G38" i="36"/>
  <c r="G38" i="37"/>
  <c r="G38" i="35"/>
  <c r="G38" i="38"/>
  <c r="G38" i="39"/>
  <c r="G38" i="40"/>
  <c r="G38" i="41"/>
  <c r="G38" i="43"/>
  <c r="G38" i="24"/>
  <c r="G38" i="23"/>
  <c r="E38" i="34"/>
  <c r="E38" i="35"/>
  <c r="E38" i="36"/>
  <c r="E38" i="37"/>
  <c r="E38" i="38"/>
  <c r="E38" i="39"/>
  <c r="E38" i="40"/>
  <c r="E38" i="41"/>
  <c r="E38" i="43"/>
  <c r="E38" i="24"/>
  <c r="E38" i="23"/>
  <c r="C38" i="34"/>
  <c r="C38" i="36"/>
  <c r="C38" i="37"/>
  <c r="C38" i="35"/>
  <c r="C38" i="38"/>
  <c r="C38" i="39"/>
  <c r="C38" i="40"/>
  <c r="C38" i="41"/>
  <c r="C38" i="43"/>
  <c r="C38" i="24"/>
  <c r="C38" i="23"/>
  <c r="F37" i="35"/>
  <c r="F37" i="36"/>
  <c r="F37" i="37"/>
  <c r="F37" i="34"/>
  <c r="F37" i="38"/>
  <c r="F37" i="39"/>
  <c r="F37" i="40"/>
  <c r="F37" i="41"/>
  <c r="F37" i="43"/>
  <c r="F37" i="24"/>
  <c r="F37" i="23"/>
  <c r="D37" i="34"/>
  <c r="D37" i="36"/>
  <c r="D37" i="37"/>
  <c r="D37" i="35"/>
  <c r="D37" i="38"/>
  <c r="D37" i="39"/>
  <c r="D37" i="40"/>
  <c r="D37" i="41"/>
  <c r="D37" i="43"/>
  <c r="D37" i="24"/>
  <c r="D37" i="23"/>
  <c r="G36" i="34"/>
  <c r="G36" i="35"/>
  <c r="G36" i="36"/>
  <c r="G36" i="37"/>
  <c r="G36" i="38"/>
  <c r="G36" i="39"/>
  <c r="G36" i="40"/>
  <c r="G36" i="41"/>
  <c r="G36" i="43"/>
  <c r="G36" i="24"/>
  <c r="G36" i="23"/>
  <c r="E36" i="34"/>
  <c r="E36" i="36"/>
  <c r="E36" i="37"/>
  <c r="E36" i="35"/>
  <c r="E36" i="38"/>
  <c r="E36" i="39"/>
  <c r="E36" i="40"/>
  <c r="E36" i="41"/>
  <c r="E36" i="43"/>
  <c r="E36" i="24"/>
  <c r="E36" i="23"/>
  <c r="C36" i="35"/>
  <c r="C36" i="36"/>
  <c r="C36" i="37"/>
  <c r="C36" i="34"/>
  <c r="C36" i="38"/>
  <c r="C36" i="39"/>
  <c r="C36" i="40"/>
  <c r="C36" i="41"/>
  <c r="C36" i="43"/>
  <c r="C36" i="24"/>
  <c r="C36" i="23"/>
  <c r="F35" i="34"/>
  <c r="F35" i="36"/>
  <c r="F35" i="37"/>
  <c r="F35" i="35"/>
  <c r="F35" i="38"/>
  <c r="F35" i="39"/>
  <c r="F35" i="40"/>
  <c r="F35" i="41"/>
  <c r="F35" i="43"/>
  <c r="F35" i="24"/>
  <c r="F35" i="23"/>
  <c r="D35" i="34"/>
  <c r="D35" i="35"/>
  <c r="D35" i="36"/>
  <c r="D35" i="37"/>
  <c r="D35" i="38"/>
  <c r="D35" i="39"/>
  <c r="D35" i="40"/>
  <c r="D35" i="41"/>
  <c r="D35" i="43"/>
  <c r="D35" i="24"/>
  <c r="D35" i="23"/>
  <c r="G34" i="34"/>
  <c r="G34" i="36"/>
  <c r="G34" i="37"/>
  <c r="G34" i="35"/>
  <c r="G34" i="38"/>
  <c r="G34" i="39"/>
  <c r="G34" i="40"/>
  <c r="G34" i="41"/>
  <c r="G34" i="43"/>
  <c r="G34" i="24"/>
  <c r="G34" i="23"/>
  <c r="E34" i="35"/>
  <c r="E34" i="36"/>
  <c r="E34" i="37"/>
  <c r="E34" i="34"/>
  <c r="E34" i="38"/>
  <c r="E34" i="39"/>
  <c r="E34" i="40"/>
  <c r="E34" i="41"/>
  <c r="E34" i="43"/>
  <c r="E34" i="24"/>
  <c r="E34" i="23"/>
  <c r="C34" i="34"/>
  <c r="C34" i="36"/>
  <c r="C34" i="37"/>
  <c r="C34" i="35"/>
  <c r="C34" i="38"/>
  <c r="C34" i="39"/>
  <c r="C34" i="40"/>
  <c r="C34" i="41"/>
  <c r="C34" i="43"/>
  <c r="C34" i="24"/>
  <c r="C34" i="23"/>
  <c r="F33" i="34"/>
  <c r="F33" i="35"/>
  <c r="F33" i="36"/>
  <c r="F33" i="37"/>
  <c r="F33" i="38"/>
  <c r="F33" i="39"/>
  <c r="F33" i="40"/>
  <c r="F33" i="41"/>
  <c r="F33" i="43"/>
  <c r="F33" i="24"/>
  <c r="F33" i="23"/>
  <c r="D33" i="34"/>
  <c r="D33" i="36"/>
  <c r="D33" i="37"/>
  <c r="D33" i="35"/>
  <c r="D33" i="38"/>
  <c r="D33" i="39"/>
  <c r="D33" i="40"/>
  <c r="D33" i="41"/>
  <c r="D33" i="43"/>
  <c r="D33" i="24"/>
  <c r="D33" i="23"/>
  <c r="G32" i="35"/>
  <c r="G32" i="36"/>
  <c r="G32" i="37"/>
  <c r="G32" i="34"/>
  <c r="G32" i="38"/>
  <c r="G32" i="39"/>
  <c r="G32" i="40"/>
  <c r="G32" i="41"/>
  <c r="G32" i="43"/>
  <c r="G32" i="24"/>
  <c r="G32" i="23"/>
  <c r="E32" i="34"/>
  <c r="E32" i="36"/>
  <c r="E32" i="37"/>
  <c r="E32" i="35"/>
  <c r="E32" i="38"/>
  <c r="E32" i="39"/>
  <c r="E32" i="40"/>
  <c r="E32" i="41"/>
  <c r="E32" i="43"/>
  <c r="E32" i="24"/>
  <c r="E32" i="23"/>
  <c r="C32" i="34"/>
  <c r="C32" i="35"/>
  <c r="C32" i="36"/>
  <c r="C32" i="37"/>
  <c r="C32" i="38"/>
  <c r="C32" i="39"/>
  <c r="C32" i="40"/>
  <c r="C32" i="41"/>
  <c r="C32" i="43"/>
  <c r="C32" i="24"/>
  <c r="C32" i="23"/>
  <c r="F31" i="34"/>
  <c r="F31" i="36"/>
  <c r="F31" i="37"/>
  <c r="F31" i="35"/>
  <c r="F31" i="38"/>
  <c r="F31" i="39"/>
  <c r="F31" i="40"/>
  <c r="F31" i="41"/>
  <c r="F31" i="43"/>
  <c r="F31" i="24"/>
  <c r="F31" i="23"/>
  <c r="D31" i="35"/>
  <c r="D31" i="36"/>
  <c r="D31" i="37"/>
  <c r="D31" i="34"/>
  <c r="D31" i="38"/>
  <c r="D31" i="39"/>
  <c r="D31" i="40"/>
  <c r="D31" i="41"/>
  <c r="D31" i="43"/>
  <c r="D31" i="24"/>
  <c r="D31" i="23"/>
  <c r="G30" i="34"/>
  <c r="G30" i="36"/>
  <c r="G30" i="37"/>
  <c r="G30" i="35"/>
  <c r="G30" i="38"/>
  <c r="G30" i="39"/>
  <c r="G30" i="40"/>
  <c r="G30" i="41"/>
  <c r="G30" i="43"/>
  <c r="G30" i="24"/>
  <c r="G30" i="23"/>
  <c r="E30" i="34"/>
  <c r="E30" i="35"/>
  <c r="E30" i="36"/>
  <c r="E30" i="37"/>
  <c r="E30" i="38"/>
  <c r="E30" i="39"/>
  <c r="E30" i="40"/>
  <c r="E30" i="41"/>
  <c r="E30" i="43"/>
  <c r="E30" i="24"/>
  <c r="E30" i="23"/>
  <c r="C30" i="34"/>
  <c r="C30" i="36"/>
  <c r="C30" i="37"/>
  <c r="C30" i="35"/>
  <c r="C30" i="38"/>
  <c r="C30" i="39"/>
  <c r="C30" i="40"/>
  <c r="C30" i="41"/>
  <c r="C30" i="43"/>
  <c r="C30" i="24"/>
  <c r="C30" i="23"/>
  <c r="F29" i="35"/>
  <c r="F29" i="36"/>
  <c r="F29" i="37"/>
  <c r="F29" i="34"/>
  <c r="F29" i="38"/>
  <c r="F29" i="39"/>
  <c r="F29" i="40"/>
  <c r="F29" i="41"/>
  <c r="F29" i="43"/>
  <c r="F29" i="24"/>
  <c r="F29" i="23"/>
  <c r="D29" i="34"/>
  <c r="D29" i="36"/>
  <c r="D29" i="37"/>
  <c r="D29" i="35"/>
  <c r="D29" i="38"/>
  <c r="D29" i="39"/>
  <c r="D29" i="40"/>
  <c r="D29" i="41"/>
  <c r="D29" i="43"/>
  <c r="D29" i="24"/>
  <c r="D29" i="23"/>
  <c r="G28" i="34"/>
  <c r="G28" i="35"/>
  <c r="G28" i="36"/>
  <c r="G28" i="37"/>
  <c r="G28" i="38"/>
  <c r="G28" i="39"/>
  <c r="G28" i="40"/>
  <c r="G28" i="41"/>
  <c r="G28" i="43"/>
  <c r="G28" i="24"/>
  <c r="G28" i="23"/>
  <c r="E28" i="34"/>
  <c r="E28" i="36"/>
  <c r="E28" i="37"/>
  <c r="E28" i="35"/>
  <c r="E28" i="38"/>
  <c r="E28" i="39"/>
  <c r="E28" i="40"/>
  <c r="E28" i="41"/>
  <c r="E28" i="43"/>
  <c r="E28" i="24"/>
  <c r="E28" i="23"/>
  <c r="C28" i="35"/>
  <c r="C28" i="36"/>
  <c r="C28" i="37"/>
  <c r="C28" i="34"/>
  <c r="C28" i="38"/>
  <c r="C28" i="39"/>
  <c r="C28" i="40"/>
  <c r="C28" i="41"/>
  <c r="C28" i="43"/>
  <c r="C28" i="24"/>
  <c r="C28" i="23"/>
  <c r="F27" i="34"/>
  <c r="F27" i="36"/>
  <c r="F27" i="37"/>
  <c r="F27" i="35"/>
  <c r="F27" i="38"/>
  <c r="F27" i="39"/>
  <c r="F27" i="40"/>
  <c r="F27" i="41"/>
  <c r="F27" i="43"/>
  <c r="F27" i="24"/>
  <c r="F27" i="23"/>
  <c r="D27" i="34"/>
  <c r="D27" i="35"/>
  <c r="D27" i="36"/>
  <c r="D27" i="37"/>
  <c r="D27" i="38"/>
  <c r="D27" i="39"/>
  <c r="D27" i="40"/>
  <c r="D27" i="41"/>
  <c r="D27" i="43"/>
  <c r="D27" i="24"/>
  <c r="D27" i="23"/>
  <c r="G26" i="34"/>
  <c r="G26" i="36"/>
  <c r="G26" i="37"/>
  <c r="G26" i="35"/>
  <c r="G26" i="38"/>
  <c r="G26" i="39"/>
  <c r="G26" i="40"/>
  <c r="G26" i="41"/>
  <c r="G26" i="43"/>
  <c r="G26" i="24"/>
  <c r="G26" i="23"/>
  <c r="E26" i="35"/>
  <c r="E26" i="36"/>
  <c r="E26" i="37"/>
  <c r="E26" i="34"/>
  <c r="E26" i="38"/>
  <c r="E26" i="39"/>
  <c r="E26" i="40"/>
  <c r="E26" i="41"/>
  <c r="E26" i="43"/>
  <c r="E26" i="24"/>
  <c r="E26" i="23"/>
  <c r="C26" i="34"/>
  <c r="C26" i="36"/>
  <c r="C26" i="37"/>
  <c r="C26" i="35"/>
  <c r="C26" i="38"/>
  <c r="C26" i="39"/>
  <c r="C26" i="40"/>
  <c r="C26" i="41"/>
  <c r="C26" i="43"/>
  <c r="C26" i="24"/>
  <c r="C26" i="23"/>
  <c r="F25" i="34"/>
  <c r="F25" i="35"/>
  <c r="F25" i="36"/>
  <c r="F25" i="37"/>
  <c r="F25" i="38"/>
  <c r="F25" i="39"/>
  <c r="F25" i="40"/>
  <c r="F25" i="41"/>
  <c r="F25" i="43"/>
  <c r="F25" i="24"/>
  <c r="F25" i="23"/>
  <c r="D25" i="34"/>
  <c r="D25" i="36"/>
  <c r="D25" i="37"/>
  <c r="D25" i="35"/>
  <c r="D25" i="38"/>
  <c r="D25" i="39"/>
  <c r="D25" i="40"/>
  <c r="D25" i="41"/>
  <c r="D25" i="43"/>
  <c r="D25" i="24"/>
  <c r="D25" i="23"/>
  <c r="G24" i="35"/>
  <c r="G24" i="36"/>
  <c r="G24" i="37"/>
  <c r="G24" i="34"/>
  <c r="G24" i="38"/>
  <c r="G24" i="39"/>
  <c r="G24" i="40"/>
  <c r="G24" i="41"/>
  <c r="G24" i="43"/>
  <c r="G24" i="24"/>
  <c r="G24" i="23"/>
  <c r="E24" i="34"/>
  <c r="E24" i="36"/>
  <c r="E24" i="37"/>
  <c r="E24" i="35"/>
  <c r="E24" i="38"/>
  <c r="E24" i="39"/>
  <c r="E24" i="40"/>
  <c r="E24" i="41"/>
  <c r="E24" i="43"/>
  <c r="E24" i="24"/>
  <c r="E24" i="23"/>
  <c r="C24" i="34"/>
  <c r="C24" i="35"/>
  <c r="C24" i="36"/>
  <c r="C24" i="37"/>
  <c r="C24" i="38"/>
  <c r="C24" i="39"/>
  <c r="C24" i="40"/>
  <c r="C24" i="41"/>
  <c r="C24" i="43"/>
  <c r="C24" i="24"/>
  <c r="C24" i="23"/>
  <c r="F23" i="34"/>
  <c r="F23" i="36"/>
  <c r="F23" i="37"/>
  <c r="F23" i="35"/>
  <c r="F23" i="38"/>
  <c r="F23" i="39"/>
  <c r="F23" i="40"/>
  <c r="F23" i="41"/>
  <c r="F23" i="43"/>
  <c r="F23" i="24"/>
  <c r="F23" i="23"/>
  <c r="D23" i="35"/>
  <c r="D23" i="36"/>
  <c r="D23" i="37"/>
  <c r="D23" i="34"/>
  <c r="D23" i="38"/>
  <c r="D23" i="39"/>
  <c r="D23" i="40"/>
  <c r="D23" i="41"/>
  <c r="D23" i="43"/>
  <c r="D23" i="24"/>
  <c r="D23" i="23"/>
  <c r="G22" i="34"/>
  <c r="G22" i="36"/>
  <c r="G22" i="37"/>
  <c r="G22" i="35"/>
  <c r="G22" i="38"/>
  <c r="G22" i="39"/>
  <c r="G22" i="40"/>
  <c r="G22" i="41"/>
  <c r="G22" i="43"/>
  <c r="G22" i="24"/>
  <c r="G22" i="23"/>
  <c r="E22" i="34"/>
  <c r="E22" i="35"/>
  <c r="E22" i="36"/>
  <c r="E22" i="37"/>
  <c r="E22" i="38"/>
  <c r="E22" i="39"/>
  <c r="E22" i="40"/>
  <c r="E22" i="41"/>
  <c r="E22" i="43"/>
  <c r="E22" i="24"/>
  <c r="E22" i="23"/>
  <c r="C22" i="34"/>
  <c r="C22" i="36"/>
  <c r="C22" i="37"/>
  <c r="C22" i="35"/>
  <c r="C22" i="38"/>
  <c r="C22" i="39"/>
  <c r="C22" i="40"/>
  <c r="C22" i="41"/>
  <c r="C22" i="43"/>
  <c r="C22" i="24"/>
  <c r="C22" i="23"/>
  <c r="F21" i="35"/>
  <c r="F21" i="36"/>
  <c r="F21" i="37"/>
  <c r="F21" i="34"/>
  <c r="F21" i="38"/>
  <c r="F21" i="39"/>
  <c r="F21" i="40"/>
  <c r="F21" i="41"/>
  <c r="F21" i="43"/>
  <c r="F21" i="24"/>
  <c r="F21" i="23"/>
  <c r="D21" i="34"/>
  <c r="D21" i="36"/>
  <c r="D21" i="37"/>
  <c r="D21" i="35"/>
  <c r="D21" i="38"/>
  <c r="D21" i="39"/>
  <c r="D21" i="40"/>
  <c r="D21" i="41"/>
  <c r="D21" i="43"/>
  <c r="D21" i="24"/>
  <c r="D21" i="23"/>
  <c r="G20" i="34"/>
  <c r="G20" i="35"/>
  <c r="G20" i="36"/>
  <c r="G20" i="37"/>
  <c r="G20" i="38"/>
  <c r="G20" i="39"/>
  <c r="G20" i="40"/>
  <c r="G20" i="41"/>
  <c r="G20" i="43"/>
  <c r="G20" i="24"/>
  <c r="G20" i="23"/>
  <c r="E20" i="34"/>
  <c r="E20" i="36"/>
  <c r="E20" i="37"/>
  <c r="E20" i="35"/>
  <c r="E20" i="38"/>
  <c r="E20" i="39"/>
  <c r="E20" i="40"/>
  <c r="E20" i="41"/>
  <c r="E20" i="43"/>
  <c r="E20" i="24"/>
  <c r="E20" i="23"/>
  <c r="C20" i="35"/>
  <c r="C20" i="36"/>
  <c r="C20" i="37"/>
  <c r="C20" i="34"/>
  <c r="C20" i="38"/>
  <c r="C20" i="39"/>
  <c r="C20" i="40"/>
  <c r="C20" i="41"/>
  <c r="C20" i="43"/>
  <c r="C20" i="24"/>
  <c r="C20" i="23"/>
  <c r="I86" i="1"/>
  <c r="I82"/>
  <c r="I78"/>
  <c r="I76"/>
  <c r="I72"/>
  <c r="I70"/>
  <c r="I66"/>
  <c r="I62"/>
  <c r="I58"/>
  <c r="I56"/>
  <c r="I54"/>
  <c r="I52"/>
  <c r="I48"/>
  <c r="C19" i="11"/>
  <c r="C19" i="10"/>
  <c r="E19"/>
  <c r="G19"/>
  <c r="C19" i="8"/>
  <c r="E19"/>
  <c r="G19"/>
  <c r="C19" i="7"/>
  <c r="E19"/>
  <c r="G19"/>
  <c r="C19" i="6"/>
  <c r="E19"/>
  <c r="G19"/>
  <c r="C19" i="5"/>
  <c r="E19"/>
  <c r="G19"/>
  <c r="C19" i="18"/>
  <c r="E19"/>
  <c r="G19"/>
  <c r="C19" i="22"/>
  <c r="F19"/>
  <c r="D19" i="21"/>
  <c r="F19"/>
  <c r="C20"/>
  <c r="E20"/>
  <c r="G20"/>
  <c r="D21"/>
  <c r="F21"/>
  <c r="C22"/>
  <c r="E22"/>
  <c r="G22"/>
  <c r="D23"/>
  <c r="F23"/>
  <c r="C24"/>
  <c r="E24"/>
  <c r="G24"/>
  <c r="D25"/>
  <c r="F25"/>
  <c r="C26"/>
  <c r="E26"/>
  <c r="G26"/>
  <c r="D27"/>
  <c r="F27"/>
  <c r="C28"/>
  <c r="G28"/>
  <c r="D29"/>
  <c r="F29"/>
  <c r="C30"/>
  <c r="E30"/>
  <c r="G30"/>
  <c r="D31"/>
  <c r="F31"/>
  <c r="C32"/>
  <c r="E32"/>
  <c r="G32"/>
  <c r="D33"/>
  <c r="F33"/>
  <c r="C34"/>
  <c r="E34"/>
  <c r="G34"/>
  <c r="D35"/>
  <c r="F35"/>
  <c r="C36"/>
  <c r="E36"/>
  <c r="G36"/>
  <c r="D37"/>
  <c r="F37"/>
  <c r="C38"/>
  <c r="E38"/>
  <c r="G38"/>
  <c r="D39"/>
  <c r="F39"/>
  <c r="C40"/>
  <c r="G40"/>
  <c r="D41"/>
  <c r="F41"/>
  <c r="C42"/>
  <c r="E42"/>
  <c r="G42"/>
  <c r="D43"/>
  <c r="F43"/>
  <c r="C44"/>
  <c r="E44"/>
  <c r="G44"/>
  <c r="D45"/>
  <c r="F45"/>
  <c r="C46"/>
  <c r="E46"/>
  <c r="G46"/>
  <c r="D47"/>
  <c r="F47"/>
  <c r="C48"/>
  <c r="E48"/>
  <c r="G48"/>
  <c r="D49"/>
  <c r="F49"/>
  <c r="C50"/>
  <c r="E50"/>
  <c r="G50"/>
  <c r="D51"/>
  <c r="F51"/>
  <c r="C52"/>
  <c r="E52"/>
  <c r="G52"/>
  <c r="D53"/>
  <c r="F53"/>
  <c r="C54"/>
  <c r="E54"/>
  <c r="G54"/>
  <c r="D55"/>
  <c r="F55"/>
  <c r="C56"/>
  <c r="E56"/>
  <c r="G56"/>
  <c r="D57"/>
  <c r="F57"/>
  <c r="C58"/>
  <c r="E58"/>
  <c r="G58"/>
  <c r="D59"/>
  <c r="F59"/>
  <c r="C60"/>
  <c r="E60"/>
  <c r="G60"/>
  <c r="D61"/>
  <c r="F61"/>
  <c r="C62"/>
  <c r="E62"/>
  <c r="G62"/>
  <c r="D63"/>
  <c r="F63"/>
  <c r="C64"/>
  <c r="E64"/>
  <c r="G64"/>
  <c r="D65"/>
  <c r="F65"/>
  <c r="C66"/>
  <c r="E66"/>
  <c r="G66"/>
  <c r="D67"/>
  <c r="F67"/>
  <c r="C68"/>
  <c r="E68"/>
  <c r="G68"/>
  <c r="D69"/>
  <c r="F69"/>
  <c r="C70"/>
  <c r="E70"/>
  <c r="G70"/>
  <c r="D71"/>
  <c r="F71"/>
  <c r="C72"/>
  <c r="E72"/>
  <c r="G72"/>
  <c r="D73"/>
  <c r="F73"/>
  <c r="C74"/>
  <c r="E74"/>
  <c r="G74"/>
  <c r="D75"/>
  <c r="F75"/>
  <c r="C76"/>
  <c r="E76"/>
  <c r="G76"/>
  <c r="D77"/>
  <c r="F77"/>
  <c r="C78"/>
  <c r="E78"/>
  <c r="G78"/>
  <c r="D79"/>
  <c r="F79"/>
  <c r="C80"/>
  <c r="E80"/>
  <c r="G80"/>
  <c r="D81"/>
  <c r="F81"/>
  <c r="C82"/>
  <c r="E82"/>
  <c r="G82"/>
  <c r="D83"/>
  <c r="F83"/>
  <c r="C84"/>
  <c r="E84"/>
  <c r="G84"/>
  <c r="D85"/>
  <c r="F85"/>
  <c r="C86"/>
  <c r="E86"/>
  <c r="G86"/>
  <c r="D87"/>
  <c r="F87"/>
  <c r="D19" i="20"/>
  <c r="F19"/>
  <c r="C20"/>
  <c r="E20"/>
  <c r="G20"/>
  <c r="D21"/>
  <c r="F21"/>
  <c r="C22"/>
  <c r="E22"/>
  <c r="G22"/>
  <c r="D23"/>
  <c r="F23"/>
  <c r="C24"/>
  <c r="E24"/>
  <c r="G24"/>
  <c r="D25"/>
  <c r="F25"/>
  <c r="C26"/>
  <c r="E26"/>
  <c r="G26"/>
  <c r="D27"/>
  <c r="F27"/>
  <c r="C28"/>
  <c r="E28"/>
  <c r="G28"/>
  <c r="D29"/>
  <c r="F29"/>
  <c r="C30"/>
  <c r="E30"/>
  <c r="G30"/>
  <c r="D31"/>
  <c r="F31"/>
  <c r="C32"/>
  <c r="E32"/>
  <c r="G32"/>
  <c r="D33"/>
  <c r="F33"/>
  <c r="C34"/>
  <c r="E34"/>
  <c r="G34"/>
  <c r="D35"/>
  <c r="F35"/>
  <c r="C36"/>
  <c r="E36"/>
  <c r="G36"/>
  <c r="D37"/>
  <c r="F37"/>
  <c r="C38"/>
  <c r="E38"/>
  <c r="G38"/>
  <c r="D39"/>
  <c r="F39"/>
  <c r="C40"/>
  <c r="E40"/>
  <c r="G40"/>
  <c r="D41"/>
  <c r="F41"/>
  <c r="C42"/>
  <c r="E42"/>
  <c r="G42"/>
  <c r="D43"/>
  <c r="F43"/>
  <c r="C44"/>
  <c r="E44"/>
  <c r="G44"/>
  <c r="D45"/>
  <c r="F45"/>
  <c r="C46"/>
  <c r="E46"/>
  <c r="G46"/>
  <c r="D47"/>
  <c r="G47"/>
  <c r="F48"/>
  <c r="E49"/>
  <c r="C169" i="6"/>
  <c r="C170"/>
  <c r="C171"/>
  <c r="I119" i="20" l="1"/>
  <c r="K119" s="1"/>
  <c r="F11" i="34"/>
  <c r="F11" i="35"/>
  <c r="F11" i="36"/>
  <c r="F11" i="37"/>
  <c r="F11" i="38"/>
  <c r="F11" i="39"/>
  <c r="F11" i="40"/>
  <c r="F11" i="41"/>
  <c r="F11" i="42"/>
  <c r="F11" i="43"/>
  <c r="I78" s="1"/>
  <c r="F11" i="24"/>
  <c r="F11" i="23"/>
  <c r="F11" i="19"/>
  <c r="F11" i="20"/>
  <c r="F11" i="21"/>
  <c r="F11" i="22"/>
  <c r="F11" i="18"/>
  <c r="F11" i="5"/>
  <c r="F11" i="7"/>
  <c r="F11" i="8"/>
  <c r="F11" i="9"/>
  <c r="I25" s="1"/>
  <c r="F11" i="10"/>
  <c r="H122" l="1"/>
  <c r="H126"/>
  <c r="I20"/>
  <c r="I24"/>
  <c r="I28"/>
  <c r="I32"/>
  <c r="I36"/>
  <c r="I40"/>
  <c r="I44"/>
  <c r="I48"/>
  <c r="I52"/>
  <c r="I56"/>
  <c r="I60"/>
  <c r="I64"/>
  <c r="I68"/>
  <c r="I72"/>
  <c r="I76"/>
  <c r="I80"/>
  <c r="I84"/>
  <c r="I88"/>
  <c r="I92"/>
  <c r="I96"/>
  <c r="I100"/>
  <c r="I104"/>
  <c r="I108"/>
  <c r="H123"/>
  <c r="H127"/>
  <c r="I21"/>
  <c r="I25"/>
  <c r="I29"/>
  <c r="I33"/>
  <c r="I37"/>
  <c r="I41"/>
  <c r="I45"/>
  <c r="I49"/>
  <c r="I53"/>
  <c r="I57"/>
  <c r="I61"/>
  <c r="I65"/>
  <c r="I69"/>
  <c r="I73"/>
  <c r="I77"/>
  <c r="I81"/>
  <c r="I85"/>
  <c r="I89"/>
  <c r="I93"/>
  <c r="I97"/>
  <c r="I101"/>
  <c r="I105"/>
  <c r="H120"/>
  <c r="H124"/>
  <c r="H128"/>
  <c r="I22"/>
  <c r="I26"/>
  <c r="I30"/>
  <c r="I34"/>
  <c r="I38"/>
  <c r="I42"/>
  <c r="I46"/>
  <c r="I50"/>
  <c r="I54"/>
  <c r="I58"/>
  <c r="I62"/>
  <c r="I66"/>
  <c r="I70"/>
  <c r="I74"/>
  <c r="I78"/>
  <c r="I82"/>
  <c r="I86"/>
  <c r="I90"/>
  <c r="I94"/>
  <c r="I98"/>
  <c r="I102"/>
  <c r="I106"/>
  <c r="H121"/>
  <c r="I27"/>
  <c r="I43"/>
  <c r="I59"/>
  <c r="I75"/>
  <c r="I91"/>
  <c r="I107"/>
  <c r="H125"/>
  <c r="I31"/>
  <c r="I47"/>
  <c r="I63"/>
  <c r="I79"/>
  <c r="I95"/>
  <c r="I23"/>
  <c r="I39"/>
  <c r="I55"/>
  <c r="I71"/>
  <c r="I87"/>
  <c r="I103"/>
  <c r="H129"/>
  <c r="I83"/>
  <c r="I35"/>
  <c r="I99"/>
  <c r="I51"/>
  <c r="I67"/>
  <c r="I24" i="8"/>
  <c r="I31"/>
  <c r="I47"/>
  <c r="I52"/>
  <c r="I55"/>
  <c r="I20"/>
  <c r="I27"/>
  <c r="I29"/>
  <c r="I40"/>
  <c r="I43"/>
  <c r="I45"/>
  <c r="I23"/>
  <c r="I25"/>
  <c r="I32"/>
  <c r="I48"/>
  <c r="I51"/>
  <c r="I56"/>
  <c r="I59"/>
  <c r="I64"/>
  <c r="I67"/>
  <c r="I72"/>
  <c r="I75"/>
  <c r="I80"/>
  <c r="I36"/>
  <c r="I39"/>
  <c r="I60"/>
  <c r="I63"/>
  <c r="I84"/>
  <c r="I87"/>
  <c r="I92"/>
  <c r="I95"/>
  <c r="I100"/>
  <c r="I103"/>
  <c r="I108"/>
  <c r="I96"/>
  <c r="I99"/>
  <c r="I28"/>
  <c r="I68"/>
  <c r="I104"/>
  <c r="I107"/>
  <c r="I79"/>
  <c r="I88"/>
  <c r="I91"/>
  <c r="I21"/>
  <c r="I44"/>
  <c r="I71"/>
  <c r="I76"/>
  <c r="I83"/>
  <c r="I105"/>
  <c r="I106"/>
  <c r="I102"/>
  <c r="I42"/>
  <c r="I26"/>
  <c r="I97"/>
  <c r="I89"/>
  <c r="I42" i="9"/>
  <c r="I26"/>
  <c r="I97"/>
  <c r="I89"/>
  <c r="I81" i="8"/>
  <c r="I73"/>
  <c r="I65"/>
  <c r="I57"/>
  <c r="I37"/>
  <c r="I85" i="9"/>
  <c r="I77"/>
  <c r="I69"/>
  <c r="I61"/>
  <c r="I49"/>
  <c r="I33"/>
  <c r="I54" i="8"/>
  <c r="I38"/>
  <c r="I22"/>
  <c r="I94"/>
  <c r="I54" i="9"/>
  <c r="I38"/>
  <c r="I22"/>
  <c r="I94"/>
  <c r="I86" i="8"/>
  <c r="I78" i="9"/>
  <c r="I70" i="8"/>
  <c r="I62"/>
  <c r="I53"/>
  <c r="I33"/>
  <c r="I82" i="9"/>
  <c r="I74"/>
  <c r="I66"/>
  <c r="I58"/>
  <c r="I45"/>
  <c r="I29"/>
  <c r="I50" i="8"/>
  <c r="I34"/>
  <c r="I101"/>
  <c r="I93"/>
  <c r="I50" i="9"/>
  <c r="I34"/>
  <c r="I101"/>
  <c r="I93"/>
  <c r="I85" i="8"/>
  <c r="I77"/>
  <c r="I69"/>
  <c r="I61"/>
  <c r="I49"/>
  <c r="I21" i="9"/>
  <c r="I81"/>
  <c r="I73"/>
  <c r="I65"/>
  <c r="I57"/>
  <c r="I41" i="8"/>
  <c r="I24" i="9"/>
  <c r="I27"/>
  <c r="I28"/>
  <c r="I31"/>
  <c r="I20"/>
  <c r="I56"/>
  <c r="I59"/>
  <c r="I60"/>
  <c r="I63"/>
  <c r="I88"/>
  <c r="I91"/>
  <c r="I92"/>
  <c r="I95"/>
  <c r="I32"/>
  <c r="I40"/>
  <c r="I43"/>
  <c r="I44"/>
  <c r="I47"/>
  <c r="I72"/>
  <c r="I75"/>
  <c r="I76"/>
  <c r="I79"/>
  <c r="I35"/>
  <c r="I39"/>
  <c r="I64"/>
  <c r="I68"/>
  <c r="I51"/>
  <c r="I55"/>
  <c r="I80"/>
  <c r="I84"/>
  <c r="I103"/>
  <c r="I67"/>
  <c r="I96"/>
  <c r="I99"/>
  <c r="I104"/>
  <c r="I48"/>
  <c r="I52"/>
  <c r="I83"/>
  <c r="I87"/>
  <c r="I108"/>
  <c r="I23"/>
  <c r="I100"/>
  <c r="I107"/>
  <c r="I36"/>
  <c r="I71"/>
  <c r="I106"/>
  <c r="I105"/>
  <c r="I102"/>
  <c r="I46" i="8"/>
  <c r="I30"/>
  <c r="I98"/>
  <c r="I90"/>
  <c r="I46" i="9"/>
  <c r="I30"/>
  <c r="I98"/>
  <c r="I90"/>
  <c r="I82" i="8"/>
  <c r="I74"/>
  <c r="I66"/>
  <c r="I58"/>
  <c r="I41" i="9"/>
  <c r="I86"/>
  <c r="I78" i="8"/>
  <c r="I70" i="9"/>
  <c r="I62"/>
  <c r="I53"/>
  <c r="I37"/>
  <c r="I35" i="8"/>
  <c r="I87" i="11"/>
  <c r="I89"/>
  <c r="I91"/>
  <c r="I93"/>
  <c r="I86"/>
  <c r="I88"/>
  <c r="I90"/>
  <c r="I92"/>
  <c r="I94"/>
  <c r="I21" i="23"/>
  <c r="I23"/>
  <c r="I25"/>
  <c r="I27"/>
  <c r="I29"/>
  <c r="I31"/>
  <c r="I33"/>
  <c r="I35"/>
  <c r="I37"/>
  <c r="I39"/>
  <c r="I41"/>
  <c r="I43"/>
  <c r="I45"/>
  <c r="I47"/>
  <c r="I49"/>
  <c r="I51"/>
  <c r="I53"/>
  <c r="I55"/>
  <c r="I57"/>
  <c r="I59"/>
  <c r="I61"/>
  <c r="I63"/>
  <c r="I65"/>
  <c r="I67"/>
  <c r="I69"/>
  <c r="I71"/>
  <c r="I73"/>
  <c r="I75"/>
  <c r="I77"/>
  <c r="I79"/>
  <c r="I81"/>
  <c r="I82"/>
  <c r="I83"/>
  <c r="I84"/>
  <c r="I85"/>
  <c r="I86"/>
  <c r="I87"/>
  <c r="I88"/>
  <c r="I89"/>
  <c r="I90"/>
  <c r="I91"/>
  <c r="I93"/>
  <c r="I20"/>
  <c r="I22"/>
  <c r="I24"/>
  <c r="I26"/>
  <c r="I28"/>
  <c r="I30"/>
  <c r="I32"/>
  <c r="I34"/>
  <c r="I36"/>
  <c r="I38"/>
  <c r="I40"/>
  <c r="I42"/>
  <c r="I44"/>
  <c r="I46"/>
  <c r="I48"/>
  <c r="I50"/>
  <c r="I52"/>
  <c r="I54"/>
  <c r="I56"/>
  <c r="I58"/>
  <c r="I60"/>
  <c r="I62"/>
  <c r="I64"/>
  <c r="I66"/>
  <c r="I68"/>
  <c r="I70"/>
  <c r="I72"/>
  <c r="I74"/>
  <c r="I76"/>
  <c r="I78"/>
  <c r="I80"/>
  <c r="I92"/>
  <c r="I94"/>
  <c r="I96"/>
  <c r="I98"/>
  <c r="I95"/>
  <c r="I97"/>
  <c r="Q20" i="48" l="1"/>
  <c r="Q47" s="1"/>
  <c r="R20"/>
  <c r="R47" s="1"/>
  <c r="P20"/>
  <c r="P47" s="1"/>
  <c r="J51"/>
  <c r="Q15" s="1"/>
  <c r="Q42" s="1"/>
  <c r="J45"/>
  <c r="R14" s="1"/>
  <c r="R41" s="1"/>
  <c r="J44"/>
  <c r="Q13" s="1"/>
  <c r="Q40" s="1"/>
  <c r="J43"/>
  <c r="Q10" s="1"/>
  <c r="Q12" s="1"/>
  <c r="L31"/>
  <c r="J41"/>
  <c r="P9" s="1"/>
  <c r="Q9" s="1"/>
  <c r="R9" s="1"/>
  <c r="J29"/>
  <c r="L29" s="1"/>
  <c r="K30"/>
  <c r="L30" s="1"/>
  <c r="J9"/>
  <c r="J8"/>
  <c r="Q37" l="1"/>
  <c r="Q39" s="1"/>
  <c r="P36"/>
  <c r="Q36" s="1"/>
  <c r="P13"/>
  <c r="P40" s="1"/>
  <c r="P14"/>
  <c r="P41" s="1"/>
  <c r="R15"/>
  <c r="R42" s="1"/>
  <c r="R13"/>
  <c r="R40" s="1"/>
  <c r="Q14"/>
  <c r="Q41" s="1"/>
  <c r="P15"/>
  <c r="P42" s="1"/>
  <c r="J47"/>
  <c r="P10"/>
  <c r="R10"/>
  <c r="J46"/>
  <c r="J21"/>
  <c r="L14"/>
  <c r="L15"/>
  <c r="L16"/>
  <c r="L17"/>
  <c r="L13"/>
  <c r="F10"/>
  <c r="F9"/>
  <c r="G4" i="44"/>
  <c r="R12" i="48" l="1"/>
  <c r="R17" s="1"/>
  <c r="R37"/>
  <c r="R39" s="1"/>
  <c r="P12"/>
  <c r="P37"/>
  <c r="P39" s="1"/>
  <c r="P44" s="1"/>
  <c r="R36"/>
  <c r="Q44"/>
  <c r="P17"/>
  <c r="Q17"/>
  <c r="L19"/>
  <c r="J22" s="1"/>
  <c r="J23" s="1"/>
  <c r="H170" i="35"/>
  <c r="H156" i="8"/>
  <c r="H152" i="5"/>
  <c r="H159" i="22"/>
  <c r="H143" i="21"/>
  <c r="H131" i="20"/>
  <c r="H143" i="19"/>
  <c r="H131" i="23"/>
  <c r="H137" i="24"/>
  <c r="H135" i="43"/>
  <c r="H155" i="42"/>
  <c r="H138" i="41"/>
  <c r="H148" i="40"/>
  <c r="H156" i="39"/>
  <c r="H134" i="38"/>
  <c r="H128" i="36"/>
  <c r="H138" i="35"/>
  <c r="H130" i="34"/>
  <c r="H140" i="39" l="1"/>
  <c r="R44" i="48"/>
  <c r="J24"/>
  <c r="J38" s="1"/>
  <c r="J25"/>
  <c r="J39" s="1"/>
  <c r="H154" i="35"/>
  <c r="H134" i="42"/>
  <c r="H157" i="43"/>
  <c r="H148" i="39"/>
  <c r="H148" i="35"/>
  <c r="H171" i="36"/>
  <c r="H163"/>
  <c r="H148"/>
  <c r="H134"/>
  <c r="H152" i="40"/>
  <c r="H147" i="24"/>
  <c r="H170" i="36"/>
  <c r="H158"/>
  <c r="H144"/>
  <c r="H132"/>
  <c r="H140" i="40"/>
  <c r="H131" i="24"/>
  <c r="H152" i="34"/>
  <c r="H166" i="36"/>
  <c r="H156"/>
  <c r="H142"/>
  <c r="H168" i="38"/>
  <c r="H164" i="40"/>
  <c r="H136"/>
  <c r="H158" i="24"/>
  <c r="H131" i="34"/>
  <c r="H132" i="35"/>
  <c r="H164" i="36"/>
  <c r="H152"/>
  <c r="H136"/>
  <c r="H136" i="38"/>
  <c r="H156" i="40"/>
  <c r="H132"/>
  <c r="H153" i="24"/>
  <c r="H168" i="34"/>
  <c r="H147"/>
  <c r="H160" i="38"/>
  <c r="H128"/>
  <c r="H151" i="19"/>
  <c r="H163" i="34"/>
  <c r="H142"/>
  <c r="H164" i="35"/>
  <c r="H143"/>
  <c r="H152" i="38"/>
  <c r="H164" i="39"/>
  <c r="H128"/>
  <c r="H163" i="20"/>
  <c r="H158" i="34"/>
  <c r="H136"/>
  <c r="H159" i="35"/>
  <c r="H168" i="36"/>
  <c r="H160"/>
  <c r="H150"/>
  <c r="H140"/>
  <c r="H144" i="38"/>
  <c r="H168" i="40"/>
  <c r="H169" i="24"/>
  <c r="H131" i="37"/>
  <c r="H135"/>
  <c r="H139"/>
  <c r="H143"/>
  <c r="H147"/>
  <c r="H151"/>
  <c r="H155"/>
  <c r="H159"/>
  <c r="H163"/>
  <c r="H167"/>
  <c r="H171"/>
  <c r="H129"/>
  <c r="H133"/>
  <c r="H137"/>
  <c r="H141"/>
  <c r="H145"/>
  <c r="H149"/>
  <c r="H153"/>
  <c r="H157"/>
  <c r="H161"/>
  <c r="H165"/>
  <c r="H169"/>
  <c r="H129" i="7"/>
  <c r="H133"/>
  <c r="H137"/>
  <c r="H141"/>
  <c r="H145"/>
  <c r="H149"/>
  <c r="H153"/>
  <c r="H157"/>
  <c r="H161"/>
  <c r="H165"/>
  <c r="H169"/>
  <c r="H131"/>
  <c r="H135"/>
  <c r="H139"/>
  <c r="H143"/>
  <c r="H147"/>
  <c r="H151"/>
  <c r="H155"/>
  <c r="H159"/>
  <c r="H163"/>
  <c r="H167"/>
  <c r="H171"/>
  <c r="H132"/>
  <c r="H140"/>
  <c r="H148"/>
  <c r="H156"/>
  <c r="H164"/>
  <c r="H134"/>
  <c r="H142"/>
  <c r="H150"/>
  <c r="H158"/>
  <c r="H166"/>
  <c r="H130"/>
  <c r="H138"/>
  <c r="H146"/>
  <c r="H154"/>
  <c r="H162"/>
  <c r="H170"/>
  <c r="H128"/>
  <c r="H160"/>
  <c r="H136"/>
  <c r="H168"/>
  <c r="H152"/>
  <c r="H156" i="37"/>
  <c r="H140"/>
  <c r="H168" i="41"/>
  <c r="H159" i="23"/>
  <c r="H138"/>
  <c r="H128" i="42"/>
  <c r="H132"/>
  <c r="H136"/>
  <c r="H140"/>
  <c r="H144"/>
  <c r="H148"/>
  <c r="H152"/>
  <c r="H156"/>
  <c r="H160"/>
  <c r="H164"/>
  <c r="H168"/>
  <c r="H131"/>
  <c r="H137"/>
  <c r="H142"/>
  <c r="H147"/>
  <c r="H153"/>
  <c r="H158"/>
  <c r="H163"/>
  <c r="H169"/>
  <c r="H133"/>
  <c r="H138"/>
  <c r="H143"/>
  <c r="H149"/>
  <c r="H154"/>
  <c r="H159"/>
  <c r="H165"/>
  <c r="H170"/>
  <c r="H130"/>
  <c r="H135"/>
  <c r="H141"/>
  <c r="H146"/>
  <c r="H151"/>
  <c r="H157"/>
  <c r="H162"/>
  <c r="H167"/>
  <c r="H131" i="18"/>
  <c r="H135"/>
  <c r="H139"/>
  <c r="H143"/>
  <c r="H147"/>
  <c r="H151"/>
  <c r="H155"/>
  <c r="H159"/>
  <c r="H129"/>
  <c r="H134"/>
  <c r="H140"/>
  <c r="H145"/>
  <c r="H150"/>
  <c r="H156"/>
  <c r="H161"/>
  <c r="H165"/>
  <c r="H169"/>
  <c r="H130"/>
  <c r="H136"/>
  <c r="H141"/>
  <c r="H146"/>
  <c r="H152"/>
  <c r="H157"/>
  <c r="H162"/>
  <c r="H166"/>
  <c r="H170"/>
  <c r="H128"/>
  <c r="H133"/>
  <c r="H138"/>
  <c r="H144"/>
  <c r="H149"/>
  <c r="H154"/>
  <c r="H160"/>
  <c r="H164"/>
  <c r="H168"/>
  <c r="H142"/>
  <c r="H163"/>
  <c r="H148"/>
  <c r="H167"/>
  <c r="H137"/>
  <c r="H158"/>
  <c r="H171" i="1"/>
  <c r="H129" i="35"/>
  <c r="H133"/>
  <c r="H137"/>
  <c r="H141"/>
  <c r="H145"/>
  <c r="H149"/>
  <c r="H153"/>
  <c r="H157"/>
  <c r="H161"/>
  <c r="H165"/>
  <c r="H169"/>
  <c r="H130" i="39"/>
  <c r="H134"/>
  <c r="H131"/>
  <c r="H135"/>
  <c r="H139"/>
  <c r="H143"/>
  <c r="H147"/>
  <c r="H151"/>
  <c r="H155"/>
  <c r="H159"/>
  <c r="H163"/>
  <c r="H167"/>
  <c r="H171"/>
  <c r="H129"/>
  <c r="H133"/>
  <c r="H137"/>
  <c r="H141"/>
  <c r="H145"/>
  <c r="H149"/>
  <c r="H153"/>
  <c r="H157"/>
  <c r="H161"/>
  <c r="H165"/>
  <c r="H169"/>
  <c r="H128" i="43"/>
  <c r="H132"/>
  <c r="H136"/>
  <c r="H140"/>
  <c r="H144"/>
  <c r="H148"/>
  <c r="H152"/>
  <c r="H156"/>
  <c r="H160"/>
  <c r="H164"/>
  <c r="H168"/>
  <c r="H133"/>
  <c r="H138"/>
  <c r="H143"/>
  <c r="H149"/>
  <c r="H154"/>
  <c r="H159"/>
  <c r="H165"/>
  <c r="H170"/>
  <c r="H129"/>
  <c r="H134"/>
  <c r="H139"/>
  <c r="H145"/>
  <c r="H150"/>
  <c r="H155"/>
  <c r="H161"/>
  <c r="H166"/>
  <c r="H171"/>
  <c r="H131"/>
  <c r="H137"/>
  <c r="H142"/>
  <c r="H147"/>
  <c r="H153"/>
  <c r="H158"/>
  <c r="H163"/>
  <c r="H169"/>
  <c r="H130" i="20"/>
  <c r="H134"/>
  <c r="H138"/>
  <c r="H142"/>
  <c r="H146"/>
  <c r="H150"/>
  <c r="H154"/>
  <c r="H158"/>
  <c r="H162"/>
  <c r="H166"/>
  <c r="H170"/>
  <c r="H128"/>
  <c r="H132"/>
  <c r="H136"/>
  <c r="H140"/>
  <c r="H144"/>
  <c r="H148"/>
  <c r="H152"/>
  <c r="H156"/>
  <c r="H160"/>
  <c r="H164"/>
  <c r="H168"/>
  <c r="H135"/>
  <c r="H143"/>
  <c r="H151"/>
  <c r="H159"/>
  <c r="H167"/>
  <c r="H129"/>
  <c r="H137"/>
  <c r="H145"/>
  <c r="H153"/>
  <c r="H161"/>
  <c r="H169"/>
  <c r="H133"/>
  <c r="H141"/>
  <c r="H149"/>
  <c r="H157"/>
  <c r="H165"/>
  <c r="H128" i="9"/>
  <c r="H132"/>
  <c r="H136"/>
  <c r="H140"/>
  <c r="H144"/>
  <c r="H148"/>
  <c r="H152"/>
  <c r="H156"/>
  <c r="H160"/>
  <c r="H164"/>
  <c r="H168"/>
  <c r="H129"/>
  <c r="H133"/>
  <c r="H137"/>
  <c r="H141"/>
  <c r="H145"/>
  <c r="H149"/>
  <c r="H153"/>
  <c r="H157"/>
  <c r="H161"/>
  <c r="H165"/>
  <c r="H169"/>
  <c r="H131"/>
  <c r="H135"/>
  <c r="H139"/>
  <c r="H143"/>
  <c r="H147"/>
  <c r="H151"/>
  <c r="H155"/>
  <c r="H159"/>
  <c r="H163"/>
  <c r="H167"/>
  <c r="H171"/>
  <c r="H138"/>
  <c r="H154"/>
  <c r="H170"/>
  <c r="H142"/>
  <c r="H158"/>
  <c r="H134"/>
  <c r="H150"/>
  <c r="H166"/>
  <c r="H130"/>
  <c r="H162"/>
  <c r="H170" i="1"/>
  <c r="H171" i="34"/>
  <c r="H166"/>
  <c r="H160"/>
  <c r="H155"/>
  <c r="H150"/>
  <c r="H139"/>
  <c r="H134"/>
  <c r="H128"/>
  <c r="H162" i="35"/>
  <c r="H156"/>
  <c r="H151"/>
  <c r="H146"/>
  <c r="H140"/>
  <c r="H130"/>
  <c r="H168" i="37"/>
  <c r="H160"/>
  <c r="H152"/>
  <c r="H144"/>
  <c r="H136"/>
  <c r="H164" i="38"/>
  <c r="H156"/>
  <c r="H148"/>
  <c r="H140"/>
  <c r="H132"/>
  <c r="H160" i="39"/>
  <c r="H152"/>
  <c r="H144"/>
  <c r="H136"/>
  <c r="H160" i="41"/>
  <c r="H166" i="42"/>
  <c r="H131" i="36"/>
  <c r="H135"/>
  <c r="H139"/>
  <c r="H143"/>
  <c r="H147"/>
  <c r="H151"/>
  <c r="H155"/>
  <c r="H159"/>
  <c r="H129"/>
  <c r="H133"/>
  <c r="H137"/>
  <c r="H141"/>
  <c r="H145"/>
  <c r="H149"/>
  <c r="H153"/>
  <c r="H157"/>
  <c r="H161"/>
  <c r="H165"/>
  <c r="H169"/>
  <c r="H130" i="40"/>
  <c r="H134"/>
  <c r="H138"/>
  <c r="H142"/>
  <c r="H146"/>
  <c r="H150"/>
  <c r="H154"/>
  <c r="H158"/>
  <c r="H162"/>
  <c r="H166"/>
  <c r="H170"/>
  <c r="H131"/>
  <c r="H135"/>
  <c r="H139"/>
  <c r="H143"/>
  <c r="H147"/>
  <c r="H151"/>
  <c r="H155"/>
  <c r="H159"/>
  <c r="H163"/>
  <c r="H167"/>
  <c r="H171"/>
  <c r="H129"/>
  <c r="H133"/>
  <c r="H137"/>
  <c r="H141"/>
  <c r="H145"/>
  <c r="H149"/>
  <c r="H153"/>
  <c r="H157"/>
  <c r="H161"/>
  <c r="H165"/>
  <c r="H169"/>
  <c r="H128" i="24"/>
  <c r="H132"/>
  <c r="H136"/>
  <c r="H140"/>
  <c r="H144"/>
  <c r="H148"/>
  <c r="H152"/>
  <c r="H156"/>
  <c r="H160"/>
  <c r="H164"/>
  <c r="H168"/>
  <c r="H129"/>
  <c r="H134"/>
  <c r="H139"/>
  <c r="H145"/>
  <c r="H150"/>
  <c r="H155"/>
  <c r="H161"/>
  <c r="H166"/>
  <c r="H171"/>
  <c r="H130"/>
  <c r="H135"/>
  <c r="H141"/>
  <c r="H146"/>
  <c r="H151"/>
  <c r="H157"/>
  <c r="H162"/>
  <c r="H167"/>
  <c r="H133"/>
  <c r="H138"/>
  <c r="H143"/>
  <c r="H149"/>
  <c r="H154"/>
  <c r="H159"/>
  <c r="H165"/>
  <c r="H170"/>
  <c r="H130" i="21"/>
  <c r="H134"/>
  <c r="H138"/>
  <c r="H142"/>
  <c r="H146"/>
  <c r="H150"/>
  <c r="H154"/>
  <c r="H158"/>
  <c r="H162"/>
  <c r="H166"/>
  <c r="H170"/>
  <c r="H128"/>
  <c r="H132"/>
  <c r="H136"/>
  <c r="H140"/>
  <c r="H144"/>
  <c r="H148"/>
  <c r="H152"/>
  <c r="H156"/>
  <c r="H160"/>
  <c r="H164"/>
  <c r="H168"/>
  <c r="H131"/>
  <c r="H139"/>
  <c r="H147"/>
  <c r="H155"/>
  <c r="H163"/>
  <c r="H171"/>
  <c r="H133"/>
  <c r="H141"/>
  <c r="H149"/>
  <c r="H157"/>
  <c r="H165"/>
  <c r="H129"/>
  <c r="H137"/>
  <c r="H145"/>
  <c r="H153"/>
  <c r="H161"/>
  <c r="H169"/>
  <c r="H129" i="6"/>
  <c r="H133"/>
  <c r="H137"/>
  <c r="H141"/>
  <c r="H145"/>
  <c r="H149"/>
  <c r="H153"/>
  <c r="H157"/>
  <c r="H161"/>
  <c r="H165"/>
  <c r="H169"/>
  <c r="H131"/>
  <c r="H135"/>
  <c r="H139"/>
  <c r="H143"/>
  <c r="H147"/>
  <c r="H151"/>
  <c r="H155"/>
  <c r="H159"/>
  <c r="H163"/>
  <c r="H167"/>
  <c r="H171"/>
  <c r="H128"/>
  <c r="H136"/>
  <c r="H144"/>
  <c r="H152"/>
  <c r="H160"/>
  <c r="H168"/>
  <c r="H130"/>
  <c r="H138"/>
  <c r="H146"/>
  <c r="H154"/>
  <c r="H162"/>
  <c r="H170"/>
  <c r="H134"/>
  <c r="H142"/>
  <c r="H150"/>
  <c r="H158"/>
  <c r="H166"/>
  <c r="H148"/>
  <c r="H156"/>
  <c r="H140"/>
  <c r="H132" i="10"/>
  <c r="H136"/>
  <c r="H140"/>
  <c r="H144"/>
  <c r="H148"/>
  <c r="H152"/>
  <c r="H156"/>
  <c r="H160"/>
  <c r="H164"/>
  <c r="H168"/>
  <c r="H133"/>
  <c r="H137"/>
  <c r="H141"/>
  <c r="H145"/>
  <c r="H149"/>
  <c r="H153"/>
  <c r="H157"/>
  <c r="H161"/>
  <c r="H165"/>
  <c r="H169"/>
  <c r="H131"/>
  <c r="H135"/>
  <c r="H139"/>
  <c r="H143"/>
  <c r="H147"/>
  <c r="H151"/>
  <c r="H155"/>
  <c r="H159"/>
  <c r="H163"/>
  <c r="H167"/>
  <c r="H171"/>
  <c r="H134"/>
  <c r="H150"/>
  <c r="H166"/>
  <c r="H138"/>
  <c r="H154"/>
  <c r="H170"/>
  <c r="H130"/>
  <c r="H146"/>
  <c r="H162"/>
  <c r="H158"/>
  <c r="H142"/>
  <c r="H169" i="1"/>
  <c r="H170" i="34"/>
  <c r="H164"/>
  <c r="H159"/>
  <c r="H154"/>
  <c r="H148"/>
  <c r="H143"/>
  <c r="H138"/>
  <c r="H132"/>
  <c r="H171" i="35"/>
  <c r="H166"/>
  <c r="H160"/>
  <c r="H155"/>
  <c r="H150"/>
  <c r="H144"/>
  <c r="H139"/>
  <c r="H134"/>
  <c r="H128"/>
  <c r="H167" i="36"/>
  <c r="H162"/>
  <c r="H154"/>
  <c r="H146"/>
  <c r="H138"/>
  <c r="H130"/>
  <c r="H166" i="37"/>
  <c r="H158"/>
  <c r="H150"/>
  <c r="H142"/>
  <c r="H134"/>
  <c r="H170" i="38"/>
  <c r="H162"/>
  <c r="H154"/>
  <c r="H146"/>
  <c r="H138"/>
  <c r="H130"/>
  <c r="H166" i="39"/>
  <c r="H158"/>
  <c r="H150"/>
  <c r="H142"/>
  <c r="H132"/>
  <c r="H160" i="40"/>
  <c r="H144"/>
  <c r="H128"/>
  <c r="H156" i="41"/>
  <c r="H161" i="42"/>
  <c r="H139"/>
  <c r="H162" i="43"/>
  <c r="H141"/>
  <c r="H163" i="24"/>
  <c r="H142"/>
  <c r="H165" i="23"/>
  <c r="H143"/>
  <c r="H159" i="19"/>
  <c r="H171" i="20"/>
  <c r="H139"/>
  <c r="H151" i="21"/>
  <c r="H132" i="18"/>
  <c r="H144" i="7"/>
  <c r="H128" i="41"/>
  <c r="H132"/>
  <c r="H136"/>
  <c r="H140"/>
  <c r="H144"/>
  <c r="H130"/>
  <c r="H135"/>
  <c r="H141"/>
  <c r="H146"/>
  <c r="H150"/>
  <c r="H154"/>
  <c r="H158"/>
  <c r="H162"/>
  <c r="H166"/>
  <c r="H170"/>
  <c r="H131"/>
  <c r="H137"/>
  <c r="H142"/>
  <c r="H147"/>
  <c r="H151"/>
  <c r="H155"/>
  <c r="H159"/>
  <c r="H163"/>
  <c r="H167"/>
  <c r="H171"/>
  <c r="H129"/>
  <c r="H134"/>
  <c r="H139"/>
  <c r="H145"/>
  <c r="H149"/>
  <c r="H153"/>
  <c r="H157"/>
  <c r="H161"/>
  <c r="H165"/>
  <c r="H169"/>
  <c r="H129" i="22"/>
  <c r="H133"/>
  <c r="H137"/>
  <c r="H141"/>
  <c r="H145"/>
  <c r="H149"/>
  <c r="H153"/>
  <c r="H157"/>
  <c r="H161"/>
  <c r="H165"/>
  <c r="H130"/>
  <c r="H134"/>
  <c r="H138"/>
  <c r="H142"/>
  <c r="H146"/>
  <c r="H150"/>
  <c r="H154"/>
  <c r="H158"/>
  <c r="H162"/>
  <c r="H166"/>
  <c r="H170"/>
  <c r="H128"/>
  <c r="H132"/>
  <c r="H136"/>
  <c r="H140"/>
  <c r="H144"/>
  <c r="H148"/>
  <c r="H152"/>
  <c r="H156"/>
  <c r="H160"/>
  <c r="H164"/>
  <c r="H168"/>
  <c r="H135"/>
  <c r="H151"/>
  <c r="H167"/>
  <c r="H139"/>
  <c r="H155"/>
  <c r="H169"/>
  <c r="H131"/>
  <c r="H147"/>
  <c r="H163"/>
  <c r="H148" i="37"/>
  <c r="H152" i="41"/>
  <c r="H143" i="22"/>
  <c r="H128" i="8"/>
  <c r="H132"/>
  <c r="H136"/>
  <c r="H140"/>
  <c r="H144"/>
  <c r="H129"/>
  <c r="H133"/>
  <c r="H137"/>
  <c r="H141"/>
  <c r="H145"/>
  <c r="H149"/>
  <c r="H153"/>
  <c r="H157"/>
  <c r="H161"/>
  <c r="H165"/>
  <c r="H169"/>
  <c r="H131"/>
  <c r="H135"/>
  <c r="H139"/>
  <c r="H143"/>
  <c r="H147"/>
  <c r="H151"/>
  <c r="H155"/>
  <c r="H159"/>
  <c r="H163"/>
  <c r="H167"/>
  <c r="H171"/>
  <c r="H142"/>
  <c r="H152"/>
  <c r="H160"/>
  <c r="H168"/>
  <c r="H130"/>
  <c r="H146"/>
  <c r="H154"/>
  <c r="H162"/>
  <c r="H170"/>
  <c r="H138"/>
  <c r="H150"/>
  <c r="H158"/>
  <c r="H166"/>
  <c r="H134"/>
  <c r="H148"/>
  <c r="H164"/>
  <c r="H167" i="34"/>
  <c r="H162"/>
  <c r="H156"/>
  <c r="H151"/>
  <c r="H146"/>
  <c r="H140"/>
  <c r="H135"/>
  <c r="H168" i="35"/>
  <c r="H163"/>
  <c r="H158"/>
  <c r="H152"/>
  <c r="H147"/>
  <c r="H142"/>
  <c r="H136"/>
  <c r="H131"/>
  <c r="H170" i="37"/>
  <c r="H162"/>
  <c r="H154"/>
  <c r="H146"/>
  <c r="H138"/>
  <c r="H130"/>
  <c r="H166" i="38"/>
  <c r="H158"/>
  <c r="H150"/>
  <c r="H142"/>
  <c r="H170" i="39"/>
  <c r="H162"/>
  <c r="H154"/>
  <c r="H146"/>
  <c r="H138"/>
  <c r="H164" i="41"/>
  <c r="H148"/>
  <c r="H171" i="42"/>
  <c r="H150"/>
  <c r="H129"/>
  <c r="H151" i="43"/>
  <c r="H130"/>
  <c r="H154" i="23"/>
  <c r="H155" i="20"/>
  <c r="H167" i="21"/>
  <c r="H135"/>
  <c r="H171" i="18"/>
  <c r="H164" i="6"/>
  <c r="H146" i="9"/>
  <c r="H130" i="23"/>
  <c r="H134"/>
  <c r="H128"/>
  <c r="H132"/>
  <c r="H136"/>
  <c r="H140"/>
  <c r="H144"/>
  <c r="H148"/>
  <c r="H152"/>
  <c r="H156"/>
  <c r="H160"/>
  <c r="H164"/>
  <c r="H168"/>
  <c r="H135"/>
  <c r="H141"/>
  <c r="H146"/>
  <c r="H151"/>
  <c r="H157"/>
  <c r="H162"/>
  <c r="H167"/>
  <c r="H129"/>
  <c r="H137"/>
  <c r="H142"/>
  <c r="H147"/>
  <c r="H153"/>
  <c r="H158"/>
  <c r="H163"/>
  <c r="H169"/>
  <c r="H133"/>
  <c r="H139"/>
  <c r="H145"/>
  <c r="H150"/>
  <c r="H155"/>
  <c r="H161"/>
  <c r="H166"/>
  <c r="H171"/>
  <c r="H128" i="11"/>
  <c r="H129"/>
  <c r="H131"/>
  <c r="H130"/>
  <c r="H164" i="37"/>
  <c r="H132"/>
  <c r="H133" i="41"/>
  <c r="H129" i="34"/>
  <c r="H133"/>
  <c r="H137"/>
  <c r="H141"/>
  <c r="H145"/>
  <c r="H149"/>
  <c r="H153"/>
  <c r="H157"/>
  <c r="H161"/>
  <c r="H165"/>
  <c r="H169"/>
  <c r="H131" i="38"/>
  <c r="H135"/>
  <c r="H139"/>
  <c r="H143"/>
  <c r="H147"/>
  <c r="H151"/>
  <c r="H155"/>
  <c r="H159"/>
  <c r="H163"/>
  <c r="H167"/>
  <c r="H171"/>
  <c r="H129"/>
  <c r="H133"/>
  <c r="H137"/>
  <c r="H141"/>
  <c r="H145"/>
  <c r="H149"/>
  <c r="H153"/>
  <c r="H157"/>
  <c r="H161"/>
  <c r="H165"/>
  <c r="H169"/>
  <c r="H130" i="19"/>
  <c r="H134"/>
  <c r="H138"/>
  <c r="H142"/>
  <c r="H146"/>
  <c r="H150"/>
  <c r="H154"/>
  <c r="H158"/>
  <c r="H162"/>
  <c r="H166"/>
  <c r="H170"/>
  <c r="H128"/>
  <c r="H132"/>
  <c r="H136"/>
  <c r="H140"/>
  <c r="H144"/>
  <c r="H148"/>
  <c r="H152"/>
  <c r="H156"/>
  <c r="H160"/>
  <c r="H164"/>
  <c r="H168"/>
  <c r="H131"/>
  <c r="H139"/>
  <c r="H147"/>
  <c r="H155"/>
  <c r="H163"/>
  <c r="H171"/>
  <c r="H133"/>
  <c r="H141"/>
  <c r="H149"/>
  <c r="H157"/>
  <c r="H165"/>
  <c r="H129"/>
  <c r="H137"/>
  <c r="H145"/>
  <c r="H153"/>
  <c r="H161"/>
  <c r="H169"/>
  <c r="H129" i="5"/>
  <c r="H133"/>
  <c r="H137"/>
  <c r="H141"/>
  <c r="H145"/>
  <c r="H149"/>
  <c r="H153"/>
  <c r="H157"/>
  <c r="H131"/>
  <c r="H135"/>
  <c r="H139"/>
  <c r="H143"/>
  <c r="H147"/>
  <c r="H151"/>
  <c r="H155"/>
  <c r="H159"/>
  <c r="H163"/>
  <c r="H167"/>
  <c r="H171"/>
  <c r="H132"/>
  <c r="H140"/>
  <c r="H148"/>
  <c r="H156"/>
  <c r="H162"/>
  <c r="H168"/>
  <c r="H134"/>
  <c r="H142"/>
  <c r="H150"/>
  <c r="H158"/>
  <c r="H164"/>
  <c r="H169"/>
  <c r="H130"/>
  <c r="H138"/>
  <c r="H146"/>
  <c r="H154"/>
  <c r="H161"/>
  <c r="H166"/>
  <c r="H136"/>
  <c r="H165"/>
  <c r="H144"/>
  <c r="H170"/>
  <c r="H128"/>
  <c r="H160"/>
  <c r="H144" i="34"/>
  <c r="H167" i="35"/>
  <c r="H135"/>
  <c r="H128" i="37"/>
  <c r="H168" i="39"/>
  <c r="H143" i="41"/>
  <c r="H145" i="42"/>
  <c r="H167" i="43"/>
  <c r="H146"/>
  <c r="H170" i="23"/>
  <c r="H149"/>
  <c r="H167" i="19"/>
  <c r="H135"/>
  <c r="H147" i="20"/>
  <c r="H159" i="21"/>
  <c r="H171" i="22"/>
  <c r="H153" i="18"/>
  <c r="H132" i="6"/>
  <c r="R6" i="48" l="1"/>
  <c r="R33" s="1"/>
  <c r="Q6"/>
  <c r="Q33" s="1"/>
  <c r="P6"/>
  <c r="P33" s="1"/>
  <c r="P5"/>
  <c r="P32" s="1"/>
  <c r="R5"/>
  <c r="R32" s="1"/>
  <c r="Q5"/>
  <c r="Q32" s="1"/>
  <c r="E288" i="1"/>
  <c r="I288" s="1"/>
  <c r="E288" i="11"/>
  <c r="I288" s="1"/>
  <c r="E288" i="10"/>
  <c r="I288" s="1"/>
  <c r="E288" i="9"/>
  <c r="I288" s="1"/>
  <c r="E288" i="7"/>
  <c r="E288" i="6"/>
  <c r="I288" s="1"/>
  <c r="E288" i="5"/>
  <c r="I288" s="1"/>
  <c r="E288" i="18"/>
  <c r="E288" i="22"/>
  <c r="I288" s="1"/>
  <c r="E288" i="21"/>
  <c r="I288" s="1"/>
  <c r="E288" i="20"/>
  <c r="I288" s="1"/>
  <c r="E288" i="19"/>
  <c r="I288" s="1"/>
  <c r="E288" i="23"/>
  <c r="I288" s="1"/>
  <c r="E288" i="24"/>
  <c r="I288" s="1"/>
  <c r="E288" i="43"/>
  <c r="I288" s="1"/>
  <c r="E288" i="42"/>
  <c r="I288" s="1"/>
  <c r="E288" i="41"/>
  <c r="I288" s="1"/>
  <c r="E288" i="40"/>
  <c r="I288" s="1"/>
  <c r="E288" i="39"/>
  <c r="I288" s="1"/>
  <c r="E288" i="38"/>
  <c r="I288" s="1"/>
  <c r="E288" i="37"/>
  <c r="I288" s="1"/>
  <c r="E288" i="36"/>
  <c r="I288" s="1"/>
  <c r="E288" i="35"/>
  <c r="I288" s="1"/>
  <c r="E288" i="34"/>
  <c r="I288" s="1"/>
  <c r="E288" i="8"/>
  <c r="I288" s="1"/>
  <c r="E283" i="1"/>
  <c r="I283" s="1"/>
  <c r="E283" i="11"/>
  <c r="I283" s="1"/>
  <c r="E283" i="10"/>
  <c r="I283" s="1"/>
  <c r="E283" i="9"/>
  <c r="I283" s="1"/>
  <c r="E283" i="7"/>
  <c r="I283" s="1"/>
  <c r="E283" i="6"/>
  <c r="I283" s="1"/>
  <c r="E283" i="5"/>
  <c r="I283" s="1"/>
  <c r="E283" i="18"/>
  <c r="I283" s="1"/>
  <c r="E283" i="22"/>
  <c r="I283" s="1"/>
  <c r="E283" i="21"/>
  <c r="I283" s="1"/>
  <c r="E283" i="20"/>
  <c r="I283" s="1"/>
  <c r="E283" i="19"/>
  <c r="I283" s="1"/>
  <c r="E283" i="23"/>
  <c r="I283" s="1"/>
  <c r="E283" i="24"/>
  <c r="I283" s="1"/>
  <c r="E283" i="43"/>
  <c r="I283" s="1"/>
  <c r="E283" i="42"/>
  <c r="I283" s="1"/>
  <c r="E283" i="41"/>
  <c r="I283" s="1"/>
  <c r="E283" i="40"/>
  <c r="I283" s="1"/>
  <c r="E283" i="39"/>
  <c r="I283" s="1"/>
  <c r="E283" i="38"/>
  <c r="I283" s="1"/>
  <c r="E283" i="37"/>
  <c r="I283" s="1"/>
  <c r="E283" i="36"/>
  <c r="I283" s="1"/>
  <c r="E283" i="35"/>
  <c r="I283" s="1"/>
  <c r="E283" i="34"/>
  <c r="I283" s="1"/>
  <c r="E283" i="8"/>
  <c r="I283" s="1"/>
  <c r="C288" i="1"/>
  <c r="C288" i="11"/>
  <c r="C288" i="10"/>
  <c r="C288" i="9"/>
  <c r="C288" i="7"/>
  <c r="C288" i="6"/>
  <c r="C288" i="5"/>
  <c r="C288" i="18"/>
  <c r="C288" i="22"/>
  <c r="C288" i="21"/>
  <c r="C288" i="20"/>
  <c r="C288" i="19"/>
  <c r="C288" i="23"/>
  <c r="C288" i="24"/>
  <c r="C288" i="43"/>
  <c r="C288" i="42"/>
  <c r="C288" i="41"/>
  <c r="C288" i="40"/>
  <c r="C288" i="39"/>
  <c r="C288" i="38"/>
  <c r="C288" i="37"/>
  <c r="C288" i="36"/>
  <c r="C288" i="35"/>
  <c r="C288" i="34"/>
  <c r="C288" i="8"/>
  <c r="C283" i="1"/>
  <c r="C283" i="11"/>
  <c r="C283" i="10"/>
  <c r="C283" i="9"/>
  <c r="C283" i="7"/>
  <c r="C283" i="6"/>
  <c r="C283" i="5"/>
  <c r="C283" i="18"/>
  <c r="C283" i="22"/>
  <c r="C283" i="21"/>
  <c r="C283" i="20"/>
  <c r="C283" i="19"/>
  <c r="C283" i="23"/>
  <c r="C283" i="24"/>
  <c r="C283" i="43"/>
  <c r="C283" i="42"/>
  <c r="C283" i="41"/>
  <c r="C283" i="40"/>
  <c r="C283" i="39"/>
  <c r="C283" i="38"/>
  <c r="C283" i="37"/>
  <c r="C283" i="36"/>
  <c r="C283" i="35"/>
  <c r="C283" i="34"/>
  <c r="C283" i="8"/>
  <c r="C278" i="1"/>
  <c r="C278" i="11"/>
  <c r="C278" i="10"/>
  <c r="C278" i="9"/>
  <c r="C278" i="7"/>
  <c r="C278" i="6"/>
  <c r="C278" i="5"/>
  <c r="C278" i="18"/>
  <c r="C278" i="22"/>
  <c r="C278" i="21"/>
  <c r="C278" i="20"/>
  <c r="C278" i="19"/>
  <c r="C278" i="23"/>
  <c r="C278" i="24"/>
  <c r="C278" i="43"/>
  <c r="C278" i="42"/>
  <c r="C278" i="41"/>
  <c r="C278" i="40"/>
  <c r="C278" i="39"/>
  <c r="C278" i="38"/>
  <c r="C278" i="37"/>
  <c r="C278" i="36"/>
  <c r="C278" i="35"/>
  <c r="C278" i="34"/>
  <c r="C278" i="8"/>
  <c r="C273" i="1"/>
  <c r="C273" i="11"/>
  <c r="C273" i="10"/>
  <c r="C273" i="9"/>
  <c r="C273" i="7"/>
  <c r="C273" i="6"/>
  <c r="C273" i="5"/>
  <c r="C273" i="18"/>
  <c r="C273" i="22"/>
  <c r="C273" i="21"/>
  <c r="C273" i="20"/>
  <c r="C273" i="19"/>
  <c r="C273" i="23"/>
  <c r="C273" i="24"/>
  <c r="C273" i="43"/>
  <c r="C273" i="42"/>
  <c r="C273" i="41"/>
  <c r="C273" i="40"/>
  <c r="C273" i="39"/>
  <c r="C273" i="38"/>
  <c r="C273" i="37"/>
  <c r="C273" i="36"/>
  <c r="C273" i="35"/>
  <c r="C273" i="34"/>
  <c r="C273" i="8"/>
  <c r="I288" i="7"/>
  <c r="I288" i="18"/>
  <c r="D118" i="11"/>
  <c r="D118" i="10"/>
  <c r="D118" i="9"/>
  <c r="D118" i="8"/>
  <c r="D118" i="7"/>
  <c r="D118" i="6"/>
  <c r="D118" i="5"/>
  <c r="D118" i="18"/>
  <c r="D118" i="22"/>
  <c r="D118" i="21"/>
  <c r="D118" i="20"/>
  <c r="D118" i="19"/>
  <c r="D118" i="23"/>
  <c r="D118" i="24"/>
  <c r="D118" i="43"/>
  <c r="D118" i="42"/>
  <c r="D118" i="41"/>
  <c r="D119" i="37"/>
  <c r="I119" s="1"/>
  <c r="K119" s="1"/>
  <c r="D118" i="36"/>
  <c r="D118" i="35"/>
  <c r="D118" i="34"/>
  <c r="D118" i="1"/>
  <c r="D135" l="1"/>
  <c r="D139"/>
  <c r="D143"/>
  <c r="D147"/>
  <c r="D151"/>
  <c r="D155"/>
  <c r="D159"/>
  <c r="D163"/>
  <c r="D167"/>
  <c r="D141"/>
  <c r="I141" s="1"/>
  <c r="K141" s="1"/>
  <c r="D157"/>
  <c r="D134"/>
  <c r="D138"/>
  <c r="I138" s="1"/>
  <c r="K138" s="1"/>
  <c r="D142"/>
  <c r="D146"/>
  <c r="D150"/>
  <c r="D154"/>
  <c r="I154" s="1"/>
  <c r="K154" s="1"/>
  <c r="D158"/>
  <c r="D162"/>
  <c r="D166"/>
  <c r="D133"/>
  <c r="I133" s="1"/>
  <c r="K133" s="1"/>
  <c r="D165"/>
  <c r="D132"/>
  <c r="D136"/>
  <c r="D140"/>
  <c r="I140" s="1"/>
  <c r="K140" s="1"/>
  <c r="D144"/>
  <c r="D148"/>
  <c r="D152"/>
  <c r="D156"/>
  <c r="I156" s="1"/>
  <c r="K156" s="1"/>
  <c r="D160"/>
  <c r="D164"/>
  <c r="D168"/>
  <c r="D137"/>
  <c r="I137" s="1"/>
  <c r="K137" s="1"/>
  <c r="D145"/>
  <c r="D149"/>
  <c r="D153"/>
  <c r="D161"/>
  <c r="I161" s="1"/>
  <c r="K161" s="1"/>
  <c r="D120" i="34"/>
  <c r="D172"/>
  <c r="D171"/>
  <c r="D169"/>
  <c r="D173"/>
  <c r="I173" s="1"/>
  <c r="K173" s="1"/>
  <c r="D170"/>
  <c r="D145" i="35"/>
  <c r="D149"/>
  <c r="I149" s="1"/>
  <c r="K149" s="1"/>
  <c r="D153"/>
  <c r="D157"/>
  <c r="D161"/>
  <c r="D165"/>
  <c r="D169"/>
  <c r="D173"/>
  <c r="D143"/>
  <c r="D155"/>
  <c r="D167"/>
  <c r="D144"/>
  <c r="D148"/>
  <c r="D152"/>
  <c r="D156"/>
  <c r="D160"/>
  <c r="D164"/>
  <c r="D168"/>
  <c r="D172"/>
  <c r="D147"/>
  <c r="D159"/>
  <c r="D171"/>
  <c r="D142"/>
  <c r="D146"/>
  <c r="D150"/>
  <c r="D154"/>
  <c r="D158"/>
  <c r="D162"/>
  <c r="D166"/>
  <c r="D170"/>
  <c r="D174"/>
  <c r="D151"/>
  <c r="D163"/>
  <c r="D144" i="36"/>
  <c r="D148"/>
  <c r="D152"/>
  <c r="D156"/>
  <c r="D160"/>
  <c r="D164"/>
  <c r="D168"/>
  <c r="D172"/>
  <c r="D146"/>
  <c r="D158"/>
  <c r="I158" s="1"/>
  <c r="K158" s="1"/>
  <c r="D170"/>
  <c r="D143"/>
  <c r="D147"/>
  <c r="D151"/>
  <c r="D155"/>
  <c r="D159"/>
  <c r="D163"/>
  <c r="D167"/>
  <c r="D171"/>
  <c r="D142"/>
  <c r="D154"/>
  <c r="D166"/>
  <c r="I166" s="1"/>
  <c r="K166" s="1"/>
  <c r="D141"/>
  <c r="D145"/>
  <c r="D149"/>
  <c r="D153"/>
  <c r="I153" s="1"/>
  <c r="K153" s="1"/>
  <c r="D157"/>
  <c r="D161"/>
  <c r="D165"/>
  <c r="D169"/>
  <c r="D173"/>
  <c r="I173" s="1"/>
  <c r="K173" s="1"/>
  <c r="D150"/>
  <c r="D162"/>
  <c r="D174"/>
  <c r="D119" i="41"/>
  <c r="I119" s="1"/>
  <c r="K119" s="1"/>
  <c r="D171"/>
  <c r="D170"/>
  <c r="D169"/>
  <c r="D172"/>
  <c r="D158" i="42"/>
  <c r="D145"/>
  <c r="I145" s="1"/>
  <c r="K145" s="1"/>
  <c r="D149"/>
  <c r="D153"/>
  <c r="D157"/>
  <c r="D161"/>
  <c r="I161" s="1"/>
  <c r="K161" s="1"/>
  <c r="D165"/>
  <c r="D169"/>
  <c r="D150"/>
  <c r="D166"/>
  <c r="I166" s="1"/>
  <c r="K166" s="1"/>
  <c r="D144"/>
  <c r="D148"/>
  <c r="D152"/>
  <c r="D156"/>
  <c r="I156" s="1"/>
  <c r="K156" s="1"/>
  <c r="D160"/>
  <c r="D164"/>
  <c r="D168"/>
  <c r="D172"/>
  <c r="D146"/>
  <c r="D162"/>
  <c r="D147"/>
  <c r="D151"/>
  <c r="I151" s="1"/>
  <c r="K151" s="1"/>
  <c r="D155"/>
  <c r="I155" s="1"/>
  <c r="K155" s="1"/>
  <c r="D159"/>
  <c r="D163"/>
  <c r="D167"/>
  <c r="I167" s="1"/>
  <c r="K167" s="1"/>
  <c r="D171"/>
  <c r="D154"/>
  <c r="D170"/>
  <c r="D148" i="24"/>
  <c r="D152"/>
  <c r="D156"/>
  <c r="I156" s="1"/>
  <c r="K156" s="1"/>
  <c r="D160"/>
  <c r="D164"/>
  <c r="D168"/>
  <c r="D147"/>
  <c r="I147" s="1"/>
  <c r="K147" s="1"/>
  <c r="D155"/>
  <c r="D163"/>
  <c r="D171"/>
  <c r="D150"/>
  <c r="I150" s="1"/>
  <c r="K150" s="1"/>
  <c r="D154"/>
  <c r="D158"/>
  <c r="D162"/>
  <c r="D166"/>
  <c r="I166" s="1"/>
  <c r="K166" s="1"/>
  <c r="D170"/>
  <c r="D151"/>
  <c r="D167"/>
  <c r="D149"/>
  <c r="I149" s="1"/>
  <c r="K149" s="1"/>
  <c r="D153"/>
  <c r="D157"/>
  <c r="D161"/>
  <c r="D165"/>
  <c r="I165" s="1"/>
  <c r="K165" s="1"/>
  <c r="D169"/>
  <c r="D159"/>
  <c r="D119" i="23"/>
  <c r="I119" s="1"/>
  <c r="K119" s="1"/>
  <c r="D169"/>
  <c r="D170"/>
  <c r="D168"/>
  <c r="D171"/>
  <c r="D144" i="19"/>
  <c r="I144" s="1"/>
  <c r="K144" s="1"/>
  <c r="D148"/>
  <c r="D152"/>
  <c r="D156"/>
  <c r="D160"/>
  <c r="I160" s="1"/>
  <c r="K160" s="1"/>
  <c r="D164"/>
  <c r="D168"/>
  <c r="D172"/>
  <c r="D154"/>
  <c r="I154" s="1"/>
  <c r="K154" s="1"/>
  <c r="D166"/>
  <c r="D143"/>
  <c r="D147"/>
  <c r="I147" s="1"/>
  <c r="K147" s="1"/>
  <c r="D151"/>
  <c r="I151" s="1"/>
  <c r="K151" s="1"/>
  <c r="D155"/>
  <c r="D159"/>
  <c r="D163"/>
  <c r="D167"/>
  <c r="I167" s="1"/>
  <c r="K167" s="1"/>
  <c r="D171"/>
  <c r="D150"/>
  <c r="D162"/>
  <c r="I162" s="1"/>
  <c r="K162" s="1"/>
  <c r="D145"/>
  <c r="D149"/>
  <c r="D153"/>
  <c r="D157"/>
  <c r="D161"/>
  <c r="D165"/>
  <c r="D169"/>
  <c r="D146"/>
  <c r="I146" s="1"/>
  <c r="K146" s="1"/>
  <c r="D158"/>
  <c r="D170"/>
  <c r="D138" i="9"/>
  <c r="D142"/>
  <c r="D146"/>
  <c r="D150"/>
  <c r="D154"/>
  <c r="D158"/>
  <c r="D162"/>
  <c r="D166"/>
  <c r="D137"/>
  <c r="D141"/>
  <c r="D145"/>
  <c r="D149"/>
  <c r="D153"/>
  <c r="D157"/>
  <c r="D161"/>
  <c r="D165"/>
  <c r="D136"/>
  <c r="D140"/>
  <c r="D144"/>
  <c r="D148"/>
  <c r="D152"/>
  <c r="D156"/>
  <c r="D160"/>
  <c r="D164"/>
  <c r="D168"/>
  <c r="D172"/>
  <c r="D139"/>
  <c r="D143"/>
  <c r="D147"/>
  <c r="D151"/>
  <c r="D155"/>
  <c r="D159"/>
  <c r="D163"/>
  <c r="D167"/>
  <c r="D149" i="10"/>
  <c r="D153"/>
  <c r="D157"/>
  <c r="D161"/>
  <c r="D165"/>
  <c r="D120"/>
  <c r="D124"/>
  <c r="D148"/>
  <c r="D160"/>
  <c r="D119"/>
  <c r="D147"/>
  <c r="D151"/>
  <c r="I151" s="1"/>
  <c r="K151" s="1"/>
  <c r="D155"/>
  <c r="D159"/>
  <c r="D163"/>
  <c r="D167"/>
  <c r="I167" s="1"/>
  <c r="K167" s="1"/>
  <c r="D122"/>
  <c r="D152"/>
  <c r="D168"/>
  <c r="I168" s="1"/>
  <c r="K168" s="1"/>
  <c r="D146"/>
  <c r="I146" s="1"/>
  <c r="K146" s="1"/>
  <c r="D150"/>
  <c r="D154"/>
  <c r="D158"/>
  <c r="D162"/>
  <c r="D166"/>
  <c r="D121"/>
  <c r="D125"/>
  <c r="D156"/>
  <c r="I156" s="1"/>
  <c r="K156" s="1"/>
  <c r="D164"/>
  <c r="D123"/>
  <c r="D123" i="11"/>
  <c r="D127"/>
  <c r="D131"/>
  <c r="I131" s="1"/>
  <c r="K131" s="1"/>
  <c r="D135"/>
  <c r="I135" s="1"/>
  <c r="K135" s="1"/>
  <c r="D139"/>
  <c r="I139" s="1"/>
  <c r="K139" s="1"/>
  <c r="D143"/>
  <c r="D147"/>
  <c r="D151"/>
  <c r="I151" s="1"/>
  <c r="K151" s="1"/>
  <c r="D155"/>
  <c r="I155" s="1"/>
  <c r="K155" s="1"/>
  <c r="D159"/>
  <c r="D163"/>
  <c r="D167"/>
  <c r="I167" s="1"/>
  <c r="K167" s="1"/>
  <c r="D150"/>
  <c r="D166"/>
  <c r="D120"/>
  <c r="D152"/>
  <c r="I152" s="1"/>
  <c r="K152" s="1"/>
  <c r="D172"/>
  <c r="D122"/>
  <c r="D126"/>
  <c r="D130"/>
  <c r="I130" s="1"/>
  <c r="K130" s="1"/>
  <c r="D134"/>
  <c r="D138"/>
  <c r="D142"/>
  <c r="D146"/>
  <c r="I146" s="1"/>
  <c r="K146" s="1"/>
  <c r="D154"/>
  <c r="D158"/>
  <c r="D162"/>
  <c r="D128"/>
  <c r="I128" s="1"/>
  <c r="K128" s="1"/>
  <c r="D160"/>
  <c r="D121"/>
  <c r="D125"/>
  <c r="D129"/>
  <c r="I129" s="1"/>
  <c r="K129" s="1"/>
  <c r="D133"/>
  <c r="D137"/>
  <c r="D141"/>
  <c r="I141" s="1"/>
  <c r="K141" s="1"/>
  <c r="D145"/>
  <c r="I145" s="1"/>
  <c r="K145" s="1"/>
  <c r="D149"/>
  <c r="D153"/>
  <c r="D157"/>
  <c r="I157" s="1"/>
  <c r="K157" s="1"/>
  <c r="D161"/>
  <c r="I161" s="1"/>
  <c r="K161" s="1"/>
  <c r="D165"/>
  <c r="D119"/>
  <c r="I119" s="1"/>
  <c r="K119" s="1"/>
  <c r="D124"/>
  <c r="D132"/>
  <c r="D136"/>
  <c r="D140"/>
  <c r="D144"/>
  <c r="D148"/>
  <c r="D156"/>
  <c r="D164"/>
  <c r="I164" s="1"/>
  <c r="K164" s="1"/>
  <c r="D168"/>
  <c r="D144" i="43"/>
  <c r="D148"/>
  <c r="I148" s="1"/>
  <c r="K148" s="1"/>
  <c r="D152"/>
  <c r="D156"/>
  <c r="D160"/>
  <c r="D164"/>
  <c r="I164" s="1"/>
  <c r="K164" s="1"/>
  <c r="D168"/>
  <c r="D172"/>
  <c r="D143"/>
  <c r="D147"/>
  <c r="I147" s="1"/>
  <c r="K147" s="1"/>
  <c r="D151"/>
  <c r="I151" s="1"/>
  <c r="K151" s="1"/>
  <c r="D155"/>
  <c r="D159"/>
  <c r="D163"/>
  <c r="I163" s="1"/>
  <c r="K163" s="1"/>
  <c r="D167"/>
  <c r="I167" s="1"/>
  <c r="K167" s="1"/>
  <c r="D171"/>
  <c r="D142"/>
  <c r="D146"/>
  <c r="D150"/>
  <c r="D154"/>
  <c r="D158"/>
  <c r="D162"/>
  <c r="D166"/>
  <c r="D170"/>
  <c r="D141"/>
  <c r="D145"/>
  <c r="I145" s="1"/>
  <c r="K145" s="1"/>
  <c r="D149"/>
  <c r="D153"/>
  <c r="D157"/>
  <c r="D161"/>
  <c r="I161" s="1"/>
  <c r="K161" s="1"/>
  <c r="D165"/>
  <c r="D169"/>
  <c r="D119" i="22"/>
  <c r="I119" s="1"/>
  <c r="K119" s="1"/>
  <c r="D146"/>
  <c r="D150"/>
  <c r="D154"/>
  <c r="I154" s="1"/>
  <c r="K154" s="1"/>
  <c r="D158"/>
  <c r="D162"/>
  <c r="D166"/>
  <c r="D145"/>
  <c r="D149"/>
  <c r="I149" s="1"/>
  <c r="K149" s="1"/>
  <c r="D153"/>
  <c r="D157"/>
  <c r="I157" s="1"/>
  <c r="K157" s="1"/>
  <c r="D161"/>
  <c r="D165"/>
  <c r="I165" s="1"/>
  <c r="K165" s="1"/>
  <c r="D144"/>
  <c r="I144" s="1"/>
  <c r="K144" s="1"/>
  <c r="D148"/>
  <c r="D152"/>
  <c r="D156"/>
  <c r="I156" s="1"/>
  <c r="K156" s="1"/>
  <c r="D160"/>
  <c r="I160" s="1"/>
  <c r="K160" s="1"/>
  <c r="D164"/>
  <c r="D168"/>
  <c r="D172"/>
  <c r="D143"/>
  <c r="D147"/>
  <c r="D151"/>
  <c r="D155"/>
  <c r="I155" s="1"/>
  <c r="K155" s="1"/>
  <c r="D159"/>
  <c r="D163"/>
  <c r="D167"/>
  <c r="D171"/>
  <c r="D145" i="18"/>
  <c r="D149"/>
  <c r="D153"/>
  <c r="D157"/>
  <c r="I157" s="1"/>
  <c r="K157" s="1"/>
  <c r="D161"/>
  <c r="D165"/>
  <c r="D144"/>
  <c r="D148"/>
  <c r="I148" s="1"/>
  <c r="K148" s="1"/>
  <c r="D152"/>
  <c r="D156"/>
  <c r="D160"/>
  <c r="D164"/>
  <c r="I164" s="1"/>
  <c r="K164" s="1"/>
  <c r="D168"/>
  <c r="D143"/>
  <c r="D147"/>
  <c r="D151"/>
  <c r="I151" s="1"/>
  <c r="K151" s="1"/>
  <c r="D155"/>
  <c r="D159"/>
  <c r="D163"/>
  <c r="D167"/>
  <c r="I167" s="1"/>
  <c r="K167" s="1"/>
  <c r="D142"/>
  <c r="D146"/>
  <c r="D150"/>
  <c r="D154"/>
  <c r="I154" s="1"/>
  <c r="K154" s="1"/>
  <c r="D158"/>
  <c r="D162"/>
  <c r="D166"/>
  <c r="D144" i="5"/>
  <c r="D148"/>
  <c r="I148" s="1"/>
  <c r="K148" s="1"/>
  <c r="D152"/>
  <c r="D156"/>
  <c r="D160"/>
  <c r="D164"/>
  <c r="I164" s="1"/>
  <c r="K164" s="1"/>
  <c r="D168"/>
  <c r="D172"/>
  <c r="D149"/>
  <c r="D165"/>
  <c r="I165" s="1"/>
  <c r="K165" s="1"/>
  <c r="D143"/>
  <c r="D147"/>
  <c r="D151"/>
  <c r="D155"/>
  <c r="I155" s="1"/>
  <c r="K155" s="1"/>
  <c r="D159"/>
  <c r="D163"/>
  <c r="D167"/>
  <c r="D141"/>
  <c r="I141" s="1"/>
  <c r="K141" s="1"/>
  <c r="D153"/>
  <c r="D157"/>
  <c r="D142"/>
  <c r="D146"/>
  <c r="I146" s="1"/>
  <c r="K146" s="1"/>
  <c r="D150"/>
  <c r="D154"/>
  <c r="I154" s="1"/>
  <c r="K154" s="1"/>
  <c r="D158"/>
  <c r="D162"/>
  <c r="I162" s="1"/>
  <c r="K162" s="1"/>
  <c r="D166"/>
  <c r="D145"/>
  <c r="D161"/>
  <c r="D146" i="6"/>
  <c r="I146" s="1"/>
  <c r="K146" s="1"/>
  <c r="D150"/>
  <c r="D154"/>
  <c r="D158"/>
  <c r="D162"/>
  <c r="I162" s="1"/>
  <c r="K162" s="1"/>
  <c r="D166"/>
  <c r="D152"/>
  <c r="D145"/>
  <c r="D149"/>
  <c r="I149" s="1"/>
  <c r="K149" s="1"/>
  <c r="D153"/>
  <c r="D157"/>
  <c r="D161"/>
  <c r="D165"/>
  <c r="I165" s="1"/>
  <c r="K165" s="1"/>
  <c r="D173"/>
  <c r="D144"/>
  <c r="D156"/>
  <c r="D164"/>
  <c r="I164" s="1"/>
  <c r="K164" s="1"/>
  <c r="D168"/>
  <c r="D143"/>
  <c r="D147"/>
  <c r="D151"/>
  <c r="D155"/>
  <c r="D159"/>
  <c r="D163"/>
  <c r="D167"/>
  <c r="D171"/>
  <c r="D148"/>
  <c r="D160"/>
  <c r="D172"/>
  <c r="D119" i="7"/>
  <c r="I119" s="1"/>
  <c r="K119" s="1"/>
  <c r="D141"/>
  <c r="D145"/>
  <c r="D149"/>
  <c r="D153"/>
  <c r="D157"/>
  <c r="D161"/>
  <c r="D165"/>
  <c r="D135"/>
  <c r="D140"/>
  <c r="D144"/>
  <c r="D148"/>
  <c r="I148" s="1"/>
  <c r="K148" s="1"/>
  <c r="D152"/>
  <c r="D156"/>
  <c r="D160"/>
  <c r="D164"/>
  <c r="I164" s="1"/>
  <c r="K164" s="1"/>
  <c r="D168"/>
  <c r="D172"/>
  <c r="D173"/>
  <c r="D139"/>
  <c r="I139" s="1"/>
  <c r="K139" s="1"/>
  <c r="D143"/>
  <c r="D147"/>
  <c r="D151"/>
  <c r="D155"/>
  <c r="I155" s="1"/>
  <c r="K155" s="1"/>
  <c r="D159"/>
  <c r="D163"/>
  <c r="D167"/>
  <c r="D137"/>
  <c r="I137" s="1"/>
  <c r="K137" s="1"/>
  <c r="D138"/>
  <c r="D142"/>
  <c r="D146"/>
  <c r="D150"/>
  <c r="I150" s="1"/>
  <c r="K150" s="1"/>
  <c r="D154"/>
  <c r="D158"/>
  <c r="D162"/>
  <c r="D166"/>
  <c r="I166" s="1"/>
  <c r="K166" s="1"/>
  <c r="D136"/>
  <c r="D142" i="8"/>
  <c r="D146"/>
  <c r="D150"/>
  <c r="D154"/>
  <c r="D158"/>
  <c r="D162"/>
  <c r="D166"/>
  <c r="D141"/>
  <c r="D145"/>
  <c r="D149"/>
  <c r="D153"/>
  <c r="D157"/>
  <c r="D161"/>
  <c r="D165"/>
  <c r="D173"/>
  <c r="D140"/>
  <c r="D144"/>
  <c r="I144" s="1"/>
  <c r="K144" s="1"/>
  <c r="D148"/>
  <c r="I148" s="1"/>
  <c r="K148" s="1"/>
  <c r="D152"/>
  <c r="D156"/>
  <c r="D160"/>
  <c r="D164"/>
  <c r="D168"/>
  <c r="D172"/>
  <c r="D139"/>
  <c r="D143"/>
  <c r="D147"/>
  <c r="D151"/>
  <c r="D155"/>
  <c r="D159"/>
  <c r="D163"/>
  <c r="D167"/>
  <c r="D121" i="20"/>
  <c r="D123"/>
  <c r="D125"/>
  <c r="D122"/>
  <c r="D124"/>
  <c r="D120" i="1"/>
  <c r="D122"/>
  <c r="D124"/>
  <c r="D126"/>
  <c r="D128"/>
  <c r="D130"/>
  <c r="I130" s="1"/>
  <c r="K130" s="1"/>
  <c r="I132"/>
  <c r="K132" s="1"/>
  <c r="I146"/>
  <c r="K146" s="1"/>
  <c r="I148"/>
  <c r="K148" s="1"/>
  <c r="I162"/>
  <c r="K162" s="1"/>
  <c r="I164"/>
  <c r="K164" s="1"/>
  <c r="D121"/>
  <c r="D123"/>
  <c r="D125"/>
  <c r="D127"/>
  <c r="D129"/>
  <c r="I129" s="1"/>
  <c r="K129" s="1"/>
  <c r="D131"/>
  <c r="I131" s="1"/>
  <c r="K131" s="1"/>
  <c r="I139"/>
  <c r="K139" s="1"/>
  <c r="I145"/>
  <c r="K145" s="1"/>
  <c r="I147"/>
  <c r="K147" s="1"/>
  <c r="I151"/>
  <c r="K151" s="1"/>
  <c r="I155"/>
  <c r="K155" s="1"/>
  <c r="I163"/>
  <c r="K163" s="1"/>
  <c r="Q34" i="48"/>
  <c r="Q45" s="1"/>
  <c r="Q51" s="1"/>
  <c r="Q48"/>
  <c r="R34"/>
  <c r="R45" s="1"/>
  <c r="R51" s="1"/>
  <c r="R48"/>
  <c r="R49"/>
  <c r="R35"/>
  <c r="R46" s="1"/>
  <c r="R53" s="1"/>
  <c r="P34"/>
  <c r="P45" s="1"/>
  <c r="P51" s="1"/>
  <c r="P48"/>
  <c r="P35"/>
  <c r="P46" s="1"/>
  <c r="P53" s="1"/>
  <c r="P49"/>
  <c r="Q35"/>
  <c r="Q46" s="1"/>
  <c r="Q53" s="1"/>
  <c r="Q49"/>
  <c r="Q8"/>
  <c r="Q19" s="1"/>
  <c r="Q22"/>
  <c r="P8"/>
  <c r="P19" s="1"/>
  <c r="P22"/>
  <c r="R8"/>
  <c r="R19" s="1"/>
  <c r="R22"/>
  <c r="P7"/>
  <c r="P18" s="1"/>
  <c r="P24" s="1"/>
  <c r="P21"/>
  <c r="Q21"/>
  <c r="Q7"/>
  <c r="Q18" s="1"/>
  <c r="Q24" s="1"/>
  <c r="R7"/>
  <c r="R18" s="1"/>
  <c r="R24" s="1"/>
  <c r="R21"/>
  <c r="D123" i="38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I145"/>
  <c r="K145" s="1"/>
  <c r="I149"/>
  <c r="K149" s="1"/>
  <c r="I153"/>
  <c r="K153" s="1"/>
  <c r="I157"/>
  <c r="K157" s="1"/>
  <c r="I161"/>
  <c r="K161" s="1"/>
  <c r="I165"/>
  <c r="K165" s="1"/>
  <c r="I173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I146"/>
  <c r="K146" s="1"/>
  <c r="I150"/>
  <c r="K150" s="1"/>
  <c r="I154"/>
  <c r="K154" s="1"/>
  <c r="I158"/>
  <c r="K158" s="1"/>
  <c r="I162"/>
  <c r="K162" s="1"/>
  <c r="I166"/>
  <c r="K166" s="1"/>
  <c r="I174"/>
  <c r="K174" s="1"/>
  <c r="D121" i="42"/>
  <c r="D125"/>
  <c r="D129"/>
  <c r="I129" s="1"/>
  <c r="K129" s="1"/>
  <c r="D133"/>
  <c r="I133" s="1"/>
  <c r="K133" s="1"/>
  <c r="D137"/>
  <c r="I137" s="1"/>
  <c r="K137" s="1"/>
  <c r="D141"/>
  <c r="I141" s="1"/>
  <c r="K141" s="1"/>
  <c r="I149"/>
  <c r="K149" s="1"/>
  <c r="I153"/>
  <c r="K153" s="1"/>
  <c r="I157"/>
  <c r="K157" s="1"/>
  <c r="I165"/>
  <c r="K165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I146"/>
  <c r="K146" s="1"/>
  <c r="I150"/>
  <c r="K150" s="1"/>
  <c r="I154"/>
  <c r="K154" s="1"/>
  <c r="I158"/>
  <c r="K158" s="1"/>
  <c r="I162"/>
  <c r="K162" s="1"/>
  <c r="D174"/>
  <c r="I174" s="1"/>
  <c r="K174" s="1"/>
  <c r="D123"/>
  <c r="D127"/>
  <c r="D131"/>
  <c r="I131" s="1"/>
  <c r="K131" s="1"/>
  <c r="D135"/>
  <c r="I135" s="1"/>
  <c r="K135" s="1"/>
  <c r="D139"/>
  <c r="I139" s="1"/>
  <c r="K139" s="1"/>
  <c r="D143"/>
  <c r="I143" s="1"/>
  <c r="K143" s="1"/>
  <c r="I147"/>
  <c r="K14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60"/>
  <c r="K160" s="1"/>
  <c r="I164"/>
  <c r="K164" s="1"/>
  <c r="I168"/>
  <c r="K168" s="1"/>
  <c r="I159"/>
  <c r="K159" s="1"/>
  <c r="I163"/>
  <c r="K163" s="1"/>
  <c r="D121" i="19"/>
  <c r="D125"/>
  <c r="D129"/>
  <c r="I129" s="1"/>
  <c r="K129" s="1"/>
  <c r="D133"/>
  <c r="I133" s="1"/>
  <c r="K133" s="1"/>
  <c r="D137"/>
  <c r="I137" s="1"/>
  <c r="K137" s="1"/>
  <c r="D141"/>
  <c r="I141" s="1"/>
  <c r="K141" s="1"/>
  <c r="I145"/>
  <c r="K145" s="1"/>
  <c r="I149"/>
  <c r="K149" s="1"/>
  <c r="I153"/>
  <c r="K153" s="1"/>
  <c r="I157"/>
  <c r="K157" s="1"/>
  <c r="I161"/>
  <c r="K161" s="1"/>
  <c r="I165"/>
  <c r="K165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I150"/>
  <c r="K150" s="1"/>
  <c r="I158"/>
  <c r="K158" s="1"/>
  <c r="I166"/>
  <c r="K166" s="1"/>
  <c r="D174"/>
  <c r="I174" s="1"/>
  <c r="K174" s="1"/>
  <c r="D123"/>
  <c r="D127"/>
  <c r="D131"/>
  <c r="I131" s="1"/>
  <c r="K131" s="1"/>
  <c r="D135"/>
  <c r="I135" s="1"/>
  <c r="K135" s="1"/>
  <c r="D139"/>
  <c r="I139" s="1"/>
  <c r="K139" s="1"/>
  <c r="I143"/>
  <c r="K143" s="1"/>
  <c r="I155"/>
  <c r="K155" s="1"/>
  <c r="I159"/>
  <c r="K159" s="1"/>
  <c r="I163"/>
  <c r="K163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8"/>
  <c r="K148" s="1"/>
  <c r="I152"/>
  <c r="K152" s="1"/>
  <c r="I156"/>
  <c r="K156" s="1"/>
  <c r="I164"/>
  <c r="K164" s="1"/>
  <c r="I168"/>
  <c r="K168" s="1"/>
  <c r="D122" i="18"/>
  <c r="D126"/>
  <c r="D130"/>
  <c r="I130" s="1"/>
  <c r="K130" s="1"/>
  <c r="D134"/>
  <c r="I134" s="1"/>
  <c r="K134" s="1"/>
  <c r="D138"/>
  <c r="I138" s="1"/>
  <c r="K138" s="1"/>
  <c r="I142"/>
  <c r="K142" s="1"/>
  <c r="I146"/>
  <c r="K146" s="1"/>
  <c r="I150"/>
  <c r="K150" s="1"/>
  <c r="I158"/>
  <c r="K158" s="1"/>
  <c r="I162"/>
  <c r="K162" s="1"/>
  <c r="I166"/>
  <c r="K166" s="1"/>
  <c r="D174"/>
  <c r="I174" s="1"/>
  <c r="K174" s="1"/>
  <c r="D123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5"/>
  <c r="K155" s="1"/>
  <c r="I159"/>
  <c r="K159" s="1"/>
  <c r="I163"/>
  <c r="K163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52"/>
  <c r="K152" s="1"/>
  <c r="I156"/>
  <c r="K156" s="1"/>
  <c r="I160"/>
  <c r="K160" s="1"/>
  <c r="I168"/>
  <c r="K168" s="1"/>
  <c r="D172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I145"/>
  <c r="K145" s="1"/>
  <c r="I149"/>
  <c r="K149" s="1"/>
  <c r="I153"/>
  <c r="K153" s="1"/>
  <c r="I161"/>
  <c r="K161" s="1"/>
  <c r="I165"/>
  <c r="K165" s="1"/>
  <c r="D173"/>
  <c r="I173" s="1"/>
  <c r="K173" s="1"/>
  <c r="D120" i="8"/>
  <c r="D124"/>
  <c r="D128"/>
  <c r="I128" s="1"/>
  <c r="K128" s="1"/>
  <c r="D132"/>
  <c r="I132" s="1"/>
  <c r="K132" s="1"/>
  <c r="D136"/>
  <c r="I136" s="1"/>
  <c r="K136" s="1"/>
  <c r="I140"/>
  <c r="K140" s="1"/>
  <c r="I152"/>
  <c r="K152" s="1"/>
  <c r="I156"/>
  <c r="K156" s="1"/>
  <c r="I160"/>
  <c r="K160" s="1"/>
  <c r="I164"/>
  <c r="K164" s="1"/>
  <c r="I168"/>
  <c r="K168" s="1"/>
  <c r="D121"/>
  <c r="D125"/>
  <c r="D129"/>
  <c r="I129" s="1"/>
  <c r="K129" s="1"/>
  <c r="D133"/>
  <c r="I133" s="1"/>
  <c r="K133" s="1"/>
  <c r="D137"/>
  <c r="I137" s="1"/>
  <c r="K137" s="1"/>
  <c r="I141"/>
  <c r="K141" s="1"/>
  <c r="I145"/>
  <c r="K145" s="1"/>
  <c r="D122"/>
  <c r="D126"/>
  <c r="D130"/>
  <c r="I130" s="1"/>
  <c r="K130" s="1"/>
  <c r="D134"/>
  <c r="I134" s="1"/>
  <c r="K134" s="1"/>
  <c r="D138"/>
  <c r="I138" s="1"/>
  <c r="K138" s="1"/>
  <c r="I142"/>
  <c r="K142" s="1"/>
  <c r="I146"/>
  <c r="K146" s="1"/>
  <c r="I150"/>
  <c r="K150" s="1"/>
  <c r="I154"/>
  <c r="K154" s="1"/>
  <c r="I158"/>
  <c r="K158" s="1"/>
  <c r="I162"/>
  <c r="K162" s="1"/>
  <c r="I166"/>
  <c r="K166" s="1"/>
  <c r="D174"/>
  <c r="I174" s="1"/>
  <c r="K174" s="1"/>
  <c r="D127"/>
  <c r="I143"/>
  <c r="K143" s="1"/>
  <c r="I153"/>
  <c r="K153" s="1"/>
  <c r="I161"/>
  <c r="K161" s="1"/>
  <c r="D131"/>
  <c r="I131" s="1"/>
  <c r="K131" s="1"/>
  <c r="I147"/>
  <c r="K147" s="1"/>
  <c r="I155"/>
  <c r="K155" s="1"/>
  <c r="I163"/>
  <c r="K163" s="1"/>
  <c r="D135"/>
  <c r="I135" s="1"/>
  <c r="K135" s="1"/>
  <c r="I149"/>
  <c r="K149" s="1"/>
  <c r="I157"/>
  <c r="K157" s="1"/>
  <c r="I165"/>
  <c r="K165" s="1"/>
  <c r="I173"/>
  <c r="K173" s="1"/>
  <c r="D123"/>
  <c r="I139"/>
  <c r="K139" s="1"/>
  <c r="I151"/>
  <c r="K151" s="1"/>
  <c r="I159"/>
  <c r="K159" s="1"/>
  <c r="I167"/>
  <c r="K167" s="1"/>
  <c r="D119" i="1"/>
  <c r="I119" s="1"/>
  <c r="K119" s="1"/>
  <c r="I167"/>
  <c r="K167" s="1"/>
  <c r="I159"/>
  <c r="K159" s="1"/>
  <c r="I143"/>
  <c r="K143" s="1"/>
  <c r="I135"/>
  <c r="K135" s="1"/>
  <c r="D174" i="34"/>
  <c r="I174" s="1"/>
  <c r="K174" s="1"/>
  <c r="D166"/>
  <c r="I166" s="1"/>
  <c r="K166" s="1"/>
  <c r="D162"/>
  <c r="I162" s="1"/>
  <c r="K162" s="1"/>
  <c r="D158"/>
  <c r="I158" s="1"/>
  <c r="K158" s="1"/>
  <c r="D154"/>
  <c r="I154" s="1"/>
  <c r="K154" s="1"/>
  <c r="D150"/>
  <c r="I150" s="1"/>
  <c r="K150" s="1"/>
  <c r="D146"/>
  <c r="I146" s="1"/>
  <c r="K146" s="1"/>
  <c r="D142"/>
  <c r="I142" s="1"/>
  <c r="K142" s="1"/>
  <c r="D138"/>
  <c r="I138" s="1"/>
  <c r="K138" s="1"/>
  <c r="D134"/>
  <c r="I134" s="1"/>
  <c r="K134" s="1"/>
  <c r="D130"/>
  <c r="I130" s="1"/>
  <c r="K130" s="1"/>
  <c r="D126"/>
  <c r="D122"/>
  <c r="I166" i="35"/>
  <c r="K166" s="1"/>
  <c r="I160"/>
  <c r="K160" s="1"/>
  <c r="I152"/>
  <c r="K152" s="1"/>
  <c r="D141"/>
  <c r="I141" s="1"/>
  <c r="K141" s="1"/>
  <c r="D120" i="43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52"/>
  <c r="K152" s="1"/>
  <c r="I156"/>
  <c r="K156" s="1"/>
  <c r="I160"/>
  <c r="K160" s="1"/>
  <c r="I168"/>
  <c r="K168" s="1"/>
  <c r="D121"/>
  <c r="D125"/>
  <c r="D129"/>
  <c r="I129" s="1"/>
  <c r="K129" s="1"/>
  <c r="D133"/>
  <c r="I133" s="1"/>
  <c r="K133" s="1"/>
  <c r="D137"/>
  <c r="I137" s="1"/>
  <c r="K137" s="1"/>
  <c r="I141"/>
  <c r="K141" s="1"/>
  <c r="I149"/>
  <c r="K149" s="1"/>
  <c r="I153"/>
  <c r="K153" s="1"/>
  <c r="I157"/>
  <c r="K157" s="1"/>
  <c r="I165"/>
  <c r="K165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I142"/>
  <c r="K142" s="1"/>
  <c r="I146"/>
  <c r="K146" s="1"/>
  <c r="I150"/>
  <c r="K150" s="1"/>
  <c r="I154"/>
  <c r="K154" s="1"/>
  <c r="I158"/>
  <c r="K158" s="1"/>
  <c r="I162"/>
  <c r="K162" s="1"/>
  <c r="I166"/>
  <c r="K166" s="1"/>
  <c r="D174"/>
  <c r="I174" s="1"/>
  <c r="K174" s="1"/>
  <c r="D123"/>
  <c r="D127"/>
  <c r="D131"/>
  <c r="I131" s="1"/>
  <c r="K131" s="1"/>
  <c r="D135"/>
  <c r="I135" s="1"/>
  <c r="K135" s="1"/>
  <c r="D139"/>
  <c r="I139" s="1"/>
  <c r="K139" s="1"/>
  <c r="I143"/>
  <c r="K143" s="1"/>
  <c r="I155"/>
  <c r="K155" s="1"/>
  <c r="I159"/>
  <c r="K159" s="1"/>
  <c r="D129" i="20"/>
  <c r="I129" s="1"/>
  <c r="K129" s="1"/>
  <c r="D133"/>
  <c r="I133" s="1"/>
  <c r="K133" s="1"/>
  <c r="D126"/>
  <c r="D130"/>
  <c r="I130" s="1"/>
  <c r="K130" s="1"/>
  <c r="D134"/>
  <c r="I134" s="1"/>
  <c r="K134" s="1"/>
  <c r="D138"/>
  <c r="I138" s="1"/>
  <c r="K138" s="1"/>
  <c r="D142"/>
  <c r="I142" s="1"/>
  <c r="K142" s="1"/>
  <c r="D132"/>
  <c r="I132" s="1"/>
  <c r="K132" s="1"/>
  <c r="D139"/>
  <c r="I139" s="1"/>
  <c r="K139" s="1"/>
  <c r="D144"/>
  <c r="I144" s="1"/>
  <c r="K144" s="1"/>
  <c r="D148"/>
  <c r="I148" s="1"/>
  <c r="K148" s="1"/>
  <c r="D152"/>
  <c r="I152" s="1"/>
  <c r="K152" s="1"/>
  <c r="D156"/>
  <c r="I156" s="1"/>
  <c r="K156" s="1"/>
  <c r="D160"/>
  <c r="I160" s="1"/>
  <c r="K160" s="1"/>
  <c r="D164"/>
  <c r="I164" s="1"/>
  <c r="K164" s="1"/>
  <c r="D168"/>
  <c r="I168" s="1"/>
  <c r="K168" s="1"/>
  <c r="D172"/>
  <c r="D127"/>
  <c r="D135"/>
  <c r="I135" s="1"/>
  <c r="K135" s="1"/>
  <c r="D140"/>
  <c r="I140" s="1"/>
  <c r="K140" s="1"/>
  <c r="D145"/>
  <c r="I145" s="1"/>
  <c r="K145" s="1"/>
  <c r="D149"/>
  <c r="I149" s="1"/>
  <c r="K149" s="1"/>
  <c r="D153"/>
  <c r="I153" s="1"/>
  <c r="K153" s="1"/>
  <c r="D157"/>
  <c r="I157" s="1"/>
  <c r="K157" s="1"/>
  <c r="D161"/>
  <c r="I161" s="1"/>
  <c r="K161" s="1"/>
  <c r="D165"/>
  <c r="I165" s="1"/>
  <c r="K165" s="1"/>
  <c r="D169"/>
  <c r="D173"/>
  <c r="I173" s="1"/>
  <c r="K173" s="1"/>
  <c r="D120"/>
  <c r="D128"/>
  <c r="I128" s="1"/>
  <c r="K128" s="1"/>
  <c r="D136"/>
  <c r="I136" s="1"/>
  <c r="K136" s="1"/>
  <c r="D141"/>
  <c r="I141" s="1"/>
  <c r="K141" s="1"/>
  <c r="D146"/>
  <c r="I146" s="1"/>
  <c r="K146" s="1"/>
  <c r="D150"/>
  <c r="I150" s="1"/>
  <c r="K150" s="1"/>
  <c r="D154"/>
  <c r="I154" s="1"/>
  <c r="K154" s="1"/>
  <c r="D158"/>
  <c r="I158" s="1"/>
  <c r="K158" s="1"/>
  <c r="D162"/>
  <c r="I162" s="1"/>
  <c r="K162" s="1"/>
  <c r="D166"/>
  <c r="I166" s="1"/>
  <c r="K166" s="1"/>
  <c r="D170"/>
  <c r="D174"/>
  <c r="I174" s="1"/>
  <c r="K174" s="1"/>
  <c r="D131"/>
  <c r="I131" s="1"/>
  <c r="K131" s="1"/>
  <c r="D137"/>
  <c r="I137" s="1"/>
  <c r="K137" s="1"/>
  <c r="D143"/>
  <c r="I143" s="1"/>
  <c r="K143" s="1"/>
  <c r="D147"/>
  <c r="I147" s="1"/>
  <c r="K147" s="1"/>
  <c r="D151"/>
  <c r="I151" s="1"/>
  <c r="K151" s="1"/>
  <c r="D155"/>
  <c r="I155" s="1"/>
  <c r="K155" s="1"/>
  <c r="D159"/>
  <c r="I159" s="1"/>
  <c r="K159" s="1"/>
  <c r="D163"/>
  <c r="I163" s="1"/>
  <c r="K163" s="1"/>
  <c r="D167"/>
  <c r="I167" s="1"/>
  <c r="K167" s="1"/>
  <c r="D171"/>
  <c r="D121" i="5"/>
  <c r="D125"/>
  <c r="D129"/>
  <c r="I129" s="1"/>
  <c r="K129" s="1"/>
  <c r="D133"/>
  <c r="I133" s="1"/>
  <c r="K133" s="1"/>
  <c r="D137"/>
  <c r="I137" s="1"/>
  <c r="K137" s="1"/>
  <c r="I145"/>
  <c r="K145" s="1"/>
  <c r="I149"/>
  <c r="K149" s="1"/>
  <c r="I153"/>
  <c r="K153" s="1"/>
  <c r="I157"/>
  <c r="K157" s="1"/>
  <c r="I161"/>
  <c r="K161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I142"/>
  <c r="K142" s="1"/>
  <c r="I150"/>
  <c r="K150" s="1"/>
  <c r="I158"/>
  <c r="K158" s="1"/>
  <c r="I166"/>
  <c r="K166" s="1"/>
  <c r="D174"/>
  <c r="I174" s="1"/>
  <c r="K174" s="1"/>
  <c r="D123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9"/>
  <c r="K159" s="1"/>
  <c r="I163"/>
  <c r="K163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52"/>
  <c r="K152" s="1"/>
  <c r="I156"/>
  <c r="K156" s="1"/>
  <c r="I160"/>
  <c r="K160" s="1"/>
  <c r="I168"/>
  <c r="K168" s="1"/>
  <c r="D123" i="9"/>
  <c r="D127"/>
  <c r="D131"/>
  <c r="I131" s="1"/>
  <c r="K131" s="1"/>
  <c r="D135"/>
  <c r="I135" s="1"/>
  <c r="K135" s="1"/>
  <c r="I139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0"/>
  <c r="D124"/>
  <c r="D128"/>
  <c r="I128" s="1"/>
  <c r="K128" s="1"/>
  <c r="D132"/>
  <c r="I132" s="1"/>
  <c r="K132" s="1"/>
  <c r="I136"/>
  <c r="K136" s="1"/>
  <c r="I140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1"/>
  <c r="D125"/>
  <c r="D129"/>
  <c r="I129" s="1"/>
  <c r="K129" s="1"/>
  <c r="D133"/>
  <c r="I133" s="1"/>
  <c r="K133" s="1"/>
  <c r="I137"/>
  <c r="K137" s="1"/>
  <c r="I141"/>
  <c r="K141" s="1"/>
  <c r="I145"/>
  <c r="K145" s="1"/>
  <c r="I149"/>
  <c r="K149" s="1"/>
  <c r="I153"/>
  <c r="K153" s="1"/>
  <c r="I157"/>
  <c r="K157" s="1"/>
  <c r="I161"/>
  <c r="K161" s="1"/>
  <c r="I165"/>
  <c r="K165" s="1"/>
  <c r="D173"/>
  <c r="I173" s="1"/>
  <c r="K173" s="1"/>
  <c r="D122"/>
  <c r="D126"/>
  <c r="D130"/>
  <c r="I130" s="1"/>
  <c r="K130" s="1"/>
  <c r="D134"/>
  <c r="I134" s="1"/>
  <c r="K134" s="1"/>
  <c r="I138"/>
  <c r="K138" s="1"/>
  <c r="I142"/>
  <c r="K142" s="1"/>
  <c r="I146"/>
  <c r="K146" s="1"/>
  <c r="I150"/>
  <c r="K150" s="1"/>
  <c r="I154"/>
  <c r="K154" s="1"/>
  <c r="I158"/>
  <c r="K158" s="1"/>
  <c r="I162"/>
  <c r="K162" s="1"/>
  <c r="I166"/>
  <c r="K166" s="1"/>
  <c r="D174"/>
  <c r="I174" s="1"/>
  <c r="K174" s="1"/>
  <c r="D119" i="34"/>
  <c r="I119" s="1"/>
  <c r="K119" s="1"/>
  <c r="D119" i="38"/>
  <c r="I119" s="1"/>
  <c r="K119" s="1"/>
  <c r="D119" i="42"/>
  <c r="I119" s="1"/>
  <c r="K119" s="1"/>
  <c r="D119" i="19"/>
  <c r="I119" s="1"/>
  <c r="K119" s="1"/>
  <c r="D119" i="18"/>
  <c r="I119" s="1"/>
  <c r="K119" s="1"/>
  <c r="D119" i="8"/>
  <c r="I119" s="1"/>
  <c r="K119" s="1"/>
  <c r="D174" i="1"/>
  <c r="I174" s="1"/>
  <c r="K174" s="1"/>
  <c r="I166"/>
  <c r="K166" s="1"/>
  <c r="I158"/>
  <c r="K158" s="1"/>
  <c r="I150"/>
  <c r="K150" s="1"/>
  <c r="I142"/>
  <c r="K142" s="1"/>
  <c r="I134"/>
  <c r="K134" s="1"/>
  <c r="D165" i="34"/>
  <c r="I165" s="1"/>
  <c r="K165" s="1"/>
  <c r="D161"/>
  <c r="I161" s="1"/>
  <c r="K161" s="1"/>
  <c r="D157"/>
  <c r="I157" s="1"/>
  <c r="K157" s="1"/>
  <c r="D153"/>
  <c r="I153" s="1"/>
  <c r="K153" s="1"/>
  <c r="D149"/>
  <c r="I149" s="1"/>
  <c r="K149" s="1"/>
  <c r="D145"/>
  <c r="I145" s="1"/>
  <c r="K145" s="1"/>
  <c r="D141"/>
  <c r="I141" s="1"/>
  <c r="K141" s="1"/>
  <c r="D137"/>
  <c r="I137" s="1"/>
  <c r="K137" s="1"/>
  <c r="D133"/>
  <c r="I133" s="1"/>
  <c r="K133" s="1"/>
  <c r="D129"/>
  <c r="I129" s="1"/>
  <c r="K129" s="1"/>
  <c r="D125"/>
  <c r="D121"/>
  <c r="I165" i="35"/>
  <c r="K165" s="1"/>
  <c r="I157"/>
  <c r="K157" s="1"/>
  <c r="D122"/>
  <c r="D126"/>
  <c r="D130"/>
  <c r="I130" s="1"/>
  <c r="K130" s="1"/>
  <c r="D134"/>
  <c r="I134" s="1"/>
  <c r="K134" s="1"/>
  <c r="D138"/>
  <c r="I138" s="1"/>
  <c r="K138" s="1"/>
  <c r="I142"/>
  <c r="K142" s="1"/>
  <c r="I146"/>
  <c r="K146" s="1"/>
  <c r="I150"/>
  <c r="K150" s="1"/>
  <c r="I154"/>
  <c r="K154" s="1"/>
  <c r="I158"/>
  <c r="K158" s="1"/>
  <c r="I162"/>
  <c r="K162" s="1"/>
  <c r="D123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D121"/>
  <c r="D125"/>
  <c r="D129"/>
  <c r="I129" s="1"/>
  <c r="K129" s="1"/>
  <c r="D133"/>
  <c r="I133" s="1"/>
  <c r="K133" s="1"/>
  <c r="D137"/>
  <c r="I137" s="1"/>
  <c r="K137" s="1"/>
  <c r="D122" i="39"/>
  <c r="D126"/>
  <c r="D130"/>
  <c r="I130" s="1"/>
  <c r="K130" s="1"/>
  <c r="D134"/>
  <c r="I134" s="1"/>
  <c r="K134" s="1"/>
  <c r="D138"/>
  <c r="I138" s="1"/>
  <c r="K138" s="1"/>
  <c r="D142"/>
  <c r="I142" s="1"/>
  <c r="K142" s="1"/>
  <c r="I146"/>
  <c r="K146" s="1"/>
  <c r="I150"/>
  <c r="K150" s="1"/>
  <c r="I154"/>
  <c r="K154" s="1"/>
  <c r="I158"/>
  <c r="K158" s="1"/>
  <c r="I162"/>
  <c r="K162" s="1"/>
  <c r="I166"/>
  <c r="K166" s="1"/>
  <c r="I174"/>
  <c r="K174" s="1"/>
  <c r="D123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I145"/>
  <c r="K145" s="1"/>
  <c r="I149"/>
  <c r="K149" s="1"/>
  <c r="I153"/>
  <c r="K153" s="1"/>
  <c r="I157"/>
  <c r="K157" s="1"/>
  <c r="I161"/>
  <c r="K161" s="1"/>
  <c r="I165"/>
  <c r="K165" s="1"/>
  <c r="I173"/>
  <c r="K173" s="1"/>
  <c r="D121" i="36"/>
  <c r="D125"/>
  <c r="D129"/>
  <c r="I129" s="1"/>
  <c r="K129" s="1"/>
  <c r="D133"/>
  <c r="I133" s="1"/>
  <c r="K133" s="1"/>
  <c r="D137"/>
  <c r="I137" s="1"/>
  <c r="K137" s="1"/>
  <c r="I141"/>
  <c r="K141" s="1"/>
  <c r="I145"/>
  <c r="K145" s="1"/>
  <c r="I149"/>
  <c r="K149" s="1"/>
  <c r="I157"/>
  <c r="K157" s="1"/>
  <c r="I161"/>
  <c r="K161" s="1"/>
  <c r="I165"/>
  <c r="K165" s="1"/>
  <c r="D122"/>
  <c r="D126"/>
  <c r="D130"/>
  <c r="I130" s="1"/>
  <c r="K130" s="1"/>
  <c r="D134"/>
  <c r="I134" s="1"/>
  <c r="K134" s="1"/>
  <c r="D138"/>
  <c r="I138" s="1"/>
  <c r="K138" s="1"/>
  <c r="I142"/>
  <c r="K142" s="1"/>
  <c r="I146"/>
  <c r="K146" s="1"/>
  <c r="I150"/>
  <c r="K150" s="1"/>
  <c r="I154"/>
  <c r="K154" s="1"/>
  <c r="I162"/>
  <c r="K162" s="1"/>
  <c r="I174"/>
  <c r="K174" s="1"/>
  <c r="D123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1" i="40"/>
  <c r="D125"/>
  <c r="D129"/>
  <c r="I129" s="1"/>
  <c r="K129" s="1"/>
  <c r="D133"/>
  <c r="I133" s="1"/>
  <c r="K133" s="1"/>
  <c r="D137"/>
  <c r="I137" s="1"/>
  <c r="K137" s="1"/>
  <c r="D141"/>
  <c r="I141" s="1"/>
  <c r="K141" s="1"/>
  <c r="D145"/>
  <c r="I145" s="1"/>
  <c r="K145" s="1"/>
  <c r="D149"/>
  <c r="I149" s="1"/>
  <c r="K149" s="1"/>
  <c r="D153"/>
  <c r="I153" s="1"/>
  <c r="K153" s="1"/>
  <c r="D157"/>
  <c r="I157" s="1"/>
  <c r="K157" s="1"/>
  <c r="D161"/>
  <c r="I161" s="1"/>
  <c r="K161" s="1"/>
  <c r="D165"/>
  <c r="I165" s="1"/>
  <c r="K165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D146"/>
  <c r="I146" s="1"/>
  <c r="K146" s="1"/>
  <c r="D150"/>
  <c r="I150" s="1"/>
  <c r="K150" s="1"/>
  <c r="D154"/>
  <c r="I154" s="1"/>
  <c r="K154" s="1"/>
  <c r="D158"/>
  <c r="I158" s="1"/>
  <c r="K158" s="1"/>
  <c r="D162"/>
  <c r="I162" s="1"/>
  <c r="K162" s="1"/>
  <c r="D166"/>
  <c r="I166" s="1"/>
  <c r="K166" s="1"/>
  <c r="D174"/>
  <c r="I174" s="1"/>
  <c r="K174" s="1"/>
  <c r="D123"/>
  <c r="D127"/>
  <c r="D131"/>
  <c r="I131" s="1"/>
  <c r="K131" s="1"/>
  <c r="D135"/>
  <c r="I135" s="1"/>
  <c r="K135" s="1"/>
  <c r="D139"/>
  <c r="I139" s="1"/>
  <c r="K139" s="1"/>
  <c r="D143"/>
  <c r="I143" s="1"/>
  <c r="K143" s="1"/>
  <c r="D147"/>
  <c r="I147" s="1"/>
  <c r="K147" s="1"/>
  <c r="D151"/>
  <c r="I151" s="1"/>
  <c r="K151" s="1"/>
  <c r="D155"/>
  <c r="I155" s="1"/>
  <c r="K155" s="1"/>
  <c r="D159"/>
  <c r="I159" s="1"/>
  <c r="K159" s="1"/>
  <c r="D163"/>
  <c r="I163" s="1"/>
  <c r="K163" s="1"/>
  <c r="D167"/>
  <c r="I167" s="1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D144"/>
  <c r="I144" s="1"/>
  <c r="K144" s="1"/>
  <c r="D148"/>
  <c r="I148" s="1"/>
  <c r="K148" s="1"/>
  <c r="D152"/>
  <c r="I152" s="1"/>
  <c r="K152" s="1"/>
  <c r="D156"/>
  <c r="I156" s="1"/>
  <c r="K156" s="1"/>
  <c r="D160"/>
  <c r="I160" s="1"/>
  <c r="K160" s="1"/>
  <c r="D164"/>
  <c r="I164" s="1"/>
  <c r="K164" s="1"/>
  <c r="D168"/>
  <c r="I168" s="1"/>
  <c r="K168" s="1"/>
  <c r="D172"/>
  <c r="D123" i="24"/>
  <c r="D127"/>
  <c r="D131"/>
  <c r="I131" s="1"/>
  <c r="K131" s="1"/>
  <c r="D135"/>
  <c r="I135" s="1"/>
  <c r="K135" s="1"/>
  <c r="D139"/>
  <c r="I139" s="1"/>
  <c r="K139" s="1"/>
  <c r="D143"/>
  <c r="I143" s="1"/>
  <c r="K143" s="1"/>
  <c r="I151"/>
  <c r="K151" s="1"/>
  <c r="I155"/>
  <c r="K155" s="1"/>
  <c r="I159"/>
  <c r="K159" s="1"/>
  <c r="I163"/>
  <c r="K163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D144"/>
  <c r="I144" s="1"/>
  <c r="K144" s="1"/>
  <c r="I148"/>
  <c r="K148" s="1"/>
  <c r="I152"/>
  <c r="K152" s="1"/>
  <c r="I160"/>
  <c r="K160" s="1"/>
  <c r="I164"/>
  <c r="K164" s="1"/>
  <c r="I168"/>
  <c r="K168" s="1"/>
  <c r="D172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D145"/>
  <c r="I145" s="1"/>
  <c r="K145" s="1"/>
  <c r="I153"/>
  <c r="K153" s="1"/>
  <c r="I157"/>
  <c r="K157" s="1"/>
  <c r="I161"/>
  <c r="K161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D146"/>
  <c r="I146" s="1"/>
  <c r="K146" s="1"/>
  <c r="I154"/>
  <c r="K154" s="1"/>
  <c r="I158"/>
  <c r="K158" s="1"/>
  <c r="I162"/>
  <c r="K162" s="1"/>
  <c r="D174"/>
  <c r="I174" s="1"/>
  <c r="K174" s="1"/>
  <c r="D120" i="21"/>
  <c r="D124"/>
  <c r="D128"/>
  <c r="I128" s="1"/>
  <c r="K128" s="1"/>
  <c r="D132"/>
  <c r="I132" s="1"/>
  <c r="K132" s="1"/>
  <c r="D136"/>
  <c r="I136" s="1"/>
  <c r="K136" s="1"/>
  <c r="D140"/>
  <c r="I140" s="1"/>
  <c r="K140" s="1"/>
  <c r="D144"/>
  <c r="I144" s="1"/>
  <c r="K144" s="1"/>
  <c r="D148"/>
  <c r="I148" s="1"/>
  <c r="K148" s="1"/>
  <c r="D152"/>
  <c r="I152" s="1"/>
  <c r="K152" s="1"/>
  <c r="D156"/>
  <c r="I156" s="1"/>
  <c r="K156" s="1"/>
  <c r="D160"/>
  <c r="I160" s="1"/>
  <c r="K160" s="1"/>
  <c r="D164"/>
  <c r="I164" s="1"/>
  <c r="K164" s="1"/>
  <c r="D168"/>
  <c r="I168" s="1"/>
  <c r="K168" s="1"/>
  <c r="D172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D145"/>
  <c r="I145" s="1"/>
  <c r="K145" s="1"/>
  <c r="D149"/>
  <c r="I149" s="1"/>
  <c r="K149" s="1"/>
  <c r="D153"/>
  <c r="I153" s="1"/>
  <c r="K153" s="1"/>
  <c r="D157"/>
  <c r="I157" s="1"/>
  <c r="K157" s="1"/>
  <c r="D161"/>
  <c r="I161" s="1"/>
  <c r="K161" s="1"/>
  <c r="D165"/>
  <c r="I165" s="1"/>
  <c r="K165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D146"/>
  <c r="I146" s="1"/>
  <c r="K146" s="1"/>
  <c r="D150"/>
  <c r="I150" s="1"/>
  <c r="K150" s="1"/>
  <c r="D123"/>
  <c r="D127"/>
  <c r="D131"/>
  <c r="I131" s="1"/>
  <c r="K131" s="1"/>
  <c r="D135"/>
  <c r="I135" s="1"/>
  <c r="K135" s="1"/>
  <c r="D139"/>
  <c r="I139" s="1"/>
  <c r="K139" s="1"/>
  <c r="D143"/>
  <c r="I143" s="1"/>
  <c r="K143" s="1"/>
  <c r="D147"/>
  <c r="I147" s="1"/>
  <c r="K147" s="1"/>
  <c r="D151"/>
  <c r="I151" s="1"/>
  <c r="K151" s="1"/>
  <c r="D155"/>
  <c r="I155" s="1"/>
  <c r="K155" s="1"/>
  <c r="D159"/>
  <c r="I159" s="1"/>
  <c r="K159" s="1"/>
  <c r="D163"/>
  <c r="I163" s="1"/>
  <c r="K163" s="1"/>
  <c r="D167"/>
  <c r="I167" s="1"/>
  <c r="K167" s="1"/>
  <c r="D158"/>
  <c r="I158" s="1"/>
  <c r="K158" s="1"/>
  <c r="D162"/>
  <c r="I162" s="1"/>
  <c r="K162" s="1"/>
  <c r="D174"/>
  <c r="I174" s="1"/>
  <c r="K174" s="1"/>
  <c r="D166"/>
  <c r="I166" s="1"/>
  <c r="K166" s="1"/>
  <c r="D154"/>
  <c r="I154" s="1"/>
  <c r="K154" s="1"/>
  <c r="D122" i="6"/>
  <c r="D126"/>
  <c r="D130"/>
  <c r="I130" s="1"/>
  <c r="K130" s="1"/>
  <c r="D120"/>
  <c r="D124"/>
  <c r="D128"/>
  <c r="I128" s="1"/>
  <c r="K128" s="1"/>
  <c r="D132"/>
  <c r="I132" s="1"/>
  <c r="K132" s="1"/>
  <c r="D123"/>
  <c r="D131"/>
  <c r="I131" s="1"/>
  <c r="K131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8"/>
  <c r="K168" s="1"/>
  <c r="D125"/>
  <c r="D133"/>
  <c r="I133" s="1"/>
  <c r="K133" s="1"/>
  <c r="D137"/>
  <c r="I137" s="1"/>
  <c r="K137" s="1"/>
  <c r="D141"/>
  <c r="I141" s="1"/>
  <c r="K141" s="1"/>
  <c r="I145"/>
  <c r="K145" s="1"/>
  <c r="I153"/>
  <c r="K153" s="1"/>
  <c r="I157"/>
  <c r="K157" s="1"/>
  <c r="I161"/>
  <c r="K161" s="1"/>
  <c r="I173"/>
  <c r="K173" s="1"/>
  <c r="D127"/>
  <c r="D134"/>
  <c r="I134" s="1"/>
  <c r="K134" s="1"/>
  <c r="D138"/>
  <c r="I138" s="1"/>
  <c r="K138" s="1"/>
  <c r="D142"/>
  <c r="I142" s="1"/>
  <c r="K142" s="1"/>
  <c r="I150"/>
  <c r="K150" s="1"/>
  <c r="I154"/>
  <c r="K154" s="1"/>
  <c r="I158"/>
  <c r="K158" s="1"/>
  <c r="I166"/>
  <c r="K166" s="1"/>
  <c r="D174"/>
  <c r="I174" s="1"/>
  <c r="K174" s="1"/>
  <c r="D121"/>
  <c r="D129"/>
  <c r="I129" s="1"/>
  <c r="K129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6" i="10"/>
  <c r="D130"/>
  <c r="I130" s="1"/>
  <c r="K130" s="1"/>
  <c r="D134"/>
  <c r="I134" s="1"/>
  <c r="K134" s="1"/>
  <c r="D138"/>
  <c r="I138" s="1"/>
  <c r="K138" s="1"/>
  <c r="D142"/>
  <c r="I142" s="1"/>
  <c r="K142" s="1"/>
  <c r="I150"/>
  <c r="K150" s="1"/>
  <c r="I154"/>
  <c r="K154" s="1"/>
  <c r="I158"/>
  <c r="K158" s="1"/>
  <c r="I162"/>
  <c r="K162" s="1"/>
  <c r="I166"/>
  <c r="K166" s="1"/>
  <c r="D174"/>
  <c r="I174" s="1"/>
  <c r="K174" s="1"/>
  <c r="D127"/>
  <c r="D131"/>
  <c r="I131" s="1"/>
  <c r="K131" s="1"/>
  <c r="D135"/>
  <c r="I135" s="1"/>
  <c r="K135" s="1"/>
  <c r="D139"/>
  <c r="I139" s="1"/>
  <c r="K139" s="1"/>
  <c r="D143"/>
  <c r="I143" s="1"/>
  <c r="K143" s="1"/>
  <c r="I147"/>
  <c r="K147" s="1"/>
  <c r="I155"/>
  <c r="K155" s="1"/>
  <c r="I159"/>
  <c r="K159" s="1"/>
  <c r="I163"/>
  <c r="K163" s="1"/>
  <c r="D128"/>
  <c r="I128" s="1"/>
  <c r="K128" s="1"/>
  <c r="D132"/>
  <c r="I132" s="1"/>
  <c r="K132" s="1"/>
  <c r="D136"/>
  <c r="I136" s="1"/>
  <c r="K136" s="1"/>
  <c r="D140"/>
  <c r="I140" s="1"/>
  <c r="K140" s="1"/>
  <c r="D144"/>
  <c r="I144" s="1"/>
  <c r="K144" s="1"/>
  <c r="I148"/>
  <c r="K148" s="1"/>
  <c r="I152"/>
  <c r="K152" s="1"/>
  <c r="I160"/>
  <c r="K160" s="1"/>
  <c r="I164"/>
  <c r="K164" s="1"/>
  <c r="D172"/>
  <c r="D129"/>
  <c r="I129" s="1"/>
  <c r="K129" s="1"/>
  <c r="D133"/>
  <c r="I133" s="1"/>
  <c r="K133" s="1"/>
  <c r="D137"/>
  <c r="I137" s="1"/>
  <c r="K137" s="1"/>
  <c r="D141"/>
  <c r="I141" s="1"/>
  <c r="K141" s="1"/>
  <c r="D145"/>
  <c r="I145" s="1"/>
  <c r="K145" s="1"/>
  <c r="I149"/>
  <c r="K149" s="1"/>
  <c r="I153"/>
  <c r="K153" s="1"/>
  <c r="I157"/>
  <c r="K157" s="1"/>
  <c r="I161"/>
  <c r="K161" s="1"/>
  <c r="I165"/>
  <c r="K165" s="1"/>
  <c r="D173"/>
  <c r="I173" s="1"/>
  <c r="K173" s="1"/>
  <c r="D119" i="35"/>
  <c r="I119" s="1"/>
  <c r="K119" s="1"/>
  <c r="D119" i="39"/>
  <c r="I119" s="1"/>
  <c r="K119" s="1"/>
  <c r="D119" i="43"/>
  <c r="I119" s="1"/>
  <c r="K119" s="1"/>
  <c r="D119" i="5"/>
  <c r="I119" s="1"/>
  <c r="K119" s="1"/>
  <c r="D119" i="9"/>
  <c r="I119" s="1"/>
  <c r="K119" s="1"/>
  <c r="D173" i="1"/>
  <c r="I173" s="1"/>
  <c r="K173" s="1"/>
  <c r="I165"/>
  <c r="K165" s="1"/>
  <c r="I157"/>
  <c r="K157" s="1"/>
  <c r="I153"/>
  <c r="K153" s="1"/>
  <c r="I149"/>
  <c r="K149" s="1"/>
  <c r="D168" i="34"/>
  <c r="I168" s="1"/>
  <c r="K168" s="1"/>
  <c r="D164"/>
  <c r="I164" s="1"/>
  <c r="K164" s="1"/>
  <c r="D160"/>
  <c r="I160" s="1"/>
  <c r="K160" s="1"/>
  <c r="D156"/>
  <c r="I156" s="1"/>
  <c r="K156" s="1"/>
  <c r="D152"/>
  <c r="I152" s="1"/>
  <c r="K152" s="1"/>
  <c r="D148"/>
  <c r="I148" s="1"/>
  <c r="K148" s="1"/>
  <c r="D144"/>
  <c r="I144" s="1"/>
  <c r="K144" s="1"/>
  <c r="D140"/>
  <c r="I140" s="1"/>
  <c r="K140" s="1"/>
  <c r="D136"/>
  <c r="I136" s="1"/>
  <c r="K136" s="1"/>
  <c r="D132"/>
  <c r="I132" s="1"/>
  <c r="K132" s="1"/>
  <c r="D128"/>
  <c r="I128" s="1"/>
  <c r="K128" s="1"/>
  <c r="D124"/>
  <c r="I174" i="35"/>
  <c r="K174" s="1"/>
  <c r="I164"/>
  <c r="K164" s="1"/>
  <c r="I156"/>
  <c r="K156" s="1"/>
  <c r="I148"/>
  <c r="K148" s="1"/>
  <c r="D120" i="37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I145"/>
  <c r="K145" s="1"/>
  <c r="I149"/>
  <c r="K149" s="1"/>
  <c r="I153"/>
  <c r="K153" s="1"/>
  <c r="I157"/>
  <c r="K157" s="1"/>
  <c r="I161"/>
  <c r="K161" s="1"/>
  <c r="I165"/>
  <c r="K165" s="1"/>
  <c r="I173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I146"/>
  <c r="K146" s="1"/>
  <c r="I150"/>
  <c r="K150" s="1"/>
  <c r="I154"/>
  <c r="K154" s="1"/>
  <c r="I158"/>
  <c r="K158" s="1"/>
  <c r="I162"/>
  <c r="K162" s="1"/>
  <c r="I166"/>
  <c r="K166" s="1"/>
  <c r="I174"/>
  <c r="K174" s="1"/>
  <c r="D123"/>
  <c r="D127"/>
  <c r="D131"/>
  <c r="I131" s="1"/>
  <c r="K131" s="1"/>
  <c r="D135"/>
  <c r="I135" s="1"/>
  <c r="K135" s="1"/>
  <c r="D139"/>
  <c r="I139" s="1"/>
  <c r="K139" s="1"/>
  <c r="D143"/>
  <c r="I143" s="1"/>
  <c r="K143" s="1"/>
  <c r="I147"/>
  <c r="K147" s="1"/>
  <c r="I151"/>
  <c r="K151" s="1"/>
  <c r="I155"/>
  <c r="K155" s="1"/>
  <c r="I159"/>
  <c r="K159" s="1"/>
  <c r="I163"/>
  <c r="K163" s="1"/>
  <c r="I167"/>
  <c r="K167" s="1"/>
  <c r="D122" i="41"/>
  <c r="D126"/>
  <c r="D130"/>
  <c r="I130" s="1"/>
  <c r="K130" s="1"/>
  <c r="D134"/>
  <c r="I134" s="1"/>
  <c r="K134" s="1"/>
  <c r="D138"/>
  <c r="I138" s="1"/>
  <c r="K138" s="1"/>
  <c r="D142"/>
  <c r="I142" s="1"/>
  <c r="K142" s="1"/>
  <c r="D146"/>
  <c r="I146" s="1"/>
  <c r="K146" s="1"/>
  <c r="D150"/>
  <c r="I150" s="1"/>
  <c r="K150" s="1"/>
  <c r="D154"/>
  <c r="I154" s="1"/>
  <c r="K154" s="1"/>
  <c r="D123"/>
  <c r="D127"/>
  <c r="D131"/>
  <c r="I131" s="1"/>
  <c r="K131" s="1"/>
  <c r="D135"/>
  <c r="I135" s="1"/>
  <c r="K135" s="1"/>
  <c r="D139"/>
  <c r="I139" s="1"/>
  <c r="K139" s="1"/>
  <c r="D143"/>
  <c r="I143" s="1"/>
  <c r="K143" s="1"/>
  <c r="D147"/>
  <c r="I147" s="1"/>
  <c r="K147" s="1"/>
  <c r="D151"/>
  <c r="I151" s="1"/>
  <c r="K151" s="1"/>
  <c r="D155"/>
  <c r="I155" s="1"/>
  <c r="K155" s="1"/>
  <c r="D121"/>
  <c r="D125"/>
  <c r="D129"/>
  <c r="I129" s="1"/>
  <c r="K129" s="1"/>
  <c r="D132"/>
  <c r="I132" s="1"/>
  <c r="K132" s="1"/>
  <c r="D140"/>
  <c r="I140" s="1"/>
  <c r="K140" s="1"/>
  <c r="D148"/>
  <c r="I148" s="1"/>
  <c r="K148" s="1"/>
  <c r="D156"/>
  <c r="I156" s="1"/>
  <c r="K156" s="1"/>
  <c r="D160"/>
  <c r="I160" s="1"/>
  <c r="K160" s="1"/>
  <c r="D164"/>
  <c r="I164" s="1"/>
  <c r="K164" s="1"/>
  <c r="D168"/>
  <c r="I168" s="1"/>
  <c r="K168" s="1"/>
  <c r="D120"/>
  <c r="D133"/>
  <c r="I133" s="1"/>
  <c r="K133" s="1"/>
  <c r="D141"/>
  <c r="I141" s="1"/>
  <c r="K141" s="1"/>
  <c r="D149"/>
  <c r="I149" s="1"/>
  <c r="K149" s="1"/>
  <c r="D157"/>
  <c r="I157" s="1"/>
  <c r="K157" s="1"/>
  <c r="D161"/>
  <c r="I161" s="1"/>
  <c r="K161" s="1"/>
  <c r="D165"/>
  <c r="I165" s="1"/>
  <c r="K165" s="1"/>
  <c r="D173"/>
  <c r="I173" s="1"/>
  <c r="K173" s="1"/>
  <c r="D124"/>
  <c r="D136"/>
  <c r="I136" s="1"/>
  <c r="K136" s="1"/>
  <c r="D144"/>
  <c r="I144" s="1"/>
  <c r="K144" s="1"/>
  <c r="D152"/>
  <c r="I152" s="1"/>
  <c r="K152" s="1"/>
  <c r="D158"/>
  <c r="I158" s="1"/>
  <c r="K158" s="1"/>
  <c r="D162"/>
  <c r="I162" s="1"/>
  <c r="K162" s="1"/>
  <c r="D166"/>
  <c r="I166" s="1"/>
  <c r="K166" s="1"/>
  <c r="D174"/>
  <c r="I174" s="1"/>
  <c r="K174" s="1"/>
  <c r="D128"/>
  <c r="I128" s="1"/>
  <c r="K128" s="1"/>
  <c r="D137"/>
  <c r="I137" s="1"/>
  <c r="K137" s="1"/>
  <c r="D145"/>
  <c r="I145" s="1"/>
  <c r="K145" s="1"/>
  <c r="D153"/>
  <c r="I153" s="1"/>
  <c r="K153" s="1"/>
  <c r="D159"/>
  <c r="I159" s="1"/>
  <c r="K159" s="1"/>
  <c r="D163"/>
  <c r="I163" s="1"/>
  <c r="K163" s="1"/>
  <c r="D167"/>
  <c r="I167" s="1"/>
  <c r="K167" s="1"/>
  <c r="D122" i="23"/>
  <c r="D126"/>
  <c r="D130"/>
  <c r="I130" s="1"/>
  <c r="K130" s="1"/>
  <c r="D134"/>
  <c r="I134" s="1"/>
  <c r="K134" s="1"/>
  <c r="D138"/>
  <c r="I138" s="1"/>
  <c r="K138" s="1"/>
  <c r="D142"/>
  <c r="I142" s="1"/>
  <c r="K142" s="1"/>
  <c r="D146"/>
  <c r="I146" s="1"/>
  <c r="K146" s="1"/>
  <c r="D150"/>
  <c r="I150" s="1"/>
  <c r="K150" s="1"/>
  <c r="D154"/>
  <c r="I154" s="1"/>
  <c r="K154" s="1"/>
  <c r="D158"/>
  <c r="I158" s="1"/>
  <c r="K158" s="1"/>
  <c r="D162"/>
  <c r="I162" s="1"/>
  <c r="K162" s="1"/>
  <c r="D166"/>
  <c r="I166" s="1"/>
  <c r="K166" s="1"/>
  <c r="D174"/>
  <c r="I174" s="1"/>
  <c r="K174" s="1"/>
  <c r="D123"/>
  <c r="D127"/>
  <c r="D131"/>
  <c r="I131" s="1"/>
  <c r="K131" s="1"/>
  <c r="D135"/>
  <c r="I135" s="1"/>
  <c r="K135" s="1"/>
  <c r="D139"/>
  <c r="I139" s="1"/>
  <c r="K139" s="1"/>
  <c r="D143"/>
  <c r="I143" s="1"/>
  <c r="K143" s="1"/>
  <c r="D147"/>
  <c r="I147" s="1"/>
  <c r="K147" s="1"/>
  <c r="D151"/>
  <c r="I151" s="1"/>
  <c r="K151" s="1"/>
  <c r="D155"/>
  <c r="I155" s="1"/>
  <c r="K155" s="1"/>
  <c r="D159"/>
  <c r="I159" s="1"/>
  <c r="K159" s="1"/>
  <c r="D163"/>
  <c r="I163" s="1"/>
  <c r="K163" s="1"/>
  <c r="D167"/>
  <c r="I167" s="1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D144"/>
  <c r="I144" s="1"/>
  <c r="K144" s="1"/>
  <c r="D148"/>
  <c r="I148" s="1"/>
  <c r="K148" s="1"/>
  <c r="D152"/>
  <c r="I152" s="1"/>
  <c r="K152" s="1"/>
  <c r="D156"/>
  <c r="I156" s="1"/>
  <c r="K156" s="1"/>
  <c r="D160"/>
  <c r="I160" s="1"/>
  <c r="K160" s="1"/>
  <c r="D164"/>
  <c r="I164" s="1"/>
  <c r="K164" s="1"/>
  <c r="I168"/>
  <c r="K168" s="1"/>
  <c r="D172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D145"/>
  <c r="I145" s="1"/>
  <c r="K145" s="1"/>
  <c r="D149"/>
  <c r="I149" s="1"/>
  <c r="K149" s="1"/>
  <c r="D153"/>
  <c r="I153" s="1"/>
  <c r="K153" s="1"/>
  <c r="D157"/>
  <c r="I157" s="1"/>
  <c r="K157" s="1"/>
  <c r="D161"/>
  <c r="I161" s="1"/>
  <c r="K161" s="1"/>
  <c r="D165"/>
  <c r="I165" s="1"/>
  <c r="K165" s="1"/>
  <c r="D173"/>
  <c r="I173" s="1"/>
  <c r="K173" s="1"/>
  <c r="D123" i="22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9"/>
  <c r="K159" s="1"/>
  <c r="I163"/>
  <c r="K163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8"/>
  <c r="K148" s="1"/>
  <c r="I152"/>
  <c r="K152" s="1"/>
  <c r="I164"/>
  <c r="K164" s="1"/>
  <c r="I168"/>
  <c r="K168" s="1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I145"/>
  <c r="K145" s="1"/>
  <c r="I153"/>
  <c r="K153" s="1"/>
  <c r="I161"/>
  <c r="K161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I146"/>
  <c r="K146" s="1"/>
  <c r="I150"/>
  <c r="K150" s="1"/>
  <c r="I158"/>
  <c r="K158" s="1"/>
  <c r="I162"/>
  <c r="K162" s="1"/>
  <c r="I166"/>
  <c r="K166" s="1"/>
  <c r="D174"/>
  <c r="I174" s="1"/>
  <c r="K174" s="1"/>
  <c r="D121" i="7"/>
  <c r="D125"/>
  <c r="D129"/>
  <c r="I129" s="1"/>
  <c r="K129" s="1"/>
  <c r="D133"/>
  <c r="I133" s="1"/>
  <c r="K133" s="1"/>
  <c r="I141"/>
  <c r="K141" s="1"/>
  <c r="I145"/>
  <c r="K145" s="1"/>
  <c r="I149"/>
  <c r="K149" s="1"/>
  <c r="I153"/>
  <c r="K153" s="1"/>
  <c r="I157"/>
  <c r="K157" s="1"/>
  <c r="I161"/>
  <c r="K161" s="1"/>
  <c r="I165"/>
  <c r="K165" s="1"/>
  <c r="I173"/>
  <c r="K173" s="1"/>
  <c r="D123"/>
  <c r="D127"/>
  <c r="D131"/>
  <c r="I131" s="1"/>
  <c r="K131" s="1"/>
  <c r="I135"/>
  <c r="K135" s="1"/>
  <c r="I143"/>
  <c r="K143" s="1"/>
  <c r="I147"/>
  <c r="K147" s="1"/>
  <c r="I151"/>
  <c r="K151" s="1"/>
  <c r="I159"/>
  <c r="K159" s="1"/>
  <c r="I163"/>
  <c r="K163" s="1"/>
  <c r="I167"/>
  <c r="K167" s="1"/>
  <c r="D122"/>
  <c r="D130"/>
  <c r="I130" s="1"/>
  <c r="K130" s="1"/>
  <c r="I138"/>
  <c r="K138" s="1"/>
  <c r="I146"/>
  <c r="K146" s="1"/>
  <c r="I154"/>
  <c r="K154" s="1"/>
  <c r="I162"/>
  <c r="K162" s="1"/>
  <c r="D124"/>
  <c r="D132"/>
  <c r="I132" s="1"/>
  <c r="K132" s="1"/>
  <c r="I140"/>
  <c r="K140" s="1"/>
  <c r="I156"/>
  <c r="K156" s="1"/>
  <c r="D126"/>
  <c r="D134"/>
  <c r="I134" s="1"/>
  <c r="K134" s="1"/>
  <c r="I142"/>
  <c r="K142" s="1"/>
  <c r="I158"/>
  <c r="K158" s="1"/>
  <c r="D174"/>
  <c r="I174" s="1"/>
  <c r="K174" s="1"/>
  <c r="D120"/>
  <c r="D128"/>
  <c r="I128" s="1"/>
  <c r="K128" s="1"/>
  <c r="I136"/>
  <c r="K136" s="1"/>
  <c r="I144"/>
  <c r="K144" s="1"/>
  <c r="I152"/>
  <c r="K152" s="1"/>
  <c r="I160"/>
  <c r="K160" s="1"/>
  <c r="I168"/>
  <c r="K168" s="1"/>
  <c r="I133" i="11"/>
  <c r="K133" s="1"/>
  <c r="I137"/>
  <c r="K137" s="1"/>
  <c r="I149"/>
  <c r="K149" s="1"/>
  <c r="I153"/>
  <c r="K153" s="1"/>
  <c r="I165"/>
  <c r="K165" s="1"/>
  <c r="D173"/>
  <c r="I173" s="1"/>
  <c r="K173" s="1"/>
  <c r="I134"/>
  <c r="K134" s="1"/>
  <c r="I138"/>
  <c r="K138" s="1"/>
  <c r="I142"/>
  <c r="K142" s="1"/>
  <c r="I150"/>
  <c r="K150" s="1"/>
  <c r="I154"/>
  <c r="K154" s="1"/>
  <c r="I158"/>
  <c r="K158" s="1"/>
  <c r="I162"/>
  <c r="K162" s="1"/>
  <c r="I166"/>
  <c r="K166" s="1"/>
  <c r="D174"/>
  <c r="I174" s="1"/>
  <c r="K174" s="1"/>
  <c r="I143"/>
  <c r="K143" s="1"/>
  <c r="I147"/>
  <c r="K147" s="1"/>
  <c r="I159"/>
  <c r="K159" s="1"/>
  <c r="I163"/>
  <c r="K163" s="1"/>
  <c r="I132"/>
  <c r="K132" s="1"/>
  <c r="I136"/>
  <c r="K136" s="1"/>
  <c r="I140"/>
  <c r="K140" s="1"/>
  <c r="I144"/>
  <c r="K144" s="1"/>
  <c r="I148"/>
  <c r="K148" s="1"/>
  <c r="I156"/>
  <c r="K156" s="1"/>
  <c r="I160"/>
  <c r="K160" s="1"/>
  <c r="I168"/>
  <c r="K168" s="1"/>
  <c r="D119" i="36"/>
  <c r="I119" s="1"/>
  <c r="K119" s="1"/>
  <c r="D119" i="40"/>
  <c r="I119" s="1"/>
  <c r="K119" s="1"/>
  <c r="D119" i="24"/>
  <c r="I119" s="1"/>
  <c r="K119" s="1"/>
  <c r="D119" i="21"/>
  <c r="I119" s="1"/>
  <c r="K119" s="1"/>
  <c r="D119" i="6"/>
  <c r="I119" s="1"/>
  <c r="K119" s="1"/>
  <c r="I119" i="10"/>
  <c r="K119" s="1"/>
  <c r="D172" i="1"/>
  <c r="I168"/>
  <c r="K168" s="1"/>
  <c r="I160"/>
  <c r="K160" s="1"/>
  <c r="I152"/>
  <c r="K152" s="1"/>
  <c r="I144"/>
  <c r="K144" s="1"/>
  <c r="I136"/>
  <c r="K136" s="1"/>
  <c r="I128"/>
  <c r="K128" s="1"/>
  <c r="D167" i="34"/>
  <c r="I167" s="1"/>
  <c r="K167" s="1"/>
  <c r="D163"/>
  <c r="I163" s="1"/>
  <c r="K163" s="1"/>
  <c r="D159"/>
  <c r="I159" s="1"/>
  <c r="K159" s="1"/>
  <c r="D155"/>
  <c r="I155" s="1"/>
  <c r="K155" s="1"/>
  <c r="D151"/>
  <c r="I151" s="1"/>
  <c r="K151" s="1"/>
  <c r="D147"/>
  <c r="I147" s="1"/>
  <c r="K147" s="1"/>
  <c r="D143"/>
  <c r="I143" s="1"/>
  <c r="K143" s="1"/>
  <c r="D139"/>
  <c r="I139" s="1"/>
  <c r="K139" s="1"/>
  <c r="D135"/>
  <c r="I135" s="1"/>
  <c r="K135" s="1"/>
  <c r="D131"/>
  <c r="I131" s="1"/>
  <c r="K131" s="1"/>
  <c r="D127"/>
  <c r="D123"/>
  <c r="I173" i="35"/>
  <c r="K173" s="1"/>
  <c r="I168"/>
  <c r="K168" s="1"/>
  <c r="I161"/>
  <c r="K161" s="1"/>
  <c r="I153"/>
  <c r="K153" s="1"/>
  <c r="I145"/>
  <c r="K145" s="1"/>
  <c r="G5" i="44"/>
  <c r="G32" i="12" s="1"/>
  <c r="G6" i="44"/>
  <c r="G33" i="12" s="1"/>
  <c r="G7" i="44"/>
  <c r="G34" i="12" s="1"/>
  <c r="G8" i="44"/>
  <c r="G35" i="12" s="1"/>
  <c r="G9" i="44"/>
  <c r="G36" i="12" s="1"/>
  <c r="G10" i="44"/>
  <c r="G37" i="12" s="1"/>
  <c r="G11" i="44"/>
  <c r="G38" i="12" s="1"/>
  <c r="G12" i="44"/>
  <c r="G39" i="12" s="1"/>
  <c r="G13" i="44"/>
  <c r="G40" i="12" s="1"/>
  <c r="G14" i="44"/>
  <c r="G15"/>
  <c r="G16"/>
  <c r="G17"/>
  <c r="G18"/>
  <c r="G19"/>
  <c r="G20"/>
  <c r="G21"/>
  <c r="G22"/>
  <c r="G23"/>
  <c r="G24"/>
  <c r="G25"/>
  <c r="G26"/>
  <c r="G27"/>
  <c r="G28"/>
  <c r="G31" i="12"/>
  <c r="F32"/>
  <c r="F33"/>
  <c r="F34"/>
  <c r="F35"/>
  <c r="F36"/>
  <c r="F37"/>
  <c r="F38"/>
  <c r="F39"/>
  <c r="F40"/>
  <c r="A32"/>
  <c r="A33"/>
  <c r="A34"/>
  <c r="A35"/>
  <c r="A36"/>
  <c r="A37"/>
  <c r="A38"/>
  <c r="A39"/>
  <c r="A40"/>
  <c r="F31"/>
  <c r="A31"/>
  <c r="F10" i="34"/>
  <c r="G32" i="3" s="1"/>
  <c r="F9" i="34"/>
  <c r="E32" i="3" s="1"/>
  <c r="F10" i="35"/>
  <c r="G31" i="3" s="1"/>
  <c r="F9" i="35"/>
  <c r="E31" i="3" s="1"/>
  <c r="F10" i="36"/>
  <c r="G30" i="3" s="1"/>
  <c r="F9" i="36"/>
  <c r="E30" i="3" s="1"/>
  <c r="F10" i="37"/>
  <c r="G29" i="3" s="1"/>
  <c r="F9" i="37"/>
  <c r="E29" i="3" s="1"/>
  <c r="F10" i="38"/>
  <c r="G28" i="3" s="1"/>
  <c r="F9" i="38"/>
  <c r="E28" i="3" s="1"/>
  <c r="F10" i="39"/>
  <c r="G27" i="3" s="1"/>
  <c r="F9" i="39"/>
  <c r="E27" i="3" s="1"/>
  <c r="F10" i="40"/>
  <c r="G26" i="3" s="1"/>
  <c r="F9" i="40"/>
  <c r="E26" i="3" s="1"/>
  <c r="F10" i="41"/>
  <c r="G25" i="3" s="1"/>
  <c r="F9" i="41"/>
  <c r="E25" i="3" s="1"/>
  <c r="F10" i="42"/>
  <c r="G24" i="3" s="1"/>
  <c r="F9" i="42"/>
  <c r="E24" i="3" s="1"/>
  <c r="F10" i="43"/>
  <c r="G23" i="3" s="1"/>
  <c r="F9" i="43"/>
  <c r="E23" i="3" s="1"/>
  <c r="F10" i="24"/>
  <c r="G22" i="3" s="1"/>
  <c r="F9" i="24"/>
  <c r="E22" i="3" s="1"/>
  <c r="F10" i="23"/>
  <c r="G21" i="3" s="1"/>
  <c r="F9" i="23"/>
  <c r="E21" i="3" s="1"/>
  <c r="F10" i="19"/>
  <c r="G20" i="3" s="1"/>
  <c r="F9" i="19"/>
  <c r="E20" i="3" s="1"/>
  <c r="F10" i="20"/>
  <c r="G19" i="3" s="1"/>
  <c r="F9" i="20"/>
  <c r="E19" i="3" s="1"/>
  <c r="F10" i="21"/>
  <c r="G18" i="3" s="1"/>
  <c r="F9" i="21"/>
  <c r="E18" i="3" s="1"/>
  <c r="F10" i="22"/>
  <c r="G17" i="3" s="1"/>
  <c r="F9" i="22"/>
  <c r="E17" i="3" s="1"/>
  <c r="F10" i="18"/>
  <c r="G16" i="3" s="1"/>
  <c r="F9" i="18"/>
  <c r="E16" i="3" s="1"/>
  <c r="F10" i="5"/>
  <c r="G15" i="3" s="1"/>
  <c r="F9" i="5"/>
  <c r="E15" i="3" s="1"/>
  <c r="F10" i="6"/>
  <c r="G14" i="3" s="1"/>
  <c r="F9" i="6"/>
  <c r="E14" i="3" s="1"/>
  <c r="F10" i="7"/>
  <c r="G13" i="3" s="1"/>
  <c r="F9" i="7"/>
  <c r="E13" i="3" s="1"/>
  <c r="F10" i="8"/>
  <c r="G12" i="3" s="1"/>
  <c r="F9" i="8"/>
  <c r="E12" i="3" s="1"/>
  <c r="F10" i="9"/>
  <c r="G11" i="3" s="1"/>
  <c r="F9" i="9"/>
  <c r="E11" i="3" s="1"/>
  <c r="F10" i="10"/>
  <c r="G10" i="3" s="1"/>
  <c r="F9" i="10"/>
  <c r="E10" i="3" s="1"/>
  <c r="F10" i="11"/>
  <c r="G9" i="3" s="1"/>
  <c r="F9" i="11"/>
  <c r="E9" i="3" s="1"/>
  <c r="F10" i="1"/>
  <c r="G8" i="3" s="1"/>
  <c r="F9" i="1"/>
  <c r="E8" i="3" s="1"/>
  <c r="I42"/>
  <c r="I43" s="1"/>
  <c r="I44" s="1"/>
  <c r="I45" s="1"/>
  <c r="I46" s="1"/>
  <c r="I47" s="1"/>
  <c r="I48" s="1"/>
  <c r="I49" s="1"/>
  <c r="I50" s="1"/>
  <c r="I51" s="1"/>
  <c r="I52" s="1"/>
  <c r="I53" s="1"/>
  <c r="I54" s="1"/>
  <c r="I55" s="1"/>
  <c r="I56" s="1"/>
  <c r="I57" s="1"/>
  <c r="I58" s="1"/>
  <c r="I59" s="1"/>
  <c r="I60" s="1"/>
  <c r="I61" s="1"/>
  <c r="I62" s="1"/>
  <c r="I63" s="1"/>
  <c r="I64" s="1"/>
  <c r="I65" s="1"/>
  <c r="I66" s="1"/>
  <c r="I67" s="1"/>
  <c r="T8"/>
  <c r="D67"/>
  <c r="E67"/>
  <c r="G67"/>
  <c r="H67"/>
  <c r="P25" i="48" l="1"/>
  <c r="P26"/>
  <c r="Q52"/>
  <c r="R52"/>
  <c r="R25"/>
  <c r="R26"/>
  <c r="Q25"/>
  <c r="Q26"/>
  <c r="P52"/>
  <c r="I101" i="37"/>
  <c r="J101" s="1"/>
  <c r="I97"/>
  <c r="J97" s="1"/>
  <c r="I105"/>
  <c r="J105" s="1"/>
  <c r="I97" i="11"/>
  <c r="J97" s="1"/>
  <c r="J93"/>
  <c r="J89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5"/>
  <c r="J105" s="1"/>
  <c r="I101"/>
  <c r="J101" s="1"/>
  <c r="I85"/>
  <c r="J85" s="1"/>
  <c r="I106"/>
  <c r="J106" s="1"/>
  <c r="I106" i="34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93" i="37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38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5" i="41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42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5" i="23"/>
  <c r="J105" s="1"/>
  <c r="I101"/>
  <c r="J101" s="1"/>
  <c r="J97"/>
  <c r="J93"/>
  <c r="J89"/>
  <c r="J85"/>
  <c r="J81"/>
  <c r="J77"/>
  <c r="J73"/>
  <c r="J69"/>
  <c r="J65"/>
  <c r="J61"/>
  <c r="J57"/>
  <c r="J53"/>
  <c r="J49"/>
  <c r="J45"/>
  <c r="J41"/>
  <c r="J37"/>
  <c r="J33"/>
  <c r="J29"/>
  <c r="J25"/>
  <c r="J21"/>
  <c r="I106" i="19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5" i="22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18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99" i="35"/>
  <c r="J99" s="1"/>
  <c r="I83"/>
  <c r="J83" s="1"/>
  <c r="I75"/>
  <c r="J75" s="1"/>
  <c r="I71"/>
  <c r="J71" s="1"/>
  <c r="I59"/>
  <c r="J59" s="1"/>
  <c r="I55"/>
  <c r="J55" s="1"/>
  <c r="I51"/>
  <c r="J51" s="1"/>
  <c r="I47"/>
  <c r="J47" s="1"/>
  <c r="I35"/>
  <c r="J35" s="1"/>
  <c r="I27"/>
  <c r="J27" s="1"/>
  <c r="I108" i="36"/>
  <c r="J108" s="1"/>
  <c r="I96"/>
  <c r="J96" s="1"/>
  <c r="I84"/>
  <c r="J84" s="1"/>
  <c r="I76"/>
  <c r="J76" s="1"/>
  <c r="I72"/>
  <c r="J72" s="1"/>
  <c r="I52"/>
  <c r="J52" s="1"/>
  <c r="I48"/>
  <c r="J48" s="1"/>
  <c r="I36"/>
  <c r="J36" s="1"/>
  <c r="I95" i="39"/>
  <c r="J95" s="1"/>
  <c r="I91"/>
  <c r="J91" s="1"/>
  <c r="I87"/>
  <c r="J87" s="1"/>
  <c r="I71"/>
  <c r="J71" s="1"/>
  <c r="I67"/>
  <c r="J67" s="1"/>
  <c r="I63"/>
  <c r="J63" s="1"/>
  <c r="I51"/>
  <c r="J51" s="1"/>
  <c r="I43"/>
  <c r="J43" s="1"/>
  <c r="I31"/>
  <c r="J31" s="1"/>
  <c r="I108" i="40"/>
  <c r="J108" s="1"/>
  <c r="I64"/>
  <c r="J64" s="1"/>
  <c r="I52"/>
  <c r="J52" s="1"/>
  <c r="I44"/>
  <c r="J44" s="1"/>
  <c r="I24"/>
  <c r="J24" s="1"/>
  <c r="I83" i="43"/>
  <c r="J83" s="1"/>
  <c r="I79"/>
  <c r="J79" s="1"/>
  <c r="I75"/>
  <c r="J75" s="1"/>
  <c r="I71"/>
  <c r="J71" s="1"/>
  <c r="I67"/>
  <c r="J67" s="1"/>
  <c r="I59"/>
  <c r="J59" s="1"/>
  <c r="I55"/>
  <c r="J55" s="1"/>
  <c r="I43"/>
  <c r="J43" s="1"/>
  <c r="I27"/>
  <c r="J27" s="1"/>
  <c r="I84" i="24"/>
  <c r="J84" s="1"/>
  <c r="I76"/>
  <c r="J76" s="1"/>
  <c r="I52"/>
  <c r="J52" s="1"/>
  <c r="I44"/>
  <c r="J44" s="1"/>
  <c r="I32"/>
  <c r="J32" s="1"/>
  <c r="I99" i="20"/>
  <c r="J99" s="1"/>
  <c r="I91"/>
  <c r="J91" s="1"/>
  <c r="I87"/>
  <c r="J87" s="1"/>
  <c r="I83"/>
  <c r="J83" s="1"/>
  <c r="I75"/>
  <c r="J75" s="1"/>
  <c r="I71"/>
  <c r="J71" s="1"/>
  <c r="I63"/>
  <c r="J63" s="1"/>
  <c r="I47"/>
  <c r="J47" s="1"/>
  <c r="I39"/>
  <c r="J39" s="1"/>
  <c r="I31"/>
  <c r="J31" s="1"/>
  <c r="I27"/>
  <c r="J27" s="1"/>
  <c r="I23"/>
  <c r="J23" s="1"/>
  <c r="I92" i="21"/>
  <c r="J92" s="1"/>
  <c r="I88"/>
  <c r="J88" s="1"/>
  <c r="I76"/>
  <c r="J76" s="1"/>
  <c r="I72"/>
  <c r="J72" s="1"/>
  <c r="I68"/>
  <c r="J68" s="1"/>
  <c r="I60"/>
  <c r="J60" s="1"/>
  <c r="I56"/>
  <c r="J56" s="1"/>
  <c r="I52"/>
  <c r="J52" s="1"/>
  <c r="I48"/>
  <c r="J48" s="1"/>
  <c r="I32"/>
  <c r="J32" s="1"/>
  <c r="I24"/>
  <c r="J24" s="1"/>
  <c r="I20"/>
  <c r="J20" s="1"/>
  <c r="I30" i="18"/>
  <c r="J30" s="1"/>
  <c r="I26"/>
  <c r="J26" s="1"/>
  <c r="I22"/>
  <c r="J22" s="1"/>
  <c r="I107" i="5"/>
  <c r="J107" s="1"/>
  <c r="I103"/>
  <c r="I99"/>
  <c r="J99" s="1"/>
  <c r="I95"/>
  <c r="J95" s="1"/>
  <c r="I91"/>
  <c r="J91" s="1"/>
  <c r="I87"/>
  <c r="J87" s="1"/>
  <c r="I83"/>
  <c r="J83" s="1"/>
  <c r="I79"/>
  <c r="J79" s="1"/>
  <c r="I75"/>
  <c r="J75" s="1"/>
  <c r="I107" i="35"/>
  <c r="J107" s="1"/>
  <c r="I91"/>
  <c r="J91" s="1"/>
  <c r="I79"/>
  <c r="J79" s="1"/>
  <c r="I67"/>
  <c r="J67" s="1"/>
  <c r="I43"/>
  <c r="J43" s="1"/>
  <c r="I31"/>
  <c r="J31" s="1"/>
  <c r="I100" i="36"/>
  <c r="J100" s="1"/>
  <c r="I88"/>
  <c r="J88" s="1"/>
  <c r="I80"/>
  <c r="J80" s="1"/>
  <c r="I64"/>
  <c r="J64" s="1"/>
  <c r="I56"/>
  <c r="J56" s="1"/>
  <c r="I40"/>
  <c r="J40" s="1"/>
  <c r="I28"/>
  <c r="J28" s="1"/>
  <c r="I103" i="39"/>
  <c r="J103" s="1"/>
  <c r="I99"/>
  <c r="J99" s="1"/>
  <c r="I79"/>
  <c r="J79" s="1"/>
  <c r="I75"/>
  <c r="J75" s="1"/>
  <c r="I59"/>
  <c r="J59" s="1"/>
  <c r="I39"/>
  <c r="J39" s="1"/>
  <c r="I35"/>
  <c r="J35" s="1"/>
  <c r="I104" i="40"/>
  <c r="J104" s="1"/>
  <c r="I100"/>
  <c r="J100" s="1"/>
  <c r="I88"/>
  <c r="J88" s="1"/>
  <c r="I76"/>
  <c r="J76" s="1"/>
  <c r="I60"/>
  <c r="J60" s="1"/>
  <c r="I56"/>
  <c r="J56" s="1"/>
  <c r="I40"/>
  <c r="J40" s="1"/>
  <c r="I32"/>
  <c r="J32" s="1"/>
  <c r="I28"/>
  <c r="I20"/>
  <c r="J20" s="1"/>
  <c r="I107" i="43"/>
  <c r="J107" s="1"/>
  <c r="I99"/>
  <c r="J99" s="1"/>
  <c r="I95"/>
  <c r="J95" s="1"/>
  <c r="I87"/>
  <c r="J87" s="1"/>
  <c r="I51"/>
  <c r="J51" s="1"/>
  <c r="I35"/>
  <c r="J35" s="1"/>
  <c r="I31"/>
  <c r="J31" s="1"/>
  <c r="I23"/>
  <c r="J23" s="1"/>
  <c r="I104" i="24"/>
  <c r="J104" s="1"/>
  <c r="I88"/>
  <c r="J88" s="1"/>
  <c r="I80"/>
  <c r="J80" s="1"/>
  <c r="I64"/>
  <c r="J64" s="1"/>
  <c r="I56"/>
  <c r="J56" s="1"/>
  <c r="I36"/>
  <c r="J36" s="1"/>
  <c r="I28"/>
  <c r="J28" s="1"/>
  <c r="I24"/>
  <c r="J24" s="1"/>
  <c r="I20"/>
  <c r="J20" s="1"/>
  <c r="I107" i="20"/>
  <c r="J107" s="1"/>
  <c r="I95"/>
  <c r="J95" s="1"/>
  <c r="I79"/>
  <c r="J79" s="1"/>
  <c r="I59"/>
  <c r="J59" s="1"/>
  <c r="I51"/>
  <c r="J51" s="1"/>
  <c r="I100" i="21"/>
  <c r="J100" s="1"/>
  <c r="I96"/>
  <c r="J96" s="1"/>
  <c r="I84"/>
  <c r="J84" s="1"/>
  <c r="I80"/>
  <c r="J80" s="1"/>
  <c r="I64"/>
  <c r="J64" s="1"/>
  <c r="I44"/>
  <c r="J44" s="1"/>
  <c r="I40"/>
  <c r="J40" s="1"/>
  <c r="I36"/>
  <c r="J36" s="1"/>
  <c r="I28"/>
  <c r="J28" s="1"/>
  <c r="I108" i="11"/>
  <c r="J108" s="1"/>
  <c r="I104"/>
  <c r="J104" s="1"/>
  <c r="I100"/>
  <c r="J100" s="1"/>
  <c r="I96"/>
  <c r="J96" s="1"/>
  <c r="I103" i="35"/>
  <c r="J103" s="1"/>
  <c r="I95"/>
  <c r="J95" s="1"/>
  <c r="I87"/>
  <c r="J87" s="1"/>
  <c r="I63"/>
  <c r="J63" s="1"/>
  <c r="I39"/>
  <c r="J39" s="1"/>
  <c r="I23"/>
  <c r="J23" s="1"/>
  <c r="I104" i="36"/>
  <c r="J104" s="1"/>
  <c r="I92"/>
  <c r="J92" s="1"/>
  <c r="I68"/>
  <c r="J68" s="1"/>
  <c r="I60"/>
  <c r="J60" s="1"/>
  <c r="I44"/>
  <c r="J44" s="1"/>
  <c r="I32"/>
  <c r="J32" s="1"/>
  <c r="I24"/>
  <c r="J24" s="1"/>
  <c r="I20"/>
  <c r="J20" s="1"/>
  <c r="I107" i="39"/>
  <c r="J107" s="1"/>
  <c r="I83"/>
  <c r="J83" s="1"/>
  <c r="I55"/>
  <c r="J55" s="1"/>
  <c r="I47"/>
  <c r="J47" s="1"/>
  <c r="I27"/>
  <c r="J27" s="1"/>
  <c r="I23"/>
  <c r="J23" s="1"/>
  <c r="I96" i="40"/>
  <c r="J96" s="1"/>
  <c r="I92"/>
  <c r="J92" s="1"/>
  <c r="I84"/>
  <c r="J84" s="1"/>
  <c r="I80"/>
  <c r="J80" s="1"/>
  <c r="I72"/>
  <c r="J72" s="1"/>
  <c r="I68"/>
  <c r="J68" s="1"/>
  <c r="I48"/>
  <c r="J48" s="1"/>
  <c r="I36"/>
  <c r="J36" s="1"/>
  <c r="I103" i="43"/>
  <c r="J103" s="1"/>
  <c r="I91"/>
  <c r="J91" s="1"/>
  <c r="I63"/>
  <c r="J63" s="1"/>
  <c r="I47"/>
  <c r="J47" s="1"/>
  <c r="I39"/>
  <c r="J39" s="1"/>
  <c r="I108" i="24"/>
  <c r="J108" s="1"/>
  <c r="I100"/>
  <c r="J100" s="1"/>
  <c r="I96"/>
  <c r="J96" s="1"/>
  <c r="I92"/>
  <c r="J92" s="1"/>
  <c r="I72"/>
  <c r="J72" s="1"/>
  <c r="I68"/>
  <c r="J68" s="1"/>
  <c r="I60"/>
  <c r="J60" s="1"/>
  <c r="I48"/>
  <c r="J48" s="1"/>
  <c r="I40"/>
  <c r="J40" s="1"/>
  <c r="I103" i="20"/>
  <c r="J103" s="1"/>
  <c r="I67"/>
  <c r="J67" s="1"/>
  <c r="I55"/>
  <c r="J55" s="1"/>
  <c r="I43"/>
  <c r="J43" s="1"/>
  <c r="I35"/>
  <c r="J35" s="1"/>
  <c r="I108" i="21"/>
  <c r="J108" s="1"/>
  <c r="I104"/>
  <c r="J104" s="1"/>
  <c r="I107" i="11"/>
  <c r="J107" s="1"/>
  <c r="I103"/>
  <c r="J103" s="1"/>
  <c r="I102"/>
  <c r="J102" s="1"/>
  <c r="I98"/>
  <c r="J98" s="1"/>
  <c r="J94"/>
  <c r="J90"/>
  <c r="J86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34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35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36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37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38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39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40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J92" i="11"/>
  <c r="J88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34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35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36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37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38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39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40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41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42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99" i="11"/>
  <c r="J99" s="1"/>
  <c r="I95"/>
  <c r="J95" s="1"/>
  <c r="J91"/>
  <c r="J87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J27"/>
  <c r="I23"/>
  <c r="J23" s="1"/>
  <c r="I108" i="34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35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36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37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38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39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40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33" i="42"/>
  <c r="J33" s="1"/>
  <c r="I29"/>
  <c r="J29" s="1"/>
  <c r="I25"/>
  <c r="J25" s="1"/>
  <c r="I21"/>
  <c r="J21" s="1"/>
  <c r="I106" i="43"/>
  <c r="J106" s="1"/>
  <c r="I102"/>
  <c r="J102" s="1"/>
  <c r="I98"/>
  <c r="J98" s="1"/>
  <c r="I94"/>
  <c r="J94" s="1"/>
  <c r="I90"/>
  <c r="J90" s="1"/>
  <c r="I86"/>
  <c r="J86" s="1"/>
  <c r="I82"/>
  <c r="J82" s="1"/>
  <c r="J78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24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23"/>
  <c r="J108" s="1"/>
  <c r="I104"/>
  <c r="J104" s="1"/>
  <c r="I100"/>
  <c r="J100" s="1"/>
  <c r="J96"/>
  <c r="J92"/>
  <c r="J88"/>
  <c r="J84"/>
  <c r="J80"/>
  <c r="J76"/>
  <c r="J72"/>
  <c r="J68"/>
  <c r="J64"/>
  <c r="J60"/>
  <c r="J56"/>
  <c r="J52"/>
  <c r="J48"/>
  <c r="J44"/>
  <c r="J40"/>
  <c r="J36"/>
  <c r="J32"/>
  <c r="J28"/>
  <c r="J24"/>
  <c r="I105" i="19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20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21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I59"/>
  <c r="J59" s="1"/>
  <c r="I55"/>
  <c r="J55" s="1"/>
  <c r="I51"/>
  <c r="J51" s="1"/>
  <c r="I47"/>
  <c r="J47" s="1"/>
  <c r="I43"/>
  <c r="J43" s="1"/>
  <c r="I39"/>
  <c r="J39" s="1"/>
  <c r="I35"/>
  <c r="J35" s="1"/>
  <c r="I31"/>
  <c r="I27"/>
  <c r="J27" s="1"/>
  <c r="I23"/>
  <c r="J23" s="1"/>
  <c r="I108" i="22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18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46" i="40"/>
  <c r="J46" s="1"/>
  <c r="I42"/>
  <c r="J42" s="1"/>
  <c r="I38"/>
  <c r="J38" s="1"/>
  <c r="I34"/>
  <c r="J34" s="1"/>
  <c r="I30"/>
  <c r="J30" s="1"/>
  <c r="I26"/>
  <c r="J26" s="1"/>
  <c r="I22"/>
  <c r="J22" s="1"/>
  <c r="I107" i="41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42"/>
  <c r="I104"/>
  <c r="J104" s="1"/>
  <c r="I100"/>
  <c r="J100" s="1"/>
  <c r="I96"/>
  <c r="J96" s="1"/>
  <c r="I92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43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24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23"/>
  <c r="J107" s="1"/>
  <c r="I103"/>
  <c r="J103" s="1"/>
  <c r="I99"/>
  <c r="J99" s="1"/>
  <c r="J95"/>
  <c r="J91"/>
  <c r="J87"/>
  <c r="J83"/>
  <c r="J79"/>
  <c r="J75"/>
  <c r="J71"/>
  <c r="J67"/>
  <c r="J63"/>
  <c r="J59"/>
  <c r="J55"/>
  <c r="J51"/>
  <c r="J47"/>
  <c r="J43"/>
  <c r="J39"/>
  <c r="J35"/>
  <c r="J31"/>
  <c r="J27"/>
  <c r="J23"/>
  <c r="I108" i="19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45" i="40"/>
  <c r="J45" s="1"/>
  <c r="I41"/>
  <c r="J41" s="1"/>
  <c r="I37"/>
  <c r="J37" s="1"/>
  <c r="I33"/>
  <c r="J33" s="1"/>
  <c r="I29"/>
  <c r="J29" s="1"/>
  <c r="I25"/>
  <c r="J25" s="1"/>
  <c r="I21"/>
  <c r="J21" s="1"/>
  <c r="I106" i="41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42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43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24"/>
  <c r="J105" s="1"/>
  <c r="I101"/>
  <c r="J101" s="1"/>
  <c r="I97"/>
  <c r="J97" s="1"/>
  <c r="I93"/>
  <c r="J93" s="1"/>
  <c r="I89"/>
  <c r="J89" s="1"/>
  <c r="I85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23"/>
  <c r="J106" s="1"/>
  <c r="I102"/>
  <c r="J102" s="1"/>
  <c r="J98"/>
  <c r="J94"/>
  <c r="J90"/>
  <c r="J86"/>
  <c r="J82"/>
  <c r="J78"/>
  <c r="J74"/>
  <c r="J70"/>
  <c r="J66"/>
  <c r="J62"/>
  <c r="J58"/>
  <c r="J54"/>
  <c r="J50"/>
  <c r="J46"/>
  <c r="J42"/>
  <c r="J38"/>
  <c r="J34"/>
  <c r="J30"/>
  <c r="J26"/>
  <c r="J22"/>
  <c r="I107" i="19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I108" i="20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21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22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18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5"/>
  <c r="J108" s="1"/>
  <c r="I104"/>
  <c r="J104" s="1"/>
  <c r="I100"/>
  <c r="J100" s="1"/>
  <c r="I96"/>
  <c r="J96" s="1"/>
  <c r="I92"/>
  <c r="J92" s="1"/>
  <c r="I88"/>
  <c r="J88" s="1"/>
  <c r="I84"/>
  <c r="J84" s="1"/>
  <c r="I69" i="18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5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6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7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J105" i="8"/>
  <c r="J101"/>
  <c r="J97"/>
  <c r="J93"/>
  <c r="J89"/>
  <c r="J85"/>
  <c r="J81"/>
  <c r="J77"/>
  <c r="J73"/>
  <c r="J69"/>
  <c r="J65"/>
  <c r="J61"/>
  <c r="J57"/>
  <c r="J53"/>
  <c r="J49"/>
  <c r="J45"/>
  <c r="J41"/>
  <c r="J37"/>
  <c r="J33"/>
  <c r="J29"/>
  <c r="J25"/>
  <c r="J21"/>
  <c r="J106" i="9"/>
  <c r="J102"/>
  <c r="J98"/>
  <c r="J94"/>
  <c r="J86"/>
  <c r="J82"/>
  <c r="J78"/>
  <c r="J74"/>
  <c r="J70"/>
  <c r="J66"/>
  <c r="J62"/>
  <c r="J58"/>
  <c r="J54"/>
  <c r="J50"/>
  <c r="J46"/>
  <c r="J42"/>
  <c r="J38"/>
  <c r="J34"/>
  <c r="J30"/>
  <c r="J26"/>
  <c r="J22"/>
  <c r="J107" i="10"/>
  <c r="J103"/>
  <c r="J99"/>
  <c r="J95"/>
  <c r="J91"/>
  <c r="J87"/>
  <c r="J83"/>
  <c r="J79"/>
  <c r="J75"/>
  <c r="J71"/>
  <c r="J67"/>
  <c r="J63"/>
  <c r="J59"/>
  <c r="J55"/>
  <c r="J51"/>
  <c r="J47"/>
  <c r="J43"/>
  <c r="J39"/>
  <c r="J35"/>
  <c r="J31"/>
  <c r="J27"/>
  <c r="J23"/>
  <c r="I108" i="1"/>
  <c r="J108" s="1"/>
  <c r="I104"/>
  <c r="J104" s="1"/>
  <c r="I100"/>
  <c r="J100" s="1"/>
  <c r="I96"/>
  <c r="J96" s="1"/>
  <c r="I92"/>
  <c r="J92" s="1"/>
  <c r="J88"/>
  <c r="J84"/>
  <c r="J80"/>
  <c r="J76"/>
  <c r="J72"/>
  <c r="J68"/>
  <c r="J64"/>
  <c r="J60"/>
  <c r="J56"/>
  <c r="J52"/>
  <c r="J48"/>
  <c r="J44"/>
  <c r="I40"/>
  <c r="J40" s="1"/>
  <c r="I36"/>
  <c r="J36" s="1"/>
  <c r="I32"/>
  <c r="J32" s="1"/>
  <c r="I28"/>
  <c r="J28" s="1"/>
  <c r="I24"/>
  <c r="J24" s="1"/>
  <c r="I20"/>
  <c r="J20" s="1"/>
  <c r="I60" i="19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20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21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22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18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5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6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7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J108" i="8"/>
  <c r="J104"/>
  <c r="J100"/>
  <c r="J96"/>
  <c r="J92"/>
  <c r="J88"/>
  <c r="J84"/>
  <c r="J80"/>
  <c r="J76"/>
  <c r="J72"/>
  <c r="J68"/>
  <c r="J64"/>
  <c r="J60"/>
  <c r="J56"/>
  <c r="J52"/>
  <c r="J48"/>
  <c r="J44"/>
  <c r="J40"/>
  <c r="J36"/>
  <c r="J32"/>
  <c r="I80" i="5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6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7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J107" i="8"/>
  <c r="J103"/>
  <c r="J99"/>
  <c r="J95"/>
  <c r="J91"/>
  <c r="J87"/>
  <c r="J83"/>
  <c r="J79"/>
  <c r="J75"/>
  <c r="J71"/>
  <c r="J67"/>
  <c r="J63"/>
  <c r="J59"/>
  <c r="J55"/>
  <c r="J51"/>
  <c r="J47"/>
  <c r="J43"/>
  <c r="J39"/>
  <c r="J35"/>
  <c r="I71" i="5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6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7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J106" i="8"/>
  <c r="J102"/>
  <c r="J98"/>
  <c r="J94"/>
  <c r="J90"/>
  <c r="J86"/>
  <c r="J82"/>
  <c r="J78"/>
  <c r="J74"/>
  <c r="J70"/>
  <c r="J66"/>
  <c r="J62"/>
  <c r="J58"/>
  <c r="J54"/>
  <c r="J50"/>
  <c r="J46"/>
  <c r="J42"/>
  <c r="J38"/>
  <c r="J34"/>
  <c r="J30"/>
  <c r="J26"/>
  <c r="J22"/>
  <c r="J107" i="9"/>
  <c r="J103"/>
  <c r="J99"/>
  <c r="J95"/>
  <c r="J91"/>
  <c r="J87"/>
  <c r="J83"/>
  <c r="J79"/>
  <c r="J75"/>
  <c r="J71"/>
  <c r="J67"/>
  <c r="J63"/>
  <c r="J59"/>
  <c r="J55"/>
  <c r="J51"/>
  <c r="J47"/>
  <c r="J43"/>
  <c r="J39"/>
  <c r="J35"/>
  <c r="J31"/>
  <c r="J27"/>
  <c r="J23"/>
  <c r="J108" i="10"/>
  <c r="J104"/>
  <c r="J100"/>
  <c r="J96"/>
  <c r="J92"/>
  <c r="J88"/>
  <c r="J84"/>
  <c r="J80"/>
  <c r="J76"/>
  <c r="J72"/>
  <c r="J68"/>
  <c r="J64"/>
  <c r="J60"/>
  <c r="J56"/>
  <c r="J52"/>
  <c r="J48"/>
  <c r="J44"/>
  <c r="J40"/>
  <c r="J36"/>
  <c r="J32"/>
  <c r="J28"/>
  <c r="J24"/>
  <c r="J20"/>
  <c r="I105" i="1"/>
  <c r="J105" s="1"/>
  <c r="I101"/>
  <c r="J101" s="1"/>
  <c r="I97"/>
  <c r="J97" s="1"/>
  <c r="I93"/>
  <c r="J93" s="1"/>
  <c r="J89"/>
  <c r="J85"/>
  <c r="J81"/>
  <c r="J77"/>
  <c r="J73"/>
  <c r="J69"/>
  <c r="J65"/>
  <c r="J61"/>
  <c r="J57"/>
  <c r="J53"/>
  <c r="J49"/>
  <c r="J45"/>
  <c r="I41"/>
  <c r="J41" s="1"/>
  <c r="J28" i="8"/>
  <c r="J24"/>
  <c r="J20"/>
  <c r="J105" i="9"/>
  <c r="J101"/>
  <c r="J97"/>
  <c r="J93"/>
  <c r="J89"/>
  <c r="J85"/>
  <c r="J81"/>
  <c r="J77"/>
  <c r="J73"/>
  <c r="J69"/>
  <c r="J65"/>
  <c r="J61"/>
  <c r="J57"/>
  <c r="J53"/>
  <c r="J49"/>
  <c r="J45"/>
  <c r="J41"/>
  <c r="J37"/>
  <c r="J33"/>
  <c r="J29"/>
  <c r="J25"/>
  <c r="J21"/>
  <c r="J106" i="10"/>
  <c r="J102"/>
  <c r="J98"/>
  <c r="J94"/>
  <c r="J90"/>
  <c r="J86"/>
  <c r="J82"/>
  <c r="J78"/>
  <c r="J74"/>
  <c r="J70"/>
  <c r="J66"/>
  <c r="J62"/>
  <c r="J58"/>
  <c r="J54"/>
  <c r="J50"/>
  <c r="J46"/>
  <c r="J42"/>
  <c r="J38"/>
  <c r="J34"/>
  <c r="J30"/>
  <c r="J26"/>
  <c r="J22"/>
  <c r="I107" i="1"/>
  <c r="J107" s="1"/>
  <c r="I103"/>
  <c r="J103" s="1"/>
  <c r="I99"/>
  <c r="J99" s="1"/>
  <c r="I95"/>
  <c r="J95" s="1"/>
  <c r="I91"/>
  <c r="J91" s="1"/>
  <c r="J87"/>
  <c r="J83"/>
  <c r="J79"/>
  <c r="J75"/>
  <c r="J71"/>
  <c r="J67"/>
  <c r="J31" i="8"/>
  <c r="J27"/>
  <c r="J23"/>
  <c r="J108" i="9"/>
  <c r="J104"/>
  <c r="J100"/>
  <c r="J96"/>
  <c r="J92"/>
  <c r="J88"/>
  <c r="J84"/>
  <c r="J80"/>
  <c r="J76"/>
  <c r="J72"/>
  <c r="J68"/>
  <c r="J64"/>
  <c r="J60"/>
  <c r="J56"/>
  <c r="J52"/>
  <c r="J48"/>
  <c r="J44"/>
  <c r="J40"/>
  <c r="J36"/>
  <c r="J32"/>
  <c r="J28"/>
  <c r="J24"/>
  <c r="J20"/>
  <c r="J105" i="10"/>
  <c r="J101"/>
  <c r="J97"/>
  <c r="J93"/>
  <c r="J89"/>
  <c r="J85"/>
  <c r="J81"/>
  <c r="J77"/>
  <c r="J73"/>
  <c r="J69"/>
  <c r="J65"/>
  <c r="J61"/>
  <c r="J57"/>
  <c r="J53"/>
  <c r="J49"/>
  <c r="J45"/>
  <c r="J41"/>
  <c r="J37"/>
  <c r="J33"/>
  <c r="J29"/>
  <c r="J25"/>
  <c r="J21"/>
  <c r="I106" i="1"/>
  <c r="J106" s="1"/>
  <c r="I102"/>
  <c r="J102" s="1"/>
  <c r="I98"/>
  <c r="J98" s="1"/>
  <c r="I94"/>
  <c r="J94" s="1"/>
  <c r="I90"/>
  <c r="J90" s="1"/>
  <c r="J86"/>
  <c r="J82"/>
  <c r="J78"/>
  <c r="J74"/>
  <c r="J70"/>
  <c r="J63"/>
  <c r="J59"/>
  <c r="J55"/>
  <c r="J51"/>
  <c r="J47"/>
  <c r="J43"/>
  <c r="I39"/>
  <c r="J39" s="1"/>
  <c r="I35"/>
  <c r="J35" s="1"/>
  <c r="I31"/>
  <c r="J31" s="1"/>
  <c r="I27"/>
  <c r="J27" s="1"/>
  <c r="I23"/>
  <c r="J23" s="1"/>
  <c r="J66"/>
  <c r="J62"/>
  <c r="J58"/>
  <c r="J54"/>
  <c r="J50"/>
  <c r="J46"/>
  <c r="I42"/>
  <c r="J42" s="1"/>
  <c r="I38"/>
  <c r="J38" s="1"/>
  <c r="I34"/>
  <c r="J34" s="1"/>
  <c r="I30"/>
  <c r="J30" s="1"/>
  <c r="I26"/>
  <c r="J26" s="1"/>
  <c r="I22"/>
  <c r="J22" s="1"/>
  <c r="I37"/>
  <c r="J37" s="1"/>
  <c r="I33"/>
  <c r="J33" s="1"/>
  <c r="I29"/>
  <c r="J29" s="1"/>
  <c r="I25"/>
  <c r="J25" s="1"/>
  <c r="I21"/>
  <c r="J21" s="1"/>
  <c r="J85" i="24"/>
  <c r="J28" i="40"/>
  <c r="J103" i="5"/>
  <c r="J23" i="19"/>
  <c r="J74" i="42"/>
  <c r="J108"/>
  <c r="J92"/>
  <c r="J20" i="23"/>
  <c r="J63" i="21"/>
  <c r="J31"/>
  <c r="J90" i="9"/>
  <c r="J53" i="43"/>
  <c r="G9" i="34"/>
  <c r="D7"/>
  <c r="G9" i="35"/>
  <c r="D7"/>
  <c r="G9" i="36"/>
  <c r="D7"/>
  <c r="G9" i="37"/>
  <c r="D7"/>
  <c r="G9" i="38"/>
  <c r="D7"/>
  <c r="G9" i="39"/>
  <c r="D7"/>
  <c r="G9" i="40"/>
  <c r="D7"/>
  <c r="G9" i="41"/>
  <c r="D7"/>
  <c r="G9" i="42"/>
  <c r="D7"/>
  <c r="G9" i="43"/>
  <c r="D7"/>
  <c r="G9" i="24"/>
  <c r="D7"/>
  <c r="G9" i="23"/>
  <c r="D7"/>
  <c r="G9" i="19"/>
  <c r="D7"/>
  <c r="G9" i="20"/>
  <c r="D7"/>
  <c r="G9" i="21"/>
  <c r="D7"/>
  <c r="G9" i="22"/>
  <c r="D7"/>
  <c r="G9" i="18"/>
  <c r="D7"/>
  <c r="G9" i="5"/>
  <c r="D7"/>
  <c r="G9" i="6"/>
  <c r="D7"/>
  <c r="G9" i="7"/>
  <c r="D7"/>
  <c r="G9" i="8"/>
  <c r="D7"/>
  <c r="G9" i="9"/>
  <c r="D7"/>
  <c r="G9" i="10"/>
  <c r="D7"/>
  <c r="G9" i="11"/>
  <c r="D7"/>
  <c r="G9" i="1"/>
  <c r="C268" i="41" l="1"/>
  <c r="C263"/>
  <c r="C258"/>
  <c r="C253"/>
  <c r="C248"/>
  <c r="C243"/>
  <c r="C238"/>
  <c r="C233"/>
  <c r="C228"/>
  <c r="C223"/>
  <c r="C218"/>
  <c r="C213"/>
  <c r="C208"/>
  <c r="C203"/>
  <c r="C198"/>
  <c r="I193"/>
  <c r="C193"/>
  <c r="H172"/>
  <c r="I172" s="1"/>
  <c r="K172" s="1"/>
  <c r="C171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J119"/>
  <c r="I115"/>
  <c r="G171" s="1"/>
  <c r="I171" s="1"/>
  <c r="K171" s="1"/>
  <c r="G115"/>
  <c r="I170" s="1"/>
  <c r="K170" s="1"/>
  <c r="E115"/>
  <c r="I169" s="1"/>
  <c r="K169" s="1"/>
  <c r="H110"/>
  <c r="I19"/>
  <c r="J19" s="1"/>
  <c r="K110" s="1"/>
  <c r="I25" i="3" s="1"/>
  <c r="K4" i="41"/>
  <c r="A3"/>
  <c r="A2"/>
  <c r="A1"/>
  <c r="C268" i="40"/>
  <c r="C263"/>
  <c r="C258"/>
  <c r="C253"/>
  <c r="C248"/>
  <c r="C243"/>
  <c r="C238"/>
  <c r="C233"/>
  <c r="C228"/>
  <c r="C223"/>
  <c r="C218"/>
  <c r="C213"/>
  <c r="C208"/>
  <c r="C203"/>
  <c r="C198"/>
  <c r="I193"/>
  <c r="C193"/>
  <c r="J173"/>
  <c r="H172"/>
  <c r="I172" s="1"/>
  <c r="K172" s="1"/>
  <c r="C171"/>
  <c r="C170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I115"/>
  <c r="G171" s="1"/>
  <c r="I171" s="1"/>
  <c r="K171" s="1"/>
  <c r="G115"/>
  <c r="G170" s="1"/>
  <c r="I170" s="1"/>
  <c r="K170" s="1"/>
  <c r="E115"/>
  <c r="I169" s="1"/>
  <c r="K169" s="1"/>
  <c r="H110"/>
  <c r="I19"/>
  <c r="J19" s="1"/>
  <c r="K110" s="1"/>
  <c r="I26" i="3" s="1"/>
  <c r="K4" i="40"/>
  <c r="A3"/>
  <c r="A2"/>
  <c r="A1"/>
  <c r="C268" i="39"/>
  <c r="C263"/>
  <c r="C258"/>
  <c r="C253"/>
  <c r="C248"/>
  <c r="C243"/>
  <c r="C238"/>
  <c r="C233"/>
  <c r="C228"/>
  <c r="C223"/>
  <c r="C218"/>
  <c r="C213"/>
  <c r="C208"/>
  <c r="C203"/>
  <c r="C198"/>
  <c r="I193"/>
  <c r="C193"/>
  <c r="H172"/>
  <c r="I172" s="1"/>
  <c r="K172" s="1"/>
  <c r="C171"/>
  <c r="C170"/>
  <c r="C169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I115"/>
  <c r="G171" s="1"/>
  <c r="I171" s="1"/>
  <c r="K171" s="1"/>
  <c r="G115"/>
  <c r="G170" s="1"/>
  <c r="I170" s="1"/>
  <c r="K170" s="1"/>
  <c r="E115"/>
  <c r="G169" s="1"/>
  <c r="I169" s="1"/>
  <c r="K169" s="1"/>
  <c r="H110"/>
  <c r="I19"/>
  <c r="J19" s="1"/>
  <c r="K110" s="1"/>
  <c r="K4"/>
  <c r="A3"/>
  <c r="A2"/>
  <c r="A1"/>
  <c r="C268" i="38"/>
  <c r="C263"/>
  <c r="C258"/>
  <c r="C253"/>
  <c r="C248"/>
  <c r="C243"/>
  <c r="C238"/>
  <c r="C233"/>
  <c r="C228"/>
  <c r="C223"/>
  <c r="C218"/>
  <c r="C213"/>
  <c r="C208"/>
  <c r="C203"/>
  <c r="C198"/>
  <c r="I193"/>
  <c r="C193"/>
  <c r="J174"/>
  <c r="H172"/>
  <c r="I172" s="1"/>
  <c r="K172" s="1"/>
  <c r="C171"/>
  <c r="C170"/>
  <c r="C169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J119"/>
  <c r="I115"/>
  <c r="G171" s="1"/>
  <c r="I171" s="1"/>
  <c r="K171" s="1"/>
  <c r="G115"/>
  <c r="G170" s="1"/>
  <c r="I170" s="1"/>
  <c r="K170" s="1"/>
  <c r="E115"/>
  <c r="I169" s="1"/>
  <c r="K169" s="1"/>
  <c r="H110"/>
  <c r="I19"/>
  <c r="J19" s="1"/>
  <c r="K110" s="1"/>
  <c r="K4"/>
  <c r="A3"/>
  <c r="A2"/>
  <c r="A1"/>
  <c r="C268" i="37"/>
  <c r="C263"/>
  <c r="C258"/>
  <c r="C253"/>
  <c r="C248"/>
  <c r="C243"/>
  <c r="C238"/>
  <c r="C233"/>
  <c r="C228"/>
  <c r="C223"/>
  <c r="C218"/>
  <c r="C213"/>
  <c r="C208"/>
  <c r="C203"/>
  <c r="C198"/>
  <c r="I193"/>
  <c r="C193"/>
  <c r="H172"/>
  <c r="I172" s="1"/>
  <c r="K172" s="1"/>
  <c r="C171"/>
  <c r="C170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I115"/>
  <c r="G171" s="1"/>
  <c r="I171" s="1"/>
  <c r="K171" s="1"/>
  <c r="G115"/>
  <c r="G170" s="1"/>
  <c r="I170" s="1"/>
  <c r="K170" s="1"/>
  <c r="E115"/>
  <c r="I169" s="1"/>
  <c r="K169" s="1"/>
  <c r="H110"/>
  <c r="I19"/>
  <c r="J19" s="1"/>
  <c r="K110" s="1"/>
  <c r="K4"/>
  <c r="A3"/>
  <c r="A2"/>
  <c r="A1"/>
  <c r="C268" i="36"/>
  <c r="C263"/>
  <c r="C258"/>
  <c r="C253"/>
  <c r="C248"/>
  <c r="C243"/>
  <c r="C238"/>
  <c r="C233"/>
  <c r="C228"/>
  <c r="C223"/>
  <c r="C218"/>
  <c r="C213"/>
  <c r="C208"/>
  <c r="C203"/>
  <c r="C198"/>
  <c r="I193"/>
  <c r="C193"/>
  <c r="H172"/>
  <c r="I172" s="1"/>
  <c r="K172" s="1"/>
  <c r="C171"/>
  <c r="C170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I115"/>
  <c r="G171" s="1"/>
  <c r="I171" s="1"/>
  <c r="K171" s="1"/>
  <c r="G115"/>
  <c r="G170" s="1"/>
  <c r="I170" s="1"/>
  <c r="K170" s="1"/>
  <c r="E115"/>
  <c r="I169" s="1"/>
  <c r="K169" s="1"/>
  <c r="H110"/>
  <c r="I19"/>
  <c r="J19" s="1"/>
  <c r="K110" s="1"/>
  <c r="K4"/>
  <c r="A3"/>
  <c r="A2"/>
  <c r="A1"/>
  <c r="C268" i="35"/>
  <c r="C263"/>
  <c r="C258"/>
  <c r="C253"/>
  <c r="C248"/>
  <c r="C243"/>
  <c r="C238"/>
  <c r="C233"/>
  <c r="C228"/>
  <c r="C223"/>
  <c r="C218"/>
  <c r="C213"/>
  <c r="C208"/>
  <c r="C203"/>
  <c r="C198"/>
  <c r="I193"/>
  <c r="C193"/>
  <c r="J174"/>
  <c r="H172"/>
  <c r="I172" s="1"/>
  <c r="K172" s="1"/>
  <c r="C171"/>
  <c r="C170"/>
  <c r="C169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I115"/>
  <c r="G171" s="1"/>
  <c r="I171" s="1"/>
  <c r="K171" s="1"/>
  <c r="G115"/>
  <c r="G170" s="1"/>
  <c r="I170" s="1"/>
  <c r="K170" s="1"/>
  <c r="E115"/>
  <c r="G169" s="1"/>
  <c r="I169" s="1"/>
  <c r="K169" s="1"/>
  <c r="H110"/>
  <c r="I19"/>
  <c r="J19" s="1"/>
  <c r="K110" s="1"/>
  <c r="K4"/>
  <c r="A3"/>
  <c r="A2"/>
  <c r="A1"/>
  <c r="C268" i="34"/>
  <c r="C263"/>
  <c r="C258"/>
  <c r="C253"/>
  <c r="C248"/>
  <c r="C243"/>
  <c r="C238"/>
  <c r="C233"/>
  <c r="C228"/>
  <c r="C223"/>
  <c r="C218"/>
  <c r="C213"/>
  <c r="C208"/>
  <c r="C203"/>
  <c r="C198"/>
  <c r="I193"/>
  <c r="C193"/>
  <c r="H172"/>
  <c r="I172" s="1"/>
  <c r="K172" s="1"/>
  <c r="C171"/>
  <c r="C170"/>
  <c r="C169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J119"/>
  <c r="I115"/>
  <c r="G171" s="1"/>
  <c r="I171" s="1"/>
  <c r="K171" s="1"/>
  <c r="G115"/>
  <c r="G170" s="1"/>
  <c r="I170" s="1"/>
  <c r="K170" s="1"/>
  <c r="E115"/>
  <c r="G169" s="1"/>
  <c r="I169" s="1"/>
  <c r="K169" s="1"/>
  <c r="H110"/>
  <c r="I19"/>
  <c r="J19" s="1"/>
  <c r="K110" s="1"/>
  <c r="K4"/>
  <c r="A3"/>
  <c r="A2"/>
  <c r="A1"/>
  <c r="C268" i="42"/>
  <c r="C263"/>
  <c r="C258"/>
  <c r="C253"/>
  <c r="C248"/>
  <c r="C243"/>
  <c r="C238"/>
  <c r="C233"/>
  <c r="C228"/>
  <c r="C223"/>
  <c r="C218"/>
  <c r="C213"/>
  <c r="C208"/>
  <c r="C203"/>
  <c r="C198"/>
  <c r="I193"/>
  <c r="C193"/>
  <c r="J173"/>
  <c r="H172"/>
  <c r="I172" s="1"/>
  <c r="K172" s="1"/>
  <c r="C171"/>
  <c r="C170"/>
  <c r="C169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I115"/>
  <c r="G171" s="1"/>
  <c r="I171" s="1"/>
  <c r="K171" s="1"/>
  <c r="G115"/>
  <c r="G170" s="1"/>
  <c r="I170" s="1"/>
  <c r="K170" s="1"/>
  <c r="E115"/>
  <c r="G169" s="1"/>
  <c r="I169" s="1"/>
  <c r="K169" s="1"/>
  <c r="H110"/>
  <c r="I19"/>
  <c r="J19" s="1"/>
  <c r="K110" s="1"/>
  <c r="K4"/>
  <c r="A3"/>
  <c r="A2"/>
  <c r="A1"/>
  <c r="C268" i="43"/>
  <c r="C263"/>
  <c r="C258"/>
  <c r="C253"/>
  <c r="C248"/>
  <c r="C243"/>
  <c r="C238"/>
  <c r="C233"/>
  <c r="C228"/>
  <c r="C223"/>
  <c r="C218"/>
  <c r="C213"/>
  <c r="C208"/>
  <c r="C203"/>
  <c r="C198"/>
  <c r="I193"/>
  <c r="C193"/>
  <c r="H172"/>
  <c r="I172" s="1"/>
  <c r="K172" s="1"/>
  <c r="C171"/>
  <c r="C170"/>
  <c r="C169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J119"/>
  <c r="I115"/>
  <c r="G171" s="1"/>
  <c r="I171" s="1"/>
  <c r="K171" s="1"/>
  <c r="G115"/>
  <c r="G170" s="1"/>
  <c r="I170" s="1"/>
  <c r="K170" s="1"/>
  <c r="E115"/>
  <c r="G169" s="1"/>
  <c r="I169" s="1"/>
  <c r="K169" s="1"/>
  <c r="H110"/>
  <c r="I19"/>
  <c r="J19" s="1"/>
  <c r="K110" s="1"/>
  <c r="K4"/>
  <c r="A3"/>
  <c r="A2"/>
  <c r="A1"/>
  <c r="P32" i="3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F6" i="2"/>
  <c r="D5"/>
  <c r="N32" i="3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M32"/>
  <c r="M31"/>
  <c r="M30"/>
  <c r="M29"/>
  <c r="M28"/>
  <c r="M27"/>
  <c r="M26"/>
  <c r="M25"/>
  <c r="M24"/>
  <c r="M23"/>
  <c r="M22"/>
  <c r="B32"/>
  <c r="B31"/>
  <c r="B30"/>
  <c r="B29"/>
  <c r="B28"/>
  <c r="B27"/>
  <c r="B26"/>
  <c r="B25"/>
  <c r="B24"/>
  <c r="B23"/>
  <c r="B22"/>
  <c r="H32"/>
  <c r="H66" s="1"/>
  <c r="H31"/>
  <c r="H65" s="1"/>
  <c r="H30"/>
  <c r="H64" s="1"/>
  <c r="H29"/>
  <c r="H63" s="1"/>
  <c r="H28"/>
  <c r="H62" s="1"/>
  <c r="H27"/>
  <c r="H61" s="1"/>
  <c r="H26"/>
  <c r="H60" s="1"/>
  <c r="H25"/>
  <c r="H59" s="1"/>
  <c r="H24"/>
  <c r="H58" s="1"/>
  <c r="H23"/>
  <c r="H57" s="1"/>
  <c r="H22"/>
  <c r="H17"/>
  <c r="H15"/>
  <c r="G66"/>
  <c r="G65"/>
  <c r="G64"/>
  <c r="G63"/>
  <c r="G62"/>
  <c r="G61"/>
  <c r="G60"/>
  <c r="G59"/>
  <c r="G58"/>
  <c r="G57"/>
  <c r="E66"/>
  <c r="E65"/>
  <c r="E64"/>
  <c r="E63"/>
  <c r="E62"/>
  <c r="E61"/>
  <c r="E60"/>
  <c r="E59"/>
  <c r="E58"/>
  <c r="E57"/>
  <c r="D32"/>
  <c r="D31"/>
  <c r="D30"/>
  <c r="D29"/>
  <c r="D28"/>
  <c r="D27"/>
  <c r="D26"/>
  <c r="D25"/>
  <c r="D24"/>
  <c r="D23"/>
  <c r="C268" i="11"/>
  <c r="C268" i="10"/>
  <c r="C268" i="9"/>
  <c r="C268" i="8"/>
  <c r="C268" i="7"/>
  <c r="C268" i="6"/>
  <c r="C268" i="5"/>
  <c r="C268" i="18"/>
  <c r="C268" i="22"/>
  <c r="C268" i="21"/>
  <c r="C268" i="20"/>
  <c r="C268" i="19"/>
  <c r="C268" i="23"/>
  <c r="C268" i="24"/>
  <c r="C268" i="1"/>
  <c r="C263" i="11"/>
  <c r="C263" i="10"/>
  <c r="C263" i="9"/>
  <c r="C263" i="8"/>
  <c r="C263" i="7"/>
  <c r="C263" i="6"/>
  <c r="C263" i="5"/>
  <c r="C263" i="18"/>
  <c r="C263" i="22"/>
  <c r="C263" i="21"/>
  <c r="C263" i="20"/>
  <c r="C263" i="19"/>
  <c r="C263" i="23"/>
  <c r="C263" i="24"/>
  <c r="C263" i="1"/>
  <c r="C258" i="11"/>
  <c r="C258" i="10"/>
  <c r="C258" i="9"/>
  <c r="C258" i="8"/>
  <c r="C258" i="7"/>
  <c r="C258" i="6"/>
  <c r="C258" i="5"/>
  <c r="C258" i="18"/>
  <c r="C258" i="22"/>
  <c r="C258" i="21"/>
  <c r="C258" i="20"/>
  <c r="C258" i="19"/>
  <c r="C258" i="23"/>
  <c r="C258" i="24"/>
  <c r="C258" i="1"/>
  <c r="C253" i="11"/>
  <c r="C253" i="10"/>
  <c r="C253" i="9"/>
  <c r="C253" i="8"/>
  <c r="C253" i="7"/>
  <c r="C253" i="6"/>
  <c r="C253" i="5"/>
  <c r="C253" i="18"/>
  <c r="C253" i="22"/>
  <c r="C253" i="21"/>
  <c r="C253" i="20"/>
  <c r="C253" i="19"/>
  <c r="C253" i="23"/>
  <c r="C253" i="24"/>
  <c r="C253" i="1"/>
  <c r="C248" i="11"/>
  <c r="C248" i="10"/>
  <c r="C248" i="9"/>
  <c r="C248" i="8"/>
  <c r="C248" i="7"/>
  <c r="C248" i="6"/>
  <c r="C248" i="5"/>
  <c r="C248" i="18"/>
  <c r="C248" i="22"/>
  <c r="C248" i="21"/>
  <c r="C248" i="20"/>
  <c r="C248" i="19"/>
  <c r="C248" i="23"/>
  <c r="C248" i="24"/>
  <c r="C248" i="1"/>
  <c r="C243" i="11"/>
  <c r="C243" i="10"/>
  <c r="C243" i="9"/>
  <c r="C243" i="8"/>
  <c r="C243" i="7"/>
  <c r="C243" i="6"/>
  <c r="C243" i="5"/>
  <c r="C243" i="18"/>
  <c r="C243" i="22"/>
  <c r="C243" i="21"/>
  <c r="C243" i="20"/>
  <c r="C243" i="19"/>
  <c r="C243" i="23"/>
  <c r="C243" i="24"/>
  <c r="C243" i="1"/>
  <c r="C238" i="11"/>
  <c r="C238" i="10"/>
  <c r="C238" i="9"/>
  <c r="C238" i="8"/>
  <c r="C238" i="7"/>
  <c r="C238" i="6"/>
  <c r="C238" i="5"/>
  <c r="C238" i="18"/>
  <c r="C238" i="22"/>
  <c r="C238" i="21"/>
  <c r="C238" i="20"/>
  <c r="C238" i="19"/>
  <c r="C238" i="23"/>
  <c r="C238" i="24"/>
  <c r="C238" i="1"/>
  <c r="C233" i="11"/>
  <c r="C233" i="10"/>
  <c r="C233" i="9"/>
  <c r="C233" i="8"/>
  <c r="C233" i="7"/>
  <c r="C233" i="6"/>
  <c r="C233" i="5"/>
  <c r="C233" i="18"/>
  <c r="C233" i="22"/>
  <c r="C233" i="21"/>
  <c r="C233" i="20"/>
  <c r="C233" i="19"/>
  <c r="C233" i="23"/>
  <c r="C233" i="24"/>
  <c r="C233" i="1"/>
  <c r="C228" i="11"/>
  <c r="C228" i="10"/>
  <c r="C228" i="9"/>
  <c r="C228" i="8"/>
  <c r="C228" i="7"/>
  <c r="C228" i="6"/>
  <c r="C228" i="5"/>
  <c r="C228" i="18"/>
  <c r="C228" i="22"/>
  <c r="C228" i="21"/>
  <c r="C228" i="20"/>
  <c r="C228" i="19"/>
  <c r="C228" i="23"/>
  <c r="C228" i="24"/>
  <c r="C228" i="1"/>
  <c r="C223" i="11"/>
  <c r="C223" i="10"/>
  <c r="C223" i="9"/>
  <c r="C223" i="8"/>
  <c r="C223" i="7"/>
  <c r="C223" i="6"/>
  <c r="C223" i="5"/>
  <c r="C223" i="18"/>
  <c r="C223" i="22"/>
  <c r="C223" i="21"/>
  <c r="C223" i="20"/>
  <c r="C223" i="19"/>
  <c r="C223" i="23"/>
  <c r="C223" i="24"/>
  <c r="C223" i="1"/>
  <c r="C218" i="11"/>
  <c r="C218" i="10"/>
  <c r="C218" i="9"/>
  <c r="C218" i="8"/>
  <c r="C218" i="7"/>
  <c r="C218" i="6"/>
  <c r="C218" i="5"/>
  <c r="C218" i="18"/>
  <c r="C218" i="22"/>
  <c r="C218" i="21"/>
  <c r="C218" i="20"/>
  <c r="C218" i="19"/>
  <c r="C218" i="23"/>
  <c r="C218" i="24"/>
  <c r="C218" i="1"/>
  <c r="C213" i="11"/>
  <c r="C213" i="10"/>
  <c r="C213" i="9"/>
  <c r="C213" i="8"/>
  <c r="C213" i="7"/>
  <c r="C213" i="6"/>
  <c r="C213" i="5"/>
  <c r="C213" i="18"/>
  <c r="C213" i="22"/>
  <c r="C213" i="21"/>
  <c r="C213" i="20"/>
  <c r="C213" i="19"/>
  <c r="C213" i="23"/>
  <c r="C213" i="24"/>
  <c r="C213" i="1"/>
  <c r="C208" i="11"/>
  <c r="C208" i="10"/>
  <c r="C208" i="9"/>
  <c r="C208" i="8"/>
  <c r="C208" i="7"/>
  <c r="C208" i="6"/>
  <c r="C208" i="5"/>
  <c r="C208" i="18"/>
  <c r="C208" i="22"/>
  <c r="C208" i="21"/>
  <c r="C208" i="20"/>
  <c r="C208" i="19"/>
  <c r="C208" i="23"/>
  <c r="C208" i="24"/>
  <c r="C208" i="1"/>
  <c r="C203" i="11"/>
  <c r="C203" i="10"/>
  <c r="C203" i="9"/>
  <c r="C203" i="8"/>
  <c r="C203" i="7"/>
  <c r="C203" i="6"/>
  <c r="C203" i="5"/>
  <c r="C203" i="18"/>
  <c r="C203" i="22"/>
  <c r="C203" i="21"/>
  <c r="C203" i="20"/>
  <c r="C203" i="19"/>
  <c r="C203" i="23"/>
  <c r="C203" i="24"/>
  <c r="C203" i="1"/>
  <c r="C198" i="11"/>
  <c r="C198" i="10"/>
  <c r="C198" i="9"/>
  <c r="C198" i="8"/>
  <c r="C198" i="7"/>
  <c r="C198" i="6"/>
  <c r="C198" i="5"/>
  <c r="C198" i="18"/>
  <c r="C198" i="22"/>
  <c r="C198" i="21"/>
  <c r="C198" i="20"/>
  <c r="C198" i="19"/>
  <c r="C198" i="23"/>
  <c r="C198" i="24"/>
  <c r="C198" i="1"/>
  <c r="C193" i="11"/>
  <c r="C193" i="10"/>
  <c r="C193" i="9"/>
  <c r="C193" i="8"/>
  <c r="C193" i="7"/>
  <c r="C193" i="6"/>
  <c r="C193" i="5"/>
  <c r="C193" i="18"/>
  <c r="C193" i="22"/>
  <c r="C193" i="21"/>
  <c r="C193" i="20"/>
  <c r="C193" i="19"/>
  <c r="C193" i="23"/>
  <c r="C193" i="24"/>
  <c r="C193" i="1"/>
  <c r="I23" i="3" l="1"/>
  <c r="I30"/>
  <c r="I29"/>
  <c r="I28"/>
  <c r="I27"/>
  <c r="I24"/>
  <c r="I31"/>
  <c r="I32"/>
  <c r="K111" i="39"/>
  <c r="K111" i="41"/>
  <c r="C266" i="43"/>
  <c r="C286"/>
  <c r="C276"/>
  <c r="C271"/>
  <c r="C281"/>
  <c r="C266" i="42"/>
  <c r="C276"/>
  <c r="C271"/>
  <c r="C286"/>
  <c r="C281"/>
  <c r="C261" i="39"/>
  <c r="C276"/>
  <c r="C281"/>
  <c r="C271"/>
  <c r="C286"/>
  <c r="C191" i="40"/>
  <c r="C271"/>
  <c r="C286"/>
  <c r="C276"/>
  <c r="C281"/>
  <c r="K111" i="36"/>
  <c r="C191" i="38"/>
  <c r="C286"/>
  <c r="C281"/>
  <c r="C276"/>
  <c r="C271"/>
  <c r="C191" i="41"/>
  <c r="C271"/>
  <c r="C281"/>
  <c r="C286"/>
  <c r="C276"/>
  <c r="C191" i="36"/>
  <c r="C281"/>
  <c r="C286"/>
  <c r="C271"/>
  <c r="C276"/>
  <c r="C281" i="35"/>
  <c r="C276"/>
  <c r="C271"/>
  <c r="C286"/>
  <c r="C266" i="34"/>
  <c r="C286"/>
  <c r="C281"/>
  <c r="C276"/>
  <c r="C271"/>
  <c r="C266" i="37"/>
  <c r="C286"/>
  <c r="C276"/>
  <c r="C271"/>
  <c r="C281"/>
  <c r="J122"/>
  <c r="E208" s="1"/>
  <c r="I208" s="1"/>
  <c r="J130"/>
  <c r="E248" s="1"/>
  <c r="I248" s="1"/>
  <c r="J128" i="40"/>
  <c r="E238" s="1"/>
  <c r="I238" s="1"/>
  <c r="J136"/>
  <c r="E278" s="1"/>
  <c r="I278" s="1"/>
  <c r="J172" i="43"/>
  <c r="J122" i="34"/>
  <c r="E208" s="1"/>
  <c r="I208" s="1"/>
  <c r="J124" i="35"/>
  <c r="E218" s="1"/>
  <c r="I218" s="1"/>
  <c r="J128"/>
  <c r="E238" s="1"/>
  <c r="I238" s="1"/>
  <c r="J132"/>
  <c r="E258" s="1"/>
  <c r="I258" s="1"/>
  <c r="J127" i="37"/>
  <c r="E233" s="1"/>
  <c r="I233" s="1"/>
  <c r="J131"/>
  <c r="E253" s="1"/>
  <c r="I253" s="1"/>
  <c r="J135"/>
  <c r="E273" s="1"/>
  <c r="I273" s="1"/>
  <c r="J126" i="39"/>
  <c r="E228" s="1"/>
  <c r="I228" s="1"/>
  <c r="J172" i="41"/>
  <c r="J172" i="36"/>
  <c r="J121" i="35"/>
  <c r="E203" s="1"/>
  <c r="I203" s="1"/>
  <c r="J125"/>
  <c r="E223" s="1"/>
  <c r="I223" s="1"/>
  <c r="J129"/>
  <c r="E243" s="1"/>
  <c r="I243" s="1"/>
  <c r="J133"/>
  <c r="E263" s="1"/>
  <c r="I263" s="1"/>
  <c r="J168"/>
  <c r="J120" i="37"/>
  <c r="E198" s="1"/>
  <c r="I198" s="1"/>
  <c r="J128"/>
  <c r="E238" s="1"/>
  <c r="I238" s="1"/>
  <c r="J132"/>
  <c r="E258" s="1"/>
  <c r="I258" s="1"/>
  <c r="J122" i="38"/>
  <c r="E208" s="1"/>
  <c r="I208" s="1"/>
  <c r="J126"/>
  <c r="E228" s="1"/>
  <c r="I228" s="1"/>
  <c r="J130"/>
  <c r="E248" s="1"/>
  <c r="I248" s="1"/>
  <c r="J134"/>
  <c r="E268" s="1"/>
  <c r="I268" s="1"/>
  <c r="J134" i="40"/>
  <c r="E268" s="1"/>
  <c r="I268" s="1"/>
  <c r="J134" i="37"/>
  <c r="E268" s="1"/>
  <c r="I268" s="1"/>
  <c r="J124" i="38"/>
  <c r="E218" s="1"/>
  <c r="I218" s="1"/>
  <c r="J132"/>
  <c r="E258" s="1"/>
  <c r="I258" s="1"/>
  <c r="J133" i="39"/>
  <c r="E263" s="1"/>
  <c r="I263" s="1"/>
  <c r="J132" i="40"/>
  <c r="E258" s="1"/>
  <c r="I258" s="1"/>
  <c r="J124" i="34"/>
  <c r="E218" s="1"/>
  <c r="I218" s="1"/>
  <c r="J121" i="37"/>
  <c r="E203" s="1"/>
  <c r="I203" s="1"/>
  <c r="J125"/>
  <c r="E223" s="1"/>
  <c r="I223" s="1"/>
  <c r="J133"/>
  <c r="E263" s="1"/>
  <c r="I263" s="1"/>
  <c r="J174"/>
  <c r="J173" i="35"/>
  <c r="J173" i="43"/>
  <c r="J169" i="34"/>
  <c r="J170" i="37"/>
  <c r="J174" i="42"/>
  <c r="C191" i="37"/>
  <c r="C231" i="41"/>
  <c r="J174" i="43"/>
  <c r="C196" i="36"/>
  <c r="C206"/>
  <c r="C216"/>
  <c r="C226"/>
  <c r="C236"/>
  <c r="C246"/>
  <c r="C256"/>
  <c r="C266"/>
  <c r="C201" i="37"/>
  <c r="C211"/>
  <c r="C221"/>
  <c r="C231"/>
  <c r="C241"/>
  <c r="C251"/>
  <c r="C261"/>
  <c r="J171" i="38"/>
  <c r="J173"/>
  <c r="C206" i="39"/>
  <c r="C246"/>
  <c r="J174" i="40"/>
  <c r="C221" i="41"/>
  <c r="C261"/>
  <c r="C216" i="39"/>
  <c r="C191" i="42"/>
  <c r="J174" i="34"/>
  <c r="J119" i="35"/>
  <c r="G177" i="38"/>
  <c r="C196" i="39"/>
  <c r="C236"/>
  <c r="J170" i="40"/>
  <c r="C211" i="41"/>
  <c r="C251"/>
  <c r="C256" i="39"/>
  <c r="C191" i="43"/>
  <c r="C191" i="34"/>
  <c r="C201" i="36"/>
  <c r="C211"/>
  <c r="C221"/>
  <c r="C231"/>
  <c r="C241"/>
  <c r="C251"/>
  <c r="C261"/>
  <c r="C196" i="37"/>
  <c r="C206"/>
  <c r="C216"/>
  <c r="C226"/>
  <c r="C236"/>
  <c r="C246"/>
  <c r="C256"/>
  <c r="C191" i="39"/>
  <c r="C226"/>
  <c r="C266"/>
  <c r="C201" i="41"/>
  <c r="C241"/>
  <c r="D58" i="3"/>
  <c r="D66"/>
  <c r="D59"/>
  <c r="D63"/>
  <c r="D60"/>
  <c r="D62"/>
  <c r="D64"/>
  <c r="D57"/>
  <c r="D61"/>
  <c r="D65"/>
  <c r="J119" i="42"/>
  <c r="J119" i="37"/>
  <c r="J119" i="40"/>
  <c r="J129"/>
  <c r="E243" s="1"/>
  <c r="I243" s="1"/>
  <c r="J168"/>
  <c r="J124" i="41"/>
  <c r="E218" s="1"/>
  <c r="I218" s="1"/>
  <c r="J128" i="38"/>
  <c r="E238" s="1"/>
  <c r="I238" s="1"/>
  <c r="J121" i="39"/>
  <c r="E203" s="1"/>
  <c r="I203" s="1"/>
  <c r="J131" i="41"/>
  <c r="E253" s="1"/>
  <c r="I253" s="1"/>
  <c r="J134"/>
  <c r="E268" s="1"/>
  <c r="I268" s="1"/>
  <c r="J129" i="39"/>
  <c r="E243" s="1"/>
  <c r="I243" s="1"/>
  <c r="J133" i="40"/>
  <c r="E263" s="1"/>
  <c r="I263" s="1"/>
  <c r="J130" i="39"/>
  <c r="E248" s="1"/>
  <c r="I248" s="1"/>
  <c r="J120" i="40"/>
  <c r="E198" s="1"/>
  <c r="I198" s="1"/>
  <c r="J131"/>
  <c r="E253" s="1"/>
  <c r="I253" s="1"/>
  <c r="J135"/>
  <c r="E273" s="1"/>
  <c r="I273" s="1"/>
  <c r="J123" i="41"/>
  <c r="E213" s="1"/>
  <c r="I213" s="1"/>
  <c r="J171" i="42"/>
  <c r="J120" i="38"/>
  <c r="E198" s="1"/>
  <c r="I198" s="1"/>
  <c r="J136"/>
  <c r="E278" s="1"/>
  <c r="I278" s="1"/>
  <c r="J122" i="39"/>
  <c r="E208" s="1"/>
  <c r="I208" s="1"/>
  <c r="J168"/>
  <c r="J124" i="40"/>
  <c r="E218" s="1"/>
  <c r="I218" s="1"/>
  <c r="J132" i="41"/>
  <c r="E258" s="1"/>
  <c r="I258" s="1"/>
  <c r="J135"/>
  <c r="E273" s="1"/>
  <c r="I273" s="1"/>
  <c r="J171" i="36"/>
  <c r="J170" i="38"/>
  <c r="K111" i="42"/>
  <c r="J125"/>
  <c r="E223" s="1"/>
  <c r="I223" s="1"/>
  <c r="J168"/>
  <c r="J129"/>
  <c r="E243" s="1"/>
  <c r="I243" s="1"/>
  <c r="G177"/>
  <c r="J122"/>
  <c r="E208" s="1"/>
  <c r="I208" s="1"/>
  <c r="J126"/>
  <c r="E228" s="1"/>
  <c r="I228" s="1"/>
  <c r="J130"/>
  <c r="E248" s="1"/>
  <c r="I248" s="1"/>
  <c r="J134"/>
  <c r="E268" s="1"/>
  <c r="I268" s="1"/>
  <c r="G177" i="34"/>
  <c r="K111" i="35"/>
  <c r="J123" i="42"/>
  <c r="E213" s="1"/>
  <c r="I213" s="1"/>
  <c r="J127"/>
  <c r="E233" s="1"/>
  <c r="I233" s="1"/>
  <c r="J131"/>
  <c r="E253" s="1"/>
  <c r="I253" s="1"/>
  <c r="J135"/>
  <c r="E273" s="1"/>
  <c r="I273" s="1"/>
  <c r="J172"/>
  <c r="J173" i="34"/>
  <c r="G177" i="35"/>
  <c r="J121" i="42"/>
  <c r="E203" s="1"/>
  <c r="I203" s="1"/>
  <c r="J133"/>
  <c r="E263" s="1"/>
  <c r="I263" s="1"/>
  <c r="J172" i="34"/>
  <c r="J120" i="42"/>
  <c r="E198" s="1"/>
  <c r="I198" s="1"/>
  <c r="J124"/>
  <c r="E218" s="1"/>
  <c r="I218" s="1"/>
  <c r="J128"/>
  <c r="E238" s="1"/>
  <c r="I238" s="1"/>
  <c r="J132"/>
  <c r="E258" s="1"/>
  <c r="I258" s="1"/>
  <c r="J136"/>
  <c r="E278" s="1"/>
  <c r="I278" s="1"/>
  <c r="J123" i="35"/>
  <c r="E213" s="1"/>
  <c r="I213" s="1"/>
  <c r="J127"/>
  <c r="E233" s="1"/>
  <c r="I233" s="1"/>
  <c r="J131"/>
  <c r="E253" s="1"/>
  <c r="I253" s="1"/>
  <c r="J135"/>
  <c r="E273" s="1"/>
  <c r="I273" s="1"/>
  <c r="J120" i="36"/>
  <c r="E198" s="1"/>
  <c r="I198" s="1"/>
  <c r="J122"/>
  <c r="E208" s="1"/>
  <c r="I208" s="1"/>
  <c r="J124"/>
  <c r="E218" s="1"/>
  <c r="I218" s="1"/>
  <c r="J126"/>
  <c r="E228" s="1"/>
  <c r="I228" s="1"/>
  <c r="J128"/>
  <c r="E238" s="1"/>
  <c r="I238" s="1"/>
  <c r="J130"/>
  <c r="E248" s="1"/>
  <c r="I248" s="1"/>
  <c r="J132"/>
  <c r="E258" s="1"/>
  <c r="I258" s="1"/>
  <c r="J134"/>
  <c r="E268" s="1"/>
  <c r="I268" s="1"/>
  <c r="J136"/>
  <c r="E278" s="1"/>
  <c r="I278" s="1"/>
  <c r="G177"/>
  <c r="G177" i="37"/>
  <c r="J125" i="38"/>
  <c r="E223" s="1"/>
  <c r="I223" s="1"/>
  <c r="J133"/>
  <c r="E263" s="1"/>
  <c r="I263" s="1"/>
  <c r="G177" i="39"/>
  <c r="J168" i="41"/>
  <c r="C196" i="42"/>
  <c r="C201"/>
  <c r="C206"/>
  <c r="C211"/>
  <c r="C216"/>
  <c r="C221"/>
  <c r="C226"/>
  <c r="C231"/>
  <c r="C236"/>
  <c r="C241"/>
  <c r="C246"/>
  <c r="C251"/>
  <c r="C256"/>
  <c r="C261"/>
  <c r="C266" i="35"/>
  <c r="C261"/>
  <c r="C256"/>
  <c r="C251"/>
  <c r="C246"/>
  <c r="C241"/>
  <c r="C236"/>
  <c r="C231"/>
  <c r="C226"/>
  <c r="C221"/>
  <c r="C216"/>
  <c r="C211"/>
  <c r="C206"/>
  <c r="C201"/>
  <c r="C196"/>
  <c r="J174" i="36"/>
  <c r="J136" i="37"/>
  <c r="E278" s="1"/>
  <c r="I278" s="1"/>
  <c r="J123" i="38"/>
  <c r="E213" s="1"/>
  <c r="I213" s="1"/>
  <c r="J131"/>
  <c r="E253" s="1"/>
  <c r="I253" s="1"/>
  <c r="J120" i="39"/>
  <c r="E198" s="1"/>
  <c r="I198" s="1"/>
  <c r="J128"/>
  <c r="E238" s="1"/>
  <c r="I238" s="1"/>
  <c r="J136"/>
  <c r="E278" s="1"/>
  <c r="I278" s="1"/>
  <c r="J174"/>
  <c r="J130" i="41"/>
  <c r="E248" s="1"/>
  <c r="I248" s="1"/>
  <c r="J119" i="36"/>
  <c r="J121"/>
  <c r="E203" s="1"/>
  <c r="I203" s="1"/>
  <c r="J123"/>
  <c r="E213" s="1"/>
  <c r="I213" s="1"/>
  <c r="J125"/>
  <c r="E223" s="1"/>
  <c r="I223" s="1"/>
  <c r="J127"/>
  <c r="E233" s="1"/>
  <c r="I233" s="1"/>
  <c r="J129"/>
  <c r="E243" s="1"/>
  <c r="I243" s="1"/>
  <c r="J131"/>
  <c r="E253" s="1"/>
  <c r="I253" s="1"/>
  <c r="J133"/>
  <c r="E263" s="1"/>
  <c r="I263" s="1"/>
  <c r="J135"/>
  <c r="E273" s="1"/>
  <c r="I273" s="1"/>
  <c r="J168"/>
  <c r="J168" i="37"/>
  <c r="J172"/>
  <c r="J121" i="38"/>
  <c r="E203" s="1"/>
  <c r="I203" s="1"/>
  <c r="J129"/>
  <c r="E243" s="1"/>
  <c r="I243" s="1"/>
  <c r="J168"/>
  <c r="G177" i="41"/>
  <c r="J173"/>
  <c r="K111" i="34"/>
  <c r="C196"/>
  <c r="C201"/>
  <c r="C206"/>
  <c r="C211"/>
  <c r="C216"/>
  <c r="C221"/>
  <c r="C226"/>
  <c r="C231"/>
  <c r="C236"/>
  <c r="C241"/>
  <c r="C246"/>
  <c r="C251"/>
  <c r="C256"/>
  <c r="C261"/>
  <c r="C191" i="35"/>
  <c r="J127" i="38"/>
  <c r="E233" s="1"/>
  <c r="I233" s="1"/>
  <c r="J135"/>
  <c r="E273" s="1"/>
  <c r="I273" s="1"/>
  <c r="J124" i="39"/>
  <c r="E218" s="1"/>
  <c r="I218" s="1"/>
  <c r="J132"/>
  <c r="E258" s="1"/>
  <c r="I258" s="1"/>
  <c r="G177" i="40"/>
  <c r="J122"/>
  <c r="E208" s="1"/>
  <c r="I208" s="1"/>
  <c r="J121" i="41"/>
  <c r="E203" s="1"/>
  <c r="I203" s="1"/>
  <c r="J126" i="40"/>
  <c r="E228" s="1"/>
  <c r="I228" s="1"/>
  <c r="J133" i="41"/>
  <c r="E263" s="1"/>
  <c r="I263" s="1"/>
  <c r="J173" i="36"/>
  <c r="K111" i="37"/>
  <c r="J173"/>
  <c r="J119" i="39"/>
  <c r="C201"/>
  <c r="C211"/>
  <c r="C221"/>
  <c r="C231"/>
  <c r="C241"/>
  <c r="C251"/>
  <c r="J130" i="40"/>
  <c r="E248" s="1"/>
  <c r="I248" s="1"/>
  <c r="J129" i="41"/>
  <c r="E243" s="1"/>
  <c r="I243" s="1"/>
  <c r="K111" i="38"/>
  <c r="J173" i="39"/>
  <c r="K111" i="40"/>
  <c r="J125" i="41"/>
  <c r="E223" s="1"/>
  <c r="I223" s="1"/>
  <c r="C196" i="38"/>
  <c r="C201"/>
  <c r="C206"/>
  <c r="C211"/>
  <c r="C216"/>
  <c r="C221"/>
  <c r="C226"/>
  <c r="C231"/>
  <c r="C236"/>
  <c r="C241"/>
  <c r="C246"/>
  <c r="C251"/>
  <c r="C256"/>
  <c r="C261"/>
  <c r="C266"/>
  <c r="C196" i="41"/>
  <c r="C206"/>
  <c r="C216"/>
  <c r="C226"/>
  <c r="C236"/>
  <c r="C246"/>
  <c r="C256"/>
  <c r="C266"/>
  <c r="J174"/>
  <c r="C196" i="40"/>
  <c r="C201"/>
  <c r="C206"/>
  <c r="C211"/>
  <c r="C216"/>
  <c r="C221"/>
  <c r="C226"/>
  <c r="C231"/>
  <c r="C236"/>
  <c r="C241"/>
  <c r="C246"/>
  <c r="C251"/>
  <c r="C256"/>
  <c r="C261"/>
  <c r="C266"/>
  <c r="G177" i="43"/>
  <c r="J122"/>
  <c r="E208" s="1"/>
  <c r="I208" s="1"/>
  <c r="J126"/>
  <c r="E228" s="1"/>
  <c r="I228" s="1"/>
  <c r="J130"/>
  <c r="E248" s="1"/>
  <c r="I248" s="1"/>
  <c r="J134"/>
  <c r="E268" s="1"/>
  <c r="I268" s="1"/>
  <c r="J123"/>
  <c r="E213" s="1"/>
  <c r="I213" s="1"/>
  <c r="J127"/>
  <c r="E233" s="1"/>
  <c r="I233" s="1"/>
  <c r="J131"/>
  <c r="E253" s="1"/>
  <c r="I253" s="1"/>
  <c r="J135"/>
  <c r="E273" s="1"/>
  <c r="I273" s="1"/>
  <c r="J120"/>
  <c r="E198" s="1"/>
  <c r="I198" s="1"/>
  <c r="J124"/>
  <c r="E218" s="1"/>
  <c r="I218" s="1"/>
  <c r="J128"/>
  <c r="E238" s="1"/>
  <c r="I238" s="1"/>
  <c r="J132"/>
  <c r="E258" s="1"/>
  <c r="I258" s="1"/>
  <c r="J136"/>
  <c r="E278" s="1"/>
  <c r="I278" s="1"/>
  <c r="J121"/>
  <c r="E203" s="1"/>
  <c r="I203" s="1"/>
  <c r="J125"/>
  <c r="E223" s="1"/>
  <c r="I223" s="1"/>
  <c r="J129"/>
  <c r="E243" s="1"/>
  <c r="I243" s="1"/>
  <c r="J133"/>
  <c r="E263" s="1"/>
  <c r="I263" s="1"/>
  <c r="J168"/>
  <c r="K111"/>
  <c r="C196"/>
  <c r="C201"/>
  <c r="C206"/>
  <c r="C211"/>
  <c r="C216"/>
  <c r="C221"/>
  <c r="C226"/>
  <c r="C231"/>
  <c r="C236"/>
  <c r="C241"/>
  <c r="C246"/>
  <c r="C251"/>
  <c r="C256"/>
  <c r="C261"/>
  <c r="J121" i="34" l="1"/>
  <c r="E203" s="1"/>
  <c r="I203" s="1"/>
  <c r="J122" i="41"/>
  <c r="E208" s="1"/>
  <c r="I208" s="1"/>
  <c r="J127" i="39"/>
  <c r="E233" s="1"/>
  <c r="I233" s="1"/>
  <c r="J120" i="35"/>
  <c r="E198" s="1"/>
  <c r="I198" s="1"/>
  <c r="J134" i="34"/>
  <c r="E268" s="1"/>
  <c r="I268" s="1"/>
  <c r="J127"/>
  <c r="E233" s="1"/>
  <c r="I233" s="1"/>
  <c r="J123"/>
  <c r="E213" s="1"/>
  <c r="I213" s="1"/>
  <c r="J123" i="40"/>
  <c r="E213" s="1"/>
  <c r="I213" s="1"/>
  <c r="J130" i="35"/>
  <c r="E248" s="1"/>
  <c r="I248" s="1"/>
  <c r="J172" i="40"/>
  <c r="J136" i="41"/>
  <c r="E278" s="1"/>
  <c r="I278" s="1"/>
  <c r="J129" i="37"/>
  <c r="E243" s="1"/>
  <c r="I243" s="1"/>
  <c r="J127" i="40"/>
  <c r="E233" s="1"/>
  <c r="I233" s="1"/>
  <c r="J168" i="34"/>
  <c r="J130"/>
  <c r="E248" s="1"/>
  <c r="I248" s="1"/>
  <c r="J136"/>
  <c r="E278" s="1"/>
  <c r="I278" s="1"/>
  <c r="J124" i="37"/>
  <c r="E218" s="1"/>
  <c r="I218" s="1"/>
  <c r="J172" i="38"/>
  <c r="J134" i="39"/>
  <c r="E268" s="1"/>
  <c r="I268" s="1"/>
  <c r="J123"/>
  <c r="E213" s="1"/>
  <c r="I213" s="1"/>
  <c r="J121" i="40"/>
  <c r="E203" s="1"/>
  <c r="I203" s="1"/>
  <c r="J128" i="41"/>
  <c r="E238" s="1"/>
  <c r="I238" s="1"/>
  <c r="J132" i="34"/>
  <c r="E258" s="1"/>
  <c r="I258" s="1"/>
  <c r="J131"/>
  <c r="E253" s="1"/>
  <c r="I253" s="1"/>
  <c r="J125" i="39"/>
  <c r="E223" s="1"/>
  <c r="I223" s="1"/>
  <c r="J126" i="35"/>
  <c r="E228" s="1"/>
  <c r="I228" s="1"/>
  <c r="J126" i="41"/>
  <c r="E228" s="1"/>
  <c r="I228" s="1"/>
  <c r="J125" i="34"/>
  <c r="E223" s="1"/>
  <c r="I223" s="1"/>
  <c r="J123" i="37"/>
  <c r="E213" s="1"/>
  <c r="I213" s="1"/>
  <c r="J131" i="39"/>
  <c r="E253" s="1"/>
  <c r="I253" s="1"/>
  <c r="J135" i="34"/>
  <c r="E273" s="1"/>
  <c r="I273" s="1"/>
  <c r="J120" i="41"/>
  <c r="E198" s="1"/>
  <c r="I198" s="1"/>
  <c r="J134" i="35"/>
  <c r="E268" s="1"/>
  <c r="I268" s="1"/>
  <c r="J122"/>
  <c r="E208" s="1"/>
  <c r="I208" s="1"/>
  <c r="J125" i="40"/>
  <c r="E223" s="1"/>
  <c r="I223" s="1"/>
  <c r="J172" i="39"/>
  <c r="J135"/>
  <c r="E273" s="1"/>
  <c r="I273" s="1"/>
  <c r="J129" i="34"/>
  <c r="E243" s="1"/>
  <c r="I243" s="1"/>
  <c r="J128"/>
  <c r="E238" s="1"/>
  <c r="I238" s="1"/>
  <c r="J127" i="41"/>
  <c r="E233" s="1"/>
  <c r="I233" s="1"/>
  <c r="J126" i="37"/>
  <c r="E228" s="1"/>
  <c r="I228" s="1"/>
  <c r="J136" i="35"/>
  <c r="E278" s="1"/>
  <c r="I278" s="1"/>
  <c r="J126" i="34"/>
  <c r="E228" s="1"/>
  <c r="I228" s="1"/>
  <c r="J133"/>
  <c r="E263" s="1"/>
  <c r="I263" s="1"/>
  <c r="J172" i="35"/>
  <c r="J120" i="34"/>
  <c r="E198" s="1"/>
  <c r="I198" s="1"/>
  <c r="J171" i="37"/>
  <c r="J170" i="35"/>
  <c r="I177" i="34"/>
  <c r="J170"/>
  <c r="J171" i="35"/>
  <c r="J171" i="43"/>
  <c r="I177" i="40"/>
  <c r="O26" i="3" s="1"/>
  <c r="Q26" s="1"/>
  <c r="J171" i="40"/>
  <c r="J171" i="41"/>
  <c r="I177" i="36"/>
  <c r="J30" i="3" s="1"/>
  <c r="J170" i="41"/>
  <c r="J170" i="36"/>
  <c r="J170" i="43"/>
  <c r="J169" i="35"/>
  <c r="I177"/>
  <c r="J170" i="39"/>
  <c r="J169" i="38"/>
  <c r="J169" i="37"/>
  <c r="J170" i="42"/>
  <c r="J169" i="41"/>
  <c r="I177"/>
  <c r="J171" i="39"/>
  <c r="I177" i="37"/>
  <c r="J169" i="39"/>
  <c r="J171" i="34"/>
  <c r="J169" i="40"/>
  <c r="I177" i="38"/>
  <c r="J169" i="36"/>
  <c r="I177" i="39"/>
  <c r="J169" i="42"/>
  <c r="I177"/>
  <c r="J169" i="43"/>
  <c r="I177"/>
  <c r="K175" l="1"/>
  <c r="F180" s="1"/>
  <c r="J26" i="3"/>
  <c r="J32"/>
  <c r="O32"/>
  <c r="Q32" s="1"/>
  <c r="O30"/>
  <c r="Q30" s="1"/>
  <c r="K175" i="34"/>
  <c r="F180" s="1"/>
  <c r="K175" i="35"/>
  <c r="F180" s="1"/>
  <c r="K175" i="41"/>
  <c r="F180" s="1"/>
  <c r="K175" i="37"/>
  <c r="F180" s="1"/>
  <c r="K175" i="40"/>
  <c r="F180" s="1"/>
  <c r="K175" i="38"/>
  <c r="F180" s="1"/>
  <c r="K175" i="42"/>
  <c r="F180" s="1"/>
  <c r="K175" i="39"/>
  <c r="F180" s="1"/>
  <c r="K175" i="36"/>
  <c r="F180" s="1"/>
  <c r="O23" i="3"/>
  <c r="Q23" s="1"/>
  <c r="J23"/>
  <c r="K23" s="1"/>
  <c r="O24"/>
  <c r="Q24" s="1"/>
  <c r="J24"/>
  <c r="O29"/>
  <c r="Q29" s="1"/>
  <c r="J29"/>
  <c r="O27"/>
  <c r="Q27" s="1"/>
  <c r="J27"/>
  <c r="O28"/>
  <c r="Q28" s="1"/>
  <c r="J28"/>
  <c r="O31"/>
  <c r="Q31" s="1"/>
  <c r="J31"/>
  <c r="O25"/>
  <c r="Q25" s="1"/>
  <c r="J25"/>
  <c r="G2" i="29"/>
  <c r="F5461" s="1"/>
  <c r="G1"/>
  <c r="F4599" s="1"/>
  <c r="K32" i="3" l="1"/>
  <c r="L32" s="1"/>
  <c r="K25"/>
  <c r="L25" s="1"/>
  <c r="K176" i="40"/>
  <c r="F179" s="1"/>
  <c r="K24" i="3"/>
  <c r="L24" s="1"/>
  <c r="K27"/>
  <c r="L27" s="1"/>
  <c r="K176" i="42"/>
  <c r="F179" s="1"/>
  <c r="K28" i="3"/>
  <c r="L28" s="1"/>
  <c r="K29"/>
  <c r="L29" s="1"/>
  <c r="L23"/>
  <c r="K30"/>
  <c r="L30" s="1"/>
  <c r="K26"/>
  <c r="L26" s="1"/>
  <c r="K176" i="43"/>
  <c r="F179" s="1"/>
  <c r="K176" i="37"/>
  <c r="F179" s="1"/>
  <c r="K176" i="35"/>
  <c r="F179" s="1"/>
  <c r="K176" i="34"/>
  <c r="F179" s="1"/>
  <c r="K176" i="36"/>
  <c r="F179" s="1"/>
  <c r="K176" i="38"/>
  <c r="F179" s="1"/>
  <c r="K176" i="39"/>
  <c r="F179" s="1"/>
  <c r="K176" i="41"/>
  <c r="F179" s="1"/>
  <c r="F56" i="29"/>
  <c r="F275"/>
  <c r="F1251"/>
  <c r="F1683"/>
  <c r="F3941"/>
  <c r="F227"/>
  <c r="F291"/>
  <c r="F1299"/>
  <c r="F1763"/>
  <c r="F4711"/>
  <c r="F659"/>
  <c r="F1811"/>
  <c r="F739"/>
  <c r="F2195"/>
  <c r="F39"/>
  <c r="F787"/>
  <c r="F2275"/>
  <c r="F40"/>
  <c r="F1171"/>
  <c r="F2327"/>
  <c r="F71"/>
  <c r="F355"/>
  <c r="F867"/>
  <c r="F1379"/>
  <c r="F1891"/>
  <c r="F2472"/>
  <c r="F72"/>
  <c r="F915"/>
  <c r="F1939"/>
  <c r="F7"/>
  <c r="F115"/>
  <c r="F483"/>
  <c r="F995"/>
  <c r="F1507"/>
  <c r="F2019"/>
  <c r="F2878"/>
  <c r="F403"/>
  <c r="F1427"/>
  <c r="F2622"/>
  <c r="F8"/>
  <c r="F147"/>
  <c r="F531"/>
  <c r="F1043"/>
  <c r="F1555"/>
  <c r="F2067"/>
  <c r="F3034"/>
  <c r="F24"/>
  <c r="F163"/>
  <c r="F611"/>
  <c r="F1123"/>
  <c r="F1635"/>
  <c r="F2147"/>
  <c r="F3508"/>
  <c r="F31"/>
  <c r="F63"/>
  <c r="F118"/>
  <c r="F243"/>
  <c r="F371"/>
  <c r="F499"/>
  <c r="F627"/>
  <c r="F755"/>
  <c r="F883"/>
  <c r="F1011"/>
  <c r="F1139"/>
  <c r="F1267"/>
  <c r="F1395"/>
  <c r="F1523"/>
  <c r="F1651"/>
  <c r="F1779"/>
  <c r="F1907"/>
  <c r="F2035"/>
  <c r="F2163"/>
  <c r="F2291"/>
  <c r="F2522"/>
  <c r="F2928"/>
  <c r="F3623"/>
  <c r="F5039"/>
  <c r="F32"/>
  <c r="F64"/>
  <c r="F131"/>
  <c r="F259"/>
  <c r="F387"/>
  <c r="F515"/>
  <c r="F643"/>
  <c r="F771"/>
  <c r="F899"/>
  <c r="F1027"/>
  <c r="F1155"/>
  <c r="F1283"/>
  <c r="F1411"/>
  <c r="F1539"/>
  <c r="F1667"/>
  <c r="F1795"/>
  <c r="F1923"/>
  <c r="F2051"/>
  <c r="F2179"/>
  <c r="F2309"/>
  <c r="F2573"/>
  <c r="F2984"/>
  <c r="F3780"/>
  <c r="F547"/>
  <c r="F803"/>
  <c r="F1187"/>
  <c r="F1443"/>
  <c r="F1699"/>
  <c r="F2083"/>
  <c r="F2345"/>
  <c r="F307"/>
  <c r="F1331"/>
  <c r="F3196"/>
  <c r="F931"/>
  <c r="F4120"/>
  <c r="F419"/>
  <c r="F675"/>
  <c r="F1059"/>
  <c r="F1315"/>
  <c r="F1571"/>
  <c r="F1827"/>
  <c r="F1955"/>
  <c r="F2211"/>
  <c r="F2672"/>
  <c r="F3098"/>
  <c r="F15"/>
  <c r="F47"/>
  <c r="F83"/>
  <c r="F179"/>
  <c r="F435"/>
  <c r="F563"/>
  <c r="F691"/>
  <c r="F819"/>
  <c r="F947"/>
  <c r="F1075"/>
  <c r="F1203"/>
  <c r="F1459"/>
  <c r="F1587"/>
  <c r="F1715"/>
  <c r="F1843"/>
  <c r="F1971"/>
  <c r="F2099"/>
  <c r="F2227"/>
  <c r="F2364"/>
  <c r="F2728"/>
  <c r="F4279"/>
  <c r="F16"/>
  <c r="F48"/>
  <c r="F86"/>
  <c r="F195"/>
  <c r="F323"/>
  <c r="F451"/>
  <c r="F579"/>
  <c r="F707"/>
  <c r="F835"/>
  <c r="F963"/>
  <c r="F1091"/>
  <c r="F1219"/>
  <c r="F1347"/>
  <c r="F1475"/>
  <c r="F1603"/>
  <c r="F1731"/>
  <c r="F1859"/>
  <c r="F1987"/>
  <c r="F2115"/>
  <c r="F2243"/>
  <c r="F2382"/>
  <c r="F2778"/>
  <c r="F3297"/>
  <c r="F4442"/>
  <c r="F23"/>
  <c r="F55"/>
  <c r="F99"/>
  <c r="F211"/>
  <c r="F339"/>
  <c r="F467"/>
  <c r="F595"/>
  <c r="F723"/>
  <c r="F851"/>
  <c r="F979"/>
  <c r="F1107"/>
  <c r="F1235"/>
  <c r="F1363"/>
  <c r="F1491"/>
  <c r="F1619"/>
  <c r="F1747"/>
  <c r="F1875"/>
  <c r="F2003"/>
  <c r="F2131"/>
  <c r="F2259"/>
  <c r="F2416"/>
  <c r="F2829"/>
  <c r="F3409"/>
  <c r="F5190"/>
  <c r="F5182"/>
  <c r="F5174"/>
  <c r="F5166"/>
  <c r="F5158"/>
  <c r="F5150"/>
  <c r="F5142"/>
  <c r="F5134"/>
  <c r="F5126"/>
  <c r="F5118"/>
  <c r="F5110"/>
  <c r="F5102"/>
  <c r="F5094"/>
  <c r="F5086"/>
  <c r="F5078"/>
  <c r="F5070"/>
  <c r="F5062"/>
  <c r="F5054"/>
  <c r="F5046"/>
  <c r="F5038"/>
  <c r="F5030"/>
  <c r="F5022"/>
  <c r="F5014"/>
  <c r="F5006"/>
  <c r="F4998"/>
  <c r="F4990"/>
  <c r="F4982"/>
  <c r="F4974"/>
  <c r="F4966"/>
  <c r="F4958"/>
  <c r="F4950"/>
  <c r="F5188"/>
  <c r="F5180"/>
  <c r="F5172"/>
  <c r="F5164"/>
  <c r="F5156"/>
  <c r="F5148"/>
  <c r="F5140"/>
  <c r="F5132"/>
  <c r="F5124"/>
  <c r="F5116"/>
  <c r="F5108"/>
  <c r="F5100"/>
  <c r="F5092"/>
  <c r="F5084"/>
  <c r="F5076"/>
  <c r="F5068"/>
  <c r="F5060"/>
  <c r="F5052"/>
  <c r="F5044"/>
  <c r="F5036"/>
  <c r="F5028"/>
  <c r="F5020"/>
  <c r="F5012"/>
  <c r="F5004"/>
  <c r="F4996"/>
  <c r="F4988"/>
  <c r="F4980"/>
  <c r="F4972"/>
  <c r="F4964"/>
  <c r="F4956"/>
  <c r="F5186"/>
  <c r="F5178"/>
  <c r="F5170"/>
  <c r="F5162"/>
  <c r="F5154"/>
  <c r="F5146"/>
  <c r="F5138"/>
  <c r="F5130"/>
  <c r="F5122"/>
  <c r="F5114"/>
  <c r="F5106"/>
  <c r="F5098"/>
  <c r="F5090"/>
  <c r="F5082"/>
  <c r="F5074"/>
  <c r="F5066"/>
  <c r="F5058"/>
  <c r="F5050"/>
  <c r="F5042"/>
  <c r="F5034"/>
  <c r="F5026"/>
  <c r="F5018"/>
  <c r="F5010"/>
  <c r="F5002"/>
  <c r="F4994"/>
  <c r="F4986"/>
  <c r="F4978"/>
  <c r="F4970"/>
  <c r="F4962"/>
  <c r="F4954"/>
  <c r="F5184"/>
  <c r="F5176"/>
  <c r="F5168"/>
  <c r="F5160"/>
  <c r="F5152"/>
  <c r="F5144"/>
  <c r="F5136"/>
  <c r="F5128"/>
  <c r="F5120"/>
  <c r="F5112"/>
  <c r="F5104"/>
  <c r="F5096"/>
  <c r="F5088"/>
  <c r="F5080"/>
  <c r="F5072"/>
  <c r="F5064"/>
  <c r="F5056"/>
  <c r="F5048"/>
  <c r="F5040"/>
  <c r="F5032"/>
  <c r="F5024"/>
  <c r="F5016"/>
  <c r="F5008"/>
  <c r="F5000"/>
  <c r="F4992"/>
  <c r="F4984"/>
  <c r="F4976"/>
  <c r="F4968"/>
  <c r="F4960"/>
  <c r="F5181"/>
  <c r="F5165"/>
  <c r="F5149"/>
  <c r="F5133"/>
  <c r="F5117"/>
  <c r="F5101"/>
  <c r="F5085"/>
  <c r="F5069"/>
  <c r="F5053"/>
  <c r="F5037"/>
  <c r="F5021"/>
  <c r="F5005"/>
  <c r="F4989"/>
  <c r="F4973"/>
  <c r="F4957"/>
  <c r="F4946"/>
  <c r="F4938"/>
  <c r="F4930"/>
  <c r="F4922"/>
  <c r="F4914"/>
  <c r="F4906"/>
  <c r="F4898"/>
  <c r="F4890"/>
  <c r="F4882"/>
  <c r="F4874"/>
  <c r="F4866"/>
  <c r="F4858"/>
  <c r="F4850"/>
  <c r="F4842"/>
  <c r="F4834"/>
  <c r="F4826"/>
  <c r="F4818"/>
  <c r="F4810"/>
  <c r="F4802"/>
  <c r="F4794"/>
  <c r="F4786"/>
  <c r="F4778"/>
  <c r="F4770"/>
  <c r="F4762"/>
  <c r="F4754"/>
  <c r="F4746"/>
  <c r="F4738"/>
  <c r="F4730"/>
  <c r="F4722"/>
  <c r="F4714"/>
  <c r="F4706"/>
  <c r="F4698"/>
  <c r="F4690"/>
  <c r="F4682"/>
  <c r="F4674"/>
  <c r="F4666"/>
  <c r="F4658"/>
  <c r="F4650"/>
  <c r="F4642"/>
  <c r="F4634"/>
  <c r="F4626"/>
  <c r="F4618"/>
  <c r="F4610"/>
  <c r="F5177"/>
  <c r="F5161"/>
  <c r="F5145"/>
  <c r="F5129"/>
  <c r="F5113"/>
  <c r="F5097"/>
  <c r="F5081"/>
  <c r="F5065"/>
  <c r="F5049"/>
  <c r="F5033"/>
  <c r="F5017"/>
  <c r="F5001"/>
  <c r="F4985"/>
  <c r="F4969"/>
  <c r="F4953"/>
  <c r="F4944"/>
  <c r="F4936"/>
  <c r="F4928"/>
  <c r="F4920"/>
  <c r="F4912"/>
  <c r="F4904"/>
  <c r="F4896"/>
  <c r="F4888"/>
  <c r="F4880"/>
  <c r="F4872"/>
  <c r="F4864"/>
  <c r="F4856"/>
  <c r="F4848"/>
  <c r="F4840"/>
  <c r="F4832"/>
  <c r="F4824"/>
  <c r="F4816"/>
  <c r="F4808"/>
  <c r="F4800"/>
  <c r="F4792"/>
  <c r="F4784"/>
  <c r="F4776"/>
  <c r="F4768"/>
  <c r="F4760"/>
  <c r="F4752"/>
  <c r="F4744"/>
  <c r="F4736"/>
  <c r="F4728"/>
  <c r="F4720"/>
  <c r="F4712"/>
  <c r="F4704"/>
  <c r="F4696"/>
  <c r="F4688"/>
  <c r="F4680"/>
  <c r="F4672"/>
  <c r="F4664"/>
  <c r="F4656"/>
  <c r="F4648"/>
  <c r="F4640"/>
  <c r="F4632"/>
  <c r="F4624"/>
  <c r="F4616"/>
  <c r="F4608"/>
  <c r="F5189"/>
  <c r="F5173"/>
  <c r="F5157"/>
  <c r="F5141"/>
  <c r="F5125"/>
  <c r="F5109"/>
  <c r="F5093"/>
  <c r="F5077"/>
  <c r="F5061"/>
  <c r="F5045"/>
  <c r="F5029"/>
  <c r="F5013"/>
  <c r="F4997"/>
  <c r="F4981"/>
  <c r="F4965"/>
  <c r="F4951"/>
  <c r="F4942"/>
  <c r="F4934"/>
  <c r="F4926"/>
  <c r="F4918"/>
  <c r="F4910"/>
  <c r="F4902"/>
  <c r="F4894"/>
  <c r="F4886"/>
  <c r="F4878"/>
  <c r="F4870"/>
  <c r="F4862"/>
  <c r="F4854"/>
  <c r="F4846"/>
  <c r="F4838"/>
  <c r="F4830"/>
  <c r="F4822"/>
  <c r="F4814"/>
  <c r="F4806"/>
  <c r="F4798"/>
  <c r="F4790"/>
  <c r="F4782"/>
  <c r="F4774"/>
  <c r="F4766"/>
  <c r="F4758"/>
  <c r="F4750"/>
  <c r="F4742"/>
  <c r="F4734"/>
  <c r="F4726"/>
  <c r="F4718"/>
  <c r="F4710"/>
  <c r="F4702"/>
  <c r="F4694"/>
  <c r="F4686"/>
  <c r="F4678"/>
  <c r="F4670"/>
  <c r="F4662"/>
  <c r="F4654"/>
  <c r="F4646"/>
  <c r="F4638"/>
  <c r="F4630"/>
  <c r="F4622"/>
  <c r="F4614"/>
  <c r="F4606"/>
  <c r="F5185"/>
  <c r="F5169"/>
  <c r="F5153"/>
  <c r="F5137"/>
  <c r="F5121"/>
  <c r="F5105"/>
  <c r="F5089"/>
  <c r="F5073"/>
  <c r="F5057"/>
  <c r="F5041"/>
  <c r="F5025"/>
  <c r="F5009"/>
  <c r="F4993"/>
  <c r="F4977"/>
  <c r="F4961"/>
  <c r="F4948"/>
  <c r="F4940"/>
  <c r="F4932"/>
  <c r="F4924"/>
  <c r="F4916"/>
  <c r="F4908"/>
  <c r="F4900"/>
  <c r="F4892"/>
  <c r="F4884"/>
  <c r="F4876"/>
  <c r="F4868"/>
  <c r="F4860"/>
  <c r="F4852"/>
  <c r="F4844"/>
  <c r="F4836"/>
  <c r="F4828"/>
  <c r="F4820"/>
  <c r="F4812"/>
  <c r="F4804"/>
  <c r="F4796"/>
  <c r="F4788"/>
  <c r="F4780"/>
  <c r="F4772"/>
  <c r="F4764"/>
  <c r="F4756"/>
  <c r="F4748"/>
  <c r="F4740"/>
  <c r="F4732"/>
  <c r="F4724"/>
  <c r="F4716"/>
  <c r="F4708"/>
  <c r="F4700"/>
  <c r="F4692"/>
  <c r="F4684"/>
  <c r="F4676"/>
  <c r="F4668"/>
  <c r="F4660"/>
  <c r="F4652"/>
  <c r="F4644"/>
  <c r="F4636"/>
  <c r="F4628"/>
  <c r="F4620"/>
  <c r="F4612"/>
  <c r="F5179"/>
  <c r="F5147"/>
  <c r="F5115"/>
  <c r="F5083"/>
  <c r="F5051"/>
  <c r="F5019"/>
  <c r="F4987"/>
  <c r="F4955"/>
  <c r="F4937"/>
  <c r="F4921"/>
  <c r="F4905"/>
  <c r="F4889"/>
  <c r="F4873"/>
  <c r="F4857"/>
  <c r="F4841"/>
  <c r="F4825"/>
  <c r="F4809"/>
  <c r="F4793"/>
  <c r="F4777"/>
  <c r="F4761"/>
  <c r="F4745"/>
  <c r="F4729"/>
  <c r="F4713"/>
  <c r="F4697"/>
  <c r="F4681"/>
  <c r="F4665"/>
  <c r="F4649"/>
  <c r="F4633"/>
  <c r="F4617"/>
  <c r="F4603"/>
  <c r="F4595"/>
  <c r="F4587"/>
  <c r="F4579"/>
  <c r="F4571"/>
  <c r="F4563"/>
  <c r="F4555"/>
  <c r="F4547"/>
  <c r="F4539"/>
  <c r="F4531"/>
  <c r="F4523"/>
  <c r="F4515"/>
  <c r="F4507"/>
  <c r="F4499"/>
  <c r="F4491"/>
  <c r="F4483"/>
  <c r="F4475"/>
  <c r="F4467"/>
  <c r="F4459"/>
  <c r="F4451"/>
  <c r="F4443"/>
  <c r="F4435"/>
  <c r="F4427"/>
  <c r="F4419"/>
  <c r="F4411"/>
  <c r="F4403"/>
  <c r="F4395"/>
  <c r="F4387"/>
  <c r="F4379"/>
  <c r="F4371"/>
  <c r="F4363"/>
  <c r="F4355"/>
  <c r="F4347"/>
  <c r="F4339"/>
  <c r="F4331"/>
  <c r="F4323"/>
  <c r="F4315"/>
  <c r="F4307"/>
  <c r="F4299"/>
  <c r="F4291"/>
  <c r="F4283"/>
  <c r="F4275"/>
  <c r="F4267"/>
  <c r="F4259"/>
  <c r="F4251"/>
  <c r="F4243"/>
  <c r="F4235"/>
  <c r="F4227"/>
  <c r="F4219"/>
  <c r="F4211"/>
  <c r="F4203"/>
  <c r="F4195"/>
  <c r="F4187"/>
  <c r="F4179"/>
  <c r="F4171"/>
  <c r="F4163"/>
  <c r="F4155"/>
  <c r="F4147"/>
  <c r="F4139"/>
  <c r="F4131"/>
  <c r="F4123"/>
  <c r="F4115"/>
  <c r="F4107"/>
  <c r="F4099"/>
  <c r="F4091"/>
  <c r="F4083"/>
  <c r="F4075"/>
  <c r="F4067"/>
  <c r="F4059"/>
  <c r="F4051"/>
  <c r="F4043"/>
  <c r="F4035"/>
  <c r="F4027"/>
  <c r="F4019"/>
  <c r="F4011"/>
  <c r="F4003"/>
  <c r="F3995"/>
  <c r="F3987"/>
  <c r="F3979"/>
  <c r="F3971"/>
  <c r="F3963"/>
  <c r="F3955"/>
  <c r="F3947"/>
  <c r="F3939"/>
  <c r="F3931"/>
  <c r="F3923"/>
  <c r="F3915"/>
  <c r="F3907"/>
  <c r="F3899"/>
  <c r="F3891"/>
  <c r="F3883"/>
  <c r="F3875"/>
  <c r="F3867"/>
  <c r="F3859"/>
  <c r="F3851"/>
  <c r="F3843"/>
  <c r="F3835"/>
  <c r="F3827"/>
  <c r="F3819"/>
  <c r="F3811"/>
  <c r="F3803"/>
  <c r="F3795"/>
  <c r="F3787"/>
  <c r="F3779"/>
  <c r="F3771"/>
  <c r="F3763"/>
  <c r="F3755"/>
  <c r="F3747"/>
  <c r="F3739"/>
  <c r="F3731"/>
  <c r="F3723"/>
  <c r="F3715"/>
  <c r="F3707"/>
  <c r="F3699"/>
  <c r="F3691"/>
  <c r="F3683"/>
  <c r="F3675"/>
  <c r="F3667"/>
  <c r="F3659"/>
  <c r="F3651"/>
  <c r="F3643"/>
  <c r="F3635"/>
  <c r="F3627"/>
  <c r="F3619"/>
  <c r="F3611"/>
  <c r="F3603"/>
  <c r="F3595"/>
  <c r="F5171"/>
  <c r="F5139"/>
  <c r="F5107"/>
  <c r="F5075"/>
  <c r="F5043"/>
  <c r="F5011"/>
  <c r="F4979"/>
  <c r="F4949"/>
  <c r="F4933"/>
  <c r="F4917"/>
  <c r="F4901"/>
  <c r="F4885"/>
  <c r="F4869"/>
  <c r="F4853"/>
  <c r="F4837"/>
  <c r="F4821"/>
  <c r="F4805"/>
  <c r="F4789"/>
  <c r="F4773"/>
  <c r="F4757"/>
  <c r="F4741"/>
  <c r="F4725"/>
  <c r="F4709"/>
  <c r="F4693"/>
  <c r="F4677"/>
  <c r="F4661"/>
  <c r="F4645"/>
  <c r="F4629"/>
  <c r="F4613"/>
  <c r="F4601"/>
  <c r="F4593"/>
  <c r="F4585"/>
  <c r="F4577"/>
  <c r="F4569"/>
  <c r="F4561"/>
  <c r="F4553"/>
  <c r="F4545"/>
  <c r="F4537"/>
  <c r="F4529"/>
  <c r="F4521"/>
  <c r="F4513"/>
  <c r="F4505"/>
  <c r="F4497"/>
  <c r="F4489"/>
  <c r="F4481"/>
  <c r="F4473"/>
  <c r="F4465"/>
  <c r="F4457"/>
  <c r="F4449"/>
  <c r="F4441"/>
  <c r="F4433"/>
  <c r="F4425"/>
  <c r="F4417"/>
  <c r="F4409"/>
  <c r="F4401"/>
  <c r="F4393"/>
  <c r="F4385"/>
  <c r="F4377"/>
  <c r="F4369"/>
  <c r="F4361"/>
  <c r="F4353"/>
  <c r="F4345"/>
  <c r="F4337"/>
  <c r="F4329"/>
  <c r="F4321"/>
  <c r="F4313"/>
  <c r="F4305"/>
  <c r="F4297"/>
  <c r="F4289"/>
  <c r="F4281"/>
  <c r="F4273"/>
  <c r="F4265"/>
  <c r="F4257"/>
  <c r="F4249"/>
  <c r="F4241"/>
  <c r="F4233"/>
  <c r="F4225"/>
  <c r="F4217"/>
  <c r="F4209"/>
  <c r="F4201"/>
  <c r="F4193"/>
  <c r="F4185"/>
  <c r="F4177"/>
  <c r="F4169"/>
  <c r="F4161"/>
  <c r="F4153"/>
  <c r="F4145"/>
  <c r="F4137"/>
  <c r="F4129"/>
  <c r="F4121"/>
  <c r="F4113"/>
  <c r="F4105"/>
  <c r="F4097"/>
  <c r="F4089"/>
  <c r="F4081"/>
  <c r="F4073"/>
  <c r="F4065"/>
  <c r="F4057"/>
  <c r="F4049"/>
  <c r="F4041"/>
  <c r="F4033"/>
  <c r="F4025"/>
  <c r="F4017"/>
  <c r="F4009"/>
  <c r="F4001"/>
  <c r="F3993"/>
  <c r="F3985"/>
  <c r="F3977"/>
  <c r="F3969"/>
  <c r="F3961"/>
  <c r="F3953"/>
  <c r="F3945"/>
  <c r="F3937"/>
  <c r="F3929"/>
  <c r="F3921"/>
  <c r="F3913"/>
  <c r="F3905"/>
  <c r="F3897"/>
  <c r="F3889"/>
  <c r="F3881"/>
  <c r="F3873"/>
  <c r="F3865"/>
  <c r="F3857"/>
  <c r="F3849"/>
  <c r="F3841"/>
  <c r="F3833"/>
  <c r="F3825"/>
  <c r="F3817"/>
  <c r="F3809"/>
  <c r="F3801"/>
  <c r="F3793"/>
  <c r="F3785"/>
  <c r="F3777"/>
  <c r="F3769"/>
  <c r="F3761"/>
  <c r="F3753"/>
  <c r="F3745"/>
  <c r="F3737"/>
  <c r="F3729"/>
  <c r="F3721"/>
  <c r="F3713"/>
  <c r="F3705"/>
  <c r="F3697"/>
  <c r="F3689"/>
  <c r="F3681"/>
  <c r="F3673"/>
  <c r="F3665"/>
  <c r="F3657"/>
  <c r="F3649"/>
  <c r="F3641"/>
  <c r="F3633"/>
  <c r="F3625"/>
  <c r="F3617"/>
  <c r="F3609"/>
  <c r="F3601"/>
  <c r="F3593"/>
  <c r="F5159"/>
  <c r="F5127"/>
  <c r="F5095"/>
  <c r="F5063"/>
  <c r="F5031"/>
  <c r="F4999"/>
  <c r="F4967"/>
  <c r="F4943"/>
  <c r="F4927"/>
  <c r="F4911"/>
  <c r="F4895"/>
  <c r="F4879"/>
  <c r="F4863"/>
  <c r="F4847"/>
  <c r="F4831"/>
  <c r="F4815"/>
  <c r="F4799"/>
  <c r="F4783"/>
  <c r="F4767"/>
  <c r="F4751"/>
  <c r="F4735"/>
  <c r="F4719"/>
  <c r="F4703"/>
  <c r="F4687"/>
  <c r="F4671"/>
  <c r="F4655"/>
  <c r="F4639"/>
  <c r="F4623"/>
  <c r="F4607"/>
  <c r="F4598"/>
  <c r="F4590"/>
  <c r="F4582"/>
  <c r="F4574"/>
  <c r="F4566"/>
  <c r="F4558"/>
  <c r="F4550"/>
  <c r="F4542"/>
  <c r="F4534"/>
  <c r="F4526"/>
  <c r="F4518"/>
  <c r="F4510"/>
  <c r="F4502"/>
  <c r="F4494"/>
  <c r="F4486"/>
  <c r="F4478"/>
  <c r="F4470"/>
  <c r="F4462"/>
  <c r="F4454"/>
  <c r="F4446"/>
  <c r="F4438"/>
  <c r="F4430"/>
  <c r="F4422"/>
  <c r="F4414"/>
  <c r="F4406"/>
  <c r="F4398"/>
  <c r="F4390"/>
  <c r="F4382"/>
  <c r="F4374"/>
  <c r="F4366"/>
  <c r="F4358"/>
  <c r="F4350"/>
  <c r="F4342"/>
  <c r="F4334"/>
  <c r="F4326"/>
  <c r="F4318"/>
  <c r="F4310"/>
  <c r="F4302"/>
  <c r="F4294"/>
  <c r="F4286"/>
  <c r="F4278"/>
  <c r="F4270"/>
  <c r="F4262"/>
  <c r="F4254"/>
  <c r="F4246"/>
  <c r="F4238"/>
  <c r="F4230"/>
  <c r="F4222"/>
  <c r="F4214"/>
  <c r="F4206"/>
  <c r="F4198"/>
  <c r="F4190"/>
  <c r="F4182"/>
  <c r="F4174"/>
  <c r="F4166"/>
  <c r="F4158"/>
  <c r="F4150"/>
  <c r="F4142"/>
  <c r="F4134"/>
  <c r="F4126"/>
  <c r="F4118"/>
  <c r="F4110"/>
  <c r="F4102"/>
  <c r="F4094"/>
  <c r="F4086"/>
  <c r="F4078"/>
  <c r="F4070"/>
  <c r="F4062"/>
  <c r="F4054"/>
  <c r="F4046"/>
  <c r="F4038"/>
  <c r="F4030"/>
  <c r="F4022"/>
  <c r="F4014"/>
  <c r="F4006"/>
  <c r="F3998"/>
  <c r="F3990"/>
  <c r="F3982"/>
  <c r="F3974"/>
  <c r="F3966"/>
  <c r="F3958"/>
  <c r="F3950"/>
  <c r="F3942"/>
  <c r="F3934"/>
  <c r="F3926"/>
  <c r="F3918"/>
  <c r="F3910"/>
  <c r="F3902"/>
  <c r="F3894"/>
  <c r="F3886"/>
  <c r="F3878"/>
  <c r="F3870"/>
  <c r="F3862"/>
  <c r="F3854"/>
  <c r="F3846"/>
  <c r="F3838"/>
  <c r="F3830"/>
  <c r="F3822"/>
  <c r="F3814"/>
  <c r="F3806"/>
  <c r="F3798"/>
  <c r="F3790"/>
  <c r="F3782"/>
  <c r="F3774"/>
  <c r="F3766"/>
  <c r="F3758"/>
  <c r="F3750"/>
  <c r="F3742"/>
  <c r="F3734"/>
  <c r="F3726"/>
  <c r="F3718"/>
  <c r="F3710"/>
  <c r="F3702"/>
  <c r="F3694"/>
  <c r="F3686"/>
  <c r="F3678"/>
  <c r="F3670"/>
  <c r="F3662"/>
  <c r="F3654"/>
  <c r="F3646"/>
  <c r="F3638"/>
  <c r="F3630"/>
  <c r="F3622"/>
  <c r="F3614"/>
  <c r="F3606"/>
  <c r="F3598"/>
  <c r="F3590"/>
  <c r="F5163"/>
  <c r="F5111"/>
  <c r="F5059"/>
  <c r="F5007"/>
  <c r="F4959"/>
  <c r="F4929"/>
  <c r="F4903"/>
  <c r="F4877"/>
  <c r="F4851"/>
  <c r="F4827"/>
  <c r="F4801"/>
  <c r="F4775"/>
  <c r="F4749"/>
  <c r="F4723"/>
  <c r="F4699"/>
  <c r="F4673"/>
  <c r="F4647"/>
  <c r="F4621"/>
  <c r="F4600"/>
  <c r="F4588"/>
  <c r="F4575"/>
  <c r="F4562"/>
  <c r="F4549"/>
  <c r="F4536"/>
  <c r="F4524"/>
  <c r="F4511"/>
  <c r="F4498"/>
  <c r="F4485"/>
  <c r="F4472"/>
  <c r="F4460"/>
  <c r="F4447"/>
  <c r="F4434"/>
  <c r="F4421"/>
  <c r="F4408"/>
  <c r="F4396"/>
  <c r="F4383"/>
  <c r="F4370"/>
  <c r="F4357"/>
  <c r="F4344"/>
  <c r="F4332"/>
  <c r="F4319"/>
  <c r="F4306"/>
  <c r="F4293"/>
  <c r="F4280"/>
  <c r="F4268"/>
  <c r="F4255"/>
  <c r="F4242"/>
  <c r="F4229"/>
  <c r="F4216"/>
  <c r="F4204"/>
  <c r="F4191"/>
  <c r="F4178"/>
  <c r="F4165"/>
  <c r="F4152"/>
  <c r="F4140"/>
  <c r="F4127"/>
  <c r="F4114"/>
  <c r="F4101"/>
  <c r="F4088"/>
  <c r="F4076"/>
  <c r="F4063"/>
  <c r="F4050"/>
  <c r="F4037"/>
  <c r="F4024"/>
  <c r="F4012"/>
  <c r="F3999"/>
  <c r="F3986"/>
  <c r="F3973"/>
  <c r="F3960"/>
  <c r="F3948"/>
  <c r="F3935"/>
  <c r="F3922"/>
  <c r="F3909"/>
  <c r="F3896"/>
  <c r="F3884"/>
  <c r="F3871"/>
  <c r="F3858"/>
  <c r="F3845"/>
  <c r="F3832"/>
  <c r="F3820"/>
  <c r="F3807"/>
  <c r="F3794"/>
  <c r="F3781"/>
  <c r="F3768"/>
  <c r="F3756"/>
  <c r="F3743"/>
  <c r="F3730"/>
  <c r="F3717"/>
  <c r="F3704"/>
  <c r="F3692"/>
  <c r="F3679"/>
  <c r="F3666"/>
  <c r="F3653"/>
  <c r="F3640"/>
  <c r="F3628"/>
  <c r="F3615"/>
  <c r="F3602"/>
  <c r="F3589"/>
  <c r="F3581"/>
  <c r="F3573"/>
  <c r="F3565"/>
  <c r="F3557"/>
  <c r="F3549"/>
  <c r="F3541"/>
  <c r="F3533"/>
  <c r="F3525"/>
  <c r="F3517"/>
  <c r="F3509"/>
  <c r="F3501"/>
  <c r="F3493"/>
  <c r="F3485"/>
  <c r="F3477"/>
  <c r="F3469"/>
  <c r="F3461"/>
  <c r="F3453"/>
  <c r="F3445"/>
  <c r="F3437"/>
  <c r="F3429"/>
  <c r="F3421"/>
  <c r="F3413"/>
  <c r="F3405"/>
  <c r="F3397"/>
  <c r="F3389"/>
  <c r="F3381"/>
  <c r="F3373"/>
  <c r="F3365"/>
  <c r="F3357"/>
  <c r="F3349"/>
  <c r="F3341"/>
  <c r="F3333"/>
  <c r="F3325"/>
  <c r="F3317"/>
  <c r="F3309"/>
  <c r="F3301"/>
  <c r="F3293"/>
  <c r="F3285"/>
  <c r="F3277"/>
  <c r="F3269"/>
  <c r="F3261"/>
  <c r="F3253"/>
  <c r="F3245"/>
  <c r="F3237"/>
  <c r="F3229"/>
  <c r="F3221"/>
  <c r="F3213"/>
  <c r="F3205"/>
  <c r="F3197"/>
  <c r="F3189"/>
  <c r="F3181"/>
  <c r="F3173"/>
  <c r="F3165"/>
  <c r="F3157"/>
  <c r="F3149"/>
  <c r="F3141"/>
  <c r="F3133"/>
  <c r="F3125"/>
  <c r="F3117"/>
  <c r="F3109"/>
  <c r="F3101"/>
  <c r="F3093"/>
  <c r="F3085"/>
  <c r="F3077"/>
  <c r="F3069"/>
  <c r="F5151"/>
  <c r="F5099"/>
  <c r="F5047"/>
  <c r="F4995"/>
  <c r="F4947"/>
  <c r="F4923"/>
  <c r="F4897"/>
  <c r="F4871"/>
  <c r="F4845"/>
  <c r="F4819"/>
  <c r="F4795"/>
  <c r="F4769"/>
  <c r="F4743"/>
  <c r="F4717"/>
  <c r="F4691"/>
  <c r="F4667"/>
  <c r="F4641"/>
  <c r="F4615"/>
  <c r="F4597"/>
  <c r="F4584"/>
  <c r="F4572"/>
  <c r="F4559"/>
  <c r="F4546"/>
  <c r="F4533"/>
  <c r="F4520"/>
  <c r="F4508"/>
  <c r="F4495"/>
  <c r="F4482"/>
  <c r="F4469"/>
  <c r="F4456"/>
  <c r="F4444"/>
  <c r="F4431"/>
  <c r="F4418"/>
  <c r="F4405"/>
  <c r="F4392"/>
  <c r="F4380"/>
  <c r="F4367"/>
  <c r="F4354"/>
  <c r="F4341"/>
  <c r="F4328"/>
  <c r="F4316"/>
  <c r="F4303"/>
  <c r="F4290"/>
  <c r="F4277"/>
  <c r="F4264"/>
  <c r="F4252"/>
  <c r="F4239"/>
  <c r="F4226"/>
  <c r="F4213"/>
  <c r="F4200"/>
  <c r="F4188"/>
  <c r="F4175"/>
  <c r="F4162"/>
  <c r="F4149"/>
  <c r="F4136"/>
  <c r="F4124"/>
  <c r="F4111"/>
  <c r="F4098"/>
  <c r="F4085"/>
  <c r="F4072"/>
  <c r="F4060"/>
  <c r="F4047"/>
  <c r="F4034"/>
  <c r="F4021"/>
  <c r="F4008"/>
  <c r="F3996"/>
  <c r="F3983"/>
  <c r="F3970"/>
  <c r="F3957"/>
  <c r="F3944"/>
  <c r="F3932"/>
  <c r="F3919"/>
  <c r="F3906"/>
  <c r="F3893"/>
  <c r="F3880"/>
  <c r="F3868"/>
  <c r="F3855"/>
  <c r="F3842"/>
  <c r="F3829"/>
  <c r="F3816"/>
  <c r="F3804"/>
  <c r="F3791"/>
  <c r="F3778"/>
  <c r="F3765"/>
  <c r="F3752"/>
  <c r="F3740"/>
  <c r="F3727"/>
  <c r="F3714"/>
  <c r="F3701"/>
  <c r="F3688"/>
  <c r="F3676"/>
  <c r="F3663"/>
  <c r="F3650"/>
  <c r="F3637"/>
  <c r="F3624"/>
  <c r="F3612"/>
  <c r="F3599"/>
  <c r="F3587"/>
  <c r="F3579"/>
  <c r="F3571"/>
  <c r="F3563"/>
  <c r="F3555"/>
  <c r="F3547"/>
  <c r="F3539"/>
  <c r="F3531"/>
  <c r="F3523"/>
  <c r="F3515"/>
  <c r="F3507"/>
  <c r="F3499"/>
  <c r="F3491"/>
  <c r="F3483"/>
  <c r="F3475"/>
  <c r="F3467"/>
  <c r="F3459"/>
  <c r="F3451"/>
  <c r="F3443"/>
  <c r="F3435"/>
  <c r="F3427"/>
  <c r="F3419"/>
  <c r="F3411"/>
  <c r="F3403"/>
  <c r="F3395"/>
  <c r="F3387"/>
  <c r="F3379"/>
  <c r="F3371"/>
  <c r="F3363"/>
  <c r="F3355"/>
  <c r="F3347"/>
  <c r="F3339"/>
  <c r="F3331"/>
  <c r="F3323"/>
  <c r="F3315"/>
  <c r="F3307"/>
  <c r="F3299"/>
  <c r="F3291"/>
  <c r="F3283"/>
  <c r="F3275"/>
  <c r="F3267"/>
  <c r="F3259"/>
  <c r="F3251"/>
  <c r="F3243"/>
  <c r="F3235"/>
  <c r="F3227"/>
  <c r="F3219"/>
  <c r="F3211"/>
  <c r="F3203"/>
  <c r="F3195"/>
  <c r="F3187"/>
  <c r="F3179"/>
  <c r="F3171"/>
  <c r="F3163"/>
  <c r="F3155"/>
  <c r="F3147"/>
  <c r="F3139"/>
  <c r="F3131"/>
  <c r="F3123"/>
  <c r="F3115"/>
  <c r="F3107"/>
  <c r="F3099"/>
  <c r="F3091"/>
  <c r="F3083"/>
  <c r="F3075"/>
  <c r="F5183"/>
  <c r="F5131"/>
  <c r="F5079"/>
  <c r="F5027"/>
  <c r="F4975"/>
  <c r="F4939"/>
  <c r="F4913"/>
  <c r="F4887"/>
  <c r="F4861"/>
  <c r="F4835"/>
  <c r="F4811"/>
  <c r="F4785"/>
  <c r="F4759"/>
  <c r="F4733"/>
  <c r="F4707"/>
  <c r="F4683"/>
  <c r="F4657"/>
  <c r="F4631"/>
  <c r="F4605"/>
  <c r="F4592"/>
  <c r="F4580"/>
  <c r="F4567"/>
  <c r="F4554"/>
  <c r="F4541"/>
  <c r="F4528"/>
  <c r="F4516"/>
  <c r="F4503"/>
  <c r="F4490"/>
  <c r="F4477"/>
  <c r="F4464"/>
  <c r="F4452"/>
  <c r="F4439"/>
  <c r="F4426"/>
  <c r="F4413"/>
  <c r="F4400"/>
  <c r="F4388"/>
  <c r="F4375"/>
  <c r="F4362"/>
  <c r="F4349"/>
  <c r="F4336"/>
  <c r="F4324"/>
  <c r="F4311"/>
  <c r="F4298"/>
  <c r="F4285"/>
  <c r="F4272"/>
  <c r="F4260"/>
  <c r="F4247"/>
  <c r="F4234"/>
  <c r="F4221"/>
  <c r="F4208"/>
  <c r="F4196"/>
  <c r="F4183"/>
  <c r="F4170"/>
  <c r="F4157"/>
  <c r="F4144"/>
  <c r="F4132"/>
  <c r="F4119"/>
  <c r="F4106"/>
  <c r="F4093"/>
  <c r="F4080"/>
  <c r="F4068"/>
  <c r="F4055"/>
  <c r="F4042"/>
  <c r="F4029"/>
  <c r="F4016"/>
  <c r="F4004"/>
  <c r="F3991"/>
  <c r="F3978"/>
  <c r="F3965"/>
  <c r="F3952"/>
  <c r="F3940"/>
  <c r="F3927"/>
  <c r="F3914"/>
  <c r="F3901"/>
  <c r="F3888"/>
  <c r="F3876"/>
  <c r="F3863"/>
  <c r="F3850"/>
  <c r="F3837"/>
  <c r="F3824"/>
  <c r="F3812"/>
  <c r="F3799"/>
  <c r="F3786"/>
  <c r="F3773"/>
  <c r="F3760"/>
  <c r="F3748"/>
  <c r="F3735"/>
  <c r="F3722"/>
  <c r="F3709"/>
  <c r="F3696"/>
  <c r="F3684"/>
  <c r="F3671"/>
  <c r="F3658"/>
  <c r="F3645"/>
  <c r="F3632"/>
  <c r="F3620"/>
  <c r="F3607"/>
  <c r="F3594"/>
  <c r="F3584"/>
  <c r="F3576"/>
  <c r="F3568"/>
  <c r="F3560"/>
  <c r="F3552"/>
  <c r="F3544"/>
  <c r="F3536"/>
  <c r="F3528"/>
  <c r="F3520"/>
  <c r="F3512"/>
  <c r="F3504"/>
  <c r="F3496"/>
  <c r="F3488"/>
  <c r="F3480"/>
  <c r="F3472"/>
  <c r="F3464"/>
  <c r="F3456"/>
  <c r="F3448"/>
  <c r="F3440"/>
  <c r="F3432"/>
  <c r="F3424"/>
  <c r="F3416"/>
  <c r="F3408"/>
  <c r="F3400"/>
  <c r="F3392"/>
  <c r="F3384"/>
  <c r="F3376"/>
  <c r="F3368"/>
  <c r="F3360"/>
  <c r="F3352"/>
  <c r="F3344"/>
  <c r="F3336"/>
  <c r="F3328"/>
  <c r="F3320"/>
  <c r="F3312"/>
  <c r="F3304"/>
  <c r="F3296"/>
  <c r="F3288"/>
  <c r="F3280"/>
  <c r="F3272"/>
  <c r="F3264"/>
  <c r="F3256"/>
  <c r="F3248"/>
  <c r="F3240"/>
  <c r="F3232"/>
  <c r="F3224"/>
  <c r="F3216"/>
  <c r="F3208"/>
  <c r="F3200"/>
  <c r="F3192"/>
  <c r="F3184"/>
  <c r="F3176"/>
  <c r="F3168"/>
  <c r="F3160"/>
  <c r="F3152"/>
  <c r="F3144"/>
  <c r="F3136"/>
  <c r="F3128"/>
  <c r="F3120"/>
  <c r="F3112"/>
  <c r="F3104"/>
  <c r="F3096"/>
  <c r="F3088"/>
  <c r="F3080"/>
  <c r="F5175"/>
  <c r="F5123"/>
  <c r="F5071"/>
  <c r="F5023"/>
  <c r="F4971"/>
  <c r="F4935"/>
  <c r="F4909"/>
  <c r="F4883"/>
  <c r="F4859"/>
  <c r="F4833"/>
  <c r="F4807"/>
  <c r="F4781"/>
  <c r="F4755"/>
  <c r="F4731"/>
  <c r="F4705"/>
  <c r="F4679"/>
  <c r="F4653"/>
  <c r="F4627"/>
  <c r="F4604"/>
  <c r="F4591"/>
  <c r="F4578"/>
  <c r="F4565"/>
  <c r="F4552"/>
  <c r="F4540"/>
  <c r="F4527"/>
  <c r="F4514"/>
  <c r="F4501"/>
  <c r="F4488"/>
  <c r="F4476"/>
  <c r="F4463"/>
  <c r="F4450"/>
  <c r="F4437"/>
  <c r="F4424"/>
  <c r="F4412"/>
  <c r="F4399"/>
  <c r="F4386"/>
  <c r="F4373"/>
  <c r="F4360"/>
  <c r="F4348"/>
  <c r="F4335"/>
  <c r="F4322"/>
  <c r="F4309"/>
  <c r="F4296"/>
  <c r="F4284"/>
  <c r="F4271"/>
  <c r="F4258"/>
  <c r="F4245"/>
  <c r="F4232"/>
  <c r="F4220"/>
  <c r="F4207"/>
  <c r="F4194"/>
  <c r="F4181"/>
  <c r="F4168"/>
  <c r="F4156"/>
  <c r="F4143"/>
  <c r="F4130"/>
  <c r="F4117"/>
  <c r="F4104"/>
  <c r="F4092"/>
  <c r="F4079"/>
  <c r="F4066"/>
  <c r="F4053"/>
  <c r="F4040"/>
  <c r="F4028"/>
  <c r="F4015"/>
  <c r="F4002"/>
  <c r="F3989"/>
  <c r="F3976"/>
  <c r="F3964"/>
  <c r="F3951"/>
  <c r="F3938"/>
  <c r="F3925"/>
  <c r="F3912"/>
  <c r="F3900"/>
  <c r="F3887"/>
  <c r="F3874"/>
  <c r="F3861"/>
  <c r="F3848"/>
  <c r="F3836"/>
  <c r="F3823"/>
  <c r="F3810"/>
  <c r="F3797"/>
  <c r="F3784"/>
  <c r="F3772"/>
  <c r="F3759"/>
  <c r="F3746"/>
  <c r="F3733"/>
  <c r="F3720"/>
  <c r="F3708"/>
  <c r="F3695"/>
  <c r="F3682"/>
  <c r="F3669"/>
  <c r="F3656"/>
  <c r="F3644"/>
  <c r="F3631"/>
  <c r="F3618"/>
  <c r="F3605"/>
  <c r="F3592"/>
  <c r="F3583"/>
  <c r="F3575"/>
  <c r="F3567"/>
  <c r="F3559"/>
  <c r="F3551"/>
  <c r="F3543"/>
  <c r="F3535"/>
  <c r="F3527"/>
  <c r="F3519"/>
  <c r="F3511"/>
  <c r="F3503"/>
  <c r="F3495"/>
  <c r="F3487"/>
  <c r="F3479"/>
  <c r="F3471"/>
  <c r="F3463"/>
  <c r="F3455"/>
  <c r="F3447"/>
  <c r="F3439"/>
  <c r="F3431"/>
  <c r="F3423"/>
  <c r="F3415"/>
  <c r="F3407"/>
  <c r="F3399"/>
  <c r="F3391"/>
  <c r="F3383"/>
  <c r="F3375"/>
  <c r="F3367"/>
  <c r="F3359"/>
  <c r="F3351"/>
  <c r="F3343"/>
  <c r="F3335"/>
  <c r="F3327"/>
  <c r="F3319"/>
  <c r="F3311"/>
  <c r="F3303"/>
  <c r="F3295"/>
  <c r="F3287"/>
  <c r="F3279"/>
  <c r="F3271"/>
  <c r="F3263"/>
  <c r="F3255"/>
  <c r="F3247"/>
  <c r="F3239"/>
  <c r="F3231"/>
  <c r="F3223"/>
  <c r="F3215"/>
  <c r="F3207"/>
  <c r="F3199"/>
  <c r="F3191"/>
  <c r="F3183"/>
  <c r="F3175"/>
  <c r="F3167"/>
  <c r="F3159"/>
  <c r="F3151"/>
  <c r="F3143"/>
  <c r="F3135"/>
  <c r="F3127"/>
  <c r="F3119"/>
  <c r="F3111"/>
  <c r="F3103"/>
  <c r="F3095"/>
  <c r="F3087"/>
  <c r="F3079"/>
  <c r="F5091"/>
  <c r="F4991"/>
  <c r="F4919"/>
  <c r="F4867"/>
  <c r="F4817"/>
  <c r="F4765"/>
  <c r="F4715"/>
  <c r="F4663"/>
  <c r="F4611"/>
  <c r="F4583"/>
  <c r="F4557"/>
  <c r="F4532"/>
  <c r="F4506"/>
  <c r="F4480"/>
  <c r="F4455"/>
  <c r="F4429"/>
  <c r="F4404"/>
  <c r="F4378"/>
  <c r="F4352"/>
  <c r="F4327"/>
  <c r="F4301"/>
  <c r="F4276"/>
  <c r="F4250"/>
  <c r="F4224"/>
  <c r="F4199"/>
  <c r="F4173"/>
  <c r="F4148"/>
  <c r="F4122"/>
  <c r="F4096"/>
  <c r="F4071"/>
  <c r="F4045"/>
  <c r="F4020"/>
  <c r="F3994"/>
  <c r="F3968"/>
  <c r="F3943"/>
  <c r="F3917"/>
  <c r="F3892"/>
  <c r="F3866"/>
  <c r="F3840"/>
  <c r="F3815"/>
  <c r="F3789"/>
  <c r="F3764"/>
  <c r="F3738"/>
  <c r="F3712"/>
  <c r="F3687"/>
  <c r="F3661"/>
  <c r="F3636"/>
  <c r="F3610"/>
  <c r="F3586"/>
  <c r="F3570"/>
  <c r="F3554"/>
  <c r="F3538"/>
  <c r="F3522"/>
  <c r="F3506"/>
  <c r="F3490"/>
  <c r="F3474"/>
  <c r="F3458"/>
  <c r="F3442"/>
  <c r="F3426"/>
  <c r="F3410"/>
  <c r="F3394"/>
  <c r="F3378"/>
  <c r="F3362"/>
  <c r="F3346"/>
  <c r="F3330"/>
  <c r="F3314"/>
  <c r="F3298"/>
  <c r="F3282"/>
  <c r="F3266"/>
  <c r="F3250"/>
  <c r="F3234"/>
  <c r="F3218"/>
  <c r="F3202"/>
  <c r="F3186"/>
  <c r="F3170"/>
  <c r="F3154"/>
  <c r="F3138"/>
  <c r="F3122"/>
  <c r="F3106"/>
  <c r="F3090"/>
  <c r="F3074"/>
  <c r="F3065"/>
  <c r="F3057"/>
  <c r="F3049"/>
  <c r="F3041"/>
  <c r="F3033"/>
  <c r="F3025"/>
  <c r="F3017"/>
  <c r="F3009"/>
  <c r="F3001"/>
  <c r="F2993"/>
  <c r="F2985"/>
  <c r="F2977"/>
  <c r="F2969"/>
  <c r="F2961"/>
  <c r="F2953"/>
  <c r="F2945"/>
  <c r="F2937"/>
  <c r="F2929"/>
  <c r="F2921"/>
  <c r="F2913"/>
  <c r="F2905"/>
  <c r="F2897"/>
  <c r="F2889"/>
  <c r="F2881"/>
  <c r="F2873"/>
  <c r="F2865"/>
  <c r="F2857"/>
  <c r="F2849"/>
  <c r="F2841"/>
  <c r="F2833"/>
  <c r="F2825"/>
  <c r="F2817"/>
  <c r="F2809"/>
  <c r="F2801"/>
  <c r="F2793"/>
  <c r="F2785"/>
  <c r="F2777"/>
  <c r="F2769"/>
  <c r="F2761"/>
  <c r="F2753"/>
  <c r="F2745"/>
  <c r="F2737"/>
  <c r="F2729"/>
  <c r="F2721"/>
  <c r="F2713"/>
  <c r="F2705"/>
  <c r="F2697"/>
  <c r="F2689"/>
  <c r="F2681"/>
  <c r="F2673"/>
  <c r="F2665"/>
  <c r="F2657"/>
  <c r="F2649"/>
  <c r="F2641"/>
  <c r="F2633"/>
  <c r="F2625"/>
  <c r="F2617"/>
  <c r="F2609"/>
  <c r="F2601"/>
  <c r="F2593"/>
  <c r="F2585"/>
  <c r="F2577"/>
  <c r="F2569"/>
  <c r="F2561"/>
  <c r="F2553"/>
  <c r="F2545"/>
  <c r="F2537"/>
  <c r="F2529"/>
  <c r="F2521"/>
  <c r="F2513"/>
  <c r="F2505"/>
  <c r="F2497"/>
  <c r="F2489"/>
  <c r="F2481"/>
  <c r="F2473"/>
  <c r="F2465"/>
  <c r="F2457"/>
  <c r="F2449"/>
  <c r="F2441"/>
  <c r="F2433"/>
  <c r="F2425"/>
  <c r="F2417"/>
  <c r="F2409"/>
  <c r="F2401"/>
  <c r="F2393"/>
  <c r="F5167"/>
  <c r="F5067"/>
  <c r="F4963"/>
  <c r="F4907"/>
  <c r="F4855"/>
  <c r="F4803"/>
  <c r="F4753"/>
  <c r="F4701"/>
  <c r="F4651"/>
  <c r="F4602"/>
  <c r="F4576"/>
  <c r="F4551"/>
  <c r="F4525"/>
  <c r="F4500"/>
  <c r="F4474"/>
  <c r="F4448"/>
  <c r="F4423"/>
  <c r="F4397"/>
  <c r="F4372"/>
  <c r="F4346"/>
  <c r="F4320"/>
  <c r="F4295"/>
  <c r="F4269"/>
  <c r="F4244"/>
  <c r="F4218"/>
  <c r="F4192"/>
  <c r="F4167"/>
  <c r="F4141"/>
  <c r="F4116"/>
  <c r="F4090"/>
  <c r="F4064"/>
  <c r="F4039"/>
  <c r="F4013"/>
  <c r="F3988"/>
  <c r="F3962"/>
  <c r="F3936"/>
  <c r="F3911"/>
  <c r="F3885"/>
  <c r="F3860"/>
  <c r="F3834"/>
  <c r="F3808"/>
  <c r="F3783"/>
  <c r="F3757"/>
  <c r="F3732"/>
  <c r="F3706"/>
  <c r="F3680"/>
  <c r="F3655"/>
  <c r="F3629"/>
  <c r="F3604"/>
  <c r="F3582"/>
  <c r="F3566"/>
  <c r="F3550"/>
  <c r="F3534"/>
  <c r="F3518"/>
  <c r="F3502"/>
  <c r="F3486"/>
  <c r="F3470"/>
  <c r="F3454"/>
  <c r="F3438"/>
  <c r="F3422"/>
  <c r="F3406"/>
  <c r="F3390"/>
  <c r="F3374"/>
  <c r="F3358"/>
  <c r="F3342"/>
  <c r="F3326"/>
  <c r="F3310"/>
  <c r="F3294"/>
  <c r="F3278"/>
  <c r="F3262"/>
  <c r="F3246"/>
  <c r="F3230"/>
  <c r="F3214"/>
  <c r="F3198"/>
  <c r="F3182"/>
  <c r="F3166"/>
  <c r="F3150"/>
  <c r="F3134"/>
  <c r="F3118"/>
  <c r="F3102"/>
  <c r="F3086"/>
  <c r="F3072"/>
  <c r="F3063"/>
  <c r="F3055"/>
  <c r="F3047"/>
  <c r="F3039"/>
  <c r="F3031"/>
  <c r="F3023"/>
  <c r="F3015"/>
  <c r="F3007"/>
  <c r="F2999"/>
  <c r="F2991"/>
  <c r="F2983"/>
  <c r="F2975"/>
  <c r="F2967"/>
  <c r="F2959"/>
  <c r="F2951"/>
  <c r="F2943"/>
  <c r="F2935"/>
  <c r="F2927"/>
  <c r="F2919"/>
  <c r="F2911"/>
  <c r="F2903"/>
  <c r="F2895"/>
  <c r="F2887"/>
  <c r="F2879"/>
  <c r="F2871"/>
  <c r="F2863"/>
  <c r="F2855"/>
  <c r="F2847"/>
  <c r="F2839"/>
  <c r="F2831"/>
  <c r="F2823"/>
  <c r="F2815"/>
  <c r="F2807"/>
  <c r="F2799"/>
  <c r="F2791"/>
  <c r="F2783"/>
  <c r="F2775"/>
  <c r="F2767"/>
  <c r="F2759"/>
  <c r="F2751"/>
  <c r="F2743"/>
  <c r="F2735"/>
  <c r="F2727"/>
  <c r="F2719"/>
  <c r="F2711"/>
  <c r="F2703"/>
  <c r="F2695"/>
  <c r="F2687"/>
  <c r="F2679"/>
  <c r="F2671"/>
  <c r="F2663"/>
  <c r="F2655"/>
  <c r="F2647"/>
  <c r="F2639"/>
  <c r="F2631"/>
  <c r="F2623"/>
  <c r="F2615"/>
  <c r="F2607"/>
  <c r="F2599"/>
  <c r="F2591"/>
  <c r="F2583"/>
  <c r="F2575"/>
  <c r="F2567"/>
  <c r="F2559"/>
  <c r="F2551"/>
  <c r="F2543"/>
  <c r="F2535"/>
  <c r="F2527"/>
  <c r="F2519"/>
  <c r="F2511"/>
  <c r="F2503"/>
  <c r="F2495"/>
  <c r="F2487"/>
  <c r="F2479"/>
  <c r="F2471"/>
  <c r="F2463"/>
  <c r="F2455"/>
  <c r="F2447"/>
  <c r="F2439"/>
  <c r="F2431"/>
  <c r="F2423"/>
  <c r="F2415"/>
  <c r="F2407"/>
  <c r="F2399"/>
  <c r="F2391"/>
  <c r="F5135"/>
  <c r="F5035"/>
  <c r="F4941"/>
  <c r="F4891"/>
  <c r="F4839"/>
  <c r="F4787"/>
  <c r="F4737"/>
  <c r="F4685"/>
  <c r="F4635"/>
  <c r="F4594"/>
  <c r="F4568"/>
  <c r="F4543"/>
  <c r="F4517"/>
  <c r="F4492"/>
  <c r="F4466"/>
  <c r="F4440"/>
  <c r="F4415"/>
  <c r="F4389"/>
  <c r="F4364"/>
  <c r="F4338"/>
  <c r="F4312"/>
  <c r="F4287"/>
  <c r="F4261"/>
  <c r="F4236"/>
  <c r="F4210"/>
  <c r="F4184"/>
  <c r="F4159"/>
  <c r="F4133"/>
  <c r="F4108"/>
  <c r="F4082"/>
  <c r="F4056"/>
  <c r="F4031"/>
  <c r="F4005"/>
  <c r="F3980"/>
  <c r="F3954"/>
  <c r="F3928"/>
  <c r="F3903"/>
  <c r="F3877"/>
  <c r="F3852"/>
  <c r="F3826"/>
  <c r="F3800"/>
  <c r="F3775"/>
  <c r="F3749"/>
  <c r="F3724"/>
  <c r="F3698"/>
  <c r="F3672"/>
  <c r="F3647"/>
  <c r="F3621"/>
  <c r="F3596"/>
  <c r="F3577"/>
  <c r="F3561"/>
  <c r="F3545"/>
  <c r="F3529"/>
  <c r="F3513"/>
  <c r="F3497"/>
  <c r="F3481"/>
  <c r="F3465"/>
  <c r="F3449"/>
  <c r="F3433"/>
  <c r="F3417"/>
  <c r="F3401"/>
  <c r="F3385"/>
  <c r="F3369"/>
  <c r="F3353"/>
  <c r="F3337"/>
  <c r="F3321"/>
  <c r="F3305"/>
  <c r="F3289"/>
  <c r="F3273"/>
  <c r="F3257"/>
  <c r="F3241"/>
  <c r="F3225"/>
  <c r="F3209"/>
  <c r="F3193"/>
  <c r="F3177"/>
  <c r="F3161"/>
  <c r="F3145"/>
  <c r="F3129"/>
  <c r="F3113"/>
  <c r="F3097"/>
  <c r="F3081"/>
  <c r="F3068"/>
  <c r="F3060"/>
  <c r="F3052"/>
  <c r="F3044"/>
  <c r="F3036"/>
  <c r="F3028"/>
  <c r="F3020"/>
  <c r="F3012"/>
  <c r="F3004"/>
  <c r="F2996"/>
  <c r="F2988"/>
  <c r="F2980"/>
  <c r="F2972"/>
  <c r="F2964"/>
  <c r="F2956"/>
  <c r="F2948"/>
  <c r="F2940"/>
  <c r="F2932"/>
  <c r="F2924"/>
  <c r="F2916"/>
  <c r="F2908"/>
  <c r="F2900"/>
  <c r="F2892"/>
  <c r="F2884"/>
  <c r="F2876"/>
  <c r="F2868"/>
  <c r="F2860"/>
  <c r="F2852"/>
  <c r="F2844"/>
  <c r="F2836"/>
  <c r="F2828"/>
  <c r="F2820"/>
  <c r="F2812"/>
  <c r="F2804"/>
  <c r="F2796"/>
  <c r="F2788"/>
  <c r="F2780"/>
  <c r="F2772"/>
  <c r="F2764"/>
  <c r="F2756"/>
  <c r="F2748"/>
  <c r="F2740"/>
  <c r="F2732"/>
  <c r="F2724"/>
  <c r="F2716"/>
  <c r="F2708"/>
  <c r="F2700"/>
  <c r="F2692"/>
  <c r="F2684"/>
  <c r="F2676"/>
  <c r="F2668"/>
  <c r="F2660"/>
  <c r="F2652"/>
  <c r="F2644"/>
  <c r="F2636"/>
  <c r="F2628"/>
  <c r="F2620"/>
  <c r="F2612"/>
  <c r="F2604"/>
  <c r="F2596"/>
  <c r="F2588"/>
  <c r="F2580"/>
  <c r="F2572"/>
  <c r="F2564"/>
  <c r="F2556"/>
  <c r="F2548"/>
  <c r="F2540"/>
  <c r="F2532"/>
  <c r="F2524"/>
  <c r="F2516"/>
  <c r="F2508"/>
  <c r="F2500"/>
  <c r="F2492"/>
  <c r="F2484"/>
  <c r="F2476"/>
  <c r="F2468"/>
  <c r="F2460"/>
  <c r="F2452"/>
  <c r="F2444"/>
  <c r="F2436"/>
  <c r="F2428"/>
  <c r="F2420"/>
  <c r="F2412"/>
  <c r="F2404"/>
  <c r="F2396"/>
  <c r="F2388"/>
  <c r="F5119"/>
  <c r="F5015"/>
  <c r="F4931"/>
  <c r="F4881"/>
  <c r="F4829"/>
  <c r="F4779"/>
  <c r="F4727"/>
  <c r="F4675"/>
  <c r="F4625"/>
  <c r="F4589"/>
  <c r="F4564"/>
  <c r="F4538"/>
  <c r="F4512"/>
  <c r="F4487"/>
  <c r="F4461"/>
  <c r="F4436"/>
  <c r="F4410"/>
  <c r="F4384"/>
  <c r="F4359"/>
  <c r="F4333"/>
  <c r="F4308"/>
  <c r="F4282"/>
  <c r="F4256"/>
  <c r="F4231"/>
  <c r="F4205"/>
  <c r="F4180"/>
  <c r="F4154"/>
  <c r="F4128"/>
  <c r="F4103"/>
  <c r="F4077"/>
  <c r="F4052"/>
  <c r="F4026"/>
  <c r="F4000"/>
  <c r="F3975"/>
  <c r="F3949"/>
  <c r="F3924"/>
  <c r="F3898"/>
  <c r="F3872"/>
  <c r="F3847"/>
  <c r="F3821"/>
  <c r="F3796"/>
  <c r="F3770"/>
  <c r="F3744"/>
  <c r="F3719"/>
  <c r="F3693"/>
  <c r="F3668"/>
  <c r="F3642"/>
  <c r="F3616"/>
  <c r="F3591"/>
  <c r="F3574"/>
  <c r="F3558"/>
  <c r="F3542"/>
  <c r="F3526"/>
  <c r="F3510"/>
  <c r="F3494"/>
  <c r="F3478"/>
  <c r="F3462"/>
  <c r="F3446"/>
  <c r="F3430"/>
  <c r="F3414"/>
  <c r="F3398"/>
  <c r="F3382"/>
  <c r="F3366"/>
  <c r="F3350"/>
  <c r="F3334"/>
  <c r="F3318"/>
  <c r="F3302"/>
  <c r="F3286"/>
  <c r="F3270"/>
  <c r="F3254"/>
  <c r="F3238"/>
  <c r="F3222"/>
  <c r="F3206"/>
  <c r="F3190"/>
  <c r="F3174"/>
  <c r="F3158"/>
  <c r="F3142"/>
  <c r="F3126"/>
  <c r="F3110"/>
  <c r="F3094"/>
  <c r="F3078"/>
  <c r="F3067"/>
  <c r="F3059"/>
  <c r="F3051"/>
  <c r="F3043"/>
  <c r="F3035"/>
  <c r="F3027"/>
  <c r="F3019"/>
  <c r="F3011"/>
  <c r="F3003"/>
  <c r="F2995"/>
  <c r="F2987"/>
  <c r="F2979"/>
  <c r="F2971"/>
  <c r="F2963"/>
  <c r="F2955"/>
  <c r="F2947"/>
  <c r="F2939"/>
  <c r="F2931"/>
  <c r="F2923"/>
  <c r="F2915"/>
  <c r="F2907"/>
  <c r="F2899"/>
  <c r="F2891"/>
  <c r="F2883"/>
  <c r="F2875"/>
  <c r="F2867"/>
  <c r="F2859"/>
  <c r="F2851"/>
  <c r="F2843"/>
  <c r="F2835"/>
  <c r="F2827"/>
  <c r="F2819"/>
  <c r="F2811"/>
  <c r="F2803"/>
  <c r="F2795"/>
  <c r="F2787"/>
  <c r="F2779"/>
  <c r="F2771"/>
  <c r="F2763"/>
  <c r="F2755"/>
  <c r="F2747"/>
  <c r="F2739"/>
  <c r="F2731"/>
  <c r="F2723"/>
  <c r="F2715"/>
  <c r="F2707"/>
  <c r="F2699"/>
  <c r="F2691"/>
  <c r="F2683"/>
  <c r="F2675"/>
  <c r="F2667"/>
  <c r="F2659"/>
  <c r="F2651"/>
  <c r="F2643"/>
  <c r="F2635"/>
  <c r="F2627"/>
  <c r="F2619"/>
  <c r="F2611"/>
  <c r="F2603"/>
  <c r="F2595"/>
  <c r="F2587"/>
  <c r="F2579"/>
  <c r="F2571"/>
  <c r="F2563"/>
  <c r="F2555"/>
  <c r="F2547"/>
  <c r="F2539"/>
  <c r="F2531"/>
  <c r="F2523"/>
  <c r="F2515"/>
  <c r="F2507"/>
  <c r="F2499"/>
  <c r="F2491"/>
  <c r="F2483"/>
  <c r="F2475"/>
  <c r="F2467"/>
  <c r="F2459"/>
  <c r="F2451"/>
  <c r="F2443"/>
  <c r="F2435"/>
  <c r="F2427"/>
  <c r="F2419"/>
  <c r="F2411"/>
  <c r="F2403"/>
  <c r="F2395"/>
  <c r="F5155"/>
  <c r="F4952"/>
  <c r="F4849"/>
  <c r="F4747"/>
  <c r="F4643"/>
  <c r="F4573"/>
  <c r="F4522"/>
  <c r="F4471"/>
  <c r="F4420"/>
  <c r="F4368"/>
  <c r="F4317"/>
  <c r="F4266"/>
  <c r="F4215"/>
  <c r="F4164"/>
  <c r="F4112"/>
  <c r="F4061"/>
  <c r="F4010"/>
  <c r="F3959"/>
  <c r="F3908"/>
  <c r="F3856"/>
  <c r="F3805"/>
  <c r="F3754"/>
  <c r="F3703"/>
  <c r="F3652"/>
  <c r="F3600"/>
  <c r="F3564"/>
  <c r="F3532"/>
  <c r="F3500"/>
  <c r="F3468"/>
  <c r="F3436"/>
  <c r="F3404"/>
  <c r="F3372"/>
  <c r="F3340"/>
  <c r="F3308"/>
  <c r="F3276"/>
  <c r="F3244"/>
  <c r="F3212"/>
  <c r="F3180"/>
  <c r="F3148"/>
  <c r="F3116"/>
  <c r="F3084"/>
  <c r="F3062"/>
  <c r="F3046"/>
  <c r="F3030"/>
  <c r="F3014"/>
  <c r="F2998"/>
  <c r="F2982"/>
  <c r="F2966"/>
  <c r="F2950"/>
  <c r="F2934"/>
  <c r="F2918"/>
  <c r="F2902"/>
  <c r="F2886"/>
  <c r="F2870"/>
  <c r="F2854"/>
  <c r="F2838"/>
  <c r="F2822"/>
  <c r="F2806"/>
  <c r="F2790"/>
  <c r="F2774"/>
  <c r="F2758"/>
  <c r="F2742"/>
  <c r="F2726"/>
  <c r="F2710"/>
  <c r="F2694"/>
  <c r="F2678"/>
  <c r="F2662"/>
  <c r="F2646"/>
  <c r="F2630"/>
  <c r="F2614"/>
  <c r="F2598"/>
  <c r="F2582"/>
  <c r="F2566"/>
  <c r="F2550"/>
  <c r="F2534"/>
  <c r="F2518"/>
  <c r="F2502"/>
  <c r="F2486"/>
  <c r="F2470"/>
  <c r="F2454"/>
  <c r="F2438"/>
  <c r="F2422"/>
  <c r="F2406"/>
  <c r="F5143"/>
  <c r="F4945"/>
  <c r="F4843"/>
  <c r="F4739"/>
  <c r="F4637"/>
  <c r="F4570"/>
  <c r="F4519"/>
  <c r="F4468"/>
  <c r="F4416"/>
  <c r="F4365"/>
  <c r="F4314"/>
  <c r="F4263"/>
  <c r="F4212"/>
  <c r="F4160"/>
  <c r="F4109"/>
  <c r="F4058"/>
  <c r="F4007"/>
  <c r="F3956"/>
  <c r="F3904"/>
  <c r="F3853"/>
  <c r="F3802"/>
  <c r="F3751"/>
  <c r="F3700"/>
  <c r="F3648"/>
  <c r="F3597"/>
  <c r="F3562"/>
  <c r="F3530"/>
  <c r="F3498"/>
  <c r="F3466"/>
  <c r="F3434"/>
  <c r="F3402"/>
  <c r="F3370"/>
  <c r="F3338"/>
  <c r="F3306"/>
  <c r="F3274"/>
  <c r="F3242"/>
  <c r="F3210"/>
  <c r="F3178"/>
  <c r="F3146"/>
  <c r="F3114"/>
  <c r="F3082"/>
  <c r="F3061"/>
  <c r="F3045"/>
  <c r="F3029"/>
  <c r="F3013"/>
  <c r="F2997"/>
  <c r="F2981"/>
  <c r="F2965"/>
  <c r="F2949"/>
  <c r="F2933"/>
  <c r="F2917"/>
  <c r="F2901"/>
  <c r="F2885"/>
  <c r="F2869"/>
  <c r="F2853"/>
  <c r="F2837"/>
  <c r="F2821"/>
  <c r="F2805"/>
  <c r="F2789"/>
  <c r="F2773"/>
  <c r="F2757"/>
  <c r="F2741"/>
  <c r="F2725"/>
  <c r="F2709"/>
  <c r="F2693"/>
  <c r="F2677"/>
  <c r="F2661"/>
  <c r="F2645"/>
  <c r="F2629"/>
  <c r="F2613"/>
  <c r="F2597"/>
  <c r="F2581"/>
  <c r="F2565"/>
  <c r="F2549"/>
  <c r="F2533"/>
  <c r="F2517"/>
  <c r="F2501"/>
  <c r="F2485"/>
  <c r="F2469"/>
  <c r="F2453"/>
  <c r="F2437"/>
  <c r="F2421"/>
  <c r="F2405"/>
  <c r="F5103"/>
  <c r="F4925"/>
  <c r="F4823"/>
  <c r="F4721"/>
  <c r="F4619"/>
  <c r="F4560"/>
  <c r="F4509"/>
  <c r="F4458"/>
  <c r="F4407"/>
  <c r="F4356"/>
  <c r="F4304"/>
  <c r="F4253"/>
  <c r="F4202"/>
  <c r="F4151"/>
  <c r="F4100"/>
  <c r="F4048"/>
  <c r="F3997"/>
  <c r="F3946"/>
  <c r="F3895"/>
  <c r="F3844"/>
  <c r="F3792"/>
  <c r="F3741"/>
  <c r="F3690"/>
  <c r="F3639"/>
  <c r="F3588"/>
  <c r="F3556"/>
  <c r="F3524"/>
  <c r="F3492"/>
  <c r="F3460"/>
  <c r="F3428"/>
  <c r="F3396"/>
  <c r="F3364"/>
  <c r="F3332"/>
  <c r="F3300"/>
  <c r="F3268"/>
  <c r="F3236"/>
  <c r="F3204"/>
  <c r="F3172"/>
  <c r="F3140"/>
  <c r="F3108"/>
  <c r="F3076"/>
  <c r="F3058"/>
  <c r="F3042"/>
  <c r="F3026"/>
  <c r="F3010"/>
  <c r="F2994"/>
  <c r="F2978"/>
  <c r="F2962"/>
  <c r="F2946"/>
  <c r="F2930"/>
  <c r="F2914"/>
  <c r="F2898"/>
  <c r="F2882"/>
  <c r="F2866"/>
  <c r="F2850"/>
  <c r="F2834"/>
  <c r="F2818"/>
  <c r="F2802"/>
  <c r="F2786"/>
  <c r="F2770"/>
  <c r="F2754"/>
  <c r="F2738"/>
  <c r="F2722"/>
  <c r="F2706"/>
  <c r="F2690"/>
  <c r="F2674"/>
  <c r="F2658"/>
  <c r="F2642"/>
  <c r="F2626"/>
  <c r="F2610"/>
  <c r="F2594"/>
  <c r="F2578"/>
  <c r="F2562"/>
  <c r="F2546"/>
  <c r="F2530"/>
  <c r="F2514"/>
  <c r="F2498"/>
  <c r="F2482"/>
  <c r="F2466"/>
  <c r="F2450"/>
  <c r="F2434"/>
  <c r="F2418"/>
  <c r="F2402"/>
  <c r="F2387"/>
  <c r="F2379"/>
  <c r="F2371"/>
  <c r="F2363"/>
  <c r="F2355"/>
  <c r="F2347"/>
  <c r="F2339"/>
  <c r="F2331"/>
  <c r="F2323"/>
  <c r="F2315"/>
  <c r="F2307"/>
  <c r="F2299"/>
  <c r="F4899"/>
  <c r="F4763"/>
  <c r="F4596"/>
  <c r="F4504"/>
  <c r="F4432"/>
  <c r="F4343"/>
  <c r="F4274"/>
  <c r="F4186"/>
  <c r="F4095"/>
  <c r="F4023"/>
  <c r="F3933"/>
  <c r="F3864"/>
  <c r="F3776"/>
  <c r="F3685"/>
  <c r="F3613"/>
  <c r="F3548"/>
  <c r="F3505"/>
  <c r="F3450"/>
  <c r="F3393"/>
  <c r="F3348"/>
  <c r="F3292"/>
  <c r="F3249"/>
  <c r="F3194"/>
  <c r="F3137"/>
  <c r="F3092"/>
  <c r="F3054"/>
  <c r="F3032"/>
  <c r="F3005"/>
  <c r="F2976"/>
  <c r="F2954"/>
  <c r="F2926"/>
  <c r="F2904"/>
  <c r="F2877"/>
  <c r="F2848"/>
  <c r="F2826"/>
  <c r="F2798"/>
  <c r="F2776"/>
  <c r="F2749"/>
  <c r="F2720"/>
  <c r="F2698"/>
  <c r="F2670"/>
  <c r="F2648"/>
  <c r="F2621"/>
  <c r="F2592"/>
  <c r="F2570"/>
  <c r="F2542"/>
  <c r="F2520"/>
  <c r="F2493"/>
  <c r="F2464"/>
  <c r="F2442"/>
  <c r="F2414"/>
  <c r="F2392"/>
  <c r="F2381"/>
  <c r="F2372"/>
  <c r="F2362"/>
  <c r="F2353"/>
  <c r="F2344"/>
  <c r="F2335"/>
  <c r="F2326"/>
  <c r="F2317"/>
  <c r="F2308"/>
  <c r="F2298"/>
  <c r="F2290"/>
  <c r="F2282"/>
  <c r="F2274"/>
  <c r="F2266"/>
  <c r="F2258"/>
  <c r="F2250"/>
  <c r="F2242"/>
  <c r="F2234"/>
  <c r="F2226"/>
  <c r="F2218"/>
  <c r="F2210"/>
  <c r="F2202"/>
  <c r="F2194"/>
  <c r="F2186"/>
  <c r="F2178"/>
  <c r="F2170"/>
  <c r="F2162"/>
  <c r="F2154"/>
  <c r="F2146"/>
  <c r="F2138"/>
  <c r="F2130"/>
  <c r="F2122"/>
  <c r="F2114"/>
  <c r="F2106"/>
  <c r="F2098"/>
  <c r="F2090"/>
  <c r="F2082"/>
  <c r="F2074"/>
  <c r="F2066"/>
  <c r="F2058"/>
  <c r="F2050"/>
  <c r="F2042"/>
  <c r="F2034"/>
  <c r="F2026"/>
  <c r="F2018"/>
  <c r="F2010"/>
  <c r="F2002"/>
  <c r="F1994"/>
  <c r="F1986"/>
  <c r="F1978"/>
  <c r="F1970"/>
  <c r="F1962"/>
  <c r="F1954"/>
  <c r="F1946"/>
  <c r="F1938"/>
  <c r="F1930"/>
  <c r="F1922"/>
  <c r="F1914"/>
  <c r="F1906"/>
  <c r="F1898"/>
  <c r="F1890"/>
  <c r="F1882"/>
  <c r="F1874"/>
  <c r="F1866"/>
  <c r="F1858"/>
  <c r="F1850"/>
  <c r="F1842"/>
  <c r="F1834"/>
  <c r="F1826"/>
  <c r="F1818"/>
  <c r="F1810"/>
  <c r="F1802"/>
  <c r="F1794"/>
  <c r="F1786"/>
  <c r="F1778"/>
  <c r="F1770"/>
  <c r="F1762"/>
  <c r="F1754"/>
  <c r="F1746"/>
  <c r="F1738"/>
  <c r="F1730"/>
  <c r="F1722"/>
  <c r="F1714"/>
  <c r="F1706"/>
  <c r="F1698"/>
  <c r="F1690"/>
  <c r="F1682"/>
  <c r="F1674"/>
  <c r="F1666"/>
  <c r="F1658"/>
  <c r="F1650"/>
  <c r="F1642"/>
  <c r="F1634"/>
  <c r="F1626"/>
  <c r="F1618"/>
  <c r="F1610"/>
  <c r="F1602"/>
  <c r="F1594"/>
  <c r="F1586"/>
  <c r="F1578"/>
  <c r="F1570"/>
  <c r="F1562"/>
  <c r="F1554"/>
  <c r="F1546"/>
  <c r="F1538"/>
  <c r="F1530"/>
  <c r="F1522"/>
  <c r="F1514"/>
  <c r="F1506"/>
  <c r="F1498"/>
  <c r="F1490"/>
  <c r="F1482"/>
  <c r="F1474"/>
  <c r="F1466"/>
  <c r="F1458"/>
  <c r="F1450"/>
  <c r="F1442"/>
  <c r="F1434"/>
  <c r="F1426"/>
  <c r="F1418"/>
  <c r="F1410"/>
  <c r="F1402"/>
  <c r="F1394"/>
  <c r="F1386"/>
  <c r="F1378"/>
  <c r="F1370"/>
  <c r="F1362"/>
  <c r="F1354"/>
  <c r="F1346"/>
  <c r="F1338"/>
  <c r="F1330"/>
  <c r="F1322"/>
  <c r="F1314"/>
  <c r="F1306"/>
  <c r="F1298"/>
  <c r="F1290"/>
  <c r="F1282"/>
  <c r="F1274"/>
  <c r="F1266"/>
  <c r="F1258"/>
  <c r="F1250"/>
  <c r="F1242"/>
  <c r="F1234"/>
  <c r="F1226"/>
  <c r="F1218"/>
  <c r="F1210"/>
  <c r="F1202"/>
  <c r="F1194"/>
  <c r="F1186"/>
  <c r="F1178"/>
  <c r="F1170"/>
  <c r="F1162"/>
  <c r="F1154"/>
  <c r="F1146"/>
  <c r="F1138"/>
  <c r="F1130"/>
  <c r="F1122"/>
  <c r="F1114"/>
  <c r="F1106"/>
  <c r="F1098"/>
  <c r="F1090"/>
  <c r="F1082"/>
  <c r="F1074"/>
  <c r="F1066"/>
  <c r="F1058"/>
  <c r="F1050"/>
  <c r="F1042"/>
  <c r="F1034"/>
  <c r="F1026"/>
  <c r="F1018"/>
  <c r="F1010"/>
  <c r="F1002"/>
  <c r="F994"/>
  <c r="F986"/>
  <c r="F978"/>
  <c r="F970"/>
  <c r="F962"/>
  <c r="F954"/>
  <c r="F946"/>
  <c r="F938"/>
  <c r="F930"/>
  <c r="F922"/>
  <c r="F914"/>
  <c r="F906"/>
  <c r="F898"/>
  <c r="F890"/>
  <c r="F882"/>
  <c r="F874"/>
  <c r="F866"/>
  <c r="F858"/>
  <c r="F850"/>
  <c r="F842"/>
  <c r="F834"/>
  <c r="F826"/>
  <c r="F818"/>
  <c r="F810"/>
  <c r="F802"/>
  <c r="F794"/>
  <c r="F786"/>
  <c r="F778"/>
  <c r="F770"/>
  <c r="F762"/>
  <c r="F754"/>
  <c r="F746"/>
  <c r="F738"/>
  <c r="F730"/>
  <c r="F722"/>
  <c r="F714"/>
  <c r="F706"/>
  <c r="F698"/>
  <c r="F690"/>
  <c r="F682"/>
  <c r="F674"/>
  <c r="F666"/>
  <c r="F658"/>
  <c r="F650"/>
  <c r="F642"/>
  <c r="F634"/>
  <c r="F626"/>
  <c r="F618"/>
  <c r="F610"/>
  <c r="F602"/>
  <c r="F594"/>
  <c r="F586"/>
  <c r="F578"/>
  <c r="F570"/>
  <c r="F562"/>
  <c r="F554"/>
  <c r="F546"/>
  <c r="F538"/>
  <c r="F530"/>
  <c r="F522"/>
  <c r="F514"/>
  <c r="F506"/>
  <c r="F498"/>
  <c r="F490"/>
  <c r="F482"/>
  <c r="F474"/>
  <c r="F466"/>
  <c r="F458"/>
  <c r="F450"/>
  <c r="F442"/>
  <c r="F434"/>
  <c r="F426"/>
  <c r="F418"/>
  <c r="F410"/>
  <c r="F402"/>
  <c r="F394"/>
  <c r="F386"/>
  <c r="F378"/>
  <c r="F370"/>
  <c r="F362"/>
  <c r="F354"/>
  <c r="F346"/>
  <c r="F338"/>
  <c r="F330"/>
  <c r="F322"/>
  <c r="F314"/>
  <c r="F306"/>
  <c r="F298"/>
  <c r="F290"/>
  <c r="F282"/>
  <c r="F274"/>
  <c r="F266"/>
  <c r="F258"/>
  <c r="F250"/>
  <c r="F242"/>
  <c r="F234"/>
  <c r="F226"/>
  <c r="F218"/>
  <c r="F210"/>
  <c r="F202"/>
  <c r="F194"/>
  <c r="F186"/>
  <c r="F178"/>
  <c r="F170"/>
  <c r="F162"/>
  <c r="F154"/>
  <c r="F146"/>
  <c r="F138"/>
  <c r="F130"/>
  <c r="F122"/>
  <c r="F114"/>
  <c r="F106"/>
  <c r="F98"/>
  <c r="F90"/>
  <c r="F82"/>
  <c r="F5187"/>
  <c r="F4893"/>
  <c r="F5087"/>
  <c r="F4875"/>
  <c r="F4695"/>
  <c r="F4581"/>
  <c r="F4493"/>
  <c r="F4402"/>
  <c r="F4330"/>
  <c r="F4240"/>
  <c r="F4172"/>
  <c r="F4084"/>
  <c r="F3992"/>
  <c r="F3920"/>
  <c r="F3831"/>
  <c r="F3762"/>
  <c r="F3674"/>
  <c r="F3585"/>
  <c r="F3540"/>
  <c r="F3484"/>
  <c r="F3441"/>
  <c r="F3386"/>
  <c r="F3329"/>
  <c r="F3284"/>
  <c r="F3228"/>
  <c r="F3185"/>
  <c r="F3130"/>
  <c r="F3073"/>
  <c r="F3050"/>
  <c r="F3022"/>
  <c r="F3000"/>
  <c r="F2973"/>
  <c r="F2944"/>
  <c r="F2922"/>
  <c r="F2894"/>
  <c r="F2872"/>
  <c r="F2845"/>
  <c r="F2816"/>
  <c r="F2794"/>
  <c r="F2766"/>
  <c r="F2744"/>
  <c r="F2717"/>
  <c r="F2688"/>
  <c r="F2666"/>
  <c r="F2638"/>
  <c r="F2616"/>
  <c r="F2589"/>
  <c r="F2560"/>
  <c r="F2538"/>
  <c r="F2510"/>
  <c r="F2488"/>
  <c r="F2461"/>
  <c r="F2432"/>
  <c r="F2410"/>
  <c r="F2389"/>
  <c r="F2378"/>
  <c r="F2369"/>
  <c r="F2360"/>
  <c r="F2351"/>
  <c r="F2342"/>
  <c r="F2333"/>
  <c r="F2324"/>
  <c r="F2314"/>
  <c r="F2305"/>
  <c r="F2296"/>
  <c r="F2288"/>
  <c r="F2280"/>
  <c r="F2272"/>
  <c r="F2264"/>
  <c r="F2256"/>
  <c r="F2248"/>
  <c r="F2240"/>
  <c r="F2232"/>
  <c r="F2224"/>
  <c r="F2216"/>
  <c r="F2208"/>
  <c r="F2200"/>
  <c r="F2192"/>
  <c r="F2184"/>
  <c r="F2176"/>
  <c r="F2168"/>
  <c r="F2160"/>
  <c r="F2152"/>
  <c r="F2144"/>
  <c r="F2136"/>
  <c r="F2128"/>
  <c r="F2120"/>
  <c r="F2112"/>
  <c r="F2104"/>
  <c r="F2096"/>
  <c r="F2088"/>
  <c r="F2080"/>
  <c r="F2072"/>
  <c r="F2064"/>
  <c r="F2056"/>
  <c r="F2048"/>
  <c r="F2040"/>
  <c r="F2032"/>
  <c r="F2024"/>
  <c r="F2016"/>
  <c r="F2008"/>
  <c r="F2000"/>
  <c r="F1992"/>
  <c r="F1984"/>
  <c r="F1976"/>
  <c r="F1968"/>
  <c r="F1960"/>
  <c r="F1952"/>
  <c r="F1944"/>
  <c r="F1936"/>
  <c r="F1928"/>
  <c r="F1920"/>
  <c r="F1912"/>
  <c r="F1904"/>
  <c r="F1896"/>
  <c r="F1888"/>
  <c r="F1880"/>
  <c r="F1872"/>
  <c r="F1864"/>
  <c r="F1856"/>
  <c r="F1848"/>
  <c r="F1840"/>
  <c r="F1832"/>
  <c r="F1824"/>
  <c r="F1816"/>
  <c r="F1808"/>
  <c r="F1800"/>
  <c r="F1792"/>
  <c r="F1784"/>
  <c r="F1776"/>
  <c r="F1768"/>
  <c r="F1760"/>
  <c r="F1752"/>
  <c r="F1744"/>
  <c r="F1736"/>
  <c r="F1728"/>
  <c r="F1720"/>
  <c r="F1712"/>
  <c r="F1704"/>
  <c r="F1696"/>
  <c r="F1688"/>
  <c r="F1680"/>
  <c r="F1672"/>
  <c r="F1664"/>
  <c r="F1656"/>
  <c r="F1648"/>
  <c r="F1640"/>
  <c r="F1632"/>
  <c r="F1624"/>
  <c r="F1616"/>
  <c r="F1608"/>
  <c r="F1600"/>
  <c r="F1592"/>
  <c r="F1584"/>
  <c r="F1576"/>
  <c r="F1568"/>
  <c r="F1560"/>
  <c r="F1552"/>
  <c r="F1544"/>
  <c r="F1536"/>
  <c r="F1528"/>
  <c r="F1520"/>
  <c r="F1512"/>
  <c r="F1504"/>
  <c r="F1496"/>
  <c r="F1488"/>
  <c r="F1480"/>
  <c r="F1472"/>
  <c r="F1464"/>
  <c r="F1456"/>
  <c r="F1448"/>
  <c r="F1440"/>
  <c r="F1432"/>
  <c r="F1424"/>
  <c r="F1416"/>
  <c r="F1408"/>
  <c r="F1400"/>
  <c r="F1392"/>
  <c r="F1384"/>
  <c r="F1376"/>
  <c r="F1368"/>
  <c r="F1360"/>
  <c r="F1352"/>
  <c r="F1344"/>
  <c r="F1336"/>
  <c r="F1328"/>
  <c r="F1320"/>
  <c r="F1312"/>
  <c r="F1304"/>
  <c r="F1296"/>
  <c r="F1288"/>
  <c r="F1280"/>
  <c r="F1272"/>
  <c r="F1264"/>
  <c r="F1256"/>
  <c r="F1248"/>
  <c r="F1240"/>
  <c r="F1232"/>
  <c r="F1224"/>
  <c r="F1216"/>
  <c r="F1208"/>
  <c r="F1200"/>
  <c r="F1192"/>
  <c r="F1184"/>
  <c r="F1176"/>
  <c r="F1168"/>
  <c r="F1160"/>
  <c r="F1152"/>
  <c r="F1144"/>
  <c r="F1136"/>
  <c r="F1128"/>
  <c r="F1120"/>
  <c r="F1112"/>
  <c r="F1104"/>
  <c r="F1096"/>
  <c r="F1088"/>
  <c r="F1080"/>
  <c r="F1072"/>
  <c r="F1064"/>
  <c r="F1056"/>
  <c r="F1048"/>
  <c r="F1040"/>
  <c r="F1032"/>
  <c r="F1024"/>
  <c r="F1016"/>
  <c r="F1008"/>
  <c r="F1000"/>
  <c r="F992"/>
  <c r="F984"/>
  <c r="F976"/>
  <c r="F968"/>
  <c r="F960"/>
  <c r="F952"/>
  <c r="F944"/>
  <c r="F936"/>
  <c r="F928"/>
  <c r="F920"/>
  <c r="F912"/>
  <c r="F904"/>
  <c r="F896"/>
  <c r="F888"/>
  <c r="F880"/>
  <c r="F872"/>
  <c r="F864"/>
  <c r="F856"/>
  <c r="F848"/>
  <c r="F840"/>
  <c r="F832"/>
  <c r="F824"/>
  <c r="F816"/>
  <c r="F808"/>
  <c r="F800"/>
  <c r="F792"/>
  <c r="F784"/>
  <c r="F776"/>
  <c r="F768"/>
  <c r="F760"/>
  <c r="F752"/>
  <c r="F744"/>
  <c r="F736"/>
  <c r="F728"/>
  <c r="F720"/>
  <c r="F712"/>
  <c r="F704"/>
  <c r="F696"/>
  <c r="F688"/>
  <c r="F680"/>
  <c r="F672"/>
  <c r="F664"/>
  <c r="F656"/>
  <c r="F648"/>
  <c r="F640"/>
  <c r="F632"/>
  <c r="F624"/>
  <c r="F616"/>
  <c r="F608"/>
  <c r="F600"/>
  <c r="F592"/>
  <c r="F584"/>
  <c r="F576"/>
  <c r="F568"/>
  <c r="F560"/>
  <c r="F552"/>
  <c r="F544"/>
  <c r="F536"/>
  <c r="F528"/>
  <c r="F520"/>
  <c r="F512"/>
  <c r="F504"/>
  <c r="F496"/>
  <c r="F488"/>
  <c r="F480"/>
  <c r="F472"/>
  <c r="F464"/>
  <c r="F456"/>
  <c r="F448"/>
  <c r="F440"/>
  <c r="F432"/>
  <c r="F424"/>
  <c r="F416"/>
  <c r="F408"/>
  <c r="F400"/>
  <c r="F392"/>
  <c r="F384"/>
  <c r="F376"/>
  <c r="F368"/>
  <c r="F360"/>
  <c r="F352"/>
  <c r="F344"/>
  <c r="F336"/>
  <c r="F328"/>
  <c r="F320"/>
  <c r="F312"/>
  <c r="F304"/>
  <c r="F296"/>
  <c r="F288"/>
  <c r="F280"/>
  <c r="F272"/>
  <c r="F264"/>
  <c r="F256"/>
  <c r="F248"/>
  <c r="F240"/>
  <c r="F232"/>
  <c r="F224"/>
  <c r="F216"/>
  <c r="F208"/>
  <c r="F200"/>
  <c r="F192"/>
  <c r="F184"/>
  <c r="F176"/>
  <c r="F168"/>
  <c r="F160"/>
  <c r="F152"/>
  <c r="F144"/>
  <c r="F136"/>
  <c r="F128"/>
  <c r="F120"/>
  <c r="F112"/>
  <c r="F104"/>
  <c r="F96"/>
  <c r="F88"/>
  <c r="F80"/>
  <c r="F5003"/>
  <c r="F4797"/>
  <c r="F4659"/>
  <c r="F4544"/>
  <c r="F4453"/>
  <c r="F4381"/>
  <c r="F4292"/>
  <c r="F4223"/>
  <c r="F4135"/>
  <c r="F4044"/>
  <c r="F3972"/>
  <c r="F3882"/>
  <c r="F3813"/>
  <c r="F3725"/>
  <c r="F3634"/>
  <c r="F3572"/>
  <c r="F3516"/>
  <c r="F3473"/>
  <c r="F3418"/>
  <c r="F3361"/>
  <c r="F3316"/>
  <c r="F3260"/>
  <c r="F3217"/>
  <c r="F3162"/>
  <c r="F3105"/>
  <c r="F3066"/>
  <c r="F3038"/>
  <c r="F3016"/>
  <c r="F2989"/>
  <c r="F2960"/>
  <c r="F2938"/>
  <c r="F2910"/>
  <c r="F2888"/>
  <c r="F2861"/>
  <c r="F2832"/>
  <c r="F2810"/>
  <c r="F2782"/>
  <c r="F2760"/>
  <c r="F2733"/>
  <c r="F2704"/>
  <c r="F2682"/>
  <c r="F2654"/>
  <c r="F2632"/>
  <c r="F2605"/>
  <c r="F2576"/>
  <c r="F2554"/>
  <c r="F2526"/>
  <c r="F2504"/>
  <c r="F2477"/>
  <c r="F2448"/>
  <c r="F2426"/>
  <c r="F2398"/>
  <c r="F2384"/>
  <c r="F2375"/>
  <c r="F2366"/>
  <c r="F2357"/>
  <c r="F2348"/>
  <c r="F2338"/>
  <c r="F2329"/>
  <c r="F2320"/>
  <c r="F2311"/>
  <c r="F2302"/>
  <c r="F2293"/>
  <c r="F2285"/>
  <c r="F2277"/>
  <c r="F2269"/>
  <c r="F2261"/>
  <c r="F2253"/>
  <c r="F2245"/>
  <c r="F2237"/>
  <c r="F2229"/>
  <c r="F2221"/>
  <c r="F2213"/>
  <c r="F2205"/>
  <c r="F2197"/>
  <c r="F2189"/>
  <c r="F2181"/>
  <c r="F2173"/>
  <c r="F2165"/>
  <c r="F2157"/>
  <c r="F2149"/>
  <c r="F2141"/>
  <c r="F2133"/>
  <c r="F2125"/>
  <c r="F2117"/>
  <c r="F2109"/>
  <c r="F2101"/>
  <c r="F2093"/>
  <c r="F2085"/>
  <c r="F2077"/>
  <c r="F2069"/>
  <c r="F2061"/>
  <c r="F2053"/>
  <c r="F2045"/>
  <c r="F2037"/>
  <c r="F2029"/>
  <c r="F2021"/>
  <c r="F2013"/>
  <c r="F2005"/>
  <c r="F1997"/>
  <c r="F1989"/>
  <c r="F1981"/>
  <c r="F1973"/>
  <c r="F1965"/>
  <c r="F1957"/>
  <c r="F1949"/>
  <c r="F1941"/>
  <c r="F1933"/>
  <c r="F1925"/>
  <c r="F1917"/>
  <c r="F1909"/>
  <c r="F1901"/>
  <c r="F1893"/>
  <c r="F1885"/>
  <c r="F1877"/>
  <c r="F1869"/>
  <c r="F1861"/>
  <c r="F1853"/>
  <c r="F1845"/>
  <c r="F1837"/>
  <c r="F1829"/>
  <c r="F1821"/>
  <c r="F1813"/>
  <c r="F1805"/>
  <c r="F1797"/>
  <c r="F1789"/>
  <c r="F1781"/>
  <c r="F1773"/>
  <c r="F1765"/>
  <c r="F1757"/>
  <c r="F1749"/>
  <c r="F1741"/>
  <c r="F1733"/>
  <c r="F1725"/>
  <c r="F1717"/>
  <c r="F1709"/>
  <c r="F1701"/>
  <c r="F1693"/>
  <c r="F1685"/>
  <c r="F1677"/>
  <c r="F1669"/>
  <c r="F1661"/>
  <c r="F1653"/>
  <c r="F1645"/>
  <c r="F1637"/>
  <c r="F1629"/>
  <c r="F1621"/>
  <c r="F1613"/>
  <c r="F1605"/>
  <c r="F1597"/>
  <c r="F1589"/>
  <c r="F1581"/>
  <c r="F1573"/>
  <c r="F1565"/>
  <c r="F1557"/>
  <c r="F1549"/>
  <c r="F1541"/>
  <c r="F1533"/>
  <c r="F1525"/>
  <c r="F1517"/>
  <c r="F1509"/>
  <c r="F1501"/>
  <c r="F1493"/>
  <c r="F1485"/>
  <c r="F1477"/>
  <c r="F1469"/>
  <c r="F1461"/>
  <c r="F1453"/>
  <c r="F1445"/>
  <c r="F1437"/>
  <c r="F1429"/>
  <c r="F1421"/>
  <c r="F1413"/>
  <c r="F1405"/>
  <c r="F1397"/>
  <c r="F1389"/>
  <c r="F1381"/>
  <c r="F1373"/>
  <c r="F1365"/>
  <c r="F1357"/>
  <c r="F1349"/>
  <c r="F1341"/>
  <c r="F1333"/>
  <c r="F1325"/>
  <c r="F1317"/>
  <c r="F1309"/>
  <c r="F1301"/>
  <c r="F1293"/>
  <c r="F1285"/>
  <c r="F1277"/>
  <c r="F1269"/>
  <c r="F1261"/>
  <c r="F1253"/>
  <c r="F1245"/>
  <c r="F1237"/>
  <c r="F1229"/>
  <c r="F1221"/>
  <c r="F1213"/>
  <c r="F1205"/>
  <c r="F1197"/>
  <c r="F1189"/>
  <c r="F1181"/>
  <c r="F1173"/>
  <c r="F1165"/>
  <c r="F1157"/>
  <c r="F1149"/>
  <c r="F1141"/>
  <c r="F1133"/>
  <c r="F1125"/>
  <c r="F1117"/>
  <c r="F1109"/>
  <c r="F1101"/>
  <c r="F1093"/>
  <c r="F1085"/>
  <c r="F1077"/>
  <c r="F1069"/>
  <c r="F1061"/>
  <c r="F1053"/>
  <c r="F1045"/>
  <c r="F1037"/>
  <c r="F1029"/>
  <c r="F1021"/>
  <c r="F1013"/>
  <c r="F1005"/>
  <c r="F997"/>
  <c r="F989"/>
  <c r="F981"/>
  <c r="F973"/>
  <c r="F965"/>
  <c r="F957"/>
  <c r="F949"/>
  <c r="F941"/>
  <c r="F933"/>
  <c r="F925"/>
  <c r="F917"/>
  <c r="F909"/>
  <c r="F901"/>
  <c r="F893"/>
  <c r="F885"/>
  <c r="F877"/>
  <c r="F869"/>
  <c r="F861"/>
  <c r="F853"/>
  <c r="F845"/>
  <c r="F837"/>
  <c r="F829"/>
  <c r="F821"/>
  <c r="F813"/>
  <c r="F805"/>
  <c r="F797"/>
  <c r="F789"/>
  <c r="F781"/>
  <c r="F773"/>
  <c r="F765"/>
  <c r="F757"/>
  <c r="F749"/>
  <c r="F741"/>
  <c r="F733"/>
  <c r="F725"/>
  <c r="F717"/>
  <c r="F709"/>
  <c r="F701"/>
  <c r="F693"/>
  <c r="F685"/>
  <c r="F677"/>
  <c r="F669"/>
  <c r="F661"/>
  <c r="F653"/>
  <c r="F645"/>
  <c r="F637"/>
  <c r="F629"/>
  <c r="F621"/>
  <c r="F613"/>
  <c r="F605"/>
  <c r="F597"/>
  <c r="F589"/>
  <c r="F581"/>
  <c r="F573"/>
  <c r="F565"/>
  <c r="F557"/>
  <c r="F549"/>
  <c r="F541"/>
  <c r="F533"/>
  <c r="F525"/>
  <c r="F517"/>
  <c r="F509"/>
  <c r="F501"/>
  <c r="F493"/>
  <c r="F485"/>
  <c r="F477"/>
  <c r="F469"/>
  <c r="F461"/>
  <c r="F453"/>
  <c r="F445"/>
  <c r="F437"/>
  <c r="F429"/>
  <c r="F421"/>
  <c r="F413"/>
  <c r="F405"/>
  <c r="F397"/>
  <c r="F389"/>
  <c r="F381"/>
  <c r="F373"/>
  <c r="F365"/>
  <c r="F357"/>
  <c r="F349"/>
  <c r="F341"/>
  <c r="F333"/>
  <c r="F325"/>
  <c r="F317"/>
  <c r="F309"/>
  <c r="F301"/>
  <c r="F293"/>
  <c r="F285"/>
  <c r="F277"/>
  <c r="F269"/>
  <c r="F261"/>
  <c r="F253"/>
  <c r="F245"/>
  <c r="F237"/>
  <c r="F229"/>
  <c r="F221"/>
  <c r="F213"/>
  <c r="F205"/>
  <c r="F197"/>
  <c r="F189"/>
  <c r="F181"/>
  <c r="F173"/>
  <c r="F165"/>
  <c r="F157"/>
  <c r="F149"/>
  <c r="F141"/>
  <c r="F133"/>
  <c r="F125"/>
  <c r="F117"/>
  <c r="F109"/>
  <c r="F101"/>
  <c r="F93"/>
  <c r="F85"/>
  <c r="F77"/>
  <c r="F4983"/>
  <c r="F4791"/>
  <c r="F4609"/>
  <c r="F4535"/>
  <c r="F4445"/>
  <c r="F4376"/>
  <c r="F4288"/>
  <c r="F4197"/>
  <c r="F4125"/>
  <c r="F4036"/>
  <c r="F3967"/>
  <c r="F3879"/>
  <c r="F3788"/>
  <c r="F3716"/>
  <c r="F3626"/>
  <c r="F3569"/>
  <c r="F3514"/>
  <c r="F3457"/>
  <c r="F3412"/>
  <c r="F3356"/>
  <c r="F3313"/>
  <c r="F3258"/>
  <c r="F3201"/>
  <c r="F3156"/>
  <c r="F3100"/>
  <c r="F3064"/>
  <c r="F3037"/>
  <c r="F3008"/>
  <c r="F2986"/>
  <c r="F2958"/>
  <c r="F2936"/>
  <c r="F2909"/>
  <c r="F2880"/>
  <c r="F2858"/>
  <c r="F2830"/>
  <c r="F2808"/>
  <c r="F2781"/>
  <c r="F2752"/>
  <c r="F2730"/>
  <c r="F2702"/>
  <c r="F2680"/>
  <c r="F2653"/>
  <c r="F2624"/>
  <c r="F2602"/>
  <c r="F2574"/>
  <c r="F2552"/>
  <c r="F2525"/>
  <c r="F2496"/>
  <c r="F2474"/>
  <c r="F2446"/>
  <c r="F2424"/>
  <c r="F2397"/>
  <c r="F2383"/>
  <c r="F2374"/>
  <c r="F2365"/>
  <c r="F2356"/>
  <c r="F2346"/>
  <c r="F2337"/>
  <c r="F2328"/>
  <c r="F2319"/>
  <c r="F2310"/>
  <c r="F2301"/>
  <c r="F2292"/>
  <c r="F2284"/>
  <c r="F2276"/>
  <c r="F2268"/>
  <c r="F2260"/>
  <c r="F2252"/>
  <c r="F2244"/>
  <c r="F2236"/>
  <c r="F2228"/>
  <c r="F2220"/>
  <c r="F2212"/>
  <c r="F2204"/>
  <c r="F2196"/>
  <c r="F2188"/>
  <c r="F2180"/>
  <c r="F2172"/>
  <c r="F2164"/>
  <c r="F2156"/>
  <c r="F2148"/>
  <c r="F2140"/>
  <c r="F2132"/>
  <c r="F2124"/>
  <c r="F2116"/>
  <c r="F2108"/>
  <c r="F2100"/>
  <c r="F2092"/>
  <c r="F2084"/>
  <c r="F2076"/>
  <c r="F2068"/>
  <c r="F2060"/>
  <c r="F2052"/>
  <c r="F2044"/>
  <c r="F2036"/>
  <c r="F2028"/>
  <c r="F2020"/>
  <c r="F2012"/>
  <c r="F2004"/>
  <c r="F1996"/>
  <c r="F1988"/>
  <c r="F1980"/>
  <c r="F1972"/>
  <c r="F1964"/>
  <c r="F1956"/>
  <c r="F1948"/>
  <c r="F1940"/>
  <c r="F1932"/>
  <c r="F1924"/>
  <c r="F1916"/>
  <c r="F1908"/>
  <c r="F1900"/>
  <c r="F1892"/>
  <c r="F1884"/>
  <c r="F1876"/>
  <c r="F1868"/>
  <c r="F1860"/>
  <c r="F1852"/>
  <c r="F1844"/>
  <c r="F1836"/>
  <c r="F1828"/>
  <c r="F1820"/>
  <c r="F1812"/>
  <c r="F1804"/>
  <c r="F1796"/>
  <c r="F1788"/>
  <c r="F1780"/>
  <c r="F1772"/>
  <c r="F1764"/>
  <c r="F1756"/>
  <c r="F1748"/>
  <c r="F1740"/>
  <c r="F1732"/>
  <c r="F1724"/>
  <c r="F1716"/>
  <c r="F1708"/>
  <c r="F1700"/>
  <c r="F1692"/>
  <c r="F1684"/>
  <c r="F1676"/>
  <c r="F1668"/>
  <c r="F1660"/>
  <c r="F1652"/>
  <c r="F1644"/>
  <c r="F1636"/>
  <c r="F1628"/>
  <c r="F1620"/>
  <c r="F1612"/>
  <c r="F1604"/>
  <c r="F1596"/>
  <c r="F1588"/>
  <c r="F1580"/>
  <c r="F1572"/>
  <c r="F1564"/>
  <c r="F1556"/>
  <c r="F1548"/>
  <c r="F1540"/>
  <c r="F1532"/>
  <c r="F1524"/>
  <c r="F1516"/>
  <c r="F1508"/>
  <c r="F1500"/>
  <c r="F1492"/>
  <c r="F1484"/>
  <c r="F1476"/>
  <c r="F1468"/>
  <c r="F1460"/>
  <c r="F1452"/>
  <c r="F1444"/>
  <c r="F1436"/>
  <c r="F1428"/>
  <c r="F1420"/>
  <c r="F1412"/>
  <c r="F1404"/>
  <c r="F1396"/>
  <c r="F1388"/>
  <c r="F1380"/>
  <c r="F1372"/>
  <c r="F1364"/>
  <c r="F1356"/>
  <c r="F1348"/>
  <c r="F1340"/>
  <c r="F1332"/>
  <c r="F1324"/>
  <c r="F1316"/>
  <c r="F1308"/>
  <c r="F1300"/>
  <c r="F1292"/>
  <c r="F1284"/>
  <c r="F1276"/>
  <c r="F1268"/>
  <c r="F1260"/>
  <c r="F1252"/>
  <c r="F1244"/>
  <c r="F1236"/>
  <c r="F1228"/>
  <c r="F1220"/>
  <c r="F1212"/>
  <c r="F1204"/>
  <c r="F1196"/>
  <c r="F1188"/>
  <c r="F1180"/>
  <c r="F1172"/>
  <c r="F1164"/>
  <c r="F1156"/>
  <c r="F1148"/>
  <c r="F1140"/>
  <c r="F1132"/>
  <c r="F1124"/>
  <c r="F1116"/>
  <c r="F1108"/>
  <c r="F1100"/>
  <c r="F1092"/>
  <c r="F1084"/>
  <c r="F1076"/>
  <c r="F1068"/>
  <c r="F1060"/>
  <c r="F1052"/>
  <c r="F1044"/>
  <c r="F1036"/>
  <c r="F1028"/>
  <c r="F1020"/>
  <c r="F1012"/>
  <c r="F1004"/>
  <c r="F996"/>
  <c r="F988"/>
  <c r="F980"/>
  <c r="F972"/>
  <c r="F964"/>
  <c r="F956"/>
  <c r="F948"/>
  <c r="F940"/>
  <c r="F932"/>
  <c r="F924"/>
  <c r="F916"/>
  <c r="F908"/>
  <c r="F900"/>
  <c r="F892"/>
  <c r="F884"/>
  <c r="F876"/>
  <c r="F868"/>
  <c r="F860"/>
  <c r="F852"/>
  <c r="F844"/>
  <c r="F836"/>
  <c r="F828"/>
  <c r="F820"/>
  <c r="F812"/>
  <c r="F804"/>
  <c r="F796"/>
  <c r="F788"/>
  <c r="F780"/>
  <c r="F772"/>
  <c r="F764"/>
  <c r="F756"/>
  <c r="F748"/>
  <c r="F740"/>
  <c r="F732"/>
  <c r="F724"/>
  <c r="F716"/>
  <c r="F708"/>
  <c r="F700"/>
  <c r="F692"/>
  <c r="F684"/>
  <c r="F676"/>
  <c r="F668"/>
  <c r="F660"/>
  <c r="F652"/>
  <c r="F644"/>
  <c r="F636"/>
  <c r="F628"/>
  <c r="F620"/>
  <c r="F612"/>
  <c r="F604"/>
  <c r="F596"/>
  <c r="F588"/>
  <c r="F580"/>
  <c r="F572"/>
  <c r="F564"/>
  <c r="F556"/>
  <c r="F548"/>
  <c r="F540"/>
  <c r="F532"/>
  <c r="F524"/>
  <c r="F516"/>
  <c r="F508"/>
  <c r="F500"/>
  <c r="F492"/>
  <c r="F484"/>
  <c r="F476"/>
  <c r="F468"/>
  <c r="F460"/>
  <c r="F452"/>
  <c r="F444"/>
  <c r="F436"/>
  <c r="F428"/>
  <c r="F420"/>
  <c r="F412"/>
  <c r="F404"/>
  <c r="F396"/>
  <c r="F388"/>
  <c r="F380"/>
  <c r="F372"/>
  <c r="F364"/>
  <c r="F356"/>
  <c r="F348"/>
  <c r="F340"/>
  <c r="F332"/>
  <c r="F324"/>
  <c r="F316"/>
  <c r="F308"/>
  <c r="F300"/>
  <c r="F292"/>
  <c r="F284"/>
  <c r="F276"/>
  <c r="F268"/>
  <c r="F260"/>
  <c r="F252"/>
  <c r="F244"/>
  <c r="F236"/>
  <c r="F228"/>
  <c r="F220"/>
  <c r="F212"/>
  <c r="F204"/>
  <c r="F196"/>
  <c r="F188"/>
  <c r="F180"/>
  <c r="F172"/>
  <c r="F164"/>
  <c r="F156"/>
  <c r="F148"/>
  <c r="F140"/>
  <c r="F132"/>
  <c r="F124"/>
  <c r="F116"/>
  <c r="F108"/>
  <c r="F100"/>
  <c r="F92"/>
  <c r="F84"/>
  <c r="F76"/>
  <c r="F26"/>
  <c r="F50"/>
  <c r="F74"/>
  <c r="F121"/>
  <c r="F153"/>
  <c r="F201"/>
  <c r="F249"/>
  <c r="F281"/>
  <c r="F329"/>
  <c r="F377"/>
  <c r="F425"/>
  <c r="F457"/>
  <c r="F505"/>
  <c r="F553"/>
  <c r="F585"/>
  <c r="F633"/>
  <c r="F681"/>
  <c r="F713"/>
  <c r="F761"/>
  <c r="F809"/>
  <c r="F841"/>
  <c r="F873"/>
  <c r="F937"/>
  <c r="F1113"/>
  <c r="F4"/>
  <c r="F20"/>
  <c r="F36"/>
  <c r="F52"/>
  <c r="F78"/>
  <c r="F110"/>
  <c r="F142"/>
  <c r="F174"/>
  <c r="F206"/>
  <c r="F238"/>
  <c r="F270"/>
  <c r="F286"/>
  <c r="F318"/>
  <c r="F350"/>
  <c r="F382"/>
  <c r="F414"/>
  <c r="F446"/>
  <c r="F478"/>
  <c r="F510"/>
  <c r="F542"/>
  <c r="F574"/>
  <c r="F606"/>
  <c r="F638"/>
  <c r="F670"/>
  <c r="F702"/>
  <c r="F734"/>
  <c r="F766"/>
  <c r="F798"/>
  <c r="F830"/>
  <c r="F862"/>
  <c r="F894"/>
  <c r="F926"/>
  <c r="F958"/>
  <c r="F990"/>
  <c r="F1022"/>
  <c r="F1054"/>
  <c r="F1086"/>
  <c r="F1118"/>
  <c r="F1150"/>
  <c r="F1182"/>
  <c r="F1214"/>
  <c r="F1246"/>
  <c r="F1278"/>
  <c r="F1310"/>
  <c r="F1342"/>
  <c r="F1374"/>
  <c r="F1406"/>
  <c r="F1438"/>
  <c r="F1470"/>
  <c r="F1502"/>
  <c r="F1534"/>
  <c r="F1566"/>
  <c r="F1598"/>
  <c r="F1630"/>
  <c r="F1662"/>
  <c r="F1710"/>
  <c r="F1742"/>
  <c r="F1774"/>
  <c r="F1806"/>
  <c r="F1822"/>
  <c r="F1854"/>
  <c r="F1886"/>
  <c r="F1918"/>
  <c r="F1950"/>
  <c r="F1982"/>
  <c r="F2014"/>
  <c r="F2046"/>
  <c r="F2078"/>
  <c r="F2110"/>
  <c r="F2142"/>
  <c r="F2174"/>
  <c r="F2206"/>
  <c r="F2238"/>
  <c r="F2270"/>
  <c r="F2303"/>
  <c r="F2340"/>
  <c r="F2376"/>
  <c r="F2456"/>
  <c r="F2557"/>
  <c r="F2656"/>
  <c r="F2762"/>
  <c r="F2862"/>
  <c r="F2968"/>
  <c r="F3070"/>
  <c r="F3265"/>
  <c r="F3476"/>
  <c r="F3728"/>
  <c r="F4069"/>
  <c r="F4391"/>
  <c r="F4548"/>
  <c r="F5"/>
  <c r="F21"/>
  <c r="F37"/>
  <c r="F45"/>
  <c r="F53"/>
  <c r="F61"/>
  <c r="F69"/>
  <c r="F79"/>
  <c r="F95"/>
  <c r="F111"/>
  <c r="F127"/>
  <c r="F143"/>
  <c r="F159"/>
  <c r="F175"/>
  <c r="F191"/>
  <c r="F207"/>
  <c r="F223"/>
  <c r="F239"/>
  <c r="F255"/>
  <c r="F271"/>
  <c r="F287"/>
  <c r="F303"/>
  <c r="F319"/>
  <c r="F335"/>
  <c r="F351"/>
  <c r="F367"/>
  <c r="F383"/>
  <c r="F399"/>
  <c r="F415"/>
  <c r="F431"/>
  <c r="F447"/>
  <c r="F463"/>
  <c r="F479"/>
  <c r="F495"/>
  <c r="F511"/>
  <c r="F527"/>
  <c r="F543"/>
  <c r="F559"/>
  <c r="F575"/>
  <c r="F591"/>
  <c r="F607"/>
  <c r="F623"/>
  <c r="F639"/>
  <c r="F655"/>
  <c r="F671"/>
  <c r="F687"/>
  <c r="F703"/>
  <c r="F719"/>
  <c r="F735"/>
  <c r="F751"/>
  <c r="F767"/>
  <c r="F783"/>
  <c r="F799"/>
  <c r="F815"/>
  <c r="F831"/>
  <c r="F847"/>
  <c r="F863"/>
  <c r="F879"/>
  <c r="F895"/>
  <c r="F911"/>
  <c r="F927"/>
  <c r="F943"/>
  <c r="F959"/>
  <c r="F975"/>
  <c r="F991"/>
  <c r="F1007"/>
  <c r="F1023"/>
  <c r="F1039"/>
  <c r="F1055"/>
  <c r="F1071"/>
  <c r="F1087"/>
  <c r="F1103"/>
  <c r="F1119"/>
  <c r="F1135"/>
  <c r="F1151"/>
  <c r="F1167"/>
  <c r="F1183"/>
  <c r="F1199"/>
  <c r="F1215"/>
  <c r="F1231"/>
  <c r="F1247"/>
  <c r="F1263"/>
  <c r="F1279"/>
  <c r="F1295"/>
  <c r="F1311"/>
  <c r="F1327"/>
  <c r="F1343"/>
  <c r="F1359"/>
  <c r="F1375"/>
  <c r="F1391"/>
  <c r="F1407"/>
  <c r="F1423"/>
  <c r="F1439"/>
  <c r="F1455"/>
  <c r="F1471"/>
  <c r="F1487"/>
  <c r="F1503"/>
  <c r="F1519"/>
  <c r="F1535"/>
  <c r="F1551"/>
  <c r="F1567"/>
  <c r="F1583"/>
  <c r="F1599"/>
  <c r="F1615"/>
  <c r="F1631"/>
  <c r="F1647"/>
  <c r="F1663"/>
  <c r="F1679"/>
  <c r="F1695"/>
  <c r="F1711"/>
  <c r="F1727"/>
  <c r="F1743"/>
  <c r="F1759"/>
  <c r="F1775"/>
  <c r="F1791"/>
  <c r="F1807"/>
  <c r="F1823"/>
  <c r="F1839"/>
  <c r="F1855"/>
  <c r="F1871"/>
  <c r="F1887"/>
  <c r="F1903"/>
  <c r="F1919"/>
  <c r="F1935"/>
  <c r="F1951"/>
  <c r="F1967"/>
  <c r="F1983"/>
  <c r="F1999"/>
  <c r="F2015"/>
  <c r="F2031"/>
  <c r="F2047"/>
  <c r="F2063"/>
  <c r="F2079"/>
  <c r="F2095"/>
  <c r="F2111"/>
  <c r="F2127"/>
  <c r="F2143"/>
  <c r="F2159"/>
  <c r="F2175"/>
  <c r="F2191"/>
  <c r="F2207"/>
  <c r="F2223"/>
  <c r="F2239"/>
  <c r="F2255"/>
  <c r="F2271"/>
  <c r="F2287"/>
  <c r="F2304"/>
  <c r="F2322"/>
  <c r="F2341"/>
  <c r="F2359"/>
  <c r="F2377"/>
  <c r="F2408"/>
  <c r="F2458"/>
  <c r="F2509"/>
  <c r="F2558"/>
  <c r="F2608"/>
  <c r="F2664"/>
  <c r="F2714"/>
  <c r="F2765"/>
  <c r="F2814"/>
  <c r="F2864"/>
  <c r="F2920"/>
  <c r="F2970"/>
  <c r="F3021"/>
  <c r="F3071"/>
  <c r="F3169"/>
  <c r="F3281"/>
  <c r="F3380"/>
  <c r="F3482"/>
  <c r="F3580"/>
  <c r="F3736"/>
  <c r="F3916"/>
  <c r="F4074"/>
  <c r="F4237"/>
  <c r="F4394"/>
  <c r="F4556"/>
  <c r="F4865"/>
  <c r="F102"/>
  <c r="F150"/>
  <c r="F198"/>
  <c r="F246"/>
  <c r="F310"/>
  <c r="F18"/>
  <c r="F42"/>
  <c r="F66"/>
  <c r="F105"/>
  <c r="F137"/>
  <c r="F185"/>
  <c r="F217"/>
  <c r="F265"/>
  <c r="F313"/>
  <c r="F361"/>
  <c r="F393"/>
  <c r="F441"/>
  <c r="F489"/>
  <c r="F521"/>
  <c r="F569"/>
  <c r="F617"/>
  <c r="F649"/>
  <c r="F697"/>
  <c r="F745"/>
  <c r="F777"/>
  <c r="F825"/>
  <c r="F889"/>
  <c r="F953"/>
  <c r="F1129"/>
  <c r="F12"/>
  <c r="F28"/>
  <c r="F44"/>
  <c r="F60"/>
  <c r="F68"/>
  <c r="F94"/>
  <c r="F126"/>
  <c r="F158"/>
  <c r="F190"/>
  <c r="F222"/>
  <c r="F254"/>
  <c r="F302"/>
  <c r="F334"/>
  <c r="F366"/>
  <c r="F398"/>
  <c r="F430"/>
  <c r="F462"/>
  <c r="F494"/>
  <c r="F526"/>
  <c r="F558"/>
  <c r="F590"/>
  <c r="F622"/>
  <c r="F654"/>
  <c r="F686"/>
  <c r="F718"/>
  <c r="F750"/>
  <c r="F782"/>
  <c r="F814"/>
  <c r="F846"/>
  <c r="F878"/>
  <c r="F910"/>
  <c r="F942"/>
  <c r="F974"/>
  <c r="F1006"/>
  <c r="F1038"/>
  <c r="F1070"/>
  <c r="F1102"/>
  <c r="F1134"/>
  <c r="F1166"/>
  <c r="F1198"/>
  <c r="F1230"/>
  <c r="F1262"/>
  <c r="F1294"/>
  <c r="F1326"/>
  <c r="F1358"/>
  <c r="F1390"/>
  <c r="F1422"/>
  <c r="F1454"/>
  <c r="F1486"/>
  <c r="F1518"/>
  <c r="F1550"/>
  <c r="F1582"/>
  <c r="F1614"/>
  <c r="F1646"/>
  <c r="F1678"/>
  <c r="F1694"/>
  <c r="F1726"/>
  <c r="F1758"/>
  <c r="F1790"/>
  <c r="F1838"/>
  <c r="F1870"/>
  <c r="F1902"/>
  <c r="F1934"/>
  <c r="F1966"/>
  <c r="F1998"/>
  <c r="F2030"/>
  <c r="F2062"/>
  <c r="F2094"/>
  <c r="F2126"/>
  <c r="F2158"/>
  <c r="F2190"/>
  <c r="F2222"/>
  <c r="F2254"/>
  <c r="F2286"/>
  <c r="F2321"/>
  <c r="F2358"/>
  <c r="F2400"/>
  <c r="F2506"/>
  <c r="F2606"/>
  <c r="F2712"/>
  <c r="F2813"/>
  <c r="F2912"/>
  <c r="F3018"/>
  <c r="F3164"/>
  <c r="F3377"/>
  <c r="F3578"/>
  <c r="F3890"/>
  <c r="F4228"/>
  <c r="F4813"/>
  <c r="F13"/>
  <c r="F29"/>
  <c r="F6"/>
  <c r="F14"/>
  <c r="F22"/>
  <c r="F30"/>
  <c r="F38"/>
  <c r="F46"/>
  <c r="F54"/>
  <c r="F62"/>
  <c r="F70"/>
  <c r="F81"/>
  <c r="F97"/>
  <c r="F113"/>
  <c r="F129"/>
  <c r="F145"/>
  <c r="F161"/>
  <c r="F177"/>
  <c r="F193"/>
  <c r="F209"/>
  <c r="F225"/>
  <c r="F241"/>
  <c r="F257"/>
  <c r="F273"/>
  <c r="F289"/>
  <c r="F305"/>
  <c r="F321"/>
  <c r="F337"/>
  <c r="F353"/>
  <c r="F369"/>
  <c r="F385"/>
  <c r="F401"/>
  <c r="F417"/>
  <c r="F433"/>
  <c r="F449"/>
  <c r="F465"/>
  <c r="F481"/>
  <c r="F497"/>
  <c r="F513"/>
  <c r="F529"/>
  <c r="F545"/>
  <c r="F561"/>
  <c r="F577"/>
  <c r="F593"/>
  <c r="F609"/>
  <c r="F625"/>
  <c r="F641"/>
  <c r="F657"/>
  <c r="F673"/>
  <c r="F689"/>
  <c r="F705"/>
  <c r="F721"/>
  <c r="F737"/>
  <c r="F753"/>
  <c r="F769"/>
  <c r="F785"/>
  <c r="F801"/>
  <c r="F817"/>
  <c r="F833"/>
  <c r="F849"/>
  <c r="F865"/>
  <c r="F881"/>
  <c r="F897"/>
  <c r="F913"/>
  <c r="F929"/>
  <c r="F945"/>
  <c r="F961"/>
  <c r="F977"/>
  <c r="F993"/>
  <c r="F1009"/>
  <c r="F1025"/>
  <c r="F1041"/>
  <c r="F1057"/>
  <c r="F1073"/>
  <c r="F1089"/>
  <c r="F1105"/>
  <c r="F1121"/>
  <c r="F1137"/>
  <c r="F1153"/>
  <c r="F1169"/>
  <c r="F1185"/>
  <c r="F1201"/>
  <c r="F1217"/>
  <c r="F1233"/>
  <c r="F1249"/>
  <c r="F1265"/>
  <c r="F1281"/>
  <c r="F1297"/>
  <c r="F1313"/>
  <c r="F1329"/>
  <c r="F1345"/>
  <c r="F1361"/>
  <c r="F1377"/>
  <c r="F1393"/>
  <c r="F1409"/>
  <c r="F1425"/>
  <c r="F1441"/>
  <c r="F1457"/>
  <c r="F1473"/>
  <c r="F1489"/>
  <c r="F1505"/>
  <c r="F1521"/>
  <c r="F1537"/>
  <c r="F1553"/>
  <c r="F1569"/>
  <c r="F1585"/>
  <c r="F1601"/>
  <c r="F1617"/>
  <c r="F1633"/>
  <c r="F1649"/>
  <c r="F1665"/>
  <c r="F1681"/>
  <c r="F1697"/>
  <c r="F1713"/>
  <c r="F1729"/>
  <c r="F1745"/>
  <c r="F1761"/>
  <c r="F1777"/>
  <c r="F1793"/>
  <c r="F1809"/>
  <c r="F1825"/>
  <c r="F1841"/>
  <c r="F1857"/>
  <c r="F1873"/>
  <c r="F1889"/>
  <c r="F1905"/>
  <c r="F1921"/>
  <c r="F1937"/>
  <c r="F1953"/>
  <c r="F1969"/>
  <c r="F1985"/>
  <c r="F2001"/>
  <c r="F2017"/>
  <c r="F2033"/>
  <c r="F2049"/>
  <c r="F2065"/>
  <c r="F2081"/>
  <c r="F2097"/>
  <c r="F2113"/>
  <c r="F2129"/>
  <c r="F2145"/>
  <c r="F2161"/>
  <c r="F2177"/>
  <c r="F2193"/>
  <c r="F2209"/>
  <c r="F2225"/>
  <c r="F2241"/>
  <c r="F2257"/>
  <c r="F2273"/>
  <c r="F2289"/>
  <c r="F2306"/>
  <c r="F2325"/>
  <c r="F2343"/>
  <c r="F2361"/>
  <c r="F2380"/>
  <c r="F2413"/>
  <c r="F2462"/>
  <c r="F2512"/>
  <c r="F2568"/>
  <c r="F2618"/>
  <c r="F2669"/>
  <c r="F2718"/>
  <c r="F2768"/>
  <c r="F2824"/>
  <c r="F2874"/>
  <c r="F2925"/>
  <c r="F2974"/>
  <c r="F3024"/>
  <c r="F3089"/>
  <c r="F3188"/>
  <c r="F3290"/>
  <c r="F3388"/>
  <c r="F3489"/>
  <c r="F3608"/>
  <c r="F3767"/>
  <c r="F3930"/>
  <c r="F4087"/>
  <c r="F4248"/>
  <c r="F4428"/>
  <c r="F4586"/>
  <c r="F4915"/>
  <c r="F182"/>
  <c r="F230"/>
  <c r="F262"/>
  <c r="F294"/>
  <c r="F326"/>
  <c r="F342"/>
  <c r="F358"/>
  <c r="F374"/>
  <c r="F390"/>
  <c r="F406"/>
  <c r="F422"/>
  <c r="F438"/>
  <c r="F454"/>
  <c r="F470"/>
  <c r="F486"/>
  <c r="F502"/>
  <c r="F518"/>
  <c r="F534"/>
  <c r="F550"/>
  <c r="F566"/>
  <c r="F582"/>
  <c r="F598"/>
  <c r="F614"/>
  <c r="F630"/>
  <c r="F646"/>
  <c r="F662"/>
  <c r="F678"/>
  <c r="F694"/>
  <c r="F710"/>
  <c r="F726"/>
  <c r="F742"/>
  <c r="F758"/>
  <c r="F774"/>
  <c r="F790"/>
  <c r="F806"/>
  <c r="F822"/>
  <c r="F838"/>
  <c r="F854"/>
  <c r="F870"/>
  <c r="F886"/>
  <c r="F902"/>
  <c r="F918"/>
  <c r="F934"/>
  <c r="F950"/>
  <c r="F966"/>
  <c r="F982"/>
  <c r="F998"/>
  <c r="F1014"/>
  <c r="F1030"/>
  <c r="F1046"/>
  <c r="F1062"/>
  <c r="F1078"/>
  <c r="F1094"/>
  <c r="F1110"/>
  <c r="F1126"/>
  <c r="F1142"/>
  <c r="F1158"/>
  <c r="F1174"/>
  <c r="F1190"/>
  <c r="F1206"/>
  <c r="F1222"/>
  <c r="F1238"/>
  <c r="F1254"/>
  <c r="F1270"/>
  <c r="F1286"/>
  <c r="F1302"/>
  <c r="F1318"/>
  <c r="F1334"/>
  <c r="F1350"/>
  <c r="F1366"/>
  <c r="F1382"/>
  <c r="F1398"/>
  <c r="F1414"/>
  <c r="F1430"/>
  <c r="F1446"/>
  <c r="F1462"/>
  <c r="F1478"/>
  <c r="F1494"/>
  <c r="F1510"/>
  <c r="F1526"/>
  <c r="F1542"/>
  <c r="F1558"/>
  <c r="F1574"/>
  <c r="F1590"/>
  <c r="F1606"/>
  <c r="F1622"/>
  <c r="F1638"/>
  <c r="F1654"/>
  <c r="F1670"/>
  <c r="F1686"/>
  <c r="F1702"/>
  <c r="F1718"/>
  <c r="F1734"/>
  <c r="F1750"/>
  <c r="F1766"/>
  <c r="F1782"/>
  <c r="F1798"/>
  <c r="F1814"/>
  <c r="F1830"/>
  <c r="F1846"/>
  <c r="F1862"/>
  <c r="F1878"/>
  <c r="F1894"/>
  <c r="F1910"/>
  <c r="F1926"/>
  <c r="F1942"/>
  <c r="F1958"/>
  <c r="F1974"/>
  <c r="F1990"/>
  <c r="F2006"/>
  <c r="F2022"/>
  <c r="F2038"/>
  <c r="F2054"/>
  <c r="F2070"/>
  <c r="F2086"/>
  <c r="F2102"/>
  <c r="F2118"/>
  <c r="F2134"/>
  <c r="F2150"/>
  <c r="F2166"/>
  <c r="F2182"/>
  <c r="F2198"/>
  <c r="F2214"/>
  <c r="F2230"/>
  <c r="F2246"/>
  <c r="F2262"/>
  <c r="F2278"/>
  <c r="F2294"/>
  <c r="F2312"/>
  <c r="F2330"/>
  <c r="F2349"/>
  <c r="F2367"/>
  <c r="F2385"/>
  <c r="F2429"/>
  <c r="F2478"/>
  <c r="F2528"/>
  <c r="F2584"/>
  <c r="F2634"/>
  <c r="F2685"/>
  <c r="F2734"/>
  <c r="F2784"/>
  <c r="F2840"/>
  <c r="F2890"/>
  <c r="F2941"/>
  <c r="F2990"/>
  <c r="F3040"/>
  <c r="F3121"/>
  <c r="F3220"/>
  <c r="F3322"/>
  <c r="F3420"/>
  <c r="F3521"/>
  <c r="F3660"/>
  <c r="F3818"/>
  <c r="F3981"/>
  <c r="F4138"/>
  <c r="F4300"/>
  <c r="F4479"/>
  <c r="F4669"/>
  <c r="F5055"/>
  <c r="F9"/>
  <c r="F17"/>
  <c r="F25"/>
  <c r="F33"/>
  <c r="F41"/>
  <c r="F49"/>
  <c r="F57"/>
  <c r="F65"/>
  <c r="F73"/>
  <c r="F87"/>
  <c r="F103"/>
  <c r="F119"/>
  <c r="F135"/>
  <c r="F151"/>
  <c r="F167"/>
  <c r="F183"/>
  <c r="F199"/>
  <c r="F215"/>
  <c r="F231"/>
  <c r="F247"/>
  <c r="F263"/>
  <c r="F279"/>
  <c r="F295"/>
  <c r="F311"/>
  <c r="F327"/>
  <c r="F343"/>
  <c r="F359"/>
  <c r="F375"/>
  <c r="F391"/>
  <c r="F407"/>
  <c r="F423"/>
  <c r="F439"/>
  <c r="F455"/>
  <c r="F471"/>
  <c r="F487"/>
  <c r="F503"/>
  <c r="F519"/>
  <c r="F535"/>
  <c r="F551"/>
  <c r="F567"/>
  <c r="F583"/>
  <c r="F599"/>
  <c r="F615"/>
  <c r="F631"/>
  <c r="F647"/>
  <c r="F663"/>
  <c r="F679"/>
  <c r="F695"/>
  <c r="F711"/>
  <c r="F727"/>
  <c r="F743"/>
  <c r="F759"/>
  <c r="F775"/>
  <c r="F791"/>
  <c r="F807"/>
  <c r="F823"/>
  <c r="F839"/>
  <c r="F855"/>
  <c r="F871"/>
  <c r="F887"/>
  <c r="F903"/>
  <c r="F919"/>
  <c r="F935"/>
  <c r="F951"/>
  <c r="F967"/>
  <c r="F983"/>
  <c r="F999"/>
  <c r="F1015"/>
  <c r="F1031"/>
  <c r="F1047"/>
  <c r="F1063"/>
  <c r="F1079"/>
  <c r="F1095"/>
  <c r="F1111"/>
  <c r="F1127"/>
  <c r="F1143"/>
  <c r="F1159"/>
  <c r="F1175"/>
  <c r="F1191"/>
  <c r="F1207"/>
  <c r="F1223"/>
  <c r="F1239"/>
  <c r="F1255"/>
  <c r="F1271"/>
  <c r="F1287"/>
  <c r="F1303"/>
  <c r="F1319"/>
  <c r="F1335"/>
  <c r="F1351"/>
  <c r="F1367"/>
  <c r="F1383"/>
  <c r="F1399"/>
  <c r="F1415"/>
  <c r="F1431"/>
  <c r="F1447"/>
  <c r="F1463"/>
  <c r="F1479"/>
  <c r="F1495"/>
  <c r="F1511"/>
  <c r="F1527"/>
  <c r="F1543"/>
  <c r="F1559"/>
  <c r="F1575"/>
  <c r="F1591"/>
  <c r="F1607"/>
  <c r="F1623"/>
  <c r="F1639"/>
  <c r="F1655"/>
  <c r="F1671"/>
  <c r="F1687"/>
  <c r="F1703"/>
  <c r="F1719"/>
  <c r="F1735"/>
  <c r="F1751"/>
  <c r="F1767"/>
  <c r="F1783"/>
  <c r="F1799"/>
  <c r="F1815"/>
  <c r="F1831"/>
  <c r="F1847"/>
  <c r="F1863"/>
  <c r="F1879"/>
  <c r="F1895"/>
  <c r="F1911"/>
  <c r="F1927"/>
  <c r="F1943"/>
  <c r="F1959"/>
  <c r="F1975"/>
  <c r="F1991"/>
  <c r="F2007"/>
  <c r="F2023"/>
  <c r="F2039"/>
  <c r="F2055"/>
  <c r="F2071"/>
  <c r="F2087"/>
  <c r="F2103"/>
  <c r="F2119"/>
  <c r="F2135"/>
  <c r="F2151"/>
  <c r="F2167"/>
  <c r="F2183"/>
  <c r="F2199"/>
  <c r="F2215"/>
  <c r="F2231"/>
  <c r="F2247"/>
  <c r="F2263"/>
  <c r="F2279"/>
  <c r="F2295"/>
  <c r="F2313"/>
  <c r="F2332"/>
  <c r="F2350"/>
  <c r="F2368"/>
  <c r="F2386"/>
  <c r="F2430"/>
  <c r="F2480"/>
  <c r="F2536"/>
  <c r="F2586"/>
  <c r="F2637"/>
  <c r="F2686"/>
  <c r="F2736"/>
  <c r="F2792"/>
  <c r="F2842"/>
  <c r="F2893"/>
  <c r="F2942"/>
  <c r="F2992"/>
  <c r="F3048"/>
  <c r="F3124"/>
  <c r="F3226"/>
  <c r="F3324"/>
  <c r="F3425"/>
  <c r="F3537"/>
  <c r="F3664"/>
  <c r="F3828"/>
  <c r="F3984"/>
  <c r="F4146"/>
  <c r="F4325"/>
  <c r="F4484"/>
  <c r="F4689"/>
  <c r="F5230"/>
  <c r="F134"/>
  <c r="F166"/>
  <c r="F214"/>
  <c r="F278"/>
  <c r="F10"/>
  <c r="F34"/>
  <c r="F58"/>
  <c r="F89"/>
  <c r="F169"/>
  <c r="F233"/>
  <c r="F297"/>
  <c r="F345"/>
  <c r="F409"/>
  <c r="F473"/>
  <c r="F537"/>
  <c r="F601"/>
  <c r="F665"/>
  <c r="F729"/>
  <c r="F793"/>
  <c r="F857"/>
  <c r="F905"/>
  <c r="F921"/>
  <c r="F969"/>
  <c r="F985"/>
  <c r="F1001"/>
  <c r="F1017"/>
  <c r="F1033"/>
  <c r="F1049"/>
  <c r="F1065"/>
  <c r="F1081"/>
  <c r="F1097"/>
  <c r="F1145"/>
  <c r="F1161"/>
  <c r="F1177"/>
  <c r="F1193"/>
  <c r="F1209"/>
  <c r="F1225"/>
  <c r="F1241"/>
  <c r="F1257"/>
  <c r="F1273"/>
  <c r="F1289"/>
  <c r="F1305"/>
  <c r="F1321"/>
  <c r="F1337"/>
  <c r="F1353"/>
  <c r="F1369"/>
  <c r="F1385"/>
  <c r="F1401"/>
  <c r="F1417"/>
  <c r="F1433"/>
  <c r="F1449"/>
  <c r="F1465"/>
  <c r="F1481"/>
  <c r="F1497"/>
  <c r="F1513"/>
  <c r="F1529"/>
  <c r="F1545"/>
  <c r="F1561"/>
  <c r="F1577"/>
  <c r="F1593"/>
  <c r="F1609"/>
  <c r="F1625"/>
  <c r="F1641"/>
  <c r="F1657"/>
  <c r="F1673"/>
  <c r="F1689"/>
  <c r="F1705"/>
  <c r="F1721"/>
  <c r="F1737"/>
  <c r="F1753"/>
  <c r="F1769"/>
  <c r="F1785"/>
  <c r="F1801"/>
  <c r="F1817"/>
  <c r="F1833"/>
  <c r="F1849"/>
  <c r="F1865"/>
  <c r="F1881"/>
  <c r="F1897"/>
  <c r="F1913"/>
  <c r="F1929"/>
  <c r="F1945"/>
  <c r="F1961"/>
  <c r="F1977"/>
  <c r="F1993"/>
  <c r="F2009"/>
  <c r="F2025"/>
  <c r="F2041"/>
  <c r="F2057"/>
  <c r="F2073"/>
  <c r="F2089"/>
  <c r="F2105"/>
  <c r="F2121"/>
  <c r="F2137"/>
  <c r="F2153"/>
  <c r="F2169"/>
  <c r="F2185"/>
  <c r="F2201"/>
  <c r="F2217"/>
  <c r="F2233"/>
  <c r="F2249"/>
  <c r="F2265"/>
  <c r="F2281"/>
  <c r="F2297"/>
  <c r="F2316"/>
  <c r="F2334"/>
  <c r="F2352"/>
  <c r="F2370"/>
  <c r="F2390"/>
  <c r="F2440"/>
  <c r="F2490"/>
  <c r="F2541"/>
  <c r="F2590"/>
  <c r="F2640"/>
  <c r="F2696"/>
  <c r="F2746"/>
  <c r="F2797"/>
  <c r="F2846"/>
  <c r="F2896"/>
  <c r="F2952"/>
  <c r="F3002"/>
  <c r="F3053"/>
  <c r="F3132"/>
  <c r="F3233"/>
  <c r="F3345"/>
  <c r="F3444"/>
  <c r="F3546"/>
  <c r="F3677"/>
  <c r="F3839"/>
  <c r="F4018"/>
  <c r="F4176"/>
  <c r="F4340"/>
  <c r="F4496"/>
  <c r="F6184"/>
  <c r="F6176"/>
  <c r="F6168"/>
  <c r="F6160"/>
  <c r="F6152"/>
  <c r="F6144"/>
  <c r="F6136"/>
  <c r="F6128"/>
  <c r="F6120"/>
  <c r="F6112"/>
  <c r="F6104"/>
  <c r="F6096"/>
  <c r="F6088"/>
  <c r="F6080"/>
  <c r="F6072"/>
  <c r="F6064"/>
  <c r="F6056"/>
  <c r="F6048"/>
  <c r="F6040"/>
  <c r="F6032"/>
  <c r="F6024"/>
  <c r="F6016"/>
  <c r="F6008"/>
  <c r="F6000"/>
  <c r="F5992"/>
  <c r="F5984"/>
  <c r="F5976"/>
  <c r="F5968"/>
  <c r="F5960"/>
  <c r="F5952"/>
  <c r="F5944"/>
  <c r="F5936"/>
  <c r="F5928"/>
  <c r="F5920"/>
  <c r="F5912"/>
  <c r="F5904"/>
  <c r="F5896"/>
  <c r="F5888"/>
  <c r="F5880"/>
  <c r="F5872"/>
  <c r="F5864"/>
  <c r="F5856"/>
  <c r="F5848"/>
  <c r="F5840"/>
  <c r="F5832"/>
  <c r="F5824"/>
  <c r="F5816"/>
  <c r="F5808"/>
  <c r="F5800"/>
  <c r="F5792"/>
  <c r="F5784"/>
  <c r="F5776"/>
  <c r="F5768"/>
  <c r="F5760"/>
  <c r="F5752"/>
  <c r="F5744"/>
  <c r="F5736"/>
  <c r="F5728"/>
  <c r="F5720"/>
  <c r="F5712"/>
  <c r="F5704"/>
  <c r="F5696"/>
  <c r="F5688"/>
  <c r="F5680"/>
  <c r="F5672"/>
  <c r="F5664"/>
  <c r="F5656"/>
  <c r="F5648"/>
  <c r="F5640"/>
  <c r="F5632"/>
  <c r="F5624"/>
  <c r="F5616"/>
  <c r="F5608"/>
  <c r="F5600"/>
  <c r="F5592"/>
  <c r="F5584"/>
  <c r="F5576"/>
  <c r="F5568"/>
  <c r="F5560"/>
  <c r="F5552"/>
  <c r="F5544"/>
  <c r="F5536"/>
  <c r="F5528"/>
  <c r="F5520"/>
  <c r="F5512"/>
  <c r="F6182"/>
  <c r="F6174"/>
  <c r="F6166"/>
  <c r="F6158"/>
  <c r="F6150"/>
  <c r="F6142"/>
  <c r="F6134"/>
  <c r="F6126"/>
  <c r="F6118"/>
  <c r="F6110"/>
  <c r="F6102"/>
  <c r="F6094"/>
  <c r="F6086"/>
  <c r="F6078"/>
  <c r="F6070"/>
  <c r="F6062"/>
  <c r="F6054"/>
  <c r="F6046"/>
  <c r="F6038"/>
  <c r="F6030"/>
  <c r="F6022"/>
  <c r="F6014"/>
  <c r="F6006"/>
  <c r="F5998"/>
  <c r="F5990"/>
  <c r="F5982"/>
  <c r="F5974"/>
  <c r="F5966"/>
  <c r="F5958"/>
  <c r="F5950"/>
  <c r="F5942"/>
  <c r="F5934"/>
  <c r="F5926"/>
  <c r="F5918"/>
  <c r="F5910"/>
  <c r="F5902"/>
  <c r="F5894"/>
  <c r="F5886"/>
  <c r="F5878"/>
  <c r="F5870"/>
  <c r="F5862"/>
  <c r="F5854"/>
  <c r="F5846"/>
  <c r="F5838"/>
  <c r="F5830"/>
  <c r="F5822"/>
  <c r="F5814"/>
  <c r="F5806"/>
  <c r="F5798"/>
  <c r="F5790"/>
  <c r="F5782"/>
  <c r="F5774"/>
  <c r="F5766"/>
  <c r="F5758"/>
  <c r="F5750"/>
  <c r="F5742"/>
  <c r="F5734"/>
  <c r="F5726"/>
  <c r="F5718"/>
  <c r="F5710"/>
  <c r="F5702"/>
  <c r="F5694"/>
  <c r="F5686"/>
  <c r="F5678"/>
  <c r="F5670"/>
  <c r="F5662"/>
  <c r="F5654"/>
  <c r="F5646"/>
  <c r="F5638"/>
  <c r="F5630"/>
  <c r="F5622"/>
  <c r="F5614"/>
  <c r="F5606"/>
  <c r="F5598"/>
  <c r="F5590"/>
  <c r="F5582"/>
  <c r="F5574"/>
  <c r="F5566"/>
  <c r="F5558"/>
  <c r="F5550"/>
  <c r="F5542"/>
  <c r="F5534"/>
  <c r="F5526"/>
  <c r="F5518"/>
  <c r="F5510"/>
  <c r="F6180"/>
  <c r="F6172"/>
  <c r="F6164"/>
  <c r="F6156"/>
  <c r="F6148"/>
  <c r="F6140"/>
  <c r="F6132"/>
  <c r="F6124"/>
  <c r="F6116"/>
  <c r="F6108"/>
  <c r="F6100"/>
  <c r="F6092"/>
  <c r="F6084"/>
  <c r="F6076"/>
  <c r="F6068"/>
  <c r="F6060"/>
  <c r="F6052"/>
  <c r="F6044"/>
  <c r="F6036"/>
  <c r="F6028"/>
  <c r="F6020"/>
  <c r="F6012"/>
  <c r="F6004"/>
  <c r="F5996"/>
  <c r="F5988"/>
  <c r="F5980"/>
  <c r="F5972"/>
  <c r="F5964"/>
  <c r="F5956"/>
  <c r="F5948"/>
  <c r="F5940"/>
  <c r="F5932"/>
  <c r="F5924"/>
  <c r="F5916"/>
  <c r="F5908"/>
  <c r="F5900"/>
  <c r="F5892"/>
  <c r="F5884"/>
  <c r="F5876"/>
  <c r="F5868"/>
  <c r="F5860"/>
  <c r="F5852"/>
  <c r="F5844"/>
  <c r="F5836"/>
  <c r="F5828"/>
  <c r="F5820"/>
  <c r="F5812"/>
  <c r="F5804"/>
  <c r="F5796"/>
  <c r="F5788"/>
  <c r="F5780"/>
  <c r="F5772"/>
  <c r="F5764"/>
  <c r="F5756"/>
  <c r="F5748"/>
  <c r="F5740"/>
  <c r="F5732"/>
  <c r="F5724"/>
  <c r="F5716"/>
  <c r="F5708"/>
  <c r="F5700"/>
  <c r="F5692"/>
  <c r="F5684"/>
  <c r="F5676"/>
  <c r="F5668"/>
  <c r="F5660"/>
  <c r="F5652"/>
  <c r="F5644"/>
  <c r="F5636"/>
  <c r="F5628"/>
  <c r="F5620"/>
  <c r="F5612"/>
  <c r="F5604"/>
  <c r="F5596"/>
  <c r="F5588"/>
  <c r="F5580"/>
  <c r="F5572"/>
  <c r="F5564"/>
  <c r="F5556"/>
  <c r="F5548"/>
  <c r="F5540"/>
  <c r="F5532"/>
  <c r="F5524"/>
  <c r="F5516"/>
  <c r="F5508"/>
  <c r="F6179"/>
  <c r="F6171"/>
  <c r="F6163"/>
  <c r="F6155"/>
  <c r="F6147"/>
  <c r="F6139"/>
  <c r="F6131"/>
  <c r="F6123"/>
  <c r="F6115"/>
  <c r="F6107"/>
  <c r="F6099"/>
  <c r="F6091"/>
  <c r="F6083"/>
  <c r="F6075"/>
  <c r="F6067"/>
  <c r="F6059"/>
  <c r="F6051"/>
  <c r="F6043"/>
  <c r="F6035"/>
  <c r="F6027"/>
  <c r="F6019"/>
  <c r="F6011"/>
  <c r="F6003"/>
  <c r="F5995"/>
  <c r="F5987"/>
  <c r="F5979"/>
  <c r="F5971"/>
  <c r="F5963"/>
  <c r="F5955"/>
  <c r="F5947"/>
  <c r="F5939"/>
  <c r="F5931"/>
  <c r="F5923"/>
  <c r="F5915"/>
  <c r="F5907"/>
  <c r="F5899"/>
  <c r="F5891"/>
  <c r="F5883"/>
  <c r="F5875"/>
  <c r="F5867"/>
  <c r="F5859"/>
  <c r="F5851"/>
  <c r="F5843"/>
  <c r="F5835"/>
  <c r="F5827"/>
  <c r="F5819"/>
  <c r="F5811"/>
  <c r="F5803"/>
  <c r="F5795"/>
  <c r="F5787"/>
  <c r="F5779"/>
  <c r="F5771"/>
  <c r="F5763"/>
  <c r="F5755"/>
  <c r="F5747"/>
  <c r="F5739"/>
  <c r="F5731"/>
  <c r="F5723"/>
  <c r="F5715"/>
  <c r="F5707"/>
  <c r="F5699"/>
  <c r="F5691"/>
  <c r="F5683"/>
  <c r="F5675"/>
  <c r="F5667"/>
  <c r="F5659"/>
  <c r="F5651"/>
  <c r="F5643"/>
  <c r="F5635"/>
  <c r="F5627"/>
  <c r="F5619"/>
  <c r="F5611"/>
  <c r="F5603"/>
  <c r="F5595"/>
  <c r="F5587"/>
  <c r="F5579"/>
  <c r="F5571"/>
  <c r="F5563"/>
  <c r="F5555"/>
  <c r="F5547"/>
  <c r="F5539"/>
  <c r="F5531"/>
  <c r="F5523"/>
  <c r="F5515"/>
  <c r="F5507"/>
  <c r="F6183"/>
  <c r="F6167"/>
  <c r="F6151"/>
  <c r="F6135"/>
  <c r="F6119"/>
  <c r="F6103"/>
  <c r="F6087"/>
  <c r="F6071"/>
  <c r="F6055"/>
  <c r="F6039"/>
  <c r="F6023"/>
  <c r="F6007"/>
  <c r="F5991"/>
  <c r="F5975"/>
  <c r="F5959"/>
  <c r="F5943"/>
  <c r="F5927"/>
  <c r="F5911"/>
  <c r="F5895"/>
  <c r="F5879"/>
  <c r="F5863"/>
  <c r="F5847"/>
  <c r="F5831"/>
  <c r="F5815"/>
  <c r="F5799"/>
  <c r="F5783"/>
  <c r="F5767"/>
  <c r="F5751"/>
  <c r="F5735"/>
  <c r="F5719"/>
  <c r="F5703"/>
  <c r="F5687"/>
  <c r="F5671"/>
  <c r="F5655"/>
  <c r="F5639"/>
  <c r="F5623"/>
  <c r="F5607"/>
  <c r="F5591"/>
  <c r="F5575"/>
  <c r="F5559"/>
  <c r="F5543"/>
  <c r="F5527"/>
  <c r="F5511"/>
  <c r="F5500"/>
  <c r="F5492"/>
  <c r="F5484"/>
  <c r="F5476"/>
  <c r="F5468"/>
  <c r="F5460"/>
  <c r="F5452"/>
  <c r="F5444"/>
  <c r="F5436"/>
  <c r="F5428"/>
  <c r="F5420"/>
  <c r="F5412"/>
  <c r="F5404"/>
  <c r="F5396"/>
  <c r="F5388"/>
  <c r="F5380"/>
  <c r="F5372"/>
  <c r="F5364"/>
  <c r="F5356"/>
  <c r="F5348"/>
  <c r="F5340"/>
  <c r="F5332"/>
  <c r="F5324"/>
  <c r="F5316"/>
  <c r="F5308"/>
  <c r="F5300"/>
  <c r="F5292"/>
  <c r="F5284"/>
  <c r="F5276"/>
  <c r="F5268"/>
  <c r="F5260"/>
  <c r="F5252"/>
  <c r="F5244"/>
  <c r="F5236"/>
  <c r="F5228"/>
  <c r="F5220"/>
  <c r="F5212"/>
  <c r="F5204"/>
  <c r="F5196"/>
  <c r="F6178"/>
  <c r="F6162"/>
  <c r="F6146"/>
  <c r="F6130"/>
  <c r="F6114"/>
  <c r="F6098"/>
  <c r="F6082"/>
  <c r="F6066"/>
  <c r="F6050"/>
  <c r="F6034"/>
  <c r="F6018"/>
  <c r="F6002"/>
  <c r="F5986"/>
  <c r="F5970"/>
  <c r="F5954"/>
  <c r="F5938"/>
  <c r="F5922"/>
  <c r="F5906"/>
  <c r="F5890"/>
  <c r="F5874"/>
  <c r="F5858"/>
  <c r="F5842"/>
  <c r="F5826"/>
  <c r="F5810"/>
  <c r="F5794"/>
  <c r="F5778"/>
  <c r="F5762"/>
  <c r="F5746"/>
  <c r="F5730"/>
  <c r="F5714"/>
  <c r="F5698"/>
  <c r="F5682"/>
  <c r="F5666"/>
  <c r="F5650"/>
  <c r="F5634"/>
  <c r="F5618"/>
  <c r="F5602"/>
  <c r="F5586"/>
  <c r="F5570"/>
  <c r="F5554"/>
  <c r="F5538"/>
  <c r="F5522"/>
  <c r="F5506"/>
  <c r="F5498"/>
  <c r="F5490"/>
  <c r="F5482"/>
  <c r="F5474"/>
  <c r="F5466"/>
  <c r="F5458"/>
  <c r="F5450"/>
  <c r="F5442"/>
  <c r="F5434"/>
  <c r="F5426"/>
  <c r="F5418"/>
  <c r="F5410"/>
  <c r="F5402"/>
  <c r="F5394"/>
  <c r="F5386"/>
  <c r="F5378"/>
  <c r="F5370"/>
  <c r="F5362"/>
  <c r="F5354"/>
  <c r="F5346"/>
  <c r="F5338"/>
  <c r="F5330"/>
  <c r="F5322"/>
  <c r="F5314"/>
  <c r="F5306"/>
  <c r="F5298"/>
  <c r="F5290"/>
  <c r="F5282"/>
  <c r="F5274"/>
  <c r="F5266"/>
  <c r="F5258"/>
  <c r="F5250"/>
  <c r="F5242"/>
  <c r="F5234"/>
  <c r="F5226"/>
  <c r="F5218"/>
  <c r="F5210"/>
  <c r="F5202"/>
  <c r="F5194"/>
  <c r="F6173"/>
  <c r="F6157"/>
  <c r="F6141"/>
  <c r="F6125"/>
  <c r="F6109"/>
  <c r="F6093"/>
  <c r="F6077"/>
  <c r="F6061"/>
  <c r="F6045"/>
  <c r="F6029"/>
  <c r="F6013"/>
  <c r="F5997"/>
  <c r="F5981"/>
  <c r="F5965"/>
  <c r="F5949"/>
  <c r="F5933"/>
  <c r="F5917"/>
  <c r="F5901"/>
  <c r="F5885"/>
  <c r="F5869"/>
  <c r="F5853"/>
  <c r="F5837"/>
  <c r="F5821"/>
  <c r="F5805"/>
  <c r="F5789"/>
  <c r="F5773"/>
  <c r="F5757"/>
  <c r="F5741"/>
  <c r="F5725"/>
  <c r="F5709"/>
  <c r="F5693"/>
  <c r="F5677"/>
  <c r="F5661"/>
  <c r="F5645"/>
  <c r="F5629"/>
  <c r="F5613"/>
  <c r="F5597"/>
  <c r="F5581"/>
  <c r="F5565"/>
  <c r="F5549"/>
  <c r="F5533"/>
  <c r="F5517"/>
  <c r="F5503"/>
  <c r="F5495"/>
  <c r="F5487"/>
  <c r="F5479"/>
  <c r="F5471"/>
  <c r="F5463"/>
  <c r="F5455"/>
  <c r="F5447"/>
  <c r="F5439"/>
  <c r="F5431"/>
  <c r="F5423"/>
  <c r="F5415"/>
  <c r="F5407"/>
  <c r="F5399"/>
  <c r="F5391"/>
  <c r="F5383"/>
  <c r="F5375"/>
  <c r="F5367"/>
  <c r="F5359"/>
  <c r="F5351"/>
  <c r="F5343"/>
  <c r="F5335"/>
  <c r="F5327"/>
  <c r="F5319"/>
  <c r="F5311"/>
  <c r="F5303"/>
  <c r="F5295"/>
  <c r="F5287"/>
  <c r="F5279"/>
  <c r="F5271"/>
  <c r="F5263"/>
  <c r="F5255"/>
  <c r="F5247"/>
  <c r="F5239"/>
  <c r="F5231"/>
  <c r="F5223"/>
  <c r="F5215"/>
  <c r="F5207"/>
  <c r="F5199"/>
  <c r="F5191"/>
  <c r="F6181"/>
  <c r="F6154"/>
  <c r="F6129"/>
  <c r="F6105"/>
  <c r="F6079"/>
  <c r="F6053"/>
  <c r="F6026"/>
  <c r="F6001"/>
  <c r="F5977"/>
  <c r="F5951"/>
  <c r="F5925"/>
  <c r="F5898"/>
  <c r="F5873"/>
  <c r="F5849"/>
  <c r="F5823"/>
  <c r="F5797"/>
  <c r="F5770"/>
  <c r="F5745"/>
  <c r="F5721"/>
  <c r="F5695"/>
  <c r="F5669"/>
  <c r="F5642"/>
  <c r="F5617"/>
  <c r="F5593"/>
  <c r="F5567"/>
  <c r="F5541"/>
  <c r="F5514"/>
  <c r="F5497"/>
  <c r="F5485"/>
  <c r="F5472"/>
  <c r="F5459"/>
  <c r="F5446"/>
  <c r="F5433"/>
  <c r="F5421"/>
  <c r="F5408"/>
  <c r="F5395"/>
  <c r="F5382"/>
  <c r="F5369"/>
  <c r="F5357"/>
  <c r="F5344"/>
  <c r="F5331"/>
  <c r="F5318"/>
  <c r="F5305"/>
  <c r="F5293"/>
  <c r="F5280"/>
  <c r="F5267"/>
  <c r="F5254"/>
  <c r="F5241"/>
  <c r="F5229"/>
  <c r="F5216"/>
  <c r="F5203"/>
  <c r="F6175"/>
  <c r="F6149"/>
  <c r="F6122"/>
  <c r="F6097"/>
  <c r="F6073"/>
  <c r="F6047"/>
  <c r="F6021"/>
  <c r="F5994"/>
  <c r="F5969"/>
  <c r="F5945"/>
  <c r="F5919"/>
  <c r="F5893"/>
  <c r="F5866"/>
  <c r="F5841"/>
  <c r="F5817"/>
  <c r="F5791"/>
  <c r="F5765"/>
  <c r="F5738"/>
  <c r="F5713"/>
  <c r="F5689"/>
  <c r="F5663"/>
  <c r="F5637"/>
  <c r="F5610"/>
  <c r="F5585"/>
  <c r="F5561"/>
  <c r="F5535"/>
  <c r="F5509"/>
  <c r="F5494"/>
  <c r="F5481"/>
  <c r="F5469"/>
  <c r="F5456"/>
  <c r="F5443"/>
  <c r="F5430"/>
  <c r="F5417"/>
  <c r="F5405"/>
  <c r="F5392"/>
  <c r="F5379"/>
  <c r="F5366"/>
  <c r="F5353"/>
  <c r="F5341"/>
  <c r="F5328"/>
  <c r="F5315"/>
  <c r="F5302"/>
  <c r="F5289"/>
  <c r="F5277"/>
  <c r="F5264"/>
  <c r="F5251"/>
  <c r="F5238"/>
  <c r="F5225"/>
  <c r="F5213"/>
  <c r="F5200"/>
  <c r="F6169"/>
  <c r="F6143"/>
  <c r="F6117"/>
  <c r="F6090"/>
  <c r="F6065"/>
  <c r="F6041"/>
  <c r="F6015"/>
  <c r="F5989"/>
  <c r="F5962"/>
  <c r="F5937"/>
  <c r="F5913"/>
  <c r="F5887"/>
  <c r="F5861"/>
  <c r="F5834"/>
  <c r="F5809"/>
  <c r="F5785"/>
  <c r="F5759"/>
  <c r="F5733"/>
  <c r="F5706"/>
  <c r="F5681"/>
  <c r="F5657"/>
  <c r="F5631"/>
  <c r="F5605"/>
  <c r="F5578"/>
  <c r="F5553"/>
  <c r="F5529"/>
  <c r="F5504"/>
  <c r="F5491"/>
  <c r="F5478"/>
  <c r="F5465"/>
  <c r="F5453"/>
  <c r="F5440"/>
  <c r="F5427"/>
  <c r="F5414"/>
  <c r="F5401"/>
  <c r="F5389"/>
  <c r="F5376"/>
  <c r="F5363"/>
  <c r="F5350"/>
  <c r="F5337"/>
  <c r="F5325"/>
  <c r="F5312"/>
  <c r="F5299"/>
  <c r="F5286"/>
  <c r="F5273"/>
  <c r="F5261"/>
  <c r="F5248"/>
  <c r="F5235"/>
  <c r="F5222"/>
  <c r="F5209"/>
  <c r="F5197"/>
  <c r="F6161"/>
  <c r="F6137"/>
  <c r="F6111"/>
  <c r="F6085"/>
  <c r="F6058"/>
  <c r="F6033"/>
  <c r="F6009"/>
  <c r="F5983"/>
  <c r="F5957"/>
  <c r="F5930"/>
  <c r="F5905"/>
  <c r="F5881"/>
  <c r="F5855"/>
  <c r="F5829"/>
  <c r="F5802"/>
  <c r="F5777"/>
  <c r="F5753"/>
  <c r="F5727"/>
  <c r="F5701"/>
  <c r="F5674"/>
  <c r="F5649"/>
  <c r="F5625"/>
  <c r="F5599"/>
  <c r="F5573"/>
  <c r="F5546"/>
  <c r="F5521"/>
  <c r="F5501"/>
  <c r="F5488"/>
  <c r="F5475"/>
  <c r="F5462"/>
  <c r="F5449"/>
  <c r="F5437"/>
  <c r="F5424"/>
  <c r="F5411"/>
  <c r="F5398"/>
  <c r="F5385"/>
  <c r="F5373"/>
  <c r="F5360"/>
  <c r="F5347"/>
  <c r="F5334"/>
  <c r="F5321"/>
  <c r="F5309"/>
  <c r="F5296"/>
  <c r="F5283"/>
  <c r="F5270"/>
  <c r="F5257"/>
  <c r="F5245"/>
  <c r="F5232"/>
  <c r="F5219"/>
  <c r="F5206"/>
  <c r="F5193"/>
  <c r="F6177"/>
  <c r="F6127"/>
  <c r="F6074"/>
  <c r="F6025"/>
  <c r="F5973"/>
  <c r="F5921"/>
  <c r="F5871"/>
  <c r="F5818"/>
  <c r="F5769"/>
  <c r="F5717"/>
  <c r="F5665"/>
  <c r="F5615"/>
  <c r="F5562"/>
  <c r="F5513"/>
  <c r="F5483"/>
  <c r="F5457"/>
  <c r="F5432"/>
  <c r="F5406"/>
  <c r="F5381"/>
  <c r="F5355"/>
  <c r="F5329"/>
  <c r="F5304"/>
  <c r="F5278"/>
  <c r="F5253"/>
  <c r="F5227"/>
  <c r="F5201"/>
  <c r="F6165"/>
  <c r="F6113"/>
  <c r="F6063"/>
  <c r="F6010"/>
  <c r="F5961"/>
  <c r="F5909"/>
  <c r="F5857"/>
  <c r="F5807"/>
  <c r="F5754"/>
  <c r="F5705"/>
  <c r="F5653"/>
  <c r="F5601"/>
  <c r="F5551"/>
  <c r="F5502"/>
  <c r="F5477"/>
  <c r="F5451"/>
  <c r="F5425"/>
  <c r="F5400"/>
  <c r="F5374"/>
  <c r="F5349"/>
  <c r="F5323"/>
  <c r="F5297"/>
  <c r="F5272"/>
  <c r="F5246"/>
  <c r="F5221"/>
  <c r="F5195"/>
  <c r="F6153"/>
  <c r="F6101"/>
  <c r="F6049"/>
  <c r="F5999"/>
  <c r="F5946"/>
  <c r="F5897"/>
  <c r="F5845"/>
  <c r="F5793"/>
  <c r="F5743"/>
  <c r="F5690"/>
  <c r="F5641"/>
  <c r="F5589"/>
  <c r="F5537"/>
  <c r="F5496"/>
  <c r="F5470"/>
  <c r="F5445"/>
  <c r="F5419"/>
  <c r="F5393"/>
  <c r="F5368"/>
  <c r="F5342"/>
  <c r="F5317"/>
  <c r="F5291"/>
  <c r="F5265"/>
  <c r="F5240"/>
  <c r="F5214"/>
  <c r="F6138"/>
  <c r="F6089"/>
  <c r="F6037"/>
  <c r="F5985"/>
  <c r="F5935"/>
  <c r="F5882"/>
  <c r="F5833"/>
  <c r="F5781"/>
  <c r="F5729"/>
  <c r="F5679"/>
  <c r="F5626"/>
  <c r="F5577"/>
  <c r="F5525"/>
  <c r="F5489"/>
  <c r="F5464"/>
  <c r="F5438"/>
  <c r="F5413"/>
  <c r="F5387"/>
  <c r="F5361"/>
  <c r="F5336"/>
  <c r="F5310"/>
  <c r="F5285"/>
  <c r="F5259"/>
  <c r="F5233"/>
  <c r="F5208"/>
  <c r="F6170"/>
  <c r="F6069"/>
  <c r="F5967"/>
  <c r="F5865"/>
  <c r="F5761"/>
  <c r="F5658"/>
  <c r="F5557"/>
  <c r="F5480"/>
  <c r="F5429"/>
  <c r="F5377"/>
  <c r="F5326"/>
  <c r="F5275"/>
  <c r="F5224"/>
  <c r="F6145"/>
  <c r="F6042"/>
  <c r="F5941"/>
  <c r="F5839"/>
  <c r="F5737"/>
  <c r="F5633"/>
  <c r="F5530"/>
  <c r="F5467"/>
  <c r="F5416"/>
  <c r="F5365"/>
  <c r="F5313"/>
  <c r="F5262"/>
  <c r="F5211"/>
  <c r="F6106"/>
  <c r="F6005"/>
  <c r="F5903"/>
  <c r="F5801"/>
  <c r="F5697"/>
  <c r="F5594"/>
  <c r="F5499"/>
  <c r="F5448"/>
  <c r="F5397"/>
  <c r="F5345"/>
  <c r="F5294"/>
  <c r="F5243"/>
  <c r="F5192"/>
  <c r="F6159"/>
  <c r="F5993"/>
  <c r="F5825"/>
  <c r="F5673"/>
  <c r="F5505"/>
  <c r="F5422"/>
  <c r="F5339"/>
  <c r="F5256"/>
  <c r="F6133"/>
  <c r="F6121"/>
  <c r="F5953"/>
  <c r="F5786"/>
  <c r="F5621"/>
  <c r="F5486"/>
  <c r="F5403"/>
  <c r="F5320"/>
  <c r="F5237"/>
  <c r="F6057"/>
  <c r="F5889"/>
  <c r="F5722"/>
  <c r="F5569"/>
  <c r="F5454"/>
  <c r="F5371"/>
  <c r="F5288"/>
  <c r="F5205"/>
  <c r="F6031"/>
  <c r="F5877"/>
  <c r="F5711"/>
  <c r="F5545"/>
  <c r="F5441"/>
  <c r="F5358"/>
  <c r="F5281"/>
  <c r="F5198"/>
  <c r="F6095"/>
  <c r="F5775"/>
  <c r="F5473"/>
  <c r="F5307"/>
  <c r="F6081"/>
  <c r="F6017"/>
  <c r="F5685"/>
  <c r="F5435"/>
  <c r="F5269"/>
  <c r="F5914"/>
  <c r="F5583"/>
  <c r="F5384"/>
  <c r="F5217"/>
  <c r="F5850"/>
  <c r="F5519"/>
  <c r="F5352"/>
  <c r="F5978"/>
  <c r="F5409"/>
  <c r="F5929"/>
  <c r="F5390"/>
  <c r="F5813"/>
  <c r="F5333"/>
  <c r="F5749"/>
  <c r="F5647"/>
  <c r="F5609"/>
  <c r="F5301"/>
  <c r="F5249"/>
  <c r="F11"/>
  <c r="F19"/>
  <c r="F27"/>
  <c r="F35"/>
  <c r="F43"/>
  <c r="F51"/>
  <c r="F59"/>
  <c r="F67"/>
  <c r="F75"/>
  <c r="F91"/>
  <c r="F107"/>
  <c r="F123"/>
  <c r="F139"/>
  <c r="F155"/>
  <c r="F171"/>
  <c r="F187"/>
  <c r="F203"/>
  <c r="F219"/>
  <c r="F235"/>
  <c r="F251"/>
  <c r="F267"/>
  <c r="F283"/>
  <c r="F299"/>
  <c r="F315"/>
  <c r="F331"/>
  <c r="F347"/>
  <c r="F363"/>
  <c r="F379"/>
  <c r="F395"/>
  <c r="F411"/>
  <c r="F427"/>
  <c r="F443"/>
  <c r="F459"/>
  <c r="F475"/>
  <c r="F491"/>
  <c r="F507"/>
  <c r="F523"/>
  <c r="F539"/>
  <c r="F555"/>
  <c r="F571"/>
  <c r="F587"/>
  <c r="F603"/>
  <c r="F619"/>
  <c r="F635"/>
  <c r="F651"/>
  <c r="F667"/>
  <c r="F683"/>
  <c r="F699"/>
  <c r="F715"/>
  <c r="F731"/>
  <c r="F747"/>
  <c r="F763"/>
  <c r="F779"/>
  <c r="F795"/>
  <c r="F811"/>
  <c r="F827"/>
  <c r="F843"/>
  <c r="F859"/>
  <c r="F875"/>
  <c r="F891"/>
  <c r="F907"/>
  <c r="F923"/>
  <c r="F939"/>
  <c r="F955"/>
  <c r="F971"/>
  <c r="F987"/>
  <c r="F1003"/>
  <c r="F1019"/>
  <c r="F1035"/>
  <c r="F1051"/>
  <c r="F1067"/>
  <c r="F1083"/>
  <c r="F1099"/>
  <c r="F1115"/>
  <c r="F1131"/>
  <c r="F1147"/>
  <c r="F1163"/>
  <c r="F1179"/>
  <c r="F1195"/>
  <c r="F1211"/>
  <c r="F1227"/>
  <c r="F1243"/>
  <c r="F1259"/>
  <c r="F1275"/>
  <c r="F1291"/>
  <c r="F1307"/>
  <c r="F1323"/>
  <c r="F1339"/>
  <c r="F1355"/>
  <c r="F1371"/>
  <c r="F1387"/>
  <c r="F1403"/>
  <c r="F1419"/>
  <c r="F1435"/>
  <c r="F1451"/>
  <c r="F1467"/>
  <c r="F1483"/>
  <c r="F1499"/>
  <c r="F1515"/>
  <c r="F1531"/>
  <c r="F1547"/>
  <c r="F1563"/>
  <c r="F1579"/>
  <c r="F1595"/>
  <c r="F1611"/>
  <c r="F1627"/>
  <c r="F1643"/>
  <c r="F1659"/>
  <c r="F1675"/>
  <c r="F1691"/>
  <c r="F1707"/>
  <c r="F1723"/>
  <c r="F1739"/>
  <c r="F1755"/>
  <c r="F1771"/>
  <c r="F1787"/>
  <c r="F1803"/>
  <c r="F1819"/>
  <c r="F1835"/>
  <c r="F1851"/>
  <c r="F1867"/>
  <c r="F1883"/>
  <c r="F1899"/>
  <c r="F1915"/>
  <c r="F1931"/>
  <c r="F1947"/>
  <c r="F1963"/>
  <c r="F1979"/>
  <c r="F1995"/>
  <c r="F2011"/>
  <c r="F2027"/>
  <c r="F2043"/>
  <c r="F2059"/>
  <c r="F2075"/>
  <c r="F2091"/>
  <c r="F2107"/>
  <c r="F2123"/>
  <c r="F2139"/>
  <c r="F2155"/>
  <c r="F2171"/>
  <c r="F2187"/>
  <c r="F2203"/>
  <c r="F2219"/>
  <c r="F2235"/>
  <c r="F2251"/>
  <c r="F2267"/>
  <c r="F2283"/>
  <c r="F2300"/>
  <c r="F2318"/>
  <c r="F2336"/>
  <c r="F2354"/>
  <c r="F2373"/>
  <c r="F2394"/>
  <c r="F2445"/>
  <c r="F2494"/>
  <c r="F2544"/>
  <c r="F2600"/>
  <c r="F2650"/>
  <c r="F2701"/>
  <c r="F2750"/>
  <c r="F2800"/>
  <c r="F2856"/>
  <c r="F2906"/>
  <c r="F2957"/>
  <c r="F3006"/>
  <c r="F3056"/>
  <c r="F3153"/>
  <c r="F3252"/>
  <c r="F3354"/>
  <c r="F3452"/>
  <c r="F3553"/>
  <c r="F3711"/>
  <c r="F3869"/>
  <c r="F4032"/>
  <c r="F4189"/>
  <c r="F4351"/>
  <c r="F4530"/>
  <c r="F4771"/>
  <c r="F5493"/>
  <c r="B70" i="3"/>
  <c r="E42"/>
  <c r="K31" l="1"/>
  <c r="L31" s="1"/>
  <c r="B58"/>
  <c r="L58" s="1"/>
  <c r="B60"/>
  <c r="L60" s="1"/>
  <c r="B62"/>
  <c r="L62" s="1"/>
  <c r="B64"/>
  <c r="L64" s="1"/>
  <c r="B66"/>
  <c r="L66" s="1"/>
  <c r="B57"/>
  <c r="L57" s="1"/>
  <c r="B59"/>
  <c r="L59" s="1"/>
  <c r="B63"/>
  <c r="L63" s="1"/>
  <c r="B67"/>
  <c r="B61"/>
  <c r="L61" s="1"/>
  <c r="B65"/>
  <c r="C171" i="11"/>
  <c r="C171" i="10"/>
  <c r="C171" i="9"/>
  <c r="C171" i="8"/>
  <c r="C171" i="7"/>
  <c r="C171" i="5"/>
  <c r="C171" i="18"/>
  <c r="C171" i="22"/>
  <c r="C171" i="21"/>
  <c r="C171" i="20"/>
  <c r="C171" i="19"/>
  <c r="C171" i="23"/>
  <c r="C171" i="24"/>
  <c r="C171" i="1"/>
  <c r="C170"/>
  <c r="C170" i="24"/>
  <c r="C170" i="23"/>
  <c r="C170" i="19"/>
  <c r="C170" i="20"/>
  <c r="C170" i="21"/>
  <c r="C170" i="22"/>
  <c r="C170" i="18"/>
  <c r="C170" i="5"/>
  <c r="C170" i="7"/>
  <c r="C170" i="8"/>
  <c r="C170" i="9"/>
  <c r="C170" i="10"/>
  <c r="C170" i="11"/>
  <c r="C169"/>
  <c r="C169" i="10"/>
  <c r="C169" i="9"/>
  <c r="C169" i="8"/>
  <c r="C169" i="7"/>
  <c r="C169" i="5"/>
  <c r="C169" i="18"/>
  <c r="C169" i="22"/>
  <c r="C169" i="21"/>
  <c r="C169" i="20"/>
  <c r="C169" i="19"/>
  <c r="C169" i="23"/>
  <c r="C169" i="24"/>
  <c r="C169" i="1"/>
  <c r="I19"/>
  <c r="L65" i="3" l="1"/>
  <c r="I115" i="11"/>
  <c r="I115" i="10"/>
  <c r="I115" i="9"/>
  <c r="I115" i="8"/>
  <c r="I115" i="7"/>
  <c r="I115" i="6"/>
  <c r="I115" i="5"/>
  <c r="I115" i="18"/>
  <c r="I115" i="22"/>
  <c r="I115" i="21"/>
  <c r="I115" i="20"/>
  <c r="I115" i="19"/>
  <c r="I115" i="23"/>
  <c r="I115" i="24"/>
  <c r="I115" i="1"/>
  <c r="G115" i="11"/>
  <c r="G115" i="10"/>
  <c r="G170" s="1"/>
  <c r="G115" i="9"/>
  <c r="G115" i="8"/>
  <c r="G115" i="7"/>
  <c r="G115" i="6"/>
  <c r="G170" s="1"/>
  <c r="G115" i="5"/>
  <c r="G115" i="18"/>
  <c r="G115" i="22"/>
  <c r="G115" i="21"/>
  <c r="G115" i="20"/>
  <c r="G115" i="19"/>
  <c r="G115" i="23"/>
  <c r="G115" i="24"/>
  <c r="G115" i="1"/>
  <c r="E115" i="11"/>
  <c r="E115" i="10"/>
  <c r="G169" s="1"/>
  <c r="E115" i="9"/>
  <c r="E115" i="8"/>
  <c r="E115" i="7"/>
  <c r="E115" i="6"/>
  <c r="G169" s="1"/>
  <c r="E115" i="5"/>
  <c r="E115" i="18"/>
  <c r="E115" i="22"/>
  <c r="E115" i="21"/>
  <c r="E115" i="20"/>
  <c r="E115" i="19"/>
  <c r="E115" i="23"/>
  <c r="E115" i="24"/>
  <c r="E115" i="1"/>
  <c r="H21" i="3" l="1"/>
  <c r="H20"/>
  <c r="H19"/>
  <c r="H18"/>
  <c r="H16"/>
  <c r="H14"/>
  <c r="H13"/>
  <c r="H12"/>
  <c r="H11"/>
  <c r="H10"/>
  <c r="H9"/>
  <c r="G171" i="10"/>
  <c r="I171" s="1"/>
  <c r="K171" s="1"/>
  <c r="I170"/>
  <c r="K170" s="1"/>
  <c r="I169"/>
  <c r="K169" s="1"/>
  <c r="G171" i="9"/>
  <c r="I171" s="1"/>
  <c r="K171" s="1"/>
  <c r="G170"/>
  <c r="I170" s="1"/>
  <c r="K170" s="1"/>
  <c r="G169"/>
  <c r="I169" s="1"/>
  <c r="K169" s="1"/>
  <c r="G171" i="8"/>
  <c r="I171" s="1"/>
  <c r="K171" s="1"/>
  <c r="G170"/>
  <c r="I170" s="1"/>
  <c r="K170" s="1"/>
  <c r="G169"/>
  <c r="I169" s="1"/>
  <c r="K169" s="1"/>
  <c r="G171" i="7"/>
  <c r="I171" s="1"/>
  <c r="K171" s="1"/>
  <c r="G170"/>
  <c r="I170" s="1"/>
  <c r="K170" s="1"/>
  <c r="G169"/>
  <c r="I169" s="1"/>
  <c r="K169" s="1"/>
  <c r="I171" i="6"/>
  <c r="K171" s="1"/>
  <c r="I170"/>
  <c r="K170" s="1"/>
  <c r="I169"/>
  <c r="K169" s="1"/>
  <c r="G171" i="5"/>
  <c r="I171" s="1"/>
  <c r="K171" s="1"/>
  <c r="G170"/>
  <c r="I170" s="1"/>
  <c r="K170" s="1"/>
  <c r="G169"/>
  <c r="I169" s="1"/>
  <c r="K169" s="1"/>
  <c r="G171" i="18"/>
  <c r="I171" s="1"/>
  <c r="K171" s="1"/>
  <c r="G170"/>
  <c r="I170" s="1"/>
  <c r="K170" s="1"/>
  <c r="G169"/>
  <c r="I169" s="1"/>
  <c r="K169" s="1"/>
  <c r="G171" i="22"/>
  <c r="I171" s="1"/>
  <c r="K171" s="1"/>
  <c r="G170"/>
  <c r="I170" s="1"/>
  <c r="K170" s="1"/>
  <c r="G169"/>
  <c r="I169" s="1"/>
  <c r="K169" s="1"/>
  <c r="G171" i="21"/>
  <c r="I171" s="1"/>
  <c r="K171" s="1"/>
  <c r="G170"/>
  <c r="I170" s="1"/>
  <c r="K170" s="1"/>
  <c r="G169"/>
  <c r="I169" s="1"/>
  <c r="K169" s="1"/>
  <c r="I171" i="20"/>
  <c r="K171" s="1"/>
  <c r="I170"/>
  <c r="K170" s="1"/>
  <c r="I169"/>
  <c r="K169" s="1"/>
  <c r="G171" i="19"/>
  <c r="I171" s="1"/>
  <c r="K171" s="1"/>
  <c r="G170"/>
  <c r="I170" s="1"/>
  <c r="K170" s="1"/>
  <c r="G169"/>
  <c r="I169" s="1"/>
  <c r="K169" s="1"/>
  <c r="G171" i="23"/>
  <c r="I171" s="1"/>
  <c r="K171" s="1"/>
  <c r="G170"/>
  <c r="I170" s="1"/>
  <c r="K170" s="1"/>
  <c r="G169"/>
  <c r="I169" s="1"/>
  <c r="K169" s="1"/>
  <c r="G171" i="24"/>
  <c r="I171" s="1"/>
  <c r="K171" s="1"/>
  <c r="G170"/>
  <c r="I170" s="1"/>
  <c r="K170" s="1"/>
  <c r="G169"/>
  <c r="I169" s="1"/>
  <c r="K169" s="1"/>
  <c r="G171" i="11"/>
  <c r="I171" s="1"/>
  <c r="K171" s="1"/>
  <c r="I170"/>
  <c r="K170" s="1"/>
  <c r="I169"/>
  <c r="K169" s="1"/>
  <c r="G1" i="12"/>
  <c r="G171" i="1"/>
  <c r="I171" s="1"/>
  <c r="K171" s="1"/>
  <c r="G170"/>
  <c r="I170" s="1"/>
  <c r="K170" s="1"/>
  <c r="G169"/>
  <c r="I169" s="1"/>
  <c r="K169" s="1"/>
  <c r="G177" i="11" l="1"/>
  <c r="B2" i="3"/>
  <c r="G177" i="10" l="1"/>
  <c r="G177" i="9"/>
  <c r="G177" i="8"/>
  <c r="G177" i="7"/>
  <c r="G177" i="6"/>
  <c r="G177" i="5"/>
  <c r="G177" i="18"/>
  <c r="G177" i="22"/>
  <c r="G177" i="21"/>
  <c r="G177" i="20"/>
  <c r="G177" i="19"/>
  <c r="G177" i="23"/>
  <c r="G177" i="24"/>
  <c r="G177" i="1"/>
  <c r="H121" i="11" l="1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I121" i="10"/>
  <c r="K121" s="1"/>
  <c r="I122"/>
  <c r="K122" s="1"/>
  <c r="I123"/>
  <c r="K123" s="1"/>
  <c r="I124"/>
  <c r="K124" s="1"/>
  <c r="I125"/>
  <c r="K125" s="1"/>
  <c r="I126"/>
  <c r="K126" s="1"/>
  <c r="I127"/>
  <c r="K127" s="1"/>
  <c r="H172"/>
  <c r="I172" s="1"/>
  <c r="K172" s="1"/>
  <c r="H121" i="9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8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7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6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5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18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22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21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20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19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23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24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I121" i="1"/>
  <c r="K121" s="1"/>
  <c r="I122"/>
  <c r="K122" s="1"/>
  <c r="I123"/>
  <c r="I124"/>
  <c r="K124" s="1"/>
  <c r="I125"/>
  <c r="K125" s="1"/>
  <c r="I126"/>
  <c r="K126" s="1"/>
  <c r="I127"/>
  <c r="K127" s="1"/>
  <c r="H172"/>
  <c r="I172" s="1"/>
  <c r="K172" s="1"/>
  <c r="H120" i="11"/>
  <c r="I120" s="1"/>
  <c r="K120" s="1"/>
  <c r="I120" i="10"/>
  <c r="K120" s="1"/>
  <c r="H120" i="9"/>
  <c r="I120" s="1"/>
  <c r="K120" s="1"/>
  <c r="H120" i="8"/>
  <c r="I120" s="1"/>
  <c r="K120" s="1"/>
  <c r="H120" i="7"/>
  <c r="I120" s="1"/>
  <c r="K120" s="1"/>
  <c r="H120" i="6"/>
  <c r="I120" s="1"/>
  <c r="K120" s="1"/>
  <c r="H120" i="5"/>
  <c r="I120" s="1"/>
  <c r="K120" s="1"/>
  <c r="H120" i="18"/>
  <c r="I120" s="1"/>
  <c r="K120" s="1"/>
  <c r="H120" i="22"/>
  <c r="I120" s="1"/>
  <c r="K120" s="1"/>
  <c r="H120" i="21"/>
  <c r="I120" s="1"/>
  <c r="K120" s="1"/>
  <c r="H120" i="20"/>
  <c r="I120" s="1"/>
  <c r="K120" s="1"/>
  <c r="H120" i="19"/>
  <c r="I120" s="1"/>
  <c r="K120" s="1"/>
  <c r="H120" i="23"/>
  <c r="I120" s="1"/>
  <c r="K120" s="1"/>
  <c r="H120" i="24"/>
  <c r="I120" s="1"/>
  <c r="K120" s="1"/>
  <c r="I120" i="1"/>
  <c r="K120" s="1"/>
  <c r="K4" i="11"/>
  <c r="K4" i="10"/>
  <c r="K4" i="9"/>
  <c r="K4" i="8"/>
  <c r="K4" i="7"/>
  <c r="K4" i="6"/>
  <c r="K4" i="5"/>
  <c r="K4" i="18"/>
  <c r="K4" i="22"/>
  <c r="K4" i="21"/>
  <c r="K4" i="20"/>
  <c r="K4" i="19"/>
  <c r="K4" i="23"/>
  <c r="K4" i="24"/>
  <c r="K4" i="1"/>
  <c r="J123" l="1"/>
  <c r="K123"/>
  <c r="J169" i="24"/>
  <c r="J135" i="23"/>
  <c r="E273" s="1"/>
  <c r="I273" s="1"/>
  <c r="J136" i="19"/>
  <c r="E278" s="1"/>
  <c r="I278" s="1"/>
  <c r="J170" i="22"/>
  <c r="J168" i="5"/>
  <c r="J169" i="6"/>
  <c r="J170" i="7"/>
  <c r="J171" i="8"/>
  <c r="J134" i="10"/>
  <c r="E268" s="1"/>
  <c r="I268" s="1"/>
  <c r="J170" i="11"/>
  <c r="J173" i="24"/>
  <c r="J173" i="6"/>
  <c r="J134" i="1"/>
  <c r="E268" s="1"/>
  <c r="I268" s="1"/>
  <c r="J135" i="24"/>
  <c r="E273" s="1"/>
  <c r="I273" s="1"/>
  <c r="J171" i="23"/>
  <c r="J135" i="1"/>
  <c r="E273" s="1"/>
  <c r="I273" s="1"/>
  <c r="J171" i="24"/>
  <c r="J136"/>
  <c r="E278" s="1"/>
  <c r="I278" s="1"/>
  <c r="J168" i="23"/>
  <c r="J134" i="19"/>
  <c r="E268" s="1"/>
  <c r="I268" s="1"/>
  <c r="J135" i="20"/>
  <c r="E273" s="1"/>
  <c r="I273" s="1"/>
  <c r="J171" i="21"/>
  <c r="J136"/>
  <c r="E278" s="1"/>
  <c r="I278" s="1"/>
  <c r="J168" i="22"/>
  <c r="J134" i="18"/>
  <c r="E268" s="1"/>
  <c r="I268" s="1"/>
  <c r="J135" i="5"/>
  <c r="E273" s="1"/>
  <c r="I273" s="1"/>
  <c r="J136" i="6"/>
  <c r="E278" s="1"/>
  <c r="I278" s="1"/>
  <c r="J172" i="7"/>
  <c r="J168"/>
  <c r="J134" i="8"/>
  <c r="E268" s="1"/>
  <c r="I268" s="1"/>
  <c r="J135" i="9"/>
  <c r="E273" s="1"/>
  <c r="I273" s="1"/>
  <c r="J171" i="10"/>
  <c r="J171" i="1"/>
  <c r="J136"/>
  <c r="E278" s="1"/>
  <c r="I278" s="1"/>
  <c r="J172" i="24"/>
  <c r="J168"/>
  <c r="J169" i="23"/>
  <c r="J134"/>
  <c r="E268" s="1"/>
  <c r="I268" s="1"/>
  <c r="J170" i="19"/>
  <c r="J135"/>
  <c r="E273" s="1"/>
  <c r="I273" s="1"/>
  <c r="J171" i="20"/>
  <c r="J136"/>
  <c r="E278" s="1"/>
  <c r="I278" s="1"/>
  <c r="J172" i="21"/>
  <c r="J168"/>
  <c r="J169" i="22"/>
  <c r="J134"/>
  <c r="E268" s="1"/>
  <c r="I268" s="1"/>
  <c r="J170" i="18"/>
  <c r="J135"/>
  <c r="E273" s="1"/>
  <c r="I273" s="1"/>
  <c r="J171" i="5"/>
  <c r="J136"/>
  <c r="E278" s="1"/>
  <c r="I278" s="1"/>
  <c r="J172" i="6"/>
  <c r="J168"/>
  <c r="J169" i="7"/>
  <c r="J134"/>
  <c r="E268" s="1"/>
  <c r="I268" s="1"/>
  <c r="J170" i="8"/>
  <c r="J135"/>
  <c r="E273" s="1"/>
  <c r="I273" s="1"/>
  <c r="J171" i="9"/>
  <c r="J136"/>
  <c r="E278" s="1"/>
  <c r="I278" s="1"/>
  <c r="J172" i="10"/>
  <c r="J168"/>
  <c r="J169" i="11"/>
  <c r="J134"/>
  <c r="E268" s="1"/>
  <c r="I268" s="1"/>
  <c r="J173" i="23"/>
  <c r="J173" i="22"/>
  <c r="J173" i="7"/>
  <c r="J173" i="11"/>
  <c r="J172" i="1"/>
  <c r="J134" i="24"/>
  <c r="E268" s="1"/>
  <c r="I268" s="1"/>
  <c r="J171" i="19"/>
  <c r="J172" i="20"/>
  <c r="J169" i="21"/>
  <c r="J135" i="22"/>
  <c r="E273" s="1"/>
  <c r="I273" s="1"/>
  <c r="J171" i="18"/>
  <c r="J172" i="5"/>
  <c r="J135" i="7"/>
  <c r="E273" s="1"/>
  <c r="I273" s="1"/>
  <c r="J168" i="9"/>
  <c r="J173" i="21"/>
  <c r="J169" i="1"/>
  <c r="J136" i="23"/>
  <c r="E278" s="1"/>
  <c r="I278" s="1"/>
  <c r="J172" i="19"/>
  <c r="J168"/>
  <c r="J169" i="20"/>
  <c r="J134"/>
  <c r="E268" s="1"/>
  <c r="I268" s="1"/>
  <c r="J170" i="21"/>
  <c r="J135"/>
  <c r="E273" s="1"/>
  <c r="I273" s="1"/>
  <c r="J171" i="22"/>
  <c r="J136"/>
  <c r="E278" s="1"/>
  <c r="I278" s="1"/>
  <c r="J172" i="18"/>
  <c r="J168"/>
  <c r="J169" i="5"/>
  <c r="J134"/>
  <c r="E268" s="1"/>
  <c r="I268" s="1"/>
  <c r="J170" i="6"/>
  <c r="J135"/>
  <c r="E273" s="1"/>
  <c r="I273" s="1"/>
  <c r="J171" i="7"/>
  <c r="J136"/>
  <c r="E278" s="1"/>
  <c r="I278" s="1"/>
  <c r="J172" i="8"/>
  <c r="J168"/>
  <c r="J169" i="9"/>
  <c r="J134"/>
  <c r="E268" s="1"/>
  <c r="I268" s="1"/>
  <c r="J170" i="10"/>
  <c r="J135"/>
  <c r="E273" s="1"/>
  <c r="I273" s="1"/>
  <c r="J171" i="11"/>
  <c r="J136"/>
  <c r="E278" s="1"/>
  <c r="I278" s="1"/>
  <c r="J173" i="1"/>
  <c r="J173" i="20"/>
  <c r="J173" i="5"/>
  <c r="J173" i="9"/>
  <c r="J168" i="1"/>
  <c r="J170" i="23"/>
  <c r="J168" i="20"/>
  <c r="J134" i="21"/>
  <c r="E268" s="1"/>
  <c r="I268" s="1"/>
  <c r="J136" i="18"/>
  <c r="E278" s="1"/>
  <c r="I278" s="1"/>
  <c r="J134" i="6"/>
  <c r="E268" s="1"/>
  <c r="I268" s="1"/>
  <c r="J136" i="8"/>
  <c r="E278" s="1"/>
  <c r="I278" s="1"/>
  <c r="J172" i="9"/>
  <c r="J169" i="10"/>
  <c r="J135" i="11"/>
  <c r="E273" s="1"/>
  <c r="I273" s="1"/>
  <c r="J173" i="10"/>
  <c r="J170" i="24"/>
  <c r="J170" i="1"/>
  <c r="J172" i="23"/>
  <c r="J169" i="19"/>
  <c r="J170" i="20"/>
  <c r="J172" i="22"/>
  <c r="J169" i="18"/>
  <c r="J170" i="5"/>
  <c r="J171" i="6"/>
  <c r="J169" i="8"/>
  <c r="J170" i="9"/>
  <c r="J136" i="10"/>
  <c r="E278" s="1"/>
  <c r="I278" s="1"/>
  <c r="J172" i="11"/>
  <c r="J168"/>
  <c r="J173" i="19"/>
  <c r="J173" i="18"/>
  <c r="J173" i="8"/>
  <c r="I19" i="10"/>
  <c r="J19" s="1"/>
  <c r="K110" s="1"/>
  <c r="I19" i="9"/>
  <c r="J19" s="1"/>
  <c r="K110" s="1"/>
  <c r="I19" i="8"/>
  <c r="J19" s="1"/>
  <c r="K110" s="1"/>
  <c r="I19" i="7"/>
  <c r="J19" s="1"/>
  <c r="K110" s="1"/>
  <c r="I19" i="6"/>
  <c r="J19" s="1"/>
  <c r="K110" s="1"/>
  <c r="I19" i="5"/>
  <c r="J19" s="1"/>
  <c r="K110" s="1"/>
  <c r="I19" i="18"/>
  <c r="J19" s="1"/>
  <c r="K110" s="1"/>
  <c r="I19" i="22"/>
  <c r="J19" s="1"/>
  <c r="K110" s="1"/>
  <c r="I19" i="21"/>
  <c r="J19" s="1"/>
  <c r="K110" s="1"/>
  <c r="I19" i="20"/>
  <c r="J19" s="1"/>
  <c r="K110" s="1"/>
  <c r="I19" i="19"/>
  <c r="J19" s="1"/>
  <c r="K110" s="1"/>
  <c r="I19" i="23"/>
  <c r="J19" s="1"/>
  <c r="K110" s="1"/>
  <c r="I19" i="24"/>
  <c r="J19" s="1"/>
  <c r="K110" s="1"/>
  <c r="J19" i="1"/>
  <c r="K110" s="1"/>
  <c r="I22" i="3" l="1"/>
  <c r="J174" i="1"/>
  <c r="J174" i="20"/>
  <c r="J174" i="5"/>
  <c r="J174" i="9"/>
  <c r="J174" i="19"/>
  <c r="J174" i="18"/>
  <c r="J174" i="8"/>
  <c r="J174" i="23"/>
  <c r="J174" i="22"/>
  <c r="J174" i="7"/>
  <c r="J174" i="11"/>
  <c r="J174" i="24"/>
  <c r="J174" i="21"/>
  <c r="J174" i="6"/>
  <c r="J174" i="10"/>
  <c r="I21" i="3"/>
  <c r="I19"/>
  <c r="I17"/>
  <c r="I15"/>
  <c r="I13"/>
  <c r="I11"/>
  <c r="I20"/>
  <c r="I18"/>
  <c r="I16"/>
  <c r="I14"/>
  <c r="I12"/>
  <c r="I10"/>
  <c r="I8"/>
  <c r="D22"/>
  <c r="D21"/>
  <c r="D20"/>
  <c r="D19"/>
  <c r="D18"/>
  <c r="D17"/>
  <c r="D16"/>
  <c r="B20"/>
  <c r="B54" s="1"/>
  <c r="B21"/>
  <c r="B55" s="1"/>
  <c r="B56"/>
  <c r="B19"/>
  <c r="B53" s="1"/>
  <c r="B18"/>
  <c r="B52" s="1"/>
  <c r="B17"/>
  <c r="B51" s="1"/>
  <c r="B15"/>
  <c r="B49" s="1"/>
  <c r="B16"/>
  <c r="B50" s="1"/>
  <c r="M21"/>
  <c r="M20"/>
  <c r="M19"/>
  <c r="M18"/>
  <c r="M17"/>
  <c r="M16"/>
  <c r="M15"/>
  <c r="M9"/>
  <c r="M10"/>
  <c r="M11"/>
  <c r="M12"/>
  <c r="M13"/>
  <c r="M14"/>
  <c r="H56"/>
  <c r="H54"/>
  <c r="H55"/>
  <c r="H53"/>
  <c r="H52"/>
  <c r="H51"/>
  <c r="H50"/>
  <c r="H49"/>
  <c r="E56"/>
  <c r="E55"/>
  <c r="E54"/>
  <c r="E53"/>
  <c r="E52"/>
  <c r="E51"/>
  <c r="E50"/>
  <c r="E49"/>
  <c r="H110" i="22"/>
  <c r="A3"/>
  <c r="H110" i="21"/>
  <c r="A3"/>
  <c r="H110" i="20"/>
  <c r="A3"/>
  <c r="H110" i="19"/>
  <c r="A3"/>
  <c r="H110" i="23"/>
  <c r="A3"/>
  <c r="H110" i="24"/>
  <c r="A3"/>
  <c r="H110" i="18"/>
  <c r="A3"/>
  <c r="C203" i="2"/>
  <c r="C201"/>
  <c r="C198"/>
  <c r="C189"/>
  <c r="C187"/>
  <c r="C184"/>
  <c r="C175"/>
  <c r="C173"/>
  <c r="C170"/>
  <c r="C161"/>
  <c r="C159"/>
  <c r="C156"/>
  <c r="C147"/>
  <c r="C145"/>
  <c r="C142"/>
  <c r="C133"/>
  <c r="C131"/>
  <c r="C128"/>
  <c r="C114"/>
  <c r="C119"/>
  <c r="C117"/>
  <c r="R4" i="3"/>
  <c r="O34" s="1"/>
  <c r="A3" i="10"/>
  <c r="H110"/>
  <c r="C286" i="24" l="1"/>
  <c r="C276"/>
  <c r="C281"/>
  <c r="C271"/>
  <c r="C281" i="19"/>
  <c r="C271"/>
  <c r="C276"/>
  <c r="C286"/>
  <c r="C281" i="18"/>
  <c r="C276"/>
  <c r="C271"/>
  <c r="C286"/>
  <c r="C281" i="20"/>
  <c r="C276"/>
  <c r="C286"/>
  <c r="C271"/>
  <c r="C276" i="23"/>
  <c r="C281"/>
  <c r="C271"/>
  <c r="C286"/>
  <c r="C276" i="10"/>
  <c r="C286"/>
  <c r="C271"/>
  <c r="C281"/>
  <c r="C271" i="21"/>
  <c r="C281"/>
  <c r="C286"/>
  <c r="C276"/>
  <c r="C281" i="22"/>
  <c r="C276"/>
  <c r="C286"/>
  <c r="C271"/>
  <c r="R25" i="3"/>
  <c r="R29"/>
  <c r="R26"/>
  <c r="R24"/>
  <c r="R28"/>
  <c r="R32"/>
  <c r="R30"/>
  <c r="R23"/>
  <c r="R27"/>
  <c r="R31"/>
  <c r="C256" i="19"/>
  <c r="C266"/>
  <c r="C261"/>
  <c r="C246"/>
  <c r="C211"/>
  <c r="C231"/>
  <c r="C221"/>
  <c r="C251"/>
  <c r="C241"/>
  <c r="C236"/>
  <c r="C226"/>
  <c r="C216"/>
  <c r="C266" i="18"/>
  <c r="C256"/>
  <c r="C246"/>
  <c r="C261"/>
  <c r="C231"/>
  <c r="C226"/>
  <c r="C221"/>
  <c r="C216"/>
  <c r="C241"/>
  <c r="C236"/>
  <c r="C251"/>
  <c r="C211"/>
  <c r="C231" i="23"/>
  <c r="C221"/>
  <c r="C251"/>
  <c r="C241"/>
  <c r="C226"/>
  <c r="C216"/>
  <c r="C256"/>
  <c r="C236"/>
  <c r="C266"/>
  <c r="C261"/>
  <c r="C246"/>
  <c r="C211"/>
  <c r="C241" i="22"/>
  <c r="C251"/>
  <c r="C236"/>
  <c r="C211"/>
  <c r="C266"/>
  <c r="C256"/>
  <c r="C246"/>
  <c r="C261"/>
  <c r="C231"/>
  <c r="C226"/>
  <c r="C221"/>
  <c r="C216"/>
  <c r="C256" i="10"/>
  <c r="C211"/>
  <c r="C261"/>
  <c r="C236"/>
  <c r="C226"/>
  <c r="C266"/>
  <c r="C246"/>
  <c r="C216"/>
  <c r="C251"/>
  <c r="C241"/>
  <c r="C231"/>
  <c r="C221"/>
  <c r="C256" i="24"/>
  <c r="C236"/>
  <c r="C216"/>
  <c r="C266"/>
  <c r="C261"/>
  <c r="C246"/>
  <c r="C231"/>
  <c r="C221"/>
  <c r="C211"/>
  <c r="C251"/>
  <c r="C241"/>
  <c r="C226"/>
  <c r="C266" i="21"/>
  <c r="C256"/>
  <c r="C246"/>
  <c r="C211"/>
  <c r="C261"/>
  <c r="C231"/>
  <c r="C226"/>
  <c r="C221"/>
  <c r="C241"/>
  <c r="C216"/>
  <c r="C251"/>
  <c r="C236"/>
  <c r="C241" i="20"/>
  <c r="C226"/>
  <c r="C216"/>
  <c r="C251"/>
  <c r="C236"/>
  <c r="C266"/>
  <c r="C256"/>
  <c r="C246"/>
  <c r="C211"/>
  <c r="C261"/>
  <c r="C231"/>
  <c r="C221"/>
  <c r="C191" i="19"/>
  <c r="C206"/>
  <c r="C201"/>
  <c r="C196"/>
  <c r="C191" i="22"/>
  <c r="C206"/>
  <c r="C201"/>
  <c r="C196"/>
  <c r="C191" i="10"/>
  <c r="C201"/>
  <c r="C196"/>
  <c r="C206"/>
  <c r="C191" i="24"/>
  <c r="C201"/>
  <c r="C196"/>
  <c r="C206"/>
  <c r="C191" i="21"/>
  <c r="C201"/>
  <c r="C206"/>
  <c r="C196"/>
  <c r="C191" i="23"/>
  <c r="C206"/>
  <c r="C201"/>
  <c r="C196"/>
  <c r="C191" i="18"/>
  <c r="C206"/>
  <c r="C201"/>
  <c r="C196"/>
  <c r="C191" i="20"/>
  <c r="C196"/>
  <c r="C206"/>
  <c r="C201"/>
  <c r="J128" i="10"/>
  <c r="E238" s="1"/>
  <c r="I238" s="1"/>
  <c r="J120"/>
  <c r="E198" s="1"/>
  <c r="I198" s="1"/>
  <c r="J119" i="18"/>
  <c r="I193" s="1"/>
  <c r="J131"/>
  <c r="E253" s="1"/>
  <c r="I253" s="1"/>
  <c r="J126" i="24"/>
  <c r="E228" s="1"/>
  <c r="I228" s="1"/>
  <c r="J129" i="23"/>
  <c r="E243" s="1"/>
  <c r="I243" s="1"/>
  <c r="J124" i="19"/>
  <c r="E218" s="1"/>
  <c r="I218" s="1"/>
  <c r="J119" i="20"/>
  <c r="I193" s="1"/>
  <c r="J127"/>
  <c r="E233" s="1"/>
  <c r="I233" s="1"/>
  <c r="J126" i="21"/>
  <c r="E228" s="1"/>
  <c r="I228" s="1"/>
  <c r="J121" i="22"/>
  <c r="E203" s="1"/>
  <c r="I203" s="1"/>
  <c r="J133"/>
  <c r="E263" s="1"/>
  <c r="I263" s="1"/>
  <c r="J129" i="10"/>
  <c r="E243" s="1"/>
  <c r="I243" s="1"/>
  <c r="J125"/>
  <c r="E223" s="1"/>
  <c r="I223" s="1"/>
  <c r="J130"/>
  <c r="E248" s="1"/>
  <c r="I248" s="1"/>
  <c r="J122"/>
  <c r="E208" s="1"/>
  <c r="J121" i="18"/>
  <c r="E203" s="1"/>
  <c r="I203" s="1"/>
  <c r="J125"/>
  <c r="E223" s="1"/>
  <c r="I223" s="1"/>
  <c r="J133"/>
  <c r="E263" s="1"/>
  <c r="I263" s="1"/>
  <c r="J120" i="24"/>
  <c r="E198" s="1"/>
  <c r="I198" s="1"/>
  <c r="J128"/>
  <c r="E238" s="1"/>
  <c r="I238" s="1"/>
  <c r="J132"/>
  <c r="E258" s="1"/>
  <c r="I258" s="1"/>
  <c r="J123" i="23"/>
  <c r="E213" s="1"/>
  <c r="I213" s="1"/>
  <c r="J127"/>
  <c r="E233" s="1"/>
  <c r="I233" s="1"/>
  <c r="J122" i="19"/>
  <c r="E208" s="1"/>
  <c r="J130"/>
  <c r="E248" s="1"/>
  <c r="I248" s="1"/>
  <c r="J125" i="20"/>
  <c r="E223" s="1"/>
  <c r="I223" s="1"/>
  <c r="J129"/>
  <c r="E243" s="1"/>
  <c r="I243" s="1"/>
  <c r="J133"/>
  <c r="E263" s="1"/>
  <c r="I263" s="1"/>
  <c r="J120" i="21"/>
  <c r="E198" s="1"/>
  <c r="I198" s="1"/>
  <c r="J124"/>
  <c r="E218" s="1"/>
  <c r="I218" s="1"/>
  <c r="J128"/>
  <c r="E238" s="1"/>
  <c r="I238" s="1"/>
  <c r="J119" i="22"/>
  <c r="I193" s="1"/>
  <c r="J123"/>
  <c r="E213" s="1"/>
  <c r="I213" s="1"/>
  <c r="J127"/>
  <c r="E233" s="1"/>
  <c r="I233" s="1"/>
  <c r="J131"/>
  <c r="E253" s="1"/>
  <c r="I253" s="1"/>
  <c r="J131" i="10"/>
  <c r="E253" s="1"/>
  <c r="I253" s="1"/>
  <c r="J127"/>
  <c r="J123"/>
  <c r="E213" s="1"/>
  <c r="I213" s="1"/>
  <c r="J119"/>
  <c r="I193" s="1"/>
  <c r="J120" i="18"/>
  <c r="E198" s="1"/>
  <c r="I198" s="1"/>
  <c r="J124"/>
  <c r="E218" s="1"/>
  <c r="I218" s="1"/>
  <c r="J128"/>
  <c r="E238" s="1"/>
  <c r="I238" s="1"/>
  <c r="J132"/>
  <c r="E258" s="1"/>
  <c r="I258" s="1"/>
  <c r="J119" i="24"/>
  <c r="I193" s="1"/>
  <c r="J123"/>
  <c r="E213" s="1"/>
  <c r="I213" s="1"/>
  <c r="J127"/>
  <c r="E233" s="1"/>
  <c r="I233" s="1"/>
  <c r="J131"/>
  <c r="E253" s="1"/>
  <c r="I253" s="1"/>
  <c r="J122" i="23"/>
  <c r="E208" s="1"/>
  <c r="J126"/>
  <c r="E228" s="1"/>
  <c r="I228" s="1"/>
  <c r="J130"/>
  <c r="E248" s="1"/>
  <c r="I248" s="1"/>
  <c r="J121" i="19"/>
  <c r="E203" s="1"/>
  <c r="I203" s="1"/>
  <c r="J125"/>
  <c r="E223" s="1"/>
  <c r="I223" s="1"/>
  <c r="J129"/>
  <c r="E243" s="1"/>
  <c r="I243" s="1"/>
  <c r="J133"/>
  <c r="E263" s="1"/>
  <c r="I263" s="1"/>
  <c r="J120" i="20"/>
  <c r="E198" s="1"/>
  <c r="I198" s="1"/>
  <c r="J124"/>
  <c r="E218" s="1"/>
  <c r="I218" s="1"/>
  <c r="J128"/>
  <c r="E238" s="1"/>
  <c r="I238" s="1"/>
  <c r="J132"/>
  <c r="E258" s="1"/>
  <c r="I258" s="1"/>
  <c r="J119" i="21"/>
  <c r="I193" s="1"/>
  <c r="J123"/>
  <c r="E213" s="1"/>
  <c r="I213" s="1"/>
  <c r="J127"/>
  <c r="E233" s="1"/>
  <c r="I233" s="1"/>
  <c r="J131"/>
  <c r="E253" s="1"/>
  <c r="I253" s="1"/>
  <c r="J122" i="22"/>
  <c r="E208" s="1"/>
  <c r="J126"/>
  <c r="E228" s="1"/>
  <c r="I228" s="1"/>
  <c r="J130"/>
  <c r="E248" s="1"/>
  <c r="I248" s="1"/>
  <c r="J127" i="18"/>
  <c r="J130" i="24"/>
  <c r="E248" s="1"/>
  <c r="I248" s="1"/>
  <c r="J125" i="23"/>
  <c r="E223" s="1"/>
  <c r="I223" s="1"/>
  <c r="J120" i="19"/>
  <c r="E198" s="1"/>
  <c r="I198" s="1"/>
  <c r="J132"/>
  <c r="E258" s="1"/>
  <c r="I258" s="1"/>
  <c r="J131" i="20"/>
  <c r="E253" s="1"/>
  <c r="I253" s="1"/>
  <c r="J130" i="21"/>
  <c r="E248" s="1"/>
  <c r="I248" s="1"/>
  <c r="J125" i="22"/>
  <c r="E223" s="1"/>
  <c r="I223" s="1"/>
  <c r="J121" i="10"/>
  <c r="E203" s="1"/>
  <c r="I203" s="1"/>
  <c r="J122" i="18"/>
  <c r="E208" s="1"/>
  <c r="J126"/>
  <c r="E228" s="1"/>
  <c r="I228" s="1"/>
  <c r="J130"/>
  <c r="E248" s="1"/>
  <c r="I248" s="1"/>
  <c r="J121" i="24"/>
  <c r="E203" s="1"/>
  <c r="I203" s="1"/>
  <c r="J125"/>
  <c r="E223" s="1"/>
  <c r="I223" s="1"/>
  <c r="J129"/>
  <c r="E243" s="1"/>
  <c r="I243" s="1"/>
  <c r="J133"/>
  <c r="E263" s="1"/>
  <c r="I263" s="1"/>
  <c r="J120" i="23"/>
  <c r="E198" s="1"/>
  <c r="I198" s="1"/>
  <c r="J124"/>
  <c r="E218" s="1"/>
  <c r="I218" s="1"/>
  <c r="J128"/>
  <c r="E238" s="1"/>
  <c r="I238" s="1"/>
  <c r="J132"/>
  <c r="E258" s="1"/>
  <c r="I258" s="1"/>
  <c r="J119" i="19"/>
  <c r="I193" s="1"/>
  <c r="J123"/>
  <c r="E213" s="1"/>
  <c r="I213" s="1"/>
  <c r="J127"/>
  <c r="J131"/>
  <c r="E253" s="1"/>
  <c r="I253" s="1"/>
  <c r="J122" i="20"/>
  <c r="E208" s="1"/>
  <c r="J126"/>
  <c r="E228" s="1"/>
  <c r="I228" s="1"/>
  <c r="J130"/>
  <c r="E248" s="1"/>
  <c r="I248" s="1"/>
  <c r="J121" i="21"/>
  <c r="E203" s="1"/>
  <c r="I203" s="1"/>
  <c r="J125"/>
  <c r="E223" s="1"/>
  <c r="I223" s="1"/>
  <c r="J129"/>
  <c r="E243" s="1"/>
  <c r="I243" s="1"/>
  <c r="J133"/>
  <c r="E263" s="1"/>
  <c r="I263" s="1"/>
  <c r="J120" i="22"/>
  <c r="E198" s="1"/>
  <c r="I198" s="1"/>
  <c r="J124"/>
  <c r="E218" s="1"/>
  <c r="I218" s="1"/>
  <c r="J128"/>
  <c r="E238" s="1"/>
  <c r="I238" s="1"/>
  <c r="J132"/>
  <c r="E258" s="1"/>
  <c r="I258" s="1"/>
  <c r="J132" i="10"/>
  <c r="E258" s="1"/>
  <c r="I258" s="1"/>
  <c r="J124"/>
  <c r="E218" s="1"/>
  <c r="I218" s="1"/>
  <c r="J123" i="18"/>
  <c r="E213" s="1"/>
  <c r="I213" s="1"/>
  <c r="J122" i="24"/>
  <c r="E208" s="1"/>
  <c r="J121" i="23"/>
  <c r="E203" s="1"/>
  <c r="I203" s="1"/>
  <c r="J133"/>
  <c r="E263" s="1"/>
  <c r="I263" s="1"/>
  <c r="J128" i="19"/>
  <c r="E238" s="1"/>
  <c r="I238" s="1"/>
  <c r="J123" i="20"/>
  <c r="E213" s="1"/>
  <c r="I213" s="1"/>
  <c r="J122" i="21"/>
  <c r="E208" s="1"/>
  <c r="J129" i="22"/>
  <c r="E243" s="1"/>
  <c r="I243" s="1"/>
  <c r="J133" i="10"/>
  <c r="E263" s="1"/>
  <c r="I263" s="1"/>
  <c r="J126"/>
  <c r="E228" s="1"/>
  <c r="I228" s="1"/>
  <c r="J129" i="18"/>
  <c r="E243" s="1"/>
  <c r="I243" s="1"/>
  <c r="J124" i="24"/>
  <c r="E218" s="1"/>
  <c r="I218" s="1"/>
  <c r="J119" i="23"/>
  <c r="I193" s="1"/>
  <c r="J131"/>
  <c r="E253" s="1"/>
  <c r="I253" s="1"/>
  <c r="J126" i="19"/>
  <c r="E228" s="1"/>
  <c r="I228" s="1"/>
  <c r="J121" i="20"/>
  <c r="E203" s="1"/>
  <c r="I203" s="1"/>
  <c r="J132" i="21"/>
  <c r="E258" s="1"/>
  <c r="I258" s="1"/>
  <c r="D50" i="3"/>
  <c r="D52"/>
  <c r="D54"/>
  <c r="D56"/>
  <c r="D51"/>
  <c r="D53"/>
  <c r="D55"/>
  <c r="K111" i="10"/>
  <c r="I177"/>
  <c r="J10" i="3" s="1"/>
  <c r="A3" i="5"/>
  <c r="H110"/>
  <c r="A3" i="6"/>
  <c r="H110"/>
  <c r="C276" i="5" l="1"/>
  <c r="C286"/>
  <c r="C271"/>
  <c r="C281"/>
  <c r="C281" i="6"/>
  <c r="C271"/>
  <c r="C276"/>
  <c r="C286"/>
  <c r="C236" i="5"/>
  <c r="C211"/>
  <c r="C266"/>
  <c r="C251"/>
  <c r="C246"/>
  <c r="C256"/>
  <c r="C231"/>
  <c r="C226"/>
  <c r="C221"/>
  <c r="C216"/>
  <c r="C261"/>
  <c r="C241"/>
  <c r="I208" i="19"/>
  <c r="E233"/>
  <c r="I233" s="1"/>
  <c r="I208" i="18"/>
  <c r="E233"/>
  <c r="I233" s="1"/>
  <c r="C256" i="6"/>
  <c r="C231"/>
  <c r="C221"/>
  <c r="C216"/>
  <c r="C261"/>
  <c r="C241"/>
  <c r="C236"/>
  <c r="C211"/>
  <c r="C266"/>
  <c r="C251"/>
  <c r="C246"/>
  <c r="C226"/>
  <c r="I208" i="10"/>
  <c r="E233"/>
  <c r="I233" s="1"/>
  <c r="I208" i="24"/>
  <c r="I208" i="22"/>
  <c r="I208" i="20"/>
  <c r="I208" i="21"/>
  <c r="I208" i="23"/>
  <c r="C191" i="5"/>
  <c r="C196"/>
  <c r="C206"/>
  <c r="C201"/>
  <c r="C191" i="6"/>
  <c r="C201"/>
  <c r="C196"/>
  <c r="C206"/>
  <c r="K175" i="23"/>
  <c r="F180" s="1"/>
  <c r="K175" i="22"/>
  <c r="F180" s="1"/>
  <c r="K175" i="10"/>
  <c r="F180" s="1"/>
  <c r="K175" i="24"/>
  <c r="F180" s="1"/>
  <c r="K175" i="18"/>
  <c r="F180" s="1"/>
  <c r="K175" i="20"/>
  <c r="F180" s="1"/>
  <c r="K175" i="19"/>
  <c r="F180" s="1"/>
  <c r="K175" i="21"/>
  <c r="F180" s="1"/>
  <c r="J126" i="6"/>
  <c r="E228" s="1"/>
  <c r="I228" s="1"/>
  <c r="J122"/>
  <c r="E208" s="1"/>
  <c r="J131" i="5"/>
  <c r="E253" s="1"/>
  <c r="I253" s="1"/>
  <c r="J131" i="6"/>
  <c r="E253" s="1"/>
  <c r="I253" s="1"/>
  <c r="J127"/>
  <c r="J123"/>
  <c r="E213" s="1"/>
  <c r="I213" s="1"/>
  <c r="J119"/>
  <c r="I193" s="1"/>
  <c r="J132" i="5"/>
  <c r="E258" s="1"/>
  <c r="I258" s="1"/>
  <c r="J124"/>
  <c r="E218" s="1"/>
  <c r="I218" s="1"/>
  <c r="J120"/>
  <c r="E198" s="1"/>
  <c r="I198" s="1"/>
  <c r="J132" i="6"/>
  <c r="E258" s="1"/>
  <c r="I258" s="1"/>
  <c r="J128"/>
  <c r="E238" s="1"/>
  <c r="I238" s="1"/>
  <c r="J124"/>
  <c r="E218" s="1"/>
  <c r="I218" s="1"/>
  <c r="J120"/>
  <c r="E198" s="1"/>
  <c r="I198" s="1"/>
  <c r="J133" i="5"/>
  <c r="E263" s="1"/>
  <c r="I263" s="1"/>
  <c r="J129"/>
  <c r="E243" s="1"/>
  <c r="I243" s="1"/>
  <c r="J125"/>
  <c r="E223" s="1"/>
  <c r="I223" s="1"/>
  <c r="J121"/>
  <c r="E203" s="1"/>
  <c r="I203" s="1"/>
  <c r="J133" i="6"/>
  <c r="E263" s="1"/>
  <c r="I263" s="1"/>
  <c r="J129"/>
  <c r="E243" s="1"/>
  <c r="I243" s="1"/>
  <c r="J125"/>
  <c r="E223" s="1"/>
  <c r="I223" s="1"/>
  <c r="J121"/>
  <c r="E203" s="1"/>
  <c r="I203" s="1"/>
  <c r="J130" i="5"/>
  <c r="E248" s="1"/>
  <c r="I248" s="1"/>
  <c r="J126"/>
  <c r="E228" s="1"/>
  <c r="I228" s="1"/>
  <c r="J122"/>
  <c r="E208" s="1"/>
  <c r="J123"/>
  <c r="E213" s="1"/>
  <c r="I213" s="1"/>
  <c r="J130" i="6"/>
  <c r="E248" s="1"/>
  <c r="I248" s="1"/>
  <c r="J127" i="5"/>
  <c r="E233" s="1"/>
  <c r="I233" s="1"/>
  <c r="J119"/>
  <c r="I193" s="1"/>
  <c r="J128"/>
  <c r="E238" s="1"/>
  <c r="I238" s="1"/>
  <c r="A3" i="7"/>
  <c r="H110"/>
  <c r="C271" l="1"/>
  <c r="C276"/>
  <c r="C286"/>
  <c r="C281"/>
  <c r="I208" i="6"/>
  <c r="E233"/>
  <c r="I233" s="1"/>
  <c r="C236" i="7"/>
  <c r="C266"/>
  <c r="C251"/>
  <c r="C246"/>
  <c r="C226"/>
  <c r="C216"/>
  <c r="C256"/>
  <c r="C231"/>
  <c r="C221"/>
  <c r="C261"/>
  <c r="C241"/>
  <c r="C211"/>
  <c r="I208" i="5"/>
  <c r="C191" i="7"/>
  <c r="C206"/>
  <c r="C201"/>
  <c r="C196"/>
  <c r="K175" i="5"/>
  <c r="F180" s="1"/>
  <c r="K175" i="6"/>
  <c r="F180" s="1"/>
  <c r="J132" i="7"/>
  <c r="E258" s="1"/>
  <c r="I258" s="1"/>
  <c r="J128"/>
  <c r="E238" s="1"/>
  <c r="I238" s="1"/>
  <c r="J124"/>
  <c r="E218" s="1"/>
  <c r="I218" s="1"/>
  <c r="J120"/>
  <c r="E198" s="1"/>
  <c r="I198" s="1"/>
  <c r="J133"/>
  <c r="E263" s="1"/>
  <c r="I263" s="1"/>
  <c r="J129"/>
  <c r="E243" s="1"/>
  <c r="I243" s="1"/>
  <c r="J125"/>
  <c r="E223" s="1"/>
  <c r="I223" s="1"/>
  <c r="J121"/>
  <c r="E203" s="1"/>
  <c r="I203" s="1"/>
  <c r="J130"/>
  <c r="E248" s="1"/>
  <c r="I248" s="1"/>
  <c r="J126"/>
  <c r="E228" s="1"/>
  <c r="I228" s="1"/>
  <c r="J122"/>
  <c r="E208" s="1"/>
  <c r="J131"/>
  <c r="E253" s="1"/>
  <c r="I253" s="1"/>
  <c r="J127"/>
  <c r="J123"/>
  <c r="E213" s="1"/>
  <c r="I213" s="1"/>
  <c r="J119"/>
  <c r="I193" s="1"/>
  <c r="A3" i="8"/>
  <c r="H110"/>
  <c r="C276" l="1"/>
  <c r="C286"/>
  <c r="C281"/>
  <c r="C271"/>
  <c r="I208" i="7"/>
  <c r="E233"/>
  <c r="I233" s="1"/>
  <c r="C256" i="8"/>
  <c r="C231"/>
  <c r="C221"/>
  <c r="C261"/>
  <c r="C241"/>
  <c r="C236"/>
  <c r="C211"/>
  <c r="C266"/>
  <c r="C251"/>
  <c r="C246"/>
  <c r="C226"/>
  <c r="C216"/>
  <c r="C191"/>
  <c r="C206"/>
  <c r="C201"/>
  <c r="C196"/>
  <c r="K175" i="7"/>
  <c r="F180" s="1"/>
  <c r="J131" i="8"/>
  <c r="E253" s="1"/>
  <c r="I253" s="1"/>
  <c r="J127"/>
  <c r="E233" s="1"/>
  <c r="I233" s="1"/>
  <c r="J123"/>
  <c r="E213" s="1"/>
  <c r="I213" s="1"/>
  <c r="J119"/>
  <c r="I193" s="1"/>
  <c r="J132"/>
  <c r="E258" s="1"/>
  <c r="I258" s="1"/>
  <c r="J128"/>
  <c r="E238" s="1"/>
  <c r="I238" s="1"/>
  <c r="J124"/>
  <c r="E218" s="1"/>
  <c r="I218" s="1"/>
  <c r="J120"/>
  <c r="E198" s="1"/>
  <c r="I198" s="1"/>
  <c r="J133"/>
  <c r="E263" s="1"/>
  <c r="I263" s="1"/>
  <c r="J129"/>
  <c r="E243" s="1"/>
  <c r="I243" s="1"/>
  <c r="J125"/>
  <c r="E223" s="1"/>
  <c r="I223" s="1"/>
  <c r="J121"/>
  <c r="E203" s="1"/>
  <c r="I203" s="1"/>
  <c r="J130"/>
  <c r="E248" s="1"/>
  <c r="I248" s="1"/>
  <c r="J126"/>
  <c r="E228" s="1"/>
  <c r="I228" s="1"/>
  <c r="J122"/>
  <c r="E208" s="1"/>
  <c r="K111" i="7"/>
  <c r="I177"/>
  <c r="J13" i="3" s="1"/>
  <c r="G49"/>
  <c r="K111" i="8"/>
  <c r="I177"/>
  <c r="J12" i="3" s="1"/>
  <c r="A3" i="9"/>
  <c r="H110"/>
  <c r="C281" l="1"/>
  <c r="C286"/>
  <c r="C276"/>
  <c r="C271"/>
  <c r="C266"/>
  <c r="C246"/>
  <c r="C226"/>
  <c r="C216"/>
  <c r="C251"/>
  <c r="C231"/>
  <c r="C221"/>
  <c r="C256"/>
  <c r="C241"/>
  <c r="C211"/>
  <c r="C261"/>
  <c r="C236"/>
  <c r="I208" i="8"/>
  <c r="C191" i="9"/>
  <c r="C201"/>
  <c r="C206"/>
  <c r="C196"/>
  <c r="K175" i="8"/>
  <c r="F180" s="1"/>
  <c r="J131" i="9"/>
  <c r="E253" s="1"/>
  <c r="I253" s="1"/>
  <c r="J127"/>
  <c r="E233" s="1"/>
  <c r="I233" s="1"/>
  <c r="J123"/>
  <c r="E213" s="1"/>
  <c r="I213" s="1"/>
  <c r="J132"/>
  <c r="E258" s="1"/>
  <c r="I258" s="1"/>
  <c r="J128"/>
  <c r="E238" s="1"/>
  <c r="I238" s="1"/>
  <c r="J124"/>
  <c r="E218" s="1"/>
  <c r="I218" s="1"/>
  <c r="J120"/>
  <c r="E198" s="1"/>
  <c r="I198" s="1"/>
  <c r="J133"/>
  <c r="E263" s="1"/>
  <c r="I263" s="1"/>
  <c r="J129"/>
  <c r="E243" s="1"/>
  <c r="I243" s="1"/>
  <c r="J125"/>
  <c r="E223" s="1"/>
  <c r="I223" s="1"/>
  <c r="J121"/>
  <c r="E203" s="1"/>
  <c r="I203" s="1"/>
  <c r="J130"/>
  <c r="E248" s="1"/>
  <c r="I248" s="1"/>
  <c r="J126"/>
  <c r="E228" s="1"/>
  <c r="I228" s="1"/>
  <c r="J122"/>
  <c r="E208" s="1"/>
  <c r="J119"/>
  <c r="I193" s="1"/>
  <c r="K111" i="6"/>
  <c r="I177"/>
  <c r="J14" i="3" s="1"/>
  <c r="G50"/>
  <c r="K111" i="9"/>
  <c r="I177"/>
  <c r="J11" i="3" s="1"/>
  <c r="A3" i="11"/>
  <c r="H110"/>
  <c r="A3" i="1"/>
  <c r="H110"/>
  <c r="K111" s="1"/>
  <c r="B1" i="3"/>
  <c r="C271" i="11" l="1"/>
  <c r="C276"/>
  <c r="C281"/>
  <c r="C286"/>
  <c r="C281" i="1"/>
  <c r="C286"/>
  <c r="C276"/>
  <c r="C271"/>
  <c r="O58" i="3"/>
  <c r="O60"/>
  <c r="O62"/>
  <c r="O64"/>
  <c r="O66"/>
  <c r="O61"/>
  <c r="O65"/>
  <c r="O57"/>
  <c r="O59"/>
  <c r="O63"/>
  <c r="I177" i="11"/>
  <c r="J9" i="3" s="1"/>
  <c r="I177" i="1"/>
  <c r="J8" i="3" s="1"/>
  <c r="C266" i="11"/>
  <c r="C246"/>
  <c r="C251"/>
  <c r="C241"/>
  <c r="C231"/>
  <c r="C221"/>
  <c r="C211"/>
  <c r="C256"/>
  <c r="C261"/>
  <c r="C236"/>
  <c r="C226"/>
  <c r="C216"/>
  <c r="C231" i="1"/>
  <c r="C221"/>
  <c r="C211"/>
  <c r="C251"/>
  <c r="C256"/>
  <c r="C241"/>
  <c r="C236"/>
  <c r="C226"/>
  <c r="C216"/>
  <c r="C266"/>
  <c r="C261"/>
  <c r="C246"/>
  <c r="I208" i="9"/>
  <c r="C191" i="11"/>
  <c r="C206"/>
  <c r="C201"/>
  <c r="C196"/>
  <c r="C191" i="1"/>
  <c r="C201"/>
  <c r="C206"/>
  <c r="C196"/>
  <c r="K175" i="9"/>
  <c r="F180" s="1"/>
  <c r="J130" i="1"/>
  <c r="E248" s="1"/>
  <c r="I248" s="1"/>
  <c r="J126"/>
  <c r="E228" s="1"/>
  <c r="I228" s="1"/>
  <c r="J127" i="11"/>
  <c r="J119"/>
  <c r="I193" s="1"/>
  <c r="J131" i="1"/>
  <c r="E253" s="1"/>
  <c r="I253" s="1"/>
  <c r="J127"/>
  <c r="E233" s="1"/>
  <c r="I233" s="1"/>
  <c r="E213"/>
  <c r="I213" s="1"/>
  <c r="J119"/>
  <c r="I193" s="1"/>
  <c r="J128" i="11"/>
  <c r="E238" s="1"/>
  <c r="I238" s="1"/>
  <c r="J124"/>
  <c r="E218" s="1"/>
  <c r="I218" s="1"/>
  <c r="J120"/>
  <c r="E198" s="1"/>
  <c r="I198" s="1"/>
  <c r="J132" i="1"/>
  <c r="E258" s="1"/>
  <c r="I258" s="1"/>
  <c r="J128"/>
  <c r="E238" s="1"/>
  <c r="I238" s="1"/>
  <c r="J124"/>
  <c r="E218" s="1"/>
  <c r="I218" s="1"/>
  <c r="J120"/>
  <c r="E198" s="1"/>
  <c r="I198" s="1"/>
  <c r="J133" i="11"/>
  <c r="E263" s="1"/>
  <c r="I263" s="1"/>
  <c r="J129"/>
  <c r="E243" s="1"/>
  <c r="I243" s="1"/>
  <c r="J125"/>
  <c r="E223" s="1"/>
  <c r="I223" s="1"/>
  <c r="J121"/>
  <c r="E203" s="1"/>
  <c r="I203" s="1"/>
  <c r="J133" i="1"/>
  <c r="E263" s="1"/>
  <c r="I263" s="1"/>
  <c r="J129"/>
  <c r="E243" s="1"/>
  <c r="I243" s="1"/>
  <c r="J125"/>
  <c r="E223" s="1"/>
  <c r="I223" s="1"/>
  <c r="J121"/>
  <c r="E203" s="1"/>
  <c r="I203" s="1"/>
  <c r="J130" i="11"/>
  <c r="E248" s="1"/>
  <c r="I248" s="1"/>
  <c r="J126"/>
  <c r="E228" s="1"/>
  <c r="I228" s="1"/>
  <c r="J122"/>
  <c r="E208" s="1"/>
  <c r="J131"/>
  <c r="E253" s="1"/>
  <c r="I253" s="1"/>
  <c r="J122" i="1"/>
  <c r="E208" s="1"/>
  <c r="J123" i="11"/>
  <c r="E213" s="1"/>
  <c r="I213" s="1"/>
  <c r="J132"/>
  <c r="E258" s="1"/>
  <c r="I258" s="1"/>
  <c r="I177" i="5"/>
  <c r="J15" i="3" s="1"/>
  <c r="D107" i="2"/>
  <c r="K111" i="5"/>
  <c r="G51" i="3"/>
  <c r="H48"/>
  <c r="H47"/>
  <c r="H46"/>
  <c r="H45"/>
  <c r="H44"/>
  <c r="H43"/>
  <c r="H8"/>
  <c r="H42" s="1"/>
  <c r="M8"/>
  <c r="B14"/>
  <c r="B48" s="1"/>
  <c r="B13"/>
  <c r="B47" s="1"/>
  <c r="B12"/>
  <c r="B46" s="1"/>
  <c r="B11"/>
  <c r="B45" s="1"/>
  <c r="B10"/>
  <c r="B44" s="1"/>
  <c r="B9"/>
  <c r="B43" s="1"/>
  <c r="C22" i="2"/>
  <c r="C36" s="1"/>
  <c r="C50" s="1"/>
  <c r="C64" s="1"/>
  <c r="C78" s="1"/>
  <c r="C92" s="1"/>
  <c r="C106" s="1"/>
  <c r="G48" i="3"/>
  <c r="G47"/>
  <c r="G46"/>
  <c r="G45"/>
  <c r="G44"/>
  <c r="G43"/>
  <c r="G42"/>
  <c r="E48"/>
  <c r="E47"/>
  <c r="E46"/>
  <c r="E45"/>
  <c r="E44"/>
  <c r="E43"/>
  <c r="D15"/>
  <c r="D14"/>
  <c r="D13"/>
  <c r="D12"/>
  <c r="D11"/>
  <c r="K11" s="1"/>
  <c r="D10"/>
  <c r="D9"/>
  <c r="D8"/>
  <c r="C105" i="2"/>
  <c r="C103"/>
  <c r="C100"/>
  <c r="C86"/>
  <c r="C91"/>
  <c r="C89"/>
  <c r="C72"/>
  <c r="C63"/>
  <c r="C77"/>
  <c r="C75"/>
  <c r="C61"/>
  <c r="C58"/>
  <c r="C44"/>
  <c r="C30"/>
  <c r="C49"/>
  <c r="C47"/>
  <c r="C33"/>
  <c r="C35"/>
  <c r="C16"/>
  <c r="C2"/>
  <c r="C21"/>
  <c r="C19"/>
  <c r="C5"/>
  <c r="D11" s="1"/>
  <c r="B8" i="3"/>
  <c r="B42" s="1"/>
  <c r="K8" l="1"/>
  <c r="L8" s="1"/>
  <c r="K15"/>
  <c r="K12"/>
  <c r="L46" s="1"/>
  <c r="K13"/>
  <c r="L13" s="1"/>
  <c r="K10"/>
  <c r="L44" s="1"/>
  <c r="K14"/>
  <c r="L48" s="1"/>
  <c r="O11"/>
  <c r="Q11" s="1"/>
  <c r="R11" s="1"/>
  <c r="L11"/>
  <c r="O9"/>
  <c r="Q9" s="1"/>
  <c r="R9" s="1"/>
  <c r="O15"/>
  <c r="Q15" s="1"/>
  <c r="R15" s="1"/>
  <c r="D46"/>
  <c r="O12"/>
  <c r="Q12" s="1"/>
  <c r="R12" s="1"/>
  <c r="D44"/>
  <c r="O10"/>
  <c r="Q10" s="1"/>
  <c r="R10" s="1"/>
  <c r="D47"/>
  <c r="O13"/>
  <c r="Q13" s="1"/>
  <c r="R13" s="1"/>
  <c r="D48"/>
  <c r="O14"/>
  <c r="Q14" s="1"/>
  <c r="R14" s="1"/>
  <c r="O8"/>
  <c r="Q8" s="1"/>
  <c r="R8" s="1"/>
  <c r="I208" i="11"/>
  <c r="E233"/>
  <c r="I233" s="1"/>
  <c r="I208" i="1"/>
  <c r="K175" i="11"/>
  <c r="K175" i="1"/>
  <c r="F180" s="1"/>
  <c r="D49" i="3"/>
  <c r="D42"/>
  <c r="D43"/>
  <c r="D45"/>
  <c r="I177" i="18"/>
  <c r="O16" i="3" s="1"/>
  <c r="Q16" s="1"/>
  <c r="R16" s="1"/>
  <c r="G52"/>
  <c r="D108" i="2"/>
  <c r="C120"/>
  <c r="C134" s="1"/>
  <c r="A2" i="21"/>
  <c r="A2" i="19"/>
  <c r="A2" i="24"/>
  <c r="A2" i="22"/>
  <c r="A2" i="20"/>
  <c r="A2" i="23"/>
  <c r="A2" i="18"/>
  <c r="A1" i="22"/>
  <c r="A1" i="20"/>
  <c r="A1" i="23"/>
  <c r="A1" i="21"/>
  <c r="A1" i="19"/>
  <c r="A1" i="24"/>
  <c r="A1" i="18"/>
  <c r="C18" i="2"/>
  <c r="A1" i="1"/>
  <c r="C20" i="2"/>
  <c r="A2" i="1"/>
  <c r="C73" i="2"/>
  <c r="C101"/>
  <c r="C59"/>
  <c r="C45"/>
  <c r="C31"/>
  <c r="C17"/>
  <c r="C87"/>
  <c r="O48" i="3" l="1"/>
  <c r="O44"/>
  <c r="O46"/>
  <c r="L12"/>
  <c r="L10"/>
  <c r="L47"/>
  <c r="O47" s="1"/>
  <c r="L14"/>
  <c r="L42"/>
  <c r="E4" s="1"/>
  <c r="L15"/>
  <c r="L49"/>
  <c r="O49" s="1"/>
  <c r="L45"/>
  <c r="O45" s="1"/>
  <c r="K61"/>
  <c r="K65"/>
  <c r="K60"/>
  <c r="K57"/>
  <c r="K58"/>
  <c r="K62"/>
  <c r="K59"/>
  <c r="C115" i="2"/>
  <c r="J16" i="3"/>
  <c r="K16" s="1"/>
  <c r="L16" s="1"/>
  <c r="I177" i="22"/>
  <c r="O17" i="3" s="1"/>
  <c r="Q17" s="1"/>
  <c r="R17" s="1"/>
  <c r="K111" i="22"/>
  <c r="K111" i="18"/>
  <c r="D121" i="2"/>
  <c r="G53" i="3"/>
  <c r="C148" i="2"/>
  <c r="C34"/>
  <c r="A2" i="11"/>
  <c r="C32" i="2"/>
  <c r="A1" i="11"/>
  <c r="D37" i="2"/>
  <c r="D38" s="1"/>
  <c r="D25"/>
  <c r="D79"/>
  <c r="D51"/>
  <c r="D9"/>
  <c r="D10" s="1"/>
  <c r="D93"/>
  <c r="D65"/>
  <c r="D39" l="1"/>
  <c r="D40" s="1"/>
  <c r="D41" s="1"/>
  <c r="J62" i="3"/>
  <c r="M62" s="1"/>
  <c r="N62"/>
  <c r="J57"/>
  <c r="M57" s="1"/>
  <c r="N57"/>
  <c r="J65"/>
  <c r="M65" s="1"/>
  <c r="N65"/>
  <c r="J59"/>
  <c r="M59" s="1"/>
  <c r="N59"/>
  <c r="J58"/>
  <c r="M58" s="1"/>
  <c r="N58"/>
  <c r="J60"/>
  <c r="M60" s="1"/>
  <c r="N60"/>
  <c r="J61"/>
  <c r="M61" s="1"/>
  <c r="N61"/>
  <c r="O42"/>
  <c r="L50"/>
  <c r="O50" s="1"/>
  <c r="K64"/>
  <c r="K66"/>
  <c r="K63"/>
  <c r="C129" i="2"/>
  <c r="J17" i="3"/>
  <c r="K17" s="1"/>
  <c r="D135" i="2"/>
  <c r="D136" s="1"/>
  <c r="I177" i="21"/>
  <c r="O18" i="3" s="1"/>
  <c r="Q18" s="1"/>
  <c r="R18" s="1"/>
  <c r="G54"/>
  <c r="C162" i="2"/>
  <c r="A1" i="10"/>
  <c r="C46" i="2"/>
  <c r="C48"/>
  <c r="A2" i="10"/>
  <c r="D80" i="2"/>
  <c r="D52"/>
  <c r="D12"/>
  <c r="D13" s="1"/>
  <c r="D94"/>
  <c r="D66"/>
  <c r="J63" i="3" l="1"/>
  <c r="M63" s="1"/>
  <c r="N63"/>
  <c r="J64"/>
  <c r="M64" s="1"/>
  <c r="N64"/>
  <c r="J66"/>
  <c r="M66" s="1"/>
  <c r="N66"/>
  <c r="L17"/>
  <c r="L51"/>
  <c r="O51" s="1"/>
  <c r="C143" i="2"/>
  <c r="J18" i="3"/>
  <c r="K18" s="1"/>
  <c r="I177" i="20"/>
  <c r="O19" i="3" s="1"/>
  <c r="Q19" s="1"/>
  <c r="R19" s="1"/>
  <c r="G55"/>
  <c r="K111" i="21"/>
  <c r="D149" i="2"/>
  <c r="D53"/>
  <c r="D54" s="1"/>
  <c r="D55" s="1"/>
  <c r="C176"/>
  <c r="C62"/>
  <c r="A2" i="9"/>
  <c r="A1"/>
  <c r="C60" i="2"/>
  <c r="D42"/>
  <c r="L18" i="3" l="1"/>
  <c r="L52"/>
  <c r="O52" s="1"/>
  <c r="C157" i="2"/>
  <c r="J19" i="3"/>
  <c r="K19" s="1"/>
  <c r="I177" i="19"/>
  <c r="O20" i="3" s="1"/>
  <c r="Q20" s="1"/>
  <c r="R20" s="1"/>
  <c r="D67" i="2"/>
  <c r="D68" s="1"/>
  <c r="D150"/>
  <c r="K111" i="20"/>
  <c r="D163" i="2"/>
  <c r="G56" i="3"/>
  <c r="C190" i="2"/>
  <c r="C76"/>
  <c r="A2" i="8"/>
  <c r="A1"/>
  <c r="C74" i="2"/>
  <c r="D56"/>
  <c r="D14"/>
  <c r="L19" i="3" l="1"/>
  <c r="L53"/>
  <c r="O53" s="1"/>
  <c r="C171" i="2"/>
  <c r="J20" i="3"/>
  <c r="K20" s="1"/>
  <c r="I177" i="23"/>
  <c r="O21" i="3" s="1"/>
  <c r="Q21" s="1"/>
  <c r="R21" s="1"/>
  <c r="D69" i="2"/>
  <c r="K176" i="10"/>
  <c r="F179" s="1"/>
  <c r="K111" i="19"/>
  <c r="D177" i="2"/>
  <c r="D164"/>
  <c r="D81"/>
  <c r="D82" s="1"/>
  <c r="D83" s="1"/>
  <c r="C204"/>
  <c r="C90"/>
  <c r="A2" i="7"/>
  <c r="A1"/>
  <c r="C88" i="2"/>
  <c r="L20" i="3" l="1"/>
  <c r="L54"/>
  <c r="O54" s="1"/>
  <c r="C185" i="2"/>
  <c r="J21" i="3"/>
  <c r="K21" s="1"/>
  <c r="K44"/>
  <c r="N44" s="1"/>
  <c r="I177" i="24"/>
  <c r="O22" i="3" s="1"/>
  <c r="Q22" s="1"/>
  <c r="R22" s="1"/>
  <c r="D84" i="2"/>
  <c r="D70"/>
  <c r="K111" i="23"/>
  <c r="D191" i="2"/>
  <c r="D192" s="1"/>
  <c r="D178"/>
  <c r="D95"/>
  <c r="K176" i="9"/>
  <c r="F179" s="1"/>
  <c r="K176" i="1"/>
  <c r="F179" s="1"/>
  <c r="C104" i="2"/>
  <c r="A2" i="6"/>
  <c r="A1"/>
  <c r="C102" i="2"/>
  <c r="L21" i="3" l="1"/>
  <c r="L55"/>
  <c r="O55" s="1"/>
  <c r="C199" i="2"/>
  <c r="J22" i="3"/>
  <c r="K22" s="1"/>
  <c r="K45"/>
  <c r="N45" s="1"/>
  <c r="Q33"/>
  <c r="J44"/>
  <c r="M44" s="1"/>
  <c r="D96" i="2"/>
  <c r="D97" s="1"/>
  <c r="K111" i="24"/>
  <c r="D205" i="2"/>
  <c r="D109"/>
  <c r="D110" s="1"/>
  <c r="D111" s="1"/>
  <c r="A1" i="5"/>
  <c r="C116" i="2"/>
  <c r="A2" i="5"/>
  <c r="C118" i="2"/>
  <c r="C132" s="1"/>
  <c r="C146" s="1"/>
  <c r="C160" s="1"/>
  <c r="C174" s="1"/>
  <c r="C188" s="1"/>
  <c r="C202" s="1"/>
  <c r="L22" i="3" l="1"/>
  <c r="L56"/>
  <c r="O56" s="1"/>
  <c r="O35"/>
  <c r="P70"/>
  <c r="K176" i="7"/>
  <c r="F179" s="1"/>
  <c r="K176" i="8"/>
  <c r="F179" s="1"/>
  <c r="J45" i="3"/>
  <c r="M45" s="1"/>
  <c r="D98" i="2"/>
  <c r="D206"/>
  <c r="C130"/>
  <c r="D123"/>
  <c r="D112"/>
  <c r="K47" i="3" l="1"/>
  <c r="N47" s="1"/>
  <c r="K46"/>
  <c r="N46" s="1"/>
  <c r="D122" i="2"/>
  <c r="D124" s="1"/>
  <c r="D125" s="1"/>
  <c r="D126" s="1"/>
  <c r="C144"/>
  <c r="D137"/>
  <c r="D138" s="1"/>
  <c r="D139" s="1"/>
  <c r="J47" i="3" l="1"/>
  <c r="M47" s="1"/>
  <c r="J46"/>
  <c r="M46" s="1"/>
  <c r="D140" i="2"/>
  <c r="C158"/>
  <c r="D151"/>
  <c r="D152" s="1"/>
  <c r="D153" s="1"/>
  <c r="K176" i="6"/>
  <c r="F179" s="1"/>
  <c r="K176" i="5"/>
  <c r="F179" s="1"/>
  <c r="K48" i="3" l="1"/>
  <c r="N48" s="1"/>
  <c r="K49"/>
  <c r="N49" s="1"/>
  <c r="C172" i="2"/>
  <c r="D165"/>
  <c r="D166" s="1"/>
  <c r="D167" s="1"/>
  <c r="D154"/>
  <c r="K42" i="3" l="1"/>
  <c r="K176" i="22"/>
  <c r="F179" s="1"/>
  <c r="J48" i="3"/>
  <c r="M48" s="1"/>
  <c r="C186" i="2"/>
  <c r="D179"/>
  <c r="D180" s="1"/>
  <c r="D181" s="1"/>
  <c r="K176" i="18"/>
  <c r="F179" s="1"/>
  <c r="J49" i="3"/>
  <c r="M49" s="1"/>
  <c r="D168" i="2"/>
  <c r="J42" i="3" l="1"/>
  <c r="M42" s="1"/>
  <c r="N42"/>
  <c r="K50"/>
  <c r="N50" s="1"/>
  <c r="K51"/>
  <c r="N51" s="1"/>
  <c r="K176" i="21"/>
  <c r="F179" s="1"/>
  <c r="D182" i="2"/>
  <c r="C200"/>
  <c r="D207" s="1"/>
  <c r="D208" s="1"/>
  <c r="D209" s="1"/>
  <c r="D210" s="1"/>
  <c r="D193"/>
  <c r="D194" s="1"/>
  <c r="D195" s="1"/>
  <c r="D196" s="1"/>
  <c r="K52" i="3" l="1"/>
  <c r="J50"/>
  <c r="M50" s="1"/>
  <c r="J51"/>
  <c r="M51" s="1"/>
  <c r="K176" i="20"/>
  <c r="F179" s="1"/>
  <c r="J52" i="3" l="1"/>
  <c r="M52" s="1"/>
  <c r="N52"/>
  <c r="K53"/>
  <c r="N53" s="1"/>
  <c r="K176" i="19"/>
  <c r="F179" s="1"/>
  <c r="K54" i="3" l="1"/>
  <c r="N54" s="1"/>
  <c r="J53"/>
  <c r="M53" s="1"/>
  <c r="K176" i="24"/>
  <c r="F179" s="1"/>
  <c r="K176" i="23"/>
  <c r="F179" s="1"/>
  <c r="K56" i="3" l="1"/>
  <c r="N56" s="1"/>
  <c r="K55"/>
  <c r="N55" s="1"/>
  <c r="J54"/>
  <c r="M54" s="1"/>
  <c r="J56" l="1"/>
  <c r="M56" s="1"/>
  <c r="J55"/>
  <c r="M55" s="1"/>
  <c r="K176" i="11"/>
  <c r="I19"/>
  <c r="J19" s="1"/>
  <c r="K110" s="1"/>
  <c r="F180" s="1"/>
  <c r="I9" i="3" l="1"/>
  <c r="K9" s="1"/>
  <c r="K33" s="1"/>
  <c r="K111" i="11"/>
  <c r="F179" s="1"/>
  <c r="D23" i="2"/>
  <c r="L9" i="3" l="1"/>
  <c r="L33" s="1"/>
  <c r="L43"/>
  <c r="L67"/>
  <c r="D24" i="2"/>
  <c r="D26" s="1"/>
  <c r="D27" s="1"/>
  <c r="D28" s="1"/>
  <c r="K67" i="3" l="1"/>
  <c r="O67"/>
  <c r="K43"/>
  <c r="O43"/>
  <c r="L68"/>
  <c r="O68" l="1"/>
  <c r="J43"/>
  <c r="M43" s="1"/>
  <c r="N43"/>
  <c r="J67"/>
  <c r="M67" s="1"/>
  <c r="N67"/>
  <c r="K68"/>
  <c r="M68" l="1"/>
  <c r="N68"/>
</calcChain>
</file>

<file path=xl/comments1.xml><?xml version="1.0" encoding="utf-8"?>
<comments xmlns="http://schemas.openxmlformats.org/spreadsheetml/2006/main">
  <authors>
    <author>Сони</author>
  </authors>
  <commentList>
    <comment ref="D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</commentList>
</comments>
</file>

<file path=xl/comments2.xml><?xml version="1.0" encoding="utf-8"?>
<comments xmlns="http://schemas.openxmlformats.org/spreadsheetml/2006/main">
  <authors>
    <author>Сони</author>
  </authors>
  <commentList>
    <comment ref="D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  <comment ref="F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  <comment ref="H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</commentList>
</comments>
</file>

<file path=xl/sharedStrings.xml><?xml version="1.0" encoding="utf-8"?>
<sst xmlns="http://schemas.openxmlformats.org/spreadsheetml/2006/main" count="47709" uniqueCount="23629">
  <si>
    <t>Утверждаю</t>
  </si>
  <si>
    <t>Носиков Д. А.</t>
  </si>
  <si>
    <t>Акт списания материалов в производство</t>
  </si>
  <si>
    <t>ед.изм</t>
  </si>
  <si>
    <t>Высота</t>
  </si>
  <si>
    <t>Ширина</t>
  </si>
  <si>
    <t>Количество</t>
  </si>
  <si>
    <t>№п.п.</t>
  </si>
  <si>
    <t>кол-во на 1 шт.</t>
  </si>
  <si>
    <t>кол-во всего</t>
  </si>
  <si>
    <t>стоимость руб.</t>
  </si>
  <si>
    <t>Стоимость изделия</t>
  </si>
  <si>
    <t>Общая стоимость заказа</t>
  </si>
  <si>
    <t>Время изготовления</t>
  </si>
  <si>
    <t>Показатель рентабельности</t>
  </si>
  <si>
    <t>Накладные расходы  (норма в %)</t>
  </si>
  <si>
    <t>Всего ч/ч на производстве</t>
  </si>
  <si>
    <t>КПД (при конвейерном производстве)</t>
  </si>
  <si>
    <t>Норма налогов (в % от стоимости)</t>
  </si>
  <si>
    <t>Стоимость материалов</t>
  </si>
  <si>
    <t>Накладные расходы</t>
  </si>
  <si>
    <t>№</t>
  </si>
  <si>
    <t>Наименование</t>
  </si>
  <si>
    <t>Стоимость за ед.</t>
  </si>
  <si>
    <t>Всего</t>
  </si>
  <si>
    <t>Изделие:</t>
  </si>
  <si>
    <t>кол-во на ед./мин</t>
  </si>
  <si>
    <t>кол-во всего / час</t>
  </si>
  <si>
    <t>цена закупочная</t>
  </si>
  <si>
    <t xml:space="preserve">Проверил </t>
  </si>
  <si>
    <t>Разработал</t>
  </si>
  <si>
    <t>всего на изделие</t>
  </si>
  <si>
    <t>х</t>
  </si>
  <si>
    <t>Итого:</t>
  </si>
  <si>
    <t>дата</t>
  </si>
  <si>
    <t>Генеральный Директор ООО "Балтик-Лайт"</t>
  </si>
  <si>
    <t>Кол-во</t>
  </si>
  <si>
    <t>Всего:</t>
  </si>
  <si>
    <t>Нормы времени и стоимость производственных операций</t>
  </si>
  <si>
    <t>Норма прибыли на позицию</t>
  </si>
  <si>
    <t>Норма налогов на позицию</t>
  </si>
  <si>
    <t>Изделие №1</t>
  </si>
  <si>
    <t>Изделие №2</t>
  </si>
  <si>
    <t>Изделие №3</t>
  </si>
  <si>
    <t>Изделие №4</t>
  </si>
  <si>
    <t>Изделие №5</t>
  </si>
  <si>
    <t>Изделие №6</t>
  </si>
  <si>
    <t>Изделие №7</t>
  </si>
  <si>
    <t>Изделие №8</t>
  </si>
  <si>
    <t>Сводная таблица стоимости работ</t>
  </si>
  <si>
    <t>Проектирование</t>
  </si>
  <si>
    <t>Снабжение</t>
  </si>
  <si>
    <t>Снабжение р/д</t>
  </si>
  <si>
    <t>Монтаж р/д</t>
  </si>
  <si>
    <t>Монтаж</t>
  </si>
  <si>
    <t>Изготовление р/дней (справочно)</t>
  </si>
  <si>
    <t>предполагаемая дата начала</t>
  </si>
  <si>
    <t>Расчетный срок изготовления р/д</t>
  </si>
  <si>
    <t>предполагаемая дата завершения всего объема</t>
  </si>
  <si>
    <t>Расчетная дата (отдельно по позициям)</t>
  </si>
  <si>
    <t>на</t>
  </si>
  <si>
    <t>изд.</t>
  </si>
  <si>
    <t>на 1 изд.</t>
  </si>
  <si>
    <t>Размер</t>
  </si>
  <si>
    <t>к1</t>
  </si>
  <si>
    <t>к2</t>
  </si>
  <si>
    <t>Идентификатор (заказчик, запрос, объект)</t>
  </si>
  <si>
    <t>ООО "БАЛТИК-ЛАЙТ"</t>
  </si>
  <si>
    <t>выписано:</t>
  </si>
  <si>
    <t>дата:</t>
  </si>
  <si>
    <t>ООО "Балтик Имидж Групп"</t>
  </si>
  <si>
    <t>срок выполнения:</t>
  </si>
  <si>
    <t>менеджер</t>
  </si>
  <si>
    <r>
      <t>Тип работ</t>
    </r>
    <r>
      <rPr>
        <sz val="12"/>
        <rFont val="Arial Cyr"/>
        <charset val="204"/>
      </rPr>
      <t xml:space="preserve"> (экспертиза, изготовление, ремонт, монтаж, печать, дизайн, другое)</t>
    </r>
  </si>
  <si>
    <t>Заказчик (юр. лицо, физ. лицо):</t>
  </si>
  <si>
    <t>Адрес, сторона размещения:</t>
  </si>
  <si>
    <t>Администратор (имя, тел.):</t>
  </si>
  <si>
    <t>Инженерная служба (имя, тел):</t>
  </si>
  <si>
    <t>Возм. время работ (ночь, день, др.)</t>
  </si>
  <si>
    <r>
      <t xml:space="preserve">Доп. подробности к производству работ           </t>
    </r>
    <r>
      <rPr>
        <sz val="12"/>
        <rFont val="Arial Cyr"/>
        <charset val="204"/>
      </rPr>
      <t>(материал мест крепления, наличие и место электровывода, др.)</t>
    </r>
  </si>
  <si>
    <t>Спецтехника для работ</t>
  </si>
  <si>
    <t xml:space="preserve">(18, 22, 28, 30, 35, 50 метров), колено или телескопическая другая спецтехника (кран, пеканиска, леса, др.) </t>
  </si>
  <si>
    <t>Контактное лицо для связи с водителем автовышки (от нас)</t>
  </si>
  <si>
    <t>Водитель автовышки (тел.)</t>
  </si>
  <si>
    <t>время проведения работ (начало и предп. окончание)</t>
  </si>
  <si>
    <t>согласованное время (если несколько - указать)</t>
  </si>
  <si>
    <t>ПРОИЗВОДИМЫЕ РАБОТЫ:</t>
  </si>
  <si>
    <r>
      <rPr>
        <b/>
        <sz val="12"/>
        <rFont val="Arial Cyr"/>
        <charset val="204"/>
      </rPr>
      <t>(Изделия, технология, состав работ, др. данные по запросу технического специалиста)</t>
    </r>
    <r>
      <rPr>
        <b/>
        <sz val="11"/>
        <rFont val="Arial Cyr"/>
        <charset val="204"/>
      </rPr>
      <t xml:space="preserve">       *</t>
    </r>
    <r>
      <rPr>
        <sz val="11"/>
        <rFont val="Arial Cyr"/>
        <charset val="204"/>
      </rPr>
      <t xml:space="preserve">обязательно указать место электровывода на изделии и у заказчика.  </t>
    </r>
    <r>
      <rPr>
        <b/>
        <sz val="11"/>
        <rFont val="Arial Cyr"/>
        <charset val="204"/>
      </rPr>
      <t xml:space="preserve">   </t>
    </r>
  </si>
  <si>
    <t>К-во</t>
  </si>
  <si>
    <t>Пленки и окраска (серия, №, RAL, другое)</t>
  </si>
  <si>
    <t>Полноцветное изображение (материал, качество dpi, доп. обработка)</t>
  </si>
  <si>
    <t>Файлы и др. подробности</t>
  </si>
  <si>
    <t>Отгрузка (офис, производство, время, др.)</t>
  </si>
  <si>
    <t>Доставка (время, упаковка, др.)</t>
  </si>
  <si>
    <t>Отметки о передаче (дата, отв. лицо):</t>
  </si>
  <si>
    <t>Сводная таблица себестоимости работ</t>
  </si>
  <si>
    <t>Руб. с НДС</t>
  </si>
  <si>
    <t>Без НДС</t>
  </si>
  <si>
    <t>НДС 18%</t>
  </si>
  <si>
    <t>Предполагаемый срок изготовления Р/дней</t>
  </si>
  <si>
    <r>
      <rPr>
        <b/>
        <sz val="14"/>
        <rFont val="Arial Cyr"/>
        <charset val="204"/>
      </rPr>
      <t>Лица согласовывающие работы</t>
    </r>
    <r>
      <rPr>
        <b/>
        <sz val="12"/>
        <rFont val="Arial Cyr"/>
        <charset val="204"/>
      </rPr>
      <t xml:space="preserve">             Заказчик (представитель), тел.:</t>
    </r>
  </si>
  <si>
    <t>Прим:</t>
  </si>
  <si>
    <t>Сервисный сбор компании</t>
  </si>
  <si>
    <t>Всего применительно к 1 шт.</t>
  </si>
  <si>
    <t>Изделие №9</t>
  </si>
  <si>
    <t>Изделие №10</t>
  </si>
  <si>
    <t>Изделие №11</t>
  </si>
  <si>
    <t>Изделие №12</t>
  </si>
  <si>
    <t>Изделие №13</t>
  </si>
  <si>
    <t>Изделие №14</t>
  </si>
  <si>
    <t>Изделие №15</t>
  </si>
  <si>
    <r>
      <rPr>
        <b/>
        <sz val="12"/>
        <rFont val="Arial Cyr"/>
        <charset val="204"/>
      </rPr>
      <t>k-</t>
    </r>
    <r>
      <rPr>
        <b/>
        <sz val="9"/>
        <rFont val="Arial Cyr"/>
        <charset val="204"/>
      </rPr>
      <t>расх.</t>
    </r>
  </si>
  <si>
    <r>
      <t>k-</t>
    </r>
    <r>
      <rPr>
        <b/>
        <sz val="9"/>
        <rFont val="Arial Cyr"/>
        <charset val="204"/>
      </rPr>
      <t>расх.</t>
    </r>
  </si>
  <si>
    <t>участие в расчете</t>
  </si>
  <si>
    <t>Проектир. р/д</t>
  </si>
  <si>
    <t>Накладные расх.</t>
  </si>
  <si>
    <t>Итого материалов</t>
  </si>
  <si>
    <t>кол-во изд.</t>
  </si>
  <si>
    <t>вспом. время на все изд./мин.</t>
  </si>
  <si>
    <t>Погрузо - разгрузочные работы</t>
  </si>
  <si>
    <t>Подготовка рабоч. проекта на производство</t>
  </si>
  <si>
    <t>минут</t>
  </si>
  <si>
    <t>часов</t>
  </si>
  <si>
    <t>дата расчета</t>
  </si>
  <si>
    <t xml:space="preserve">     Отв.менеджер: </t>
  </si>
  <si>
    <t xml:space="preserve">Заказчик: </t>
  </si>
  <si>
    <t xml:space="preserve">Дата приемки: </t>
  </si>
  <si>
    <t xml:space="preserve">Телефоны: </t>
  </si>
  <si>
    <t xml:space="preserve">Срок выполнения: </t>
  </si>
  <si>
    <t xml:space="preserve">№  </t>
  </si>
  <si>
    <t>Материал</t>
  </si>
  <si>
    <t>dpi</t>
  </si>
  <si>
    <t>Имя файла</t>
  </si>
  <si>
    <t xml:space="preserve">Особые условия*: </t>
  </si>
  <si>
    <t xml:space="preserve">Примечание менеджера: </t>
  </si>
  <si>
    <t>Исполнитель ___________________</t>
  </si>
  <si>
    <t>*в случае отсутствия информационных уточнений в этом пункте Тех.задания, претензии заказчика к готовому печатному изображению приниматься и рассматриваться не будут!!!</t>
  </si>
  <si>
    <t>Объект (бренд, вывеска, изделие):</t>
  </si>
  <si>
    <r>
      <t xml:space="preserve">L </t>
    </r>
    <r>
      <rPr>
        <sz val="9"/>
        <color indexed="8"/>
        <rFont val="Calibri"/>
        <family val="2"/>
        <charset val="204"/>
      </rPr>
      <t>крив.1 (м)</t>
    </r>
  </si>
  <si>
    <r>
      <t xml:space="preserve">L </t>
    </r>
    <r>
      <rPr>
        <sz val="9"/>
        <color indexed="8"/>
        <rFont val="Calibri"/>
        <family val="2"/>
        <charset val="204"/>
      </rPr>
      <t>крив.2 (м)</t>
    </r>
  </si>
  <si>
    <r>
      <t xml:space="preserve">L </t>
    </r>
    <r>
      <rPr>
        <sz val="9"/>
        <color indexed="8"/>
        <rFont val="Calibri"/>
        <family val="2"/>
        <charset val="204"/>
      </rPr>
      <t>крив.3 (м)</t>
    </r>
  </si>
  <si>
    <r>
      <rPr>
        <b/>
        <sz val="11"/>
        <color theme="1"/>
        <rFont val="Calibri"/>
        <family val="2"/>
        <charset val="204"/>
        <scheme val="minor"/>
      </rPr>
      <t>t</t>
    </r>
    <r>
      <rPr>
        <b/>
        <sz val="8"/>
        <color theme="1"/>
        <rFont val="Calibri"/>
        <family val="2"/>
        <charset val="204"/>
        <scheme val="minor"/>
      </rPr>
      <t>1</t>
    </r>
    <r>
      <rPr>
        <sz val="11"/>
        <color theme="1"/>
        <rFont val="Calibri"/>
        <family val="2"/>
        <charset val="204"/>
        <scheme val="minor"/>
      </rPr>
      <t>, мин.</t>
    </r>
  </si>
  <si>
    <r>
      <rPr>
        <b/>
        <sz val="11"/>
        <color theme="1"/>
        <rFont val="Calibri"/>
        <family val="2"/>
        <charset val="204"/>
        <scheme val="minor"/>
      </rPr>
      <t>t</t>
    </r>
    <r>
      <rPr>
        <b/>
        <sz val="8"/>
        <color theme="1"/>
        <rFont val="Calibri"/>
        <family val="2"/>
        <charset val="204"/>
        <scheme val="minor"/>
      </rPr>
      <t>2</t>
    </r>
    <r>
      <rPr>
        <sz val="11"/>
        <color theme="1"/>
        <rFont val="Calibri"/>
        <family val="2"/>
        <charset val="204"/>
        <scheme val="minor"/>
      </rPr>
      <t>, мин.</t>
    </r>
  </si>
  <si>
    <r>
      <rPr>
        <b/>
        <sz val="11"/>
        <color theme="1"/>
        <rFont val="Calibri"/>
        <family val="2"/>
        <charset val="204"/>
        <scheme val="minor"/>
      </rPr>
      <t>t</t>
    </r>
    <r>
      <rPr>
        <b/>
        <sz val="8"/>
        <color theme="1"/>
        <rFont val="Calibri"/>
        <family val="2"/>
        <charset val="204"/>
        <scheme val="minor"/>
      </rPr>
      <t>3</t>
    </r>
    <r>
      <rPr>
        <sz val="11"/>
        <color theme="1"/>
        <rFont val="Calibri"/>
        <family val="2"/>
        <charset val="204"/>
        <scheme val="minor"/>
      </rPr>
      <t>, мин.</t>
    </r>
  </si>
  <si>
    <r>
      <t xml:space="preserve">S </t>
    </r>
    <r>
      <rPr>
        <b/>
        <sz val="8"/>
        <color indexed="8"/>
        <rFont val="Calibri"/>
        <family val="2"/>
        <charset val="204"/>
      </rPr>
      <t>обр</t>
    </r>
    <r>
      <rPr>
        <sz val="9"/>
        <color indexed="8"/>
        <rFont val="Calibri"/>
        <family val="2"/>
        <charset val="204"/>
      </rPr>
      <t xml:space="preserve">.1 </t>
    </r>
    <r>
      <rPr>
        <sz val="8"/>
        <color indexed="8"/>
        <rFont val="Calibri"/>
        <family val="2"/>
        <charset val="204"/>
      </rPr>
      <t>(м/мин)</t>
    </r>
  </si>
  <si>
    <r>
      <t xml:space="preserve">S </t>
    </r>
    <r>
      <rPr>
        <b/>
        <sz val="8"/>
        <color indexed="8"/>
        <rFont val="Calibri"/>
        <family val="2"/>
        <charset val="204"/>
      </rPr>
      <t>обр</t>
    </r>
    <r>
      <rPr>
        <sz val="9"/>
        <color indexed="8"/>
        <rFont val="Calibri"/>
        <family val="2"/>
        <charset val="204"/>
      </rPr>
      <t xml:space="preserve">.2 </t>
    </r>
    <r>
      <rPr>
        <sz val="8"/>
        <color indexed="8"/>
        <rFont val="Calibri"/>
        <family val="2"/>
        <charset val="204"/>
      </rPr>
      <t>(м/мин)</t>
    </r>
  </si>
  <si>
    <r>
      <t xml:space="preserve">S </t>
    </r>
    <r>
      <rPr>
        <b/>
        <sz val="8"/>
        <color indexed="8"/>
        <rFont val="Calibri"/>
        <family val="2"/>
        <charset val="204"/>
      </rPr>
      <t>обр</t>
    </r>
    <r>
      <rPr>
        <sz val="9"/>
        <color indexed="8"/>
        <rFont val="Calibri"/>
        <family val="2"/>
        <charset val="204"/>
      </rPr>
      <t xml:space="preserve">.3 </t>
    </r>
    <r>
      <rPr>
        <sz val="8"/>
        <color indexed="8"/>
        <rFont val="Calibri"/>
        <family val="2"/>
        <charset val="204"/>
      </rPr>
      <t>(м/мин)</t>
    </r>
  </si>
  <si>
    <t xml:space="preserve"> </t>
  </si>
  <si>
    <t>Заявка на проведение работ №</t>
  </si>
  <si>
    <t>Дополнительные параметры</t>
  </si>
  <si>
    <t>дополнительные параметры:</t>
  </si>
  <si>
    <t xml:space="preserve">наименование </t>
  </si>
  <si>
    <t>Сметная стоимость материалов и услуг субподрядчиков</t>
  </si>
  <si>
    <t>Ширина/ высота готового изделия, мм</t>
  </si>
  <si>
    <t>Карманы, мм</t>
  </si>
  <si>
    <t>а</t>
  </si>
  <si>
    <t>б</t>
  </si>
  <si>
    <t>Поля, мм</t>
  </si>
  <si>
    <t>Проклейка, мм</t>
  </si>
  <si>
    <t>ИЗД.1</t>
  </si>
  <si>
    <t>ИЗД.2</t>
  </si>
  <si>
    <t>ИЗД.3</t>
  </si>
  <si>
    <t>ИЗД.4</t>
  </si>
  <si>
    <t xml:space="preserve"> Заказчик _________________</t>
  </si>
  <si>
    <t>Доставка</t>
  </si>
  <si>
    <t>Отгрузка</t>
  </si>
  <si>
    <t xml:space="preserve">БЛАНК ТЗ на печать      </t>
  </si>
  <si>
    <t>Люверсы, к-во</t>
  </si>
  <si>
    <t>с</t>
  </si>
  <si>
    <t>д</t>
  </si>
  <si>
    <t>м.кв.</t>
  </si>
  <si>
    <t>k-расх.</t>
  </si>
  <si>
    <t>плита MTZP SB/HK silvermetallic 11261 m/gl с защ.пленкой 3000*1500*1мм</t>
  </si>
  <si>
    <t>шт.</t>
  </si>
  <si>
    <t>плита MTZPL SB/HK 2000*1000*2мм золото gold mirror standart</t>
  </si>
  <si>
    <t>м.п.</t>
  </si>
  <si>
    <t>плита MTZPL SB/HK 2000*1000*2мм silver metallic 11230</t>
  </si>
  <si>
    <t>плита MTZPL SB/HK 2000*1000*2мм серебро silver mirror standart</t>
  </si>
  <si>
    <t>Код</t>
  </si>
  <si>
    <t>0105116</t>
  </si>
  <si>
    <t>0105122</t>
  </si>
  <si>
    <t>010519</t>
  </si>
  <si>
    <t>010902002</t>
  </si>
  <si>
    <t>010501</t>
  </si>
  <si>
    <t>плита MTZPL SB/HK 2000*1000*1мм серебро silver mirror standart</t>
  </si>
  <si>
    <t>010507</t>
  </si>
  <si>
    <t>плита MTZPL SB/HK 2000*1000*1мм золото gold mirror standart</t>
  </si>
  <si>
    <t>0105109</t>
  </si>
  <si>
    <t>плита MTZP SB/HK 16110 (744) белая 2000*1000*0,5мм мат/мат</t>
  </si>
  <si>
    <t>0105121</t>
  </si>
  <si>
    <t>плита MTZPL SB/HK 2000*1000*1мм silver metallic 11230</t>
  </si>
  <si>
    <t>010524</t>
  </si>
  <si>
    <r>
      <t xml:space="preserve">Курс ЕВРО: </t>
    </r>
    <r>
      <rPr>
        <sz val="9"/>
        <color rgb="FFFF0000"/>
        <rFont val="Calibri"/>
        <family val="2"/>
        <charset val="204"/>
        <scheme val="minor"/>
      </rPr>
      <t>(ЦБ/добавка/для расчетов)</t>
    </r>
  </si>
  <si>
    <t>Курс Доллара: (ЦБ/добавка/для расчетов)</t>
  </si>
  <si>
    <t>Товар</t>
  </si>
  <si>
    <t>Ед. изм.</t>
  </si>
  <si>
    <t>Рубли</t>
  </si>
  <si>
    <t>Цена</t>
  </si>
  <si>
    <t>010902004</t>
  </si>
  <si>
    <t>010902014</t>
  </si>
  <si>
    <t>010902029</t>
  </si>
  <si>
    <t>0109032008</t>
  </si>
  <si>
    <t>0109033001</t>
  </si>
  <si>
    <t>0109033007</t>
  </si>
  <si>
    <t>0109033014</t>
  </si>
  <si>
    <t>0109033015</t>
  </si>
  <si>
    <t>0109033017</t>
  </si>
  <si>
    <t>010905009</t>
  </si>
  <si>
    <t>010905010</t>
  </si>
  <si>
    <t>010905014</t>
  </si>
  <si>
    <t>01090701</t>
  </si>
  <si>
    <t>01090702</t>
  </si>
  <si>
    <t>010909001</t>
  </si>
  <si>
    <t>плита Quinn PETg UVP clear 2050*3050*2mm</t>
  </si>
  <si>
    <t>010909002</t>
  </si>
  <si>
    <t>плита Quinn PETg UVP opal (LT30%) 2050*3050*2mm</t>
  </si>
  <si>
    <t>010909003</t>
  </si>
  <si>
    <t>плита Quinn PETg clear без UVP 2050*1250*2mm</t>
  </si>
  <si>
    <t>010909004</t>
  </si>
  <si>
    <t>плита Quinn PETg clear без UVP 1000*800*0,5mm</t>
  </si>
  <si>
    <t>010909005</t>
  </si>
  <si>
    <t>плита Quinn PETg clear без UVP 2050*1250*0,8mm</t>
  </si>
  <si>
    <t>010909006</t>
  </si>
  <si>
    <t>плита Quinn PETg clear без UVP 2050*1250*1mm</t>
  </si>
  <si>
    <t>010909007</t>
  </si>
  <si>
    <t>плита Quinn PETg clear без UVP 2050*1250*1,5mm</t>
  </si>
  <si>
    <t>010909008</t>
  </si>
  <si>
    <t>плита Quinn PETg UVP clear 2050*3050*3mm</t>
  </si>
  <si>
    <t>010909009</t>
  </si>
  <si>
    <t>плита Quinn PETg UVP opal (LT30%) 2050*3050*3mm</t>
  </si>
  <si>
    <t>010909010</t>
  </si>
  <si>
    <t>плита Quinn PETg clear без UVP 3050*2050*3mm</t>
  </si>
  <si>
    <t>010909011</t>
  </si>
  <si>
    <t>плита Quinn PETg UVP opal (LT30%) 2050*3050*4mm</t>
  </si>
  <si>
    <t>010909012</t>
  </si>
  <si>
    <t>плита Quinn PETg clear без UVP 2050*3050*1,5mm</t>
  </si>
  <si>
    <t>010909013</t>
  </si>
  <si>
    <t>плита Quinn PETg clear без UVP 2050*3050*2mm</t>
  </si>
  <si>
    <t>01091301</t>
  </si>
  <si>
    <t>010913010</t>
  </si>
  <si>
    <t>плита Satin Glass "голубой лед" ARD 2805 3050*2030*4mm</t>
  </si>
  <si>
    <t>010913011</t>
  </si>
  <si>
    <t>плита Satin Glass "серый" ARD 1155 3050*2030*4mm</t>
  </si>
  <si>
    <t>010913012</t>
  </si>
  <si>
    <t>плита Satin Glass violet ARD 1751 3050*2030*4mm</t>
  </si>
  <si>
    <t>01091302</t>
  </si>
  <si>
    <t>плита Quinn Cast design glass clear ARD 1000 3050*2030*3mm</t>
  </si>
  <si>
    <t>01091317</t>
  </si>
  <si>
    <t>плита Satin Glass "молочный" ARD 2008 2030*3050*4мм</t>
  </si>
  <si>
    <t>01091318</t>
  </si>
  <si>
    <t>плита Satin Glass "салатовый" ARD 1512 2030*3050*4мм</t>
  </si>
  <si>
    <t>01091319</t>
  </si>
  <si>
    <t>плита Satin Glass "голубой" ARD 1875 2030*3050*4мм</t>
  </si>
  <si>
    <t>01091320</t>
  </si>
  <si>
    <t>плита Satin Glass "прозр.иней" ARD 1000 2030*3050*4мм</t>
  </si>
  <si>
    <t>01091321</t>
  </si>
  <si>
    <t>плита Satin Glass "табак" ARD 1438 3050*2030*4мм</t>
  </si>
  <si>
    <t>01091322</t>
  </si>
  <si>
    <t>плита Satin Glass "оранж" ARD 1307 3050*2030*4мм</t>
  </si>
  <si>
    <t>01091323</t>
  </si>
  <si>
    <t>плита Satin Glass "красный" ARD 1600 3050*2030*4мм</t>
  </si>
  <si>
    <t>01091324</t>
  </si>
  <si>
    <t>плита Satin Glass "розовый" ARD 2614 3050*2030*4мм</t>
  </si>
  <si>
    <t>01091325</t>
  </si>
  <si>
    <t>01091326</t>
  </si>
  <si>
    <t>01091327</t>
  </si>
  <si>
    <t>плита Satin Glass "белый" ARD 2000 3050*2030*4мм</t>
  </si>
  <si>
    <t>01091328</t>
  </si>
  <si>
    <t>плита Satin Glass "синий" ARD 1809 3050*2030*4мм</t>
  </si>
  <si>
    <t>01091329</t>
  </si>
  <si>
    <t>плита Satin Glass "желтый" ARD 1212 3050*2030*4мм</t>
  </si>
  <si>
    <t>01091330</t>
  </si>
  <si>
    <t>01091340</t>
  </si>
  <si>
    <t>01091341</t>
  </si>
  <si>
    <t>01091342</t>
  </si>
  <si>
    <t>01091343</t>
  </si>
  <si>
    <t>01091344</t>
  </si>
  <si>
    <t>01091345</t>
  </si>
  <si>
    <t>01091346</t>
  </si>
  <si>
    <t>01091348</t>
  </si>
  <si>
    <t>01091351</t>
  </si>
  <si>
    <t>01091352</t>
  </si>
  <si>
    <t>Акр.стекло Quinn Cast 4603 (Paraglas 648) красн. 3050*2030*3мм</t>
  </si>
  <si>
    <t>01091353</t>
  </si>
  <si>
    <t>Акр.стекло Quinn Cast 4854 (Paraglas 334) синее 3050*2030*3мм</t>
  </si>
  <si>
    <t>01091354</t>
  </si>
  <si>
    <t>Акр.стекло Quinn Cast 2611 (Paraglas 637) красн. 3050*2030*3мм</t>
  </si>
  <si>
    <t>01091355</t>
  </si>
  <si>
    <t>Акр.стекло Quinn Cast 4606 (Paraglas 650) красн. 3050*2030*3мм</t>
  </si>
  <si>
    <t>01091356</t>
  </si>
  <si>
    <t>Акр.стекло Quinn Cast 4319 (Paraglas 577) оранж. 3050*2030*3мм</t>
  </si>
  <si>
    <t>01091358</t>
  </si>
  <si>
    <t>Акр.стекло Quinn Cast 3924 серое(LT 1%) 3050*2030*3мм</t>
  </si>
  <si>
    <t>01091359</t>
  </si>
  <si>
    <t>Акр.стекло Quinn Cast Vision 2950 ARD (для обратн.проекции) 3050*2030*4мм</t>
  </si>
  <si>
    <t>01091360</t>
  </si>
  <si>
    <t>плита Satin Glass "беж" ARD 2102 3050*2030*4мм</t>
  </si>
  <si>
    <t>01091361</t>
  </si>
  <si>
    <t>плита Satin Glass "киви" ARD 2512 3050*2030*4мм</t>
  </si>
  <si>
    <t>01091362</t>
  </si>
  <si>
    <t>плита Satin Glass "мандарин" ARD 2305 3050*2030*4мм</t>
  </si>
  <si>
    <t>01091363</t>
  </si>
  <si>
    <t>плита Satin Glass "зеленый" ARD 1549 3050*2030*4мм</t>
  </si>
  <si>
    <t>01091365</t>
  </si>
  <si>
    <t>плита Satin Glass "фиолет.лед" ARD 2701 3050*2030*4мм</t>
  </si>
  <si>
    <t>01091366</t>
  </si>
  <si>
    <t>плита Satin Glass "терракот" ARD 1691 3050*2030*4мм</t>
  </si>
  <si>
    <t>01091367</t>
  </si>
  <si>
    <t>плита Satin Glass "индиго" ARD 1883 3050*2030*4мм</t>
  </si>
  <si>
    <t>01091370</t>
  </si>
  <si>
    <t>плита Quinn Cast design "молочный" ARD 2008 2030*3050*3мм</t>
  </si>
  <si>
    <t>01091371</t>
  </si>
  <si>
    <t>плита Quinn Cast design "белый" ARD 2000 3050*2030*3мм</t>
  </si>
  <si>
    <t>01091372</t>
  </si>
  <si>
    <t>плита Quinn Cast design "белый" ARD 2000 3050*2030*6мм</t>
  </si>
  <si>
    <t>01091373</t>
  </si>
  <si>
    <t>плита Quinn Cast design "белый" ARD 2000 3050*2030*8мм</t>
  </si>
  <si>
    <t>01091374</t>
  </si>
  <si>
    <t>01091379</t>
  </si>
  <si>
    <t>01091415</t>
  </si>
  <si>
    <t>Веер "Коллекция SATIN Glass"</t>
  </si>
  <si>
    <t>01091423</t>
  </si>
  <si>
    <t>Папка-каталог "Коллекция SATIN Glass"</t>
  </si>
  <si>
    <t>01091501</t>
  </si>
  <si>
    <t>плита Satin Glass XT ST прозрачный soft 3050*2050*4mm</t>
  </si>
  <si>
    <t>01091502</t>
  </si>
  <si>
    <t>плита Satin Glass XT ST белый soft 3050*2050*4mm</t>
  </si>
  <si>
    <t>01091503</t>
  </si>
  <si>
    <t>плита Satin Glass XT ST голубой soft 3050*2050*4mm</t>
  </si>
  <si>
    <t>01091504</t>
  </si>
  <si>
    <t>плита Satin Glass XT ST салатовый soft 3050*2050*4мм</t>
  </si>
  <si>
    <t>01091505</t>
  </si>
  <si>
    <t xml:space="preserve">плита Quinn XT Soft Tone clear 1000 (прозр.) 3050*2050*3mm </t>
  </si>
  <si>
    <t>01100008</t>
  </si>
  <si>
    <t>плита AXPET clear 099 2050*1250*1мм</t>
  </si>
  <si>
    <t>01100009</t>
  </si>
  <si>
    <t>плита VIVAK clear 099 2050*1250*0,5мм</t>
  </si>
  <si>
    <t>01100015</t>
  </si>
  <si>
    <t>плита AXPET white(transl.) 130 2050*1250*1мм</t>
  </si>
  <si>
    <t>01100022</t>
  </si>
  <si>
    <t>плита AXPET clear 099 2050*1250*2мм</t>
  </si>
  <si>
    <t>01100024</t>
  </si>
  <si>
    <t>плита AXPET clear 099 2050*1250*0.8мм</t>
  </si>
  <si>
    <t>01100026</t>
  </si>
  <si>
    <t>плита AXPET clear 099 2050*1250*1.5мм</t>
  </si>
  <si>
    <t>01100029</t>
  </si>
  <si>
    <t>плита VIVAK clear 099 2050*1250*0.75мм</t>
  </si>
  <si>
    <t>01102001</t>
  </si>
  <si>
    <t>плита AXPET clear 099 3050*2050*2mm</t>
  </si>
  <si>
    <t>01102002</t>
  </si>
  <si>
    <t>плита AXPET white(transluzent)130 3050*2050*2mm</t>
  </si>
  <si>
    <t>011020101</t>
  </si>
  <si>
    <t>плита AXPET clear 099 AR(NR) антиблик 2050*1250*1,5мм</t>
  </si>
  <si>
    <t>011020103</t>
  </si>
  <si>
    <t>плита AXPET clear 099 3050*2050*1мм</t>
  </si>
  <si>
    <t>011020104</t>
  </si>
  <si>
    <t>плита AXPET clear 099 3050*2050*3мм</t>
  </si>
  <si>
    <t>011020105</t>
  </si>
  <si>
    <t>плита AXPET white(transl.) 130 3050*2050*3мм</t>
  </si>
  <si>
    <t>011020106</t>
  </si>
  <si>
    <t>плита AXPET clear 099 3050*2050*1,5мм</t>
  </si>
  <si>
    <t>011020107</t>
  </si>
  <si>
    <t>плита AXPET clear 099 AR антиблик 2050*1250*1мм</t>
  </si>
  <si>
    <t>011020108</t>
  </si>
  <si>
    <t>плита Axpet white 130(молочный)2050*1250*1,5мм</t>
  </si>
  <si>
    <t>01140103</t>
  </si>
  <si>
    <t>011412001</t>
  </si>
  <si>
    <t>плита DIBOND B 1500*4050*2мм белый/серебро (White/Alummet)</t>
  </si>
  <si>
    <t>011412007</t>
  </si>
  <si>
    <t>011412020</t>
  </si>
  <si>
    <t>Плита DIBOND B 1500*4050*3mm синий глянц./синий (blue highgloss/blue mat)</t>
  </si>
  <si>
    <t>011412023</t>
  </si>
  <si>
    <t>Плита DIBOND B 1250*4050*3mm зеркало/серебро (mirror/alummet)</t>
  </si>
  <si>
    <t>011412040</t>
  </si>
  <si>
    <t>011412042</t>
  </si>
  <si>
    <t>011412048</t>
  </si>
  <si>
    <t>Плита DIBOND B 1250*4050*3mm стукко/серебро (stucco/alummet)</t>
  </si>
  <si>
    <t>011412051</t>
  </si>
  <si>
    <t>Плита DIBOND 1500*4050*3mm темн.дерево/лакир.алюм. (wenge/mill finish)</t>
  </si>
  <si>
    <t>011412052</t>
  </si>
  <si>
    <t>Плита DIBOND 1500*4050*3mm клен/лакир.алюм. (Maple/mill finish)</t>
  </si>
  <si>
    <t>011412055</t>
  </si>
  <si>
    <t>Плита DIBOND 1500*4050*3мм золото/лакир.алюм.(Maygold/millfinish)</t>
  </si>
  <si>
    <t>011412056</t>
  </si>
  <si>
    <t>Плита DIBOND 1250*4050*3mm зеркало антрацит/лакир.алюм.(Mirror antraciet/millfinish)</t>
  </si>
  <si>
    <t>011412057</t>
  </si>
  <si>
    <t>Плита DIBOND 1500*4050*3мм Butlerfinish медь/лакир.алюм.(Butlerfin.copper/millfinish)</t>
  </si>
  <si>
    <t>01141589</t>
  </si>
  <si>
    <t>492125 Тарелка шлиф. Stickfix, мягкая с кантом ST-STF D 125/8 FX-W-HT</t>
  </si>
  <si>
    <t>01141594</t>
  </si>
  <si>
    <t>486546 Пилки для лобзика, компл. из 5 шт. S 75/4/5</t>
  </si>
  <si>
    <t>01141595</t>
  </si>
  <si>
    <t>486548 Пилки для лобзика, компл. из 5 шт. S 75/2,5/5</t>
  </si>
  <si>
    <t>01141596</t>
  </si>
  <si>
    <t>486563 Пилки для лобзика, компл. из 5 шт. S 75/4 K/5</t>
  </si>
  <si>
    <t>01141597</t>
  </si>
  <si>
    <t>486553 Пилки для лобзика, компл. из 5 шт. HS 75/4 BI/5</t>
  </si>
  <si>
    <t>01141598</t>
  </si>
  <si>
    <t>490178 Пилки для лобзика, компл. из 5 шт. HS 75/2,5 BI/5</t>
  </si>
  <si>
    <t>01141599</t>
  </si>
  <si>
    <t>571805 Шлифовальная машинка ROTEX RO 150 FEQ-Plus</t>
  </si>
  <si>
    <t>01141600</t>
  </si>
  <si>
    <t>574349-1 Фрезер в контейнере TL OF 2200 EB-Plus в компл. с FS-OF 2200</t>
  </si>
  <si>
    <t>01141603</t>
  </si>
  <si>
    <t>24494 профиль П-обр.для Dibond 4мм(6м) сыр.алюм.</t>
  </si>
  <si>
    <t>01141607</t>
  </si>
  <si>
    <t>24556A проф.L-обр.3мм covering anodizing (6м)</t>
  </si>
  <si>
    <t>01141608</t>
  </si>
  <si>
    <t>24555A проф.Н-обр.3мм covering anodizing (6м)</t>
  </si>
  <si>
    <t>01141620</t>
  </si>
  <si>
    <t>492656 Фреза пазов. спиральн. тв?рд. HW Spi D12?42 LD ss S12</t>
  </si>
  <si>
    <t>01141621</t>
  </si>
  <si>
    <t>492705 Фреза пригон. с верхн. опорн. подшип. HW D28?25 ss S12</t>
  </si>
  <si>
    <t>01141622</t>
  </si>
  <si>
    <t>492682 Фреза скругляющая с опорн. подшип. HW R5?D26 ss S12</t>
  </si>
  <si>
    <t>01141623</t>
  </si>
  <si>
    <t>492695 Фреза скругляющая с опорн. подшип. HW R6.35?D44.7BN ss S12</t>
  </si>
  <si>
    <t>01141624</t>
  </si>
  <si>
    <t xml:space="preserve">491117 Фреза профильная HW S12 D23 </t>
  </si>
  <si>
    <t>012000008</t>
  </si>
  <si>
    <t>плита PR-M180/23-71/9400-100_0 1400*1000*0,3мм(50шт)прозр.гл/гл</t>
  </si>
  <si>
    <t>уп.</t>
  </si>
  <si>
    <t>012000009</t>
  </si>
  <si>
    <t>плита PR-M180/23-09/9401-120_1 1400*1000*0,2мм(75шт)белый гл/гл</t>
  </si>
  <si>
    <t>01200001</t>
  </si>
  <si>
    <t>плита PR-M180/23-71/9400-100_0 1400*1000*0.5мм(25шт)прозр.гл/гл</t>
  </si>
  <si>
    <t>012001102</t>
  </si>
  <si>
    <t>плита PR-M180/23-71/9400-100_0 1400*1000*0.7мм(20шт)прозр.гл/гл</t>
  </si>
  <si>
    <t>012001103</t>
  </si>
  <si>
    <t>плита PR-M180/23-71/9400-100_0 700*1000*0.2мм(50шт)прозр.гл/гл</t>
  </si>
  <si>
    <t>012001105</t>
  </si>
  <si>
    <t>плита PR-M180/23-71/9400-100_0 700*1000*0,15мм(100шт)прозр.гл/гл</t>
  </si>
  <si>
    <t>012001106</t>
  </si>
  <si>
    <t>плита PR-M180/23-71/9400-100_0 700*1000*0,4мм(25шт)прозр.гл/гл</t>
  </si>
  <si>
    <t>012001108</t>
  </si>
  <si>
    <t>плита PR-M180/23-71/9400-100_0 700*1000*0,25мм(50шт)прозр.гл/гл</t>
  </si>
  <si>
    <t>012001109</t>
  </si>
  <si>
    <t>плита PR-M180/23-71/9400-100_0 700*1000*0,3мм(50шт)прозр.гл/гл</t>
  </si>
  <si>
    <t>012001110</t>
  </si>
  <si>
    <t>плита PR-M180/23-71/9400-100_0 1400*1000*0,4мм(25шт)прозр.гл/гл</t>
  </si>
  <si>
    <t>012001111</t>
  </si>
  <si>
    <t>плита PR-M180/23-71/9400-100_0 1400*1000*0,15мм(50шт)прозр.гл/гл</t>
  </si>
  <si>
    <t>012001112</t>
  </si>
  <si>
    <t>плита PR-M180/23-71/9400-100_0 1400*1000*0,2мм(75шт)прозр.гл/гл</t>
  </si>
  <si>
    <t>012001113</t>
  </si>
  <si>
    <t>плита PR-M180/23-71/9400-100_0 1400*1000*0,3мм(25шт.)пр гл/гл</t>
  </si>
  <si>
    <t>012001203</t>
  </si>
  <si>
    <t>плита PR-М180/23-71/9400-100_0 1400*1000*0,5мм прозр.гл/гл</t>
  </si>
  <si>
    <t>012001204</t>
  </si>
  <si>
    <t>плита PR-М180/23-71/9400-100_0 1400*1000*0,4мм прозр.гл/гл</t>
  </si>
  <si>
    <t>012001205</t>
  </si>
  <si>
    <t>плита PR-M285/08-71/9400-100_0 1400*1000*0,3мм прозр.гл/гл с DYNOX</t>
  </si>
  <si>
    <t>012001206</t>
  </si>
  <si>
    <t>плита PR-М180/23-71/9400-100_0 1400*1000*0,15мм прозр.гл/гл</t>
  </si>
  <si>
    <t>012001207</t>
  </si>
  <si>
    <t>плита PR-М180/23-71/9400-100_0 1400*1000*0,3мм прозр.гл/гл</t>
  </si>
  <si>
    <t>012001208</t>
  </si>
  <si>
    <t>плита PR-М180/23-71/9400-100_0 1400*1000*0,2мм прозр.гл/гл</t>
  </si>
  <si>
    <t>012001209</t>
  </si>
  <si>
    <t>плита PR-М180/23-71/9400-100_0 1400*1000*0,7мм прозр.гл/гл</t>
  </si>
  <si>
    <t>012001210</t>
  </si>
  <si>
    <t>плита PR-M180/23-71/9400-100_0 700*1000*0,3мм прозр.гл/гл</t>
  </si>
  <si>
    <t>012002101</t>
  </si>
  <si>
    <t>плита PR-M180/23-09/9404-120_1 1400*1000*0,5мм(25шт)белый гл/гл</t>
  </si>
  <si>
    <t>012002102</t>
  </si>
  <si>
    <t>плита PR-M180/23-09/9406-120_1 1400*1000*0,7мм(20шт)белый гл/гл</t>
  </si>
  <si>
    <t>012002103</t>
  </si>
  <si>
    <t>плита PR-M180/23-09/9402-120_1 1400*1000*0,3мм(50шт)белый гл/гл</t>
  </si>
  <si>
    <t>012002104</t>
  </si>
  <si>
    <t>плита PR-M180/23-09/9403-120_1 1000*1400*0,4мм(25шт)белый гл/гл</t>
  </si>
  <si>
    <t>012002108</t>
  </si>
  <si>
    <t>плита PR-M180/23-09/9402-120_1 1400*1000*0,3мм(25шт)белый гл/гл</t>
  </si>
  <si>
    <t>012002109</t>
  </si>
  <si>
    <t>плита PR-M180/23-09/9402-120_1 700*1000*0,3мм(50шт)белый гл/гл</t>
  </si>
  <si>
    <t>012002301</t>
  </si>
  <si>
    <t>плита PR-M180/23-09/9406-120_1 1400*1000*0,7мм белый гл/гл</t>
  </si>
  <si>
    <t>012002302</t>
  </si>
  <si>
    <t>0120031002</t>
  </si>
  <si>
    <t>плита PR-M180/09-04/8400-482D8 1400*1000*0,4мм(25шт)белый мат/мат</t>
  </si>
  <si>
    <t>0120032001</t>
  </si>
  <si>
    <t>плита PR-М480/09-09/8101-483_7(482D8) 1400*1000*0,3мм(50шт)белый мат/мат</t>
  </si>
  <si>
    <t>0120032002</t>
  </si>
  <si>
    <t>плита PR-М480/09-07/8101-482D8 1400*1000*0,5мм(25шт)белый мат/мат</t>
  </si>
  <si>
    <t>0120032003</t>
  </si>
  <si>
    <t>плита PR-M180/09-04/8400-482D8 1400*1000*0,7мм(20шт)белый мат/мат</t>
  </si>
  <si>
    <t>0120032006</t>
  </si>
  <si>
    <t>плита PR-M180/09-09/9402-482D8 700*1000*0,3мм(50шт)белый мат/мат</t>
  </si>
  <si>
    <t>0120032008</t>
  </si>
  <si>
    <t>плита PR-M480/09-07/8101-482D8 1400*1000*0,5мм белый мат/мат</t>
  </si>
  <si>
    <t>012005004</t>
  </si>
  <si>
    <t>плита PR-M280/90-51/8800-696K 1400*1000*0,3мм тисненый/глянцевый</t>
  </si>
  <si>
    <t>012005005</t>
  </si>
  <si>
    <t>плита PR-M280/90-51/8800-674K 1400*1000*0,3мм тисненый/глянцевый</t>
  </si>
  <si>
    <t>012005102</t>
  </si>
  <si>
    <t>плита PR-M280/90-51/8800-696K2 1400*1000*0,3мм(50шт)тисненый/глянцевый</t>
  </si>
  <si>
    <t>012005103</t>
  </si>
  <si>
    <t>плита PR-M253/05-51/8800-674K 1400*1000*0,7мм(20шт)тисненый/глянцевый</t>
  </si>
  <si>
    <t>012005104</t>
  </si>
  <si>
    <t>плита PR-M280/90-51/8800-696K 700*1000*0,3мм(50шт)тисненый/глянцевый</t>
  </si>
  <si>
    <t>012005105</t>
  </si>
  <si>
    <t>плита PR-M280/90-51/8800-696K 700*1000*0,5мм(25шт)тисненый/глянцевый</t>
  </si>
  <si>
    <t>01200907</t>
  </si>
  <si>
    <t>Образец ПВХ PentaPrint жесткий формат А4</t>
  </si>
  <si>
    <t>012401003</t>
  </si>
  <si>
    <t>плита KAPA-LINE 1000*1400*5мм art.701012</t>
  </si>
  <si>
    <t>012401004</t>
  </si>
  <si>
    <t>плита KAPA-LINE 3000*1400*5мм art.701014</t>
  </si>
  <si>
    <t>012401007</t>
  </si>
  <si>
    <t>плита KAPA-LINE 1000*1400*10мм art.701017</t>
  </si>
  <si>
    <t>012401008</t>
  </si>
  <si>
    <t>плита KAPA-LINE 3000*1400*10мм art.701019</t>
  </si>
  <si>
    <t>012401010</t>
  </si>
  <si>
    <t>плита KAPA-LINE 1400*1000*3мм art.701004</t>
  </si>
  <si>
    <t>012401011</t>
  </si>
  <si>
    <t>плита KAPA-LINE 1000*700*3мм art.701.003</t>
  </si>
  <si>
    <t>012401012</t>
  </si>
  <si>
    <t>плита KAPA-LINE 3050*1530*5мм art.701156</t>
  </si>
  <si>
    <t>012401013</t>
  </si>
  <si>
    <t>плита KAPA-LINE 1220*2440*5мм art.701.150</t>
  </si>
  <si>
    <t>012401014</t>
  </si>
  <si>
    <t>плита KAPA-LINE 3000*1600*5мм art.701259</t>
  </si>
  <si>
    <t>012401015</t>
  </si>
  <si>
    <t>плита KAPA-LINE 3050*1530*10мм art.701157</t>
  </si>
  <si>
    <t>012402005</t>
  </si>
  <si>
    <t>012402006</t>
  </si>
  <si>
    <t>012402007</t>
  </si>
  <si>
    <t>плита KAPA-PLAST 1400*1000*10мм art.705052</t>
  </si>
  <si>
    <t>012403007</t>
  </si>
  <si>
    <t>плита KAPA-COLOR 1000*700*5мм grey(серый)art.709084</t>
  </si>
  <si>
    <t>01240601</t>
  </si>
  <si>
    <t>плита KAPA-FIX-1 1400*1000*5mm,одностор.клей art.704004</t>
  </si>
  <si>
    <t>01240602</t>
  </si>
  <si>
    <t>плита KAPA-FIX-1 1400*3000*5mm,одностор.клей art.704007</t>
  </si>
  <si>
    <t>01240603</t>
  </si>
  <si>
    <t>плита KAPA-FIX-1 1400*3000*10mm,одностор.клей art.704009</t>
  </si>
  <si>
    <t>01240604</t>
  </si>
  <si>
    <t>плита KAPA-FIX-1 3050*1530*5мм одностр. клей art.704016</t>
  </si>
  <si>
    <t>01240605</t>
  </si>
  <si>
    <t>плита KAPA-FIX-2 1400*1000*5мм,двухстор. клей art.704021</t>
  </si>
  <si>
    <t>01241001</t>
  </si>
  <si>
    <t>плита Kapa-decor metallic 1000*700*5мм</t>
  </si>
  <si>
    <t>01241002</t>
  </si>
  <si>
    <t>плита Kapa-decor cocobolo 1000*700*5мм</t>
  </si>
  <si>
    <t>01241003</t>
  </si>
  <si>
    <t>плита Kapa-tex canvas 1000*700*5мм art.702002</t>
  </si>
  <si>
    <t>012411001</t>
  </si>
  <si>
    <t>Метал.подвес Metal hanger art.851010</t>
  </si>
  <si>
    <t>01241201</t>
  </si>
  <si>
    <t>01264007</t>
  </si>
  <si>
    <t>плита NUDEC PET clear(прозр.) 2050*3050*3mm</t>
  </si>
  <si>
    <t>01264014</t>
  </si>
  <si>
    <t>плита Nudec PET 100 585 "anti-reflex"clear 2050*1250*1,5мм</t>
  </si>
  <si>
    <t>01266002</t>
  </si>
  <si>
    <t>плита Nudec PETG 000 clear(прозр.) 2050*1250*1mm</t>
  </si>
  <si>
    <t>01266005</t>
  </si>
  <si>
    <t>плита Nudec PETG 000 clear(прозр.) 3050*2050*3mm</t>
  </si>
  <si>
    <t>01266007</t>
  </si>
  <si>
    <t>плита Nudec PETG-UV opal504/497(прозр.40%) 3050*2050*3mm</t>
  </si>
  <si>
    <t>01266009</t>
  </si>
  <si>
    <t>012904</t>
  </si>
  <si>
    <t>плита Perspex Pearlescent 7PY3 Azure 3050*2030*3mm</t>
  </si>
  <si>
    <t>012905</t>
  </si>
  <si>
    <t>плита Perspex Pearlescent 4PY5 Candy 3050*2030*3mm</t>
  </si>
  <si>
    <t>012906</t>
  </si>
  <si>
    <t>плита Perspex Pearlescent 5PY0 Gold 3050*2030*3mm</t>
  </si>
  <si>
    <t>012907</t>
  </si>
  <si>
    <t>плита Perspex Pearlescent 9PY2 Platinum 3050*2030*3mm</t>
  </si>
  <si>
    <t>012908</t>
  </si>
  <si>
    <t>плита Perspex Fluorescent 7T97 Blue 3050*2030*3mm</t>
  </si>
  <si>
    <t>012909</t>
  </si>
  <si>
    <t>плита Perspex Vario 2T45 Yellow 3050*2030*5mm</t>
  </si>
  <si>
    <t>012910</t>
  </si>
  <si>
    <t>плита Perspex Vario 3T31 Peach 3050*2030*5mm</t>
  </si>
  <si>
    <t>012911</t>
  </si>
  <si>
    <t>плита Perspex Vario 4T87 Pink 3050*2030*5mm</t>
  </si>
  <si>
    <t>012912</t>
  </si>
  <si>
    <t>плита Perspex Vario 6T95 Green 3050*2030*5mm</t>
  </si>
  <si>
    <t>012913</t>
  </si>
  <si>
    <t>плита Perspex Vario 7T5D Blue 3050*2030*5mm</t>
  </si>
  <si>
    <t>012914</t>
  </si>
  <si>
    <t>плита Perspex Vario 8T10 Violet 3050*2030*5mm</t>
  </si>
  <si>
    <t>01291601</t>
  </si>
  <si>
    <t>плита Perspex Fluorescent 021 Celestial Blue 3050*2030*3mm</t>
  </si>
  <si>
    <t>01291602</t>
  </si>
  <si>
    <t>плита Perspex Fluorescent 6T66 Acid Green 3050*2030*3mm</t>
  </si>
  <si>
    <t>01291603</t>
  </si>
  <si>
    <t>плита Perspex Fluorescent 4T56 Mars Red 3050*2030*3mm</t>
  </si>
  <si>
    <t>01291604</t>
  </si>
  <si>
    <t>плита Perspex Fluorescent 3T19 Lava Orange  3050*2030*3mm</t>
  </si>
  <si>
    <t>01291605</t>
  </si>
  <si>
    <t>плита Perspex Fluorescent 2T51 Yellow 3050*2030*3мм</t>
  </si>
  <si>
    <t>013201001</t>
  </si>
  <si>
    <t>Акрил.стекло Plexiglas XT 0A000(20070) clear(прозр.) 3050*2050*2mm</t>
  </si>
  <si>
    <t>013201002</t>
  </si>
  <si>
    <t>Акрил.стекло Plexiglas XT 05070 white(молочн.) 3050*2050*2mm</t>
  </si>
  <si>
    <t>013201003</t>
  </si>
  <si>
    <t>Акрил.стекло Plexiglas XT 20070 clear(прозр.) 3050*2050*15мм</t>
  </si>
  <si>
    <t>013201007</t>
  </si>
  <si>
    <t>Акрил.стекло Plexiglas XT 05070 white(молочн.) 3050*2050*4mm</t>
  </si>
  <si>
    <t>013201010</t>
  </si>
  <si>
    <t>Акрил.стекло Plexiglas Mirror XT 0Z025 (зерк.серебро) 2440*1220*2мм</t>
  </si>
  <si>
    <t>013201011</t>
  </si>
  <si>
    <t>Акрил.стекло Plexiglas XT clear OA570AR(21570) антиблик 3050*2050*2mm</t>
  </si>
  <si>
    <t>013201012</t>
  </si>
  <si>
    <t>Акрил.стекло Plexiglas XT OA000 clear(прозр.) 3050*2050*25мм</t>
  </si>
  <si>
    <t>013202001</t>
  </si>
  <si>
    <t>Акрил.стекло Plexiglas XT 20070 clear(прозр.) 3050*2050*3mm</t>
  </si>
  <si>
    <t>013202002</t>
  </si>
  <si>
    <t>Акрил.стекло Plexiglas XT 05070 white(молочн.) 3050*2050*3mm</t>
  </si>
  <si>
    <t>013202003</t>
  </si>
  <si>
    <t>Акрил.стекло Plexiglas XT 20070 clear(прозр.) 3050*2050*8mm</t>
  </si>
  <si>
    <t>013202004</t>
  </si>
  <si>
    <t>Акрил.стекло Plexiglas XT 20070 clear(прозр.) 3050*2050*6мм</t>
  </si>
  <si>
    <t>013202005</t>
  </si>
  <si>
    <t>Акрил.стекло Plexiglas XT 20070 clear (прозр.) 3050*2050*10мм</t>
  </si>
  <si>
    <t>013202006</t>
  </si>
  <si>
    <t>Акрил.стекло Plexiglas XT 0А000(20070) clear(прозр.) 3050*2050*4мм</t>
  </si>
  <si>
    <t>013202007</t>
  </si>
  <si>
    <t>Акрил.стекло PLEXIGLAS XT 0А000(20070) clear 3050*2050*20мм</t>
  </si>
  <si>
    <t>013202009</t>
  </si>
  <si>
    <t>013202012</t>
  </si>
  <si>
    <t>013202014</t>
  </si>
  <si>
    <t>Акрил.стекло Plexiglas XT 0A000(20070) clear (прозр.) 2050*3050*1,5mm</t>
  </si>
  <si>
    <t>013202017</t>
  </si>
  <si>
    <t>Акрил.стекло Plexiglas XT 5N870 (60870) синее 3050*2050*3мм</t>
  </si>
  <si>
    <t>013202024</t>
  </si>
  <si>
    <t>Акрил.стекло Plexiglas XT 3N570 GT (57570) темно-красное 3050*2050*3мм</t>
  </si>
  <si>
    <t>013202026</t>
  </si>
  <si>
    <t>Акрил.стекло Plexiglas XT 9N870 GT (80870) черное 3050*2050*3мм</t>
  </si>
  <si>
    <t>013202027</t>
  </si>
  <si>
    <t>013202028</t>
  </si>
  <si>
    <t>Акрил.стекло Plexiglas GS 9H01 черн.3050*2030*3мм</t>
  </si>
  <si>
    <t>013202029</t>
  </si>
  <si>
    <t>Акрил.стекло Plexiglas GS 3H55 красн.3050*2030*3мм</t>
  </si>
  <si>
    <t>013202030</t>
  </si>
  <si>
    <t>Акрил.стекло Plexiglas GS 505(3H25) красн.2030*3050*3мм</t>
  </si>
  <si>
    <t>013202031</t>
  </si>
  <si>
    <t>Акрил.стекло Plexiglas XT 05070 white(молочн.) 3050*2050*5мм</t>
  </si>
  <si>
    <t>013202032</t>
  </si>
  <si>
    <t>Акрил.стекло Plexiglas XT 1N870 (30870) желтое 3050*2050*3мм</t>
  </si>
  <si>
    <t>013202033</t>
  </si>
  <si>
    <t>Акрил.стекло Plexiglas XT 2N170 (43170) оранж. 3050*2050*3мм</t>
  </si>
  <si>
    <t>013202034</t>
  </si>
  <si>
    <t>Акрил.стекло Plexiglas XT 6N570 (75570) зеленое 3050*2050*3мм</t>
  </si>
  <si>
    <t>013202035</t>
  </si>
  <si>
    <t>Акрил.стекло Plexiglas XT 8A570 GT (43570) темно-тонир.3050*2050*3мм</t>
  </si>
  <si>
    <t>013202036</t>
  </si>
  <si>
    <t>Акрил.стекло Plexiglas XT WN670(01670) дымчатое (LT 78%) 3050*2050*3мм</t>
  </si>
  <si>
    <t>013202037</t>
  </si>
  <si>
    <t>Акрил.стекло Plexiglas XT WN670(01670) дымчатое (LT 78%) 3050*2050*2мм</t>
  </si>
  <si>
    <t>013202039</t>
  </si>
  <si>
    <t>Акрил.стекло Plexiglas XT WN370 (05370) опал (LT 47%) 3050*2050*3мм</t>
  </si>
  <si>
    <t>013202040</t>
  </si>
  <si>
    <t>Акрил.стекло Plexiglas GS OF00 GT (233) clear(прозр.) 3050*2030*4мм</t>
  </si>
  <si>
    <t>013202043</t>
  </si>
  <si>
    <t>Акрил.стекло Plexiglas XT OA000P прозр.текстура "жемчуг" 2050*1650*3мм</t>
  </si>
  <si>
    <t>013202044</t>
  </si>
  <si>
    <t>Акрил.стекло Plexiglas XT OA000Z прозр.текстура "пирамида" 2050*1650*3мм</t>
  </si>
  <si>
    <t>013202045</t>
  </si>
  <si>
    <t>Акрил.стекло Plexiglas XT OA000R прозр.текстура "ребристый" 2050*1650*3мм</t>
  </si>
  <si>
    <t>013202046</t>
  </si>
  <si>
    <t>Акрил.стекло Plexiglas Mirror XT 0Z025 (зерк.серебро) 3050*2050*2мм</t>
  </si>
  <si>
    <t>013202047</t>
  </si>
  <si>
    <t>Акрил.стекло Plexiglas XT 9N870 GT (80870) черное 3050*2050*4мм</t>
  </si>
  <si>
    <t>013202048</t>
  </si>
  <si>
    <t>Акрил.стекло Plexiglas GS 1H01 желт.3050*2030*3мм</t>
  </si>
  <si>
    <t>013202049</t>
  </si>
  <si>
    <t>Акрил.стекло Plexiglas GS 1H01 желт.3050*2030*5мм</t>
  </si>
  <si>
    <t>013202050</t>
  </si>
  <si>
    <t>Акрил.стекло Plexiglas XT WN670(01670) дымчатое (LT 78%) 3050*2050*4мм</t>
  </si>
  <si>
    <t>013202051</t>
  </si>
  <si>
    <t>Акрил.стекло Plexiglas GS Dual Color 7H25 black/white 3050*2030*3мм</t>
  </si>
  <si>
    <t>013202053</t>
  </si>
  <si>
    <t>Акрил.стекло Plexiglas XT WN297 белое (LT 3%) 3050*2050*3мм</t>
  </si>
  <si>
    <t>013202054</t>
  </si>
  <si>
    <t>Акрил.стекло Plexiglas GS OF00 GT (233) clear(прозр.) 3050*2030*3мм</t>
  </si>
  <si>
    <t>013202055</t>
  </si>
  <si>
    <t>Акрил.стекло Plexiglas GS OF00 GT (233) clear(прозр.) 3050*2030*6мм</t>
  </si>
  <si>
    <t>013209013</t>
  </si>
  <si>
    <t>Акрил.стекло Plexiglas Radiant OA008 RTR текстура "ребристый" 3050*1300*3мм</t>
  </si>
  <si>
    <t>013209014</t>
  </si>
  <si>
    <t>Акрил.стекло Plexiglas Radiant OA008 RT 2438*1219*3мм</t>
  </si>
  <si>
    <t>013209015</t>
  </si>
  <si>
    <t>Акрил.стекло Plexiglas Mirror XT 1Z027 (зерк.золото) 3050*2050*3мм</t>
  </si>
  <si>
    <t>013209016</t>
  </si>
  <si>
    <t xml:space="preserve">Акрил.стекло Plexiglas Radiant OA008 RTW текстура "соты" 3050*1300*3мм </t>
  </si>
  <si>
    <t>013209017</t>
  </si>
  <si>
    <t>Акрил.стекло Plexiglas XT WN370 (05370) опал (LT 47%) 3050*2050*2мм</t>
  </si>
  <si>
    <t>013209018</t>
  </si>
  <si>
    <t>Акрил.стекло Plexiglas XT clear OA570AR антиблик 3050*2050*3mm</t>
  </si>
  <si>
    <t>013209020</t>
  </si>
  <si>
    <t>Акрил.стекло Plexiglas GS 7C82 grey(тонир.)3050*2030*4мм</t>
  </si>
  <si>
    <t>013209022</t>
  </si>
  <si>
    <t>Акрил.стекло Plexiglas XT OA000Z прозр.текстура "пирамида" 2450*1650*3мм</t>
  </si>
  <si>
    <t>013211001</t>
  </si>
  <si>
    <t>Акрил.стекло Plexiglas XT EndLighten 0N002 3050*2050*8мм</t>
  </si>
  <si>
    <t>013211002</t>
  </si>
  <si>
    <t>Акрил.стекло Plexiglas GS EndLighten 0M02 3050*2030*8мм</t>
  </si>
  <si>
    <t>013211003</t>
  </si>
  <si>
    <t>Акрил.стекло Plexiglas GS EndLighten 0M02 3050*2030*10мм</t>
  </si>
  <si>
    <t>01470101</t>
  </si>
  <si>
    <t>плита Forex-smart 3050*1220*5мм</t>
  </si>
  <si>
    <t>0150001</t>
  </si>
  <si>
    <t>Панель декоративная Element Glass FF0067 с одностор.мат.2000х1000х8мм</t>
  </si>
  <si>
    <t>0150002</t>
  </si>
  <si>
    <t>Панель декоративная Element Glass FF0002 с одностор.мат.2440х1220х8мм</t>
  </si>
  <si>
    <t>0150003</t>
  </si>
  <si>
    <t>Панель декоративная Element Glass FF0003 с одностор.мат.2440х1220х8мм</t>
  </si>
  <si>
    <t>0150005</t>
  </si>
  <si>
    <t>Панель декоративная Element Glass FF0076 с одностор.мат.2440х1220х8мм</t>
  </si>
  <si>
    <t>0150006</t>
  </si>
  <si>
    <t>Стойка с 10-ю образцами Element Glass</t>
  </si>
  <si>
    <t>0150007</t>
  </si>
  <si>
    <t>Стул декоративный из Element Glass</t>
  </si>
  <si>
    <t>0150008</t>
  </si>
  <si>
    <t>Стол декоративный из Element Glass</t>
  </si>
  <si>
    <t>0150009</t>
  </si>
  <si>
    <t>Образец Element Glass в ассортим.200*300мм</t>
  </si>
  <si>
    <t>0150010</t>
  </si>
  <si>
    <t>Образец Element Glass в ассортим.100*100мм</t>
  </si>
  <si>
    <t>0150011</t>
  </si>
  <si>
    <t>Панель декоративная Element Glass FF0049 с одностор.мат.2000х1000х8мм</t>
  </si>
  <si>
    <t>0150014</t>
  </si>
  <si>
    <t>Панель декоративная Element Glass FF0076 с одностор.мат.2440х1220х11мм</t>
  </si>
  <si>
    <t>0150015</t>
  </si>
  <si>
    <t>Папка-каталог F&amp;S Element Glass</t>
  </si>
  <si>
    <t>0150016</t>
  </si>
  <si>
    <t>Панель декоративная Element Glass FF0063 с одностор.мат.2000х1000х8мм</t>
  </si>
  <si>
    <t>0150018</t>
  </si>
  <si>
    <t>Панель декоративная Element Glass S-0082 с одностор.мат.2000х1000х11мм</t>
  </si>
  <si>
    <t>0150019</t>
  </si>
  <si>
    <t>Панель декоративная Element Glass FF0051 с одностор.мат.2440х1220х8мм</t>
  </si>
  <si>
    <t>0150020</t>
  </si>
  <si>
    <t>Панель декоративная Element Glass FF0027 с одностор.мат.2440х1220х8мм</t>
  </si>
  <si>
    <t>0150021</t>
  </si>
  <si>
    <t>Панель декоративная Element Glass FF0069 с одностор.мат.2440х1220х8мм</t>
  </si>
  <si>
    <t>0150022</t>
  </si>
  <si>
    <t>Панель декоративная Element Glass FF0062 глянец 2000х1000х8мм</t>
  </si>
  <si>
    <t>0150023</t>
  </si>
  <si>
    <t>Панель декоративная Element Glass FF0069 с одностор.мат.2000х1000х8мм</t>
  </si>
  <si>
    <t>0150024</t>
  </si>
  <si>
    <t>Панель декоративная Element Glass FF0062 с одностор.мат.2000х1000х8мм</t>
  </si>
  <si>
    <t>0150025</t>
  </si>
  <si>
    <t>Панель декоративная Element Glass S-0005 2000х1000х8мм</t>
  </si>
  <si>
    <t>0150026</t>
  </si>
  <si>
    <t>Панель декоративная Element Glass S-0073 2000х1000х8мм</t>
  </si>
  <si>
    <t>0150027</t>
  </si>
  <si>
    <t>Панель декоративная Element Glass FF-0009 с одностор.мат.2440х1220х8мм</t>
  </si>
  <si>
    <t>0150028</t>
  </si>
  <si>
    <t>Панель декоративная Element Glass FF-0039 с одностор.мат.2440х1220х8мм</t>
  </si>
  <si>
    <t>0150029</t>
  </si>
  <si>
    <t>Панель декоративная Element Glass FF-0064 с одностор.мат.2440х1220х8мм</t>
  </si>
  <si>
    <t>0150030</t>
  </si>
  <si>
    <t>Панель декоративная Element Glass S-0006 2440*1220*8мм</t>
  </si>
  <si>
    <t>0150031</t>
  </si>
  <si>
    <t>Панель декоративная Element Glass FF0049 одностр.мат. 2440*1220*8мм</t>
  </si>
  <si>
    <t>0150032</t>
  </si>
  <si>
    <t>Панель декоративная Element Glass FF0063 одностр.мат. 2440*1220*8мм</t>
  </si>
  <si>
    <t>0150034</t>
  </si>
  <si>
    <t>Панель декоративная Element Glass FF0084 с одностор. мат. 2440*1220*8мм</t>
  </si>
  <si>
    <t>0150035</t>
  </si>
  <si>
    <t>Панель декоративная Element Glass E-0045 2000*1000*8мм</t>
  </si>
  <si>
    <t>0150036</t>
  </si>
  <si>
    <t>01501001</t>
  </si>
  <si>
    <t>Образец Element Glass серия FF 0001 100х100мм</t>
  </si>
  <si>
    <t>01501002</t>
  </si>
  <si>
    <t>Образец Element Glass серия FF 0002 100х100мм</t>
  </si>
  <si>
    <t>01501003</t>
  </si>
  <si>
    <t>Образец Element Glass серия FF 0003 100х100мм</t>
  </si>
  <si>
    <t>01501004</t>
  </si>
  <si>
    <t>Образец Element Glass серия FF 0004 100х100мм</t>
  </si>
  <si>
    <t>01501005</t>
  </si>
  <si>
    <t>Образец Element Glass серия FF 0005 100х100мм</t>
  </si>
  <si>
    <t>01501006</t>
  </si>
  <si>
    <t>Образец Element Glass серия FF 0006 100х100мм</t>
  </si>
  <si>
    <t>01501007</t>
  </si>
  <si>
    <t>Образец Element Glass серия FF 0007 100х100мм</t>
  </si>
  <si>
    <t>01501008</t>
  </si>
  <si>
    <t>Образец Element Glass серия FF 0008 100х100мм</t>
  </si>
  <si>
    <t>01501009</t>
  </si>
  <si>
    <t>Образец Element Glass серия FF 0009 100х100мм</t>
  </si>
  <si>
    <t>01501010</t>
  </si>
  <si>
    <t>Образец Element Glass серия FF 00010 100х100мм</t>
  </si>
  <si>
    <t>01501011</t>
  </si>
  <si>
    <t>Образец Element Glass серия FF 00011 100х100мм</t>
  </si>
  <si>
    <t>01501012</t>
  </si>
  <si>
    <t>Образец Element Glass серия FF 00012 100х100мм</t>
  </si>
  <si>
    <t>01501013</t>
  </si>
  <si>
    <t>Образец Element Glass серия FF 00013 100х100мм</t>
  </si>
  <si>
    <t>01501014</t>
  </si>
  <si>
    <t>Образец Element Glass серия FF 00014 100х100мм</t>
  </si>
  <si>
    <t>01501015</t>
  </si>
  <si>
    <t>Образец Element Glass серия FF 00015 100х100мм</t>
  </si>
  <si>
    <t>01501016</t>
  </si>
  <si>
    <t>Образец Element Glass серия FF 00016 100х100мм</t>
  </si>
  <si>
    <t>01501017</t>
  </si>
  <si>
    <t>Образец Element Glass серия FF 00017 100х100мм</t>
  </si>
  <si>
    <t>01501018</t>
  </si>
  <si>
    <t>Образец Element Glass серия FF 00018 100х100мм</t>
  </si>
  <si>
    <t>01501019</t>
  </si>
  <si>
    <t>Образец Element Glass серия FF 00019 100х100мм</t>
  </si>
  <si>
    <t>01501020</t>
  </si>
  <si>
    <t>Образец Element Glass серия FF 00020 100х100мм</t>
  </si>
  <si>
    <t>01501021</t>
  </si>
  <si>
    <t>Образец Element Glass серия FF 00021 100х100мм</t>
  </si>
  <si>
    <t>01501022</t>
  </si>
  <si>
    <t>Образец Element Glass серия FF 00022 100х100мм</t>
  </si>
  <si>
    <t>01501023</t>
  </si>
  <si>
    <t>Образец Element Glass серия FF 00023 100х100мм</t>
  </si>
  <si>
    <t>01501024</t>
  </si>
  <si>
    <t>Образец Element Glass серия FF 00024 100х100мм</t>
  </si>
  <si>
    <t>01501025</t>
  </si>
  <si>
    <t>Образец Element Glass серия FF 00025 100х100мм</t>
  </si>
  <si>
    <t>01501026</t>
  </si>
  <si>
    <t>Образец Element Glass серия FF 00026 100х100мм</t>
  </si>
  <si>
    <t>01501027</t>
  </si>
  <si>
    <t>Образец Element Glass серия FF 00027 100х100мм</t>
  </si>
  <si>
    <t>01501028</t>
  </si>
  <si>
    <t>Образец Element Glass серия FF 00028 100х100мм</t>
  </si>
  <si>
    <t>01501029</t>
  </si>
  <si>
    <t>Образец Element Glass серия FF 00029 100х100мм</t>
  </si>
  <si>
    <t>01501030</t>
  </si>
  <si>
    <t>Образец Element Glass серия FF 00030 100х100мм</t>
  </si>
  <si>
    <t>01501031</t>
  </si>
  <si>
    <t>Образец Element Glass серия FF 00031 100х100мм</t>
  </si>
  <si>
    <t>01501032</t>
  </si>
  <si>
    <t>Образец Element Glass серия FF 00032 100х100мм</t>
  </si>
  <si>
    <t>01501034</t>
  </si>
  <si>
    <t>Образец Element Glass серия FF 00034 100х100мм</t>
  </si>
  <si>
    <t>01501035</t>
  </si>
  <si>
    <t>Образец Element Glass серия FF 00035 100х100мм</t>
  </si>
  <si>
    <t>01501036</t>
  </si>
  <si>
    <t>Образец Element Glass серия FF 00036 100х100мм</t>
  </si>
  <si>
    <t>01501037</t>
  </si>
  <si>
    <t>Образец Element Glass серия FF 00037 100х100мм</t>
  </si>
  <si>
    <t>01501038</t>
  </si>
  <si>
    <t>Образец Element Glass серия FF 00038 100х100мм</t>
  </si>
  <si>
    <t>01501039</t>
  </si>
  <si>
    <t>Образец Element Glass серия FF 00039 100х100мм</t>
  </si>
  <si>
    <t>01501040</t>
  </si>
  <si>
    <t>Образец Element Glass серия FF 00040 100х100мм</t>
  </si>
  <si>
    <t>01501041</t>
  </si>
  <si>
    <t>Образец Element Glass серия FF 00041 100х100мм</t>
  </si>
  <si>
    <t>01501042</t>
  </si>
  <si>
    <t>Образец Element Glass серия FF 00042 100х100мм</t>
  </si>
  <si>
    <t>01501043</t>
  </si>
  <si>
    <t>Образец Element Glass серия FF 00043 100х100мм</t>
  </si>
  <si>
    <t>01501044</t>
  </si>
  <si>
    <t>Образец Element Glass серия FF 00044 100х100мм</t>
  </si>
  <si>
    <t>01501045</t>
  </si>
  <si>
    <t>Образец Element Glass серия FF 00045 100х100мм</t>
  </si>
  <si>
    <t>01501046</t>
  </si>
  <si>
    <t>Образец Element Glass серия FF 00046 100х100мм</t>
  </si>
  <si>
    <t>01501047</t>
  </si>
  <si>
    <t>Образец Element Glass серия FF 00047 100х100мм</t>
  </si>
  <si>
    <t>01501048</t>
  </si>
  <si>
    <t>Образец Element Glass серия FF 00048 100х100мм</t>
  </si>
  <si>
    <t>01501049</t>
  </si>
  <si>
    <t>Образец Element Glass серия FF 00049 100х100мм</t>
  </si>
  <si>
    <t>01501050</t>
  </si>
  <si>
    <t>Образец Element Glass серия FF 00050 100х100мм</t>
  </si>
  <si>
    <t>01501051</t>
  </si>
  <si>
    <t>Образец Element Glass серия FF 00051 100х100мм</t>
  </si>
  <si>
    <t>01501052</t>
  </si>
  <si>
    <t>Образец Element Glass серия FF 00052 100х100мм</t>
  </si>
  <si>
    <t>01501053</t>
  </si>
  <si>
    <t>Образец Element Glass серия FF 00053 100х100мм</t>
  </si>
  <si>
    <t>01501054</t>
  </si>
  <si>
    <t>Образец Element Glass серия FF 00054 100х100мм</t>
  </si>
  <si>
    <t>01501055</t>
  </si>
  <si>
    <t>Образец Element Glass серия FF 00055 100х100мм</t>
  </si>
  <si>
    <t>01501057</t>
  </si>
  <si>
    <t>Образец Element Glass серия FF 00057 100х100мм</t>
  </si>
  <si>
    <t>01501058</t>
  </si>
  <si>
    <t>Образец Element Glass серия FF 00058 100х100мм</t>
  </si>
  <si>
    <t>01501059</t>
  </si>
  <si>
    <t>Образец Element Glass серия FF 00059 100х100мм</t>
  </si>
  <si>
    <t>01501060</t>
  </si>
  <si>
    <t>Образец Element Glass серия FF 00060 100х100мм</t>
  </si>
  <si>
    <t>01501062</t>
  </si>
  <si>
    <t>Образец Element Glass серия FF 00062 100х100мм</t>
  </si>
  <si>
    <t>01501063</t>
  </si>
  <si>
    <t>Образец Element Glass серия FF 00063 100х100мм</t>
  </si>
  <si>
    <t>01501064</t>
  </si>
  <si>
    <t>Образец Element Glass серия FF 00064 100х100мм</t>
  </si>
  <si>
    <t>01501065</t>
  </si>
  <si>
    <t>Образец Element Glass серия FF 00065 100х100мм</t>
  </si>
  <si>
    <t>01501067</t>
  </si>
  <si>
    <t>Образец Element Glass серия FF 00067 100х100мм</t>
  </si>
  <si>
    <t>01501069</t>
  </si>
  <si>
    <t>Образец Element Glass серия FF 00069 100х100мм</t>
  </si>
  <si>
    <t>01501070</t>
  </si>
  <si>
    <t>Образец Element Glass серия FF 00070 100х100мм</t>
  </si>
  <si>
    <t>01501071</t>
  </si>
  <si>
    <t>Образец Element Glass серия FF 00071 100х100мм</t>
  </si>
  <si>
    <t>01501072</t>
  </si>
  <si>
    <t>Образец Element Glass серия FF 00072 100х100мм</t>
  </si>
  <si>
    <t>01501074</t>
  </si>
  <si>
    <t>Образец Element Glass серия FF 00074 100х100мм</t>
  </si>
  <si>
    <t>01501075</t>
  </si>
  <si>
    <t>Образец Element Glass серия FF 00075 100х100мм</t>
  </si>
  <si>
    <t>01501076</t>
  </si>
  <si>
    <t>Образец Element Glass серия FF 00076 100х100мм</t>
  </si>
  <si>
    <t>01501077</t>
  </si>
  <si>
    <t>Образец Element Glass серия FF 00077 100х100мм</t>
  </si>
  <si>
    <t>01501078</t>
  </si>
  <si>
    <t>Образец Element Glass серия FF 00078 100х100мм</t>
  </si>
  <si>
    <t>01501080</t>
  </si>
  <si>
    <t>Образец Element Glass серия FF 00080 100х100мм</t>
  </si>
  <si>
    <t>01501081</t>
  </si>
  <si>
    <t>Образец Element Glass серия FF 00081 100х100мм</t>
  </si>
  <si>
    <t>01501083</t>
  </si>
  <si>
    <t>Образец Element Glass серия FF 00083 100х100мм</t>
  </si>
  <si>
    <t>01501084</t>
  </si>
  <si>
    <t>Образец Element Glass серия FF 00084 100х100мм</t>
  </si>
  <si>
    <t>01501085</t>
  </si>
  <si>
    <t>Образец Element Glass серия FF 00085 100х100мм</t>
  </si>
  <si>
    <t>01501086</t>
  </si>
  <si>
    <t>Образец Element Glass серия FF 00086 100х100мм</t>
  </si>
  <si>
    <t>01501087</t>
  </si>
  <si>
    <t>Образец Element Glass серия FF 00087 100х100мм</t>
  </si>
  <si>
    <t>01501088</t>
  </si>
  <si>
    <t>Образец Element Glass серия FF 00088 100х100мм</t>
  </si>
  <si>
    <t>01501089</t>
  </si>
  <si>
    <t>Образец Element Glass серия FF 00089 100х100мм</t>
  </si>
  <si>
    <t>01501090</t>
  </si>
  <si>
    <t>Образец Element Glass серия FF 00090 100х100мм</t>
  </si>
  <si>
    <t>01501091</t>
  </si>
  <si>
    <t>Образец Element Glass 100х100мм серия FF 0024-1</t>
  </si>
  <si>
    <t>01501092</t>
  </si>
  <si>
    <t>Образец Element Glass 100х100мм серия FF 0025-1</t>
  </si>
  <si>
    <t>01501093</t>
  </si>
  <si>
    <t>Образец Element Glass 100х100мм серия FF 0076-1</t>
  </si>
  <si>
    <t>01501094</t>
  </si>
  <si>
    <t>Образец Element Glass 100х100мм серия FF 0091</t>
  </si>
  <si>
    <t>01501095</t>
  </si>
  <si>
    <t>Образец Element Glass 100х100мм серия FF 0092</t>
  </si>
  <si>
    <t>0150112</t>
  </si>
  <si>
    <t xml:space="preserve">Образец Element Glass серия S 0002 100х100мм </t>
  </si>
  <si>
    <t>0150113</t>
  </si>
  <si>
    <t xml:space="preserve">Образец Element Glass серия S 0003 100х100мм </t>
  </si>
  <si>
    <t>0150114</t>
  </si>
  <si>
    <t xml:space="preserve">Образец Element Glass серия S 0004 100х100мм </t>
  </si>
  <si>
    <t>0150115</t>
  </si>
  <si>
    <t xml:space="preserve">Образец Element Glass серия S 0005 100х100мм </t>
  </si>
  <si>
    <t>0150116</t>
  </si>
  <si>
    <t xml:space="preserve">Образец Element Glass серия S 0006 100х100мм </t>
  </si>
  <si>
    <t>0150118</t>
  </si>
  <si>
    <t xml:space="preserve">Образец Element Glass серия S 0008 100х100мм </t>
  </si>
  <si>
    <t>0150119</t>
  </si>
  <si>
    <t xml:space="preserve">Образец Element Glass серия S 0009 100х100мм </t>
  </si>
  <si>
    <t>0150120</t>
  </si>
  <si>
    <t xml:space="preserve">Образец Element Glass серия S 0010 100х100мм </t>
  </si>
  <si>
    <t>0150121</t>
  </si>
  <si>
    <t xml:space="preserve">Образец Element Glass серия S 0011 100х100мм </t>
  </si>
  <si>
    <t>01501215</t>
  </si>
  <si>
    <t xml:space="preserve">Образец Element Glass серия M 00015W 100х100мм </t>
  </si>
  <si>
    <t>01501216</t>
  </si>
  <si>
    <t xml:space="preserve">Образец Element Glass серия M 00016W 100х100мм </t>
  </si>
  <si>
    <t>01501218</t>
  </si>
  <si>
    <t>Образец Element Glass серия M 00018W 100х100мм</t>
  </si>
  <si>
    <t>01501219</t>
  </si>
  <si>
    <t>Образец Element Glass серия M 00019W 100х100мм</t>
  </si>
  <si>
    <t>0150122</t>
  </si>
  <si>
    <t xml:space="preserve">Образец Element Glass серия S 0012 100х100мм </t>
  </si>
  <si>
    <t>01501220</t>
  </si>
  <si>
    <t>Образец Element Glass серия M 00020W 100х100мм</t>
  </si>
  <si>
    <t>01501221</t>
  </si>
  <si>
    <t>Образец Element Glass серия M 00021W 100х100мм</t>
  </si>
  <si>
    <t>01501222</t>
  </si>
  <si>
    <t>Образец Element Glass серия M 00022W 100х100мм</t>
  </si>
  <si>
    <t>01501224</t>
  </si>
  <si>
    <t>Образец Element Glass серия M 00024W 100х100мм</t>
  </si>
  <si>
    <t>01501225</t>
  </si>
  <si>
    <t>Образец Element Glass серия M 00025W 100х100мм</t>
  </si>
  <si>
    <t>01501226</t>
  </si>
  <si>
    <t>Образец Element Glass серия M 00026W 100х100мм</t>
  </si>
  <si>
    <t>01501228</t>
  </si>
  <si>
    <t>Образец Element Glass серия M 00028W 100х100мм</t>
  </si>
  <si>
    <t>01501229</t>
  </si>
  <si>
    <t>Образец Element Glass серия M 00029W 100х100мм</t>
  </si>
  <si>
    <t>0150123</t>
  </si>
  <si>
    <t xml:space="preserve">Образец Element Glass серия S 0013 100х100мм </t>
  </si>
  <si>
    <t>01501231</t>
  </si>
  <si>
    <t>Образец Element Glass серия M 00031W 100х100мм</t>
  </si>
  <si>
    <t>01501232</t>
  </si>
  <si>
    <t>Образец Element Glass серия M 00032W 100х100мм</t>
  </si>
  <si>
    <t>01501233</t>
  </si>
  <si>
    <t>Образец Element Glass серия M 00033W 100х100мм</t>
  </si>
  <si>
    <t>01501234</t>
  </si>
  <si>
    <t>Образец Element Glass серия M 00034W 100х100мм</t>
  </si>
  <si>
    <t>01501235</t>
  </si>
  <si>
    <t>Образец Element Glass серия M 00035W 100х100мм</t>
  </si>
  <si>
    <t>01501236</t>
  </si>
  <si>
    <t>Образец Element Glass серия M 00036W 100х100мм</t>
  </si>
  <si>
    <t>01501237</t>
  </si>
  <si>
    <t>Образец Element Glass 100х100мм серия M-0012</t>
  </si>
  <si>
    <t>01501238</t>
  </si>
  <si>
    <t>Образец Element Glass 100х100мм серия M-0013</t>
  </si>
  <si>
    <t>01501239</t>
  </si>
  <si>
    <t>Образец Element Glass 100х100мм серия M-0014</t>
  </si>
  <si>
    <t>0150124</t>
  </si>
  <si>
    <t xml:space="preserve">Образец Element Glass серия S 0014 100х100мм </t>
  </si>
  <si>
    <t>0150125</t>
  </si>
  <si>
    <t xml:space="preserve">Образец Element Glass серия S 0015 100х100мм </t>
  </si>
  <si>
    <t>0150126</t>
  </si>
  <si>
    <t xml:space="preserve">Образец Element Glass серия S 0016 100х100мм </t>
  </si>
  <si>
    <t>0150127</t>
  </si>
  <si>
    <t xml:space="preserve">Образец Element Glass серия S 0017 100х100мм </t>
  </si>
  <si>
    <t>0150128</t>
  </si>
  <si>
    <t xml:space="preserve">Образец Element Glass серия S 0018 100х100мм </t>
  </si>
  <si>
    <t>0150129</t>
  </si>
  <si>
    <t xml:space="preserve">Образец Element Glass серия S 0019 100х100мм </t>
  </si>
  <si>
    <t>0150130</t>
  </si>
  <si>
    <t xml:space="preserve">Образец Element Glass серия S 0020 100х100мм </t>
  </si>
  <si>
    <t>0150131</t>
  </si>
  <si>
    <t xml:space="preserve">Образец Element Glass серия S 0021 100х100мм </t>
  </si>
  <si>
    <t>0150133</t>
  </si>
  <si>
    <t>Образец Element Glass серия S 0023 100х100мм</t>
  </si>
  <si>
    <t>01501335</t>
  </si>
  <si>
    <t>Образец Element Glass серия E 00035 100х100мм</t>
  </si>
  <si>
    <t>0150134</t>
  </si>
  <si>
    <t>Образец Element Glass серия S 0024 100х100мм</t>
  </si>
  <si>
    <t>01501352</t>
  </si>
  <si>
    <t>Образец Element Glass серия E 00052 100х100мм</t>
  </si>
  <si>
    <t>01501353</t>
  </si>
  <si>
    <t>Образец Element Glass серия E 00053 100х100мм</t>
  </si>
  <si>
    <t>01501354</t>
  </si>
  <si>
    <t>Образец Element Glass серия E 00054 100х100мм</t>
  </si>
  <si>
    <t>01501355</t>
  </si>
  <si>
    <t>Образец Element Glass серия E 00055 100х100мм</t>
  </si>
  <si>
    <t>0150137</t>
  </si>
  <si>
    <t>Образец Element Glass серия S 0027 100х100мм</t>
  </si>
  <si>
    <t>0150138</t>
  </si>
  <si>
    <t>Образец Element Glass серия S 0028 100х100мм</t>
  </si>
  <si>
    <t>0150141</t>
  </si>
  <si>
    <t>Образец Element Glass серия S 0031 100х100мм</t>
  </si>
  <si>
    <t>0150142</t>
  </si>
  <si>
    <t>Образец Element Glass серия S 0032 100х100мм</t>
  </si>
  <si>
    <t>0150143</t>
  </si>
  <si>
    <t>Образец Element Glass серия S 0033 100х100мм</t>
  </si>
  <si>
    <t>0150144</t>
  </si>
  <si>
    <t>Образец Element Glass серия S 0034 100х100мм</t>
  </si>
  <si>
    <t>0150146</t>
  </si>
  <si>
    <t>Образец Element Glass серия S 0036 100х100мм</t>
  </si>
  <si>
    <t>0150148</t>
  </si>
  <si>
    <t>Образец Element Glass серия S 0038 100х100мм</t>
  </si>
  <si>
    <t>0150149</t>
  </si>
  <si>
    <t>Образец Element Glass серия S 0039 100х100мм</t>
  </si>
  <si>
    <t>0150150</t>
  </si>
  <si>
    <t>Образец Element Glass серия S 0040 100х100мм</t>
  </si>
  <si>
    <t>0150153</t>
  </si>
  <si>
    <t>Образец Element Glass серия S 0043 100х100мм</t>
  </si>
  <si>
    <t>0150154</t>
  </si>
  <si>
    <t>Образец Element Glass серия S 0044 100х100мм</t>
  </si>
  <si>
    <t>0150155</t>
  </si>
  <si>
    <t>Образец Element Glass серия S 0045 100х100мм</t>
  </si>
  <si>
    <t>0150156</t>
  </si>
  <si>
    <t>Образец Element Glass серия S 0046 100х100мм</t>
  </si>
  <si>
    <t>0150157</t>
  </si>
  <si>
    <t>Образец Element Glass серия S 0047 100х100мм</t>
  </si>
  <si>
    <t>0150158</t>
  </si>
  <si>
    <t>Образец Element Glass серия S 0048 100х100мм</t>
  </si>
  <si>
    <t>0150159</t>
  </si>
  <si>
    <t>Образец Element Glass серия S 0049 100х100мм</t>
  </si>
  <si>
    <t>0150160</t>
  </si>
  <si>
    <t>Образец Element Glass серия S 0050 100х100мм</t>
  </si>
  <si>
    <t>0150162</t>
  </si>
  <si>
    <t>Образец Element Glass серия S 0052 100х100мм</t>
  </si>
  <si>
    <t>0150163</t>
  </si>
  <si>
    <t>Образец Element Glass серия S 0053 100х100мм</t>
  </si>
  <si>
    <t>0150165</t>
  </si>
  <si>
    <t>Образец Element Glass серия S 0055 100х100мм</t>
  </si>
  <si>
    <t>0150166</t>
  </si>
  <si>
    <t>Образец Element Glass серия S 0056 100х100мм</t>
  </si>
  <si>
    <t>0150167</t>
  </si>
  <si>
    <t>Образец Element Glass серия S 0057 100х100мм</t>
  </si>
  <si>
    <t>0150168</t>
  </si>
  <si>
    <t>Образец Element Glass серия S 0058 100х100мм</t>
  </si>
  <si>
    <t>0150169</t>
  </si>
  <si>
    <t>Образец Element Glass серия S 0059 100х100мм</t>
  </si>
  <si>
    <t>0150170</t>
  </si>
  <si>
    <t>Образец Element Glass серия S 0060 100х100мм</t>
  </si>
  <si>
    <t>0150171</t>
  </si>
  <si>
    <t>Образец Element Glass серия S 0061 100х100мм</t>
  </si>
  <si>
    <t>0150172</t>
  </si>
  <si>
    <t>Образец Element Glass серия S 0062 100х100мм</t>
  </si>
  <si>
    <t>0150173</t>
  </si>
  <si>
    <t>Образец Element Glass серия S 0063 100х100мм</t>
  </si>
  <si>
    <t>0150174</t>
  </si>
  <si>
    <t>Образец Element Glass серия S 0064 100х100мм</t>
  </si>
  <si>
    <t>0150175</t>
  </si>
  <si>
    <t>Образец Element Glass серия S 0065 100х100мм</t>
  </si>
  <si>
    <t>0150176</t>
  </si>
  <si>
    <t>Образец Element Glass серия S 0066 100х100мм</t>
  </si>
  <si>
    <t>0150177</t>
  </si>
  <si>
    <t>Образец Element Glass серия S 0067 100х100мм</t>
  </si>
  <si>
    <t>0150178</t>
  </si>
  <si>
    <t>Образец Element Glass серия S 0068 100х100мм</t>
  </si>
  <si>
    <t>0150179</t>
  </si>
  <si>
    <t>Образец Element Glass серия S 0069 100х100мм</t>
  </si>
  <si>
    <t>0150180</t>
  </si>
  <si>
    <t>Образец Element Glass серия S 0070 100х100мм</t>
  </si>
  <si>
    <t>0150181</t>
  </si>
  <si>
    <t>Образец Element Glass серия S 0071 100х100мм</t>
  </si>
  <si>
    <t>0150182</t>
  </si>
  <si>
    <t>Образец Element Glass серия S 0072 100х100мм</t>
  </si>
  <si>
    <t>0150183</t>
  </si>
  <si>
    <t>Образец Element Glass серия S 0073 100х100мм</t>
  </si>
  <si>
    <t>0150184</t>
  </si>
  <si>
    <t>Образец Element Glass серия S 0074 100х100мм</t>
  </si>
  <si>
    <t>0150185</t>
  </si>
  <si>
    <t>Образец Element Glass серия S 0075 100х100мм</t>
  </si>
  <si>
    <t>0150186</t>
  </si>
  <si>
    <t>Образец Element Glass серия S 0076 100х100мм</t>
  </si>
  <si>
    <t>0150187</t>
  </si>
  <si>
    <t>Образец Element Glass серия S 0077 100х100мм</t>
  </si>
  <si>
    <t>0150188</t>
  </si>
  <si>
    <t>Образец Element Glass серия S 0078 100х100мм</t>
  </si>
  <si>
    <t>0150189</t>
  </si>
  <si>
    <t>Образец Element Glass серия S 0079 100х100мм</t>
  </si>
  <si>
    <t>0150190</t>
  </si>
  <si>
    <t>Образец Element Glass серия S 0080 100х100мм</t>
  </si>
  <si>
    <t>0150191</t>
  </si>
  <si>
    <t>Образец Element Glass серия S 0081 100х100мм</t>
  </si>
  <si>
    <t>0150192</t>
  </si>
  <si>
    <t>Образец Element Glass серия S 0082 100х100мм</t>
  </si>
  <si>
    <t>0150193</t>
  </si>
  <si>
    <t>Образец Element Glass серия S 0083 100х100мм</t>
  </si>
  <si>
    <t>01502001</t>
  </si>
  <si>
    <t>Образец Element Glass серия S 0004 200х300мм</t>
  </si>
  <si>
    <t>01502002</t>
  </si>
  <si>
    <t>Образец Element Glass серия S 0005 200х300мм</t>
  </si>
  <si>
    <t>01502003</t>
  </si>
  <si>
    <t>Образец Element Glass серия S 0006 200х300мм</t>
  </si>
  <si>
    <t>01502004</t>
  </si>
  <si>
    <t>Образец Element Glass серия S 0010 200х300мм</t>
  </si>
  <si>
    <t>01502005</t>
  </si>
  <si>
    <t>Образец Element Glass серия S 0014 200х300мм</t>
  </si>
  <si>
    <t>01502006</t>
  </si>
  <si>
    <t>Образец Element Glass серия S 0015 200х300мм</t>
  </si>
  <si>
    <t>01502007</t>
  </si>
  <si>
    <t>Образец Element Glass серия S 0016 200х300мм</t>
  </si>
  <si>
    <t>01502008</t>
  </si>
  <si>
    <t>Образец Element Glass серия S 0023 200х300мм</t>
  </si>
  <si>
    <t>01502009</t>
  </si>
  <si>
    <t>Образец Element Glass серия S 0033 200х300мм</t>
  </si>
  <si>
    <t>01502010</t>
  </si>
  <si>
    <t>Образец Element Glass серия S 0044 200х300мм</t>
  </si>
  <si>
    <t>01502011</t>
  </si>
  <si>
    <t>Образец Element Glass серия S 0050 200х300мм</t>
  </si>
  <si>
    <t>01502012</t>
  </si>
  <si>
    <t>Образец Element Glass серия S 0055 200х300мм</t>
  </si>
  <si>
    <t>01502013</t>
  </si>
  <si>
    <t>Образец Element Glass серия S 0062 200х300мм</t>
  </si>
  <si>
    <t>01502014</t>
  </si>
  <si>
    <t>Образец Element Glass серия S 0066 200х300мм</t>
  </si>
  <si>
    <t>01502015</t>
  </si>
  <si>
    <t>Образец Element Glass серия S 0069 200х300мм</t>
  </si>
  <si>
    <t>01502016</t>
  </si>
  <si>
    <t>Образец Element Glass серия S 0071 200х300мм</t>
  </si>
  <si>
    <t>01502017</t>
  </si>
  <si>
    <t>Образец Element Glass серия S 0079 200х300мм</t>
  </si>
  <si>
    <t>01502018</t>
  </si>
  <si>
    <t>Образец Element Glass серия S 0106 200х300мм</t>
  </si>
  <si>
    <t>01502101</t>
  </si>
  <si>
    <t>Образец Element Glass серия M 0035W 200х300мм</t>
  </si>
  <si>
    <t>01502102</t>
  </si>
  <si>
    <t>Образец Element Glass серия M 0036W 200х300мм</t>
  </si>
  <si>
    <t>0150216</t>
  </si>
  <si>
    <t>Образец Element Glass серия S 0106 100х100мм</t>
  </si>
  <si>
    <t>0150217</t>
  </si>
  <si>
    <t>Образец Element Glass серия S 0107 100х100мм</t>
  </si>
  <si>
    <t>0150218</t>
  </si>
  <si>
    <t>Образец Element Glass серия S 0108 100х100мм</t>
  </si>
  <si>
    <t>0150219</t>
  </si>
  <si>
    <t>Образец Element Glass серия S 0109 100х100мм</t>
  </si>
  <si>
    <t>0150220</t>
  </si>
  <si>
    <t>Образец Element Glass серия S 0110 100х100мм</t>
  </si>
  <si>
    <t>01502201</t>
  </si>
  <si>
    <t>Образец Element Glass серия FF 0085 200х300мм</t>
  </si>
  <si>
    <t>01502202</t>
  </si>
  <si>
    <t>Образец Element Glass серия FF 0072 200х300мм</t>
  </si>
  <si>
    <t>01502203</t>
  </si>
  <si>
    <t>Образец Element Glass серия FF 0025 200х300мм</t>
  </si>
  <si>
    <t>01502204</t>
  </si>
  <si>
    <t>Образец Element Glass серия FF 0045 200х300мм</t>
  </si>
  <si>
    <t>01502205</t>
  </si>
  <si>
    <t>Образец Element Glass серия FF 0053 200х300мм</t>
  </si>
  <si>
    <t>01502206</t>
  </si>
  <si>
    <t>Образец Element Glass серия FF 0019 200х300мм</t>
  </si>
  <si>
    <t>01502207</t>
  </si>
  <si>
    <t>Образец Element Glass серия FF 0049 200x300мм</t>
  </si>
  <si>
    <t>0150221</t>
  </si>
  <si>
    <t>Образец Element Glass серия S 0111 100х100мм</t>
  </si>
  <si>
    <t>0150234</t>
  </si>
  <si>
    <t>Образец Element Glass серия S 0114 100х100мм</t>
  </si>
  <si>
    <t>0150235</t>
  </si>
  <si>
    <t>Образец Element Glass серия S 0115 100х100мм</t>
  </si>
  <si>
    <t>0150236</t>
  </si>
  <si>
    <t>Образец Element Glass серия S 0116 100х100мм</t>
  </si>
  <si>
    <t>0150239</t>
  </si>
  <si>
    <t>Образец Element Glass серия S 0119 100х100мм</t>
  </si>
  <si>
    <t>0150240</t>
  </si>
  <si>
    <t>Образец Element Glass серия S 0120 100х100мм</t>
  </si>
  <si>
    <t>0150241</t>
  </si>
  <si>
    <t>Образец Element Glass 100х100мм серия S-0025</t>
  </si>
  <si>
    <t>0150242</t>
  </si>
  <si>
    <t>Образец Element Glass 100х100мм серия S-0037</t>
  </si>
  <si>
    <t>0150243</t>
  </si>
  <si>
    <t>Образец Element Glass 100х100мм серия S-0051</t>
  </si>
  <si>
    <t>0150244</t>
  </si>
  <si>
    <t>Образец Element Glass 100х100мм серия S-0054</t>
  </si>
  <si>
    <t>0150245</t>
  </si>
  <si>
    <t>Образец Element Glass 100х100мм серия S-0117</t>
  </si>
  <si>
    <t>0150246</t>
  </si>
  <si>
    <t>Образец Element Glass 100х100мм серия S-0118</t>
  </si>
  <si>
    <t>0151001</t>
  </si>
  <si>
    <t>Плита ПВХ вспен. белая VEKAPLAN SF(пл.0,75) 3050*2030*1мм</t>
  </si>
  <si>
    <t>0151002</t>
  </si>
  <si>
    <t>Плита ПВХ вспен. белая VEKAPLAN SF(пл.0,75) 3050*1560*1мм</t>
  </si>
  <si>
    <t>0151003</t>
  </si>
  <si>
    <t>Плита ПВХ вспен. белая VEKAPLAN SF(пл.0,65) 3050*2030*2мм</t>
  </si>
  <si>
    <t>0151004</t>
  </si>
  <si>
    <t>Плита ПВХ вспен. белая VEKAPLAN SF(пл.0,65) 3050*1560*2мм</t>
  </si>
  <si>
    <t>0151005</t>
  </si>
  <si>
    <t>Плита ПВХ вспен. белая VEKAPLAN SF(пл.0,65) 3050*1220*2мм</t>
  </si>
  <si>
    <t>0151006</t>
  </si>
  <si>
    <t>Плита ПВХ вспен. белая VEKAPLAN SF(пл.0,65) 2440*1220*2мм</t>
  </si>
  <si>
    <t>0151007</t>
  </si>
  <si>
    <t>Плита ПВХ вспен. белая VEKAPLAN SF(пл.0,65) 3050*2030*3мм</t>
  </si>
  <si>
    <t>0151008</t>
  </si>
  <si>
    <t>Плита ПВХ вспен. белая VEKAPLAN SF(пл.0,65) 3050*1560*3мм</t>
  </si>
  <si>
    <t>0151009</t>
  </si>
  <si>
    <t>Плита ПВХ вспен. белая VEKAPLAN SF(пл.0,65) 3050*1220*3мм</t>
  </si>
  <si>
    <t>0151010</t>
  </si>
  <si>
    <t>Плита ПВХ вспен. белая VEKAPLAN SF(пл.0,65) 2440*1220*3мм</t>
  </si>
  <si>
    <t>0151011</t>
  </si>
  <si>
    <t>Плита ПВХ вспен. белая VEKAPLAN SF(пл.0,65) 3050*2030*4мм</t>
  </si>
  <si>
    <t>0151012</t>
  </si>
  <si>
    <t>Плита ПВХ вспен. белая VEKAPLAN SF(пл.0,65) 3050*1560*4мм</t>
  </si>
  <si>
    <t>0151013</t>
  </si>
  <si>
    <t>Плита ПВХ вспен. белая VEKAPLAN SF(пл.0,65) 3050*1220*4мм</t>
  </si>
  <si>
    <t>0151014</t>
  </si>
  <si>
    <t>Плита ПВХ вспен. белая VEKAPLAN SF(пл.0,65) 2440*1220*4мм</t>
  </si>
  <si>
    <t>0151015</t>
  </si>
  <si>
    <t>Плита ПВХ вспен. белая VEKAPLAN SF(пл.0,6) 3050*2030*5мм</t>
  </si>
  <si>
    <t>0151016</t>
  </si>
  <si>
    <t>Плита ПВХ вспен. белая VEKAPLAN SF(пл.0,6) 3050*1560*5мм</t>
  </si>
  <si>
    <t>0151017</t>
  </si>
  <si>
    <t>Плита ПВХ вспен. белая VEKAPLAN SF(пл.0,6) 3050*1220*5мм</t>
  </si>
  <si>
    <t>0151018</t>
  </si>
  <si>
    <t>Плита ПВХ вспен. белая VEKAPLAN SF(пл.0,6) 2440*1220*5мм</t>
  </si>
  <si>
    <t>0151019</t>
  </si>
  <si>
    <t>Плита ПВХ вспен. белая VEKAPLAN SF(пл.0,6) 3050*2030*6мм</t>
  </si>
  <si>
    <t>0151020</t>
  </si>
  <si>
    <t>Плита ПВХ вспен. белая VEKAPLAN SF(пл.0,6) 3050*1560*6мм</t>
  </si>
  <si>
    <t>0151021</t>
  </si>
  <si>
    <t>Плита ПВХ вспен. белая VEKAPLAN SF(пл.0,6) 3050*1220*6мм</t>
  </si>
  <si>
    <t>0151022</t>
  </si>
  <si>
    <t>Плита ПВХ вспен. белая VEKAPLAN SF(пл.0,6) 2440*1220*6мм</t>
  </si>
  <si>
    <t>0151023</t>
  </si>
  <si>
    <t>Плита ПВХ вспен. белая VEKAPLAN SF(пл.0,6) 3050*2030*8мм</t>
  </si>
  <si>
    <t>0151024</t>
  </si>
  <si>
    <t>Плита ПВХ вспен. белая VEKAPLAN SF(пл.0,6) 3050*1560*8мм</t>
  </si>
  <si>
    <t>0151025</t>
  </si>
  <si>
    <t>Плита ПВХ вспен. белая VEKAPLAN SF(пл.0,6) 3050*1220*8мм</t>
  </si>
  <si>
    <t>0151026</t>
  </si>
  <si>
    <t>Плита ПВХ вспен. белая VEKAPLAN SF(пл.0,6) 2440*1220*8мм</t>
  </si>
  <si>
    <t>0151027</t>
  </si>
  <si>
    <t>Плита ПВХ вспен. белая VEKAPLAN SF(пл.0,6) 3050*2030*10мм</t>
  </si>
  <si>
    <t>0151028</t>
  </si>
  <si>
    <t>Плита ПВХ вспен. белая VEKAPLAN SF(пл.0,6) 3050*1560*10мм</t>
  </si>
  <si>
    <t>0151029</t>
  </si>
  <si>
    <t>Плита ПВХ вспен. белая VEKAPLAN SF(пл.0,6) 3050*1220*10мм</t>
  </si>
  <si>
    <t>0151030</t>
  </si>
  <si>
    <t>Плита ПВХ вспен. белая VEKAPLAN SF(пл.0,6) 2440*1220*10мм</t>
  </si>
  <si>
    <t>0151031</t>
  </si>
  <si>
    <t>Плита ПВХ вспен. VEKAPLAN SF color черный 3050*1560*3мм</t>
  </si>
  <si>
    <t>0151032</t>
  </si>
  <si>
    <t>Плита ПВХ вспен. VEKAPLAN SF color серый 3050*1560*3мм</t>
  </si>
  <si>
    <t>0151033</t>
  </si>
  <si>
    <t>Плита ПВХ вспен. VEKAPLAN SF color красный 3050*1560*3мм</t>
  </si>
  <si>
    <t>0151034</t>
  </si>
  <si>
    <t>Плита ПВХ вспен. VEKAPLAN SF color желтый 3050*1560*3мм</t>
  </si>
  <si>
    <t>0151035</t>
  </si>
  <si>
    <t>Плита ПВХ вспен. VEKAPLAN SF color синий 3050*1560*3мм</t>
  </si>
  <si>
    <t>0151036</t>
  </si>
  <si>
    <t>Плита ПВХ вспен. VEKAPLAN SF color зеленый 3050*1560*3мм</t>
  </si>
  <si>
    <t>0151037</t>
  </si>
  <si>
    <t>Плита ПВХ вспен. VEKAPLAN SF color черный 3050*1560*5мм</t>
  </si>
  <si>
    <t>0151038</t>
  </si>
  <si>
    <t>Плита ПВХ вспен. VEKAPLAN SF color серый 3050*1560*5мм</t>
  </si>
  <si>
    <t>0151039</t>
  </si>
  <si>
    <t>Плита ПВХ вспен. VEKAPLAN SF color красный 3050*1560*5мм</t>
  </si>
  <si>
    <t>0151040</t>
  </si>
  <si>
    <t>Плита ПВХ вспен. VEKAPLAN SF color желтый 3050*1560*5мм</t>
  </si>
  <si>
    <t>0151041</t>
  </si>
  <si>
    <t>Плита ПВХ вспен. VEKAPLAN SF color синий 3050*1560*5мм</t>
  </si>
  <si>
    <t>0151042</t>
  </si>
  <si>
    <t>Плита ПВХ вспен. VEKAPLAN SF color зеленый 3050*1560*5мм</t>
  </si>
  <si>
    <t>0151043</t>
  </si>
  <si>
    <t>Плита ПВХ вспен. VEKAPLAN SF color оранж. 3050*1560*5мм</t>
  </si>
  <si>
    <t>0151044</t>
  </si>
  <si>
    <t>Плита ПВХ вспен. VEKAPLAN SF color черный 3050*1220*8мм</t>
  </si>
  <si>
    <t>0151045</t>
  </si>
  <si>
    <t>Плита ПВХ вспен. белая VEKAPLAN SF-EURO(пл.0,55) 3050*2030*3мм</t>
  </si>
  <si>
    <t>0151046</t>
  </si>
  <si>
    <t>Плита ПВХ вспен. белая VEKAPLAN SF-EURO(пл.0,55) 3050*2030*4мм</t>
  </si>
  <si>
    <t>0151047</t>
  </si>
  <si>
    <t>Плита ПВХ вспен. белая VEKAPLAN SF-EURO(пл.0,55) 3050*2030*5мм</t>
  </si>
  <si>
    <t>0151048</t>
  </si>
  <si>
    <t>Плита ПВХ вспен. белая глянц. VEKAPLAN S 3000*1250*8мм</t>
  </si>
  <si>
    <t>0151049</t>
  </si>
  <si>
    <t>Плита ПВХ вспен. белая глянц. VEKAPLAN S 3000*1250*13мм</t>
  </si>
  <si>
    <t>0151050</t>
  </si>
  <si>
    <t>Плита ПВХ вспен. белая VEKAPLAN SF-EURO(пл.0,55) 3050*2030*2мм</t>
  </si>
  <si>
    <t>0151051</t>
  </si>
  <si>
    <t>Плита ПВХ вспен. белая VEKAPLAN SF-TREND (пл.0,5) 3050*2030*3мм</t>
  </si>
  <si>
    <t>0151052</t>
  </si>
  <si>
    <t>Плита ПВХ вспен. белая VEKAPLAN SF-TREND (пл.0,5) 3050*2030*4мм</t>
  </si>
  <si>
    <t>0151053</t>
  </si>
  <si>
    <t>Плита ПВХ вспен. белая VEKAPLAN SF-TREND (пл.0,5) 3050*2030*5мм</t>
  </si>
  <si>
    <t>0151054</t>
  </si>
  <si>
    <t>Плита ПВХ вспен. белая VEKAPLAN SF-TREND (пл.0,5) 3050*2030*6мм</t>
  </si>
  <si>
    <t>0151056</t>
  </si>
  <si>
    <t>Плита ПВХ вспен. белая VEKAPLAN SF* (пл.0,75) 3050*2030*1мм</t>
  </si>
  <si>
    <t>0151057</t>
  </si>
  <si>
    <t>Плита ПВХ вспен. белая VEKAPLAN SF* (пл.0,65) 3050*2030*2мм</t>
  </si>
  <si>
    <t>0151058</t>
  </si>
  <si>
    <t>Плита ПВХ вспен. белая VEKAPLAN SF* (пл.0,65) 3050*2030*3мм</t>
  </si>
  <si>
    <t>0151059</t>
  </si>
  <si>
    <t>Плита ПВХ вспен. белая VEKAPLAN SF* (пл.0,65) 3050*2030*4мм</t>
  </si>
  <si>
    <t>0151060</t>
  </si>
  <si>
    <t>Плита ПВХ вспен. белая VEKAPLAN SF* (пл.0,60) 3050*2030*5мм</t>
  </si>
  <si>
    <t>0151061</t>
  </si>
  <si>
    <t>Плита ПВХ вспен. белая VEKAPLAN SF* (пл.0,60) 3050*2030*6мм</t>
  </si>
  <si>
    <t>0151062</t>
  </si>
  <si>
    <t>Плита ПВХ вспен. белая VEKAPLAN SF* (пл.0,60) 3050*2030*8мм</t>
  </si>
  <si>
    <t>0151063</t>
  </si>
  <si>
    <t>Плита ПВХ вспен. белая VEKAPLAN SF* (пл.0,60) 3050*2030*10мм</t>
  </si>
  <si>
    <t>0151064</t>
  </si>
  <si>
    <t>Плита ПВХ вспен. белая VEKAPLAN SF-TREND (пл.0,5) 3050*2030*8мм</t>
  </si>
  <si>
    <t>0151065</t>
  </si>
  <si>
    <t>Плита ПВХ вспен. белая VEKAPLAN SF-TREND (пл.0,5) 3050*2030*10мм</t>
  </si>
  <si>
    <t>0151601</t>
  </si>
  <si>
    <t>Плита ПВХ вспен. белая VEKAPLAN SF-ECO (пл.0,55) 3050*2030*2мм</t>
  </si>
  <si>
    <t>0151602</t>
  </si>
  <si>
    <t>Плита ПВХ вспен. белая VEKAPLAN SF-ECO (пл.0,55) 3050*1560*3мм</t>
  </si>
  <si>
    <t>0151603</t>
  </si>
  <si>
    <t>Плита ПВХ вспен. белая VEKAPLAN SF-ECO (пл.0,55) 3050*2030*3мм</t>
  </si>
  <si>
    <t>0151604</t>
  </si>
  <si>
    <t>Плита ПВХ вспен. белая VEKAPLAN SF-ECO (пл.0,55) 3050*2030*5мм</t>
  </si>
  <si>
    <t>0151605</t>
  </si>
  <si>
    <t>Плита ПВХ вспен. белая VEKAPLAN SF-ECO (пл.0,55) 2550*2030*3мм</t>
  </si>
  <si>
    <t>01521001</t>
  </si>
  <si>
    <t>Плита Pop White 1000*1400*3mm</t>
  </si>
  <si>
    <t>01521002</t>
  </si>
  <si>
    <t>Плита Pop White 1000*1400*5mm</t>
  </si>
  <si>
    <t>01521003</t>
  </si>
  <si>
    <t>Плита Pop White 3000*1400*5mm</t>
  </si>
  <si>
    <t>01521004</t>
  </si>
  <si>
    <t>Плита Pop White 1000*1400*10mm</t>
  </si>
  <si>
    <t>01521005</t>
  </si>
  <si>
    <t>Плита Pop White 3000*1400*10mm</t>
  </si>
  <si>
    <t>01521006</t>
  </si>
  <si>
    <t>Плита Pop White 1000*700*3mm</t>
  </si>
  <si>
    <t>01521007</t>
  </si>
  <si>
    <t>Плита Pop White 1000*700*5mm</t>
  </si>
  <si>
    <t>01521008</t>
  </si>
  <si>
    <t>Плита Pop White 1000*700*10mm</t>
  </si>
  <si>
    <t>01522002</t>
  </si>
  <si>
    <t>Плита Pop White Adhesive 1000*1400*5mm</t>
  </si>
  <si>
    <t>01523001</t>
  </si>
  <si>
    <t>Плита Pop Jet 1000*2000*5mm</t>
  </si>
  <si>
    <t>01524001</t>
  </si>
  <si>
    <t>Плита Pop Kraft 1000*1400*5mm</t>
  </si>
  <si>
    <t>01525001</t>
  </si>
  <si>
    <t>Каталог Neofoam POP-BOARD</t>
  </si>
  <si>
    <t>0155001</t>
  </si>
  <si>
    <t>Пластик акрил.SHINE GLASS FLS3058 Белый 3050*2030*4мм</t>
  </si>
  <si>
    <t>0155002</t>
  </si>
  <si>
    <t>Пластик акрил.SHINE GLASS FLS3159 Беж 3050*2030*4мм</t>
  </si>
  <si>
    <t>0155003</t>
  </si>
  <si>
    <t>Пластик акрил.SHINE GLASS FLS3534 Лайм 3050*2030*4мм</t>
  </si>
  <si>
    <t>0155004</t>
  </si>
  <si>
    <t>Пластик акрил.SHINE GLASS FLS3687 Красный 3050*2030*4мм</t>
  </si>
  <si>
    <t>0155005</t>
  </si>
  <si>
    <t>Пластик акрил.SHINE GLASS FLS3301 Оранж 3050*2030*4мм</t>
  </si>
  <si>
    <t>0155006</t>
  </si>
  <si>
    <t>Пластик акрил.SHINE GLASS FLS3407 Карамель 3050*2030*4мм</t>
  </si>
  <si>
    <t>0155007</t>
  </si>
  <si>
    <t>Пластик акрил.SHINE GLASS FLS3422 Крем 3050*2030*4мм</t>
  </si>
  <si>
    <t>0155008</t>
  </si>
  <si>
    <t>Пластик акрил.SHINE GLASS FLS3423 Какао 3050*2030*4мм</t>
  </si>
  <si>
    <t>0155009</t>
  </si>
  <si>
    <t>Пластик акрил.SHINE GLASS FLS3424 Хаки 3050*2030*4мм</t>
  </si>
  <si>
    <t>0155010</t>
  </si>
  <si>
    <t>Пластик акрил.SHINE GLASS FLS3525 Фисташковый 3050*2030*4мм</t>
  </si>
  <si>
    <t>0155011</t>
  </si>
  <si>
    <t>Пластик акрил.SHINE GLASS FLS3426 Мокко 3050*2030*4мм</t>
  </si>
  <si>
    <t>0155012</t>
  </si>
  <si>
    <t>Пластик акрил.SHINE GLASS FLS3427 Кофе 3050*2030*4мм</t>
  </si>
  <si>
    <t>0155013</t>
  </si>
  <si>
    <t>Пластик акрил.SHINE GLASS FLS3486 Коричневый 3050*2030*4мм</t>
  </si>
  <si>
    <t>0155014</t>
  </si>
  <si>
    <t>Пластик акрил.SHINE GLASS FLS3460 Терракот 3050*2030*4мм</t>
  </si>
  <si>
    <t>0155015</t>
  </si>
  <si>
    <t>Пластик акрил.SHINE GLASS FLS3476 Шоколад 3050*2030*4мм</t>
  </si>
  <si>
    <t>0155016</t>
  </si>
  <si>
    <t>Пластик акрил.SHINE GLASS FLS3872 Темно-синий 3050*2030*4мм</t>
  </si>
  <si>
    <t>0155018</t>
  </si>
  <si>
    <t>Папка-каталог "Коллекция SHINE Glass"</t>
  </si>
  <si>
    <t>0155019</t>
  </si>
  <si>
    <t>0155020</t>
  </si>
  <si>
    <t>Пластик акрил.SHINE GLASS FLS9S Черный искристый 3050*2030*4мм</t>
  </si>
  <si>
    <t>0155021</t>
  </si>
  <si>
    <t>Пластик акрил.SHINE GLASS 4PY5 Пинк 3050*2030*4мм</t>
  </si>
  <si>
    <t>0155022</t>
  </si>
  <si>
    <t>Пластик акрил.SHINE GLASS 5PY0 Золото 3050*2030*4мм</t>
  </si>
  <si>
    <t>0155023</t>
  </si>
  <si>
    <t>Пластик акрил.SHINE GLASS 9PY2 Платина 3050*2030*4мм</t>
  </si>
  <si>
    <t>0155024</t>
  </si>
  <si>
    <t>0155025</t>
  </si>
  <si>
    <t>Веер "Коллекция SHINE GLASS"</t>
  </si>
  <si>
    <t>015701001</t>
  </si>
  <si>
    <t>Плита ABS Transply 110 white/black белый/черный 610*1220*0,8мм</t>
  </si>
  <si>
    <t>015701002</t>
  </si>
  <si>
    <t>Плита ABS Transply 110 white/black белый/черный 610*1220*1,5мм</t>
  </si>
  <si>
    <t>015701003</t>
  </si>
  <si>
    <t>Плита ABS Transply 110 white/black белый/черный 610*1220*2,5мм</t>
  </si>
  <si>
    <t>015701004</t>
  </si>
  <si>
    <t>Плита ABS Transply 140 yellow/black желтый/черный 610*1220*0,8мм</t>
  </si>
  <si>
    <t>015701005</t>
  </si>
  <si>
    <t>Плита ABS Transply 140 yellow/black желтый/черный 610*1220*1,5мм</t>
  </si>
  <si>
    <t>015701006</t>
  </si>
  <si>
    <t>Плита ABS Transply 140 yellow/black желтый/черный 610*1220*2,5мм</t>
  </si>
  <si>
    <t>015701007</t>
  </si>
  <si>
    <t>Плита ABS Transply 112 white/red белый/красный 610*1220*0,8мм</t>
  </si>
  <si>
    <t>015701008</t>
  </si>
  <si>
    <t>Плита ABS Transply 112 white/red белый/красный 610*1220*1,5мм</t>
  </si>
  <si>
    <t>015701009</t>
  </si>
  <si>
    <t>Плита ABS Transply 112 white/red белый/красный 610*1220*2,5мм</t>
  </si>
  <si>
    <t>015701010</t>
  </si>
  <si>
    <t>Плита ABS Transply 114 white/blue белый/синий 610*1220*0,8мм</t>
  </si>
  <si>
    <t>015701011</t>
  </si>
  <si>
    <t>Плита ABS Transply 114 white/blue белый/синий 610*1220*1,5мм</t>
  </si>
  <si>
    <t>015701012</t>
  </si>
  <si>
    <t>Плита ABS Transply 114 white/blue белый/синий 610*1220*2,5мм</t>
  </si>
  <si>
    <t>015701013</t>
  </si>
  <si>
    <t>Плита ABS Transply 118 white/green белый/зеленый 610*1220*1,5мм</t>
  </si>
  <si>
    <t>015701014</t>
  </si>
  <si>
    <t>Плита ABS Transply 180 green/white зеленый/белый 610*1220*1,5мм</t>
  </si>
  <si>
    <t>015701015</t>
  </si>
  <si>
    <t>Плита ABS Transply 175 light blue/white голуб./бел.610*1220*1,5мм</t>
  </si>
  <si>
    <t>015701016</t>
  </si>
  <si>
    <t>Плита ABS Transply 170 blue/white синий/белый 610*1220*1,5мм</t>
  </si>
  <si>
    <t>015701017</t>
  </si>
  <si>
    <t>Плита ABS Transply 198 walnut/white орех/белый 610*1220*2,5мм</t>
  </si>
  <si>
    <t>015701018</t>
  </si>
  <si>
    <t>Плита ABS Transply 145 orange/white оранж./белый 610*1220*1,5мм</t>
  </si>
  <si>
    <t>015701019</t>
  </si>
  <si>
    <t>Плита ABS Transply 145 orange/white оранж./белый 610*1220*2,5мм</t>
  </si>
  <si>
    <t>015701020</t>
  </si>
  <si>
    <t>Плита ABS Transply 130 red/white красный/белый 610*1220*1,5мм</t>
  </si>
  <si>
    <t>015701021</t>
  </si>
  <si>
    <t>Плита ABS Transply 135 burgundy/white бордо/бел. 610*1220*1,5мм</t>
  </si>
  <si>
    <t>015701022</t>
  </si>
  <si>
    <t>Плита ABS Transply 185 grey/white серый/белый 610*1220*1,5мм</t>
  </si>
  <si>
    <t>015701023</t>
  </si>
  <si>
    <t>Плита ABS Transply 190 brown/white коричн./белый 610*1220*1,5мм</t>
  </si>
  <si>
    <t>015701024</t>
  </si>
  <si>
    <t>Плита ABS Transply 120 black/white черный/белый 610*1220*0,8мм</t>
  </si>
  <si>
    <t>015701025</t>
  </si>
  <si>
    <t>Плита ABS Transply 120 black/white черный/белый 610*1220*1,5мм</t>
  </si>
  <si>
    <t>015701026</t>
  </si>
  <si>
    <t>Плита ABS Transply 120 black/white черный/белый 610*1220*2,5мм</t>
  </si>
  <si>
    <t>015701027</t>
  </si>
  <si>
    <t>Плита ABS Transply 133 red marmorate/white кр.мрамор/бел.610*1220*1,5мм</t>
  </si>
  <si>
    <t>015701028</t>
  </si>
  <si>
    <t>Плита ABS Transply 173 blue marmorate/white син.мрамор/бел.610*1220*1,5мм</t>
  </si>
  <si>
    <t>015701029</t>
  </si>
  <si>
    <t>Плита ABS Transply 183 green marmorate/white зел.мрамор/бел.610*1220*1,5мм</t>
  </si>
  <si>
    <t>015701030</t>
  </si>
  <si>
    <t>Плита ABS Transply 150 silver brushed/black царап. серебро/черн.610*1220*1,5мм</t>
  </si>
  <si>
    <t>015701031</t>
  </si>
  <si>
    <t>Плита ABS Transply 150 silver brushed/black царап. серебро/черн.610*1220*2,5мм</t>
  </si>
  <si>
    <t>015701032</t>
  </si>
  <si>
    <t>Плита ABS Transply 160 gold brushed/black царап.золото/черн.610*1220*1,5мм</t>
  </si>
  <si>
    <t>015701033</t>
  </si>
  <si>
    <t>Плита ABS Transply 163 europeangold brushed/black европ.золото/черн.610*1220*1,5мм</t>
  </si>
  <si>
    <t>015701034</t>
  </si>
  <si>
    <t>Плита ABS Transply 151 silver strong brushed/black сильн.царап. серебро/черн.610*1220*1,5мм</t>
  </si>
  <si>
    <t>015701035</t>
  </si>
  <si>
    <t>Плита ABS Transply 155 silver polished/black серебро полиров./черн.610*1220*1,5мм</t>
  </si>
  <si>
    <t>015701036</t>
  </si>
  <si>
    <t>Плита ABS Transply 165 gold glossy/black золото глянец/черн.610*1220*1,5мм</t>
  </si>
  <si>
    <t>015701037</t>
  </si>
  <si>
    <t>Плита ABS Transply 160-HC gold-brushed/black царап.зол./черн.(с защ.)610*1220*1,5мм</t>
  </si>
  <si>
    <t>015701038</t>
  </si>
  <si>
    <t>Плита ABS Transply 160/70-HC gold brushed/blue царап.зол./голуб.(с защ.)610*1220*1,5мм</t>
  </si>
  <si>
    <t>015701039</t>
  </si>
  <si>
    <t>Плита ABS Transply 163-HC europeangold/black европ.зол./черн.(с защ.)610*1220*1,5мм</t>
  </si>
  <si>
    <t>015701040</t>
  </si>
  <si>
    <t>Плита ABS Transply 151-HC silver brushed/black царап.серебро/черн.(с защ.)610*1220*1,5мм</t>
  </si>
  <si>
    <t>015701041</t>
  </si>
  <si>
    <t>Плита ABS Transply 130/20 red/black т.-красн./черн.610*1220*1,5мм</t>
  </si>
  <si>
    <t>015701042</t>
  </si>
  <si>
    <t>Плита ABS Transply 125(126)/20 bronza/black бронза/черн.610*1220*1,5мм</t>
  </si>
  <si>
    <t>015701043</t>
  </si>
  <si>
    <t>Плита ABS Transply 185/20 grey/black т.-серый/черн.610*1220*1,5мм</t>
  </si>
  <si>
    <t>015701044</t>
  </si>
  <si>
    <t>Плита ABS Transply 175/20 light blue/black голуб./черн.610*1220*1,5мм</t>
  </si>
  <si>
    <t>015701045</t>
  </si>
  <si>
    <t>Плита ABS Transply 181 light green/white св.зеленый/белый 610*1220*0,8мм</t>
  </si>
  <si>
    <t>015701046</t>
  </si>
  <si>
    <t>Плита ABS Transply 181 light green/white св.зеленый/белый 610*1220*1,5мм</t>
  </si>
  <si>
    <t>015701047</t>
  </si>
  <si>
    <t>Плита ABS Transply 181 light green/white св.зеленый/белый 610*1220*2,5мм</t>
  </si>
  <si>
    <t>015701048</t>
  </si>
  <si>
    <t>Плита ABS Transply 160 gold brushed/black царап. золото./черн. 610*1220*2,5мм</t>
  </si>
  <si>
    <t>015701049</t>
  </si>
  <si>
    <t>Плита ABS Transply 163 europeangold brushed/black евпроп. золото/черн. 610*1220*2,5мм</t>
  </si>
  <si>
    <t>015701050</t>
  </si>
  <si>
    <t>Плита ABS Transply 151 silver strong brushed/black серебро сил. царап./черн. 610*1220*2,5м</t>
  </si>
  <si>
    <t>015701051</t>
  </si>
  <si>
    <t>Плита ABS Transply 185 grey/white серый/белый 610*1220*0,8мм</t>
  </si>
  <si>
    <t>015702001</t>
  </si>
  <si>
    <t>Плита ABS Transply 770 blue/white синий/белый 610*1220*1,5мм</t>
  </si>
  <si>
    <t>015702002</t>
  </si>
  <si>
    <t>Плита ABS Transply 758/30 silver/red серебро/красн.610*1220*1,5мм</t>
  </si>
  <si>
    <t>015702003</t>
  </si>
  <si>
    <t>Плита ABS Transply 758/70 silver/blue серебро/син. 610*1220*1,5мм</t>
  </si>
  <si>
    <t>015702004</t>
  </si>
  <si>
    <t>Плита ABS Transply 710 white glossy/black белый глянец/чёрн.610*1220*1,5мм</t>
  </si>
  <si>
    <t>015702005</t>
  </si>
  <si>
    <t>Плита ABS Transply 720 black matt/white мат.чёрн./бел.610*1220*1,5мм</t>
  </si>
  <si>
    <t>015702006</t>
  </si>
  <si>
    <t>Плита ABS Transply 758 silver matt/black мат.сереб./чёрн.610*1220*1,5мм</t>
  </si>
  <si>
    <t>015702007</t>
  </si>
  <si>
    <t>Плита ABS Transply 750 silver brushed/black серебро шлиф./чёрн.610*1220*1,5мм</t>
  </si>
  <si>
    <t>015702008</t>
  </si>
  <si>
    <t>Плита ABS Transply 760 gold brushed/black золото шлиф./чёрн.610*1220*1,5мм</t>
  </si>
  <si>
    <t>015703001</t>
  </si>
  <si>
    <t>Пленка д/грав.Laserfoil ind.7110 мат.белый/черный, 610*305*0,2мм</t>
  </si>
  <si>
    <t>015703002</t>
  </si>
  <si>
    <t>Пленка д/грав.Laserfoil ind.7180 зеленый/белый, 610*305*0,2мм</t>
  </si>
  <si>
    <t>015703003</t>
  </si>
  <si>
    <t>Пленка д/грав.Laserfoil ind.7140 желтый/черный, 610*305*0,2мм</t>
  </si>
  <si>
    <t>015703004</t>
  </si>
  <si>
    <t>Пленка д/грав.Laserfoil ind.7265 зерк.зол./черный, 610*305*0,2мм</t>
  </si>
  <si>
    <t>015703005</t>
  </si>
  <si>
    <t>Пленка д/грав.Laserfoil ind.7133 красн.мрамор/белый, 610*305*0,2мм</t>
  </si>
  <si>
    <t>015703006</t>
  </si>
  <si>
    <t>Пленка д/грав.Laserfoil ind.7163 европ.золото/черный, 610*305*0,2мм</t>
  </si>
  <si>
    <t>015703007</t>
  </si>
  <si>
    <t>Пленка д/грав.Laserfoil ind.7173 син.мрамор/белый, 610*305*0,2мм</t>
  </si>
  <si>
    <t>015703008</t>
  </si>
  <si>
    <t>Пленка д/грав.Laserfoil ind.7183 зел.мрамор/белый, 610*305*0,2мм</t>
  </si>
  <si>
    <t>015703009</t>
  </si>
  <si>
    <t>Пленка д/грав.Laserfoil ind.7197 орех/белый, 610*305*0,2мм</t>
  </si>
  <si>
    <t>015703010</t>
  </si>
  <si>
    <t>Пленка д/грав.Laserfoil ind.7165 зол.металлик/черный, 610*305*0,2мм</t>
  </si>
  <si>
    <t>015703011</t>
  </si>
  <si>
    <t>Пленка д/грав.Laserfoil ind.7150 серебро царап./черный, 610*305*0,2мм</t>
  </si>
  <si>
    <t>015703012</t>
  </si>
  <si>
    <t>Пленка д/грав.Laserfoil ind.7160 золото царап./черный, 610*305*0,2мм</t>
  </si>
  <si>
    <t>015703013</t>
  </si>
  <si>
    <t>Пленка д/грав.Laserfoil ind.7255 зерк.сер./черный, 610*305*0,2мм</t>
  </si>
  <si>
    <t>015703014</t>
  </si>
  <si>
    <t>Пленка д/грав.Laserfoil ind.7126 бронза/черный, 610*305*0,2мм</t>
  </si>
  <si>
    <t>015703015</t>
  </si>
  <si>
    <t>Пленка д/грав.Laserfoil out.7710 глянц.белый/черн, 610*305*0,2мм</t>
  </si>
  <si>
    <t>015703016</t>
  </si>
  <si>
    <t>Пленка д/грав.Laserfoil out.7720 черный/белый, 610*305*0,2мм</t>
  </si>
  <si>
    <t>015703017</t>
  </si>
  <si>
    <t>Пленка д/грав.Laserfoil out.7730 красный/белый, 610*305*0,2мм</t>
  </si>
  <si>
    <t>015703018</t>
  </si>
  <si>
    <t>Пленка д/грав.Laserfoil out.7740 желтый/черный, 610*305*0,2мм</t>
  </si>
  <si>
    <t>015703019</t>
  </si>
  <si>
    <t>Пленка д/грав.Laserfoil out.7770 синий/белый, 610*305*0,2мм</t>
  </si>
  <si>
    <t>015703020</t>
  </si>
  <si>
    <t>Пленка д/грав.Laserfoil out.7780 зеленый/белый, 610*305*0,2мм</t>
  </si>
  <si>
    <t>015703021</t>
  </si>
  <si>
    <t>Пленка д/грав.Laserfoil out.7758 серебро металлик/черный, 610*305*0,2мм</t>
  </si>
  <si>
    <t>015703022</t>
  </si>
  <si>
    <t>Пленка д/грав.Laserfoil out.7760 золото шлиф./черный, 610*305*0,2мм</t>
  </si>
  <si>
    <t>015703023</t>
  </si>
  <si>
    <t>Пленка д/грав.Laserfoil out.7750 серебро шлиф./черный, 610*305*0,2мм</t>
  </si>
  <si>
    <t>015704001</t>
  </si>
  <si>
    <t>Магнитные держатели Magnabage 45х13мм</t>
  </si>
  <si>
    <t>015704002</t>
  </si>
  <si>
    <t>Магнитные держатели Magnalite 45х13мм</t>
  </si>
  <si>
    <t>015704003</t>
  </si>
  <si>
    <t>Магнитные держатели Magnamini 33х10мм</t>
  </si>
  <si>
    <t>015704004</t>
  </si>
  <si>
    <t>Магнитные держатели Magnadisc диам.15мм</t>
  </si>
  <si>
    <t>01570501</t>
  </si>
  <si>
    <t>Образец плиты Laserply 3110 white/black 605*155*3мм</t>
  </si>
  <si>
    <t>01570801</t>
  </si>
  <si>
    <t>Плита Acrylic Laserply 3110 white/black бел./черн.610*1220*1,5мм</t>
  </si>
  <si>
    <t>01570802</t>
  </si>
  <si>
    <t>Плита Acrylic Laserply 3120 black/white черн./бел. 610*1220*1,5мм</t>
  </si>
  <si>
    <t>01570803</t>
  </si>
  <si>
    <t>01570804</t>
  </si>
  <si>
    <t>Плита Acrylic Laserply 3135 burgundy/white бордо/бел. 610*1220*1,5мм</t>
  </si>
  <si>
    <t>01570805</t>
  </si>
  <si>
    <t>Плита Acrylic Laserply 3140 yellow/black желт./черн.610*1220*1,5мм</t>
  </si>
  <si>
    <t>01570806</t>
  </si>
  <si>
    <t>Плита Acrylic Laserply 3170 blue/white син./бел. 610*1220*1,5мм</t>
  </si>
  <si>
    <t>01570807</t>
  </si>
  <si>
    <t>Плита Acrylic Laserply 3175 light-blue/white голуб./бел. 610*1220*1,5мм</t>
  </si>
  <si>
    <t>01570808</t>
  </si>
  <si>
    <t>Плита Acrylic Laserply 3180 green/white зел./бел. 610*1220*1,5мм</t>
  </si>
  <si>
    <t>01570809</t>
  </si>
  <si>
    <t>01570810</t>
  </si>
  <si>
    <t>01570811</t>
  </si>
  <si>
    <t>Плита Acrylic Laserply 3165 gold matt/black мат.золотистый/черн.610*1220*1,5мм</t>
  </si>
  <si>
    <t>01570812</t>
  </si>
  <si>
    <t>Плита Acrylic Laserply 3150 silver brushed/black царап.сереб./черн.610*1220*1,5мм</t>
  </si>
  <si>
    <t>01570813</t>
  </si>
  <si>
    <t>Плита Acrylic Laserply 3163 european gold/black еврозолото.шлиф./черн.610*1220*1,5мм</t>
  </si>
  <si>
    <t>01570814</t>
  </si>
  <si>
    <t>Плита Acrylic Laserply 3145 orange/white оранж./бел. 610*1220*1,5мм</t>
  </si>
  <si>
    <t>01570815</t>
  </si>
  <si>
    <t>Плита Acrylic Laserply 3185 grey/white серый./бел. 610*1220*1,5мм</t>
  </si>
  <si>
    <t>01570816</t>
  </si>
  <si>
    <t>Плита Acrylic Laserply 3160 gold brushed/black царап.золото/черн.610*1220*1,5мм</t>
  </si>
  <si>
    <t>01570817</t>
  </si>
  <si>
    <t>Плита Acrylic Laserply 3121 black matt/gold черн.мат./золотистый.610*1220*1,5мм</t>
  </si>
  <si>
    <t>01570818</t>
  </si>
  <si>
    <t>Плита Acrylic Laserply 3221 black glossy/gold черн.гл./золотистый.610*1220*1,5мм</t>
  </si>
  <si>
    <t>01570819</t>
  </si>
  <si>
    <t>01570820</t>
  </si>
  <si>
    <t>01570821</t>
  </si>
  <si>
    <t>Плита Acrylic Laserply 3112 white/red бел./красн. 610*1220*1,5мм</t>
  </si>
  <si>
    <t>01570822</t>
  </si>
  <si>
    <t>Плита Acrylic Laserply 3142 yellow/red желт./красн. 610*1220*1,5мм</t>
  </si>
  <si>
    <t>01570823</t>
  </si>
  <si>
    <t>Плита Acrylic Laserply 3126 bronze brushed/black царап.бронза/черн.610*1220*1,5мм</t>
  </si>
  <si>
    <t>01570824</t>
  </si>
  <si>
    <t>Плита Acrylic Laserply 3114 white/blue бел./син.610*1220*1,5мм</t>
  </si>
  <si>
    <t>01570825</t>
  </si>
  <si>
    <t>Плита Acrylic Laserply 3760 gold/black золото/черн.610*1220*1,5мм</t>
  </si>
  <si>
    <t>01570826</t>
  </si>
  <si>
    <t>Плита Acrylic Laserply 3750 silver/black серебро/черн.610*1220*1,5мм</t>
  </si>
  <si>
    <t>01570901</t>
  </si>
  <si>
    <t>01570902</t>
  </si>
  <si>
    <t>01570903</t>
  </si>
  <si>
    <t>0200415052</t>
  </si>
  <si>
    <t>пленка 126 ORL8500 403</t>
  </si>
  <si>
    <t>0200415053</t>
  </si>
  <si>
    <t>пленка 126 ORL8500 413</t>
  </si>
  <si>
    <t>02011523</t>
  </si>
  <si>
    <t>краска TPR 930,1л</t>
  </si>
  <si>
    <t>02011524</t>
  </si>
  <si>
    <t>краска TPR 932,1л</t>
  </si>
  <si>
    <t>02011525</t>
  </si>
  <si>
    <t>краска TPR 934,1л</t>
  </si>
  <si>
    <t>02011526</t>
  </si>
  <si>
    <t>краска TPR 936,1л</t>
  </si>
  <si>
    <t>02011527</t>
  </si>
  <si>
    <t>краска TPR 940,1л</t>
  </si>
  <si>
    <t>02011528</t>
  </si>
  <si>
    <t>краска TPR 950,1л</t>
  </si>
  <si>
    <t>02011529</t>
  </si>
  <si>
    <t>краска TPR 952,1л</t>
  </si>
  <si>
    <t>02011530</t>
  </si>
  <si>
    <t>краска TPR 954,1л</t>
  </si>
  <si>
    <t>02011531</t>
  </si>
  <si>
    <t>краска TPR 956,1л</t>
  </si>
  <si>
    <t>02011532</t>
  </si>
  <si>
    <t>краска TPR 960,1л</t>
  </si>
  <si>
    <t>02011533</t>
  </si>
  <si>
    <t>краска TPR 962,1л</t>
  </si>
  <si>
    <t>02020001</t>
  </si>
  <si>
    <t xml:space="preserve">пленка ORJ 3640G 010 126см*250м </t>
  </si>
  <si>
    <t>рл.</t>
  </si>
  <si>
    <t>020201001</t>
  </si>
  <si>
    <t xml:space="preserve">пленка ORJ 3640G 000 126см*100м </t>
  </si>
  <si>
    <t>020201002</t>
  </si>
  <si>
    <t xml:space="preserve">пленка ORJ 3640G 000 137см*100м </t>
  </si>
  <si>
    <t>02040101</t>
  </si>
  <si>
    <t>пленка 100 ORL352 01</t>
  </si>
  <si>
    <t>02040102</t>
  </si>
  <si>
    <t>пленка 100 ORL352 02</t>
  </si>
  <si>
    <t>02040103</t>
  </si>
  <si>
    <t>пленка 100 ORL352 03 50м/40</t>
  </si>
  <si>
    <t>02040104</t>
  </si>
  <si>
    <t>пленка 100 ORL352 911</t>
  </si>
  <si>
    <t>02040105</t>
  </si>
  <si>
    <t>пленка 126 ORL352 01</t>
  </si>
  <si>
    <t>02040106</t>
  </si>
  <si>
    <t>пленка 126 ORL352 02</t>
  </si>
  <si>
    <t>02040107</t>
  </si>
  <si>
    <t>пленка 126 ORL352 03</t>
  </si>
  <si>
    <t>02040109</t>
  </si>
  <si>
    <t>пленка 100 ORL352 912</t>
  </si>
  <si>
    <t>02040110</t>
  </si>
  <si>
    <t>пленка 100 ORL352 901</t>
  </si>
  <si>
    <t>02040112</t>
  </si>
  <si>
    <t xml:space="preserve">пленка 100 ORL352 907 brush chrom </t>
  </si>
  <si>
    <t>02040115</t>
  </si>
  <si>
    <t>пленка 100 ORL352 000 прозрачная</t>
  </si>
  <si>
    <t>02040116</t>
  </si>
  <si>
    <t>пленка 100 ORL351 002 матовый хром</t>
  </si>
  <si>
    <t>02040117</t>
  </si>
  <si>
    <t>пленка 122 ORL383 001</t>
  </si>
  <si>
    <t>02040118</t>
  </si>
  <si>
    <t>пленка 122 ORL383 003</t>
  </si>
  <si>
    <t>02040119</t>
  </si>
  <si>
    <t>пленка 126 ORL352 010</t>
  </si>
  <si>
    <t>02040120</t>
  </si>
  <si>
    <t>пленка 126 ORL352 901</t>
  </si>
  <si>
    <t>02040121</t>
  </si>
  <si>
    <t>пленка 126 ORL352 907</t>
  </si>
  <si>
    <t>02040122</t>
  </si>
  <si>
    <t>пленка 126 ORL352 911</t>
  </si>
  <si>
    <t>02040123</t>
  </si>
  <si>
    <t>пленка 126 ORL352 912</t>
  </si>
  <si>
    <t>02040308</t>
  </si>
  <si>
    <t>пленка 100 ORL6510 29</t>
  </si>
  <si>
    <t>02040310</t>
  </si>
  <si>
    <t>пленка 100 ORL6510 39</t>
  </si>
  <si>
    <t>02040311</t>
  </si>
  <si>
    <t>пленка 100 ORL6510 37</t>
  </si>
  <si>
    <t>02040312</t>
  </si>
  <si>
    <t>пленка 100 ORL6510 46</t>
  </si>
  <si>
    <t>02040313</t>
  </si>
  <si>
    <t>пленка 100 ORL6510 69</t>
  </si>
  <si>
    <t>02040314</t>
  </si>
  <si>
    <t>пленка 100 ORL6510 38</t>
  </si>
  <si>
    <t>02040315</t>
  </si>
  <si>
    <t>Пленка 126 ORL7510 029</t>
  </si>
  <si>
    <t>02040316</t>
  </si>
  <si>
    <t>Пленка 126 ORL7510 037</t>
  </si>
  <si>
    <t>02040317</t>
  </si>
  <si>
    <t>Пленка 126 ORL7510 038</t>
  </si>
  <si>
    <t>02040318</t>
  </si>
  <si>
    <t>Пленка 126 ORL7510 039</t>
  </si>
  <si>
    <t>02040319</t>
  </si>
  <si>
    <t>Пленка 126 ORL7510 046</t>
  </si>
  <si>
    <t>02040320</t>
  </si>
  <si>
    <t>Пленка 126 ORL7510 069</t>
  </si>
  <si>
    <t>02040321</t>
  </si>
  <si>
    <t>пленка 100 ORL6510 357</t>
  </si>
  <si>
    <t>02040322</t>
  </si>
  <si>
    <t>пленка 126 ORL7510 357</t>
  </si>
  <si>
    <t>02040401</t>
  </si>
  <si>
    <t>пленка 100 ORL8300 032</t>
  </si>
  <si>
    <t>02040402</t>
  </si>
  <si>
    <t>пленка 100 ORL8300 049</t>
  </si>
  <si>
    <t>02040403</t>
  </si>
  <si>
    <t>пленка 100 ORL8300 074</t>
  </si>
  <si>
    <t>02040404</t>
  </si>
  <si>
    <t>пленка 100 ORL8300 031</t>
  </si>
  <si>
    <t>02040405</t>
  </si>
  <si>
    <t>пленка 100 ORL8300 030</t>
  </si>
  <si>
    <t>02040406</t>
  </si>
  <si>
    <t>пленка 100 ORL8300 051</t>
  </si>
  <si>
    <t>02040407</t>
  </si>
  <si>
    <t>пленка 100 ORL8300 057</t>
  </si>
  <si>
    <t>02040408</t>
  </si>
  <si>
    <t>пленка 100 ORL8300 033</t>
  </si>
  <si>
    <t>02040409</t>
  </si>
  <si>
    <t>пленка 100 ORL8300 052</t>
  </si>
  <si>
    <t>02040410</t>
  </si>
  <si>
    <t>пленка 100 ORL8300 053</t>
  </si>
  <si>
    <t>02040411</t>
  </si>
  <si>
    <t>пленка 100 ORL8300 056</t>
  </si>
  <si>
    <t>02040412</t>
  </si>
  <si>
    <t>пленка 100 ORL8300 096</t>
  </si>
  <si>
    <t>02040413</t>
  </si>
  <si>
    <t>пленка 100 ORL8300 041</t>
  </si>
  <si>
    <t>02040414</t>
  </si>
  <si>
    <t>пленка 100 ORL8300 054</t>
  </si>
  <si>
    <t>02040415</t>
  </si>
  <si>
    <t>пленка 100 ORL8300 040</t>
  </si>
  <si>
    <t>02040416</t>
  </si>
  <si>
    <t>пленка 100 ORL8300 034</t>
  </si>
  <si>
    <t>02040417</t>
  </si>
  <si>
    <t>пленка 100 ORL8300 021</t>
  </si>
  <si>
    <t>02040418</t>
  </si>
  <si>
    <t>пленка 100 ORL8300 025</t>
  </si>
  <si>
    <t>02040419</t>
  </si>
  <si>
    <t>пленка 100 ORL8300 047</t>
  </si>
  <si>
    <t>02040420</t>
  </si>
  <si>
    <t>пленка 100 ORL8300 085</t>
  </si>
  <si>
    <t>02040421</t>
  </si>
  <si>
    <t>пленка 100 ORL8300 073</t>
  </si>
  <si>
    <t>02040422</t>
  </si>
  <si>
    <t>пленка 100 ORL8300 079</t>
  </si>
  <si>
    <t>02040423</t>
  </si>
  <si>
    <t>пленка 100 ORL8300 089</t>
  </si>
  <si>
    <t>02040424</t>
  </si>
  <si>
    <t>пленка 100 ORL8300 097</t>
  </si>
  <si>
    <t>02040425</t>
  </si>
  <si>
    <t>пленка 100 ORL8300 060</t>
  </si>
  <si>
    <t>02040426</t>
  </si>
  <si>
    <t>пленка 100 ORL8300 063</t>
  </si>
  <si>
    <t>02040427</t>
  </si>
  <si>
    <t>пленка 100 ORL8300 068</t>
  </si>
  <si>
    <t>02040428</t>
  </si>
  <si>
    <t>пленка 100 ORL8300 061</t>
  </si>
  <si>
    <t>02040429</t>
  </si>
  <si>
    <t>пленка 100 ORL8300 077</t>
  </si>
  <si>
    <t>02040430</t>
  </si>
  <si>
    <t>пленка 100 ORL8300 020</t>
  </si>
  <si>
    <t>02040431</t>
  </si>
  <si>
    <t>пленка 126 ORL8300 033</t>
  </si>
  <si>
    <t>02040433</t>
  </si>
  <si>
    <t>пленка 100 ORL8300 216</t>
  </si>
  <si>
    <t>02040434</t>
  </si>
  <si>
    <t>пленка 100 ORL8300 619</t>
  </si>
  <si>
    <t>02040435</t>
  </si>
  <si>
    <t>пленка 126 ORL8300 073</t>
  </si>
  <si>
    <t>02040436</t>
  </si>
  <si>
    <t>пленка 126 ORL8300 056</t>
  </si>
  <si>
    <t>02040437</t>
  </si>
  <si>
    <t>пленка 126 ORL8300 021</t>
  </si>
  <si>
    <t>02040438</t>
  </si>
  <si>
    <t>пленка 126 ORL8300 032</t>
  </si>
  <si>
    <t>02040439</t>
  </si>
  <si>
    <t>пленка 126 ORL8300 051</t>
  </si>
  <si>
    <t>02040440</t>
  </si>
  <si>
    <t>пленка 126 ORL8300 057</t>
  </si>
  <si>
    <t>02040652</t>
  </si>
  <si>
    <t>пленка 100 ORL640 00 100см*100м</t>
  </si>
  <si>
    <t>02040653</t>
  </si>
  <si>
    <t>пленка 100 ORL640 10 100см*100м</t>
  </si>
  <si>
    <t>02040702</t>
  </si>
  <si>
    <t>бумага монтаж.ORATAPE MT-52 100см*50м</t>
  </si>
  <si>
    <t>02040703</t>
  </si>
  <si>
    <t>пленка монтаж.ORATAPE MT-80P 100см*25/50м многораз.</t>
  </si>
  <si>
    <t>02040704</t>
  </si>
  <si>
    <t>пленка монтаж.ORATAPE MT-95 100cм*50м</t>
  </si>
  <si>
    <t>02040706</t>
  </si>
  <si>
    <t>пленка монтаж.ORATAPE MT-95 50см*50м</t>
  </si>
  <si>
    <t>02040707</t>
  </si>
  <si>
    <t>пленка монтаж.ORATAPE MT-95 50см*25м</t>
  </si>
  <si>
    <t>02040708</t>
  </si>
  <si>
    <t>бумага монтаж.ORATAPE MT-72 100см*50м влагостойкая</t>
  </si>
  <si>
    <t>02040709</t>
  </si>
  <si>
    <t>пленка монтаж.ORATAPE LT-95 100cм*50м</t>
  </si>
  <si>
    <t>02040710</t>
  </si>
  <si>
    <t>пленка монтаж.ORATAPE HT-95 100cм*50м</t>
  </si>
  <si>
    <t>02040711</t>
  </si>
  <si>
    <t>пленка монтаж.ORATAPE MT-95 122cм*50м</t>
  </si>
  <si>
    <t>02040712</t>
  </si>
  <si>
    <t>пленка монтаж.ORATAPE LT-95 50cм*50м</t>
  </si>
  <si>
    <t>02040713</t>
  </si>
  <si>
    <t>пленка монтаж.ORATAPE MT-80P 126см*50м многораз.</t>
  </si>
  <si>
    <t>02040844</t>
  </si>
  <si>
    <t>пленка 100 ORL640M 00M 100см*100м</t>
  </si>
  <si>
    <t>02040845</t>
  </si>
  <si>
    <t>пленка 100 ORL640M 10M 100см*100м</t>
  </si>
  <si>
    <t>02040903</t>
  </si>
  <si>
    <t>пленка ORAMASK 832 матиров.126см*50м</t>
  </si>
  <si>
    <t>02040904</t>
  </si>
  <si>
    <t>пленка ORAMASK 810 126см*50м</t>
  </si>
  <si>
    <t>02040906</t>
  </si>
  <si>
    <t>пленка ORAMASK 831 зеленая 126см*50м</t>
  </si>
  <si>
    <t>0204110001</t>
  </si>
  <si>
    <t>пленка лист 100*70см 640-10</t>
  </si>
  <si>
    <t>0204110003</t>
  </si>
  <si>
    <t>пленка лист 100*70см 640-00</t>
  </si>
  <si>
    <t>0204110004</t>
  </si>
  <si>
    <t>пленка лист 100*70см 640-21</t>
  </si>
  <si>
    <t>0204110006</t>
  </si>
  <si>
    <t>пленка лист 100*70см 640-31</t>
  </si>
  <si>
    <t>0204110010</t>
  </si>
  <si>
    <t>пленка лист 100*70см 640-70</t>
  </si>
  <si>
    <t>0204110013</t>
  </si>
  <si>
    <t>пленка лист 100*70см 640-10М</t>
  </si>
  <si>
    <t>0204110014</t>
  </si>
  <si>
    <t>пленка лист 100*70см 640-21М</t>
  </si>
  <si>
    <t>0204110016</t>
  </si>
  <si>
    <t>пленка лист 100*70см 640-31М</t>
  </si>
  <si>
    <t>0204110020</t>
  </si>
  <si>
    <t>пленка лист 100*70см 640-70М</t>
  </si>
  <si>
    <t>0204110024</t>
  </si>
  <si>
    <t>пленка лист 100*70см 640-22</t>
  </si>
  <si>
    <t>0204110028</t>
  </si>
  <si>
    <t>пленка лист 100*70см 640-35</t>
  </si>
  <si>
    <t>0204110037</t>
  </si>
  <si>
    <t>пленка лист 100*70см 640-90</t>
  </si>
  <si>
    <t>0204110047</t>
  </si>
  <si>
    <t>пленка лист 100*70см 640-90М</t>
  </si>
  <si>
    <t>0204110049</t>
  </si>
  <si>
    <t>пленка лист 100*70см 640-00М</t>
  </si>
  <si>
    <t>0204110051</t>
  </si>
  <si>
    <t>бумага лист 100*70см 2240-10 глянц.</t>
  </si>
  <si>
    <t>0204110052</t>
  </si>
  <si>
    <t>бумага лист 100*70см 2340-10 высокоглянц.</t>
  </si>
  <si>
    <t>0204110053</t>
  </si>
  <si>
    <t>пленка лист 100*70см 640-20</t>
  </si>
  <si>
    <t>0204110055</t>
  </si>
  <si>
    <t>пленка лист 100*70см 640-32</t>
  </si>
  <si>
    <t>02041101</t>
  </si>
  <si>
    <t>пленка лист 100*70см ORL1720-010 полиолефин,клей съемный</t>
  </si>
  <si>
    <t>0204120020</t>
  </si>
  <si>
    <t>пленка ORAJET 1916 010 белая мат.107cm*20m</t>
  </si>
  <si>
    <t>0204120023</t>
  </si>
  <si>
    <t>бумага с/кл.ORJ 1902 010 белая мат.107см*20м</t>
  </si>
  <si>
    <t>0204120024</t>
  </si>
  <si>
    <t>бумага с/кл.ORJ 1902 010 белая мат.91,4см*20м</t>
  </si>
  <si>
    <t>0204120025</t>
  </si>
  <si>
    <t>бумага с/кл.ORJ 1902 010 белая мат.127см*20м</t>
  </si>
  <si>
    <t>0204120026</t>
  </si>
  <si>
    <t xml:space="preserve">пленка ORJ 3640G 010 152см*50м глянц.белая </t>
  </si>
  <si>
    <t>0204120028</t>
  </si>
  <si>
    <t>пленка ORJ 1917 010 бел.мат.127см*20м</t>
  </si>
  <si>
    <t>0204120029</t>
  </si>
  <si>
    <t>пленка ORJ 1917 010 бел.мат.91,4см*20м</t>
  </si>
  <si>
    <t>0204120030</t>
  </si>
  <si>
    <t>пленка ORJ 1917 010 бел.мат.107см*20м</t>
  </si>
  <si>
    <t>02041201017</t>
  </si>
  <si>
    <t>пленка ORJ 3164G 010 137см*50м глянц.белая</t>
  </si>
  <si>
    <t>02041201018</t>
  </si>
  <si>
    <t>пленка ORJ 3640M 010 137см*50м мат.белая</t>
  </si>
  <si>
    <t>02041201019</t>
  </si>
  <si>
    <t>пленка ORJ 3640G 010 137см*50м глянц.белая</t>
  </si>
  <si>
    <t>02041201023</t>
  </si>
  <si>
    <t>пленка ORJ 3640M 010 126см*50м мат.белая</t>
  </si>
  <si>
    <t>02041201024</t>
  </si>
  <si>
    <t>пленка ORJ 3640G 010 126см*50м глянц.белая</t>
  </si>
  <si>
    <t>02041201025</t>
  </si>
  <si>
    <t>пленка ORJ 3640G 010 152см*50м глянц.белая</t>
  </si>
  <si>
    <t>02041201026</t>
  </si>
  <si>
    <t>пленка ORJ 3640M 010 152см*50м мат.белая</t>
  </si>
  <si>
    <t>02041201035</t>
  </si>
  <si>
    <t>пленка ORJ 3640G 000 126см*50м прозр.глянц.</t>
  </si>
  <si>
    <t>02041201036</t>
  </si>
  <si>
    <t>пленка ORJ 3640М 000 126см*50м прозр.мат.</t>
  </si>
  <si>
    <t>02041201039</t>
  </si>
  <si>
    <t>пленка ORJ 3640G 000 152см*50м прозр.глянц.</t>
  </si>
  <si>
    <t>02041201040</t>
  </si>
  <si>
    <t>пленка ORJ 3640М 000 152см*50м прозр.мат.</t>
  </si>
  <si>
    <t>02041201051</t>
  </si>
  <si>
    <t>пленка ORJ 3640G 010 100см*50м глянц.белая</t>
  </si>
  <si>
    <t>02041201054</t>
  </si>
  <si>
    <t xml:space="preserve">пленка ORJ 3162G 010 137см*50м белая глянц.с удаляем.клеем </t>
  </si>
  <si>
    <t>02041201055</t>
  </si>
  <si>
    <t>пленка ORJ 3640G 000 137см*50м прозр.глянц.</t>
  </si>
  <si>
    <t>02041201056</t>
  </si>
  <si>
    <t>пленка ORJ 3640M 010 100см*50м мат.белая</t>
  </si>
  <si>
    <t>02041201061</t>
  </si>
  <si>
    <t>пленка ORJ 3640M 010 152см*100м мат.белая</t>
  </si>
  <si>
    <t>02041201062</t>
  </si>
  <si>
    <t>пленка ORJ 3640G 010 152см*100м глянц.белая</t>
  </si>
  <si>
    <t>02041201063</t>
  </si>
  <si>
    <t>пленка ORJ 3640M 010 152см*250м мат.белая</t>
  </si>
  <si>
    <t>02041201064</t>
  </si>
  <si>
    <t>пленка ORJ 3640M 010 126см*250м мат.белая</t>
  </si>
  <si>
    <t>02041201066</t>
  </si>
  <si>
    <t>пленка ORJ 3640G 000 100см*50м прозр.глянц.</t>
  </si>
  <si>
    <t>02041201068</t>
  </si>
  <si>
    <t>пленка ORJ 3451 010SG 137см*50м белая для баннеров</t>
  </si>
  <si>
    <t>02041201069</t>
  </si>
  <si>
    <t>пленка ORJ 3951G 010 152см*50м литая глянц.белая</t>
  </si>
  <si>
    <t>02041201070</t>
  </si>
  <si>
    <t>пленка ORJ 3951G 000 152см*50м литая глянц.прозр.</t>
  </si>
  <si>
    <t>02041201071</t>
  </si>
  <si>
    <t xml:space="preserve">пленка ORJ 3850 010 152см*50м светорассеив.полимерн.белая </t>
  </si>
  <si>
    <t>02041201072</t>
  </si>
  <si>
    <t xml:space="preserve">пленка ORJ 3551G 101 137см*50м полимерная глянц.белая </t>
  </si>
  <si>
    <t>02041201073</t>
  </si>
  <si>
    <t>пленка ORJ 3628G 010 137см*50м белая интерьерн.</t>
  </si>
  <si>
    <t>02041201074</t>
  </si>
  <si>
    <t xml:space="preserve">пленка ORJ 3641G 010 137см*50м глянц.белая </t>
  </si>
  <si>
    <t>02041201075</t>
  </si>
  <si>
    <t xml:space="preserve">пленка ORJ 3551G 101 152см*50м полимерная глянц.белая </t>
  </si>
  <si>
    <t>02041201076</t>
  </si>
  <si>
    <t xml:space="preserve">пленка ORJ 3551G 000 152см*50м полимерная глянц.прозрачная </t>
  </si>
  <si>
    <t>02041201077</t>
  </si>
  <si>
    <t>пленка ORJ 3640G 010 160см*50м</t>
  </si>
  <si>
    <t>02041201078</t>
  </si>
  <si>
    <t>пленка ORJ 3620M 010 126см*100м со съемным клеем</t>
  </si>
  <si>
    <t>02041201079</t>
  </si>
  <si>
    <t>пленка ORJ 3640M 010 160см*50м</t>
  </si>
  <si>
    <t>02041201080</t>
  </si>
  <si>
    <t>пленка ORJ 3620M 010 137см*100м со съемным клеем</t>
  </si>
  <si>
    <t>02041201081</t>
  </si>
  <si>
    <t>пленка ORJ 3620G 010 126см*100м со съемным клеем</t>
  </si>
  <si>
    <t>02041201082</t>
  </si>
  <si>
    <t>пленка ORJ 3620G 010 137см*100м со съемным клеем</t>
  </si>
  <si>
    <t>02041201083</t>
  </si>
  <si>
    <t>пленка ORJ 3164M 010 137см*50м матовая белая</t>
  </si>
  <si>
    <t>02041201084</t>
  </si>
  <si>
    <t>пленка ORJ 3620M 010 126см*250м со съемным клеем</t>
  </si>
  <si>
    <t>02041201085</t>
  </si>
  <si>
    <t>пленка ORJ 3620G 010 126см*250м со съемным клеем</t>
  </si>
  <si>
    <t>02041201086</t>
  </si>
  <si>
    <t>пленка ORJ 3640M 010 105cм*50м мат.белая</t>
  </si>
  <si>
    <t>02041201087</t>
  </si>
  <si>
    <t>пленка ORJ 3164G 010 152см*50м глянц.белая</t>
  </si>
  <si>
    <t>02041201088</t>
  </si>
  <si>
    <t>пленка ORJ 3620G 010 100см*50м со съемным клеем</t>
  </si>
  <si>
    <t>02041201089</t>
  </si>
  <si>
    <t>пленка ORJ 3620G 010 105см*50м со съемным клеем</t>
  </si>
  <si>
    <t>02041201090</t>
  </si>
  <si>
    <t>пленка ORJ 3620G 010 152см*50м со съемным клеем</t>
  </si>
  <si>
    <t>02041201091</t>
  </si>
  <si>
    <t>пленка ORJ 3620G 010 160см*50м со съемным клеем</t>
  </si>
  <si>
    <t>02041201092</t>
  </si>
  <si>
    <t>пленка ORJ 3620M 010 100см*50м со съемным клеем</t>
  </si>
  <si>
    <t>02041201093</t>
  </si>
  <si>
    <t>пленка ORJ 3620M 010 105см*50м со съемным клеем</t>
  </si>
  <si>
    <t>02041201094</t>
  </si>
  <si>
    <t>пленка ORJ 3620M 010 160см*50м со съемным клеем</t>
  </si>
  <si>
    <t>02041201095</t>
  </si>
  <si>
    <t>пленка ORJ 3162M 010 105см*50м матовая белая c удал.клеем</t>
  </si>
  <si>
    <t>02041201096</t>
  </si>
  <si>
    <t>пленка ORJ 3640G 000 160см*50м прозр.глянц.</t>
  </si>
  <si>
    <t>02041201097</t>
  </si>
  <si>
    <t>пленка ORJ 3640G 000 105см*50м прозр.глянц.</t>
  </si>
  <si>
    <t>02041201098</t>
  </si>
  <si>
    <t>пленка ORJ 3640G 000 200см*50м прозр.глянц.</t>
  </si>
  <si>
    <t>02041201099</t>
  </si>
  <si>
    <t>пленка ORJ 3164G 010 105см*50м глянц.белая</t>
  </si>
  <si>
    <t>0204120311202</t>
  </si>
  <si>
    <t>пленка ORJ 3640M 000 100см*50м прозр.мат.</t>
  </si>
  <si>
    <t>0204120311203</t>
  </si>
  <si>
    <t>пленка ORJ 3640M 000 137см*50м прозр.мат.</t>
  </si>
  <si>
    <t>0204120311205</t>
  </si>
  <si>
    <t>пленка ORJ 3640M 000 160см*50м прозр.мат.</t>
  </si>
  <si>
    <t>02041203123</t>
  </si>
  <si>
    <t>пленка ORJ 3640G 010 105см*50м</t>
  </si>
  <si>
    <t>0204120320101</t>
  </si>
  <si>
    <t>пленка ORJ 3620G 000 126см*50м глянц.прозрачная с удаляем. клеем</t>
  </si>
  <si>
    <t>0204120320102</t>
  </si>
  <si>
    <t>пленка ORJ 3620G 000 137см*50м глянц.прозрачная с удаляем. клеем</t>
  </si>
  <si>
    <t>0204120320201</t>
  </si>
  <si>
    <t>пленка ORJ 3620М 000 126см*50м матовая прозрачная с удаляем. клеем</t>
  </si>
  <si>
    <t>0204120320202</t>
  </si>
  <si>
    <t>пленка ORJ 3620М 000 137см*50м матовая прозрачная с удаляем. клеем</t>
  </si>
  <si>
    <t>02041204035</t>
  </si>
  <si>
    <t>0204120406</t>
  </si>
  <si>
    <t>0204120418</t>
  </si>
  <si>
    <t xml:space="preserve">пленка ORJ 3951 GRA 010 137см*50м бел.глянц.литая </t>
  </si>
  <si>
    <t>0204120419</t>
  </si>
  <si>
    <t>пленка ORJ 3551 GRA 101 137см*50м бел.глянц.полимер.</t>
  </si>
  <si>
    <t>0204120420</t>
  </si>
  <si>
    <t>пленка ORJ 3161G-DT 010 137см*50м глянц.белая низкотемпературная</t>
  </si>
  <si>
    <t>0204120421</t>
  </si>
  <si>
    <t>пленка ORJ 3105M 010 137см*50м белая мат.полимерн.7лет</t>
  </si>
  <si>
    <t>0204120422</t>
  </si>
  <si>
    <t>пленка ORJ 3951G 000 137см*50м литая глянц.прозр.</t>
  </si>
  <si>
    <t>0204120423</t>
  </si>
  <si>
    <t>0204120424</t>
  </si>
  <si>
    <t>пленка ORJ 3105G 000 152см*50м полимерная 100мкм</t>
  </si>
  <si>
    <t>0204120425</t>
  </si>
  <si>
    <t>пленка ORJ 3109G 000 152см*50м полимерная 100мкм</t>
  </si>
  <si>
    <t>0204120426</t>
  </si>
  <si>
    <t>пленка ORJ 3107 010(106) 152см*50м полимерная 110мкм</t>
  </si>
  <si>
    <t>0204120427</t>
  </si>
  <si>
    <t>пленка ORJ 3551G-DT 010(101)137см*50м</t>
  </si>
  <si>
    <t>0204120429</t>
  </si>
  <si>
    <t>пленка ORJ 3951G-HT 010 137см*50м</t>
  </si>
  <si>
    <t>0204120430</t>
  </si>
  <si>
    <t>пленка ORJ 3165 GRA 010 152см*50м</t>
  </si>
  <si>
    <t>0204120431</t>
  </si>
  <si>
    <t>пленка ORJ 3268M 010M 152см*50м</t>
  </si>
  <si>
    <t>0204120432</t>
  </si>
  <si>
    <t>пленка ORJ 3451 010 SG 137см*50м белая для баннеров</t>
  </si>
  <si>
    <t>0204120433</t>
  </si>
  <si>
    <t>пленка ORJ 3162G 010 137см*50м белая глянц.с удаляем.клеем</t>
  </si>
  <si>
    <t>0204120434</t>
  </si>
  <si>
    <t>пленка ORJ 3951 GRA 010 68,5см*50м бел.глянц.литая</t>
  </si>
  <si>
    <t>0204120435</t>
  </si>
  <si>
    <t>пленка ORJ 3951G 010 152см*50м глянц.литая белая</t>
  </si>
  <si>
    <t>0204120436</t>
  </si>
  <si>
    <t>0204120437</t>
  </si>
  <si>
    <t>пленка ORJ 3951G 000 152см*50м глянц.литая</t>
  </si>
  <si>
    <t>0204120601010201</t>
  </si>
  <si>
    <t>пленка ORJ 3640G 000 105см*25м</t>
  </si>
  <si>
    <t>0204120601010202</t>
  </si>
  <si>
    <t>пленка ORJ 3640G 000 105см*26м</t>
  </si>
  <si>
    <t>02041206010312</t>
  </si>
  <si>
    <t>пленка ORJ 3640G 000 126см*36м</t>
  </si>
  <si>
    <t>02041206010501</t>
  </si>
  <si>
    <t>пленка ORJ 3640G 000 152см*25м</t>
  </si>
  <si>
    <t>02041206020107</t>
  </si>
  <si>
    <t>пленка ORJ 3640М 000 100см*29м</t>
  </si>
  <si>
    <t>02041206020108</t>
  </si>
  <si>
    <t>пленка ORJ 3640М 000 100см*30м</t>
  </si>
  <si>
    <t>02041206020109</t>
  </si>
  <si>
    <t>пленка ORJ 3640М 000 100см*31м</t>
  </si>
  <si>
    <t>02041206020110</t>
  </si>
  <si>
    <t>пленка ORJ 3640М 000 100см*32м</t>
  </si>
  <si>
    <t>02041206020111</t>
  </si>
  <si>
    <t>пленка ORJ 3640М 000 100см*33м</t>
  </si>
  <si>
    <t>02041206020112</t>
  </si>
  <si>
    <t>пленка ORJ 3640М 000 100см*34м</t>
  </si>
  <si>
    <t>02041206020113</t>
  </si>
  <si>
    <t>пленка ORJ 3640М 000 100см*35м</t>
  </si>
  <si>
    <t>02041206020114</t>
  </si>
  <si>
    <t>пленка ORJ 3640М 000 100см*36м</t>
  </si>
  <si>
    <t>02041206020115</t>
  </si>
  <si>
    <t>пленка ORJ 3640М 000 100см*38м</t>
  </si>
  <si>
    <t>02041206020117</t>
  </si>
  <si>
    <t>пленка ORJ 3640М 000 100см*40м</t>
  </si>
  <si>
    <t>02041206020118</t>
  </si>
  <si>
    <t>пленка ORJ 3640М 000 100см*41м</t>
  </si>
  <si>
    <t>02041206020119</t>
  </si>
  <si>
    <t>пленка ORJ 3640М 000 100см*42м</t>
  </si>
  <si>
    <t>02041206020120</t>
  </si>
  <si>
    <t>пленка ORJ 3640М 000 100см*43м</t>
  </si>
  <si>
    <t>02041206020121</t>
  </si>
  <si>
    <t>пленка ORJ 3640М 000 100см*44м</t>
  </si>
  <si>
    <t>02041206020122</t>
  </si>
  <si>
    <t>пленка ORJ 3640М 000 100см*45м</t>
  </si>
  <si>
    <t>02041206020302</t>
  </si>
  <si>
    <t>пленка ORJ 3640М 000 126см*25м</t>
  </si>
  <si>
    <t>02041206020317</t>
  </si>
  <si>
    <t>пленка ORJ 3640М 000 126см*40м</t>
  </si>
  <si>
    <t>02041206020502</t>
  </si>
  <si>
    <t>пленка ORJ 3640М 000 152см*25м</t>
  </si>
  <si>
    <t>02041206020507</t>
  </si>
  <si>
    <t>пленка ORJ 3640М 000 152см*30м</t>
  </si>
  <si>
    <t>02041206020508</t>
  </si>
  <si>
    <t>пленка ORJ 3640М 000 152см*31м</t>
  </si>
  <si>
    <t>02041206020510</t>
  </si>
  <si>
    <t>пленка ORJ 3640М 000 152см*33м</t>
  </si>
  <si>
    <t>02041206020511</t>
  </si>
  <si>
    <t>пленка ORJ 3640М 000 152см*34м</t>
  </si>
  <si>
    <t>02041206020512</t>
  </si>
  <si>
    <t>пленка ORJ 3640М 000 152см*37м</t>
  </si>
  <si>
    <t>02041206020513</t>
  </si>
  <si>
    <t>пленка ORJ 3640М 000 152см*39м</t>
  </si>
  <si>
    <t>02041206020515</t>
  </si>
  <si>
    <t>пленка ORJ 3640М 000 152см*40м</t>
  </si>
  <si>
    <t>02041206020516</t>
  </si>
  <si>
    <t>пленка ORJ 3640М 000 152см*41м</t>
  </si>
  <si>
    <t>02041206030102</t>
  </si>
  <si>
    <t>пленка ORJ 3640G 010 100см*25м</t>
  </si>
  <si>
    <t>02041206030112</t>
  </si>
  <si>
    <t>пленка ORJ 3640G 010 100см*35м</t>
  </si>
  <si>
    <t>02041206030120</t>
  </si>
  <si>
    <t>пленка ORJ 3640G 010 100см*45м</t>
  </si>
  <si>
    <t>02041206030312</t>
  </si>
  <si>
    <t>пленка ORJ 3640G 010 126см*36м</t>
  </si>
  <si>
    <t>02041206030525</t>
  </si>
  <si>
    <t>пленка ORJ 3640G 010 152см*180м</t>
  </si>
  <si>
    <t>02041206030527</t>
  </si>
  <si>
    <t>пленка ORJ 3640G 010 152см*200м</t>
  </si>
  <si>
    <t>02041206040103</t>
  </si>
  <si>
    <t>пленка ORJ 3640M 010 100см*25м</t>
  </si>
  <si>
    <t>02041206040304</t>
  </si>
  <si>
    <t>пленка ORJ 3640M 010 126см*25м</t>
  </si>
  <si>
    <t>02041206040602</t>
  </si>
  <si>
    <t>пленка ORJ 3640M 010 152см*25м</t>
  </si>
  <si>
    <t>02041206040629</t>
  </si>
  <si>
    <t>пленка ORJ 3640M 010 152см*210м</t>
  </si>
  <si>
    <t>02041206040801</t>
  </si>
  <si>
    <t>пленка ORJ 3640M 010 200см*25м</t>
  </si>
  <si>
    <t>0204130001</t>
  </si>
  <si>
    <t>пленка 100 ORL451 10</t>
  </si>
  <si>
    <t>0204130002</t>
  </si>
  <si>
    <t>пленка 100 ORL451 21</t>
  </si>
  <si>
    <t>0204130003</t>
  </si>
  <si>
    <t>пленка 100 ORL451 30</t>
  </si>
  <si>
    <t>0204130004</t>
  </si>
  <si>
    <t>пленка 100 ORL451 31</t>
  </si>
  <si>
    <t>0204130005</t>
  </si>
  <si>
    <t>пленка 100 ORL451 32</t>
  </si>
  <si>
    <t>0204130006</t>
  </si>
  <si>
    <t>пленка 100 ORL451 35</t>
  </si>
  <si>
    <t>0204130007</t>
  </si>
  <si>
    <t>пленка 100 ORL451 41</t>
  </si>
  <si>
    <t>0204130008</t>
  </si>
  <si>
    <t>пленка 100 ORL451 49</t>
  </si>
  <si>
    <t>0204130009</t>
  </si>
  <si>
    <t>пленка 100 ORL451 50</t>
  </si>
  <si>
    <t>0204130010</t>
  </si>
  <si>
    <t>пленка 100 ORL451 51</t>
  </si>
  <si>
    <t>0204130011</t>
  </si>
  <si>
    <t>пленка 100 ORL451 52</t>
  </si>
  <si>
    <t>0204130012</t>
  </si>
  <si>
    <t>пленка 100 ORL451 53</t>
  </si>
  <si>
    <t>0204130013</t>
  </si>
  <si>
    <t>пленка 100 ORL451 54</t>
  </si>
  <si>
    <t>0204130014</t>
  </si>
  <si>
    <t>пленка 100 ORL451 60</t>
  </si>
  <si>
    <t>0204130015</t>
  </si>
  <si>
    <t>пленка 100 ORL451 61</t>
  </si>
  <si>
    <t>0204130016</t>
  </si>
  <si>
    <t>пленка 100 ORL451 64</t>
  </si>
  <si>
    <t>0204130017</t>
  </si>
  <si>
    <t>пленка 100 ORL451 70</t>
  </si>
  <si>
    <t>0204130018</t>
  </si>
  <si>
    <t>пленка 100 ORL451 71</t>
  </si>
  <si>
    <t>0204130020</t>
  </si>
  <si>
    <t>пленка 100 ORL451 72</t>
  </si>
  <si>
    <t>0204130021</t>
  </si>
  <si>
    <t>пленка 100 ORL451 88</t>
  </si>
  <si>
    <t>0204130022</t>
  </si>
  <si>
    <t>пленка 100 ORL451 20</t>
  </si>
  <si>
    <t>0204130023</t>
  </si>
  <si>
    <t>пленка 100 ORL451 25</t>
  </si>
  <si>
    <t>0204130024</t>
  </si>
  <si>
    <t>пленка 100 ORL451 47</t>
  </si>
  <si>
    <t>0204130025</t>
  </si>
  <si>
    <t>пленка 100 ORL451 57</t>
  </si>
  <si>
    <t>0204130026</t>
  </si>
  <si>
    <t>пленка 100 ORL451 517</t>
  </si>
  <si>
    <t>0204130027</t>
  </si>
  <si>
    <t>пленка 100 ORL451 62</t>
  </si>
  <si>
    <t>0204130028</t>
  </si>
  <si>
    <t>пленка 100 ORL451 73</t>
  </si>
  <si>
    <t>0204130029</t>
  </si>
  <si>
    <t>пленка 100 ORL451 86</t>
  </si>
  <si>
    <t>0204130030</t>
  </si>
  <si>
    <t>пленка 100 ORL451 90</t>
  </si>
  <si>
    <t>0204130031</t>
  </si>
  <si>
    <t>пленка 100 ORL451 91</t>
  </si>
  <si>
    <t>0204130032</t>
  </si>
  <si>
    <t>пленка 126 ORL451 10</t>
  </si>
  <si>
    <t>020414001</t>
  </si>
  <si>
    <t>пленка ORAMASK 810 100см*50м эласт.трафаретная</t>
  </si>
  <si>
    <t>020414002</t>
  </si>
  <si>
    <t>пленка ORAMASK 813 100см*50м полупрозр.трафарет.</t>
  </si>
  <si>
    <t>020414003</t>
  </si>
  <si>
    <t>пленка ORAMASK 811 100см*50м</t>
  </si>
  <si>
    <t>020414004</t>
  </si>
  <si>
    <t>пленка ORAMASK 811 126см*50м</t>
  </si>
  <si>
    <t>020414005</t>
  </si>
  <si>
    <t>020415001</t>
  </si>
  <si>
    <t>пленка 126 ORL8500 010</t>
  </si>
  <si>
    <t>020415002</t>
  </si>
  <si>
    <t>пленка 126 ORL8500 025</t>
  </si>
  <si>
    <t>020415003</t>
  </si>
  <si>
    <t>пленка 126 ORL8500 021</t>
  </si>
  <si>
    <t>020415004</t>
  </si>
  <si>
    <t>пленка 126 ORL8500 013</t>
  </si>
  <si>
    <t>020415005</t>
  </si>
  <si>
    <t>пленка 126 ORL8500 020</t>
  </si>
  <si>
    <t>020415006</t>
  </si>
  <si>
    <t>пленка 126 ORL8500 015</t>
  </si>
  <si>
    <t>020415007</t>
  </si>
  <si>
    <t>пленка 126 ORL8500 034</t>
  </si>
  <si>
    <t>020415008</t>
  </si>
  <si>
    <t>пленка 126 ORL8500 032</t>
  </si>
  <si>
    <t>020415009</t>
  </si>
  <si>
    <t>пленка 126 ORL8500 016</t>
  </si>
  <si>
    <t>020415010</t>
  </si>
  <si>
    <t>пленка 126 ORL8500 031</t>
  </si>
  <si>
    <t>020415011</t>
  </si>
  <si>
    <t>пленка 126 ORL8500 017</t>
  </si>
  <si>
    <t>020415012</t>
  </si>
  <si>
    <t>пленка 126 ORL8500 030</t>
  </si>
  <si>
    <t>020415013</t>
  </si>
  <si>
    <t>пленка 126 ORL8500 041</t>
  </si>
  <si>
    <t>020415014</t>
  </si>
  <si>
    <t>пленка 126 ORL8500 008</t>
  </si>
  <si>
    <t>020415015</t>
  </si>
  <si>
    <t>пленка 126 ORL8500 040</t>
  </si>
  <si>
    <t>020415016</t>
  </si>
  <si>
    <t>пленка 126 ORL8500 012</t>
  </si>
  <si>
    <t>020415017</t>
  </si>
  <si>
    <t>пленка 126 ORL8500 053</t>
  </si>
  <si>
    <t>020415018</t>
  </si>
  <si>
    <t>пленка 126 ORL8500 052</t>
  </si>
  <si>
    <t>020415019</t>
  </si>
  <si>
    <t>пленка 126 ORL8500 051</t>
  </si>
  <si>
    <t>020415020</t>
  </si>
  <si>
    <t>пленка 126 ORL8500 005</t>
  </si>
  <si>
    <t>020415021</t>
  </si>
  <si>
    <t>пленка 126 ORL8500 006</t>
  </si>
  <si>
    <t>020415022</t>
  </si>
  <si>
    <t>пленка 126 ORL8500 049</t>
  </si>
  <si>
    <t>020415023</t>
  </si>
  <si>
    <t>пленка 126 ORL8500 065</t>
  </si>
  <si>
    <t>020415024</t>
  </si>
  <si>
    <t>пленка 126 ORL8500 007</t>
  </si>
  <si>
    <t>020415025</t>
  </si>
  <si>
    <t>пленка 126 ORL8500 066</t>
  </si>
  <si>
    <t>020415026</t>
  </si>
  <si>
    <t>пленка 126 ORL8500 054</t>
  </si>
  <si>
    <t>020415027</t>
  </si>
  <si>
    <t>пленка 126 ORL8500 063</t>
  </si>
  <si>
    <t>020415028</t>
  </si>
  <si>
    <t>пленка 126 ORL8500 009</t>
  </si>
  <si>
    <t>020415029</t>
  </si>
  <si>
    <t>пленка 126 ORL8500 068</t>
  </si>
  <si>
    <t>020415030</t>
  </si>
  <si>
    <t>пленка 126 ORL8500 087</t>
  </si>
  <si>
    <t>020415031</t>
  </si>
  <si>
    <t>пленка 126 ORL8500 060</t>
  </si>
  <si>
    <t>020415032</t>
  </si>
  <si>
    <t>пленка 126 ORL8500 070</t>
  </si>
  <si>
    <t>020415033</t>
  </si>
  <si>
    <t>пленка 126 ORL8500 074</t>
  </si>
  <si>
    <t>020415034</t>
  </si>
  <si>
    <t>пленка 126 ORL8500 076</t>
  </si>
  <si>
    <t>020415035</t>
  </si>
  <si>
    <t>пленка 126 ORL8500 072</t>
  </si>
  <si>
    <t>020415036</t>
  </si>
  <si>
    <t>пленка 126 ORL8500 088</t>
  </si>
  <si>
    <t>020415037</t>
  </si>
  <si>
    <t>пленка 126 ORL8500 081</t>
  </si>
  <si>
    <t>020415038</t>
  </si>
  <si>
    <t>пленка 126 ORL8500 011</t>
  </si>
  <si>
    <t>020415039</t>
  </si>
  <si>
    <t>пленка 126 ORL8500 090</t>
  </si>
  <si>
    <t>020415040</t>
  </si>
  <si>
    <t>пленка 126 ORL8500 091</t>
  </si>
  <si>
    <t>020415041</t>
  </si>
  <si>
    <t>пленка 126 ORL8500 062</t>
  </si>
  <si>
    <t>020415042</t>
  </si>
  <si>
    <t>пленка 126 ORL8500 085</t>
  </si>
  <si>
    <t>020415043</t>
  </si>
  <si>
    <t>пленка 126 ORL8500 805</t>
  </si>
  <si>
    <t>020415044</t>
  </si>
  <si>
    <t>пленка 126 ORL8500 541</t>
  </si>
  <si>
    <t>020415045</t>
  </si>
  <si>
    <t>пленка 126 ORL8500 207</t>
  </si>
  <si>
    <t>020415046</t>
  </si>
  <si>
    <t>пленка 126 ORL8500 330</t>
  </si>
  <si>
    <t>020415047</t>
  </si>
  <si>
    <t>пленка 126 ORL8500 323</t>
  </si>
  <si>
    <t>020415048</t>
  </si>
  <si>
    <t>пленка 126 ORL8500 329</t>
  </si>
  <si>
    <t>020415049</t>
  </si>
  <si>
    <t>пленка 126 ORL8500 542</t>
  </si>
  <si>
    <t>020415050</t>
  </si>
  <si>
    <t>пленка 126 ORL8500 528</t>
  </si>
  <si>
    <t>020415051</t>
  </si>
  <si>
    <t>пленка 126 ORL8500 614</t>
  </si>
  <si>
    <t>020415052</t>
  </si>
  <si>
    <t>пленка 126 ORL8500 527</t>
  </si>
  <si>
    <t>020415053</t>
  </si>
  <si>
    <t>пленка 126 ORL8500 618</t>
  </si>
  <si>
    <t>020416001</t>
  </si>
  <si>
    <t>пленка 126 ORL641 000</t>
  </si>
  <si>
    <t>020416002</t>
  </si>
  <si>
    <t>пленка 126 ORL641 010</t>
  </si>
  <si>
    <t>020416003</t>
  </si>
  <si>
    <t>пленка 126 ORL641 020</t>
  </si>
  <si>
    <t>020416004</t>
  </si>
  <si>
    <t>пленка 126 ORL641 019</t>
  </si>
  <si>
    <t>020416005</t>
  </si>
  <si>
    <t>пленка 126 ORL641 021</t>
  </si>
  <si>
    <t>020416006</t>
  </si>
  <si>
    <t>пленка 126 ORL641 022</t>
  </si>
  <si>
    <t>020416007</t>
  </si>
  <si>
    <t>пленка 126 ORL641 025</t>
  </si>
  <si>
    <t>020416008</t>
  </si>
  <si>
    <t>пленка 126 ORL641 030</t>
  </si>
  <si>
    <t>020416009</t>
  </si>
  <si>
    <t>пленка 126 ORL641 031</t>
  </si>
  <si>
    <t>020416010</t>
  </si>
  <si>
    <t>пленка 126 ORL641 032</t>
  </si>
  <si>
    <t>020416011</t>
  </si>
  <si>
    <t>пленка 126 ORL641 034</t>
  </si>
  <si>
    <t>020416012</t>
  </si>
  <si>
    <t>пленка 126 ORL641 035</t>
  </si>
  <si>
    <t>020416013</t>
  </si>
  <si>
    <t>пленка 126 ORL641 036</t>
  </si>
  <si>
    <t>020416014</t>
  </si>
  <si>
    <t>пленка 126 ORL641 040</t>
  </si>
  <si>
    <t>020416015</t>
  </si>
  <si>
    <t>пленка 126 ORL641 041</t>
  </si>
  <si>
    <t>020416016</t>
  </si>
  <si>
    <t>пленка 126 ORL641 042</t>
  </si>
  <si>
    <t>020416017</t>
  </si>
  <si>
    <t>пленка 126 ORL641 043</t>
  </si>
  <si>
    <t>020416018</t>
  </si>
  <si>
    <t>пленка 126 ORL641 045</t>
  </si>
  <si>
    <t>020416019</t>
  </si>
  <si>
    <t>пленка 126 ORL641 049</t>
  </si>
  <si>
    <t>020416020</t>
  </si>
  <si>
    <t>пленка 126 ORL641 050</t>
  </si>
  <si>
    <t>020416021</t>
  </si>
  <si>
    <t>пленка 126 ORL641 051</t>
  </si>
  <si>
    <t>020416022</t>
  </si>
  <si>
    <t>пленка 126 ORL641 052</t>
  </si>
  <si>
    <t>020416023</t>
  </si>
  <si>
    <t>пленка 126 ORL641 053</t>
  </si>
  <si>
    <t>020416024</t>
  </si>
  <si>
    <t>пленка 126 ORL641 054</t>
  </si>
  <si>
    <t>020416025</t>
  </si>
  <si>
    <t>пленка 126 ORL641 055</t>
  </si>
  <si>
    <t>020416026</t>
  </si>
  <si>
    <t>пленка 126 ORL641 056</t>
  </si>
  <si>
    <t>020416027</t>
  </si>
  <si>
    <t>пленка 126 ORL641 060</t>
  </si>
  <si>
    <t>020416028</t>
  </si>
  <si>
    <t>пленка 126 ORL641 061</t>
  </si>
  <si>
    <t>020416029</t>
  </si>
  <si>
    <t>пленка 126 ORL641 062</t>
  </si>
  <si>
    <t>020416030</t>
  </si>
  <si>
    <t>пленка 126 ORL641 063</t>
  </si>
  <si>
    <t>020416031</t>
  </si>
  <si>
    <t>пленка 126 ORL641 064</t>
  </si>
  <si>
    <t>020416032</t>
  </si>
  <si>
    <t>пленка 126 ORL641 066</t>
  </si>
  <si>
    <t>020416033</t>
  </si>
  <si>
    <t>пленка 126 ORL641 070</t>
  </si>
  <si>
    <t>020416034</t>
  </si>
  <si>
    <t>пленка 126 ORL641 071</t>
  </si>
  <si>
    <t>020416035</t>
  </si>
  <si>
    <t>пленка 126 ORL641 072</t>
  </si>
  <si>
    <t>020416036</t>
  </si>
  <si>
    <t>пленка 126 ORL641 073</t>
  </si>
  <si>
    <t>020416037</t>
  </si>
  <si>
    <t>пленка 126 ORL641 074</t>
  </si>
  <si>
    <t>020416038</t>
  </si>
  <si>
    <t>пленка 126 ORL641 080</t>
  </si>
  <si>
    <t>020416039</t>
  </si>
  <si>
    <t>пленка 126 ORL641 081</t>
  </si>
  <si>
    <t>020416040</t>
  </si>
  <si>
    <t>пленка 126 ORL641 082</t>
  </si>
  <si>
    <t>020416041</t>
  </si>
  <si>
    <t>пленка 126 ORL641 083</t>
  </si>
  <si>
    <t>020416042</t>
  </si>
  <si>
    <t>пленка 126 ORL641 086</t>
  </si>
  <si>
    <t>020416043</t>
  </si>
  <si>
    <t>пленка 126 ORL641 090</t>
  </si>
  <si>
    <t>020416044</t>
  </si>
  <si>
    <t>пленка 126 ORL641 091</t>
  </si>
  <si>
    <t>020416045</t>
  </si>
  <si>
    <t>пленка 126 ORL641 092</t>
  </si>
  <si>
    <t>020416046</t>
  </si>
  <si>
    <t>пленка 126 ORL641 026</t>
  </si>
  <si>
    <t>020416047</t>
  </si>
  <si>
    <t>пленка 126 ORL641 312</t>
  </si>
  <si>
    <t>020416048</t>
  </si>
  <si>
    <t>пленка 126 ORL641 047</t>
  </si>
  <si>
    <t>020416049</t>
  </si>
  <si>
    <t>пленка 126 ORL641 404</t>
  </si>
  <si>
    <t>020416050</t>
  </si>
  <si>
    <t>пленка 126 ORL641 562</t>
  </si>
  <si>
    <t>020416051</t>
  </si>
  <si>
    <t>пленка 126 ORL641 067</t>
  </si>
  <si>
    <t>020416052</t>
  </si>
  <si>
    <t>пленка 126 ORL641 057</t>
  </si>
  <si>
    <t>020416053</t>
  </si>
  <si>
    <t>пленка 126 ORL641 098</t>
  </si>
  <si>
    <t>020416054</t>
  </si>
  <si>
    <t>пленка 126 ORL641 084</t>
  </si>
  <si>
    <t>020416055</t>
  </si>
  <si>
    <t>пленка 126 ORL641 613</t>
  </si>
  <si>
    <t>020416056</t>
  </si>
  <si>
    <t>пленка 126 ORL641 023</t>
  </si>
  <si>
    <t>020416057</t>
  </si>
  <si>
    <t>пленка 126 ORL641 076</t>
  </si>
  <si>
    <t>020416058</t>
  </si>
  <si>
    <t>пленка 126 ORL641 065</t>
  </si>
  <si>
    <t>020416059</t>
  </si>
  <si>
    <t>пленка 126 ORL641 068</t>
  </si>
  <si>
    <t>020416060</t>
  </si>
  <si>
    <t>пленка 126 ORL641 518</t>
  </si>
  <si>
    <t>020417001</t>
  </si>
  <si>
    <t>пленка 126 ORL641M 000M</t>
  </si>
  <si>
    <t>020417002</t>
  </si>
  <si>
    <t>пленка 126 ORL641M 010M</t>
  </si>
  <si>
    <t>020417003</t>
  </si>
  <si>
    <t>пленка 126 ORL641M 019M</t>
  </si>
  <si>
    <t>020417004</t>
  </si>
  <si>
    <t>пленка 126 ORL641M 020M</t>
  </si>
  <si>
    <t>020417005</t>
  </si>
  <si>
    <t>пленка 126 ORL641M 021M</t>
  </si>
  <si>
    <t>020417006</t>
  </si>
  <si>
    <t>пленка 126 ORL641M 022M</t>
  </si>
  <si>
    <t>020417007</t>
  </si>
  <si>
    <t>пленка 126 ORL641M 025M</t>
  </si>
  <si>
    <t>020417008</t>
  </si>
  <si>
    <t>пленка 126 ORL641M 030M</t>
  </si>
  <si>
    <t>020417009</t>
  </si>
  <si>
    <t>пленка 126 ORL641M 031M</t>
  </si>
  <si>
    <t>020417010</t>
  </si>
  <si>
    <t>пленка 126 ORL641M 032M</t>
  </si>
  <si>
    <t>020417011</t>
  </si>
  <si>
    <t>пленка 126 ORL641M 034M</t>
  </si>
  <si>
    <t>020417012</t>
  </si>
  <si>
    <t>пленка 126 ORL641M 035M</t>
  </si>
  <si>
    <t>020417013</t>
  </si>
  <si>
    <t>пленка 126 ORL641M 036M</t>
  </si>
  <si>
    <t>020417014</t>
  </si>
  <si>
    <t>020417015</t>
  </si>
  <si>
    <t>пленка 126 ORL641M 041M</t>
  </si>
  <si>
    <t>020417016</t>
  </si>
  <si>
    <t>пленка 126 ORL641M 042M</t>
  </si>
  <si>
    <t>020417017</t>
  </si>
  <si>
    <t>пленка 126 ORL641M 043M</t>
  </si>
  <si>
    <t>020417018</t>
  </si>
  <si>
    <t>пленка 126 ORL641M 045M</t>
  </si>
  <si>
    <t>020417019</t>
  </si>
  <si>
    <t>пленка 126 ORL641M 049M</t>
  </si>
  <si>
    <t>020417020</t>
  </si>
  <si>
    <t>пленка 126 ORL641M 050M</t>
  </si>
  <si>
    <t>020417021</t>
  </si>
  <si>
    <t>пленка 126 ORL641M 051M</t>
  </si>
  <si>
    <t>020417022</t>
  </si>
  <si>
    <t>пленка 126 ORL641M 052M</t>
  </si>
  <si>
    <t>020417023</t>
  </si>
  <si>
    <t>пленка 126 ORL641M 053M</t>
  </si>
  <si>
    <t>020417024</t>
  </si>
  <si>
    <t>пленка 126 ORL641M 054M</t>
  </si>
  <si>
    <t>020417025</t>
  </si>
  <si>
    <t>пленка 126 ORL641M 055M</t>
  </si>
  <si>
    <t>020417026</t>
  </si>
  <si>
    <t>пленка 126 ORL641M 056M</t>
  </si>
  <si>
    <t>020417027</t>
  </si>
  <si>
    <t>пленка 126 ORL641M 060M</t>
  </si>
  <si>
    <t>020417028</t>
  </si>
  <si>
    <t>пленка 126 ORL641M 061M</t>
  </si>
  <si>
    <t>020417029</t>
  </si>
  <si>
    <t>пленка 126 ORL641M 062M</t>
  </si>
  <si>
    <t>020417030</t>
  </si>
  <si>
    <t>пленка 126 ORL641M 063M</t>
  </si>
  <si>
    <t>020417031</t>
  </si>
  <si>
    <t>пленка 126 ORL641M 064M</t>
  </si>
  <si>
    <t>020417032</t>
  </si>
  <si>
    <t>пленка 126 ORL641M 066M</t>
  </si>
  <si>
    <t>020417033</t>
  </si>
  <si>
    <t>пленка 126 ORL641M 070M</t>
  </si>
  <si>
    <t>020417034</t>
  </si>
  <si>
    <t>пленка 126 ORL641M 071M</t>
  </si>
  <si>
    <t>020417035</t>
  </si>
  <si>
    <t>пленка 126 ORL641M 072M</t>
  </si>
  <si>
    <t>020417036</t>
  </si>
  <si>
    <t>пленка 126 ORL641M 073M</t>
  </si>
  <si>
    <t>020417037</t>
  </si>
  <si>
    <t>пленка 126 ORL641M 074M</t>
  </si>
  <si>
    <t>020417038</t>
  </si>
  <si>
    <t>пленка 126 ORL641M 080M</t>
  </si>
  <si>
    <t>020417039</t>
  </si>
  <si>
    <t>пленка 126 ORL641M 081M</t>
  </si>
  <si>
    <t>020417040</t>
  </si>
  <si>
    <t>пленка 126 ORL641M 082M</t>
  </si>
  <si>
    <t>020417041</t>
  </si>
  <si>
    <t>пленка 126 ORL641M 083M</t>
  </si>
  <si>
    <t>020417042</t>
  </si>
  <si>
    <t>пленка 126 ORL641M 086M</t>
  </si>
  <si>
    <t>020417043</t>
  </si>
  <si>
    <t>пленка 126 ORL641M 090M</t>
  </si>
  <si>
    <t>020417044</t>
  </si>
  <si>
    <t>пленка 126 ORL641M 091M</t>
  </si>
  <si>
    <t>020417045</t>
  </si>
  <si>
    <t>пленка 126 ORL641M 092M</t>
  </si>
  <si>
    <t>020417046</t>
  </si>
  <si>
    <t>пленка 126 ORL641M 026M</t>
  </si>
  <si>
    <t>020417047</t>
  </si>
  <si>
    <t>пленка 126 ORL641M 312M</t>
  </si>
  <si>
    <t>020417048</t>
  </si>
  <si>
    <t>пленка 126 ORL641M 047M</t>
  </si>
  <si>
    <t>020417049</t>
  </si>
  <si>
    <t>пленка 126 ORL641M 404M</t>
  </si>
  <si>
    <t>020417050</t>
  </si>
  <si>
    <t>пленка 126 ORL641M 562M</t>
  </si>
  <si>
    <t>020417051</t>
  </si>
  <si>
    <t>пленка 126 ORL641M 067M</t>
  </si>
  <si>
    <t>020417052</t>
  </si>
  <si>
    <t>пленка 126 ORL641M 057M</t>
  </si>
  <si>
    <t>020417053</t>
  </si>
  <si>
    <t>пленка 126 ORL641M 098M</t>
  </si>
  <si>
    <t>020417054</t>
  </si>
  <si>
    <t>пленка 126 ORL641M 084M</t>
  </si>
  <si>
    <t>020417055</t>
  </si>
  <si>
    <t>пленка 126 ORL641M 613M</t>
  </si>
  <si>
    <t>020417056</t>
  </si>
  <si>
    <t>пленка 126 ORL641M 023M</t>
  </si>
  <si>
    <t>020417057</t>
  </si>
  <si>
    <t>пленка 126 ORL641M 076M</t>
  </si>
  <si>
    <t>020417058</t>
  </si>
  <si>
    <t>пленка 126 ORL641M 065M</t>
  </si>
  <si>
    <t>020417059</t>
  </si>
  <si>
    <t>пленка 126 ORL641M 068M</t>
  </si>
  <si>
    <t>020417060</t>
  </si>
  <si>
    <t>пленка 126 ORL641M 518M</t>
  </si>
  <si>
    <t>020418001</t>
  </si>
  <si>
    <t>пленка 100 ORL8510 90</t>
  </si>
  <si>
    <t>020418002</t>
  </si>
  <si>
    <t>пленка 100 ORL8510 91</t>
  </si>
  <si>
    <t>020418003</t>
  </si>
  <si>
    <t>пленка 100 ORL8510 94</t>
  </si>
  <si>
    <t>020418004</t>
  </si>
  <si>
    <t>пленка 100 ORL8510 95</t>
  </si>
  <si>
    <t>020418005</t>
  </si>
  <si>
    <t>пленка 126 ORL8510 90</t>
  </si>
  <si>
    <t>020418006</t>
  </si>
  <si>
    <t>пленка 126 ORL8510 91</t>
  </si>
  <si>
    <t>020418007</t>
  </si>
  <si>
    <t>пленка 126 ORL8510 94</t>
  </si>
  <si>
    <t>020418008</t>
  </si>
  <si>
    <t>пленка 126 ORL8510 95</t>
  </si>
  <si>
    <t>020418009</t>
  </si>
  <si>
    <t>пленка 126 ORL8810 090 серебро</t>
  </si>
  <si>
    <t>020418010</t>
  </si>
  <si>
    <t>пленка 126 ORL8810 091 золото</t>
  </si>
  <si>
    <t>020418011</t>
  </si>
  <si>
    <t>пленка 126 ORL8810 055 зеленый</t>
  </si>
  <si>
    <t>020418012</t>
  </si>
  <si>
    <t>пленка 126 ORL8810 056 голубой</t>
  </si>
  <si>
    <t>020418013</t>
  </si>
  <si>
    <t>пленка 126 ORL8810 085 розовый</t>
  </si>
  <si>
    <t>020418014</t>
  </si>
  <si>
    <t>пленка 100 ORL8810 090 100см*25м</t>
  </si>
  <si>
    <t>020418015</t>
  </si>
  <si>
    <t>пленка 100 ORL8810 091 100см*25м</t>
  </si>
  <si>
    <t>020418016</t>
  </si>
  <si>
    <t>пленка 100 ORL8810 055 100см*25м</t>
  </si>
  <si>
    <t>020418017</t>
  </si>
  <si>
    <t>пленка 100 ORL8810 056 100см*25м</t>
  </si>
  <si>
    <t>020418018</t>
  </si>
  <si>
    <t>пленка 100 ORL8810 085 100см*25м</t>
  </si>
  <si>
    <t>020418019</t>
  </si>
  <si>
    <t>пленка 126 ORL8510RA 090</t>
  </si>
  <si>
    <t>020418020</t>
  </si>
  <si>
    <t>пленка 126 ORL8510RA 091</t>
  </si>
  <si>
    <t>020418021</t>
  </si>
  <si>
    <t>пленка 126 ORL8511 090</t>
  </si>
  <si>
    <t>020418022</t>
  </si>
  <si>
    <t>пленка 126 ORL8511 091</t>
  </si>
  <si>
    <t>020418023</t>
  </si>
  <si>
    <t>пленка 126 ORL8511 094</t>
  </si>
  <si>
    <t>020418024</t>
  </si>
  <si>
    <t>пленка 126 ORL8511 095</t>
  </si>
  <si>
    <t>020418025</t>
  </si>
  <si>
    <t>пленка 126 ORL8710 775 Dusted Glass</t>
  </si>
  <si>
    <t>020418026</t>
  </si>
  <si>
    <t>пленка 100 ORL8810 090 100см*50м</t>
  </si>
  <si>
    <t>020419002</t>
  </si>
  <si>
    <t>пленка ORL551 101 126см*50м</t>
  </si>
  <si>
    <t>020419003</t>
  </si>
  <si>
    <t>пленка ORL551M 102 126см*50м</t>
  </si>
  <si>
    <t>020419004</t>
  </si>
  <si>
    <t>пленка ORL551 201 126см*50м</t>
  </si>
  <si>
    <t>020419006</t>
  </si>
  <si>
    <t>пленка ORL551 203 126см*50м</t>
  </si>
  <si>
    <t>020419007</t>
  </si>
  <si>
    <t>пленка ORL551 204 126см*25/50м</t>
  </si>
  <si>
    <t>020419008</t>
  </si>
  <si>
    <t>пленка ORL551 301 126см*50м</t>
  </si>
  <si>
    <t>020419009</t>
  </si>
  <si>
    <t>пленка ORL551 302 126см*50м</t>
  </si>
  <si>
    <t>020419010</t>
  </si>
  <si>
    <t>пленка ORL551 303 126см*50м</t>
  </si>
  <si>
    <t>020419011</t>
  </si>
  <si>
    <t>пленка ORL551 304 126см*50м</t>
  </si>
  <si>
    <t>020419015</t>
  </si>
  <si>
    <t>пленка ORL551 308 126см*50м</t>
  </si>
  <si>
    <t>020419018</t>
  </si>
  <si>
    <t>пленка ORL551 501 126см*50м</t>
  </si>
  <si>
    <t>020419019</t>
  </si>
  <si>
    <t>пленка ORL551 502 126см*50м</t>
  </si>
  <si>
    <t>020419020</t>
  </si>
  <si>
    <t>пленка ORL551 503 126см*50м</t>
  </si>
  <si>
    <t>020419021</t>
  </si>
  <si>
    <t>пленка ORL551 504 126см*50м</t>
  </si>
  <si>
    <t>020419024</t>
  </si>
  <si>
    <t>пленка ORL551 507 126см*50м</t>
  </si>
  <si>
    <t>020419026</t>
  </si>
  <si>
    <t>пленка ORL551 509 126см*25/50м</t>
  </si>
  <si>
    <t>020419027</t>
  </si>
  <si>
    <t>пленка ORL551 510 126см*50м</t>
  </si>
  <si>
    <t>020419031</t>
  </si>
  <si>
    <t>пленка ORL551 601 126см*50м</t>
  </si>
  <si>
    <t>020419032</t>
  </si>
  <si>
    <t>пленка ORL551 602 126см*50м</t>
  </si>
  <si>
    <t>020419033</t>
  </si>
  <si>
    <t>пленка ORL551 603 126см*50м</t>
  </si>
  <si>
    <t>020419034</t>
  </si>
  <si>
    <t>пленка ORL551 604 126см*50м</t>
  </si>
  <si>
    <t>020419036</t>
  </si>
  <si>
    <t>пленка ORL551 701 126см*50м</t>
  </si>
  <si>
    <t>020419037</t>
  </si>
  <si>
    <t>пленка ORL551M 702 126см*50м</t>
  </si>
  <si>
    <t>020419038</t>
  </si>
  <si>
    <t>пленка ORL551 711 126см*50м</t>
  </si>
  <si>
    <t>020419039</t>
  </si>
  <si>
    <t>пленка ORL551 712 126см*50м</t>
  </si>
  <si>
    <t>020419042</t>
  </si>
  <si>
    <t>пленка ORL551 801 126см*50м</t>
  </si>
  <si>
    <t>020419043</t>
  </si>
  <si>
    <t>пленка ORL551 802 126см*50м</t>
  </si>
  <si>
    <t>020419044</t>
  </si>
  <si>
    <t>пленка ORL551 803 126см*50м</t>
  </si>
  <si>
    <t>020419045</t>
  </si>
  <si>
    <t>пленка ORL551 804 126см*50м</t>
  </si>
  <si>
    <t>020419046</t>
  </si>
  <si>
    <t>пленка ORL551 000 126см*50м</t>
  </si>
  <si>
    <t>020419047</t>
  </si>
  <si>
    <t>пленка ORL551 022 126см*50м</t>
  </si>
  <si>
    <t>020419048</t>
  </si>
  <si>
    <t>пленка ORL551 021 126см*25/50м</t>
  </si>
  <si>
    <t>020419049</t>
  </si>
  <si>
    <t>пленка ORL551 215 126см*50м</t>
  </si>
  <si>
    <t>020419050</t>
  </si>
  <si>
    <t>пленка ORL551 035 126см*25/50м</t>
  </si>
  <si>
    <t>020419051</t>
  </si>
  <si>
    <t>пленка ORL551 032 126см*50м</t>
  </si>
  <si>
    <t>020419052</t>
  </si>
  <si>
    <t>пленка ORL551 337 126см*50м</t>
  </si>
  <si>
    <t>020419053</t>
  </si>
  <si>
    <t>пленка ORL551 321 126см*25/50м</t>
  </si>
  <si>
    <t>020419054</t>
  </si>
  <si>
    <t>пленка ORL551 028 126см*50м</t>
  </si>
  <si>
    <t>020419055</t>
  </si>
  <si>
    <t>пленка ORL551 320 126см*50м</t>
  </si>
  <si>
    <t>020419056</t>
  </si>
  <si>
    <t>020419057</t>
  </si>
  <si>
    <t>пленка ORL551 411 126см*50м</t>
  </si>
  <si>
    <t>020419058</t>
  </si>
  <si>
    <t>пленка ORL551 043 126см*50м</t>
  </si>
  <si>
    <t>020419059</t>
  </si>
  <si>
    <t>пленка ORL551 078 126см*50м</t>
  </si>
  <si>
    <t>020419060</t>
  </si>
  <si>
    <t>пленка ORL551 608 126см*25м</t>
  </si>
  <si>
    <t>020419061</t>
  </si>
  <si>
    <t>пленка ORL551 057 126см*50м</t>
  </si>
  <si>
    <t>020419062</t>
  </si>
  <si>
    <t>пленка ORL551 534 126см*25/50м</t>
  </si>
  <si>
    <t>020419063</t>
  </si>
  <si>
    <t>пленка ORL551 086 126см*50м</t>
  </si>
  <si>
    <t>020419064</t>
  </si>
  <si>
    <t>пленка ORL551 535 126см*50м</t>
  </si>
  <si>
    <t>020419065</t>
  </si>
  <si>
    <t>пленка ORL551 049 126см*50м</t>
  </si>
  <si>
    <t>020419066</t>
  </si>
  <si>
    <t>пленка ORL551 065 126см*50м</t>
  </si>
  <si>
    <t>020419067</t>
  </si>
  <si>
    <t>пленка ORL551 050 126см*25м</t>
  </si>
  <si>
    <t>020419068</t>
  </si>
  <si>
    <t>пленка ORL551 813 126см*50м</t>
  </si>
  <si>
    <t>020419069</t>
  </si>
  <si>
    <t>пленка ORL551 093 126см*25/50м</t>
  </si>
  <si>
    <t>020419070</t>
  </si>
  <si>
    <t>пленка ORL551 903 126см*50м</t>
  </si>
  <si>
    <t>020419071</t>
  </si>
  <si>
    <t>пленка ORL551 915 126см*50м</t>
  </si>
  <si>
    <t>020419072</t>
  </si>
  <si>
    <t>пленка ORL551 019 126см*50м</t>
  </si>
  <si>
    <t>020419073</t>
  </si>
  <si>
    <t>пленка ORL551 229 126см*50м</t>
  </si>
  <si>
    <t>020419074</t>
  </si>
  <si>
    <t>пленка ORL551 020 126см*50м</t>
  </si>
  <si>
    <t>020419075</t>
  </si>
  <si>
    <t>пленка ORL551 395 126см*50м</t>
  </si>
  <si>
    <t>020419076</t>
  </si>
  <si>
    <t>пленка ORL551 034 126см*50м</t>
  </si>
  <si>
    <t>020419077</t>
  </si>
  <si>
    <t>пленка ORL551 396 126см*50м</t>
  </si>
  <si>
    <t>020419078</t>
  </si>
  <si>
    <t>пленка ORL551 397 126см*50м</t>
  </si>
  <si>
    <t>020419079</t>
  </si>
  <si>
    <t>пленка ORL551 027 126см*50м</t>
  </si>
  <si>
    <t>020419080</t>
  </si>
  <si>
    <t>пленка ORL551 031 126см*50м</t>
  </si>
  <si>
    <t>020419081</t>
  </si>
  <si>
    <t>пленка ORL551 398 126см*50м</t>
  </si>
  <si>
    <t>020419082</t>
  </si>
  <si>
    <t>пленка ORL551 431 126см*50м</t>
  </si>
  <si>
    <t>020419083</t>
  </si>
  <si>
    <t>пленка ORL551 491 126см*50м</t>
  </si>
  <si>
    <t>020419084</t>
  </si>
  <si>
    <t>пленка ORL551 061 126см*50м</t>
  </si>
  <si>
    <t>020419085</t>
  </si>
  <si>
    <t>пленка ORL551 490 126см*50м</t>
  </si>
  <si>
    <t>020419086</t>
  </si>
  <si>
    <t>пленка ORL551 060 126см*50м</t>
  </si>
  <si>
    <t>020419087</t>
  </si>
  <si>
    <t>пленка ORL551 489 126см*50м</t>
  </si>
  <si>
    <t>020419088</t>
  </si>
  <si>
    <t>пленка ORL551 169 126см*50м</t>
  </si>
  <si>
    <t>020419089</t>
  </si>
  <si>
    <t>пленка ORL551 168 126см*50м</t>
  </si>
  <si>
    <t>020419090</t>
  </si>
  <si>
    <t>пленка ORL551 167 126см*50м</t>
  </si>
  <si>
    <t>020419091</t>
  </si>
  <si>
    <t>пленка ORL551 052 126см*50м</t>
  </si>
  <si>
    <t>020419092</t>
  </si>
  <si>
    <t>пленка ORL551 166 126см*50м</t>
  </si>
  <si>
    <t>020419093</t>
  </si>
  <si>
    <t>пленка ORL551 165 126см*50м</t>
  </si>
  <si>
    <t>020419094</t>
  </si>
  <si>
    <t>пленка ORL551 164 126см*50м</t>
  </si>
  <si>
    <t>020419095</t>
  </si>
  <si>
    <t>пленка ORL551 163 126см*50м</t>
  </si>
  <si>
    <t>020419096</t>
  </si>
  <si>
    <t>пленка ORL551 841 126см*50м</t>
  </si>
  <si>
    <t>020419097</t>
  </si>
  <si>
    <t>пленка ORL551 840 126см*50м</t>
  </si>
  <si>
    <t>020419098</t>
  </si>
  <si>
    <t>пленка ORL551 072 126см*50м</t>
  </si>
  <si>
    <t>020419099</t>
  </si>
  <si>
    <t>пленка ORL551 755 126см*50м</t>
  </si>
  <si>
    <t>020419100</t>
  </si>
  <si>
    <t>пленка ORL551 756 126см*50м</t>
  </si>
  <si>
    <t>020419101</t>
  </si>
  <si>
    <t>пленка ORL551 076 126см*50м</t>
  </si>
  <si>
    <t>020419102</t>
  </si>
  <si>
    <t>пленка ORL551 757 126см*50м</t>
  </si>
  <si>
    <t>020419103</t>
  </si>
  <si>
    <t>пленка ORL551 073 126см*50м</t>
  </si>
  <si>
    <t>020419104</t>
  </si>
  <si>
    <t>пленка ORL551 150 126см*50м</t>
  </si>
  <si>
    <t>020419105</t>
  </si>
  <si>
    <t>пленка ORL551 057 100см*50м</t>
  </si>
  <si>
    <t>020419106</t>
  </si>
  <si>
    <t>пленка ORL551 701 152см*50м</t>
  </si>
  <si>
    <t>020419107</t>
  </si>
  <si>
    <t>пленка ORL551 101 152см*50м</t>
  </si>
  <si>
    <t>020419108</t>
  </si>
  <si>
    <t>пленка ORL551M 702 152см*50м</t>
  </si>
  <si>
    <t>020419109</t>
  </si>
  <si>
    <t>пленка ORL551 903 152см*50м</t>
  </si>
  <si>
    <t>020419110</t>
  </si>
  <si>
    <t>пленка ORL551M 102 152см*50м</t>
  </si>
  <si>
    <t>020419111</t>
  </si>
  <si>
    <t>пленка ORL551 363 152см*50м</t>
  </si>
  <si>
    <t>020419112</t>
  </si>
  <si>
    <t>пленка ORL551 028 152см*50м</t>
  </si>
  <si>
    <t>020419113</t>
  </si>
  <si>
    <t>пленка ORL551 049 152см*50м</t>
  </si>
  <si>
    <t>020419114</t>
  </si>
  <si>
    <t>пленка ORL551 915 152см*50м</t>
  </si>
  <si>
    <t>020419115</t>
  </si>
  <si>
    <t>пленка ORL551 932 152см*50м</t>
  </si>
  <si>
    <t>020419116</t>
  </si>
  <si>
    <t>пленка ORL551 101 100см*50м</t>
  </si>
  <si>
    <t>020419117</t>
  </si>
  <si>
    <t>пленка ORL551 204 100см*50м</t>
  </si>
  <si>
    <t>020420001</t>
  </si>
  <si>
    <t>пленка 100 ORL641 000</t>
  </si>
  <si>
    <t>020420002</t>
  </si>
  <si>
    <t>пленка 100 ORL641 010</t>
  </si>
  <si>
    <t>020420003</t>
  </si>
  <si>
    <t>пленка 100 ORL641 020</t>
  </si>
  <si>
    <t>020420004</t>
  </si>
  <si>
    <t>пленка 100 ORL641 019</t>
  </si>
  <si>
    <t>020420005</t>
  </si>
  <si>
    <t>пленка 100 ORL641 021</t>
  </si>
  <si>
    <t>020420006</t>
  </si>
  <si>
    <t>пленка 100 ORL641 022</t>
  </si>
  <si>
    <t>020420007</t>
  </si>
  <si>
    <t>пленка 100 ORL641 025</t>
  </si>
  <si>
    <t>020420008</t>
  </si>
  <si>
    <t>пленка 100 ORL641 030</t>
  </si>
  <si>
    <t>020420009</t>
  </si>
  <si>
    <t>пленка 100 ORL641 031</t>
  </si>
  <si>
    <t>020420010</t>
  </si>
  <si>
    <t>пленка 100 ORL641 032</t>
  </si>
  <si>
    <t>020420011</t>
  </si>
  <si>
    <t>пленка 100 ORL641 034</t>
  </si>
  <si>
    <t>020420012</t>
  </si>
  <si>
    <t>пленка 100 ORL641 036</t>
  </si>
  <si>
    <t>020420013</t>
  </si>
  <si>
    <t>пленка 100 ORL641 035</t>
  </si>
  <si>
    <t>020420014</t>
  </si>
  <si>
    <t>пленка 100 ORL641 040</t>
  </si>
  <si>
    <t>020420015</t>
  </si>
  <si>
    <t>пленка 100 ORL641 043</t>
  </si>
  <si>
    <t>020420016</t>
  </si>
  <si>
    <t>пленка 100 ORL641 042</t>
  </si>
  <si>
    <t>020420017</t>
  </si>
  <si>
    <t>пленка 100 ORL641 041</t>
  </si>
  <si>
    <t>020420018</t>
  </si>
  <si>
    <t>пленка 100 ORL641 045</t>
  </si>
  <si>
    <t>020420019</t>
  </si>
  <si>
    <t>пленка 100 ORL641 050</t>
  </si>
  <si>
    <t>020420020</t>
  </si>
  <si>
    <t>пленка 100 ORL641 049</t>
  </si>
  <si>
    <t>020420021</t>
  </si>
  <si>
    <t>пленка 100 ORL641 086</t>
  </si>
  <si>
    <t>020420022</t>
  </si>
  <si>
    <t>пленка 100 ORL641 051</t>
  </si>
  <si>
    <t>020420023</t>
  </si>
  <si>
    <t>пленка 100 ORL641 052</t>
  </si>
  <si>
    <t>020420024</t>
  </si>
  <si>
    <t>пленка 100 ORL641 053</t>
  </si>
  <si>
    <t>020420025</t>
  </si>
  <si>
    <t>пленка 100 ORL641 056</t>
  </si>
  <si>
    <t>020420026</t>
  </si>
  <si>
    <t>пленка 100 ORL641 066</t>
  </si>
  <si>
    <t>020420027</t>
  </si>
  <si>
    <t>пленка 100 ORL641 054</t>
  </si>
  <si>
    <t>020420028</t>
  </si>
  <si>
    <t>пленка 100 ORL641 055</t>
  </si>
  <si>
    <t>020420029</t>
  </si>
  <si>
    <t>пленка 100 ORL641 060</t>
  </si>
  <si>
    <t>020420030</t>
  </si>
  <si>
    <t>пленка 100 ORL641 061</t>
  </si>
  <si>
    <t>020420031</t>
  </si>
  <si>
    <t>пленка 100 ORL641 062</t>
  </si>
  <si>
    <t>020420032</t>
  </si>
  <si>
    <t>пленка 100 ORL641 064</t>
  </si>
  <si>
    <t>020420033</t>
  </si>
  <si>
    <t>пленка 100 ORL641 063</t>
  </si>
  <si>
    <t>020420034</t>
  </si>
  <si>
    <t>пленка 100 ORL641 070</t>
  </si>
  <si>
    <t>020420035</t>
  </si>
  <si>
    <t>пленка 100 ORL641 073</t>
  </si>
  <si>
    <t>020420036</t>
  </si>
  <si>
    <t>пленка 100 ORL641 071</t>
  </si>
  <si>
    <t>020420037</t>
  </si>
  <si>
    <t>пленка 100 ORL641 074</t>
  </si>
  <si>
    <t>020420038</t>
  </si>
  <si>
    <t>пленка 100 ORL641 072</t>
  </si>
  <si>
    <t>020420039</t>
  </si>
  <si>
    <t>пленка 100 ORL641 080 50/46м</t>
  </si>
  <si>
    <t>020420040</t>
  </si>
  <si>
    <t>пленка 100 ORL641 083</t>
  </si>
  <si>
    <t>020420041</t>
  </si>
  <si>
    <t>пленка 100 ORL641 081</t>
  </si>
  <si>
    <t>020420042</t>
  </si>
  <si>
    <t>пленка 100 ORL641 082</t>
  </si>
  <si>
    <t>020420043</t>
  </si>
  <si>
    <t>пленка 100 ORL641 090</t>
  </si>
  <si>
    <t>020420044</t>
  </si>
  <si>
    <t>пленка 100 ORL641 091</t>
  </si>
  <si>
    <t>020420045</t>
  </si>
  <si>
    <t>пленка 100 ORL641 092</t>
  </si>
  <si>
    <t>020420046</t>
  </si>
  <si>
    <t>пленка 100 ORL641 026</t>
  </si>
  <si>
    <t>020420048</t>
  </si>
  <si>
    <t>пленка 100 ORL641 312</t>
  </si>
  <si>
    <t>020420049</t>
  </si>
  <si>
    <t>пленка 100 ORL641 047</t>
  </si>
  <si>
    <t>020420050</t>
  </si>
  <si>
    <t>пленка 100 ORL641 404</t>
  </si>
  <si>
    <t>020420051</t>
  </si>
  <si>
    <t>пленка 100 ORL641 562</t>
  </si>
  <si>
    <t>020420052</t>
  </si>
  <si>
    <t>пленка 100 ORL641 067</t>
  </si>
  <si>
    <t>020420053</t>
  </si>
  <si>
    <t>пленка 100 ORL641 057</t>
  </si>
  <si>
    <t>020420054</t>
  </si>
  <si>
    <t>пленка 100 ORL641 098</t>
  </si>
  <si>
    <t>020420055</t>
  </si>
  <si>
    <t>пленка 100 ORL641 084</t>
  </si>
  <si>
    <t>020420056</t>
  </si>
  <si>
    <t>пленка 100 ORL641 613</t>
  </si>
  <si>
    <t>020420057</t>
  </si>
  <si>
    <t>пленка 100 ORL641 023</t>
  </si>
  <si>
    <t>020420058</t>
  </si>
  <si>
    <t>пленка 100 ORL641 076</t>
  </si>
  <si>
    <t>020420059</t>
  </si>
  <si>
    <t>пленка 100 ORL641 065</t>
  </si>
  <si>
    <t>020420060</t>
  </si>
  <si>
    <t>пленка 100 ORL641 068</t>
  </si>
  <si>
    <t>020420061</t>
  </si>
  <si>
    <t>пленка 100 ORL641 518</t>
  </si>
  <si>
    <t>020421001</t>
  </si>
  <si>
    <t>пленка 100 ORL641M 000M</t>
  </si>
  <si>
    <t>020421002</t>
  </si>
  <si>
    <t>пленка 100 ORL641M 010M</t>
  </si>
  <si>
    <t>020421003</t>
  </si>
  <si>
    <t>пленка 100 ORL641M 020M</t>
  </si>
  <si>
    <t>020421004</t>
  </si>
  <si>
    <t>пленка 100 ORL641M 019M</t>
  </si>
  <si>
    <t>020421005</t>
  </si>
  <si>
    <t>пленка 100 ORL641M 021M</t>
  </si>
  <si>
    <t>020421006</t>
  </si>
  <si>
    <t>пленка 100 ORL641M 022M</t>
  </si>
  <si>
    <t>020421007</t>
  </si>
  <si>
    <t>пленка 100 ORL641M 025M</t>
  </si>
  <si>
    <t>020421008</t>
  </si>
  <si>
    <t>пленка 100 ORL641M 030M</t>
  </si>
  <si>
    <t>020421009</t>
  </si>
  <si>
    <t>пленка 100 ORL641M 031M</t>
  </si>
  <si>
    <t>020421010</t>
  </si>
  <si>
    <t>пленка 100 ORL641M 032M</t>
  </si>
  <si>
    <t>020421011</t>
  </si>
  <si>
    <t>пленка 100 ORL641M 034M</t>
  </si>
  <si>
    <t>020421012</t>
  </si>
  <si>
    <t>пленка 100 ORL641M 036M</t>
  </si>
  <si>
    <t>020421013</t>
  </si>
  <si>
    <t>пленка 100 ORL641M 035M</t>
  </si>
  <si>
    <t>020421014</t>
  </si>
  <si>
    <t>пленка 100 ORL641M 040M</t>
  </si>
  <si>
    <t>020421015</t>
  </si>
  <si>
    <t>пленка 100 ORL641M 043M</t>
  </si>
  <si>
    <t>020421016</t>
  </si>
  <si>
    <t>пленка 100 ORL641M 042M</t>
  </si>
  <si>
    <t>020421017</t>
  </si>
  <si>
    <t>пленка 100 ORL641M 041M</t>
  </si>
  <si>
    <t>020421018</t>
  </si>
  <si>
    <t>пленка 100 ORL641M 045M</t>
  </si>
  <si>
    <t>020421019</t>
  </si>
  <si>
    <t>пленка 100 ORL641M 050M</t>
  </si>
  <si>
    <t>020421020</t>
  </si>
  <si>
    <t>пленка 100 ORL641M 049M</t>
  </si>
  <si>
    <t>020421021</t>
  </si>
  <si>
    <t>пленка 100 ORL641M 086M</t>
  </si>
  <si>
    <t>020421022</t>
  </si>
  <si>
    <t>пленка 100 ORL641M 051M</t>
  </si>
  <si>
    <t>020421023</t>
  </si>
  <si>
    <t>пленка 100 ORL641M 052M</t>
  </si>
  <si>
    <t>020421024</t>
  </si>
  <si>
    <t>пленка 100 ORL641M 053M</t>
  </si>
  <si>
    <t>020421025</t>
  </si>
  <si>
    <t>пленка 100 ORL641M 056M</t>
  </si>
  <si>
    <t>020421026</t>
  </si>
  <si>
    <t>пленка 100 ORL641M 066M</t>
  </si>
  <si>
    <t>020421027</t>
  </si>
  <si>
    <t>пленка 100 ORL641M 054M</t>
  </si>
  <si>
    <t>020421028</t>
  </si>
  <si>
    <t>пленка 100 ORL641M 055M</t>
  </si>
  <si>
    <t>020421029</t>
  </si>
  <si>
    <t>пленка 100 ORL641M 060M</t>
  </si>
  <si>
    <t>020421030</t>
  </si>
  <si>
    <t>пленка 100 ORL641M 061M</t>
  </si>
  <si>
    <t>020421031</t>
  </si>
  <si>
    <t>пленка 100 ORL641M 062M</t>
  </si>
  <si>
    <t>020421032</t>
  </si>
  <si>
    <t>пленка 100 ORL641M 064M</t>
  </si>
  <si>
    <t>020421033</t>
  </si>
  <si>
    <t>пленка 100 ORL641M 063M</t>
  </si>
  <si>
    <t>020421034</t>
  </si>
  <si>
    <t>пленка 100 ORL641M 070M</t>
  </si>
  <si>
    <t>020421035</t>
  </si>
  <si>
    <t>пленка 100 ORL641M 073M</t>
  </si>
  <si>
    <t>020421036</t>
  </si>
  <si>
    <t>пленка 100 ORL641M 071M</t>
  </si>
  <si>
    <t>020421037</t>
  </si>
  <si>
    <t>пленка 100 ORL641M 074M</t>
  </si>
  <si>
    <t>020421038</t>
  </si>
  <si>
    <t>пленка 100 ORL641M 072M</t>
  </si>
  <si>
    <t>020421039</t>
  </si>
  <si>
    <t>пленка 100 ORL641M 080M</t>
  </si>
  <si>
    <t>020421040</t>
  </si>
  <si>
    <t>пленка 100 ORL641M 083M</t>
  </si>
  <si>
    <t>020421041</t>
  </si>
  <si>
    <t>пленка 100 ORL641M 081M</t>
  </si>
  <si>
    <t>020421042</t>
  </si>
  <si>
    <t>пленка 100 ORL641M 082M</t>
  </si>
  <si>
    <t>020421043</t>
  </si>
  <si>
    <t>пленка 100 ORL641M 090M</t>
  </si>
  <si>
    <t>020421044</t>
  </si>
  <si>
    <t>пленка 100 ORL641M 091M</t>
  </si>
  <si>
    <t>020421045</t>
  </si>
  <si>
    <t>пленка 100 ORL641M 092M</t>
  </si>
  <si>
    <t>020421046</t>
  </si>
  <si>
    <t>пленка 100 ORL641M 026M</t>
  </si>
  <si>
    <t>020421047</t>
  </si>
  <si>
    <t>пленка 100 ORL641M 312M</t>
  </si>
  <si>
    <t>020421048</t>
  </si>
  <si>
    <t>пленка 100 ORL641M 047M</t>
  </si>
  <si>
    <t>020421049</t>
  </si>
  <si>
    <t>пленка 100 ORL641M 404M</t>
  </si>
  <si>
    <t>020421050</t>
  </si>
  <si>
    <t>пленка 100 ORL641M 562M</t>
  </si>
  <si>
    <t>020421051</t>
  </si>
  <si>
    <t>пленка 100 ORL641M 067M</t>
  </si>
  <si>
    <t>020421052</t>
  </si>
  <si>
    <t>пленка 100 ORL641M 057M</t>
  </si>
  <si>
    <t>020421053</t>
  </si>
  <si>
    <t>пленка 100 ORL641M 098M</t>
  </si>
  <si>
    <t>020421054</t>
  </si>
  <si>
    <t>пленка 100 ORL641M 084M</t>
  </si>
  <si>
    <t>020421055</t>
  </si>
  <si>
    <t>пленка 100 ORL641M 613M</t>
  </si>
  <si>
    <t>020421056</t>
  </si>
  <si>
    <t>пленка 100 ORL641M 023M</t>
  </si>
  <si>
    <t>020421057</t>
  </si>
  <si>
    <t>пленка 100 ORL641M 076M</t>
  </si>
  <si>
    <t>020421058</t>
  </si>
  <si>
    <t xml:space="preserve">пленка 100 ORL641M 065M </t>
  </si>
  <si>
    <t>020421059</t>
  </si>
  <si>
    <t>пленка 100 ORL641M 068M</t>
  </si>
  <si>
    <t>020421060</t>
  </si>
  <si>
    <t>пленка 100 ORL641М 518М</t>
  </si>
  <si>
    <t>020422001</t>
  </si>
  <si>
    <t>пленка ORALUX 9300 100см*50м светонакапливающая</t>
  </si>
  <si>
    <t>02042301</t>
  </si>
  <si>
    <t>пленка 100 ORL 820 secret матовая(для трафарет. печати)</t>
  </si>
  <si>
    <t>02042302</t>
  </si>
  <si>
    <t>пленка 100 ORL 820 secret глянц.(для цифровой печати)</t>
  </si>
  <si>
    <t>02042303</t>
  </si>
  <si>
    <t>пленка лист 100*70см ORL820M-099</t>
  </si>
  <si>
    <t>020426001</t>
  </si>
  <si>
    <t>020426002</t>
  </si>
  <si>
    <t>020426003</t>
  </si>
  <si>
    <t>020426004</t>
  </si>
  <si>
    <t>020426005</t>
  </si>
  <si>
    <t>020426006</t>
  </si>
  <si>
    <t>020426007</t>
  </si>
  <si>
    <t>020426008</t>
  </si>
  <si>
    <t>020426009</t>
  </si>
  <si>
    <t>020426010</t>
  </si>
  <si>
    <t>020426011</t>
  </si>
  <si>
    <t>0204270001</t>
  </si>
  <si>
    <t>пленка 126 ORL8100 010</t>
  </si>
  <si>
    <t>0204270002</t>
  </si>
  <si>
    <t>пленка 126 ORL8100 021</t>
  </si>
  <si>
    <t>0204270003</t>
  </si>
  <si>
    <t>пленка 126 ORL8100 020</t>
  </si>
  <si>
    <t>0204270004</t>
  </si>
  <si>
    <t>пленка 126 ORL8100 034</t>
  </si>
  <si>
    <t>0204270005</t>
  </si>
  <si>
    <t>пленка 126 ORL8100 031</t>
  </si>
  <si>
    <t>0204270006</t>
  </si>
  <si>
    <t>0204270007</t>
  </si>
  <si>
    <t>пленка 126 ORL8100 030</t>
  </si>
  <si>
    <t>0204270008</t>
  </si>
  <si>
    <t>пленка 126 ORL8100 041</t>
  </si>
  <si>
    <t>0204270009</t>
  </si>
  <si>
    <t>пленка 126 ORL8100 052</t>
  </si>
  <si>
    <t>0204270010</t>
  </si>
  <si>
    <t>пленка 126 ORL8100 051</t>
  </si>
  <si>
    <t>0204270011</t>
  </si>
  <si>
    <t>пленка 126 ORL8100 005</t>
  </si>
  <si>
    <t>0204270012</t>
  </si>
  <si>
    <t>пленка 126 ORL8100 049</t>
  </si>
  <si>
    <t>0204270013</t>
  </si>
  <si>
    <t>пленка 126 ORL8100 065</t>
  </si>
  <si>
    <t>0204270014</t>
  </si>
  <si>
    <t>пленка 126 ORL8100 066</t>
  </si>
  <si>
    <t>0204270015</t>
  </si>
  <si>
    <t>пленка 126 ORL8100 063</t>
  </si>
  <si>
    <t>0204270016</t>
  </si>
  <si>
    <t>пленка 126 ORL8100 068</t>
  </si>
  <si>
    <t>0204270017</t>
  </si>
  <si>
    <t>пленка 126 ORL8100 061</t>
  </si>
  <si>
    <t>0204270018</t>
  </si>
  <si>
    <t>пленка 126 ORL8100 076 50/46м</t>
  </si>
  <si>
    <t>0204270019</t>
  </si>
  <si>
    <t>пленка 126 ORL8100 011</t>
  </si>
  <si>
    <t>0204270020</t>
  </si>
  <si>
    <t>пленка 126 ORL8100 070</t>
  </si>
  <si>
    <t>0204290001</t>
  </si>
  <si>
    <t>пленка 100 ORL8500 08</t>
  </si>
  <si>
    <t>0204290012</t>
  </si>
  <si>
    <t>пленка 100 ORL8500 66</t>
  </si>
  <si>
    <t>0204290014</t>
  </si>
  <si>
    <t>пленка 100 ORL8500 010</t>
  </si>
  <si>
    <t>0204290021</t>
  </si>
  <si>
    <t>пленка 100 ORL8500 090</t>
  </si>
  <si>
    <t>0204290022</t>
  </si>
  <si>
    <t>пленка 100 ORL8500 013</t>
  </si>
  <si>
    <t>0204290023</t>
  </si>
  <si>
    <t>пленка 100 ORL8500 015</t>
  </si>
  <si>
    <t>0204290024</t>
  </si>
  <si>
    <t>пленка 100 ORL8500 034</t>
  </si>
  <si>
    <t>0204290025</t>
  </si>
  <si>
    <t>пленка 100 ORL8500 323</t>
  </si>
  <si>
    <t>0204290026</t>
  </si>
  <si>
    <t>пленка 100 ORL8500 040</t>
  </si>
  <si>
    <t>0204290027</t>
  </si>
  <si>
    <t>пленка 100 ORL8500 005</t>
  </si>
  <si>
    <t>0204290028</t>
  </si>
  <si>
    <t>пленка 100 ORL8500 054</t>
  </si>
  <si>
    <t>0204290029</t>
  </si>
  <si>
    <t>пленка 100 ORL8500 087</t>
  </si>
  <si>
    <t>0204290030</t>
  </si>
  <si>
    <t>пленка 100 ORL8500 081</t>
  </si>
  <si>
    <t>0204290031</t>
  </si>
  <si>
    <t>пленка 100 ORL8500 413</t>
  </si>
  <si>
    <t>0204290032</t>
  </si>
  <si>
    <t>пленка 100 ORL8500 805</t>
  </si>
  <si>
    <t>0204290033</t>
  </si>
  <si>
    <t>пленка 100 ORL8500 085</t>
  </si>
  <si>
    <t>0204290034</t>
  </si>
  <si>
    <t>пленка 100 ORL8500 025</t>
  </si>
  <si>
    <t>0204290035</t>
  </si>
  <si>
    <t>пленка 100 ORL8500 021</t>
  </si>
  <si>
    <t>0204290036</t>
  </si>
  <si>
    <t>пленка 100 ORL8500 207</t>
  </si>
  <si>
    <t>0204290037</t>
  </si>
  <si>
    <t>пленка 100 ORL8500 330</t>
  </si>
  <si>
    <t>0204290038</t>
  </si>
  <si>
    <t>пленка 100 ORL8500 329</t>
  </si>
  <si>
    <t>0204290039</t>
  </si>
  <si>
    <t>пленка 100 ORL8500 017</t>
  </si>
  <si>
    <t>0204290040</t>
  </si>
  <si>
    <t>пленка 100 ORL8500 403</t>
  </si>
  <si>
    <t>0204290041</t>
  </si>
  <si>
    <t>пленка 100 ORL8500 012</t>
  </si>
  <si>
    <t>0204290042</t>
  </si>
  <si>
    <t>пленка 100 ORL8500 527</t>
  </si>
  <si>
    <t>0204290043</t>
  </si>
  <si>
    <t>пленка 100 ORL8500 052</t>
  </si>
  <si>
    <t>0204290044</t>
  </si>
  <si>
    <t>пленка 100 ORL8500 528</t>
  </si>
  <si>
    <t>0204290045</t>
  </si>
  <si>
    <t>пленка 100 ORL8500 065</t>
  </si>
  <si>
    <t>0204290046</t>
  </si>
  <si>
    <t>пленка 100 ORL8500 541</t>
  </si>
  <si>
    <t>0204290047</t>
  </si>
  <si>
    <t>пленка 100 ORL8500 062</t>
  </si>
  <si>
    <t>0204290048</t>
  </si>
  <si>
    <t>пленка 100 ORL8500 063</t>
  </si>
  <si>
    <t>0204290049</t>
  </si>
  <si>
    <t>пленка 100 ORL8500 009</t>
  </si>
  <si>
    <t>0204290050</t>
  </si>
  <si>
    <t>пленка 100 ORL8500 068</t>
  </si>
  <si>
    <t>0204290051</t>
  </si>
  <si>
    <t>пленка 100 ORL8500 618</t>
  </si>
  <si>
    <t>0204290052</t>
  </si>
  <si>
    <t>пленка 100 ORL8500 070</t>
  </si>
  <si>
    <t>0204290053</t>
  </si>
  <si>
    <t>пленка 100 ORL8500 074</t>
  </si>
  <si>
    <t>0204290054</t>
  </si>
  <si>
    <t>пленка 100 ORL8500 076</t>
  </si>
  <si>
    <t>0204290055</t>
  </si>
  <si>
    <t>пленка 100 ORL8500 091</t>
  </si>
  <si>
    <t>02043002</t>
  </si>
  <si>
    <t>пленка с 2-ст.кл.2 подл.ORBD 4040D 50м*105см</t>
  </si>
  <si>
    <t>02043003</t>
  </si>
  <si>
    <t>пленка с 2-ст.кл.2 подл.ORBD 4040D 130см*50м</t>
  </si>
  <si>
    <t>02043004</t>
  </si>
  <si>
    <t>пленка с 2-ст.кл.2 подл.ORBD 4032D 105см*50м(1 кл.слой удаляемый)</t>
  </si>
  <si>
    <t>02043005</t>
  </si>
  <si>
    <t>пленка с 2-ст.кл.ORBD 1395 19мм*50м</t>
  </si>
  <si>
    <t>02043006</t>
  </si>
  <si>
    <t>пленка с 2-ст.кл.ORBD 1395 12мм*50м</t>
  </si>
  <si>
    <t>02043007</t>
  </si>
  <si>
    <t>пленка с 2-ст.кл.ORBD 1397 10мм*50м</t>
  </si>
  <si>
    <t>02043008</t>
  </si>
  <si>
    <t>пленка с 2-ст.кл.ORBD 1354L 12мм*50м</t>
  </si>
  <si>
    <t>02043010</t>
  </si>
  <si>
    <t>пленка с 2-ст.кл.ORBD 1395 10мм*50м</t>
  </si>
  <si>
    <t>02043011</t>
  </si>
  <si>
    <t>пленка с 2-ст.кл.ORBD 1397 12мм*50м</t>
  </si>
  <si>
    <t>02043013</t>
  </si>
  <si>
    <t>пленка с 2-ст.кл.2 подл.ORBD 4040D 155см*50м</t>
  </si>
  <si>
    <t>02043014</t>
  </si>
  <si>
    <t>пленка с 2-ст.кл.ORBD 4032 105см*50м(1кл.слой удаляемый)</t>
  </si>
  <si>
    <t>02043015</t>
  </si>
  <si>
    <t>пленка с 2-ст.кл.ORBD 1397 19мм*50м</t>
  </si>
  <si>
    <t>02043016</t>
  </si>
  <si>
    <t>пленка с 2-ст.кл.ORBD 1395 6мм*50м</t>
  </si>
  <si>
    <t>02043017</t>
  </si>
  <si>
    <t>пленка с 2-ст.кл.ORBD 4040 155см*50м</t>
  </si>
  <si>
    <t>02043018</t>
  </si>
  <si>
    <t>пленка с 2-ст.кл.ORBD 4040 130см*50м</t>
  </si>
  <si>
    <t>020431001</t>
  </si>
  <si>
    <t>пленка 126 ORL620 010</t>
  </si>
  <si>
    <t>020431003</t>
  </si>
  <si>
    <t>пленка 126 ORL620M 010M</t>
  </si>
  <si>
    <t>020431013</t>
  </si>
  <si>
    <t>пленка 126 ORL620 000</t>
  </si>
  <si>
    <t>020431014</t>
  </si>
  <si>
    <t>020431015</t>
  </si>
  <si>
    <t>пленка 126 ORL620M 010М 126см*100м</t>
  </si>
  <si>
    <t>020431016</t>
  </si>
  <si>
    <t>пленка 100 ORL620 010G</t>
  </si>
  <si>
    <t>020431017</t>
  </si>
  <si>
    <t>пленка 100 ORL640М 020M</t>
  </si>
  <si>
    <t>020431018</t>
  </si>
  <si>
    <t>пленка 100 ORL640М 053M</t>
  </si>
  <si>
    <t>020431019</t>
  </si>
  <si>
    <t>пленка 100 ORL640М 061M</t>
  </si>
  <si>
    <t>020431020</t>
  </si>
  <si>
    <t>пленка 100 ORL640 070</t>
  </si>
  <si>
    <t>020431021</t>
  </si>
  <si>
    <t>пленка 126 ORL640 070</t>
  </si>
  <si>
    <t>020431022</t>
  </si>
  <si>
    <t>пленка 100 ORL640М 070М</t>
  </si>
  <si>
    <t>020431023</t>
  </si>
  <si>
    <t>пленка 126 ORL640М 070М</t>
  </si>
  <si>
    <t>020432001</t>
  </si>
  <si>
    <t>пленка лист 100*70см 620 010</t>
  </si>
  <si>
    <t>020432002</t>
  </si>
  <si>
    <t>пленка лист 100*70см 620 000М</t>
  </si>
  <si>
    <t>020432003</t>
  </si>
  <si>
    <t>пленка лист 100*70см 620 000</t>
  </si>
  <si>
    <t>020432004</t>
  </si>
  <si>
    <t>пленка лист 100*70см 620 010M</t>
  </si>
  <si>
    <t>020433005</t>
  </si>
  <si>
    <t>пленка 126 ORL640 010 126см*100м</t>
  </si>
  <si>
    <t>020433006</t>
  </si>
  <si>
    <t>пленка 126 ORL640M 000M 126см*100м</t>
  </si>
  <si>
    <t>020433007</t>
  </si>
  <si>
    <t>пленка 126 ORL640М 010М 126см*100м</t>
  </si>
  <si>
    <t>020433008</t>
  </si>
  <si>
    <t>пленка 100 ORL640 010 100см*250м глянц.белая</t>
  </si>
  <si>
    <t>020434001</t>
  </si>
  <si>
    <t xml:space="preserve">пленка Oraquard 255 AS 000 105см*50м для напольн.графики </t>
  </si>
  <si>
    <t>020434002</t>
  </si>
  <si>
    <t>пленка Oraquard 250 AS 000 140см*50м для напольн.графики</t>
  </si>
  <si>
    <t>020434003</t>
  </si>
  <si>
    <t>пленка Oraquard 290G 000 140см*50м</t>
  </si>
  <si>
    <t>020434004</t>
  </si>
  <si>
    <t>пленка Oraquard 293 000 140см*50м</t>
  </si>
  <si>
    <t>020434005</t>
  </si>
  <si>
    <t>пленка Oraquard 210G 000 140см*50м блестящая</t>
  </si>
  <si>
    <t>020434006</t>
  </si>
  <si>
    <t>пленка Oraquard 210M 000 140см*50м матовая</t>
  </si>
  <si>
    <t>020434007</t>
  </si>
  <si>
    <t>пленка Oraquard 210SG 000 140см*50м полублестящая</t>
  </si>
  <si>
    <t>020434008</t>
  </si>
  <si>
    <t>пленка Oraquard 210SO 000 130см*50м структура песка</t>
  </si>
  <si>
    <t>020434009</t>
  </si>
  <si>
    <t>пленка Oraquard 200G 000 140см*50м блестящая</t>
  </si>
  <si>
    <t>020434010</t>
  </si>
  <si>
    <t>пленка Oraquard 200M 000 140см*50м матовая</t>
  </si>
  <si>
    <t>020434011</t>
  </si>
  <si>
    <t>020434012</t>
  </si>
  <si>
    <t>020434013</t>
  </si>
  <si>
    <t>пленка Oraquard 290G 000 155см*50м</t>
  </si>
  <si>
    <t>020434014</t>
  </si>
  <si>
    <t>пленка Oraquard 293 000 155см*50м глянцевая</t>
  </si>
  <si>
    <t>020434015</t>
  </si>
  <si>
    <t>пленка Oraguard 200SG 000 140см*50м полублестящая</t>
  </si>
  <si>
    <t>020434016</t>
  </si>
  <si>
    <t>пленка Oraguard 215G 000 140см*50м блестящая</t>
  </si>
  <si>
    <t>020434017</t>
  </si>
  <si>
    <t>пленка Oraguard 215G 000 155см*50м блестящая</t>
  </si>
  <si>
    <t>020434018</t>
  </si>
  <si>
    <t>пленка Oraguard 215M 00 140см*50м матовая</t>
  </si>
  <si>
    <t>020434019</t>
  </si>
  <si>
    <t>пленка Oraguard 215SG 00 140см*50м полублестящая</t>
  </si>
  <si>
    <t>020434020</t>
  </si>
  <si>
    <t>пленка Oraguard 220HG 000 130см*50м высокоглянцевая</t>
  </si>
  <si>
    <t>020434021</t>
  </si>
  <si>
    <t>пленка Oraguard 221HG 000 130см*50м высокоглянцевая</t>
  </si>
  <si>
    <t>020434022</t>
  </si>
  <si>
    <t>пленка Oraguard 240 000 95см*50м анти-граффити Tedlar</t>
  </si>
  <si>
    <t>020434023</t>
  </si>
  <si>
    <t>пленка Oraguard 372 000 126см*50м анти-граффити</t>
  </si>
  <si>
    <t>020434025</t>
  </si>
  <si>
    <t xml:space="preserve">пленка Oraguard 210G 000 155см*50м </t>
  </si>
  <si>
    <t>020434026</t>
  </si>
  <si>
    <t xml:space="preserve">пленка Oraguard 293G 000 76см*50м </t>
  </si>
  <si>
    <t>020434027</t>
  </si>
  <si>
    <t>пленка Oraguard 290 090 137см*25/50м</t>
  </si>
  <si>
    <t>020434028</t>
  </si>
  <si>
    <t>020434029</t>
  </si>
  <si>
    <t>пленка Oraquard 200G 000 155см*50м блестящая</t>
  </si>
  <si>
    <t>020434030</t>
  </si>
  <si>
    <t>пленка Oraquard 200M 000 155см*50м матовая</t>
  </si>
  <si>
    <t>020434031</t>
  </si>
  <si>
    <t>пленка Oraguard 290G 000 137см*50м</t>
  </si>
  <si>
    <t>020434032</t>
  </si>
  <si>
    <t>020437001</t>
  </si>
  <si>
    <t>020437002</t>
  </si>
  <si>
    <t>020437003</t>
  </si>
  <si>
    <t>020437004</t>
  </si>
  <si>
    <t>020437005</t>
  </si>
  <si>
    <t>020437006</t>
  </si>
  <si>
    <t>020437007</t>
  </si>
  <si>
    <t>020437008</t>
  </si>
  <si>
    <t>020437009</t>
  </si>
  <si>
    <t>020437010</t>
  </si>
  <si>
    <t>020437011</t>
  </si>
  <si>
    <t>020437012</t>
  </si>
  <si>
    <t>020437013</t>
  </si>
  <si>
    <t>020437014</t>
  </si>
  <si>
    <t>020437015</t>
  </si>
  <si>
    <t>020437016</t>
  </si>
  <si>
    <t>020437017</t>
  </si>
  <si>
    <t>020437018</t>
  </si>
  <si>
    <t>020437019</t>
  </si>
  <si>
    <t>020437020</t>
  </si>
  <si>
    <t>020437021</t>
  </si>
  <si>
    <t>020437022</t>
  </si>
  <si>
    <t>020437023</t>
  </si>
  <si>
    <t>020437024</t>
  </si>
  <si>
    <t>020437025</t>
  </si>
  <si>
    <t>020437026</t>
  </si>
  <si>
    <t>020437027</t>
  </si>
  <si>
    <t>020437028</t>
  </si>
  <si>
    <t>020437029</t>
  </si>
  <si>
    <t>020437030</t>
  </si>
  <si>
    <t>020437031</t>
  </si>
  <si>
    <t>020437032</t>
  </si>
  <si>
    <t>020437033</t>
  </si>
  <si>
    <t>020437034</t>
  </si>
  <si>
    <t>020437035</t>
  </si>
  <si>
    <t>020437036</t>
  </si>
  <si>
    <t>020437037</t>
  </si>
  <si>
    <t>020437038</t>
  </si>
  <si>
    <t>020437039</t>
  </si>
  <si>
    <t>020437040</t>
  </si>
  <si>
    <t>020437041</t>
  </si>
  <si>
    <t>020437042</t>
  </si>
  <si>
    <t>020437043</t>
  </si>
  <si>
    <t>020437044</t>
  </si>
  <si>
    <t>020437045</t>
  </si>
  <si>
    <t>020437046</t>
  </si>
  <si>
    <t>020437047</t>
  </si>
  <si>
    <t>020437048</t>
  </si>
  <si>
    <t>020437049</t>
  </si>
  <si>
    <t>020437050</t>
  </si>
  <si>
    <t>020437051</t>
  </si>
  <si>
    <t>020437052</t>
  </si>
  <si>
    <t>020437053</t>
  </si>
  <si>
    <t>020437054</t>
  </si>
  <si>
    <t>020437055</t>
  </si>
  <si>
    <t>020437056</t>
  </si>
  <si>
    <t>020437057</t>
  </si>
  <si>
    <t>020437058</t>
  </si>
  <si>
    <t>020437059</t>
  </si>
  <si>
    <t>020437060</t>
  </si>
  <si>
    <t>020437061</t>
  </si>
  <si>
    <t>020437062</t>
  </si>
  <si>
    <t>020437063</t>
  </si>
  <si>
    <t>020437064</t>
  </si>
  <si>
    <t>020437065</t>
  </si>
  <si>
    <t>020437066</t>
  </si>
  <si>
    <t>020437067</t>
  </si>
  <si>
    <t>020437068</t>
  </si>
  <si>
    <t>020437069</t>
  </si>
  <si>
    <t>020437070</t>
  </si>
  <si>
    <t>020437071</t>
  </si>
  <si>
    <t>020437072</t>
  </si>
  <si>
    <t>020437073</t>
  </si>
  <si>
    <t>020437074</t>
  </si>
  <si>
    <t>020437075</t>
  </si>
  <si>
    <t>020437076</t>
  </si>
  <si>
    <t>020437077</t>
  </si>
  <si>
    <t>020437078</t>
  </si>
  <si>
    <t>020437079</t>
  </si>
  <si>
    <t>020437080</t>
  </si>
  <si>
    <t>020437081</t>
  </si>
  <si>
    <t>020437082</t>
  </si>
  <si>
    <t>020437083</t>
  </si>
  <si>
    <t>020437084</t>
  </si>
  <si>
    <t>020437085</t>
  </si>
  <si>
    <t>020437086</t>
  </si>
  <si>
    <t>020437087</t>
  </si>
  <si>
    <t>020437088</t>
  </si>
  <si>
    <t>020437089</t>
  </si>
  <si>
    <t>020437090</t>
  </si>
  <si>
    <t>020437091</t>
  </si>
  <si>
    <t>020437092</t>
  </si>
  <si>
    <t>020437093</t>
  </si>
  <si>
    <t>020437094</t>
  </si>
  <si>
    <t>020437095</t>
  </si>
  <si>
    <t>020437096</t>
  </si>
  <si>
    <t>020437097</t>
  </si>
  <si>
    <t>020437098</t>
  </si>
  <si>
    <t>020437099</t>
  </si>
  <si>
    <t>020437100</t>
  </si>
  <si>
    <t>020437101</t>
  </si>
  <si>
    <t>020437102</t>
  </si>
  <si>
    <t>020437103</t>
  </si>
  <si>
    <t>020437104</t>
  </si>
  <si>
    <t>020437105</t>
  </si>
  <si>
    <t>пленка 126 ORL951 ME 367 126см*10м</t>
  </si>
  <si>
    <t>020437106</t>
  </si>
  <si>
    <t>пленка 126 ORL951 ME 922 126см*10/50м</t>
  </si>
  <si>
    <t>020437107</t>
  </si>
  <si>
    <t>пленка 126 ORL951 ME 924 126см*10/50м</t>
  </si>
  <si>
    <t>020437108</t>
  </si>
  <si>
    <t>пленка 126 ORL951 ME 933 126см*10м</t>
  </si>
  <si>
    <t>020437109</t>
  </si>
  <si>
    <t>пленка 126 ORL951 ME 674 126см*10м</t>
  </si>
  <si>
    <t>020437110</t>
  </si>
  <si>
    <t>пленка 126 ORL951 ME 680 126см*10м</t>
  </si>
  <si>
    <t>020437111</t>
  </si>
  <si>
    <t>пленка 126 ORL951 ME 681 126см*10м</t>
  </si>
  <si>
    <t>020437112</t>
  </si>
  <si>
    <t>пленка 126 ORL951 ME 092 126см*10м</t>
  </si>
  <si>
    <t>020437113</t>
  </si>
  <si>
    <t>пленка 126 ORL951 ME 904 126см*10м</t>
  </si>
  <si>
    <t>020437114</t>
  </si>
  <si>
    <t>пленка 126 ORL951 ME 908 126см*10м</t>
  </si>
  <si>
    <t>020437115</t>
  </si>
  <si>
    <t>пленка 126 ORL951 ME 923 126см*10м</t>
  </si>
  <si>
    <t>020437116</t>
  </si>
  <si>
    <t>пленка 126 ORL951 ME 926 126см*10м</t>
  </si>
  <si>
    <t>020437117</t>
  </si>
  <si>
    <t>пленка 126 ORL951 ME 366/944 126см*10м</t>
  </si>
  <si>
    <t>020437118</t>
  </si>
  <si>
    <t>пленка 126 ORL951 ME 935 126см*10м</t>
  </si>
  <si>
    <t>020437119</t>
  </si>
  <si>
    <t>пленка 126 ORL951 ME 936 126см*10м</t>
  </si>
  <si>
    <t>020437120</t>
  </si>
  <si>
    <t>пленка 126 ORL951 ME 905 126см*10м</t>
  </si>
  <si>
    <t>020437121</t>
  </si>
  <si>
    <t>пленка 126 ORL951 ME 906 126см*10м</t>
  </si>
  <si>
    <t>020437122</t>
  </si>
  <si>
    <t>пленка 126 ORL951 ME 925 126см*10м</t>
  </si>
  <si>
    <t>020437123</t>
  </si>
  <si>
    <t>пленка 126 ORL951 ME 919 126см*10м</t>
  </si>
  <si>
    <t>020437124</t>
  </si>
  <si>
    <t>пленка 126 ORL951 ME 368 126см*10м</t>
  </si>
  <si>
    <t>020437125</t>
  </si>
  <si>
    <t>пленка 126 ORL951 ME 406 126см*10м</t>
  </si>
  <si>
    <t>020437126</t>
  </si>
  <si>
    <t>пленка 126 ORL951 ME 189 126см*10м</t>
  </si>
  <si>
    <t>020437127</t>
  </si>
  <si>
    <t>пленка 126 ORL951 ME 190 126см*10м</t>
  </si>
  <si>
    <t>020437128</t>
  </si>
  <si>
    <t>пленка 126 ORL951 ME 191 126см*10м</t>
  </si>
  <si>
    <t>020437129</t>
  </si>
  <si>
    <t>пленка 126 ORL951 ME 193 126см*10м</t>
  </si>
  <si>
    <t>020437130</t>
  </si>
  <si>
    <t>пленка 126 ORL951 ME 197 126см*10м</t>
  </si>
  <si>
    <t>020437131</t>
  </si>
  <si>
    <t>пленка 126 ORL951 ME 580 126см*10м</t>
  </si>
  <si>
    <t>020437132</t>
  </si>
  <si>
    <t>пленка 126 ORL951 ME 673 126см*10м</t>
  </si>
  <si>
    <t>020437133</t>
  </si>
  <si>
    <t>пленка 126 ORL951 ME 676 126см*10м</t>
  </si>
  <si>
    <t>020437134</t>
  </si>
  <si>
    <t>пленка 126 ORL951 ME 677 126см*10м</t>
  </si>
  <si>
    <t>020437135</t>
  </si>
  <si>
    <t>пленка 126 ORL951 ME 678 126см*10м</t>
  </si>
  <si>
    <t>020437136</t>
  </si>
  <si>
    <t>пленка 126 ORL951 ME 637 126см*10м</t>
  </si>
  <si>
    <t>020437137</t>
  </si>
  <si>
    <t>020437138</t>
  </si>
  <si>
    <t>020437139</t>
  </si>
  <si>
    <t>020437140</t>
  </si>
  <si>
    <t>020437141</t>
  </si>
  <si>
    <t>020437142</t>
  </si>
  <si>
    <t>020437143</t>
  </si>
  <si>
    <t>020437144</t>
  </si>
  <si>
    <t>020437145</t>
  </si>
  <si>
    <t>020437146</t>
  </si>
  <si>
    <t>020437147</t>
  </si>
  <si>
    <t>020437148</t>
  </si>
  <si>
    <t>020437149</t>
  </si>
  <si>
    <t xml:space="preserve">пленка 100 ORL951 ME 924 100см*50м </t>
  </si>
  <si>
    <t>020437150</t>
  </si>
  <si>
    <t xml:space="preserve">пленка 100 ORL951 ME 922 100см*50м </t>
  </si>
  <si>
    <t>020437152</t>
  </si>
  <si>
    <t>пленка 100 ORL951 ME 944 100см*50м</t>
  </si>
  <si>
    <t>020437153</t>
  </si>
  <si>
    <t>пленка 100 ORL951 341 100см*50м</t>
  </si>
  <si>
    <t>02043807</t>
  </si>
  <si>
    <t>Каталог "Материалы для цифр.печати"art.48203-002</t>
  </si>
  <si>
    <t>02043808</t>
  </si>
  <si>
    <t>Каталог "Промышленные клейкие ленты"art.48203-101</t>
  </si>
  <si>
    <t>02043809</t>
  </si>
  <si>
    <t>Каталог "Плоттерные пленки"art.48203-003</t>
  </si>
  <si>
    <t>02043810</t>
  </si>
  <si>
    <t>Каталог "Печатные материалы"art.48203-001</t>
  </si>
  <si>
    <t>02043842</t>
  </si>
  <si>
    <t>пленка 122 ORALITE 5400-010 белая 122см*25/50м световозвращ. для сольвентной печати</t>
  </si>
  <si>
    <t>02043843</t>
  </si>
  <si>
    <t>образец пленки Oralite 5800-010 122см*10м высокоинтенсивная</t>
  </si>
  <si>
    <t>02043844</t>
  </si>
  <si>
    <t>образец пленки Oralite 5840-010 122см*10м высокоинтенсивная</t>
  </si>
  <si>
    <t>02043845</t>
  </si>
  <si>
    <t>образец пленки Oralite 5061-030 122см*25м красный</t>
  </si>
  <si>
    <t>02043846</t>
  </si>
  <si>
    <t>образец пленки Oralite 5051-020 122см*25м желтый</t>
  </si>
  <si>
    <t>02043847</t>
  </si>
  <si>
    <t>образец пленки Oralite 5041-030 122см*25м красный</t>
  </si>
  <si>
    <t>02043848</t>
  </si>
  <si>
    <t>образец пленки Oralite 5500 010 122см*10м</t>
  </si>
  <si>
    <t>02043849</t>
  </si>
  <si>
    <t>образец пленки Oralite 5700 010 122см*10м</t>
  </si>
  <si>
    <t>02043851</t>
  </si>
  <si>
    <t>образец пленки Oralite 5400-010 122см*10м</t>
  </si>
  <si>
    <t>02043852</t>
  </si>
  <si>
    <t>образец пленки 122 Oralite 5600-053 122см*5м гибкая из ПВХ</t>
  </si>
  <si>
    <t>02043853</t>
  </si>
  <si>
    <t>образец пленки 122 Oralite 5600-060 гибкая из ПВХ</t>
  </si>
  <si>
    <t>02043854</t>
  </si>
  <si>
    <t>образец пленки 140 Oraguard 221HG 000 высокоглянцевая</t>
  </si>
  <si>
    <t>02043855</t>
  </si>
  <si>
    <t>образец пленки 137 Oraguard 293 000 глянцевая</t>
  </si>
  <si>
    <t>02043856</t>
  </si>
  <si>
    <t>образец пленки 75,6 Oraguard 290M 000М матовая</t>
  </si>
  <si>
    <t>02043857</t>
  </si>
  <si>
    <t>образец пленки 126 Oracal 8800 031 литая термоформуемая</t>
  </si>
  <si>
    <t>02043858</t>
  </si>
  <si>
    <t>образец пленки 126 Oracal 8800 049 литая термоформуемая</t>
  </si>
  <si>
    <t>02043859</t>
  </si>
  <si>
    <t>образец пленки 126 Oracal 8800 091 литая термоформуемая</t>
  </si>
  <si>
    <t>02043860</t>
  </si>
  <si>
    <t>образец пленки 126 Oracal 8510RA 090</t>
  </si>
  <si>
    <t>02043861</t>
  </si>
  <si>
    <t xml:space="preserve">образец пленки 126 Oracal 7510 029 </t>
  </si>
  <si>
    <t>02043862</t>
  </si>
  <si>
    <t>образец пленки 126 Oracal 7510 039</t>
  </si>
  <si>
    <t>02043863</t>
  </si>
  <si>
    <t>образец пленки 137 ORJ 3268-010M Wall Art</t>
  </si>
  <si>
    <t>02043864</t>
  </si>
  <si>
    <t>образец пленки 137 ORJ 3951G-000</t>
  </si>
  <si>
    <t>02043866</t>
  </si>
  <si>
    <t>образец пленки 137 ORJ 3675-010 перфорир.Оne Way</t>
  </si>
  <si>
    <t>02043867</t>
  </si>
  <si>
    <t>образец пленки 137 ORJ 3636-010 перфорир.Оne Way</t>
  </si>
  <si>
    <t>02043868</t>
  </si>
  <si>
    <t>образец пленки 152 Oracal 970MRA-010</t>
  </si>
  <si>
    <t>02043869</t>
  </si>
  <si>
    <t>образец пленки ORJ 3162М 010 100см*50м белая</t>
  </si>
  <si>
    <t>02043884</t>
  </si>
  <si>
    <t>образец пленки Oralite 5300-010 122см*10м</t>
  </si>
  <si>
    <t>02043885</t>
  </si>
  <si>
    <t>образец пленки Oralite 5821-010/030 бел./красн. 28,2см*9м</t>
  </si>
  <si>
    <t>02043886</t>
  </si>
  <si>
    <t>образец пленки Oralite 5821-010/030 бел./красн. 14,1 см*9м</t>
  </si>
  <si>
    <t>02043887</t>
  </si>
  <si>
    <t>Образец 5821-D для трансп.(Oralite 5821 141мм*9м-2рл,ORL951 000 19мм*10м-4рл,фетр.шпатель)</t>
  </si>
  <si>
    <t>компл.</t>
  </si>
  <si>
    <t>02043888</t>
  </si>
  <si>
    <t>Образец 5851-D маркир.конт.(Oralite 5851 705*141мм-10 упак.)</t>
  </si>
  <si>
    <t>020441001</t>
  </si>
  <si>
    <t>пленка лист 100*70см ORL352-003</t>
  </si>
  <si>
    <t>020441002</t>
  </si>
  <si>
    <t>пленка лист 100*70см ORL352-001</t>
  </si>
  <si>
    <t>020442001</t>
  </si>
  <si>
    <t>пленка 152 ORL970 028 красный</t>
  </si>
  <si>
    <t>020442002</t>
  </si>
  <si>
    <t>020442003</t>
  </si>
  <si>
    <t>пленка 152 ORL970 932 графитовый металлик</t>
  </si>
  <si>
    <t>020442004</t>
  </si>
  <si>
    <t>020442005</t>
  </si>
  <si>
    <t>пленка 152 ORL970 049 синий</t>
  </si>
  <si>
    <t>020442006</t>
  </si>
  <si>
    <t>пленка 152 ORL970 GRA 010 белый</t>
  </si>
  <si>
    <t>020442007</t>
  </si>
  <si>
    <t>020442008</t>
  </si>
  <si>
    <t>пленка 152 ORL970 070 глянц.черная</t>
  </si>
  <si>
    <t>020442009</t>
  </si>
  <si>
    <t>пленка 152 ORL970 010 белая под печать</t>
  </si>
  <si>
    <t>020442010</t>
  </si>
  <si>
    <t>пленка 152 ORL970 090 серебро металлик</t>
  </si>
  <si>
    <t>020442011</t>
  </si>
  <si>
    <t>пленка 152 ORL970 091 золото металлик</t>
  </si>
  <si>
    <t>020442012</t>
  </si>
  <si>
    <t>020442013</t>
  </si>
  <si>
    <t>пленка 152 ORL970 026 пурпурно-красный</t>
  </si>
  <si>
    <t>020442014</t>
  </si>
  <si>
    <t>пленка 152 ORL970 555 голубой глетчер</t>
  </si>
  <si>
    <t>020442015</t>
  </si>
  <si>
    <t>пленка 152 ORL970 572 полицейский синий</t>
  </si>
  <si>
    <t>020442016</t>
  </si>
  <si>
    <t>пленка 152 ORL970 363 оранжевый дагги</t>
  </si>
  <si>
    <t>020442017</t>
  </si>
  <si>
    <t>020442018</t>
  </si>
  <si>
    <t>пленка 152 ORL970 MRA 070M мат.черная</t>
  </si>
  <si>
    <t>020442019</t>
  </si>
  <si>
    <t>пленка 152 ORL970 000 глянцевая прозрачная</t>
  </si>
  <si>
    <t>020442020</t>
  </si>
  <si>
    <t>020442021</t>
  </si>
  <si>
    <t>020442022</t>
  </si>
  <si>
    <t>020442023</t>
  </si>
  <si>
    <t>020442024</t>
  </si>
  <si>
    <t>020442025</t>
  </si>
  <si>
    <t>пленка 152 ORL970 056 светло-голубой 25м</t>
  </si>
  <si>
    <t>020442026</t>
  </si>
  <si>
    <t>пленка 152 ORL970 057 океанский синий 25м</t>
  </si>
  <si>
    <t>020442027</t>
  </si>
  <si>
    <t>пленка 152 ORL970 622 хвойная зелень 25м</t>
  </si>
  <si>
    <t>020442028</t>
  </si>
  <si>
    <t>020442029</t>
  </si>
  <si>
    <t>пленка 152 ORL970 711 светло-серый 25м</t>
  </si>
  <si>
    <t>020442030</t>
  </si>
  <si>
    <t>020442031</t>
  </si>
  <si>
    <t>пленка 152 ORL970 177 темно-синий 25м</t>
  </si>
  <si>
    <t>020442032</t>
  </si>
  <si>
    <t>020442033</t>
  </si>
  <si>
    <t>020442034</t>
  </si>
  <si>
    <t>020442035</t>
  </si>
  <si>
    <t>020442036</t>
  </si>
  <si>
    <t>пленка 152 ORL970 235 ярко-желтый</t>
  </si>
  <si>
    <t>020442037</t>
  </si>
  <si>
    <t>пленка 152 ORL970 897 розовый шиповник</t>
  </si>
  <si>
    <t>020442038</t>
  </si>
  <si>
    <t>пленка 152 ORL970 371 красный чили</t>
  </si>
  <si>
    <t>020442039</t>
  </si>
  <si>
    <t>пленка 152 ORL970 464 зеленый газон</t>
  </si>
  <si>
    <t>020442040</t>
  </si>
  <si>
    <t>пленка 152 ORL970 688 зеленая водоросль</t>
  </si>
  <si>
    <t>020442041</t>
  </si>
  <si>
    <t>пленка 152 ORL970 689 можжевельник</t>
  </si>
  <si>
    <t>020442042</t>
  </si>
  <si>
    <t>пленка 152 ORL970 919 золотой металлик</t>
  </si>
  <si>
    <t>020442043</t>
  </si>
  <si>
    <t>пленка 152 ORL970 920 бронзовый металлик</t>
  </si>
  <si>
    <t>020442044</t>
  </si>
  <si>
    <t>пленка 152 ORL970 197 лазурный металлик</t>
  </si>
  <si>
    <t>020442045</t>
  </si>
  <si>
    <t>пленка 152 ORL970 677 хвоя пихты металлик</t>
  </si>
  <si>
    <t>020442046</t>
  </si>
  <si>
    <t>020442047</t>
  </si>
  <si>
    <t>020442048</t>
  </si>
  <si>
    <t>пленка 152 ORL970 MRA 010M белая матовая</t>
  </si>
  <si>
    <t>020442049</t>
  </si>
  <si>
    <t>пленка 152 ORL970 486 древесно-зеленый</t>
  </si>
  <si>
    <t>020442050</t>
  </si>
  <si>
    <t>020442051</t>
  </si>
  <si>
    <t>020445001</t>
  </si>
  <si>
    <t xml:space="preserve">пленка 100 ORL 631M 854 cardinal beige </t>
  </si>
  <si>
    <t>020445002</t>
  </si>
  <si>
    <t xml:space="preserve">пленка 100 ORL 631M 853 cardinal saffron </t>
  </si>
  <si>
    <t>020445003</t>
  </si>
  <si>
    <t>пленка 100 ORL 638 010М</t>
  </si>
  <si>
    <t>020445004</t>
  </si>
  <si>
    <t>пленка 100 ORL 638 070М</t>
  </si>
  <si>
    <t>020445005</t>
  </si>
  <si>
    <t>пленка 100 ORL 638 021М</t>
  </si>
  <si>
    <t>020445006</t>
  </si>
  <si>
    <t>пленка 100 ORL 638 031М</t>
  </si>
  <si>
    <t>020445007</t>
  </si>
  <si>
    <t>пленка 100 ORL 638 045М</t>
  </si>
  <si>
    <t>020445008</t>
  </si>
  <si>
    <t>пленка 100 ORL 638 056М</t>
  </si>
  <si>
    <t>020445009</t>
  </si>
  <si>
    <t>пленка 100 ORL 638 080М</t>
  </si>
  <si>
    <t>020445010</t>
  </si>
  <si>
    <t>пленка 100 ORL 638 082М</t>
  </si>
  <si>
    <t>020445011</t>
  </si>
  <si>
    <t>пленка 100 ORL 638 091М</t>
  </si>
  <si>
    <t>020446001</t>
  </si>
  <si>
    <t>пленка 122 ORALITE 5200-010 белая (для сольвентной печати)</t>
  </si>
  <si>
    <t>020446002</t>
  </si>
  <si>
    <t>пленка 122 ORALITE 5200-020 желтая</t>
  </si>
  <si>
    <t>020446003</t>
  </si>
  <si>
    <t>пленка 122 ORALITE 5200-030 красная</t>
  </si>
  <si>
    <t>020446004</t>
  </si>
  <si>
    <t>пленка 122 ORALITE 5200-035 оранжевая</t>
  </si>
  <si>
    <t>020446005</t>
  </si>
  <si>
    <t>пленка 122 ORALITE 5200-050 синяя</t>
  </si>
  <si>
    <t>020446006</t>
  </si>
  <si>
    <t>пленка 122 ORALITE 5200-060 зеленая</t>
  </si>
  <si>
    <t>020446007</t>
  </si>
  <si>
    <t>пленка 122 ORALITE 5071-070 черная</t>
  </si>
  <si>
    <t>020446008</t>
  </si>
  <si>
    <t>пленка 122 ORALITE 5071-070M черная матовая</t>
  </si>
  <si>
    <t>020446009</t>
  </si>
  <si>
    <t>пленка 122 ORALITE 5500-060 зеленая</t>
  </si>
  <si>
    <t>0204460101</t>
  </si>
  <si>
    <t>пленка 122 ORALITE 5810-010 белая</t>
  </si>
  <si>
    <t>0204460102</t>
  </si>
  <si>
    <t>пленка 92 ORALITE 5810-010 белая</t>
  </si>
  <si>
    <t>0204460103</t>
  </si>
  <si>
    <t>пленка 76 ORALITE 5810-010 белая</t>
  </si>
  <si>
    <t>0204460104</t>
  </si>
  <si>
    <t>пленка 61 ORALITE 5810-010 белая</t>
  </si>
  <si>
    <t>0204460105</t>
  </si>
  <si>
    <t>пленка 122 ORALITE 5810-020 желтая</t>
  </si>
  <si>
    <t>0204460106</t>
  </si>
  <si>
    <t>пленка 122 ORALITE 5810-030 красная</t>
  </si>
  <si>
    <t>0204460107</t>
  </si>
  <si>
    <t>пленка 122 ORALITE 5810-035 оранжевая</t>
  </si>
  <si>
    <t>0204460108</t>
  </si>
  <si>
    <t>пленка 122 ORALITE 5810-050 синяя</t>
  </si>
  <si>
    <t>0204460109</t>
  </si>
  <si>
    <t>пленка 122 ORALITE 5810-060 зеленая</t>
  </si>
  <si>
    <t>0204460110</t>
  </si>
  <si>
    <t>пленка 122 ORALITE 5810-080 коричневая</t>
  </si>
  <si>
    <t>0204460111</t>
  </si>
  <si>
    <t>пленка 122 ORALITE 5860-010 белая</t>
  </si>
  <si>
    <t>0204460112</t>
  </si>
  <si>
    <t>пленка 92 ORALITE 5860-010 белая</t>
  </si>
  <si>
    <t>0204460113</t>
  </si>
  <si>
    <t>пленка 76 ORALITE 5860-010 белая</t>
  </si>
  <si>
    <t>0204460114</t>
  </si>
  <si>
    <t>пленка 122 ORALITE 5860-020 желтая</t>
  </si>
  <si>
    <t>0204460115</t>
  </si>
  <si>
    <t>пленка 122 ORALITE 5830-010 белая</t>
  </si>
  <si>
    <t>0204460116</t>
  </si>
  <si>
    <t>пленка 122 ORALITE 5830-020 желтая</t>
  </si>
  <si>
    <t>0204460117</t>
  </si>
  <si>
    <t>пленка 25 ORALITE 5831DR-010/030 бел./красн. для полиолефиновых основ</t>
  </si>
  <si>
    <t>0204460118</t>
  </si>
  <si>
    <t>пленка 28,2 ORALITE 5821-010/030 бел./красн. маркировка транспорта</t>
  </si>
  <si>
    <t>0204460119</t>
  </si>
  <si>
    <t>набор 5821-D для трансп.(ORALITE 5821 141мм*9м-2рл.ORL951 000 19мм*10м-4рл,фетр.шпатель)</t>
  </si>
  <si>
    <t>0204460121</t>
  </si>
  <si>
    <t>пленка 25 ORALITE 5831DL-010/030 бел./красн. для полиолефиновых основ</t>
  </si>
  <si>
    <t>0204460122</t>
  </si>
  <si>
    <t>пленка 14,1 ORALITE 5821DL-010/030 бел./красн. маркировка транспорта</t>
  </si>
  <si>
    <t>0204460123</t>
  </si>
  <si>
    <t>пленка 14,1 ORALITE 5821DR-010/030 бел./красн. маркировка транспорта</t>
  </si>
  <si>
    <t>0204460201</t>
  </si>
  <si>
    <t>пленка 122 ORALITE 5710-010 белая</t>
  </si>
  <si>
    <t>0204460202</t>
  </si>
  <si>
    <t>пленка 92 ORALITE 5710-010 белая</t>
  </si>
  <si>
    <t>0204460203</t>
  </si>
  <si>
    <t>пленка 76 ORALITE 5710-010 белая</t>
  </si>
  <si>
    <t>0204460204</t>
  </si>
  <si>
    <t>пленка 122 ORALITE 5710-020 желтая</t>
  </si>
  <si>
    <t>0204460205</t>
  </si>
  <si>
    <t>пленка 122 ORALITE 5710-035 оранжевая</t>
  </si>
  <si>
    <t>0204460206</t>
  </si>
  <si>
    <t>пленка 122 ORALITE 5710-030 красная</t>
  </si>
  <si>
    <t>0204460207</t>
  </si>
  <si>
    <t>пленка 122 ORALITE 5710-060 зеленая</t>
  </si>
  <si>
    <t>0204460208</t>
  </si>
  <si>
    <t>пленка 122 ORALITE 5710-050 синяя</t>
  </si>
  <si>
    <t>0204460209</t>
  </si>
  <si>
    <t>пленка 122 ORALITE 5710-080 коричневая</t>
  </si>
  <si>
    <t>0204460210</t>
  </si>
  <si>
    <t>пленка 122 ORALITE 5700-070 черная</t>
  </si>
  <si>
    <t>0204460211</t>
  </si>
  <si>
    <t>пленка 122 ORALITE 5500-010 белая</t>
  </si>
  <si>
    <t>0204460212</t>
  </si>
  <si>
    <t>пленка  92 ORALITE 5500-010 белая</t>
  </si>
  <si>
    <t>0204460213</t>
  </si>
  <si>
    <t>пленка  76 ORALITE 5500-010 белая</t>
  </si>
  <si>
    <t>0204460214</t>
  </si>
  <si>
    <t>пленка 122 ORALITE 5500-020 желтая</t>
  </si>
  <si>
    <t>0204460215</t>
  </si>
  <si>
    <t>пленка 122 ORALITE 5500-035 оранжевая</t>
  </si>
  <si>
    <t>0204460216</t>
  </si>
  <si>
    <t>пленка 122 ORALITE 5500-030 красная</t>
  </si>
  <si>
    <t>0204460217</t>
  </si>
  <si>
    <t>пленка 122 ORALITE 5500-050 синяя</t>
  </si>
  <si>
    <t>0204460218</t>
  </si>
  <si>
    <t>пленка 122 ORALITE 5500-080 коричневая</t>
  </si>
  <si>
    <t>0204460219</t>
  </si>
  <si>
    <t>пленка 122 ORALITE 5500-070 черная</t>
  </si>
  <si>
    <t>0204460220</t>
  </si>
  <si>
    <t>пленка 122 ORALITE 5510-010 белая</t>
  </si>
  <si>
    <t>0204460221</t>
  </si>
  <si>
    <t>пленка  76 ORALITE 5510-010 белая</t>
  </si>
  <si>
    <t>0204460222</t>
  </si>
  <si>
    <t>пленка 122 ORALITE 5510-020 желтая</t>
  </si>
  <si>
    <t>0204460223</t>
  </si>
  <si>
    <t>пленка 122 ORALITE 5510-035 оранжевая</t>
  </si>
  <si>
    <t>0204460224</t>
  </si>
  <si>
    <t>пленка 122 ORALITE 5510-030 красная</t>
  </si>
  <si>
    <t>0204460225</t>
  </si>
  <si>
    <t>пленка 122 ORALITE 5510-060 зеленая</t>
  </si>
  <si>
    <t>0204460226</t>
  </si>
  <si>
    <t>пленка 122 ORALITE 5510-050 синяя</t>
  </si>
  <si>
    <t>0204460227</t>
  </si>
  <si>
    <t>пленка 122 ORALITE 5510-080 коричневая</t>
  </si>
  <si>
    <t>0204460301</t>
  </si>
  <si>
    <t>пленка 122 ORALITE 5300-010 белая</t>
  </si>
  <si>
    <t>0204460302</t>
  </si>
  <si>
    <t>пленка 92 ORALITE 5300-010 белая</t>
  </si>
  <si>
    <t>0204460303</t>
  </si>
  <si>
    <t>пленка 76 ORALITE 5300-010 белая</t>
  </si>
  <si>
    <t>0204460304</t>
  </si>
  <si>
    <t>пленка 122 ORALITE 5300-020 желтая</t>
  </si>
  <si>
    <t>0204460305</t>
  </si>
  <si>
    <t>пленка 122 ORALITE 5300-035 оранжевая</t>
  </si>
  <si>
    <t>0204460306</t>
  </si>
  <si>
    <t>пленка 122 ORALITE 5300-030 красная</t>
  </si>
  <si>
    <t>0204460307</t>
  </si>
  <si>
    <t>пленка 122 ORALITE 5300-060 зеленая</t>
  </si>
  <si>
    <t>0204460308</t>
  </si>
  <si>
    <t>пленка 122 ORALITE 5300-050 синяя</t>
  </si>
  <si>
    <t>0204460401</t>
  </si>
  <si>
    <t>пленка 76 ORALITE 5200-010 белая (для сольвентной печати)</t>
  </si>
  <si>
    <t>0204460402</t>
  </si>
  <si>
    <t>пленка 122 ORALITE 5600-010 белая (для сольвентной печати)</t>
  </si>
  <si>
    <t>0204460403</t>
  </si>
  <si>
    <t>пленка 137 ORALITE 5600-010 белая (для сольвентной печати)</t>
  </si>
  <si>
    <t>0204460404</t>
  </si>
  <si>
    <t>пленка 152 ORALITE 5600-010 белая (для сольвентной печати)</t>
  </si>
  <si>
    <t>0204460405</t>
  </si>
  <si>
    <t>пленка 122 ORALITE 5600-020 желтая</t>
  </si>
  <si>
    <t>0204460406</t>
  </si>
  <si>
    <t>пленка 122 ORALITE 5600-035 оранжевая</t>
  </si>
  <si>
    <t>0204460407</t>
  </si>
  <si>
    <t>пленка 122 ORALITE 5600-030 красная</t>
  </si>
  <si>
    <t>0204460408</t>
  </si>
  <si>
    <t>пленка 122 ORALITE 5600-040 фиолетовая</t>
  </si>
  <si>
    <t>0204460409</t>
  </si>
  <si>
    <t>пленка 122 ORALITE 5600-060 зеленая</t>
  </si>
  <si>
    <t>0204460410</t>
  </si>
  <si>
    <t>пленка 122 ORALITE 5600-050 синяя</t>
  </si>
  <si>
    <t>0204460411</t>
  </si>
  <si>
    <t>пленка 122 ORALITE 5600-053 голубая</t>
  </si>
  <si>
    <t>0204460412</t>
  </si>
  <si>
    <t>пленка 122 ORALITE 5600-054 бирюзовая</t>
  </si>
  <si>
    <t>0204460413</t>
  </si>
  <si>
    <t>пленка 122 ORALITE 5600-070 черная</t>
  </si>
  <si>
    <t>0204460414</t>
  </si>
  <si>
    <t>пленка 122 ORALITE 5600-080 коричневая</t>
  </si>
  <si>
    <t>0204460415</t>
  </si>
  <si>
    <t>пленка 122 ORALITE 5600-084 небесно-голубая</t>
  </si>
  <si>
    <t>0204460416</t>
  </si>
  <si>
    <t>пленка 122 ORALITE 5600-091 золотая</t>
  </si>
  <si>
    <t>0204460417</t>
  </si>
  <si>
    <t>пленка 122 ORALITE 5600-213 лимонная</t>
  </si>
  <si>
    <t>0204460418</t>
  </si>
  <si>
    <t>пленка 122 ORALITE 5600-364 рубиновая</t>
  </si>
  <si>
    <t>0204460419</t>
  </si>
  <si>
    <t>пленка 122 ORALITE 5430-010 белая, для полиолефиновых основ</t>
  </si>
  <si>
    <t>0204460420</t>
  </si>
  <si>
    <t>пленка 25 ORALITE 5431-DL-010/030 бел./красн., для полиолефиновых основ</t>
  </si>
  <si>
    <t>0204460421</t>
  </si>
  <si>
    <t>пленка 25 ORALITE 5431-DR-010/030 бел./красн., для полиолефиновых основ</t>
  </si>
  <si>
    <t>0204460422</t>
  </si>
  <si>
    <t>пленка 92 ORALITE 5600-010 белая (для сольвентной печати)</t>
  </si>
  <si>
    <t>0204460501</t>
  </si>
  <si>
    <t>пленка 122 ORALITE 5081-070 черная</t>
  </si>
  <si>
    <t>0204460502</t>
  </si>
  <si>
    <t>пленка 122 ORALITE 5081-070М черная матовая</t>
  </si>
  <si>
    <t>0204460503</t>
  </si>
  <si>
    <t>пленка 122 ORALITE 5090-000 ламинат против росы</t>
  </si>
  <si>
    <t>0204460504</t>
  </si>
  <si>
    <t>пленка 122 ORALITE 5095-000 ламинат против граффити</t>
  </si>
  <si>
    <t>0204460601</t>
  </si>
  <si>
    <t>пленка 122 ORALITE 5061-020 желтая</t>
  </si>
  <si>
    <t>0204460602</t>
  </si>
  <si>
    <t>пленка 122 ORALITE 5061-035 оранжевая</t>
  </si>
  <si>
    <t>0204460603</t>
  </si>
  <si>
    <t>пленка 122 ORALITE 5061-030 красная</t>
  </si>
  <si>
    <t>0204460604</t>
  </si>
  <si>
    <t>пленка 122 ORALITE 5061-060 зеленая</t>
  </si>
  <si>
    <t>0204460605</t>
  </si>
  <si>
    <t>пленка 122 ORALITE 5061-050 синяя</t>
  </si>
  <si>
    <t>0204460606</t>
  </si>
  <si>
    <t>пленка 122 ORALITE 5061-080 коричневая</t>
  </si>
  <si>
    <t>0204460607</t>
  </si>
  <si>
    <t>пленка 122 ORALITE 5051-020 желтая</t>
  </si>
  <si>
    <t>0204460608</t>
  </si>
  <si>
    <t>пленка 122 ORALITE 5051-030 красная</t>
  </si>
  <si>
    <t>0204460609</t>
  </si>
  <si>
    <t>пленка 122 ORALITE 5051-050 синяя</t>
  </si>
  <si>
    <t>0204460610</t>
  </si>
  <si>
    <t>пленка 122 ORALITE 5051-060 зеленая</t>
  </si>
  <si>
    <t>02044701</t>
  </si>
  <si>
    <t>пленка 126 ORL 8870 010 Block out film</t>
  </si>
  <si>
    <t>02044702</t>
  </si>
  <si>
    <t>пленка 126 ORL 8870 070 Block out film</t>
  </si>
  <si>
    <t>02044801</t>
  </si>
  <si>
    <t>пленка 126 ORL8800 614</t>
  </si>
  <si>
    <t>02044802</t>
  </si>
  <si>
    <t>пленка 126 ORL8800 659 25/50м</t>
  </si>
  <si>
    <t>02044803</t>
  </si>
  <si>
    <t>пленка 126 ORL8800 380 25/50м</t>
  </si>
  <si>
    <t>02160001</t>
  </si>
  <si>
    <t>пленка 150 VIDEOFLEX черный (150см*30м)</t>
  </si>
  <si>
    <t>02160002</t>
  </si>
  <si>
    <t>пленка 150 VIDEOFLEX белый (150см*30/31м)</t>
  </si>
  <si>
    <t>02160003</t>
  </si>
  <si>
    <t>пленка 150 VIDEOFLEX красный (150см*30м)</t>
  </si>
  <si>
    <t>02160004</t>
  </si>
  <si>
    <t>пленка 150 VIDEOFLEX желтый (150см*30м)</t>
  </si>
  <si>
    <t>02160005</t>
  </si>
  <si>
    <t>пленка 150 VIDEOFLEX зеленый (150см*30м)</t>
  </si>
  <si>
    <t>02160006</t>
  </si>
  <si>
    <t>пленка 150 VIDEOFLEX синий "royal blue"(150см*30м)</t>
  </si>
  <si>
    <t>02160007</t>
  </si>
  <si>
    <t>пленка 150 VIDEOFLEX оранжевый (150см*30м)</t>
  </si>
  <si>
    <t>02160008</t>
  </si>
  <si>
    <t>пленка 150 VIDEOFLEX серебро (150см*30м)</t>
  </si>
  <si>
    <t>02160009</t>
  </si>
  <si>
    <t>пленка 150 VIDEOFLEX золото (150см*30м)</t>
  </si>
  <si>
    <t>02160015</t>
  </si>
  <si>
    <t>пленка 150 STRIPFLOCK белый (150см*25м)</t>
  </si>
  <si>
    <t>02160016</t>
  </si>
  <si>
    <t>02160017</t>
  </si>
  <si>
    <t>пленка 150 STRIPFLOCK красный (150см*25/23.6м)</t>
  </si>
  <si>
    <t>02160018</t>
  </si>
  <si>
    <t>пленка 150 STRIPFLOCK желтый (150см*25м)</t>
  </si>
  <si>
    <t>02160031</t>
  </si>
  <si>
    <t>пленка 150 Videoflex extra белый (150cм*25/22м)</t>
  </si>
  <si>
    <t>02160038</t>
  </si>
  <si>
    <t>пленка 150 Videoflex т.синий "navy blue"(150см*30м)</t>
  </si>
  <si>
    <t>02160051</t>
  </si>
  <si>
    <t>пленка 150 Videoflex голуб."sky blue"(150см*30м)</t>
  </si>
  <si>
    <t>021600562</t>
  </si>
  <si>
    <t>пленка 150 STRIPFLOCK серый (150см*25м) grey</t>
  </si>
  <si>
    <t>021600563</t>
  </si>
  <si>
    <t>пленка 150 StripFlock lemon (лимон) 150см*25м</t>
  </si>
  <si>
    <t>021600564</t>
  </si>
  <si>
    <t>пленка 150 StripFlock orange (оранж) 150см*25м</t>
  </si>
  <si>
    <t>021600565</t>
  </si>
  <si>
    <t>пленка 150 StripFlock green (зеленый) 150см*25м</t>
  </si>
  <si>
    <t>021600566</t>
  </si>
  <si>
    <t>пленка 150 StripFlock royal blue (королевский синий) 150см*25м</t>
  </si>
  <si>
    <t>021600567</t>
  </si>
  <si>
    <t>пленка 150 StripFlock bright red (ярко красный) 150см*25м</t>
  </si>
  <si>
    <t>021600568</t>
  </si>
  <si>
    <t>пленка 150 StripFlock pale blue (голубой) 150см*25м</t>
  </si>
  <si>
    <t>02160058</t>
  </si>
  <si>
    <t>пленка 100 Extrareflex, silver (100см*25/30м)</t>
  </si>
  <si>
    <t>02160065</t>
  </si>
  <si>
    <t>пленка 50 Videoflex PU белая (50см*30м)</t>
  </si>
  <si>
    <t>02160079</t>
  </si>
  <si>
    <t>пленка 50 Videoflex белый "white" (50см*30м)</t>
  </si>
  <si>
    <t>02160080</t>
  </si>
  <si>
    <t>пленка 50 Videoflex красный "red" (50см*30м)</t>
  </si>
  <si>
    <t>02160081</t>
  </si>
  <si>
    <t>пленка 50 Videoflex черный "black" (50см*30м)</t>
  </si>
  <si>
    <t>02160082</t>
  </si>
  <si>
    <t>пленка 50 Videoflex желтый "yellow" (50см*30/31м)</t>
  </si>
  <si>
    <t>02160083</t>
  </si>
  <si>
    <t>пленка 50 Videoflex т.синий "navy blue"(50см*30м)</t>
  </si>
  <si>
    <t>02160084</t>
  </si>
  <si>
    <t>пленка 50 Videoflex корол.синий "royal blue"(50см*30м)</t>
  </si>
  <si>
    <t>02160086</t>
  </si>
  <si>
    <t>пленка 50 Videoflex Extra белый (50см*25м)</t>
  </si>
  <si>
    <t>02160092</t>
  </si>
  <si>
    <t>пленка 50 Termoreflex светоотр.серебро(50см*25м)</t>
  </si>
  <si>
    <t>021601002</t>
  </si>
  <si>
    <t>пленка 150 Videoflex Moda золото с блестк."glitter gold"(150см*25м)</t>
  </si>
  <si>
    <t>021601006</t>
  </si>
  <si>
    <t>пленка 50 Videoflex золото "gold" (50см*30м)</t>
  </si>
  <si>
    <t>021601007</t>
  </si>
  <si>
    <t>пленка 50 Videoflex серебро "silver" (50см*30м)</t>
  </si>
  <si>
    <t>02160105</t>
  </si>
  <si>
    <t>пленка 50 Videoflex extra sky blue голубой (50см*25м)</t>
  </si>
  <si>
    <t>02160115</t>
  </si>
  <si>
    <t>пленка 150 VIDEOFLEX Moda Glitter black (черный с блест.), 150см*25м</t>
  </si>
  <si>
    <t>02160116</t>
  </si>
  <si>
    <t>пленка 150 VIDEOFLEX Moda Glitter red (красный с блест.), 150см*25мм</t>
  </si>
  <si>
    <t>02160117</t>
  </si>
  <si>
    <t>пленка 150 VIDEOFLEX Moda Glitter pink (розовый с блест.), 150см*25м</t>
  </si>
  <si>
    <t>02160118</t>
  </si>
  <si>
    <t>пленка 150 VIDEOFLEX Moda Glitter blue (синий с блест.), 150см*25м</t>
  </si>
  <si>
    <t>02160121</t>
  </si>
  <si>
    <t>пленка 50 Videoflex moda glossy black (черн.глянц.) 50см*25м</t>
  </si>
  <si>
    <t>02160122</t>
  </si>
  <si>
    <t>пленка 50 Videoflex зеленый "green" (50см*30м)</t>
  </si>
  <si>
    <t>02160123</t>
  </si>
  <si>
    <t>пленка 50 Videoflex оранжевый "orange" (50см*30м)</t>
  </si>
  <si>
    <t>02160124</t>
  </si>
  <si>
    <t>пленка 50 Videoflex голубой "sky blue"(50см*30м)</t>
  </si>
  <si>
    <t>02160125</t>
  </si>
  <si>
    <t>пленка 150 VIDEOFLEX Moda transparent (прозрачный), 150см*25м</t>
  </si>
  <si>
    <t>02160126</t>
  </si>
  <si>
    <t>пленка 50 VIDEOFLEX Moda glossy red (глянцевый красный), 50см*25м</t>
  </si>
  <si>
    <t>02160127</t>
  </si>
  <si>
    <t>пленка 50 VIDEOFLEX Moda glossy white (глянцевый белый), 50см*25м</t>
  </si>
  <si>
    <t>02160128</t>
  </si>
  <si>
    <t>пленка 50 VIDEOFLEX Moda glossy pink (глянцевый розовый), 50см*25м</t>
  </si>
  <si>
    <t>02160601</t>
  </si>
  <si>
    <t>пленка 100 Termoreflex светоотр.серебро(100/102cм*25м)</t>
  </si>
  <si>
    <t>021608002</t>
  </si>
  <si>
    <t>пленка Colorprint New 50см*25/22,5м белая (для печати)</t>
  </si>
  <si>
    <t>021608004</t>
  </si>
  <si>
    <t>пленка Colorprint Extra белая 50см*25м (для печати)</t>
  </si>
  <si>
    <t>021608005</t>
  </si>
  <si>
    <t>021608006</t>
  </si>
  <si>
    <t>пленка Evolution print(Plus) 50см*25м белая (для печати)</t>
  </si>
  <si>
    <t>021608008</t>
  </si>
  <si>
    <t>пленка JetFlock Solvent белый 50см*25м</t>
  </si>
  <si>
    <t>021608009</t>
  </si>
  <si>
    <t>пленка ColourPrint New 100см*25м</t>
  </si>
  <si>
    <t>021608010</t>
  </si>
  <si>
    <t>пленка ColorPrint PU matt 0,50*25м</t>
  </si>
  <si>
    <t>021608011</t>
  </si>
  <si>
    <t>пленка ColorPrint PU gloss 0,50*25м</t>
  </si>
  <si>
    <t>021608012</t>
  </si>
  <si>
    <t>пленка Sublithin 0,50*25м</t>
  </si>
  <si>
    <t>02161408</t>
  </si>
  <si>
    <t>Фарбкарта Siser colour guide</t>
  </si>
  <si>
    <t>02161701</t>
  </si>
  <si>
    <t>пленка 50 P.S.Film white (белый) 50см*25/24м</t>
  </si>
  <si>
    <t>02161702</t>
  </si>
  <si>
    <t>пленка 50 P.S.Film yellow (желтый) 50см*25м</t>
  </si>
  <si>
    <t>02161703</t>
  </si>
  <si>
    <t>пленка 50 P.S.Film red (красный) 50см*25м</t>
  </si>
  <si>
    <t>02161704</t>
  </si>
  <si>
    <t>пленка 50 P.S.Film royal blue (синий) 50см*25м</t>
  </si>
  <si>
    <t>02161705</t>
  </si>
  <si>
    <t>пленка 50 P.S.Film black (черный) 50см*25м</t>
  </si>
  <si>
    <t>02161706</t>
  </si>
  <si>
    <t>пленка 50 P.S.Film green (зелен.) 50см*25м</t>
  </si>
  <si>
    <t>02161707</t>
  </si>
  <si>
    <t>пленка 50 P.S.Film gold (золото) 50см*25м</t>
  </si>
  <si>
    <t>02161708</t>
  </si>
  <si>
    <t>пленка 50 P.S.Film sky blue (голуб.) 50см*25м</t>
  </si>
  <si>
    <t>02161709</t>
  </si>
  <si>
    <t>пленка 50 P.S.Film dark green (темно-зелен.) 50см*25м</t>
  </si>
  <si>
    <t>02161710</t>
  </si>
  <si>
    <t>пленка 50 P.S.Film silver (серебро) 50см*25м</t>
  </si>
  <si>
    <t>02161711</t>
  </si>
  <si>
    <t>пленка 50 P.S.Film navy blue (темно-синий)50см*25м</t>
  </si>
  <si>
    <t>02161712</t>
  </si>
  <si>
    <t>пленка 150 P.S.Film white (белый) 150см*25м</t>
  </si>
  <si>
    <t>02161713</t>
  </si>
  <si>
    <t>пленка 150 P.S.Film orange (оранж.) 150см*25м</t>
  </si>
  <si>
    <t>02161714</t>
  </si>
  <si>
    <t>пленка 50 P.S.Film gold metallic 2 (зеркальное глянц.золото) 50см*25м</t>
  </si>
  <si>
    <t>02161715</t>
  </si>
  <si>
    <t>пленка 50 P.S.Film metallic (зерк.серебро)silver mirror 2 50см*25м</t>
  </si>
  <si>
    <t>02161716</t>
  </si>
  <si>
    <t>пленка 50 P.S.Film turquoise (бирюза) 50см*25м</t>
  </si>
  <si>
    <t>02161717</t>
  </si>
  <si>
    <t>пленка 50 P.S.Film cream (кремовый) 50см*25м</t>
  </si>
  <si>
    <t>02161718</t>
  </si>
  <si>
    <t>пленка 50 P.S.Film grey (серый) 50см*25м</t>
  </si>
  <si>
    <t>02161719</t>
  </si>
  <si>
    <t>пленка 50 P.S.Film fluorescent orange (флюор.оранжевый) 50см*25м</t>
  </si>
  <si>
    <t>02161720</t>
  </si>
  <si>
    <t>пленка 50 P.S.Film fluorescent yellow (флюор.желтый) 50см*25м</t>
  </si>
  <si>
    <t>02161721</t>
  </si>
  <si>
    <t>пленка 50/49 P.S.Film fluorescent pink (флюор.розовый) 50/49см*25м</t>
  </si>
  <si>
    <t>02161722</t>
  </si>
  <si>
    <t>пленка 50/49 P.S.Film fluorescent green (флюор.зеленый) 50/49см*25м</t>
  </si>
  <si>
    <t>02161723</t>
  </si>
  <si>
    <t>пленка 50/49 P.S.Film fluorescent raspberry (флюор.малиновый) 50/49см*25м</t>
  </si>
  <si>
    <t>02161724</t>
  </si>
  <si>
    <t>пленка 50 P.S.Film orange (оранжевый) 50см*25м</t>
  </si>
  <si>
    <t>02161725</t>
  </si>
  <si>
    <t>пленка 50 P.S.Film lemon yellow (лимон) 50см*25м</t>
  </si>
  <si>
    <t>02161726</t>
  </si>
  <si>
    <t>пленка 50/49 P.S.Film fluorescent blue (флуор.синий) 50/49см*25м</t>
  </si>
  <si>
    <t>02161727</t>
  </si>
  <si>
    <t>02161728</t>
  </si>
  <si>
    <t>02161729</t>
  </si>
  <si>
    <t>02161730</t>
  </si>
  <si>
    <t>02161731</t>
  </si>
  <si>
    <t>02161732</t>
  </si>
  <si>
    <t>пленка 50 P.S.Film light pink (свет.розовой) 0,50*25/24м</t>
  </si>
  <si>
    <t>02161733</t>
  </si>
  <si>
    <t>пленка 50 P.S.Film pale blue (свет.голубой) 0,50*25/24м</t>
  </si>
  <si>
    <t>02161734</t>
  </si>
  <si>
    <t>02161735</t>
  </si>
  <si>
    <t>02161736</t>
  </si>
  <si>
    <t>02161737</t>
  </si>
  <si>
    <t>02161738</t>
  </si>
  <si>
    <t>пленка 150 Stripflock cinnamon (корица) 150см*25м</t>
  </si>
  <si>
    <t>02161739</t>
  </si>
  <si>
    <t>пленка 150 Stripflock emerald (изумрудный) 150см*25м</t>
  </si>
  <si>
    <t>02161740</t>
  </si>
  <si>
    <t>пленка 150 Stripflock denim (джинс) 150см*25м</t>
  </si>
  <si>
    <t>02161741</t>
  </si>
  <si>
    <t>пленка 150 Stripflock orchid (орхидея) 150см*25м.</t>
  </si>
  <si>
    <t>02161801</t>
  </si>
  <si>
    <t>пленка 50 P.S.Electric blue(cиний глянц.)50см*25м</t>
  </si>
  <si>
    <t>02161802</t>
  </si>
  <si>
    <t>пленка 50 P.S.Electric red(красный глянц.) 50/49см*25м</t>
  </si>
  <si>
    <t>02161803</t>
  </si>
  <si>
    <t>пленка 50 P.S.Electric lime(лимон.глянц.)50см*25м</t>
  </si>
  <si>
    <t>02161804</t>
  </si>
  <si>
    <t>пленка 50 P.S.Electric orange(оранж.глянц.)50см*25м</t>
  </si>
  <si>
    <t>02161805</t>
  </si>
  <si>
    <t>пленка 50 P.S.Electric purple(violet) (фиолет.глянц.)50см*25м</t>
  </si>
  <si>
    <t>02161806</t>
  </si>
  <si>
    <t>02161807</t>
  </si>
  <si>
    <t>пленка 50 P.S.Electric yellow (желтый) 50см*25м</t>
  </si>
  <si>
    <t>02161808</t>
  </si>
  <si>
    <t>пленка 50 P.S.Electric pink (розовый) 50см*25м</t>
  </si>
  <si>
    <t>02161809</t>
  </si>
  <si>
    <t>пленка 49 P.S.Electric lens gold (золото со звездами) 49см*25м</t>
  </si>
  <si>
    <t>02161810</t>
  </si>
  <si>
    <t>пленка 50 P.S.Electric lens green (зеленый со звездами) 50см*25м</t>
  </si>
  <si>
    <t>02161901</t>
  </si>
  <si>
    <t>пленка 50 P.S.Film extra white (белый) 50см*25м</t>
  </si>
  <si>
    <t>02161902</t>
  </si>
  <si>
    <t>пленка 50 P.S.Film extra black (черный) 50см*25м</t>
  </si>
  <si>
    <t>02161903</t>
  </si>
  <si>
    <t>пленка 50 P.S.Film extra royal blue (корол.синий) 50см*25м</t>
  </si>
  <si>
    <t>02161904</t>
  </si>
  <si>
    <t>пленка 50 P.S.Film extra red (красный) 50см*25м</t>
  </si>
  <si>
    <t>02161905</t>
  </si>
  <si>
    <t>пленка 50 P.S.Film extra yellow (желтый) 50см*25м</t>
  </si>
  <si>
    <t>02161906</t>
  </si>
  <si>
    <t>пленка 50 P.S.Film extra green (зеленый) 50см*25м</t>
  </si>
  <si>
    <t>02161907</t>
  </si>
  <si>
    <t>пленка 50 P.S.Film extra navy blue (т.синий) 50см*25м</t>
  </si>
  <si>
    <t>02161908</t>
  </si>
  <si>
    <t>пленка 50 P.S.Film extra sky blue (голубой) 50см*25м</t>
  </si>
  <si>
    <t>02161909</t>
  </si>
  <si>
    <t>пленка 50 P.S.Film extra orange (оранжевый) 50см*25м</t>
  </si>
  <si>
    <t>02161910</t>
  </si>
  <si>
    <t>пленка 150 P.S.Film extra white (белый) 150см*25м</t>
  </si>
  <si>
    <t>02161911</t>
  </si>
  <si>
    <t>пленка 150 P.S.Film extra black (черный) 150см*25м</t>
  </si>
  <si>
    <t>02161912</t>
  </si>
  <si>
    <t>пленка 150 P.S.Film extra royal blue (корол.синий) 150см*25м</t>
  </si>
  <si>
    <t>02161913</t>
  </si>
  <si>
    <t>пленка 150 P.S.Film extra red (красный) 150см*25м</t>
  </si>
  <si>
    <t>02161914</t>
  </si>
  <si>
    <t>пленка 150 P.S.Film extra yellow (желтый) 150см*25м</t>
  </si>
  <si>
    <t>02161915</t>
  </si>
  <si>
    <t>пленка 150 P.S.Film extra green (зеленый) 150см*25м</t>
  </si>
  <si>
    <t>02161919</t>
  </si>
  <si>
    <t>пленка 50 P.S.Film extra day-glo (флюор.оранжевый) 50см*25м</t>
  </si>
  <si>
    <t>02162301</t>
  </si>
  <si>
    <t>02162401</t>
  </si>
  <si>
    <t>пленка P.S.Stretch белый (white),0,50*25м</t>
  </si>
  <si>
    <t>02162402</t>
  </si>
  <si>
    <t>пленка P.S.Stretch черный (black),0,50*25м</t>
  </si>
  <si>
    <t>02162403</t>
  </si>
  <si>
    <t>02162404</t>
  </si>
  <si>
    <t>02162405</t>
  </si>
  <si>
    <t>02162406</t>
  </si>
  <si>
    <t>02162407</t>
  </si>
  <si>
    <t>02162501</t>
  </si>
  <si>
    <t>02162502</t>
  </si>
  <si>
    <t>02162503</t>
  </si>
  <si>
    <t>02162504</t>
  </si>
  <si>
    <t>02162505</t>
  </si>
  <si>
    <t>02162506</t>
  </si>
  <si>
    <t>02162507</t>
  </si>
  <si>
    <t>02162508</t>
  </si>
  <si>
    <t>02162509</t>
  </si>
  <si>
    <t>02162510</t>
  </si>
  <si>
    <t>021626</t>
  </si>
  <si>
    <t>02180001</t>
  </si>
  <si>
    <t>пленка светоотр. Nikkalite MPG 4312 76см*45.7м белый</t>
  </si>
  <si>
    <t>02180002</t>
  </si>
  <si>
    <t>пленка светоотр. Nikkalite MPG 4312 122см*45.7м белый</t>
  </si>
  <si>
    <t>02180003</t>
  </si>
  <si>
    <t>пленка светоотр. Nikkalite MPG 4306 122см*45.7м синий</t>
  </si>
  <si>
    <t>02180004</t>
  </si>
  <si>
    <t>пленка светоотр. Nikkalite MPG 4305 122см*45.7/50м красный</t>
  </si>
  <si>
    <t>02180005</t>
  </si>
  <si>
    <t>пленка светоотр. Nikkalite MPG 4304 122см*45.7м желтый</t>
  </si>
  <si>
    <t>02180014</t>
  </si>
  <si>
    <t>пленка светоотр. Nikkalate EG 58108(5810831) 122см*50м зеленый</t>
  </si>
  <si>
    <t>02180016</t>
  </si>
  <si>
    <t>пленка светоотр. Nikkalite EG 58135(5813531) 122см*50м red(красн.)</t>
  </si>
  <si>
    <t>02180017</t>
  </si>
  <si>
    <t>пленка светоотр. Nikkalite EG 58106(5810631) 122см*50м blue(синий)</t>
  </si>
  <si>
    <t>02180018</t>
  </si>
  <si>
    <t>пленка светоотр. Nikkalite EG 58112(5811231) 122см*50м white(белый)</t>
  </si>
  <si>
    <t>0218011</t>
  </si>
  <si>
    <t>пленка светоотр. Nikkalate MPG 4377 122см*45.7м оранж.</t>
  </si>
  <si>
    <t>021810006</t>
  </si>
  <si>
    <t>пленка светоотр. Nikkalite MPG 4305 15см*45,7м красный</t>
  </si>
  <si>
    <t>02181005</t>
  </si>
  <si>
    <t>пленка светоотр. Nikkalite MPG 4305 76см*45.7м красный</t>
  </si>
  <si>
    <t>02181006</t>
  </si>
  <si>
    <t>пленка светоотр. Nikkalite MPG 4304 76см*45.7м желтый</t>
  </si>
  <si>
    <t>02183002</t>
  </si>
  <si>
    <t>пленка светоотр. Nikkalite EG 58107 92см*50м оранж.</t>
  </si>
  <si>
    <t>02183006</t>
  </si>
  <si>
    <t>пленка светоотр. Nikkalite EG 58107 122см*50м оранж.</t>
  </si>
  <si>
    <t>02184004</t>
  </si>
  <si>
    <t>пленка световозвр.высокоинтенс.Nikkalite ULS P/F505 122см*45.7м red (красная)</t>
  </si>
  <si>
    <t>02184010</t>
  </si>
  <si>
    <t>пленка световозвр.призм.Nikkalite ULX CRG HIM OR612 122см*45,7м white(белая)</t>
  </si>
  <si>
    <t>0218912</t>
  </si>
  <si>
    <t>пленка светоотр.Nikkalite Cristal Grade 1.22*45.7м white белая art.92802</t>
  </si>
  <si>
    <t>02210001</t>
  </si>
  <si>
    <t>02210003</t>
  </si>
  <si>
    <t>бумага сублимац.Transfertex темно-синяя(2580) P2965C 161см*500м</t>
  </si>
  <si>
    <t>02210009</t>
  </si>
  <si>
    <t>бумага сублимац.Transfertex зеленая(1003) P348C 161см*500м</t>
  </si>
  <si>
    <t>02210010</t>
  </si>
  <si>
    <t>бумага сублимац.Transfertex красная(6169) P485C 161см*500/750/440м</t>
  </si>
  <si>
    <t>02210013</t>
  </si>
  <si>
    <t>бумага сублимац.Transfertex желтая(2584) P123C 161см*500м</t>
  </si>
  <si>
    <t>02210016</t>
  </si>
  <si>
    <t>бумага сублимац.Transfertex лимонная(3694) P Process Yellow C 161см*500м</t>
  </si>
  <si>
    <t>02210018</t>
  </si>
  <si>
    <t>бумага сублимац.Transfertex blue(2575) 072С 161см*500/750м</t>
  </si>
  <si>
    <t>02210021</t>
  </si>
  <si>
    <t>бумага сублимац.Transfertex 28г.красный 1994(P032C) 161cm*500/750m</t>
  </si>
  <si>
    <t>02210022</t>
  </si>
  <si>
    <t>бумага сублимац.Transfertex 28г.синий 1936(P reflex blue C) 161cm*500/750m</t>
  </si>
  <si>
    <t>02210026</t>
  </si>
  <si>
    <t>бумага сублимац.Transfertex черная(3770)Рrocess Black C 161см*500м</t>
  </si>
  <si>
    <t>02210030</t>
  </si>
  <si>
    <t>бумага сублимац.Transfertex т.-голубая(3988) Р2935С 161см*500м</t>
  </si>
  <si>
    <t>022401</t>
  </si>
  <si>
    <t>Hi-Bond VST4025C 4мм*33м*0,25мм лента 2-стор.клей</t>
  </si>
  <si>
    <t>022402</t>
  </si>
  <si>
    <t>Hi-Bond VST4025C 6мм*33м*0,25мм лента 2-стор.клей</t>
  </si>
  <si>
    <t>022403</t>
  </si>
  <si>
    <t>Hi-Bond VST4050C 4мм*33м*0,5мм лента 2-стор.клей</t>
  </si>
  <si>
    <t>022404</t>
  </si>
  <si>
    <t>Hi-Bond VST4050C 6мм*33м*0,5мм лента 2-стор.клей</t>
  </si>
  <si>
    <t>022405</t>
  </si>
  <si>
    <t>Hi-Bond VST4050C 12мм*33м*0,5мм лента 2-стор.клей</t>
  </si>
  <si>
    <t>022406</t>
  </si>
  <si>
    <t>Hi-Bond VST4100C 4мм*33м*1мм лента 2-стор.клей</t>
  </si>
  <si>
    <t>022407</t>
  </si>
  <si>
    <t>Hi-Bond VST4100C 6мм*33м*1мм лента 2-стор.клей</t>
  </si>
  <si>
    <t>022408</t>
  </si>
  <si>
    <t>Hi-Bond VST4100C 12мм*33м*1мм лента 2-стор.клей</t>
  </si>
  <si>
    <t>022409</t>
  </si>
  <si>
    <t>Hi-Bond VST4080G 6мм*33м*0,8мм серая лента 2-стор.клей</t>
  </si>
  <si>
    <t>022410</t>
  </si>
  <si>
    <t>Hi-Bond VST6110G 6мм*33м*1,1мм серая лента 2-стор.клей</t>
  </si>
  <si>
    <t>0224128</t>
  </si>
  <si>
    <t>Hi-Bond VST4100C 19мм*33м*1мм 2-стор.прозр.</t>
  </si>
  <si>
    <t>022504</t>
  </si>
  <si>
    <t>022506</t>
  </si>
  <si>
    <t>022507</t>
  </si>
  <si>
    <t>022508</t>
  </si>
  <si>
    <t>022509</t>
  </si>
  <si>
    <t>0225101</t>
  </si>
  <si>
    <t>0225102</t>
  </si>
  <si>
    <t>0225103</t>
  </si>
  <si>
    <t>0225104</t>
  </si>
  <si>
    <t>0225105</t>
  </si>
  <si>
    <t>0225106</t>
  </si>
  <si>
    <t>022517</t>
  </si>
  <si>
    <t>022530</t>
  </si>
  <si>
    <t>022531</t>
  </si>
  <si>
    <t>022532</t>
  </si>
  <si>
    <t>022536</t>
  </si>
  <si>
    <t>022537</t>
  </si>
  <si>
    <t>022539</t>
  </si>
  <si>
    <t>022540</t>
  </si>
  <si>
    <t>022541</t>
  </si>
  <si>
    <t>0227002</t>
  </si>
  <si>
    <t>ПВХ-пластик Pentajet 127см*20м белый, д/струйн.печ.200мкм XPJ-200 art.208208</t>
  </si>
  <si>
    <t>0230003</t>
  </si>
  <si>
    <t>Ткань Art Fabric WB-PS110 152см*30м</t>
  </si>
  <si>
    <t>0230004</t>
  </si>
  <si>
    <t>Ткань White Canvas WB-PM110 91,4см*30м</t>
  </si>
  <si>
    <t>0230006</t>
  </si>
  <si>
    <t>Ткань White Canvas WB-PM110 152см*30м</t>
  </si>
  <si>
    <t>023201</t>
  </si>
  <si>
    <t>Пленка FG 302 light-green св-зелен.124см*45,7м светонакаплив.</t>
  </si>
  <si>
    <t>023202</t>
  </si>
  <si>
    <t>Пленка FG 600 light-green св-зелен.124см*45,7м светонакаплив.</t>
  </si>
  <si>
    <t>023203</t>
  </si>
  <si>
    <t>Пленка FG 720 light-green св-зелен.124см*45,7м светонакаплив.</t>
  </si>
  <si>
    <t>023205</t>
  </si>
  <si>
    <t>02360101</t>
  </si>
  <si>
    <t>02360102</t>
  </si>
  <si>
    <t>02360103</t>
  </si>
  <si>
    <t>02360104</t>
  </si>
  <si>
    <t>02360105</t>
  </si>
  <si>
    <t>02360106</t>
  </si>
  <si>
    <t>02360107</t>
  </si>
  <si>
    <t>02360108</t>
  </si>
  <si>
    <t>02360109</t>
  </si>
  <si>
    <t>02360110</t>
  </si>
  <si>
    <t>02360111</t>
  </si>
  <si>
    <t>02360113</t>
  </si>
  <si>
    <t>02360201</t>
  </si>
  <si>
    <t>02360202</t>
  </si>
  <si>
    <t>02360203</t>
  </si>
  <si>
    <t>02360204</t>
  </si>
  <si>
    <t>02360207</t>
  </si>
  <si>
    <t>02360208</t>
  </si>
  <si>
    <t>02360209</t>
  </si>
  <si>
    <t>02360211</t>
  </si>
  <si>
    <t>02360212</t>
  </si>
  <si>
    <t>02360301</t>
  </si>
  <si>
    <t>02360302</t>
  </si>
  <si>
    <t>02360303</t>
  </si>
  <si>
    <t>02360304</t>
  </si>
  <si>
    <t>0237001</t>
  </si>
  <si>
    <t>0237002</t>
  </si>
  <si>
    <t>пленка PS SoftKR для термотрансфера на кожу 1270мм*79м</t>
  </si>
  <si>
    <t>0237003</t>
  </si>
  <si>
    <t>пленка PS Film для термотрансфера на дерево 1220мм*25м</t>
  </si>
  <si>
    <t>0237005</t>
  </si>
  <si>
    <t>лист FC Super2003+ формат A3 для лазерных принтеров для светлых тканей</t>
  </si>
  <si>
    <t>0237007</t>
  </si>
  <si>
    <t>лист FC polart new формат A3 для лазерных принтеров для жестких поверхностей</t>
  </si>
  <si>
    <t>0244003</t>
  </si>
  <si>
    <t>лист</t>
  </si>
  <si>
    <t>0244004</t>
  </si>
  <si>
    <t>0244005</t>
  </si>
  <si>
    <t>024500</t>
  </si>
  <si>
    <t>пленка Tape Trans 0,32*100м</t>
  </si>
  <si>
    <t>0245001</t>
  </si>
  <si>
    <t>пленка Promaflex PVC 01 White (белый) 0,51*25м</t>
  </si>
  <si>
    <t>0245002</t>
  </si>
  <si>
    <t>пленка Promaflex PVC 02 Black (черный) 0,51*25м</t>
  </si>
  <si>
    <t>0245003</t>
  </si>
  <si>
    <t>пленка Promaflex PVC 03 Royal blue (корол.синий) 0,51*25м</t>
  </si>
  <si>
    <t>0245004</t>
  </si>
  <si>
    <t>пленка Promaflex PVC 06 Yellow (желтый) 0,51*25м</t>
  </si>
  <si>
    <t>0245005</t>
  </si>
  <si>
    <t>пленка Promaflex PVC 08 Red (красный) 0,51*25м</t>
  </si>
  <si>
    <t>0245006</t>
  </si>
  <si>
    <t>пленка Promaflex PVC 09 Orange (оранжевый) 0,51*25м</t>
  </si>
  <si>
    <t>0245007</t>
  </si>
  <si>
    <t>пленка Promaflex Special PVC 30 Gold (золото) 0,51*25м</t>
  </si>
  <si>
    <t>0245008</t>
  </si>
  <si>
    <t>пленка Promaflex Special PVC 31 Silver (серебро) 0,51*25м</t>
  </si>
  <si>
    <t>0245009</t>
  </si>
  <si>
    <t>пленка Promaflex PVC 11 Green (зеленый) 0,51*25м</t>
  </si>
  <si>
    <t>0245010</t>
  </si>
  <si>
    <t>пленка Promaflex PVC 16 Maroon (бордо) 0,51*25м</t>
  </si>
  <si>
    <t>0245101</t>
  </si>
  <si>
    <t>пленка Promaflex PU 01 White (белый) 0,51*25м</t>
  </si>
  <si>
    <t>0245102</t>
  </si>
  <si>
    <t>пленка Promaflex PU 02 Black (черный) 0,51*25м</t>
  </si>
  <si>
    <t>0245103</t>
  </si>
  <si>
    <t>пленка Promaflex PU 03 Royal blue (корол.синий) 0,51*25м</t>
  </si>
  <si>
    <t>0245104</t>
  </si>
  <si>
    <t>пленка Promaflex PU 06 Yellow (желтый) 0,51*25м</t>
  </si>
  <si>
    <t>0245105</t>
  </si>
  <si>
    <t>пленка Promaflex PU 08 Red (красный) 0,51*25м</t>
  </si>
  <si>
    <t>0245106</t>
  </si>
  <si>
    <t>пленка Promaflex PU 09 Orange (оранжевый) 0,51*25м</t>
  </si>
  <si>
    <t>0245107</t>
  </si>
  <si>
    <t>пленка Promaflex Special PU 30 Gold (золото) 0,51*25м</t>
  </si>
  <si>
    <t>0245108</t>
  </si>
  <si>
    <t>пленка Promaflex Special PU 31 Silver (серебро) 0,51*25м</t>
  </si>
  <si>
    <t>0245109</t>
  </si>
  <si>
    <t>пленка Promaflex PU 11 Green (зеленый) 0,51*25м</t>
  </si>
  <si>
    <t>0245111</t>
  </si>
  <si>
    <t>пленка Promaflex PU 16 Maroon (бордо) 0,51*25м</t>
  </si>
  <si>
    <t>0245112</t>
  </si>
  <si>
    <t>пленка Promaflex PU 14 Brown (коричн.) 0,51*25м</t>
  </si>
  <si>
    <t>0245113</t>
  </si>
  <si>
    <t>пленка Promaflex PU 05 sky blue(голубой)0,51*25м</t>
  </si>
  <si>
    <t>0245114</t>
  </si>
  <si>
    <t>пленка Promaflex PU 10 purple(фиолетовый) 0,51*25м</t>
  </si>
  <si>
    <t>0245115</t>
  </si>
  <si>
    <t>пленка Promaflex PU 15 pink(розовый) 0,51*25м</t>
  </si>
  <si>
    <t>0245116</t>
  </si>
  <si>
    <t>пленка Promaflex Special PU Metal Gold(метал.золото) 0,51*25м</t>
  </si>
  <si>
    <t>0245117</t>
  </si>
  <si>
    <t>пленка Promaflex Special PU Metal Silver (метал.серебро) 0,51*25м</t>
  </si>
  <si>
    <t>0245201</t>
  </si>
  <si>
    <t>пленка Promaflex Plus PVC 70 Glitter gold (золото с блестками) 0,51*25м</t>
  </si>
  <si>
    <t>0245202</t>
  </si>
  <si>
    <t>пленка Promaflex Plus PVC 71 Glitter silver (серебро с блестками) 0,51*25м</t>
  </si>
  <si>
    <t>0245203</t>
  </si>
  <si>
    <t>пленка Promaflex Plus 63 Crystal (кристалл) 0,51*25м</t>
  </si>
  <si>
    <t>0245204</t>
  </si>
  <si>
    <t>пленка Promaflex Plus Sparkle 52 Silver (серебро) 0,49*25м</t>
  </si>
  <si>
    <t>0245205</t>
  </si>
  <si>
    <t>пленка Promaflex Plus Sparkle 53 Gold (золото) 0,49*25м</t>
  </si>
  <si>
    <t>0245206</t>
  </si>
  <si>
    <t>пленка Promaflex Plus Sparkle 54 Red (красный) 0,49*25м</t>
  </si>
  <si>
    <t>0245207</t>
  </si>
  <si>
    <t>пленка Promaflex Plus Sparkle 55 Sky blue (синий) 0,49*25м</t>
  </si>
  <si>
    <t>0245208</t>
  </si>
  <si>
    <t>пленка Promaflex Plus Sparkle 82 Black (черный) 0,49*25м</t>
  </si>
  <si>
    <t>0245209</t>
  </si>
  <si>
    <t>пленка Promaflex Plus PVC 72 Glitter Black (черный с блестками)0,51*25м</t>
  </si>
  <si>
    <t>0245210</t>
  </si>
  <si>
    <t>пленка Promaflex Plus PVC 76 Glitter Purple(фиолет.с блестками) 0.51*25м</t>
  </si>
  <si>
    <t>0245211</t>
  </si>
  <si>
    <t>пленка Promaflex Plus PVC 75 Glitter Green (зеленый с блестками)0,51*25м</t>
  </si>
  <si>
    <t>0245213</t>
  </si>
  <si>
    <t>Пленка Promaflex Plus Golden Metal 60(зеркальное золото) 0,49*25м</t>
  </si>
  <si>
    <t>0245214</t>
  </si>
  <si>
    <t>Пленка Promaflex Plus Silver Metal 61(зеркальное серебро) 0,49*25м</t>
  </si>
  <si>
    <t>0245215</t>
  </si>
  <si>
    <t>Пленка Promaflex Plus Red Metal 66(зеркальный красный) 0,49*25м</t>
  </si>
  <si>
    <t>0245216</t>
  </si>
  <si>
    <t>Пленка Promaflex Plus Blue Metal 67(зеркальный синий) 0,49*25м</t>
  </si>
  <si>
    <t>0245217</t>
  </si>
  <si>
    <t>Пленка Promaflex Plus Purple Metal 68(зеркальный фиолетовый) 0,49*25м</t>
  </si>
  <si>
    <t>0245218</t>
  </si>
  <si>
    <t>Пленка Promaflex Plus Green Metal 69(зеркальный зеленый) 0,49*25м</t>
  </si>
  <si>
    <t>0245219</t>
  </si>
  <si>
    <t>Пленка Promaflex Plus Black Metal 83(зеркальный черный) 0,49*25м</t>
  </si>
  <si>
    <t>0245220</t>
  </si>
  <si>
    <t>Пленка Promaflex Plus Sparkle Purple 57(фиолетовый ) 0,49*25м</t>
  </si>
  <si>
    <t>0245221</t>
  </si>
  <si>
    <t>Пленка Promaflex Plus Spectrum 51(спектр) 0,49*25м</t>
  </si>
  <si>
    <t>0245222</t>
  </si>
  <si>
    <t>0245223</t>
  </si>
  <si>
    <t>Пленка Promaflex Plus Sparkle 58 green(зеленый) 0,49*25м</t>
  </si>
  <si>
    <t>0245224</t>
  </si>
  <si>
    <t>Пленка Promaflex Plus Sparkle 59 pink(розовый) 0,49*25м</t>
  </si>
  <si>
    <t>0245225</t>
  </si>
  <si>
    <t>0245226</t>
  </si>
  <si>
    <t>0245227</t>
  </si>
  <si>
    <t>0245228</t>
  </si>
  <si>
    <t>0245229</t>
  </si>
  <si>
    <t>0245302</t>
  </si>
  <si>
    <t>пленка светонакопит. PromaPrint PU darklite 0,51*25м</t>
  </si>
  <si>
    <t>0245303</t>
  </si>
  <si>
    <t>0245304</t>
  </si>
  <si>
    <t>пленка PromaPrint PVC 0,51*25м</t>
  </si>
  <si>
    <t>0245305</t>
  </si>
  <si>
    <t>пленка PromaPrint PU clear 0,51*25м</t>
  </si>
  <si>
    <t>0245306</t>
  </si>
  <si>
    <t>пленка PromaPrint silver PU 0,51*25м</t>
  </si>
  <si>
    <t>0245307</t>
  </si>
  <si>
    <t>Бумага UnikTouch для лазерных принтеров,формат А4</t>
  </si>
  <si>
    <t>0245402</t>
  </si>
  <si>
    <t>Веер PromaFlex PU</t>
  </si>
  <si>
    <t>0245403</t>
  </si>
  <si>
    <t>Веер PromaFlex PVC</t>
  </si>
  <si>
    <t>0245404</t>
  </si>
  <si>
    <t>Веер PromaFlex Plus</t>
  </si>
  <si>
    <t>0245405</t>
  </si>
  <si>
    <t>Веер PromaFlock</t>
  </si>
  <si>
    <t>0255011</t>
  </si>
  <si>
    <t>пленка Promaflex PVC 15 pink(розовый) 0,51*25м</t>
  </si>
  <si>
    <t>030423</t>
  </si>
  <si>
    <t>профиль ELKAMET L23/100 серебро (бухта 50м)</t>
  </si>
  <si>
    <t>030424</t>
  </si>
  <si>
    <t>профиль ELKAMET L23/211 золото (бухта 50м)</t>
  </si>
  <si>
    <t>030425</t>
  </si>
  <si>
    <t>профиль ELKAMET L23/466 белый (бухта 50м)</t>
  </si>
  <si>
    <t>030426</t>
  </si>
  <si>
    <t>профиль ELKAMET L23/700 черный (бухта 50м)</t>
  </si>
  <si>
    <t>030427</t>
  </si>
  <si>
    <t>профиль ELKAMET L23/500 красный (бухта 50м)</t>
  </si>
  <si>
    <t>030428</t>
  </si>
  <si>
    <t>профиль ELKAMET L23/900 синий (бухта 50м)</t>
  </si>
  <si>
    <t>03100004</t>
  </si>
  <si>
    <t>10205000 нож для вскрытия упаковки Comhan</t>
  </si>
  <si>
    <t>03101137195</t>
  </si>
  <si>
    <t>137195 пружина фиксир.49мм (FrameLight20)</t>
  </si>
  <si>
    <t>03101137196</t>
  </si>
  <si>
    <t>137196 пружина фиксир.57мм (FrameLight30)</t>
  </si>
  <si>
    <t>03101137620</t>
  </si>
  <si>
    <t>137620 угловой соединитель 20/30</t>
  </si>
  <si>
    <t>03101137634</t>
  </si>
  <si>
    <t>Рама Framelight 1200*1800мм</t>
  </si>
  <si>
    <t>0310130592</t>
  </si>
  <si>
    <t>130592 профиль основной сырой (6/6,1м)</t>
  </si>
  <si>
    <t>0310130595</t>
  </si>
  <si>
    <t>130595 профиль корпус Luna сырой (6м)</t>
  </si>
  <si>
    <t>0310130598</t>
  </si>
  <si>
    <t>130598 крышка торцев.Luna</t>
  </si>
  <si>
    <t>0310130600</t>
  </si>
  <si>
    <t>130600 профиль корпус Quadra сырой (6/6.1м)</t>
  </si>
  <si>
    <t>0310130603</t>
  </si>
  <si>
    <t xml:space="preserve">130603 крышка торцев.Quadra </t>
  </si>
  <si>
    <t>0310130646</t>
  </si>
  <si>
    <t>130646 арматур.для лампы 18W</t>
  </si>
  <si>
    <t>0310130647</t>
  </si>
  <si>
    <t xml:space="preserve">130647 арматур.для лампы 30W </t>
  </si>
  <si>
    <t>0310130648</t>
  </si>
  <si>
    <t>130648 арматур.для лампы 36W (1220мм)</t>
  </si>
  <si>
    <t>0310133110</t>
  </si>
  <si>
    <t>133110 проф.PYLON 80-V сырой(6,1м)</t>
  </si>
  <si>
    <t>0310133112</t>
  </si>
  <si>
    <t>133112 проф.PYLON 80-V анод.(6,1/6м)</t>
  </si>
  <si>
    <t>0310133115</t>
  </si>
  <si>
    <t>133115 проф.PYLON 50-R сырой(6,1м)</t>
  </si>
  <si>
    <t>0310133117</t>
  </si>
  <si>
    <t>133117 проф.PYLON 50-R анод.(6,1м)</t>
  </si>
  <si>
    <t>0310133120</t>
  </si>
  <si>
    <t>133120 проф.COVER 50-R сырой(6.1м)</t>
  </si>
  <si>
    <t>0310133123</t>
  </si>
  <si>
    <t>133113 проф.PYLON 20-S сырой(6.1/6м)</t>
  </si>
  <si>
    <t>0310133124</t>
  </si>
  <si>
    <t>133114 проф.PYLON 20-S анод.(6,1м)</t>
  </si>
  <si>
    <t>0310133127</t>
  </si>
  <si>
    <t>133134 проф.PYLON BASIC 20/2S,сырой(6,1м)</t>
  </si>
  <si>
    <t>0310133128</t>
  </si>
  <si>
    <t>133137 проф.накрыв.для 133134 анод.(6/6.1м)</t>
  </si>
  <si>
    <t>0310133129</t>
  </si>
  <si>
    <t>133136 профиль накр.для 133134,сырой (6,1м)</t>
  </si>
  <si>
    <t>0310133131</t>
  </si>
  <si>
    <t>133132 профиль-крышка для 133127/133139 анодир.(6,1м)</t>
  </si>
  <si>
    <t>0310133133</t>
  </si>
  <si>
    <t>133129 резина уплотн.для 133132</t>
  </si>
  <si>
    <t>0310133134</t>
  </si>
  <si>
    <t>133139 профиль Pylon 80/1V анодир.(6,1м)</t>
  </si>
  <si>
    <t>0310137150</t>
  </si>
  <si>
    <t xml:space="preserve">137150 угл.соединитель 18мм </t>
  </si>
  <si>
    <t>0310137155</t>
  </si>
  <si>
    <t xml:space="preserve">137155 угл.соединитель 32мм </t>
  </si>
  <si>
    <t>0310137160</t>
  </si>
  <si>
    <t>137160 угл.пласт.вставка 32мм(для 137030) (137179)</t>
  </si>
  <si>
    <t>0310137180</t>
  </si>
  <si>
    <t>137180 угл.пласт.вставка 32мм SL(для 137040)</t>
  </si>
  <si>
    <t>0310137190</t>
  </si>
  <si>
    <t>137190 пружина 18мм 18/20 SL</t>
  </si>
  <si>
    <t>0310137192</t>
  </si>
  <si>
    <t xml:space="preserve">137192 пружина 32мм </t>
  </si>
  <si>
    <t>0310137204</t>
  </si>
  <si>
    <t>137080 ключ для 137052</t>
  </si>
  <si>
    <t>0310137205</t>
  </si>
  <si>
    <t xml:space="preserve">137191 пружина 20/25мм </t>
  </si>
  <si>
    <t>0310137206</t>
  </si>
  <si>
    <t>137199 наконечн.правый 25мм(для 137085)</t>
  </si>
  <si>
    <t>0310137209</t>
  </si>
  <si>
    <t>137199 наконечн.левый 25мм(для 137085)</t>
  </si>
  <si>
    <t>0310137210</t>
  </si>
  <si>
    <t>137186 угл.пласт.вставка 32мм SL хром</t>
  </si>
  <si>
    <t>0310137211</t>
  </si>
  <si>
    <t>137156 угл.пласт.вставка 25мм хром</t>
  </si>
  <si>
    <t>0310137212</t>
  </si>
  <si>
    <t>0310137213</t>
  </si>
  <si>
    <t>0310137217</t>
  </si>
  <si>
    <t xml:space="preserve">137150 винт для угл.соединителя 18мм </t>
  </si>
  <si>
    <t>0310137218</t>
  </si>
  <si>
    <t xml:space="preserve">137155 винт для угл.соединителя 32мм </t>
  </si>
  <si>
    <t>0310137219</t>
  </si>
  <si>
    <t>137166 угл.пласт.вставка 32мм хром</t>
  </si>
  <si>
    <t>0310137220</t>
  </si>
  <si>
    <t>уголок соедин.38мм для 137207</t>
  </si>
  <si>
    <t>0310137221</t>
  </si>
  <si>
    <t>уголок соедин.66мм для 137200</t>
  </si>
  <si>
    <t>03107007</t>
  </si>
  <si>
    <t>881150 проф.свет.короба 80мм N 40065 F13(хл.6м)</t>
  </si>
  <si>
    <t>03108003</t>
  </si>
  <si>
    <t>137032 накрыв.профиль 32мм анод.(6/6,1м)</t>
  </si>
  <si>
    <t>03108004</t>
  </si>
  <si>
    <t>137040 накрыв.профиль 32мм SL сырой(6м)</t>
  </si>
  <si>
    <t>03108005</t>
  </si>
  <si>
    <t xml:space="preserve">137042 накрыв.профиль 32мм SL анод.(6/6,1м) </t>
  </si>
  <si>
    <t>03108006</t>
  </si>
  <si>
    <t>137120 основн.профиль 32/45мм сырой(6/6,1м)</t>
  </si>
  <si>
    <t>03108008</t>
  </si>
  <si>
    <t>137052 накрыв.профиль 32мм анод.секретный(6/6.1м)</t>
  </si>
  <si>
    <t>03108009</t>
  </si>
  <si>
    <t>137086 накрыв.профиль С 25мм анод.Softline(6/6.1м)</t>
  </si>
  <si>
    <t>03108010</t>
  </si>
  <si>
    <t xml:space="preserve">137090 основной проф.20/25мм удлинен.сыр.(6/6,1м) </t>
  </si>
  <si>
    <t>03108016</t>
  </si>
  <si>
    <t>137200 профиль свет.короба 100мм сырой(6/6,1м)</t>
  </si>
  <si>
    <t>03108017</t>
  </si>
  <si>
    <t>137089 накрыв.проф.28мм,анод.(PosterGrip),6м</t>
  </si>
  <si>
    <t>03108018</t>
  </si>
  <si>
    <t>137124 основной проф.32мм без паза 6/6,1м</t>
  </si>
  <si>
    <t>03108019</t>
  </si>
  <si>
    <t xml:space="preserve">137030 накрыв.профиль 32мм сырой(6м) </t>
  </si>
  <si>
    <t>03108022</t>
  </si>
  <si>
    <t>137207 профиль свет.короба 50мм анодир.(6/6,1м)</t>
  </si>
  <si>
    <t>03108023</t>
  </si>
  <si>
    <t>137125 двустор.основн.профиль 32/45мм сырой (6/6,1м)</t>
  </si>
  <si>
    <t>03109001</t>
  </si>
  <si>
    <t xml:space="preserve">137601 проф.основ.одност.анод.49мм (6/6,05/6,1м)(Framelight20) </t>
  </si>
  <si>
    <t>03109002</t>
  </si>
  <si>
    <t>137603 профиль основ.двухст.анод.49мм(6/6,05/6.1м)(Framelight20)</t>
  </si>
  <si>
    <t>03109003</t>
  </si>
  <si>
    <t>137612 профиль накрыв.анод.49мм(6/6,05/6,1м)(Framelight20)</t>
  </si>
  <si>
    <t>03109004</t>
  </si>
  <si>
    <t xml:space="preserve">137624 профиль основ.одност.анод. 57мм(6/6,05/6,1м)(Framelight30) </t>
  </si>
  <si>
    <t>03109005</t>
  </si>
  <si>
    <t xml:space="preserve">137628 профиль основ.двухст.анод. 57мм(6/6,05/6,1м)(Framelight30) </t>
  </si>
  <si>
    <t>03109007</t>
  </si>
  <si>
    <t xml:space="preserve">137632 профиль накрыв.анод. 57мм(6/6.05/6,1м)(Framelight30) </t>
  </si>
  <si>
    <t>03109010</t>
  </si>
  <si>
    <t>137610 профиль накрыв.сырой 49мм(6/6.05м)(FrameLight20)</t>
  </si>
  <si>
    <t>03109011</t>
  </si>
  <si>
    <t xml:space="preserve">137622 профиль основ.одност.сырой 57мм(6/6.05м)(Framelight30) </t>
  </si>
  <si>
    <t>03109012</t>
  </si>
  <si>
    <t xml:space="preserve">137630 профиль накрыв.сырой 57мм(6/6.05м)(Framelight30) </t>
  </si>
  <si>
    <t>03109013</t>
  </si>
  <si>
    <t xml:space="preserve">137609 проф.накрыв.анод.49мм квадратн.сечение(6,05/6,1м) </t>
  </si>
  <si>
    <t>03109014</t>
  </si>
  <si>
    <t>137615 профиль лампы сырой с радиатором (6,05/6.1м)</t>
  </si>
  <si>
    <t>03109015</t>
  </si>
  <si>
    <t xml:space="preserve">137634 профиль накрыв.анод.57мм квадратн.сечение 6,1м </t>
  </si>
  <si>
    <t>031092001</t>
  </si>
  <si>
    <t>137416 проф.основной одностор.анодир.(6,1м)</t>
  </si>
  <si>
    <t>031092002</t>
  </si>
  <si>
    <t>137406 проф.основной двустор.анодир.(6,1м)</t>
  </si>
  <si>
    <t>031092003</t>
  </si>
  <si>
    <t>137412 проф.накрыв.30мм анодир.(6,1м)</t>
  </si>
  <si>
    <t>031092004</t>
  </si>
  <si>
    <t>137152 пластина соединительная 100*12</t>
  </si>
  <si>
    <t>031092005</t>
  </si>
  <si>
    <t>137151 уголок 18мм для проф.137416/137406 + два винта 4*5</t>
  </si>
  <si>
    <t>03110001</t>
  </si>
  <si>
    <t>ANO1031 профиль 31мм сырой</t>
  </si>
  <si>
    <t>03110002</t>
  </si>
  <si>
    <t xml:space="preserve">ANO2031 профиль 31мм анод. </t>
  </si>
  <si>
    <t>03110003</t>
  </si>
  <si>
    <t xml:space="preserve">ASO2031 проф.31мм слайд.анод. </t>
  </si>
  <si>
    <t>03110006</t>
  </si>
  <si>
    <t>ASO2062 проф.62мм слайд.анод.под вставку 56мм</t>
  </si>
  <si>
    <t>03110007</t>
  </si>
  <si>
    <t>ANO2062 профиль 62мм анод.</t>
  </si>
  <si>
    <t>03110008</t>
  </si>
  <si>
    <t xml:space="preserve">ANO1062 профиль 62мм сырой </t>
  </si>
  <si>
    <t>03110009</t>
  </si>
  <si>
    <t xml:space="preserve">ANO1093 профиль 93мм сырой </t>
  </si>
  <si>
    <t>03110010</t>
  </si>
  <si>
    <t xml:space="preserve">ANO2093 профиль 93мм анод. </t>
  </si>
  <si>
    <t>0311001002</t>
  </si>
  <si>
    <t xml:space="preserve">ANO4187 профиль 187мм анод.золото </t>
  </si>
  <si>
    <t>03110011</t>
  </si>
  <si>
    <t xml:space="preserve">ANO2125 профиль 125мм анод. </t>
  </si>
  <si>
    <t>03110012</t>
  </si>
  <si>
    <t xml:space="preserve">ANO1125 профиль 125мм сырой </t>
  </si>
  <si>
    <t>03110013</t>
  </si>
  <si>
    <t>ANO1250 профиль 250мм сырой</t>
  </si>
  <si>
    <t>03110014</t>
  </si>
  <si>
    <t xml:space="preserve">ANO2250 профиль 250мм анод. </t>
  </si>
  <si>
    <t>03110015</t>
  </si>
  <si>
    <t xml:space="preserve">APE1031 пласт.наконечн. 31мм белый </t>
  </si>
  <si>
    <t>03110016</t>
  </si>
  <si>
    <t xml:space="preserve">APE2031 пласт.наконечн. 31мм серый </t>
  </si>
  <si>
    <t>03110017</t>
  </si>
  <si>
    <t xml:space="preserve">APE3031 пласт.наконечн. 31мм черный </t>
  </si>
  <si>
    <t>03110018</t>
  </si>
  <si>
    <t xml:space="preserve">APE3062 пласт.наконечн. 62мм черный </t>
  </si>
  <si>
    <t>03110019</t>
  </si>
  <si>
    <t>APE2062 пласт.наконечн. 62мм серый</t>
  </si>
  <si>
    <t>03110020</t>
  </si>
  <si>
    <t xml:space="preserve">APE1062 пласт.наконечн. 62мм белый </t>
  </si>
  <si>
    <t>0311002001</t>
  </si>
  <si>
    <t>APC4001 система подвеса тросом(1 шт.конусная)</t>
  </si>
  <si>
    <t>03110021</t>
  </si>
  <si>
    <t xml:space="preserve">APE1093 пласт.наконечн. 93мм белый </t>
  </si>
  <si>
    <t>03110022</t>
  </si>
  <si>
    <t xml:space="preserve">APE2093 пласт.наконечн. 93мм серый </t>
  </si>
  <si>
    <t>03110023</t>
  </si>
  <si>
    <t xml:space="preserve">APE3093 пласт.наконечн. 93мм черный </t>
  </si>
  <si>
    <t>03110024</t>
  </si>
  <si>
    <t xml:space="preserve">APW3031 треуг.наконечн.31мм черный </t>
  </si>
  <si>
    <t>03110025</t>
  </si>
  <si>
    <t xml:space="preserve">APW2031 треуг.наконечн.31мм cерый </t>
  </si>
  <si>
    <t>03110026</t>
  </si>
  <si>
    <t xml:space="preserve">APW2062 треуг.наконечн.62мм cерый </t>
  </si>
  <si>
    <t>03110027</t>
  </si>
  <si>
    <t xml:space="preserve">APW3062 треуг.наконечн.62мм черный </t>
  </si>
  <si>
    <t>03110028</t>
  </si>
  <si>
    <t xml:space="preserve">АРС7000 фиксатор для треуг.наконечника черный </t>
  </si>
  <si>
    <t>03110029</t>
  </si>
  <si>
    <t xml:space="preserve">APC5000 клипса </t>
  </si>
  <si>
    <t>03110030</t>
  </si>
  <si>
    <t xml:space="preserve">AACL001 фиксатор </t>
  </si>
  <si>
    <t>03110034</t>
  </si>
  <si>
    <t>AО02046 панель U-обр.46мм анодир.</t>
  </si>
  <si>
    <t>03110035</t>
  </si>
  <si>
    <t>AО02060 панель Н-обр.60мм анодир.</t>
  </si>
  <si>
    <t>03110036</t>
  </si>
  <si>
    <t>AО02150 панель 150мм анодир.</t>
  </si>
  <si>
    <t>03110037</t>
  </si>
  <si>
    <t>AО02250 панель 250мм анодир.</t>
  </si>
  <si>
    <t>03110038</t>
  </si>
  <si>
    <t>AОС0200 профиль-вставка анодир.</t>
  </si>
  <si>
    <t>03110040</t>
  </si>
  <si>
    <t xml:space="preserve">FEE1600 опора 60мм сырая </t>
  </si>
  <si>
    <t>031100401</t>
  </si>
  <si>
    <t>ILU1002 профиль светильника анод.(хл.5м)</t>
  </si>
  <si>
    <t>03110042</t>
  </si>
  <si>
    <t xml:space="preserve">AOT6002 верхн.пластм.наконечн.60мм серый </t>
  </si>
  <si>
    <t>03110044</t>
  </si>
  <si>
    <t>AOT8082 верхн.пластм.наконечн.80мм 1 паз</t>
  </si>
  <si>
    <t>03110045</t>
  </si>
  <si>
    <t>AEO2000R боковой анодир. радиус</t>
  </si>
  <si>
    <t>03110046</t>
  </si>
  <si>
    <t xml:space="preserve">AEO2000 профиль боковой анодир.прямой классич. </t>
  </si>
  <si>
    <t>03110047</t>
  </si>
  <si>
    <t>AEO2000T боковой анодир.треуг.</t>
  </si>
  <si>
    <t>03110048</t>
  </si>
  <si>
    <t>AEO2001 середин.анодир.</t>
  </si>
  <si>
    <t>03110050</t>
  </si>
  <si>
    <t xml:space="preserve">ALO2031 профиль удлин.анодир.31мм </t>
  </si>
  <si>
    <t>03110051</t>
  </si>
  <si>
    <t>03110052</t>
  </si>
  <si>
    <t>03110053</t>
  </si>
  <si>
    <t>03110054</t>
  </si>
  <si>
    <t>03110055</t>
  </si>
  <si>
    <t>03110056</t>
  </si>
  <si>
    <t>03110057</t>
  </si>
  <si>
    <t>03110058</t>
  </si>
  <si>
    <t>03110059</t>
  </si>
  <si>
    <t>03110060</t>
  </si>
  <si>
    <t>03110061</t>
  </si>
  <si>
    <t xml:space="preserve">APK1000 ключ пласт. </t>
  </si>
  <si>
    <t>03110062</t>
  </si>
  <si>
    <t>AO02100 панель 100мм анодир.</t>
  </si>
  <si>
    <t>03110063</t>
  </si>
  <si>
    <t>ANO2156 профиль 156мм анод.</t>
  </si>
  <si>
    <t>03110065</t>
  </si>
  <si>
    <t xml:space="preserve">ANO2300 профиль 300мм анод. </t>
  </si>
  <si>
    <t>03110066</t>
  </si>
  <si>
    <t>ILU1002 профиль светильника анод.</t>
  </si>
  <si>
    <t>03110068</t>
  </si>
  <si>
    <t>ASO2093 проф.93мм слайд.анод.</t>
  </si>
  <si>
    <t>03110072</t>
  </si>
  <si>
    <t>03110073</t>
  </si>
  <si>
    <t xml:space="preserve">APE3125 пластм.након.одностор.125мм черный </t>
  </si>
  <si>
    <t>03110074</t>
  </si>
  <si>
    <t xml:space="preserve">ANO4031 профиль 31мм анод.золото </t>
  </si>
  <si>
    <t>03110075</t>
  </si>
  <si>
    <t>ASO4031 проф.31мм слайд.анод.золото</t>
  </si>
  <si>
    <t>03110076</t>
  </si>
  <si>
    <t>ASO4062 проф.62мм слайд.анод.золото</t>
  </si>
  <si>
    <t>03110077</t>
  </si>
  <si>
    <t>ANO4062 профиль 62мм анод.золото</t>
  </si>
  <si>
    <t>03110078</t>
  </si>
  <si>
    <t xml:space="preserve">ANO4093 профиль 93мм анод.золото </t>
  </si>
  <si>
    <t>03110079</t>
  </si>
  <si>
    <t xml:space="preserve">ASO4093 проф.93мм слайд.анод.золото </t>
  </si>
  <si>
    <t>03110080</t>
  </si>
  <si>
    <t xml:space="preserve">ANO4125 профиль 125мм анод.золото </t>
  </si>
  <si>
    <t>03110081</t>
  </si>
  <si>
    <t>ANO4156 профиль 156мм анод.золото</t>
  </si>
  <si>
    <t>03110082</t>
  </si>
  <si>
    <t xml:space="preserve">AEO4000 профиль боков.анод.золото </t>
  </si>
  <si>
    <t>03110083</t>
  </si>
  <si>
    <t xml:space="preserve">AEO4000R профиль боков.радиус.анод.золото </t>
  </si>
  <si>
    <t>03110085</t>
  </si>
  <si>
    <t xml:space="preserve">AEO4000T профиль боков.треуг.анод.золото </t>
  </si>
  <si>
    <t>03110086</t>
  </si>
  <si>
    <t xml:space="preserve">ALO4031 профиль удлиненный анод.золото </t>
  </si>
  <si>
    <t>03110087</t>
  </si>
  <si>
    <t xml:space="preserve">ARO4031 профиль 31мм закргл.анод.золото </t>
  </si>
  <si>
    <t>03110088</t>
  </si>
  <si>
    <t xml:space="preserve">AEO4001 профиль серед.анод.золото </t>
  </si>
  <si>
    <t>03110089</t>
  </si>
  <si>
    <t>APE2125 наконеч.пластм.одностор.125мм сер.</t>
  </si>
  <si>
    <t>03110090</t>
  </si>
  <si>
    <t>APE2156 наконеч.пластм.одностор.156мм сер.</t>
  </si>
  <si>
    <t>03110091</t>
  </si>
  <si>
    <t>APE3156 наконеч.пластм.одностор.156мм черн.</t>
  </si>
  <si>
    <t>03110092</t>
  </si>
  <si>
    <t>APE1156 наконеч.пластм.одностор.156мм бел.</t>
  </si>
  <si>
    <t>03110094</t>
  </si>
  <si>
    <t>APE2187 наконеч.пластм.одностор.187мм сер.</t>
  </si>
  <si>
    <t>03110095</t>
  </si>
  <si>
    <t>APE3187 наконеч.пластм.одностор.187мм черн.</t>
  </si>
  <si>
    <t>03110096</t>
  </si>
  <si>
    <t>APE3250 наконеч.пластм.одностор.250мм черн.</t>
  </si>
  <si>
    <t>03110097</t>
  </si>
  <si>
    <t>APE2250 наконеч.пластм.одностор.250мм сер.</t>
  </si>
  <si>
    <t>03110102</t>
  </si>
  <si>
    <t>APD2062 наконеч.пластм.двойной 62мм сер.</t>
  </si>
  <si>
    <t>03110104</t>
  </si>
  <si>
    <t>APD3093 наконеч.пластм.двойной 93мм черн.</t>
  </si>
  <si>
    <t>03110106</t>
  </si>
  <si>
    <t>APD2156 наконеч.пластм.двойной 156мм сер.</t>
  </si>
  <si>
    <t>03110114</t>
  </si>
  <si>
    <t>ILU1011 крышка светильника анод.</t>
  </si>
  <si>
    <t>03110115</t>
  </si>
  <si>
    <t>APE3218 пластм.наконечник одност.218мм черн.</t>
  </si>
  <si>
    <t>03110119</t>
  </si>
  <si>
    <t>APC6000 фиксатор для дв.наконечн.</t>
  </si>
  <si>
    <t>03110120</t>
  </si>
  <si>
    <t xml:space="preserve">APE1125 пластм.наконечн.125мм белый </t>
  </si>
  <si>
    <t>03110123</t>
  </si>
  <si>
    <t xml:space="preserve">APE2218 пластм.наконечн.218мм серый </t>
  </si>
  <si>
    <t>03110126</t>
  </si>
  <si>
    <t xml:space="preserve">ANS1000 поддерж.профиль </t>
  </si>
  <si>
    <t>03110127</t>
  </si>
  <si>
    <t>RAIN2068 профиль 68мм анод.RAINBOW(5м)</t>
  </si>
  <si>
    <t>03110128</t>
  </si>
  <si>
    <t>RAIN4068 профиль 68мм анод.золото RAINBOW(5м)</t>
  </si>
  <si>
    <t>03110129</t>
  </si>
  <si>
    <t>RAIN4090 профиль 90мм анод.золото RAINBOW(5м)</t>
  </si>
  <si>
    <t>03110131</t>
  </si>
  <si>
    <t>RAIN2090 профиль 90мм анод.RAINBOW(5м)</t>
  </si>
  <si>
    <t>03110132</t>
  </si>
  <si>
    <t>RAIN2120 профиль 120мм анод.RAINBOW(5м)</t>
  </si>
  <si>
    <t>03110133</t>
  </si>
  <si>
    <t>RAIN4120 профиль 120мм анод.золото RAINBOW(5м)</t>
  </si>
  <si>
    <t>03110134</t>
  </si>
  <si>
    <t>RAIN4162 профиль 162мм анод.золото RAINBOW(5м)</t>
  </si>
  <si>
    <t>03110135</t>
  </si>
  <si>
    <t>RAIN4222 профиль 222мм анод.золото RAINBOW(5м)</t>
  </si>
  <si>
    <t>03110136</t>
  </si>
  <si>
    <t>RAIN2222 проф.222мм анод.RAINBOW(5м)</t>
  </si>
  <si>
    <t>03110137</t>
  </si>
  <si>
    <t>RAIN2162 проф.162мм анод.RAINBOW(5м)</t>
  </si>
  <si>
    <t>03110138</t>
  </si>
  <si>
    <t xml:space="preserve">BOW3068 наконечн.пластм.68мм черный </t>
  </si>
  <si>
    <t>03110139</t>
  </si>
  <si>
    <t xml:space="preserve">BOW3090 наконечн.пластм.90мм черный </t>
  </si>
  <si>
    <t>03110140</t>
  </si>
  <si>
    <t>BOW3120 наконечн.пластм.120мм черный</t>
  </si>
  <si>
    <t>03110142</t>
  </si>
  <si>
    <t>BOW3222 наконечн.пластм.222мм черн.</t>
  </si>
  <si>
    <t>03110144</t>
  </si>
  <si>
    <t xml:space="preserve">FEE18081T опора 80*80см сырая </t>
  </si>
  <si>
    <t>03110147</t>
  </si>
  <si>
    <t>AO029001T профиль-стойка диам.90мм 1паз анод.(6м)</t>
  </si>
  <si>
    <t>03110149</t>
  </si>
  <si>
    <t>AOT2090 наконечн.для проф.-стойки диам.90мм алюм.анодир.</t>
  </si>
  <si>
    <t>03110150</t>
  </si>
  <si>
    <t xml:space="preserve">AEO2000F верхний/нижний полукруглый профиль анодир. </t>
  </si>
  <si>
    <t>03110151</t>
  </si>
  <si>
    <t xml:space="preserve">AEO4000F верхний/нижний полукруглый профиль анодир.золотой </t>
  </si>
  <si>
    <t>03110152</t>
  </si>
  <si>
    <t>03110161</t>
  </si>
  <si>
    <t>ASO2031.SP проф.31мм слайд.планка анодир.</t>
  </si>
  <si>
    <t>03110162</t>
  </si>
  <si>
    <t>ALO2031.S проф.31мм слайд.планка удлин.анодир.</t>
  </si>
  <si>
    <t>03110163</t>
  </si>
  <si>
    <t>ANO1156 профиль 156мм сырой</t>
  </si>
  <si>
    <t>03110170</t>
  </si>
  <si>
    <t xml:space="preserve">TOOL001 приспособление для сверл.отв.в панелях </t>
  </si>
  <si>
    <t>031102001</t>
  </si>
  <si>
    <t>031102002</t>
  </si>
  <si>
    <t>031102003</t>
  </si>
  <si>
    <t xml:space="preserve">APС2000 держатель(клипса)для подвеса серый </t>
  </si>
  <si>
    <t>031102004</t>
  </si>
  <si>
    <t>0311030001</t>
  </si>
  <si>
    <t xml:space="preserve">FEE18084T опора 80х80 сырая (под профиль-стойку с 4 пазами) </t>
  </si>
  <si>
    <t>0311030002</t>
  </si>
  <si>
    <t xml:space="preserve">FEE19001T опора диам.90мм 1 паз сырая </t>
  </si>
  <si>
    <t>0311030003</t>
  </si>
  <si>
    <t xml:space="preserve">FEE19002T опора диам.90мм 2 паза сырая </t>
  </si>
  <si>
    <t>0311030004</t>
  </si>
  <si>
    <t>AOR0200 профиль-редуктор 8/4мм анод.</t>
  </si>
  <si>
    <t>0311030006</t>
  </si>
  <si>
    <t>AOT6012 наконечн.для проф.-стойки диам.60мм анод.</t>
  </si>
  <si>
    <t>0311030012</t>
  </si>
  <si>
    <t>АО029002Т проф.-стойка диам.90мм 2паза угол 180град.анод.(6м)</t>
  </si>
  <si>
    <t>0311030013</t>
  </si>
  <si>
    <t>АО026001Т проф.-стойка диам.60мм 1паз анод.(5м)</t>
  </si>
  <si>
    <t>0311030014</t>
  </si>
  <si>
    <t>АО028081Т проф.-стойка 80*80 1паз анод.(5м)</t>
  </si>
  <si>
    <t>031104001</t>
  </si>
  <si>
    <t>АО02046 панель U-обр.46мм анодир.(хл.5м)</t>
  </si>
  <si>
    <t>031104002</t>
  </si>
  <si>
    <t>АО02060 панель Н-обр.60мм анодир.(хл.5м)</t>
  </si>
  <si>
    <t>031104003</t>
  </si>
  <si>
    <t>АО02150 панель 150мм анодир.(хл.5м)</t>
  </si>
  <si>
    <t>031104004</t>
  </si>
  <si>
    <t>АО02250 панель 250мм анодир.(хл.5м)</t>
  </si>
  <si>
    <t>031104005</t>
  </si>
  <si>
    <t>АО02100 панель 100мм анодир.(хл.5м)</t>
  </si>
  <si>
    <t>031105001</t>
  </si>
  <si>
    <t xml:space="preserve">VACUUMC присоска </t>
  </si>
  <si>
    <t>031105002</t>
  </si>
  <si>
    <t>BOW2068 наконечн.пласт.68мм серый</t>
  </si>
  <si>
    <t>031105003</t>
  </si>
  <si>
    <t xml:space="preserve">BOW2090 наконечн.пласт.90мм серый </t>
  </si>
  <si>
    <t>031105004</t>
  </si>
  <si>
    <t xml:space="preserve">BOW2120 наконечн.пласт.120мм серый </t>
  </si>
  <si>
    <t>031105006</t>
  </si>
  <si>
    <t xml:space="preserve">BOW2222 наконечн.пласт.222мм серый </t>
  </si>
  <si>
    <t>031105007</t>
  </si>
  <si>
    <t>BOW3162 наконеч.пласт.162мм черн.с отв.</t>
  </si>
  <si>
    <t>031105008</t>
  </si>
  <si>
    <t>BOW3222 наконеч.пласт.222мм черн.с отв.</t>
  </si>
  <si>
    <t>031105009</t>
  </si>
  <si>
    <t>SCREW003 винт для нак.162/222 черн.</t>
  </si>
  <si>
    <t>031105010</t>
  </si>
  <si>
    <t>SCREW002 винт для нак.162/222 сер.</t>
  </si>
  <si>
    <t>031105015</t>
  </si>
  <si>
    <t>BOW2162 наконечник пласт.162мм серый с отв.</t>
  </si>
  <si>
    <t>031105016</t>
  </si>
  <si>
    <t>BOW2222 наконечник пласт.222мм серый с отв.</t>
  </si>
  <si>
    <t>03110610</t>
  </si>
  <si>
    <t>RAINPLUS2238 профиль 238 мм серебро анодир.(5м)</t>
  </si>
  <si>
    <t>03110611</t>
  </si>
  <si>
    <t>BOWPLUS2238 наконеч. серый 238 мм пласт. с винтами</t>
  </si>
  <si>
    <t>031106301</t>
  </si>
  <si>
    <t>RAINPLUS4238 профиль 238 мм золото анодир.(5м)</t>
  </si>
  <si>
    <t>031106302</t>
  </si>
  <si>
    <t>RAINPLUS2179 профиль 179 мм серебро анодир.(5м)</t>
  </si>
  <si>
    <t>031106303</t>
  </si>
  <si>
    <t>RAINPLUS4179 профиль 179 мм золото анодир.(5м)</t>
  </si>
  <si>
    <t>031106304</t>
  </si>
  <si>
    <t>RAINPLUS2128 профиль 128 мм серебро анодир.(5м)</t>
  </si>
  <si>
    <t>031106305</t>
  </si>
  <si>
    <t>RAINPLUS4128 профиль 128 мм золото анодир.(5м)</t>
  </si>
  <si>
    <t>031106306</t>
  </si>
  <si>
    <t>RAINPLUS2092 профиль 92 мм серебро анодир.(5м)</t>
  </si>
  <si>
    <t>031106307</t>
  </si>
  <si>
    <t>RAINPLUS4092 профиль 92 мм золото анодир.(5м)</t>
  </si>
  <si>
    <t>031106401</t>
  </si>
  <si>
    <t>BOWPLUS3238 наконеч. черный 238 мм пласт с винтами</t>
  </si>
  <si>
    <t>031106402</t>
  </si>
  <si>
    <t>BOWPLUS2179 наконеч. серый 179 мм пласт. с винтами</t>
  </si>
  <si>
    <t>031106403</t>
  </si>
  <si>
    <t>BOWPLUS3179 наконеч. черный 179 мм пласт.с винтами</t>
  </si>
  <si>
    <t>031106404</t>
  </si>
  <si>
    <t>BOWPLUS2128 наконеч. серый 128 мм пласт. с винтом</t>
  </si>
  <si>
    <t>031106405</t>
  </si>
  <si>
    <t>BOWPLUS3128 наконеч. черный 128 мм пласт. с винтом</t>
  </si>
  <si>
    <t>031106406</t>
  </si>
  <si>
    <t>BOWPLUS2092 наконеч. серый 92 мм пласт. с винтом</t>
  </si>
  <si>
    <t>031106407</t>
  </si>
  <si>
    <t>BOWPLUS3092 наконеч. черный 92 мм пласт. с винтом</t>
  </si>
  <si>
    <t>031107001</t>
  </si>
  <si>
    <t>CURVO2210 профиль CURVO 224мм анод.</t>
  </si>
  <si>
    <t>031107002</t>
  </si>
  <si>
    <t>CURVO2297 профиль CURVO 312мм анод.</t>
  </si>
  <si>
    <t>031107003</t>
  </si>
  <si>
    <t xml:space="preserve">TAB001 наконечник для профиля CURVO </t>
  </si>
  <si>
    <t>031107004</t>
  </si>
  <si>
    <t>CURVO2090 проф.CURVO 104мм анод.</t>
  </si>
  <si>
    <t>031107005</t>
  </si>
  <si>
    <t>CURVO2120 проф.CURVO 134мм анод.</t>
  </si>
  <si>
    <t>031107006</t>
  </si>
  <si>
    <t>CURVO2150 проф.CURVO 164мм анод.</t>
  </si>
  <si>
    <t>031109007</t>
  </si>
  <si>
    <t>CLIC2025SL накр.проф.25мм анод.(хл.6м)</t>
  </si>
  <si>
    <t>031109008</t>
  </si>
  <si>
    <t>BASIC202580 осн.проф.20/25 паз 8,2мм сыр.(6м)</t>
  </si>
  <si>
    <t>031109010</t>
  </si>
  <si>
    <t>CORN25CHR8 (width 8мм) уголок соединит.25мм,хром</t>
  </si>
  <si>
    <t>031109012</t>
  </si>
  <si>
    <t>BASIC3245 осн.проф.32/45мм,сырой (6м)</t>
  </si>
  <si>
    <t>031109013</t>
  </si>
  <si>
    <t>CLIC2032SL накр.проф.32мм,анод.(6м)</t>
  </si>
  <si>
    <t>031109015</t>
  </si>
  <si>
    <t>CORN32CHRS уголок соед.32мм,хром</t>
  </si>
  <si>
    <t>03111000</t>
  </si>
  <si>
    <t>137222 Основной проф.анод.РС (хл.6м)</t>
  </si>
  <si>
    <t>031110001</t>
  </si>
  <si>
    <t>АО028081T проф.-стойка 80*80 1паз анод.(5м)</t>
  </si>
  <si>
    <t>031110002</t>
  </si>
  <si>
    <t>АО028084Т проф.-стойка 80*80 4паза анод.(5м)</t>
  </si>
  <si>
    <t>031110003</t>
  </si>
  <si>
    <t>АО029001Т проф.-стойка диам.90мм 1паз анод.(хл.6м)</t>
  </si>
  <si>
    <t>031110004</t>
  </si>
  <si>
    <t>АО026001Т проф.-стойка диам.60мм 1паз анод.(хл.5м)</t>
  </si>
  <si>
    <t>031110005</t>
  </si>
  <si>
    <t>AO026902T проф.-стойка диам.60мм 2паза угол 90град.анод.(хл.5м)</t>
  </si>
  <si>
    <t>031110006</t>
  </si>
  <si>
    <t>031110007</t>
  </si>
  <si>
    <t>АО029002Т проф.-стойка диам.90мм 2паза угол 180град.анод.(5м)</t>
  </si>
  <si>
    <t>0311101</t>
  </si>
  <si>
    <t>137222 Основной проф.анод.PC (хл.6/6,1м)</t>
  </si>
  <si>
    <t>0311102</t>
  </si>
  <si>
    <t>137225 Клипсовый проф.анод.PC (хл.6/6,1м)</t>
  </si>
  <si>
    <t>0311103</t>
  </si>
  <si>
    <t>137092 Петля PC white 1190642</t>
  </si>
  <si>
    <t>0311104</t>
  </si>
  <si>
    <t>0311105</t>
  </si>
  <si>
    <t>0311106</t>
  </si>
  <si>
    <t>137227 Ключ для PC анод.</t>
  </si>
  <si>
    <t>03111401</t>
  </si>
  <si>
    <t xml:space="preserve">АРС3000 держатель(клипса) для подвеса черный </t>
  </si>
  <si>
    <t>03111506</t>
  </si>
  <si>
    <t xml:space="preserve">FIX13 угол.соед.13мм </t>
  </si>
  <si>
    <t>03111507</t>
  </si>
  <si>
    <t xml:space="preserve">FIX27 угол.соед.27мм </t>
  </si>
  <si>
    <t>03111508</t>
  </si>
  <si>
    <t xml:space="preserve">RUBDOOR резина уплот.для двери </t>
  </si>
  <si>
    <t>03111509</t>
  </si>
  <si>
    <t>RUBGLASS резина уплот.для стекла</t>
  </si>
  <si>
    <t>03111510</t>
  </si>
  <si>
    <t>VITBS2030 проф.осн.30мм анод.(6,04м)</t>
  </si>
  <si>
    <t>03111511</t>
  </si>
  <si>
    <t>VITBS2052 проф.осн.52мм анод.(6,04м)</t>
  </si>
  <si>
    <t>03111512</t>
  </si>
  <si>
    <t>VITHINGE2054 проф.шарнирн.54мм анод.(6,04м)</t>
  </si>
  <si>
    <t>03111513</t>
  </si>
  <si>
    <t>VITFRAME2049 проф.рамочн.49мм анод.(3,04м)</t>
  </si>
  <si>
    <t>03111514</t>
  </si>
  <si>
    <t>VITCLOSE2032 проф.закрыв.32мм анод.(6,04м)</t>
  </si>
  <si>
    <t>03111515</t>
  </si>
  <si>
    <t>VITBS2085 проф.осн.85мм анод.(6,04м)</t>
  </si>
  <si>
    <t>03111516</t>
  </si>
  <si>
    <t>VITFRAME2049 проф.рамочн.49мм анод.(6.04м)</t>
  </si>
  <si>
    <t>03111517</t>
  </si>
  <si>
    <t>VITFIX1000 профиль углового соедин.3м</t>
  </si>
  <si>
    <t>03111518</t>
  </si>
  <si>
    <t>03111519</t>
  </si>
  <si>
    <t>DOORLOCK замок для двери+2 ключа</t>
  </si>
  <si>
    <t>03111520</t>
  </si>
  <si>
    <t>JACKGAS подъемник для двери (компл.2шт.)</t>
  </si>
  <si>
    <t>03111521</t>
  </si>
  <si>
    <t>03111807</t>
  </si>
  <si>
    <t>03112001</t>
  </si>
  <si>
    <t>SOL1000.B Базовый профиль SOLED сырой (5м)</t>
  </si>
  <si>
    <t>03112002</t>
  </si>
  <si>
    <t>SOL2000.C Закругленный профиль SOLED анод. (5м)</t>
  </si>
  <si>
    <t>03112003</t>
  </si>
  <si>
    <t>SOL2000.S Квадратный профиль SOLED анод. (5м)</t>
  </si>
  <si>
    <t>03112004</t>
  </si>
  <si>
    <t>SOLCAP08.C Крышка торцевая закругленная SOLED анод.</t>
  </si>
  <si>
    <t>03112005</t>
  </si>
  <si>
    <t>SOLCAP08.S Крышка торцевая квадратная SOLED анод.</t>
  </si>
  <si>
    <t>03112006</t>
  </si>
  <si>
    <t>SOLCAP08.SC Крышка торцевая комбинированная SOLED анод.</t>
  </si>
  <si>
    <t>03112007</t>
  </si>
  <si>
    <t>SOLBRAC08 Кронштейн настенный SOLED анод.</t>
  </si>
  <si>
    <t>03112008</t>
  </si>
  <si>
    <t>APC3000S Клипса для подвеса SOLED</t>
  </si>
  <si>
    <t>0311201</t>
  </si>
  <si>
    <t>130987 клипса EasyClip 40мм</t>
  </si>
  <si>
    <t>0311202</t>
  </si>
  <si>
    <t>130980 проф.натяжения EasyClip сырой(6м)</t>
  </si>
  <si>
    <t>031120302</t>
  </si>
  <si>
    <t>130100 EFL профиль натяжной рамы(6/6.1м)</t>
  </si>
  <si>
    <t>031120303</t>
  </si>
  <si>
    <t>130120 EFL профиль закрыв.наружный(6/6.1м)</t>
  </si>
  <si>
    <t>031120304</t>
  </si>
  <si>
    <t>130130 EFL профиль шарнирный(6м)</t>
  </si>
  <si>
    <t>031120305</t>
  </si>
  <si>
    <t>130150 EFL профиль светового ящика(6/6,1м)</t>
  </si>
  <si>
    <t>031120306</t>
  </si>
  <si>
    <t>130155 EFL профиль жесткости(6/6,1м)</t>
  </si>
  <si>
    <t>031120308</t>
  </si>
  <si>
    <t>130940 EFL профиль светового ящика (6м)</t>
  </si>
  <si>
    <t>031120310</t>
  </si>
  <si>
    <t>130125 винт сталь 4,8*13мм</t>
  </si>
  <si>
    <t>031120601</t>
  </si>
  <si>
    <t>130110 EFL профиль натяжной (1,5м)</t>
  </si>
  <si>
    <t>0311207001</t>
  </si>
  <si>
    <t>138304 проф.натяж.MediaFlex (3м)</t>
  </si>
  <si>
    <t>0311207002</t>
  </si>
  <si>
    <t xml:space="preserve">138300 монтажный блок MediaFlex </t>
  </si>
  <si>
    <t>0311207003</t>
  </si>
  <si>
    <t xml:space="preserve">130147 натяжной винт М6*40 </t>
  </si>
  <si>
    <t>031120801</t>
  </si>
  <si>
    <t>131012 профиль T-Flex 23 анодир.(6,1м)</t>
  </si>
  <si>
    <t>031120802</t>
  </si>
  <si>
    <t>131021 резина уплотнительная 5мм</t>
  </si>
  <si>
    <t>031120803</t>
  </si>
  <si>
    <t>131020 силиконовая полоса 15*3мм</t>
  </si>
  <si>
    <t>031120804</t>
  </si>
  <si>
    <t>131017 ролик</t>
  </si>
  <si>
    <t>031120805</t>
  </si>
  <si>
    <t>131102 профиль светового короба T-Flex 100мм, анодир.(6,1м)</t>
  </si>
  <si>
    <t>031120806</t>
  </si>
  <si>
    <t>131025 уголок пластик.для T-Flex 23/46</t>
  </si>
  <si>
    <t>031120807</t>
  </si>
  <si>
    <t>131007 профиль T-Flex 17 анодир.(6,1м)</t>
  </si>
  <si>
    <t>031120808</t>
  </si>
  <si>
    <t>131016 профиль T-Flex 46 анодир.(6,1м)</t>
  </si>
  <si>
    <t>031120809</t>
  </si>
  <si>
    <t>131030 петля для T-Flex 46 анодир.</t>
  </si>
  <si>
    <t>031120810</t>
  </si>
  <si>
    <t>уголок соедин.16мм для 131102</t>
  </si>
  <si>
    <t>031120811</t>
  </si>
  <si>
    <t>уголок соедин.51мм для 131102</t>
  </si>
  <si>
    <t>031120812</t>
  </si>
  <si>
    <t>137154 уголок для 131007/131012/131016</t>
  </si>
  <si>
    <t>031120813</t>
  </si>
  <si>
    <t>131152 профиль светового короба 150мм, анодир.(6,1м)</t>
  </si>
  <si>
    <t>031120814</t>
  </si>
  <si>
    <t xml:space="preserve">130708 уголок соединительный с болтами для 131152 </t>
  </si>
  <si>
    <t>031120815</t>
  </si>
  <si>
    <t>130947 монтажный уголок 35 мм для 131152</t>
  </si>
  <si>
    <t>031120816</t>
  </si>
  <si>
    <t>130417 монтажный уголок 25 мм для 131152</t>
  </si>
  <si>
    <t>031120817</t>
  </si>
  <si>
    <t>131150 профиль светового короба 150мм, сырой (6,1м)</t>
  </si>
  <si>
    <t>031120818</t>
  </si>
  <si>
    <t>131018 усиливающий профиль T-Flex анод.6.1м</t>
  </si>
  <si>
    <t>031120819</t>
  </si>
  <si>
    <t xml:space="preserve">131022 фиксатор для 131018 </t>
  </si>
  <si>
    <t>031120820</t>
  </si>
  <si>
    <t xml:space="preserve">130655 комплект для подвеса T-Flex </t>
  </si>
  <si>
    <t>031120901</t>
  </si>
  <si>
    <t>130137 клемма пластик.большая черная</t>
  </si>
  <si>
    <t>031120902</t>
  </si>
  <si>
    <t>130136 клемма пластик.малая черная</t>
  </si>
  <si>
    <t>031120903</t>
  </si>
  <si>
    <t>130135 клемма пластик.малая белая</t>
  </si>
  <si>
    <t>031120904</t>
  </si>
  <si>
    <t>130138 петля эластичная с крючком</t>
  </si>
  <si>
    <t>031121008</t>
  </si>
  <si>
    <t>130326 уголок соединит.для 130316 30мм</t>
  </si>
  <si>
    <t>031121101</t>
  </si>
  <si>
    <t>130790 BBF профиль-крышка (6/6,1м)</t>
  </si>
  <si>
    <t>031121102</t>
  </si>
  <si>
    <t>131200 BBF профиль натяжной рамы (6/6,1м)</t>
  </si>
  <si>
    <t>031121103</t>
  </si>
  <si>
    <t>131201 BBF соедин.уголок 30мм</t>
  </si>
  <si>
    <t>031121104</t>
  </si>
  <si>
    <t>131202 BBF соедин.пластина 150*30*8мм</t>
  </si>
  <si>
    <t>03113001</t>
  </si>
  <si>
    <t>130690 проф.180-LX осн.глух.сырой (хл.6/6.1м)</t>
  </si>
  <si>
    <t>03113002</t>
  </si>
  <si>
    <t>130695 проф.180/2-LX осн.разъемн.сырой (хл.6.1м)</t>
  </si>
  <si>
    <t>03113003</t>
  </si>
  <si>
    <t>130700 проф.-крышка 180-LX сырой (хл.6.1м)</t>
  </si>
  <si>
    <t>03113004</t>
  </si>
  <si>
    <t>130300 уголок соединительный 78*78*5 (хл.6.1м)</t>
  </si>
  <si>
    <t>0311406</t>
  </si>
  <si>
    <t>130072 проф.100-SL одностор.глухой,анод.100мм(6,1м)</t>
  </si>
  <si>
    <t>0311407</t>
  </si>
  <si>
    <t>130077 проф.100/1-SL одностор.разъемн.,анод.100мм(6,1м)</t>
  </si>
  <si>
    <t>0311408</t>
  </si>
  <si>
    <t>130074 проф.100-SL двухстор.глухой,анод.100мм(6/6.1м)</t>
  </si>
  <si>
    <t>0311409</t>
  </si>
  <si>
    <t>130079 проф.100/2-SL двухсто.разъемн.,анод.100мм(6/6,1м)</t>
  </si>
  <si>
    <t>0311410</t>
  </si>
  <si>
    <t>130082 профиль-крышка 100-SL анод.100мм(6,1м)</t>
  </si>
  <si>
    <t>031141001</t>
  </si>
  <si>
    <t>130027 профиль Diabox 110ST одностор.глухой,анод.(6,1м)</t>
  </si>
  <si>
    <t>031141002</t>
  </si>
  <si>
    <t>130031 профиль Diabox 110/1ST одностор.разъемный,анод.(6,1м)</t>
  </si>
  <si>
    <t>031141003</t>
  </si>
  <si>
    <t>130017 профиль Diabox 110ST замковый,анод.(6,1м)</t>
  </si>
  <si>
    <t>031141004</t>
  </si>
  <si>
    <t>Уголок соединительный для Diabox 110ST 90мм</t>
  </si>
  <si>
    <t>0311411</t>
  </si>
  <si>
    <t>Соед.уголок алюм.внутр.для проф.Diabox 65мм</t>
  </si>
  <si>
    <t>0311412</t>
  </si>
  <si>
    <t>130086(130085) магнитная полоса</t>
  </si>
  <si>
    <t>0311501</t>
  </si>
  <si>
    <t>137210 скоба соединительная метал.</t>
  </si>
  <si>
    <t>0311502</t>
  </si>
  <si>
    <t>137212 угловой соединитель черный c 2 винтами</t>
  </si>
  <si>
    <t>0311503</t>
  </si>
  <si>
    <t>107054 труба 30*25*1,5мм анодир.(6м)</t>
  </si>
  <si>
    <t>0311504</t>
  </si>
  <si>
    <t>137214 наконечник (для 107054) 30*25*1,5</t>
  </si>
  <si>
    <t>0311505</t>
  </si>
  <si>
    <t>03117001</t>
  </si>
  <si>
    <t>130582 профиль-канал для светодиодов,анод.(6/6.1м) NeoxLed anodised</t>
  </si>
  <si>
    <t>03117002</t>
  </si>
  <si>
    <t>130589 наконечник для 130582,анодир.NeoxLed Endcaps</t>
  </si>
  <si>
    <t>03118001</t>
  </si>
  <si>
    <t>13950US HV=885021 крышка кабель-канала 50мм анодир.(6,15м)</t>
  </si>
  <si>
    <t>03118002</t>
  </si>
  <si>
    <t>13950BB осн.профиль кабель-канала 50мм черный (6,15м)</t>
  </si>
  <si>
    <t>03118003</t>
  </si>
  <si>
    <t>13933BS осн.профиль кабель-канала 33мм анодир.(6,15м)</t>
  </si>
  <si>
    <t>03118004</t>
  </si>
  <si>
    <t>13933US крышка кабель-канала 33мм анодир.(6,15м)</t>
  </si>
  <si>
    <t>03118007</t>
  </si>
  <si>
    <t>885021 основн.профиль кабель-канала 50мм анодир. 4,87м</t>
  </si>
  <si>
    <t>0311808003</t>
  </si>
  <si>
    <t>51050 пружина прижимная 9мм</t>
  </si>
  <si>
    <t>0311808004</t>
  </si>
  <si>
    <t>51425 уголок соед.для пр.1-4,7,9</t>
  </si>
  <si>
    <t>0311808005</t>
  </si>
  <si>
    <t>0311808006</t>
  </si>
  <si>
    <t>51015 набор для проф.29</t>
  </si>
  <si>
    <t>0311808007</t>
  </si>
  <si>
    <t>51052 пружина прижимная малая 6мм</t>
  </si>
  <si>
    <t>0311808008</t>
  </si>
  <si>
    <t>0312201</t>
  </si>
  <si>
    <t>137970 профиль рамы 24мм анодир.(6м/6.1м)</t>
  </si>
  <si>
    <t>0312202</t>
  </si>
  <si>
    <t>137980 профиль-стойка 75мм, анодир.(6,1м)</t>
  </si>
  <si>
    <t>0312203</t>
  </si>
  <si>
    <t>137984 крышка для профиль-стойки 75мм,анодир.</t>
  </si>
  <si>
    <t>0312204</t>
  </si>
  <si>
    <t>137973 соединитель угловой 60*60*6мм</t>
  </si>
  <si>
    <t>0312301</t>
  </si>
  <si>
    <t>130852 профиль светильника анодир.(6,15м)</t>
  </si>
  <si>
    <t>0312302</t>
  </si>
  <si>
    <t>130875 установочный кронштейн</t>
  </si>
  <si>
    <t>0312303</t>
  </si>
  <si>
    <t>130902 крышка торцевая анодир.</t>
  </si>
  <si>
    <t>0312304</t>
  </si>
  <si>
    <t>130887 труба 30*30*2мм анодир.(6м)</t>
  </si>
  <si>
    <t>0312305</t>
  </si>
  <si>
    <t>130887 труба 30*30*2мм анодир.</t>
  </si>
  <si>
    <t>0312401</t>
  </si>
  <si>
    <t>167005 SF профиль-труба 25х25 анод.(6м хл.)</t>
  </si>
  <si>
    <t>0312402</t>
  </si>
  <si>
    <t>167007 SF профиль-труба 25х25 с планкой анод.(6м хл.)</t>
  </si>
  <si>
    <t>0312403</t>
  </si>
  <si>
    <t>167013 SF профиль-труба 25х25 с 2мя планками 90гр.верх.анод.(6м хл.)</t>
  </si>
  <si>
    <t>0312404</t>
  </si>
  <si>
    <t>167204 SF наконечник 25х25</t>
  </si>
  <si>
    <t>0312405</t>
  </si>
  <si>
    <t>167220 SF соединитель двойной 180гр.</t>
  </si>
  <si>
    <t>0312406</t>
  </si>
  <si>
    <t>167221 SF соединитель двойной 90гр.</t>
  </si>
  <si>
    <t>0312407</t>
  </si>
  <si>
    <t>167222 SF соединитель двойной подвижный 180гр.</t>
  </si>
  <si>
    <t>0312408</t>
  </si>
  <si>
    <t>167230 SF соединитель тройной 180/90гр.</t>
  </si>
  <si>
    <t>0312409</t>
  </si>
  <si>
    <t>167231 SF соединитель тройной 90/90гр.</t>
  </si>
  <si>
    <t>0312410</t>
  </si>
  <si>
    <t>167232 SF соединитель тройной подвижный 90/90гр.</t>
  </si>
  <si>
    <t>0312411</t>
  </si>
  <si>
    <t>167240 SF соединитель четверной 180/90гр.</t>
  </si>
  <si>
    <t>0312412</t>
  </si>
  <si>
    <t>167241 SF соединитель четверной 90гр.</t>
  </si>
  <si>
    <t>0312413</t>
  </si>
  <si>
    <t>167242 SF соединитель четверной подвижный 90гр.</t>
  </si>
  <si>
    <t>0312414</t>
  </si>
  <si>
    <t>167250 SF соединитель пятисторон. 180/90гр.</t>
  </si>
  <si>
    <t>0312415</t>
  </si>
  <si>
    <t>167260 SF соединитель шестисторон. 180/90гр.</t>
  </si>
  <si>
    <t>0312416</t>
  </si>
  <si>
    <t>167009 SF профиль-труба 25х25 с 2-мя планками 180гр.анод.6м</t>
  </si>
  <si>
    <t>0312417</t>
  </si>
  <si>
    <t>167011 SF профиль-труба 25х25 с 2-мя планками 90гр. внут. анод.6м</t>
  </si>
  <si>
    <t>0312418</t>
  </si>
  <si>
    <t>167273 SF опора с винтом</t>
  </si>
  <si>
    <t>0312419</t>
  </si>
  <si>
    <t>167280 SF петля левая</t>
  </si>
  <si>
    <t>0312420</t>
  </si>
  <si>
    <t>167281 SF петля правая</t>
  </si>
  <si>
    <t>0312601</t>
  </si>
  <si>
    <t>166010 угловой соединитель 90 град.</t>
  </si>
  <si>
    <t>0312602</t>
  </si>
  <si>
    <t>166095 кронштейн для крепления трубы на стену</t>
  </si>
  <si>
    <t>0312603</t>
  </si>
  <si>
    <t>0315001</t>
  </si>
  <si>
    <t>031501101</t>
  </si>
  <si>
    <t>профиль ELKAMET белый S 489/466 (хлыст 4м)</t>
  </si>
  <si>
    <t>031501102</t>
  </si>
  <si>
    <t>профиль ELKAMET черный S 489/700 (хлыст 4м)</t>
  </si>
  <si>
    <t>031501103</t>
  </si>
  <si>
    <t>профиль ELKAMET красный S 489/500 (хлыст 4м)</t>
  </si>
  <si>
    <t>031501104</t>
  </si>
  <si>
    <t>профиль ELKAMET золотой S 489/211 (хлыст 4м)</t>
  </si>
  <si>
    <t>031501105</t>
  </si>
  <si>
    <t>профиль ELKAMET т.медь S 489/215 (хлыст 4м)</t>
  </si>
  <si>
    <t>031501106</t>
  </si>
  <si>
    <t>профиль ELKAMET зеленый S 489/400 (хлыст 4м)</t>
  </si>
  <si>
    <t>031501107</t>
  </si>
  <si>
    <t>профиль ELKAMET синий S 489/900 (хлыст 4м)</t>
  </si>
  <si>
    <t>031501108</t>
  </si>
  <si>
    <t>профиль ELKAMET серебряный S 489/100 (хлыст 4м)</t>
  </si>
  <si>
    <t>031501109</t>
  </si>
  <si>
    <t>профиль ELKAMET желтый S 489/600 (хл.4м)</t>
  </si>
  <si>
    <t>03170001</t>
  </si>
  <si>
    <t>профиль поликарб.U-обр.под 6мм (2.1м) прозр.</t>
  </si>
  <si>
    <t>03170002</t>
  </si>
  <si>
    <t>профиль поликарб.U-обр.под 8мм (2.1м) прозр.</t>
  </si>
  <si>
    <t>03170005</t>
  </si>
  <si>
    <t>верхний профиль поликарб.соединит.разъемный под 6/8/10мм (6м) прозр.</t>
  </si>
  <si>
    <t>03170006</t>
  </si>
  <si>
    <t>верхний профиль поликарб.соединит.разъемный под 16мм (6м) прозр.</t>
  </si>
  <si>
    <t>03170007</t>
  </si>
  <si>
    <t>нижний профиль поликарб.соединит.разъемный под 6/8/10/16мм (6м) прозр.</t>
  </si>
  <si>
    <t>03170008</t>
  </si>
  <si>
    <t>верхний профиль поликарб.соединит.разъемный под 6/8/10мм (12м) прозр.</t>
  </si>
  <si>
    <t>03170009</t>
  </si>
  <si>
    <t>верхний профиль поликарб.соединит.разъемный под 16мм (12м) прозр.</t>
  </si>
  <si>
    <t>03170010</t>
  </si>
  <si>
    <t>профиль поликарб.U-обр.под 4мм (2,1м) прозр.</t>
  </si>
  <si>
    <t>03170013</t>
  </si>
  <si>
    <t>профиль поликарб.H-обр.под 10мм (6м) прозр.</t>
  </si>
  <si>
    <t>03170015</t>
  </si>
  <si>
    <t>профиль поликарб.Н-обр.под 8мм (6м) прозр.</t>
  </si>
  <si>
    <t>03170018</t>
  </si>
  <si>
    <t>03170019</t>
  </si>
  <si>
    <t>031801001</t>
  </si>
  <si>
    <t>201001 профиль 1 золото,блест.(Gold) 3.04m</t>
  </si>
  <si>
    <t>031801002</t>
  </si>
  <si>
    <t>201003 профиль 1 серебро,блест.(Silber) 3.04m</t>
  </si>
  <si>
    <t>031801003</t>
  </si>
  <si>
    <t>201004 профиль 1 серебро,мат.(Silbermatt) 3.04m</t>
  </si>
  <si>
    <t>031801004</t>
  </si>
  <si>
    <t>201098 профиль 1 красный,блест.(Ferrari) 3.04m</t>
  </si>
  <si>
    <t>031801005</t>
  </si>
  <si>
    <t>201002 профиль 1 золото,мат.,3.04м</t>
  </si>
  <si>
    <t>031801006</t>
  </si>
  <si>
    <t>201056 профиль 1 белый,глянц.,3.04м</t>
  </si>
  <si>
    <t>031801007</t>
  </si>
  <si>
    <t>201021 профиль 1 черный,мат.(Schwarz Matt) 3,04м</t>
  </si>
  <si>
    <t>031802001</t>
  </si>
  <si>
    <t>202001 профиль 2 золото,блест.(Gold) 3.04m</t>
  </si>
  <si>
    <t>031802002</t>
  </si>
  <si>
    <t>202003 профиль 2 серебро,блест.(Silber) 3.04m</t>
  </si>
  <si>
    <t>031802003</t>
  </si>
  <si>
    <t>202004 профиль 2 серебро,мат.(Silbermatt) 3.04m</t>
  </si>
  <si>
    <t>031802004</t>
  </si>
  <si>
    <t>202119 профиль 2 светло-фиолет.мат.(Azur) 3.04m</t>
  </si>
  <si>
    <t>031802005</t>
  </si>
  <si>
    <t>202244 профиль 2 вишневый,мат.(Rosso) 3.04m</t>
  </si>
  <si>
    <t>031802006</t>
  </si>
  <si>
    <t>202005 профиль 2 серебро старое,блест.(Altsilber) 3,04m</t>
  </si>
  <si>
    <t>031802007</t>
  </si>
  <si>
    <t>202006 профиль 2 серый,блест.(Contr.grau) 3,04m</t>
  </si>
  <si>
    <t>031802009</t>
  </si>
  <si>
    <t>202242 профиль 2 ирис,мат.(Azzuro) 3,04m</t>
  </si>
  <si>
    <t>031802010</t>
  </si>
  <si>
    <t>202002 профиль 2 золото,мат.(Goldmatt) 3,04m</t>
  </si>
  <si>
    <t>031802013</t>
  </si>
  <si>
    <t>202021 профиль 2 черный,матов.,3,04м</t>
  </si>
  <si>
    <t>031802016</t>
  </si>
  <si>
    <t>202246 профиль 2 тосканский зеленый,мат.,3.04м</t>
  </si>
  <si>
    <t>031802017</t>
  </si>
  <si>
    <t>202101 профиль 2 гавайский синий,глянц.(Mauritius Glanz) 3,04м</t>
  </si>
  <si>
    <t>031802018</t>
  </si>
  <si>
    <t>202019 профиль 2 платина,матов.,3,04м</t>
  </si>
  <si>
    <t>031803002</t>
  </si>
  <si>
    <t>215004 профиль 15 серебро,мат.(Silbermatt) 3.04m</t>
  </si>
  <si>
    <t>031803005</t>
  </si>
  <si>
    <t>215016 профиль 15 черный,блест.(El.schwarz) 3.04m</t>
  </si>
  <si>
    <t>031803007</t>
  </si>
  <si>
    <t>215002 профиль 15 золото,мат.(Gold,matt) 3,04m</t>
  </si>
  <si>
    <t>031804001</t>
  </si>
  <si>
    <t>229004 профиль 29 серебро,мат.(Canto Silber matt) 3.04m</t>
  </si>
  <si>
    <t>031804002</t>
  </si>
  <si>
    <t>229061/229327 профиль 29 ртуть,структурный (Canto Str.-Mercury) 3.04m</t>
  </si>
  <si>
    <t>031805001</t>
  </si>
  <si>
    <t>2051001 профиль 51 золото,блест.(Gold) 3.04m</t>
  </si>
  <si>
    <t>031805002</t>
  </si>
  <si>
    <t>2051004 профиль 51 серебро,мат.(Silber matt) 3.04m</t>
  </si>
  <si>
    <t>031805004</t>
  </si>
  <si>
    <t>2051003 профиль 51 серебро,блест.(Silber) 3.04m</t>
  </si>
  <si>
    <t>031806001</t>
  </si>
  <si>
    <t>262002 профиль 62 золото,мат.(Gold matt) 3.04m</t>
  </si>
  <si>
    <t>031806002</t>
  </si>
  <si>
    <t>262004 профиль 62 серебро,мат.(Silber matt) 3.04m</t>
  </si>
  <si>
    <t>031806004</t>
  </si>
  <si>
    <t>262001 профиль 62 золото,глянц.,3.04м</t>
  </si>
  <si>
    <t>031806005</t>
  </si>
  <si>
    <t>262003 профиль 62 серебро,глянц.,3.04м</t>
  </si>
  <si>
    <t>031807001</t>
  </si>
  <si>
    <t>275001 профиль 75 золото,блест.(Gold) 3.04m</t>
  </si>
  <si>
    <t>031807002</t>
  </si>
  <si>
    <t>275004 профиль 75 серебро,мат.(Silber matt) 3.04m</t>
  </si>
  <si>
    <t>031807004</t>
  </si>
  <si>
    <t>275006 профиль 75 серый,блест.3,04м</t>
  </si>
  <si>
    <t>031808001</t>
  </si>
  <si>
    <t>51011 сбор.комплект для проф.5,11-97</t>
  </si>
  <si>
    <t>031808002</t>
  </si>
  <si>
    <t>51414 сбор.комплект для проф.1-4,7,9</t>
  </si>
  <si>
    <t>031808003</t>
  </si>
  <si>
    <t>51703 замок секр.для пр.5,11-97</t>
  </si>
  <si>
    <t>031808004</t>
  </si>
  <si>
    <t>51704 замок секр.для пр.1-4,7,9</t>
  </si>
  <si>
    <t>031808005</t>
  </si>
  <si>
    <t xml:space="preserve">51714 ключ к секр.замку </t>
  </si>
  <si>
    <t>031808006</t>
  </si>
  <si>
    <t>51715 уголок соед.подвиж.для пр.5,11-97</t>
  </si>
  <si>
    <t>031808007</t>
  </si>
  <si>
    <t>51025 уголок соед.с винтами для пр.5,11-97</t>
  </si>
  <si>
    <t>031808008</t>
  </si>
  <si>
    <t>51038 подставка для рам (5,11-97)</t>
  </si>
  <si>
    <t>031808009</t>
  </si>
  <si>
    <t>51617 держатель</t>
  </si>
  <si>
    <t>031808010</t>
  </si>
  <si>
    <t>51026 уголок соед.без винтов для пр.5,11-97</t>
  </si>
  <si>
    <t>031809001</t>
  </si>
  <si>
    <t>207004 профиль 07 серебро,мат.(Silber matt) 3.04m</t>
  </si>
  <si>
    <t>031809002</t>
  </si>
  <si>
    <t>207001 профиль 07 золото гл.(Gold) 3.04m</t>
  </si>
  <si>
    <t>03181001</t>
  </si>
  <si>
    <t>285019 профиль 85 платина,мат.(Platin matt) 3.04m</t>
  </si>
  <si>
    <t>03181003</t>
  </si>
  <si>
    <t>285004 профиль 85 серебро,мат.3,04m</t>
  </si>
  <si>
    <t>031811102</t>
  </si>
  <si>
    <t>9-001001 образец пр.N1 золото, блест.</t>
  </si>
  <si>
    <t>031811103</t>
  </si>
  <si>
    <t>9-001003 образец пр.N1 серебро,блест.</t>
  </si>
  <si>
    <t>031811104</t>
  </si>
  <si>
    <t>9-001004 образец пр.N1 серебро,мат.</t>
  </si>
  <si>
    <t>031811105</t>
  </si>
  <si>
    <t>9-001021 образец пр.N1 черный,мат.</t>
  </si>
  <si>
    <t>031811106</t>
  </si>
  <si>
    <t>9-001056 образец пр.N1 белый,блест.</t>
  </si>
  <si>
    <t>031811107</t>
  </si>
  <si>
    <t>9-001098 образец пр.N1 феррари красный,блест.</t>
  </si>
  <si>
    <t>03181117</t>
  </si>
  <si>
    <t>9-002019 образец пр.N2 платина,мат.</t>
  </si>
  <si>
    <t>03181118</t>
  </si>
  <si>
    <t>9-002101 образец пр.N2 гавайский синий,блест.</t>
  </si>
  <si>
    <t>031811305</t>
  </si>
  <si>
    <t>9-003156 образец Р3 черный,флорентийский</t>
  </si>
  <si>
    <t>031811306</t>
  </si>
  <si>
    <t>9-003249 образец Р3 золото античное,мат.</t>
  </si>
  <si>
    <t>031811403</t>
  </si>
  <si>
    <t>9-005001 образец Р5 золото,блест.</t>
  </si>
  <si>
    <t>031811404</t>
  </si>
  <si>
    <t>9-005004 образец Р5 серебро,мат.</t>
  </si>
  <si>
    <t>031811405</t>
  </si>
  <si>
    <t>9-005154 образец Р5 серый,флорентийский</t>
  </si>
  <si>
    <t>031811406</t>
  </si>
  <si>
    <t>9-005155 образец Р5 янтарь,флорентийский</t>
  </si>
  <si>
    <t>031811804</t>
  </si>
  <si>
    <t>9-062001 образец Р62 золото,блест.</t>
  </si>
  <si>
    <t>031811805</t>
  </si>
  <si>
    <t>9-062003 образец Р62 серебро,блест.</t>
  </si>
  <si>
    <t>031811904</t>
  </si>
  <si>
    <t>9-075006 образец Р75 серый, блест.</t>
  </si>
  <si>
    <t>03181301</t>
  </si>
  <si>
    <t>287306 профиль 87 структ.серый(Strukt.-Grau) 3.04m</t>
  </si>
  <si>
    <t>03181302</t>
  </si>
  <si>
    <t>287317 профиль 87 золото,структ.3,04m</t>
  </si>
  <si>
    <t>03181303</t>
  </si>
  <si>
    <t>287327 профиль 87 ртуть,структ.3,04m</t>
  </si>
  <si>
    <t>03181401</t>
  </si>
  <si>
    <t>282001 профиль 82 золото гл.(Gold) 3.04m</t>
  </si>
  <si>
    <t>031814101</t>
  </si>
  <si>
    <t>9-085003 образец пр.N 85 серебро,блест.</t>
  </si>
  <si>
    <t>031815301</t>
  </si>
  <si>
    <t>9-022001 образец Р22 золото,блест.</t>
  </si>
  <si>
    <t>031815302</t>
  </si>
  <si>
    <t>9-022004 образец Р22 серебро,мат.</t>
  </si>
  <si>
    <t>031815401</t>
  </si>
  <si>
    <t>9-087317 образец Р87 золото,структ.</t>
  </si>
  <si>
    <t>0318155</t>
  </si>
  <si>
    <t>5037003 рамка Cristal Silber gl.35*100cm</t>
  </si>
  <si>
    <t>0318156</t>
  </si>
  <si>
    <t>5037149 рамка Cristal Flor.SilberNat.35*100cm</t>
  </si>
  <si>
    <t>0318157</t>
  </si>
  <si>
    <t>5037156 рамка Cristal Flor.Schwarz 35*100cm</t>
  </si>
  <si>
    <t>0318158</t>
  </si>
  <si>
    <t>5044003 рамка Cristal Silber gl.40*40cm</t>
  </si>
  <si>
    <t>0318159</t>
  </si>
  <si>
    <t>5044156 рамка Cristal Flor.Schwarz 40*40cm</t>
  </si>
  <si>
    <t>0318160</t>
  </si>
  <si>
    <t>562904 рамка Gallery Silber mat. 25*60cm/3окна*14*14cm</t>
  </si>
  <si>
    <t>0318161</t>
  </si>
  <si>
    <t>562921 рамка Gallery Schwarz mat. 25*60cm/3окна*14*14cm</t>
  </si>
  <si>
    <t>0318162</t>
  </si>
  <si>
    <t>83087 рамка Cambio P97 Flor.Schwarz 30*40cm</t>
  </si>
  <si>
    <t>0318163</t>
  </si>
  <si>
    <t>87080 рамка Cambio P 97 Nickel 70*90cm</t>
  </si>
  <si>
    <t>0318167</t>
  </si>
  <si>
    <t>901262 компл.образцов профиля N262 (10 элементов)</t>
  </si>
  <si>
    <t>0318168</t>
  </si>
  <si>
    <t>901225 компл.образцов профиля N225 (19 элементов)</t>
  </si>
  <si>
    <t>0318169</t>
  </si>
  <si>
    <t>93573 проспект Nielsen рамочные профили 2009</t>
  </si>
  <si>
    <t>0318170</t>
  </si>
  <si>
    <t>93722 проспект Nielsen (профили №1,2 и 5) 2009</t>
  </si>
  <si>
    <t>03181701</t>
  </si>
  <si>
    <t>205003 профиль 05 серебро гл.(Silber) 3.04m</t>
  </si>
  <si>
    <t>03181703</t>
  </si>
  <si>
    <t>205150 профиль 05 серебро,флорентийский 3,04м</t>
  </si>
  <si>
    <t>03181704</t>
  </si>
  <si>
    <t>205001 профиль 05 золото глянц.(Gold) 3,04м</t>
  </si>
  <si>
    <t>03181705</t>
  </si>
  <si>
    <t>205155 профиль 05 янтарь,флорентийский 3,04м</t>
  </si>
  <si>
    <t>03181707</t>
  </si>
  <si>
    <t>205004 профиль 05 серебро,матов. 3,04м</t>
  </si>
  <si>
    <t>0318171</t>
  </si>
  <si>
    <t>561304 рамка Gallery Jun 40*40см серебро</t>
  </si>
  <si>
    <t>031817201</t>
  </si>
  <si>
    <t>9-152021 образец Р152 черный матовый</t>
  </si>
  <si>
    <t>031817301</t>
  </si>
  <si>
    <t>9-222003 образец Р222 серебро</t>
  </si>
  <si>
    <t>031817302</t>
  </si>
  <si>
    <t>9-222004 образец Р222 серебро мат.</t>
  </si>
  <si>
    <t>031817303</t>
  </si>
  <si>
    <t>9-222021 образец Р222 черный мат.</t>
  </si>
  <si>
    <t>031817401</t>
  </si>
  <si>
    <t>9-223003 образец Р223 серебро</t>
  </si>
  <si>
    <t>031817402</t>
  </si>
  <si>
    <t>9-223004 образец Р223 серебро мат.</t>
  </si>
  <si>
    <t>031817403</t>
  </si>
  <si>
    <t>9-223021 образец Р223 черный мат.</t>
  </si>
  <si>
    <t>031817501</t>
  </si>
  <si>
    <t>9-224003 образец Р224 серебро</t>
  </si>
  <si>
    <t>031817502</t>
  </si>
  <si>
    <t>9-224004 образец Р224 серебро мат.</t>
  </si>
  <si>
    <t>031817503</t>
  </si>
  <si>
    <t>9-224021 образец Р224 черный мат.</t>
  </si>
  <si>
    <t>0318176</t>
  </si>
  <si>
    <t>901220 компл.образцов профиля N220 (6 элементов)</t>
  </si>
  <si>
    <t>0318177</t>
  </si>
  <si>
    <t>902011 компл.образцов профилей N263,264,265,266,267,268 (19 элементов)</t>
  </si>
  <si>
    <t>031817801</t>
  </si>
  <si>
    <t>9-026004 образец Р26 серебро матовый</t>
  </si>
  <si>
    <t>0318179</t>
  </si>
  <si>
    <t>901229 компл.образцов профиля №229(9 элементов)</t>
  </si>
  <si>
    <t>0318180</t>
  </si>
  <si>
    <t>901269 компл.образцов профиля №269(18 элементов)</t>
  </si>
  <si>
    <t>0318181</t>
  </si>
  <si>
    <t>901270 компл.образцов профиля №270(18 элементов)</t>
  </si>
  <si>
    <t>0318182</t>
  </si>
  <si>
    <t xml:space="preserve">51650 фиксирующая скоба </t>
  </si>
  <si>
    <t>03182101</t>
  </si>
  <si>
    <t>203155 профиль 03 янтарь,флорентийский 3,04м</t>
  </si>
  <si>
    <t>03182102</t>
  </si>
  <si>
    <t>203151 профиль 03 золото,флорентийский 3,04м</t>
  </si>
  <si>
    <t>03182105</t>
  </si>
  <si>
    <t>203156 профиль 03 черный,флорентийский 3,04м</t>
  </si>
  <si>
    <t>03182201</t>
  </si>
  <si>
    <t>51715 прямая часть уголка соед.подвиж.для проф.5,11-97</t>
  </si>
  <si>
    <t>03182202</t>
  </si>
  <si>
    <t>51715 формированная часть уголка соед.подвиж.для проф.5,11-97</t>
  </si>
  <si>
    <t>03182203</t>
  </si>
  <si>
    <t>51715 подкладка для уголка соед.подвиж.для проф.5,11-97 (в 1 уг-ке 2 подкл.)</t>
  </si>
  <si>
    <t>03182401</t>
  </si>
  <si>
    <t>222004 профиль 22 серебро,матовый,3.04м</t>
  </si>
  <si>
    <t>03182402</t>
  </si>
  <si>
    <t>222001 профиль 22 золото,блест.3.04м</t>
  </si>
  <si>
    <t>03182511</t>
  </si>
  <si>
    <t>51655 Крючок большой (7,5кг)</t>
  </si>
  <si>
    <t>03182512</t>
  </si>
  <si>
    <t>51604 Леска перлоновая 2мм,бухта 100м</t>
  </si>
  <si>
    <t>03182513</t>
  </si>
  <si>
    <t>210256 Экономпрофиль,белый глянец (3м)</t>
  </si>
  <si>
    <t>03182514</t>
  </si>
  <si>
    <t>51658 Белый наконечник для экономпрофиля</t>
  </si>
  <si>
    <t>03183001</t>
  </si>
  <si>
    <t>278304 профиль 78 структ.серебро мат.(Strukt.Silber.Matt) 3,04m</t>
  </si>
  <si>
    <t>03280106</t>
  </si>
  <si>
    <t>труба ПММА Plexiglas XT clear(прозр.)16*12*2000мм</t>
  </si>
  <si>
    <t>03280107</t>
  </si>
  <si>
    <t>труба ПММА Plexiglas XT 0A070 clear(прозр.)133*123*2000мм</t>
  </si>
  <si>
    <t>03280108</t>
  </si>
  <si>
    <t>труба ПММА Plexiglas XT clear(прозр.)200*194*2000мм</t>
  </si>
  <si>
    <t>03280109</t>
  </si>
  <si>
    <t>труба ПММА Plexiglas XT 0A070 clear(прозр.)100*94*2000мм</t>
  </si>
  <si>
    <t>03280110</t>
  </si>
  <si>
    <t>труба ПММА Plexiglas XT WN370 white(молочн.)200*194*2000мм</t>
  </si>
  <si>
    <t>03280111</t>
  </si>
  <si>
    <t>труба ПММА Plexiglas XT clear(прозр.)400*392*2000мм</t>
  </si>
  <si>
    <t>03280112</t>
  </si>
  <si>
    <t>труба ПММА Plexiglas XT clear(прозр.)20*18*2000мм</t>
  </si>
  <si>
    <t>03280113</t>
  </si>
  <si>
    <t>труба ПММА Plexiglas XT clear(прозр.)25*21*2000мм</t>
  </si>
  <si>
    <t>03280114</t>
  </si>
  <si>
    <t>труба ПММА Plexiglas XT clear(прозр.)40*36*2000мм</t>
  </si>
  <si>
    <t>03280115</t>
  </si>
  <si>
    <t>труба ПММА Plexiglas XT clear(прозр.)60*54*2000мм</t>
  </si>
  <si>
    <t>03280116</t>
  </si>
  <si>
    <t>труба ПММА Plexiglas XT clear(прозр.)120*114*2000мм</t>
  </si>
  <si>
    <t>03280117</t>
  </si>
  <si>
    <t>труба ПММА Plexiglas XT clear(прозр.)150*144*2000мм</t>
  </si>
  <si>
    <t>03280118</t>
  </si>
  <si>
    <t>труба ПММА Plexiglas XT 0A070 clear(прозр.)70*64*2000мм</t>
  </si>
  <si>
    <t>03280119</t>
  </si>
  <si>
    <t>труба ПММА Plexiglas XT 0A070 clear(прозр.)13*10*2000мм</t>
  </si>
  <si>
    <t>03280120</t>
  </si>
  <si>
    <t>труба ПММА Plexiglas XT WN370 white(молочн.)150*144*2000мм</t>
  </si>
  <si>
    <t>03280121</t>
  </si>
  <si>
    <t>труба ПММА Plexiglas XT 0A070 clear(прозр.)40*32*4000мм</t>
  </si>
  <si>
    <t>03280122</t>
  </si>
  <si>
    <t>труба ПММА Plexiglas XT 0A070 clear(прозр.) 110*100*2000мм</t>
  </si>
  <si>
    <t>03280123</t>
  </si>
  <si>
    <t>труба ПММА Plexiglas XT 0A070 clear(прозр.) 30*20*2000мм</t>
  </si>
  <si>
    <t>03280124</t>
  </si>
  <si>
    <t>труба ПММА Plexiglas XT 0A070 clear(прозр.) 80*70*2000мм</t>
  </si>
  <si>
    <t>03280125</t>
  </si>
  <si>
    <t>труба ПММА Plexiglas XT 0A070 clear(прозр.) 100*90*2000мм</t>
  </si>
  <si>
    <t>03280126</t>
  </si>
  <si>
    <t>труба ПММА Plexiglas XT 0A070 clear(прозр.) 250*242*4000мм</t>
  </si>
  <si>
    <t>03280127</t>
  </si>
  <si>
    <t>труба ПММА Plexiglas Satin Ice clear 0D010 DF (сатин.) 90*84*2000мм</t>
  </si>
  <si>
    <t>03280128</t>
  </si>
  <si>
    <t>032802006</t>
  </si>
  <si>
    <t>стержень круглый Plexiglas XT EndLighten 0N001L 20*2000мм</t>
  </si>
  <si>
    <t>033601</t>
  </si>
  <si>
    <t>033602</t>
  </si>
  <si>
    <t>033603</t>
  </si>
  <si>
    <t>033604</t>
  </si>
  <si>
    <t>033605</t>
  </si>
  <si>
    <t>033606</t>
  </si>
  <si>
    <t>040312</t>
  </si>
  <si>
    <t>патрон G13 повор.47500(101738)</t>
  </si>
  <si>
    <t>040313</t>
  </si>
  <si>
    <t>патрон G13 поворот. с гнезд. для старт. 47600(101765)</t>
  </si>
  <si>
    <t>040314</t>
  </si>
  <si>
    <t>патрон G13 накидной 47900(101784)</t>
  </si>
  <si>
    <t>040316</t>
  </si>
  <si>
    <t>держатель старт. 43100(101631)</t>
  </si>
  <si>
    <t>040317</t>
  </si>
  <si>
    <t>ламподерж. пружина 20400 под 26мм(100442)</t>
  </si>
  <si>
    <t>040318</t>
  </si>
  <si>
    <t>кроншт.20702(100457) ламподерж.47500 и 47600</t>
  </si>
  <si>
    <t>04040001</t>
  </si>
  <si>
    <t>стартер S10 4...65W 230V</t>
  </si>
  <si>
    <t>04040021</t>
  </si>
  <si>
    <t>стартер S2 4...22W 130V/230V</t>
  </si>
  <si>
    <t>040508</t>
  </si>
  <si>
    <t>дроссель э/магн. L7/9/11.141 с G23 Nr.163148 (B921.161)</t>
  </si>
  <si>
    <t>040509</t>
  </si>
  <si>
    <t>дроссель э/магн. L18.257 art.534146</t>
  </si>
  <si>
    <t>0405138</t>
  </si>
  <si>
    <t>040515</t>
  </si>
  <si>
    <t>патрон накидной G5 09170 (109686)</t>
  </si>
  <si>
    <t>040518</t>
  </si>
  <si>
    <t>кроншт.20700(100454) ламподерж.47500 и 47600</t>
  </si>
  <si>
    <t>040519</t>
  </si>
  <si>
    <t>патрон G5 повор.09105(100305)под винт</t>
  </si>
  <si>
    <t>040521</t>
  </si>
  <si>
    <t>патрон G13 повор.(с защелкой)47106 (101690)</t>
  </si>
  <si>
    <t>040524</t>
  </si>
  <si>
    <t>патрон G13 накидной 47920 с держ.стартера art.101785</t>
  </si>
  <si>
    <t>040526</t>
  </si>
  <si>
    <t>клипса с защелкой для кругл.лампы 40150</t>
  </si>
  <si>
    <t>04053005</t>
  </si>
  <si>
    <t>дроссель электр. ELXc 249.859 220-240V art.188096(188139,188617)</t>
  </si>
  <si>
    <t>04053006</t>
  </si>
  <si>
    <t>дроссель электр. ELXc218.441 art.162746(188196)</t>
  </si>
  <si>
    <t>04053007</t>
  </si>
  <si>
    <t>дроссель электр. ELXc236.438 art.188029(188192)</t>
  </si>
  <si>
    <t>04053010</t>
  </si>
  <si>
    <t>дроссель электр. ELXe258.222 art.188130</t>
  </si>
  <si>
    <t>04053011</t>
  </si>
  <si>
    <t>дроссель электр. ELXc236.202 (2-18/36W) art.188316</t>
  </si>
  <si>
    <t>04053012</t>
  </si>
  <si>
    <t>дроссель электр. ELXc136.207 (1-18/36W) art.188457</t>
  </si>
  <si>
    <t>04053013</t>
  </si>
  <si>
    <t>дроссель электр. ELXc236.208 (2-18/36W) art.188705(188458)</t>
  </si>
  <si>
    <t>04053014</t>
  </si>
  <si>
    <t>дроссель электр. ELXc158.209 220-240V M8 art.188459</t>
  </si>
  <si>
    <t>04053015</t>
  </si>
  <si>
    <t>дроссель электр. ELXc258.210 220-240V M8 art.188460(188707)</t>
  </si>
  <si>
    <t>040540</t>
  </si>
  <si>
    <t>патрон накидной G5 17.501</t>
  </si>
  <si>
    <t>0405418</t>
  </si>
  <si>
    <t>конденсатор комп.20,0 мкф/250В Electronicon (крепеж-винт/клемная колодка)</t>
  </si>
  <si>
    <t>040551</t>
  </si>
  <si>
    <t>Патрон Е27 64781 с винт.зажимами арт.503041</t>
  </si>
  <si>
    <t>040552</t>
  </si>
  <si>
    <t>Патрон Е27 64740 с зажимами без винтов арт.108747</t>
  </si>
  <si>
    <t>0405601</t>
  </si>
  <si>
    <t>дроссель электр. ELXs 108.908 Nr.188249 под лампы 4,6,8W</t>
  </si>
  <si>
    <t>0405603</t>
  </si>
  <si>
    <t>дроссель электр. ELXs 121.904 Nr.188664 под лампы 14,21W</t>
  </si>
  <si>
    <t>0405604</t>
  </si>
  <si>
    <t>дроссель электр. ELXs 124.905 Nr.188217/188666 под лампы 24W</t>
  </si>
  <si>
    <t>0405701</t>
  </si>
  <si>
    <t>дроссель электр. ELXc 235.857 (188094)</t>
  </si>
  <si>
    <t>0405801</t>
  </si>
  <si>
    <t>дроссель электр. ELXc 240.863 (188141/188616)</t>
  </si>
  <si>
    <t>0405803</t>
  </si>
  <si>
    <t>дроссель электр. ELXc 254.865 (188143/188618)</t>
  </si>
  <si>
    <t>0405804</t>
  </si>
  <si>
    <t>дроссель электр. ELXc 280.538 (188233/188619)</t>
  </si>
  <si>
    <t>0405901</t>
  </si>
  <si>
    <t>дроссель NaHj 150.355 для МГЛ art.161445</t>
  </si>
  <si>
    <t>0405902</t>
  </si>
  <si>
    <t>дроссель NaHj 70.300(70.320) для МГЛ art.161402(art.174961)</t>
  </si>
  <si>
    <t>0405903</t>
  </si>
  <si>
    <t>импульсн.зажиг.устр-во(ИЗУ) Z400M (70-400Вт) art.140594(art.147707/142897)</t>
  </si>
  <si>
    <t>0405904</t>
  </si>
  <si>
    <t>корпус для МГпрож.ассиметр.(150,70Вт) R7S MH(MT) IP65 серый (SJ-H-150C)</t>
  </si>
  <si>
    <t>04080011</t>
  </si>
  <si>
    <t>лампа дн.света Lynx-S CF-S 9W/840 Sylv.0025890</t>
  </si>
  <si>
    <t>04080014</t>
  </si>
  <si>
    <t>стартер FS-11/230V от 4 до 65W 0024434 (0024454,0024456,0024436)</t>
  </si>
  <si>
    <t>04080039</t>
  </si>
  <si>
    <t>лампа T8 F15W/54-765 438мм 0000062</t>
  </si>
  <si>
    <t>04080040</t>
  </si>
  <si>
    <t>лампа T8 F30W/54-765 900мм 0000142</t>
  </si>
  <si>
    <t>04080041</t>
  </si>
  <si>
    <t>04080042</t>
  </si>
  <si>
    <t>лампа T8 F14W/54-765 361мм 0000037</t>
  </si>
  <si>
    <t>04080044</t>
  </si>
  <si>
    <t>лампа T8 18/865 590мм 0001502</t>
  </si>
  <si>
    <t>04080045</t>
  </si>
  <si>
    <t>лампа T8 30/865 900мм 0001078</t>
  </si>
  <si>
    <t>04080046</t>
  </si>
  <si>
    <t>лампа Т8 36/865 1200мм 0001512</t>
  </si>
  <si>
    <t>04080048</t>
  </si>
  <si>
    <t>лампа T5 F6W/54-765 (212мм) 0000011 Sylv.</t>
  </si>
  <si>
    <t>04080049</t>
  </si>
  <si>
    <t>лампа T5 F8W/54-765 (288мм) Sylv.0000019</t>
  </si>
  <si>
    <t>04080050</t>
  </si>
  <si>
    <t>лампа T8 F58W/54-765 1500мм 0001440</t>
  </si>
  <si>
    <t>04080202</t>
  </si>
  <si>
    <t>лампа T5 FHE 21W/840 (850мм) 0002764</t>
  </si>
  <si>
    <t>04080208</t>
  </si>
  <si>
    <t>лампа T5 FHO 54W/840 (1150мм) 0002782</t>
  </si>
  <si>
    <t>04080216</t>
  </si>
  <si>
    <t xml:space="preserve">лампа Т5 FHO 49W/865 (1450мм) 0002780 </t>
  </si>
  <si>
    <t>04080217</t>
  </si>
  <si>
    <t>лампа Т5 FHO 39W/865 (850мм) 0002779</t>
  </si>
  <si>
    <t>04080218</t>
  </si>
  <si>
    <t>лампа Т5 FHO 54W/865 (1150мм) 0002783</t>
  </si>
  <si>
    <t>04080219</t>
  </si>
  <si>
    <t>лампа T5 FHO 24W/865 (550mm) 0002774</t>
  </si>
  <si>
    <t>04080220</t>
  </si>
  <si>
    <t>Лампа T5 F13W/54-765 (517мм) 0000029</t>
  </si>
  <si>
    <t>04080221</t>
  </si>
  <si>
    <t>04080222</t>
  </si>
  <si>
    <t>Лампа T5 FHE F21W/865/860 (850мм) 0002765</t>
  </si>
  <si>
    <t>04080223</t>
  </si>
  <si>
    <t>Лампа T5 FHE F28W/865 (1150мм) 0002768</t>
  </si>
  <si>
    <t>04080224</t>
  </si>
  <si>
    <t>Лампа T5 FHE F35W/865 (1450мм) 0002771</t>
  </si>
  <si>
    <t>04080901</t>
  </si>
  <si>
    <t>МГлампа Sylv.HSI-TD 150W/WDL 3K UVS art.0021033</t>
  </si>
  <si>
    <t>04080902</t>
  </si>
  <si>
    <t>МГлампа Sylv.HSI-TD 70W/WDL 3K UVS art.0021030</t>
  </si>
  <si>
    <t>04080903</t>
  </si>
  <si>
    <t>МГлампа Sylv.HSI-TD 70W/NDL 4K UVS art.0021031</t>
  </si>
  <si>
    <t>04080904</t>
  </si>
  <si>
    <t>МГлампа Sylv.HSI-TD 70W/D 5K UVS art.0021045</t>
  </si>
  <si>
    <t>04080905</t>
  </si>
  <si>
    <t>04080906</t>
  </si>
  <si>
    <t>МГлампа Sylv.HSI-TD 150W/D 5K UVS art.0021046</t>
  </si>
  <si>
    <t>0411000701</t>
  </si>
  <si>
    <t>каталог Sylvania</t>
  </si>
  <si>
    <t>0411000730</t>
  </si>
  <si>
    <t>Каталог Philips</t>
  </si>
  <si>
    <t>041151201</t>
  </si>
  <si>
    <t>Лампа MASTER PL-C 26W/840/2P</t>
  </si>
  <si>
    <t>041151202</t>
  </si>
  <si>
    <t xml:space="preserve">Лампа MASTER PL-C 13W/840/4P </t>
  </si>
  <si>
    <t>04240906</t>
  </si>
  <si>
    <t>патрон накидной Т12/Т8 47700 (№101781)</t>
  </si>
  <si>
    <t>04240907</t>
  </si>
  <si>
    <t>Ламподержатель клипса Т12/Т8 20401 (№100444)</t>
  </si>
  <si>
    <t>0429201</t>
  </si>
  <si>
    <t>прож.CRON 70A MГЛ симметр.Rx7s</t>
  </si>
  <si>
    <t>0429203</t>
  </si>
  <si>
    <t>прож.CRON 70D серый МГЛ ассимметр.Rx7s IP65</t>
  </si>
  <si>
    <t>0429209</t>
  </si>
  <si>
    <t>прож.CRON 150A серый МГЛ симметр.Rх7s IP65</t>
  </si>
  <si>
    <t>0429210</t>
  </si>
  <si>
    <t>прож.CRON 150C серый МГЛ круглосимметр.Rx7s IP65 1117036</t>
  </si>
  <si>
    <t>0429211</t>
  </si>
  <si>
    <t>прож.CRON 150D серый МГЛ асимметр.Rx7s IP65</t>
  </si>
  <si>
    <t>04320112001</t>
  </si>
  <si>
    <t>дроссель электр. ЕНХс 70.330 арт.188289</t>
  </si>
  <si>
    <t>043202003</t>
  </si>
  <si>
    <t>043202004</t>
  </si>
  <si>
    <t>0432021201</t>
  </si>
  <si>
    <t>корпус для МГпрож.ассиметр.(150,70Вт) RX7s/IP65 серый art.FL 60022</t>
  </si>
  <si>
    <t>0432051101</t>
  </si>
  <si>
    <t>корпус для МГпрож.ассиметр.(400,250Вт) E40/IP65 серый art.FL 60058</t>
  </si>
  <si>
    <t>0432051201</t>
  </si>
  <si>
    <t>дроссель NaHj 250.204 арт.529087 220V/50Hz</t>
  </si>
  <si>
    <t>0432060101</t>
  </si>
  <si>
    <t>дроссель NaHj 400.006 арт.179740</t>
  </si>
  <si>
    <t>04353016</t>
  </si>
  <si>
    <t>дроссель электр. ELXc258.203 art.188317</t>
  </si>
  <si>
    <t>04353017</t>
  </si>
  <si>
    <t>дроссель электр. ELXc 135.856 art.188093</t>
  </si>
  <si>
    <t>04353018</t>
  </si>
  <si>
    <t>дроссель электр. ELXc 140.862 art.188140</t>
  </si>
  <si>
    <t>04353019</t>
  </si>
  <si>
    <t>дроссель электр. ELXc 154.864 art.188142</t>
  </si>
  <si>
    <t>04353020</t>
  </si>
  <si>
    <t>дроссель электр. ELXc 180.866 art.188144</t>
  </si>
  <si>
    <t>04353021</t>
  </si>
  <si>
    <t>дроссель электр. ELXd 180.613 art.188342</t>
  </si>
  <si>
    <t>04353022</t>
  </si>
  <si>
    <t>ЭПРА LST 136-S1 (T8 1*36вт, холодный пуск)</t>
  </si>
  <si>
    <t>04353023</t>
  </si>
  <si>
    <t>ЭПРА LST 236-S2 (T8 2*36вт, холодный пуск)</t>
  </si>
  <si>
    <t>04353024</t>
  </si>
  <si>
    <t>ЭПРА LST 136-B (T8 1*36вт, теплый пуск)</t>
  </si>
  <si>
    <t>04353025</t>
  </si>
  <si>
    <t>ЭПРА LST 236-B (T8 2*36вт, теплый пуск)</t>
  </si>
  <si>
    <t>05010101</t>
  </si>
  <si>
    <t>краска LIG 020,1л</t>
  </si>
  <si>
    <t>05010102</t>
  </si>
  <si>
    <t>краска LIG 021,1л</t>
  </si>
  <si>
    <t>05010103</t>
  </si>
  <si>
    <t>краска LIG 022,1л</t>
  </si>
  <si>
    <t>05010104</t>
  </si>
  <si>
    <t>краска LIG 026,1л</t>
  </si>
  <si>
    <t>05010105</t>
  </si>
  <si>
    <t>краска LIG 031,1л</t>
  </si>
  <si>
    <t>05010106</t>
  </si>
  <si>
    <t>краска LIG 032,1л</t>
  </si>
  <si>
    <t>05010107</t>
  </si>
  <si>
    <t>краска LIG 033,1л</t>
  </si>
  <si>
    <t>05010108</t>
  </si>
  <si>
    <t>краска LIG 035,1л</t>
  </si>
  <si>
    <t>05010109</t>
  </si>
  <si>
    <t>краска LIG 036,1л</t>
  </si>
  <si>
    <t>05010110</t>
  </si>
  <si>
    <t>краска LIG 037,1л</t>
  </si>
  <si>
    <t>05010111</t>
  </si>
  <si>
    <t>краска LIG 045,1л</t>
  </si>
  <si>
    <t>05010112</t>
  </si>
  <si>
    <t>краска LIG 055,1л</t>
  </si>
  <si>
    <t>05010113</t>
  </si>
  <si>
    <t>краска LIG 056,1л</t>
  </si>
  <si>
    <t>05010114</t>
  </si>
  <si>
    <t>краска LIG 057,1л</t>
  </si>
  <si>
    <t>05010115</t>
  </si>
  <si>
    <t>краска LIG 058,1л</t>
  </si>
  <si>
    <t>05010116</t>
  </si>
  <si>
    <t>краска LIG 059,1л</t>
  </si>
  <si>
    <t>05010117</t>
  </si>
  <si>
    <t>краска LIG 064,1л</t>
  </si>
  <si>
    <t>05010118</t>
  </si>
  <si>
    <t>краска LIG 067,1л</t>
  </si>
  <si>
    <t>05010119</t>
  </si>
  <si>
    <t>краска LIG 068,1л</t>
  </si>
  <si>
    <t>05010120</t>
  </si>
  <si>
    <t>краска LIG 070,1л</t>
  </si>
  <si>
    <t>05010121</t>
  </si>
  <si>
    <t>краска LIG 073,1л</t>
  </si>
  <si>
    <t>05010122</t>
  </si>
  <si>
    <t>краска LIG 429,1л</t>
  </si>
  <si>
    <t>05010123</t>
  </si>
  <si>
    <t>краска LIG 439,1л</t>
  </si>
  <si>
    <t>05010124</t>
  </si>
  <si>
    <t>краска LIG 459,1л</t>
  </si>
  <si>
    <t>05010125</t>
  </si>
  <si>
    <t>краска LIG 473,1л</t>
  </si>
  <si>
    <t>05010126</t>
  </si>
  <si>
    <t>краска LIG 829,1л</t>
  </si>
  <si>
    <t>05010127</t>
  </si>
  <si>
    <t>краска LIG 832,1л</t>
  </si>
  <si>
    <t>05010128</t>
  </si>
  <si>
    <t>краска LIG 836,1л</t>
  </si>
  <si>
    <t>05010129</t>
  </si>
  <si>
    <t>краска LIG 839,1л</t>
  </si>
  <si>
    <t>05010130</t>
  </si>
  <si>
    <t>краска LIG 850,1л</t>
  </si>
  <si>
    <t>05010131</t>
  </si>
  <si>
    <t>краска LIG 851,1л</t>
  </si>
  <si>
    <t>05010132</t>
  </si>
  <si>
    <t>краска LIG 852,1л</t>
  </si>
  <si>
    <t>05010133</t>
  </si>
  <si>
    <t>краска LIG 859,1л</t>
  </si>
  <si>
    <t>05010134</t>
  </si>
  <si>
    <t>краска LIG 868,1л</t>
  </si>
  <si>
    <t>05010201</t>
  </si>
  <si>
    <t>краска LIS 191,1л</t>
  </si>
  <si>
    <t>05010202</t>
  </si>
  <si>
    <t>краска LIS 193,1л</t>
  </si>
  <si>
    <t>05010213</t>
  </si>
  <si>
    <t>краска LIS 073,1л</t>
  </si>
  <si>
    <t>05010226</t>
  </si>
  <si>
    <t>краска LIS 429,1л</t>
  </si>
  <si>
    <t>05010227</t>
  </si>
  <si>
    <t>краска LIS 439,1л</t>
  </si>
  <si>
    <t>05010228</t>
  </si>
  <si>
    <t>краска LIS 459,1л</t>
  </si>
  <si>
    <t>05010229</t>
  </si>
  <si>
    <t>краска LIS 473,1л</t>
  </si>
  <si>
    <t>05010230</t>
  </si>
  <si>
    <t>краска LIS 829,1л</t>
  </si>
  <si>
    <t>05010231</t>
  </si>
  <si>
    <t>краска LIS 832,1л</t>
  </si>
  <si>
    <t>05010232</t>
  </si>
  <si>
    <t>краска LIS 836,1л</t>
  </si>
  <si>
    <t>05010233</t>
  </si>
  <si>
    <t>краска LIS 839,1л</t>
  </si>
  <si>
    <t>05010234</t>
  </si>
  <si>
    <t>краска LIS 850,1л</t>
  </si>
  <si>
    <t>05010235</t>
  </si>
  <si>
    <t>краска LIS 851,1л</t>
  </si>
  <si>
    <t>05010236</t>
  </si>
  <si>
    <t>краска LIS 852,1л</t>
  </si>
  <si>
    <t>05010237</t>
  </si>
  <si>
    <t>краска LIS 859,1л</t>
  </si>
  <si>
    <t>05010238</t>
  </si>
  <si>
    <t>краска LIS 868,1л</t>
  </si>
  <si>
    <t>05010511</t>
  </si>
  <si>
    <t>краска PU 055,800г</t>
  </si>
  <si>
    <t>05010601</t>
  </si>
  <si>
    <t>краска SR 020,1л</t>
  </si>
  <si>
    <t>05010602</t>
  </si>
  <si>
    <t>краска SR 021,1л</t>
  </si>
  <si>
    <t>05010603</t>
  </si>
  <si>
    <t>краска SR 022,1л</t>
  </si>
  <si>
    <t>05010604</t>
  </si>
  <si>
    <t>краска SR 026,1л</t>
  </si>
  <si>
    <t>05010605</t>
  </si>
  <si>
    <t>краска SR 031,1л</t>
  </si>
  <si>
    <t>05010606</t>
  </si>
  <si>
    <t>краска SR 032,1л</t>
  </si>
  <si>
    <t>05010607</t>
  </si>
  <si>
    <t>краска SR 033,1л</t>
  </si>
  <si>
    <t>05010608</t>
  </si>
  <si>
    <t>краска SR 035,1л</t>
  </si>
  <si>
    <t>05010609</t>
  </si>
  <si>
    <t>краска SR 036,1л</t>
  </si>
  <si>
    <t>05010610</t>
  </si>
  <si>
    <t>краска SR 037,1л</t>
  </si>
  <si>
    <t>05010611</t>
  </si>
  <si>
    <t>краска SR 045,1л</t>
  </si>
  <si>
    <t>05010612</t>
  </si>
  <si>
    <t>краска SR 055,1л</t>
  </si>
  <si>
    <t>05010613</t>
  </si>
  <si>
    <t>краска SR 056,1л</t>
  </si>
  <si>
    <t>05010614</t>
  </si>
  <si>
    <t>краска SR 057,1л</t>
  </si>
  <si>
    <t>05010615</t>
  </si>
  <si>
    <t>краска SR 058,1л</t>
  </si>
  <si>
    <t>05010616</t>
  </si>
  <si>
    <t>краска SR 059,1л</t>
  </si>
  <si>
    <t>05010617</t>
  </si>
  <si>
    <t>краска SR 064,1л</t>
  </si>
  <si>
    <t>05010618</t>
  </si>
  <si>
    <t>краска SR 067,1л</t>
  </si>
  <si>
    <t>05010619</t>
  </si>
  <si>
    <t>краска SR 068,1л</t>
  </si>
  <si>
    <t>05010620</t>
  </si>
  <si>
    <t>краска SR 070,1л</t>
  </si>
  <si>
    <t>05010621</t>
  </si>
  <si>
    <t>краска SR 073,1л</t>
  </si>
  <si>
    <t>05010622</t>
  </si>
  <si>
    <t>краска SR 536,1л</t>
  </si>
  <si>
    <t>05010623</t>
  </si>
  <si>
    <t>краска SR 552,1л</t>
  </si>
  <si>
    <t>05010624</t>
  </si>
  <si>
    <t>краска SR 568,1л</t>
  </si>
  <si>
    <t>05010625</t>
  </si>
  <si>
    <t>краска SR 829,1л</t>
  </si>
  <si>
    <t>05010626</t>
  </si>
  <si>
    <t>краска SR 832,1л</t>
  </si>
  <si>
    <t>05010627</t>
  </si>
  <si>
    <t>краска SR 836,1л</t>
  </si>
  <si>
    <t>05010628</t>
  </si>
  <si>
    <t>краска SR 839,1л</t>
  </si>
  <si>
    <t>05010629</t>
  </si>
  <si>
    <t>краска SR 850,1л</t>
  </si>
  <si>
    <t>05010630</t>
  </si>
  <si>
    <t>краска SR 851,1л</t>
  </si>
  <si>
    <t>05010631</t>
  </si>
  <si>
    <t>краска SR 852,1л</t>
  </si>
  <si>
    <t>05010632</t>
  </si>
  <si>
    <t>краска SR 859,1л</t>
  </si>
  <si>
    <t>05010633</t>
  </si>
  <si>
    <t>краска SR 868,1л</t>
  </si>
  <si>
    <t>05010634</t>
  </si>
  <si>
    <t>краска SR 170,1л</t>
  </si>
  <si>
    <t>05010635</t>
  </si>
  <si>
    <t>краска SR 270,1л</t>
  </si>
  <si>
    <t>05010636</t>
  </si>
  <si>
    <t>краска SR 070,5л</t>
  </si>
  <si>
    <t>05010637</t>
  </si>
  <si>
    <t>краска SR 191,1л</t>
  </si>
  <si>
    <t>05010638</t>
  </si>
  <si>
    <t>краска SR 292,1л</t>
  </si>
  <si>
    <t>05010639</t>
  </si>
  <si>
    <t>краска SR 291,1л</t>
  </si>
  <si>
    <t>05010640</t>
  </si>
  <si>
    <t>краска SR 293,1л</t>
  </si>
  <si>
    <t>05010641</t>
  </si>
  <si>
    <t>краска SR 193,1л</t>
  </si>
  <si>
    <t>05010642</t>
  </si>
  <si>
    <t>краска SR 170,5л</t>
  </si>
  <si>
    <t>05010643</t>
  </si>
  <si>
    <t>краска SR 073,5л</t>
  </si>
  <si>
    <t>05010901</t>
  </si>
  <si>
    <t>бронзовый порошок S 181,1кг</t>
  </si>
  <si>
    <t>05010902</t>
  </si>
  <si>
    <t>бронзовый порошок S 184,1кг</t>
  </si>
  <si>
    <t>05010903</t>
  </si>
  <si>
    <t>бронзовый порошок S 186,1кг</t>
  </si>
  <si>
    <t>05010904</t>
  </si>
  <si>
    <t>бронзовый порошок S 183,1кг</t>
  </si>
  <si>
    <t>05010905</t>
  </si>
  <si>
    <t>бронзовый порошок S 182,1кг</t>
  </si>
  <si>
    <t>05011101</t>
  </si>
  <si>
    <t>краска LIM 170,1л</t>
  </si>
  <si>
    <t>05011102</t>
  </si>
  <si>
    <t>краска LIM 182,1л</t>
  </si>
  <si>
    <t>05011103</t>
  </si>
  <si>
    <t>краска LIM 180,1л</t>
  </si>
  <si>
    <t>05011104</t>
  </si>
  <si>
    <t>краска LIM 570,1л</t>
  </si>
  <si>
    <t>05011105</t>
  </si>
  <si>
    <t>краска LIM 920,1л</t>
  </si>
  <si>
    <t>05011106</t>
  </si>
  <si>
    <t>краска LIM 922,1л</t>
  </si>
  <si>
    <t>05011107</t>
  </si>
  <si>
    <t>краска LIM 924,1л</t>
  </si>
  <si>
    <t>05011108</t>
  </si>
  <si>
    <t>краска LIM 926,1л</t>
  </si>
  <si>
    <t>05011109</t>
  </si>
  <si>
    <t>краска LIM 930,1л</t>
  </si>
  <si>
    <t>05011110</t>
  </si>
  <si>
    <t>краска LIM 932,1л</t>
  </si>
  <si>
    <t>05011111</t>
  </si>
  <si>
    <t>краска LIM 934,1л</t>
  </si>
  <si>
    <t>05011112</t>
  </si>
  <si>
    <t>краска LIM 936,1л</t>
  </si>
  <si>
    <t>05011113</t>
  </si>
  <si>
    <t>краска LIM 940,1л</t>
  </si>
  <si>
    <t>05011114</t>
  </si>
  <si>
    <t>краска LIM 950,1л</t>
  </si>
  <si>
    <t>05011115</t>
  </si>
  <si>
    <t>краска LIM 952,1л</t>
  </si>
  <si>
    <t>05011116</t>
  </si>
  <si>
    <t>краска LIM 954,1л</t>
  </si>
  <si>
    <t>05011117</t>
  </si>
  <si>
    <t>краска LIM 956,1л</t>
  </si>
  <si>
    <t>05011118</t>
  </si>
  <si>
    <t>краска LIM 960,1л</t>
  </si>
  <si>
    <t>05011119</t>
  </si>
  <si>
    <t>краска LIM 962,1л</t>
  </si>
  <si>
    <t>05011120</t>
  </si>
  <si>
    <t>краска LIM 970,1л</t>
  </si>
  <si>
    <t>05011121</t>
  </si>
  <si>
    <t>краска LIM 980,1л</t>
  </si>
  <si>
    <t>05011503</t>
  </si>
  <si>
    <t>краска TPR 970,1л</t>
  </si>
  <si>
    <t>05011504</t>
  </si>
  <si>
    <t>краска TPR 980,1л</t>
  </si>
  <si>
    <t>05011505</t>
  </si>
  <si>
    <t>краска TPR 193,1л</t>
  </si>
  <si>
    <t>05011508</t>
  </si>
  <si>
    <t>краска TPR 191,1л</t>
  </si>
  <si>
    <t>05011517</t>
  </si>
  <si>
    <t>краска TPR 170,1л</t>
  </si>
  <si>
    <t>05011518</t>
  </si>
  <si>
    <t>краска TPR 192,1л</t>
  </si>
  <si>
    <t>05011519</t>
  </si>
  <si>
    <t>краска TPR 920,1л</t>
  </si>
  <si>
    <t>05011520</t>
  </si>
  <si>
    <t>краска TPR 922,1л</t>
  </si>
  <si>
    <t>05011521</t>
  </si>
  <si>
    <t>краска TPR 924,1л</t>
  </si>
  <si>
    <t>05011522</t>
  </si>
  <si>
    <t>краска TPR 926,1л</t>
  </si>
  <si>
    <t>05011534</t>
  </si>
  <si>
    <t>краска TPR 429,1л</t>
  </si>
  <si>
    <t>05011535</t>
  </si>
  <si>
    <t>краска TPR 439,1л</t>
  </si>
  <si>
    <t>05011536</t>
  </si>
  <si>
    <t>краска TPR 459,1л</t>
  </si>
  <si>
    <t>05011537</t>
  </si>
  <si>
    <t>краска TPR 489,1л</t>
  </si>
  <si>
    <t>05011538</t>
  </si>
  <si>
    <t>краска TPR 122,1л</t>
  </si>
  <si>
    <t>05011539</t>
  </si>
  <si>
    <t>краска TPR 130,1л</t>
  </si>
  <si>
    <t>05011540</t>
  </si>
  <si>
    <t>краска TPR 152,1л</t>
  </si>
  <si>
    <t>05011541</t>
  </si>
  <si>
    <t>краска TPR 162,1л</t>
  </si>
  <si>
    <t>05011701</t>
  </si>
  <si>
    <t>краска GL20,1кг</t>
  </si>
  <si>
    <t>05011702</t>
  </si>
  <si>
    <t>краска GL21,1кг</t>
  </si>
  <si>
    <t>05011703</t>
  </si>
  <si>
    <t>краска GL22,1кг</t>
  </si>
  <si>
    <t>05011704</t>
  </si>
  <si>
    <t>краска GL32,1кг</t>
  </si>
  <si>
    <t>05011705</t>
  </si>
  <si>
    <t>краска GL35,1кг</t>
  </si>
  <si>
    <t>05011706</t>
  </si>
  <si>
    <t>краска GL36,1кг</t>
  </si>
  <si>
    <t>05011707</t>
  </si>
  <si>
    <t>краска GL45,1кг</t>
  </si>
  <si>
    <t>05011708</t>
  </si>
  <si>
    <t>краска GL55,1кг</t>
  </si>
  <si>
    <t>05011709</t>
  </si>
  <si>
    <t>краска GL57,1кг</t>
  </si>
  <si>
    <t>05011710</t>
  </si>
  <si>
    <t>краска GL58,1кг</t>
  </si>
  <si>
    <t>05011711</t>
  </si>
  <si>
    <t>краска GL64,1кг</t>
  </si>
  <si>
    <t>05011712</t>
  </si>
  <si>
    <t>краска GL68,1кг</t>
  </si>
  <si>
    <t>05011713</t>
  </si>
  <si>
    <t>краска GL70,1кг</t>
  </si>
  <si>
    <t>05011714</t>
  </si>
  <si>
    <t>краска GL73,1кг</t>
  </si>
  <si>
    <t>05011715</t>
  </si>
  <si>
    <t>краска GL191,1кг</t>
  </si>
  <si>
    <t>05011716</t>
  </si>
  <si>
    <t>краска GL193,1кг</t>
  </si>
  <si>
    <t>05011717</t>
  </si>
  <si>
    <t>краска GL273,1кг</t>
  </si>
  <si>
    <t>05011718</t>
  </si>
  <si>
    <t>краска GL429,1кг</t>
  </si>
  <si>
    <t>05011719</t>
  </si>
  <si>
    <t>краска GL439,1кг</t>
  </si>
  <si>
    <t>05011720</t>
  </si>
  <si>
    <t>краска GL459, 1кг</t>
  </si>
  <si>
    <t>05011721</t>
  </si>
  <si>
    <t>краска GL473, 1кг</t>
  </si>
  <si>
    <t>05011722</t>
  </si>
  <si>
    <t>краска GL192, 1кг</t>
  </si>
  <si>
    <t>05012201</t>
  </si>
  <si>
    <t>Бронзовая паста S 190,1кг</t>
  </si>
  <si>
    <t>05012202</t>
  </si>
  <si>
    <t>Бронзовая паста S-UV 291,200г</t>
  </si>
  <si>
    <t>05012203</t>
  </si>
  <si>
    <t>Бронзовая паста S-UV 293,200г</t>
  </si>
  <si>
    <t>05012204</t>
  </si>
  <si>
    <t>Бронзовая паста S-UV 191,200г</t>
  </si>
  <si>
    <t>05012302</t>
  </si>
  <si>
    <t>краска UVS 922,1кг</t>
  </si>
  <si>
    <t>05012303</t>
  </si>
  <si>
    <t>краска UVS 429,1кг</t>
  </si>
  <si>
    <t>05012304</t>
  </si>
  <si>
    <t>краска UVS 439,1кг</t>
  </si>
  <si>
    <t>05012305</t>
  </si>
  <si>
    <t>краска UVS 459,1кг</t>
  </si>
  <si>
    <t>05012306</t>
  </si>
  <si>
    <t>краска UVS 489,1кг</t>
  </si>
  <si>
    <t>05012307</t>
  </si>
  <si>
    <t>краска UVS 924,1кг</t>
  </si>
  <si>
    <t>05012308</t>
  </si>
  <si>
    <t>краска UVS 926,1кг</t>
  </si>
  <si>
    <t>05012309</t>
  </si>
  <si>
    <t>краска UVS 932,1кг</t>
  </si>
  <si>
    <t>05012310</t>
  </si>
  <si>
    <t>краска UVS 934,1кг</t>
  </si>
  <si>
    <t>05012311</t>
  </si>
  <si>
    <t>краска UVS 936,1кг</t>
  </si>
  <si>
    <t>05012312</t>
  </si>
  <si>
    <t>краска UVS 950,1кг</t>
  </si>
  <si>
    <t>05012313</t>
  </si>
  <si>
    <t>краска UVS 952,1кг</t>
  </si>
  <si>
    <t>05012314</t>
  </si>
  <si>
    <t>краска UVS 956,1кг</t>
  </si>
  <si>
    <t>05012315</t>
  </si>
  <si>
    <t>краска UVS 960,1кг</t>
  </si>
  <si>
    <t>05012316</t>
  </si>
  <si>
    <t>краска UVS 962,1кг</t>
  </si>
  <si>
    <t>05012317</t>
  </si>
  <si>
    <t>краска UVS 970,1кг</t>
  </si>
  <si>
    <t>05012318</t>
  </si>
  <si>
    <t>краска UVS 980,1кг</t>
  </si>
  <si>
    <t>05012319</t>
  </si>
  <si>
    <t>краска UVS 170,1кг</t>
  </si>
  <si>
    <t>05012320</t>
  </si>
  <si>
    <t>краска UVS 180,1кг</t>
  </si>
  <si>
    <t>05012321</t>
  </si>
  <si>
    <t>краска UVS 170, 5кг</t>
  </si>
  <si>
    <t>05012322</t>
  </si>
  <si>
    <t>краска UVS 970, 5кг</t>
  </si>
  <si>
    <t>05012323</t>
  </si>
  <si>
    <t>краска UVS 980, 5кг</t>
  </si>
  <si>
    <t>05012324</t>
  </si>
  <si>
    <t>краска UVS 42732429, 5кг</t>
  </si>
  <si>
    <t>05012325</t>
  </si>
  <si>
    <t>краска UVS 42733439, 5кг</t>
  </si>
  <si>
    <t>05012326</t>
  </si>
  <si>
    <t>краска UVS 42734459, 5кг</t>
  </si>
  <si>
    <t>05012327</t>
  </si>
  <si>
    <t>краска UVS 42735489, 5кг</t>
  </si>
  <si>
    <t>05012707</t>
  </si>
  <si>
    <t>краска TPU 970,1кг</t>
  </si>
  <si>
    <t>05012708</t>
  </si>
  <si>
    <t>краска TPU 980,1кг</t>
  </si>
  <si>
    <t>05012710</t>
  </si>
  <si>
    <t>краска TPU 52619930,1000г</t>
  </si>
  <si>
    <t>05012711</t>
  </si>
  <si>
    <t>краска TPU 962,1000г</t>
  </si>
  <si>
    <t>05012712</t>
  </si>
  <si>
    <t>краска TPU 191,1000г</t>
  </si>
  <si>
    <t>05012713</t>
  </si>
  <si>
    <t>краска TPU 192,1000г</t>
  </si>
  <si>
    <t>05012714</t>
  </si>
  <si>
    <t>краска TPU 950,1000г</t>
  </si>
  <si>
    <t>05012715</t>
  </si>
  <si>
    <t>краска TPU 924,1000г</t>
  </si>
  <si>
    <t>05012716</t>
  </si>
  <si>
    <t>краска TPU 920,1000г</t>
  </si>
  <si>
    <t>05012717</t>
  </si>
  <si>
    <t>краска TPU 922,1000г</t>
  </si>
  <si>
    <t>05012718</t>
  </si>
  <si>
    <t>краска TPU 926,1000г</t>
  </si>
  <si>
    <t>05012719</t>
  </si>
  <si>
    <t>краска TPU 930,1000г</t>
  </si>
  <si>
    <t>05012720</t>
  </si>
  <si>
    <t>краска TPU 932,1000г</t>
  </si>
  <si>
    <t>05012721</t>
  </si>
  <si>
    <t>краска TPU 934,1000г</t>
  </si>
  <si>
    <t>05012722</t>
  </si>
  <si>
    <t>краска TPU 936,1000г</t>
  </si>
  <si>
    <t>05012723</t>
  </si>
  <si>
    <t>краска TPU 940,1000г</t>
  </si>
  <si>
    <t>05012724</t>
  </si>
  <si>
    <t>краска TPU 952,1000г</t>
  </si>
  <si>
    <t>05012725</t>
  </si>
  <si>
    <t>краска TPU 954,1000г</t>
  </si>
  <si>
    <t>05012726</t>
  </si>
  <si>
    <t>краска TPU 956,1000г</t>
  </si>
  <si>
    <t>05012727</t>
  </si>
  <si>
    <t>краска TPU 960,1000г</t>
  </si>
  <si>
    <t>05012728</t>
  </si>
  <si>
    <t>краска TPU 193,1000г</t>
  </si>
  <si>
    <t>05012729</t>
  </si>
  <si>
    <t>краска TPU 429,1000г</t>
  </si>
  <si>
    <t>05012730</t>
  </si>
  <si>
    <t>краска TPU 439,1000г</t>
  </si>
  <si>
    <t>05012731</t>
  </si>
  <si>
    <t>краска TPU 459,1000г</t>
  </si>
  <si>
    <t>05012732</t>
  </si>
  <si>
    <t>краска TPU 489,1000г</t>
  </si>
  <si>
    <t>05012801</t>
  </si>
  <si>
    <t>краска PY 067,1кг</t>
  </si>
  <si>
    <t>05012802</t>
  </si>
  <si>
    <t>краска PY 073,1кг</t>
  </si>
  <si>
    <t>05012803</t>
  </si>
  <si>
    <t>краска PY 020,1кг</t>
  </si>
  <si>
    <t>05012804</t>
  </si>
  <si>
    <t>краска PY 021,1кг</t>
  </si>
  <si>
    <t>05012805</t>
  </si>
  <si>
    <t>краска PY 022,1кг</t>
  </si>
  <si>
    <t>05012806</t>
  </si>
  <si>
    <t>краска PY 026,1кг</t>
  </si>
  <si>
    <t>05012807</t>
  </si>
  <si>
    <t>краска PY 031,1кг</t>
  </si>
  <si>
    <t>05012808</t>
  </si>
  <si>
    <t>краска PY 032,1кг</t>
  </si>
  <si>
    <t>05012809</t>
  </si>
  <si>
    <t>краска PY 033,1кг</t>
  </si>
  <si>
    <t>05012810</t>
  </si>
  <si>
    <t>краска PY 035,1кг</t>
  </si>
  <si>
    <t>05012811</t>
  </si>
  <si>
    <t>краска PY 036,1кг</t>
  </si>
  <si>
    <t>05012812</t>
  </si>
  <si>
    <t>краска PY 037,1кг</t>
  </si>
  <si>
    <t>05012813</t>
  </si>
  <si>
    <t>краска PY 045,1кг</t>
  </si>
  <si>
    <t>05012814</t>
  </si>
  <si>
    <t>краска PY 055,1кг</t>
  </si>
  <si>
    <t>05012815</t>
  </si>
  <si>
    <t>краска PY 056,1кг</t>
  </si>
  <si>
    <t>05012816</t>
  </si>
  <si>
    <t>краска PY 057,1кг</t>
  </si>
  <si>
    <t>05012817</t>
  </si>
  <si>
    <t>краска PY 058,1кг</t>
  </si>
  <si>
    <t>05012818</t>
  </si>
  <si>
    <t>краска PY 059,1кг</t>
  </si>
  <si>
    <t>05012819</t>
  </si>
  <si>
    <t>краска PY 064,1кг</t>
  </si>
  <si>
    <t>05012820</t>
  </si>
  <si>
    <t>краска PY 068,1кг</t>
  </si>
  <si>
    <t>05012821</t>
  </si>
  <si>
    <t>краска PY 070,1кг</t>
  </si>
  <si>
    <t>05012822</t>
  </si>
  <si>
    <t>краска PY 170,1кг</t>
  </si>
  <si>
    <t>050130001</t>
  </si>
  <si>
    <t>краска PP 021, 1л</t>
  </si>
  <si>
    <t>050130002</t>
  </si>
  <si>
    <t>краска PP 033, 1л</t>
  </si>
  <si>
    <t>050130003</t>
  </si>
  <si>
    <t>краска PP 035, 1л</t>
  </si>
  <si>
    <t>050130004</t>
  </si>
  <si>
    <t>краска PP 055, 1л</t>
  </si>
  <si>
    <t>050130005</t>
  </si>
  <si>
    <t>краска PP 058, 1л</t>
  </si>
  <si>
    <t>050130006</t>
  </si>
  <si>
    <t>краска PP 067, 1л</t>
  </si>
  <si>
    <t>050130007</t>
  </si>
  <si>
    <t>краска PP 068, 1л</t>
  </si>
  <si>
    <t>050130008</t>
  </si>
  <si>
    <t>краска PP 070, 1л</t>
  </si>
  <si>
    <t>050130009</t>
  </si>
  <si>
    <t>краска PP 073, 1л</t>
  </si>
  <si>
    <t>050130010</t>
  </si>
  <si>
    <t>краска PP 073, 5л</t>
  </si>
  <si>
    <t>050130011</t>
  </si>
  <si>
    <t>краска PP 429, 1л</t>
  </si>
  <si>
    <t>050130012</t>
  </si>
  <si>
    <t>краска PP 439, 1л</t>
  </si>
  <si>
    <t>050130013</t>
  </si>
  <si>
    <t>краска PP 459, 1л</t>
  </si>
  <si>
    <t>050130014</t>
  </si>
  <si>
    <t>краска PP 489, 1л</t>
  </si>
  <si>
    <t>050130015</t>
  </si>
  <si>
    <t>краска РР 036, 1л</t>
  </si>
  <si>
    <t>050130016</t>
  </si>
  <si>
    <t>краска РР 170, 1л</t>
  </si>
  <si>
    <t>050130017</t>
  </si>
  <si>
    <t>краска PP 67638192, 1л</t>
  </si>
  <si>
    <t>050130018</t>
  </si>
  <si>
    <t>краска PP 022, 1л</t>
  </si>
  <si>
    <t>05013214</t>
  </si>
  <si>
    <t>краска FX 191,1л</t>
  </si>
  <si>
    <t>05013216</t>
  </si>
  <si>
    <t>краска FX 920,1л</t>
  </si>
  <si>
    <t>05013217</t>
  </si>
  <si>
    <t>краска FX 922,1л</t>
  </si>
  <si>
    <t>05013218</t>
  </si>
  <si>
    <t>краска FX 924,1л</t>
  </si>
  <si>
    <t>05013219</t>
  </si>
  <si>
    <t>краска FX 926,1л</t>
  </si>
  <si>
    <t>05013220</t>
  </si>
  <si>
    <t>краска FX 930,1л</t>
  </si>
  <si>
    <t>05013221</t>
  </si>
  <si>
    <t>краска FX 932,1л</t>
  </si>
  <si>
    <t>05013222</t>
  </si>
  <si>
    <t>краска FX 934,1л</t>
  </si>
  <si>
    <t>05013223</t>
  </si>
  <si>
    <t>краска FX 936,1л</t>
  </si>
  <si>
    <t>05013224</t>
  </si>
  <si>
    <t>краска FX 950,1л</t>
  </si>
  <si>
    <t>05013225</t>
  </si>
  <si>
    <t>краска FX 952,1л</t>
  </si>
  <si>
    <t>05013226</t>
  </si>
  <si>
    <t>краска FX 954,1л</t>
  </si>
  <si>
    <t>05013227</t>
  </si>
  <si>
    <t>краска FX 956,1л</t>
  </si>
  <si>
    <t>05013228</t>
  </si>
  <si>
    <t>краска FX 960,1л</t>
  </si>
  <si>
    <t>05013230</t>
  </si>
  <si>
    <t>краска FX 962,1л</t>
  </si>
  <si>
    <t>05013231</t>
  </si>
  <si>
    <t>краска FX 940,1л</t>
  </si>
  <si>
    <t>05013232</t>
  </si>
  <si>
    <t>краска FX 970,1л</t>
  </si>
  <si>
    <t>05013233</t>
  </si>
  <si>
    <t>краска FX 980,1л</t>
  </si>
  <si>
    <t>05013234</t>
  </si>
  <si>
    <t>краска FX 195,1л</t>
  </si>
  <si>
    <t>05013235</t>
  </si>
  <si>
    <t>краска FX 197,1л</t>
  </si>
  <si>
    <t>05013236</t>
  </si>
  <si>
    <t>краска FX 199,1л</t>
  </si>
  <si>
    <t>05013237</t>
  </si>
  <si>
    <t>краска FX 520,1л</t>
  </si>
  <si>
    <t>05013238</t>
  </si>
  <si>
    <t>краска FX 536,1л</t>
  </si>
  <si>
    <t>05013301</t>
  </si>
  <si>
    <t>краска LIP 920,1л</t>
  </si>
  <si>
    <t>05013302</t>
  </si>
  <si>
    <t>краска LIP 922,1л</t>
  </si>
  <si>
    <t>05013303</t>
  </si>
  <si>
    <t>краска LIP 924,1л</t>
  </si>
  <si>
    <t>05013304</t>
  </si>
  <si>
    <t>краска LIP 926,1л</t>
  </si>
  <si>
    <t>05013305</t>
  </si>
  <si>
    <t>краска LIP 930,1л</t>
  </si>
  <si>
    <t>05013306</t>
  </si>
  <si>
    <t>краска LIP 932,1л</t>
  </si>
  <si>
    <t>05013307</t>
  </si>
  <si>
    <t>краска LIP 934,1л</t>
  </si>
  <si>
    <t>05013308</t>
  </si>
  <si>
    <t>краска LIP 936,1л</t>
  </si>
  <si>
    <t>05013309</t>
  </si>
  <si>
    <t>краска LIP 950,1л</t>
  </si>
  <si>
    <t>05013310</t>
  </si>
  <si>
    <t>краска LIP 952,1л</t>
  </si>
  <si>
    <t>05013311</t>
  </si>
  <si>
    <t>краска LIP 954,1л</t>
  </si>
  <si>
    <t>05013312</t>
  </si>
  <si>
    <t>краска LIP 956,1л</t>
  </si>
  <si>
    <t>05013313</t>
  </si>
  <si>
    <t>краска LIP 960,1л</t>
  </si>
  <si>
    <t>05013314</t>
  </si>
  <si>
    <t>краска LIP 962,1л</t>
  </si>
  <si>
    <t>05013315</t>
  </si>
  <si>
    <t>краска LIP 940,1л</t>
  </si>
  <si>
    <t>05013316</t>
  </si>
  <si>
    <t>краска LIP 970,1л</t>
  </si>
  <si>
    <t>05013317</t>
  </si>
  <si>
    <t>краска LIP 980,1л</t>
  </si>
  <si>
    <t>05013318</t>
  </si>
  <si>
    <t>краска LIP 429,1л</t>
  </si>
  <si>
    <t>05013319</t>
  </si>
  <si>
    <t>краска LIP 439,1л</t>
  </si>
  <si>
    <t>05013320</t>
  </si>
  <si>
    <t>краска LIP 459,1л</t>
  </si>
  <si>
    <t>05013321</t>
  </si>
  <si>
    <t>краска LIP 489,1л</t>
  </si>
  <si>
    <t>05013322</t>
  </si>
  <si>
    <t>краска LIP 971,1л</t>
  </si>
  <si>
    <t>05013401</t>
  </si>
  <si>
    <t>краска PL 021,1л</t>
  </si>
  <si>
    <t>05013402</t>
  </si>
  <si>
    <t>краска PL 022,1л</t>
  </si>
  <si>
    <t>05013403</t>
  </si>
  <si>
    <t>краска PL 026,1л</t>
  </si>
  <si>
    <t>05013404</t>
  </si>
  <si>
    <t>краска PL 033,1л</t>
  </si>
  <si>
    <t>05013405</t>
  </si>
  <si>
    <t>краска PL 035,1л</t>
  </si>
  <si>
    <t>05013406</t>
  </si>
  <si>
    <t>краска PL 036,1л</t>
  </si>
  <si>
    <t>05013407</t>
  </si>
  <si>
    <t>краска PL 045,1л</t>
  </si>
  <si>
    <t>05013408</t>
  </si>
  <si>
    <t>краска PL 055,1л</t>
  </si>
  <si>
    <t>05013409</t>
  </si>
  <si>
    <t>краска PL 058,1л</t>
  </si>
  <si>
    <t>05013410</t>
  </si>
  <si>
    <t>краска PL 067,1л</t>
  </si>
  <si>
    <t>05013411</t>
  </si>
  <si>
    <t>краска PL 068,1л</t>
  </si>
  <si>
    <t>05013412</t>
  </si>
  <si>
    <t>краска PL 070,1л</t>
  </si>
  <si>
    <t>05013413</t>
  </si>
  <si>
    <t>краска PL 073,1л</t>
  </si>
  <si>
    <t>05013414</t>
  </si>
  <si>
    <t>краска PL 170,1л</t>
  </si>
  <si>
    <t>05013415</t>
  </si>
  <si>
    <t>краска PL 191,1л</t>
  </si>
  <si>
    <t>05013416</t>
  </si>
  <si>
    <t>краска PL 193,1л</t>
  </si>
  <si>
    <t>05013417</t>
  </si>
  <si>
    <t>краска PL 170,5л</t>
  </si>
  <si>
    <t>05013701</t>
  </si>
  <si>
    <t>краска TPL 970,1л</t>
  </si>
  <si>
    <t>05013702</t>
  </si>
  <si>
    <t>краска TPL 920,1л</t>
  </si>
  <si>
    <t>05013703</t>
  </si>
  <si>
    <t>краска TPL 922,1л</t>
  </si>
  <si>
    <t>05013704</t>
  </si>
  <si>
    <t>краска TPL 924,1л</t>
  </si>
  <si>
    <t>05013705</t>
  </si>
  <si>
    <t>краска TPL 926,1л</t>
  </si>
  <si>
    <t>05013706</t>
  </si>
  <si>
    <t>краска TPL 930,1л</t>
  </si>
  <si>
    <t>05013707</t>
  </si>
  <si>
    <t>краска TPL 932,1л</t>
  </si>
  <si>
    <t>05013708</t>
  </si>
  <si>
    <t>краска TPL 934,1л</t>
  </si>
  <si>
    <t>05013709</t>
  </si>
  <si>
    <t>краска TPL 936,1л</t>
  </si>
  <si>
    <t>05013710</t>
  </si>
  <si>
    <t>краска TPL 940,1л</t>
  </si>
  <si>
    <t>05013711</t>
  </si>
  <si>
    <t>краска TPL 950,1л</t>
  </si>
  <si>
    <t>05013712</t>
  </si>
  <si>
    <t>краска TPL 952,1л</t>
  </si>
  <si>
    <t>05013713</t>
  </si>
  <si>
    <t>краска TPL 954,1л</t>
  </si>
  <si>
    <t>05013714</t>
  </si>
  <si>
    <t>краска TPL 956,1л</t>
  </si>
  <si>
    <t>05013715</t>
  </si>
  <si>
    <t>краска TPL 960,1л</t>
  </si>
  <si>
    <t>05013716</t>
  </si>
  <si>
    <t>краска TPL 962,1л</t>
  </si>
  <si>
    <t>05013717</t>
  </si>
  <si>
    <t>краска TPL 980,1л</t>
  </si>
  <si>
    <t>05013718</t>
  </si>
  <si>
    <t>краска TPL 191,1л</t>
  </si>
  <si>
    <t>05013719</t>
  </si>
  <si>
    <t>краска TPL 192,1л</t>
  </si>
  <si>
    <t>05013720</t>
  </si>
  <si>
    <t>краска TPL 193,1л</t>
  </si>
  <si>
    <t>05013721</t>
  </si>
  <si>
    <t>краска TPL 122,1л</t>
  </si>
  <si>
    <t>05013722</t>
  </si>
  <si>
    <t>краска TPL 130,1л</t>
  </si>
  <si>
    <t>05013723</t>
  </si>
  <si>
    <t>краска TPL 152,1л</t>
  </si>
  <si>
    <t>05013724</t>
  </si>
  <si>
    <t>краска TPL 162,1л</t>
  </si>
  <si>
    <t>05013725</t>
  </si>
  <si>
    <t>краска TPL 429,1л</t>
  </si>
  <si>
    <t>05013726</t>
  </si>
  <si>
    <t>краска TPL 439,1л</t>
  </si>
  <si>
    <t>05013727</t>
  </si>
  <si>
    <t>краска TPL 459,1л</t>
  </si>
  <si>
    <t>05013728</t>
  </si>
  <si>
    <t>краска TPL 489,1л</t>
  </si>
  <si>
    <t>05013729</t>
  </si>
  <si>
    <t>краска TPL 270,1л</t>
  </si>
  <si>
    <t>05013730</t>
  </si>
  <si>
    <t>краска TPL 291,1л</t>
  </si>
  <si>
    <t>05013731</t>
  </si>
  <si>
    <t>краска TPL 292,1л</t>
  </si>
  <si>
    <t>05013732</t>
  </si>
  <si>
    <t>краска TPL 293,1л</t>
  </si>
  <si>
    <t>05014046</t>
  </si>
  <si>
    <t>Краска UVC 170,1кг</t>
  </si>
  <si>
    <t>05014047</t>
  </si>
  <si>
    <t>Краска UVC 970,1кг</t>
  </si>
  <si>
    <t>05014048</t>
  </si>
  <si>
    <t>Краска UVC 180,1кг</t>
  </si>
  <si>
    <t>05014049</t>
  </si>
  <si>
    <t>Краска UVC 980,1кг</t>
  </si>
  <si>
    <t>05014050</t>
  </si>
  <si>
    <t>Краска UVC 932,1кг</t>
  </si>
  <si>
    <t>05014051</t>
  </si>
  <si>
    <t>Краска UVC 960,1кг</t>
  </si>
  <si>
    <t>05014064</t>
  </si>
  <si>
    <t>Краска UVC 425,1кг</t>
  </si>
  <si>
    <t>05014065</t>
  </si>
  <si>
    <t>Краска UVC 435,1кг</t>
  </si>
  <si>
    <t>05014067</t>
  </si>
  <si>
    <t>Краска UVC 455,1кг</t>
  </si>
  <si>
    <t>05014068</t>
  </si>
  <si>
    <t>Краска UVC 485,1кг</t>
  </si>
  <si>
    <t>05014083</t>
  </si>
  <si>
    <t>образец отвердителя H1,20мл</t>
  </si>
  <si>
    <t>05014084</t>
  </si>
  <si>
    <t>образец очистителя UR3,100мл</t>
  </si>
  <si>
    <t>05014089</t>
  </si>
  <si>
    <t>образец краски PU 073,80г</t>
  </si>
  <si>
    <t>05014090</t>
  </si>
  <si>
    <t>образец краски P 980,80г</t>
  </si>
  <si>
    <t>05014091</t>
  </si>
  <si>
    <t>образец краски TPT 980,100г</t>
  </si>
  <si>
    <t>05014092</t>
  </si>
  <si>
    <t>образец краски TPT 970,1кг</t>
  </si>
  <si>
    <t>05014093</t>
  </si>
  <si>
    <t>образец краски TPT 932,1кг</t>
  </si>
  <si>
    <t>05014701</t>
  </si>
  <si>
    <t>Краска UVC 922,1кг</t>
  </si>
  <si>
    <t>05014702</t>
  </si>
  <si>
    <t>Краска UVC 924,1кг</t>
  </si>
  <si>
    <t>05014703</t>
  </si>
  <si>
    <t>Краска UVC 926,1кг</t>
  </si>
  <si>
    <t>05014704</t>
  </si>
  <si>
    <t>Краска UVC 934,1кг</t>
  </si>
  <si>
    <t>05014705</t>
  </si>
  <si>
    <t>Краска UVC 936,1кг</t>
  </si>
  <si>
    <t>05014706</t>
  </si>
  <si>
    <t>Краска UVC 950,1кг</t>
  </si>
  <si>
    <t>05014707</t>
  </si>
  <si>
    <t>Краска UVC 952,1кг</t>
  </si>
  <si>
    <t>05014708</t>
  </si>
  <si>
    <t>Краска UVC 956,1кг</t>
  </si>
  <si>
    <t>05014709</t>
  </si>
  <si>
    <t>Краска UVC 962,1кг</t>
  </si>
  <si>
    <t>05014710</t>
  </si>
  <si>
    <t>Краска UVC 122,1кг</t>
  </si>
  <si>
    <t>05014711</t>
  </si>
  <si>
    <t>Краска UVC 132,1кг</t>
  </si>
  <si>
    <t>05014712</t>
  </si>
  <si>
    <t>Краска UVC 152,1кг</t>
  </si>
  <si>
    <t>05014713</t>
  </si>
  <si>
    <t>Краска UVC 162,1кг</t>
  </si>
  <si>
    <t>05014714</t>
  </si>
  <si>
    <t>Краска UVC 171,1кг</t>
  </si>
  <si>
    <t>05014715</t>
  </si>
  <si>
    <t>Краска UVC 270,1кг</t>
  </si>
  <si>
    <t>05014716</t>
  </si>
  <si>
    <t>Краска UVC 188,1кг</t>
  </si>
  <si>
    <t>05014717</t>
  </si>
  <si>
    <t xml:space="preserve">Краска UVC 180,5кг </t>
  </si>
  <si>
    <t>05015001</t>
  </si>
  <si>
    <t>Краска UVBR 922,5кг</t>
  </si>
  <si>
    <t>05015002</t>
  </si>
  <si>
    <t>Краска UVBR 924,5кг</t>
  </si>
  <si>
    <t>05015003</t>
  </si>
  <si>
    <t>Краска UVBR 926,5кг</t>
  </si>
  <si>
    <t>05015004</t>
  </si>
  <si>
    <t>Краска UVBR 932,5кг</t>
  </si>
  <si>
    <t>05015005</t>
  </si>
  <si>
    <t>Краска UVBR 934,5кг</t>
  </si>
  <si>
    <t>05015006</t>
  </si>
  <si>
    <t>Краска UVBR 936,5кг</t>
  </si>
  <si>
    <t>05015007</t>
  </si>
  <si>
    <t>Краска UVBR 950,5кг</t>
  </si>
  <si>
    <t>05015008</t>
  </si>
  <si>
    <t>Краска UVBR 952,5кг</t>
  </si>
  <si>
    <t>05015009</t>
  </si>
  <si>
    <t>Краска UVBR 956,5кг</t>
  </si>
  <si>
    <t>05015010</t>
  </si>
  <si>
    <t>Краска UVBR 960,5кг</t>
  </si>
  <si>
    <t>05015011</t>
  </si>
  <si>
    <t>Краска UVBR 962,5кг</t>
  </si>
  <si>
    <t>05015012</t>
  </si>
  <si>
    <t>Краска UVBR 970,5кг</t>
  </si>
  <si>
    <t>05015013</t>
  </si>
  <si>
    <t>Краска UVBR 980,5кг</t>
  </si>
  <si>
    <t>05015014</t>
  </si>
  <si>
    <t>Краска UVBR 170,5кг</t>
  </si>
  <si>
    <t>05015015</t>
  </si>
  <si>
    <t>Краска UVBR 180,5кг</t>
  </si>
  <si>
    <t>05015016</t>
  </si>
  <si>
    <t>Краска UVBR 425,5кг</t>
  </si>
  <si>
    <t>05015017</t>
  </si>
  <si>
    <t>Краска UVBR 435(434),5кг</t>
  </si>
  <si>
    <t>05015018</t>
  </si>
  <si>
    <t>Краска UVBR 455,5кг</t>
  </si>
  <si>
    <t>05015019</t>
  </si>
  <si>
    <t>Краска UVBR 485,5кг</t>
  </si>
  <si>
    <t>05015101</t>
  </si>
  <si>
    <t>Краска TS 521,800г желтый</t>
  </si>
  <si>
    <t>05015102</t>
  </si>
  <si>
    <t>Краска TS 536,800г красный</t>
  </si>
  <si>
    <t>05015103</t>
  </si>
  <si>
    <t>Краска TS 552,800г синий</t>
  </si>
  <si>
    <t>05015104</t>
  </si>
  <si>
    <t>Краска TS 568,800г зеленый</t>
  </si>
  <si>
    <t>05015105</t>
  </si>
  <si>
    <t>Краска TS 573,800г черный</t>
  </si>
  <si>
    <t>05015201</t>
  </si>
  <si>
    <t>Краска UVSW 922,1кг</t>
  </si>
  <si>
    <t>05015202</t>
  </si>
  <si>
    <t>Краска UVSW 924,1кг</t>
  </si>
  <si>
    <t>05015203</t>
  </si>
  <si>
    <t>Краска UVSW 926,1кг</t>
  </si>
  <si>
    <t>05015204</t>
  </si>
  <si>
    <t>Краска UVSW 932,1кг</t>
  </si>
  <si>
    <t>05015205</t>
  </si>
  <si>
    <t>Краска UVSW 934,1кг</t>
  </si>
  <si>
    <t>05015206</t>
  </si>
  <si>
    <t>Краска UVSW 936,1 кг</t>
  </si>
  <si>
    <t>05015207</t>
  </si>
  <si>
    <t>Краска UVSW 950,1 кг</t>
  </si>
  <si>
    <t>05015208</t>
  </si>
  <si>
    <t>Краска UVSW 952,1 кг</t>
  </si>
  <si>
    <t>05015209</t>
  </si>
  <si>
    <t>Краска UVSW 956,1 кг</t>
  </si>
  <si>
    <t>05015210</t>
  </si>
  <si>
    <t>Краска UVSW 960,1 кг</t>
  </si>
  <si>
    <t>05015211</t>
  </si>
  <si>
    <t>Краска UVSW 962,1 кг</t>
  </si>
  <si>
    <t>05015212</t>
  </si>
  <si>
    <t>Краска UVSW 970,1 кг</t>
  </si>
  <si>
    <t>05015213</t>
  </si>
  <si>
    <t>Краска UVSW 980,1 кг</t>
  </si>
  <si>
    <t>05015214</t>
  </si>
  <si>
    <t>Краска UVSW 170,1 кг</t>
  </si>
  <si>
    <t>05015215</t>
  </si>
  <si>
    <t>Краска UVSW 180,1 кг</t>
  </si>
  <si>
    <t>05015301</t>
  </si>
  <si>
    <t>Краска UVAR 922,1 кг</t>
  </si>
  <si>
    <t>05015302</t>
  </si>
  <si>
    <t>Краска UVAR 924,1 кг</t>
  </si>
  <si>
    <t>05015303</t>
  </si>
  <si>
    <t>Краска UVAR 926,1 кг</t>
  </si>
  <si>
    <t>05015304</t>
  </si>
  <si>
    <t>Краска UVAR 932,1 кг</t>
  </si>
  <si>
    <t>05015305</t>
  </si>
  <si>
    <t>Краска UVAR 934,1 кг</t>
  </si>
  <si>
    <t>05015306</t>
  </si>
  <si>
    <t>Краска UVAR 936,1 кг</t>
  </si>
  <si>
    <t>05015307</t>
  </si>
  <si>
    <t>Краска UVAR 950,1 кг</t>
  </si>
  <si>
    <t>05015308</t>
  </si>
  <si>
    <t>Краска UVAR 952,1 кг</t>
  </si>
  <si>
    <t>05015309</t>
  </si>
  <si>
    <t>Краска UVAR 956,1 кг</t>
  </si>
  <si>
    <t>05015310</t>
  </si>
  <si>
    <t>Краска UVAR 960,1 кг</t>
  </si>
  <si>
    <t>05015311</t>
  </si>
  <si>
    <t>Краска UVAR 962,1 кг</t>
  </si>
  <si>
    <t>05015312</t>
  </si>
  <si>
    <t>Краска UVAR 970,1 кг</t>
  </si>
  <si>
    <t>05015313</t>
  </si>
  <si>
    <t>Краска UVAR 980,1 кг</t>
  </si>
  <si>
    <t>05015314</t>
  </si>
  <si>
    <t>Краска UVAR 170,1 кг</t>
  </si>
  <si>
    <t>05015315</t>
  </si>
  <si>
    <t>Краска UVAR 180,1 кг</t>
  </si>
  <si>
    <t>05015316</t>
  </si>
  <si>
    <t>Краска UVAR 952,5 кг</t>
  </si>
  <si>
    <t>060105</t>
  </si>
  <si>
    <t>фотоэмульсия AZOCOL POLY-PLUS S,900г</t>
  </si>
  <si>
    <t>060106</t>
  </si>
  <si>
    <t>фотоэмульсия AZOCOL POLY-PLUS S-RX,900г</t>
  </si>
  <si>
    <t>060111</t>
  </si>
  <si>
    <t>060112</t>
  </si>
  <si>
    <t>очиститель PREGAN C44A,1л</t>
  </si>
  <si>
    <t>060113</t>
  </si>
  <si>
    <t>очиститель PREGAN PASTE,1кг</t>
  </si>
  <si>
    <t>060114</t>
  </si>
  <si>
    <t>очиститель PREGAN NT PASTE,1кг</t>
  </si>
  <si>
    <t>060115</t>
  </si>
  <si>
    <t>0601203</t>
  </si>
  <si>
    <t>060122</t>
  </si>
  <si>
    <t>Клей KIWOFIX SX,500мл</t>
  </si>
  <si>
    <t>060123</t>
  </si>
  <si>
    <t>Паста PREGAN DL,750г</t>
  </si>
  <si>
    <t>060124</t>
  </si>
  <si>
    <t>060126</t>
  </si>
  <si>
    <t>фотоэмульсия AZOCOL Z1, 900г</t>
  </si>
  <si>
    <t>060127</t>
  </si>
  <si>
    <t>060130</t>
  </si>
  <si>
    <t>клей KIWOBOND 933 RAPID, 4,5кг</t>
  </si>
  <si>
    <t>060131</t>
  </si>
  <si>
    <t>отвердитель KIWODUR 933 RAPID,1кг</t>
  </si>
  <si>
    <t>060136</t>
  </si>
  <si>
    <t>060137</t>
  </si>
  <si>
    <t>Клей KIWOBOND 1000 HMT,4,5кг</t>
  </si>
  <si>
    <t>060138</t>
  </si>
  <si>
    <t>Отвердитель KIWODUR 1000 HMT,1кг</t>
  </si>
  <si>
    <t>060148</t>
  </si>
  <si>
    <t>Клей KIWOBOND 933 RAPID 700г в компл.с отверд.KIWODUR 933 RAPID 140г</t>
  </si>
  <si>
    <t>060149</t>
  </si>
  <si>
    <t>Клей KIWOBOND 1000 HMT 700г в компл.с отверд.KIWODUR 1000 HMT 140г</t>
  </si>
  <si>
    <t>060150</t>
  </si>
  <si>
    <t>060153</t>
  </si>
  <si>
    <t>очиститель PREGAN UNI-GEL,5кг</t>
  </si>
  <si>
    <t>060154</t>
  </si>
  <si>
    <t>антистатик KIWOSTAT Spray,500мл</t>
  </si>
  <si>
    <t>060156</t>
  </si>
  <si>
    <t>смывка PREGASOL P,1кг</t>
  </si>
  <si>
    <t>060158</t>
  </si>
  <si>
    <t>ретушь KIWOFILLER 408 Green,2кг</t>
  </si>
  <si>
    <t>060160</t>
  </si>
  <si>
    <t>060161</t>
  </si>
  <si>
    <t>ретушь KIWOFILLER 406 Blue,2кг</t>
  </si>
  <si>
    <t>060162</t>
  </si>
  <si>
    <t>клей KIWOPRINT D 159AF,1кг</t>
  </si>
  <si>
    <t>060164</t>
  </si>
  <si>
    <t>060165</t>
  </si>
  <si>
    <t>фотоэмульсия AZOCOL POLY-PLUS RS,900г</t>
  </si>
  <si>
    <t>060166</t>
  </si>
  <si>
    <t>Клей KIWOBOND 1100 PauerGrip 700г в компл. с отверд.KIWODUR 1100 PauerGrip 140г</t>
  </si>
  <si>
    <t>060167</t>
  </si>
  <si>
    <t xml:space="preserve">очиститель PREGAN C44A, 5л </t>
  </si>
  <si>
    <t>060168</t>
  </si>
  <si>
    <t>060169</t>
  </si>
  <si>
    <t>060170</t>
  </si>
  <si>
    <t>Очиститель PREGAN 244Е,5л</t>
  </si>
  <si>
    <t>060171</t>
  </si>
  <si>
    <t>060172</t>
  </si>
  <si>
    <t>060173</t>
  </si>
  <si>
    <t>060174</t>
  </si>
  <si>
    <t>060175</t>
  </si>
  <si>
    <t>Отвердитель KIWOSET K-T,5л</t>
  </si>
  <si>
    <t>06020011</t>
  </si>
  <si>
    <t>растворитель UVV4.1л</t>
  </si>
  <si>
    <t>0602003001</t>
  </si>
  <si>
    <t>отвердитель H1,100мл</t>
  </si>
  <si>
    <t>0602003002</t>
  </si>
  <si>
    <t>отвердитель Н2,100мл</t>
  </si>
  <si>
    <t>0602003003</t>
  </si>
  <si>
    <t>отвердитель Н1,200мл</t>
  </si>
  <si>
    <t>0602003004</t>
  </si>
  <si>
    <t>отвердитель H3,100г</t>
  </si>
  <si>
    <t>0602003005</t>
  </si>
  <si>
    <t>отвердитель UV-HV8,100мл</t>
  </si>
  <si>
    <t>0602003006</t>
  </si>
  <si>
    <t>отвердитель HT1,1кг</t>
  </si>
  <si>
    <t>06020041</t>
  </si>
  <si>
    <t>замедлитель SV10,1л</t>
  </si>
  <si>
    <t>060200501</t>
  </si>
  <si>
    <t>06020061</t>
  </si>
  <si>
    <t>лак UVPK 904.1кг</t>
  </si>
  <si>
    <t>060200701</t>
  </si>
  <si>
    <t>связующее бронз UVS 904,1кг</t>
  </si>
  <si>
    <t>060200702</t>
  </si>
  <si>
    <t>связующее бронз UVS 904,5кг</t>
  </si>
  <si>
    <t>060200703</t>
  </si>
  <si>
    <t>связующее бронз UVC 904,1кг</t>
  </si>
  <si>
    <t>060200704</t>
  </si>
  <si>
    <t>связующее бронз UVSM 904,1кг</t>
  </si>
  <si>
    <t>060200705</t>
  </si>
  <si>
    <t>Связующее бронз UVBR 904,5кг</t>
  </si>
  <si>
    <t>060200706</t>
  </si>
  <si>
    <t>связующее бронз UVAR 904,1кг</t>
  </si>
  <si>
    <t>060200707</t>
  </si>
  <si>
    <t>связующее бронз UVAR 904,5кг</t>
  </si>
  <si>
    <t>060201</t>
  </si>
  <si>
    <t>растворитель LIGV,1л</t>
  </si>
  <si>
    <t>0602012</t>
  </si>
  <si>
    <t>кроющая паста ОР170,500мл(2.26кг)</t>
  </si>
  <si>
    <t>0602013</t>
  </si>
  <si>
    <t>кроющая паста ОР170,100мл</t>
  </si>
  <si>
    <t>060202</t>
  </si>
  <si>
    <t>растворитель PUV,1л</t>
  </si>
  <si>
    <t>060203</t>
  </si>
  <si>
    <t>растворитель QNV,1л</t>
  </si>
  <si>
    <t>060204</t>
  </si>
  <si>
    <t>растворитель UKV1,1л</t>
  </si>
  <si>
    <t>060205</t>
  </si>
  <si>
    <t>растворитель UKV2,1л</t>
  </si>
  <si>
    <t>060211</t>
  </si>
  <si>
    <t>замедлитель SV1,1л</t>
  </si>
  <si>
    <t>060212</t>
  </si>
  <si>
    <t>замедлитель SV5,1л</t>
  </si>
  <si>
    <t>060213</t>
  </si>
  <si>
    <t>замедлитель SV9,1л</t>
  </si>
  <si>
    <t>060216</t>
  </si>
  <si>
    <t>пластификатор WM1,1л</t>
  </si>
  <si>
    <t>060217</t>
  </si>
  <si>
    <t>наполнитель прозрачный LIG 409,1л</t>
  </si>
  <si>
    <t>060218</t>
  </si>
  <si>
    <t>грунтовка PRIMER Р2,1л</t>
  </si>
  <si>
    <t>060219</t>
  </si>
  <si>
    <t>лак LIG 910,1л</t>
  </si>
  <si>
    <t>060220</t>
  </si>
  <si>
    <t>растворитель UVV1,1л</t>
  </si>
  <si>
    <t>060221</t>
  </si>
  <si>
    <t>инициатор UVP1,100мл</t>
  </si>
  <si>
    <t>060222</t>
  </si>
  <si>
    <t>порошок тиксотропный STM,1л</t>
  </si>
  <si>
    <t>060225</t>
  </si>
  <si>
    <t>растворитель TPV,1л</t>
  </si>
  <si>
    <t>060226</t>
  </si>
  <si>
    <t>растворитель TPV2,1л</t>
  </si>
  <si>
    <t>060228</t>
  </si>
  <si>
    <t>растворитель GLV,1л</t>
  </si>
  <si>
    <t>060229</t>
  </si>
  <si>
    <t>лак GL 910,1кг</t>
  </si>
  <si>
    <t>060230</t>
  </si>
  <si>
    <t>отвердитель GLH,50г</t>
  </si>
  <si>
    <t>060235</t>
  </si>
  <si>
    <t>лак PU 910,600г</t>
  </si>
  <si>
    <t>060236</t>
  </si>
  <si>
    <t>замедляющая паста PASTE VP,1л</t>
  </si>
  <si>
    <t>060240</t>
  </si>
  <si>
    <t>наполнитель прозрачный SR 409,1л</t>
  </si>
  <si>
    <t>060241</t>
  </si>
  <si>
    <t>лак SR 910,1л</t>
  </si>
  <si>
    <t>060242</t>
  </si>
  <si>
    <t>матирующая паста ABM,1л</t>
  </si>
  <si>
    <t>060244</t>
  </si>
  <si>
    <t>связующее бронз PP 902,1л</t>
  </si>
  <si>
    <t>060246</t>
  </si>
  <si>
    <t>улучшитель печати ES,100мл</t>
  </si>
  <si>
    <t>060248</t>
  </si>
  <si>
    <t>замедлитель SV3,1л</t>
  </si>
  <si>
    <t>060252</t>
  </si>
  <si>
    <t>регулятор текучести VM1,1кг</t>
  </si>
  <si>
    <t>060253</t>
  </si>
  <si>
    <t>связующее бронз UVP 904,1кг</t>
  </si>
  <si>
    <t>060254</t>
  </si>
  <si>
    <t>замедлитель SV8,1л</t>
  </si>
  <si>
    <t>060255</t>
  </si>
  <si>
    <t>матирующий порошок MP,1л</t>
  </si>
  <si>
    <t>060257</t>
  </si>
  <si>
    <t>растворитель GLTPV,1л</t>
  </si>
  <si>
    <t>060258</t>
  </si>
  <si>
    <t>растворитель PPTPV,1л</t>
  </si>
  <si>
    <t>060259</t>
  </si>
  <si>
    <t>антистатическая паста AP,1л</t>
  </si>
  <si>
    <t>060264</t>
  </si>
  <si>
    <t>лак FX 910,1л</t>
  </si>
  <si>
    <t>060265</t>
  </si>
  <si>
    <t>раcтворитель PSV,1л</t>
  </si>
  <si>
    <t>060266</t>
  </si>
  <si>
    <t>растворитель струйный 7037,5л</t>
  </si>
  <si>
    <t>060267</t>
  </si>
  <si>
    <t>лак LIP 910,1л</t>
  </si>
  <si>
    <t>060268</t>
  </si>
  <si>
    <t>очиститель UR3,5л</t>
  </si>
  <si>
    <t>060270</t>
  </si>
  <si>
    <t>растворитель UVV2,1л</t>
  </si>
  <si>
    <t>060273</t>
  </si>
  <si>
    <t>улучшитель печати UV-VM,100мл</t>
  </si>
  <si>
    <t>060274</t>
  </si>
  <si>
    <t>улучшитель печати UV-B1,100мл</t>
  </si>
  <si>
    <t>060275</t>
  </si>
  <si>
    <t>растворитель UKV2,5л</t>
  </si>
  <si>
    <t>060276</t>
  </si>
  <si>
    <t>замедлитель SV9,5л</t>
  </si>
  <si>
    <t>060277</t>
  </si>
  <si>
    <t>лак LIS 910,1л</t>
  </si>
  <si>
    <t>060278</t>
  </si>
  <si>
    <t>наполнитель прозрачный UVS 409,1л</t>
  </si>
  <si>
    <t>060279</t>
  </si>
  <si>
    <t>улучшитель печати UV-HV1,100мл</t>
  </si>
  <si>
    <t>060280</t>
  </si>
  <si>
    <t>улучшитель печати UV-HV4,100мл</t>
  </si>
  <si>
    <t>060281</t>
  </si>
  <si>
    <t>лак TPR 910,1л</t>
  </si>
  <si>
    <t>060282</t>
  </si>
  <si>
    <t>наполнитель прозрачный TPR 409,1л</t>
  </si>
  <si>
    <t>060284</t>
  </si>
  <si>
    <t>наполнитель прозрачный UVSM 409,1кг</t>
  </si>
  <si>
    <t>060285</t>
  </si>
  <si>
    <t>улучшитель печати UV-HV2,100мл</t>
  </si>
  <si>
    <t>060286</t>
  </si>
  <si>
    <t>наполнитель прозрачный LIS 409,1л</t>
  </si>
  <si>
    <t>060287</t>
  </si>
  <si>
    <t>замедлитель SV3,5л</t>
  </si>
  <si>
    <t>060288</t>
  </si>
  <si>
    <t>замедлитель SV10,5л</t>
  </si>
  <si>
    <t>060289</t>
  </si>
  <si>
    <t>очиститель тентов PRL,5л</t>
  </si>
  <si>
    <t>060290</t>
  </si>
  <si>
    <t>растворитель TPV,5л</t>
  </si>
  <si>
    <t>060292</t>
  </si>
  <si>
    <t>растворитель TPV3,1л</t>
  </si>
  <si>
    <t>0606001</t>
  </si>
  <si>
    <t>0606005</t>
  </si>
  <si>
    <t>0606007</t>
  </si>
  <si>
    <t>0606008</t>
  </si>
  <si>
    <t>Комплект для профил.ухода за окнами и дверьми (окраш.поверхности) Cosmoklar</t>
  </si>
  <si>
    <t>0606009</t>
  </si>
  <si>
    <t>Комплект для профил.ухода за окнами и дверьми Cosmoklar</t>
  </si>
  <si>
    <t>0901201901</t>
  </si>
  <si>
    <t>Чернила Inkrang ES1 440ml yellow картридж без чипа</t>
  </si>
  <si>
    <t>0901201902</t>
  </si>
  <si>
    <t>Чернила Inkrang ES1 440ml magenta картридж без чипа</t>
  </si>
  <si>
    <t>0901201903</t>
  </si>
  <si>
    <t>Чернила Inkrang ES1 440ml cyan картридж без чипа</t>
  </si>
  <si>
    <t>0901201904</t>
  </si>
  <si>
    <t>Чернила Inkrang ES1 440ml black картридж без чипа</t>
  </si>
  <si>
    <t>0901201905</t>
  </si>
  <si>
    <t>Чернила Inkrang ES1 440ml light cyan картридж без чипа</t>
  </si>
  <si>
    <t>0901201906</t>
  </si>
  <si>
    <t>Чернила Inkrang ES1 440ml light magenta картридж без чипа</t>
  </si>
  <si>
    <t>0901201962</t>
  </si>
  <si>
    <t>Картридж с чипом ES21MI только под Mimaki JV33 440ml cyan</t>
  </si>
  <si>
    <t>0901202201</t>
  </si>
  <si>
    <t>чип Mimaki JV3 ES1MI 440мл yellow</t>
  </si>
  <si>
    <t>0901202202</t>
  </si>
  <si>
    <t>чип Mimaki JV3 ES1MI 440мл magenta</t>
  </si>
  <si>
    <t>0901202203</t>
  </si>
  <si>
    <t>чип Mimaki JV3 ES1MI 440мл cyan</t>
  </si>
  <si>
    <t>0901202204</t>
  </si>
  <si>
    <t>чип Mimaki JV3 ES1MI 440мл black</t>
  </si>
  <si>
    <t>0901202205</t>
  </si>
  <si>
    <t>чип Mimaki JV3 ES1MI 440мл light cyan</t>
  </si>
  <si>
    <t>0901202206</t>
  </si>
  <si>
    <t>чип Mimaki JV3 ES1MI 440мл light magenta</t>
  </si>
  <si>
    <t>0901202301</t>
  </si>
  <si>
    <t>чип Mimaki JV5 ES3MI 440мл yellow</t>
  </si>
  <si>
    <t>0901202302</t>
  </si>
  <si>
    <t>чип Mimaki JV5 ES3MI 440мл magenta</t>
  </si>
  <si>
    <t>0901202303</t>
  </si>
  <si>
    <t>чип Mimaki JV5 ES3MI 440мл cyan</t>
  </si>
  <si>
    <t>0901202304</t>
  </si>
  <si>
    <t>чип Mimaki JV5 ES3MI 440мл black</t>
  </si>
  <si>
    <t>0901202401</t>
  </si>
  <si>
    <t>чип Mimaki JV33 ES21MI 440мл yellow</t>
  </si>
  <si>
    <t>0901202402</t>
  </si>
  <si>
    <t>чип Mimaki JV33 ES21MI 440мл magenta</t>
  </si>
  <si>
    <t>0901202403</t>
  </si>
  <si>
    <t>чип Mimaki JV33 ES21MI 440мл black</t>
  </si>
  <si>
    <t>0901202501</t>
  </si>
  <si>
    <t>чип Mutoh ValuJet 1204/1304 ES1MU 440мл yellow</t>
  </si>
  <si>
    <t>0901202502</t>
  </si>
  <si>
    <t>чип Mutoh ValuJet 1204/1304 ES1MU 440мл magenta</t>
  </si>
  <si>
    <t>0901202503</t>
  </si>
  <si>
    <t>чип Mutoh ValuJet 1204/1304 ES1MU 440мл cyan</t>
  </si>
  <si>
    <t>0901202504</t>
  </si>
  <si>
    <t>чип Mutoh ValuJet 1204/1304 ES1MU 440мл black</t>
  </si>
  <si>
    <t>090120260</t>
  </si>
  <si>
    <t>микрочип RedGiant ROLCHIP Yellow 440 на картриджи для Roland 440cc</t>
  </si>
  <si>
    <t>090120261</t>
  </si>
  <si>
    <t>микрочип RedGiant SS2CHIP Yellow 440 на картриджи для Mimaki JV3 SS2</t>
  </si>
  <si>
    <t>090120262</t>
  </si>
  <si>
    <t>микрочип RedGiant RJUCHIP Yellow 440 на картриджи для Mutoh Valujet EcoUltra</t>
  </si>
  <si>
    <t>090120263</t>
  </si>
  <si>
    <t>микрочип RedGiant ROLCHIP Black 440 на картриджи для Roland 440cc</t>
  </si>
  <si>
    <t>090120264</t>
  </si>
  <si>
    <t>микрочип RedGiant ROLCHIP Magenta 440 на картриджи для Roland 440cc</t>
  </si>
  <si>
    <t>090120265</t>
  </si>
  <si>
    <t>микрочип RedGiant ROLCHIP Cyan 440 на картриджи для Roland 440cc</t>
  </si>
  <si>
    <t>090120266</t>
  </si>
  <si>
    <t>микрочип RedGiant ROLCHIP Light magenta 440 на картриджи для Roland 440cc</t>
  </si>
  <si>
    <t>090120267</t>
  </si>
  <si>
    <t>микрочип RedGiant ROLCHIP Light cyan 440 на картриджи для Roland 440cc</t>
  </si>
  <si>
    <t>090120268</t>
  </si>
  <si>
    <t>микрочип RedGiant SS2CHIP Magenta 440 на картриджи для Mimaki JV3 SS2</t>
  </si>
  <si>
    <t>090120269</t>
  </si>
  <si>
    <t xml:space="preserve">микрочип RedGiant SS2CHIP Cyan 440 на картриджи для Mimaki JV3 SS2 </t>
  </si>
  <si>
    <t>090120270</t>
  </si>
  <si>
    <t xml:space="preserve">микрочип RedGiant SS2CHIP Black 440 на картриджи для Mimaki JV3 SS2 </t>
  </si>
  <si>
    <t>090120271</t>
  </si>
  <si>
    <t xml:space="preserve">микрочип RedGiant SS2CHIP Light magenta 440 на картриджи для Mimaki JV3 SS2 </t>
  </si>
  <si>
    <t>090120272</t>
  </si>
  <si>
    <t xml:space="preserve">микрочип RedGiant SS2CHIP Light cyan 440 на картриджи для Mimaki JV3 SS2 </t>
  </si>
  <si>
    <t>090120273</t>
  </si>
  <si>
    <t>микрочип RedGiant RJUCHIP Magenta 440 на картриджи для Mutoh Valujet EcoUltra</t>
  </si>
  <si>
    <t>090120274</t>
  </si>
  <si>
    <t>микрочип RedGiant RJUCHIP Cyan 440 на картриджи для Mutoh Valujet EcoUltra</t>
  </si>
  <si>
    <t>090120275</t>
  </si>
  <si>
    <t>микрочип RedGiant RJUCHIP Black 440 на картриджи для Mutoh Valujet EcoUltra</t>
  </si>
  <si>
    <t>090120276</t>
  </si>
  <si>
    <t>микрочип RedGiant RJUCHIP Light magenta 440 на картриджи для Mutoh Valujet EcoUltra</t>
  </si>
  <si>
    <t>090120277</t>
  </si>
  <si>
    <t>микрочип RedGiant RJUCHIP Light cyan 440 на картриджи для Mutoh Valujet EcoUltra</t>
  </si>
  <si>
    <t>090501</t>
  </si>
  <si>
    <t>Термопресс TS-one 2000W 38*50см</t>
  </si>
  <si>
    <t>090502</t>
  </si>
  <si>
    <t>090503</t>
  </si>
  <si>
    <t>090504</t>
  </si>
  <si>
    <t>тефлоновый лист для насадки к прессу TS ONE 50*43cm</t>
  </si>
  <si>
    <t>090505</t>
  </si>
  <si>
    <t>электронная плата управления для термопресса TS-one Teil 9-Electronica</t>
  </si>
  <si>
    <t>090506</t>
  </si>
  <si>
    <t>тефлоновый лист для насадки к прессу TS-one 15*15</t>
  </si>
  <si>
    <t>090507</t>
  </si>
  <si>
    <t>рукоятка к термопрессу TS-one(handle assembly)</t>
  </si>
  <si>
    <t>090508</t>
  </si>
  <si>
    <t>штанга для термопресса Press frame 16/17 TS-one</t>
  </si>
  <si>
    <t>090509</t>
  </si>
  <si>
    <t>резин.прокладка Teil 5-Siliconmatte</t>
  </si>
  <si>
    <t>090510</t>
  </si>
  <si>
    <t>090511</t>
  </si>
  <si>
    <t>соедин.узел к нагрев.элем.TS-One DIVMACIL Teil 2-Verbindungszylinder</t>
  </si>
  <si>
    <t>090512</t>
  </si>
  <si>
    <t>штифт к термопрессу TS-one (2части)147*40мм Verbindungsbolzen</t>
  </si>
  <si>
    <t>090513</t>
  </si>
  <si>
    <t>нагр.элемент DIVCAP15 для узла 15*15</t>
  </si>
  <si>
    <t>090514</t>
  </si>
  <si>
    <t>пружина к термопрессу DMOLLE3S red springs</t>
  </si>
  <si>
    <t>090515</t>
  </si>
  <si>
    <t>090516</t>
  </si>
  <si>
    <t>термопара Thermocouple (temperature sensor)</t>
  </si>
  <si>
    <t>090518</t>
  </si>
  <si>
    <t>Блок управления Plastic box for control system к термопрессу TS-One</t>
  </si>
  <si>
    <t>090519</t>
  </si>
  <si>
    <t>090520</t>
  </si>
  <si>
    <t>090521</t>
  </si>
  <si>
    <t>0905401</t>
  </si>
  <si>
    <t>Термопресс TS-one 2000 б/у</t>
  </si>
  <si>
    <t>0910001</t>
  </si>
  <si>
    <t>устройств.для разм.пл.со счетчиком ROLLFIX arbeitsbreite 130 art.RF130Z</t>
  </si>
  <si>
    <t>0910002</t>
  </si>
  <si>
    <t>устройств.для разм.пл.со счетчиком ROLLFIX arbeitsbreite 160 art.RF160Z</t>
  </si>
  <si>
    <t>0910003</t>
  </si>
  <si>
    <t>устройств.для разм.пл.со счетчиком ROLLFIX arbeitsbreite 109 art. FR109Z</t>
  </si>
  <si>
    <t>0910004</t>
  </si>
  <si>
    <t>Мерный ролик резиновый Rollfix,art.282</t>
  </si>
  <si>
    <t>0911121</t>
  </si>
  <si>
    <t>Фрезерный плоттер MegaCUT XMC 150 (2 части)</t>
  </si>
  <si>
    <t>092001</t>
  </si>
  <si>
    <t>чернила Inkrang картридж ES1RO 440ml CYAN</t>
  </si>
  <si>
    <t>092002</t>
  </si>
  <si>
    <t>чернила Inkrang картридж ES1RO 440ml MAGENTA</t>
  </si>
  <si>
    <t>092003</t>
  </si>
  <si>
    <t>чернила Inkrang картридж ES1RO 440ml YELLOW</t>
  </si>
  <si>
    <t>092004</t>
  </si>
  <si>
    <t>чернила Inkrang картридж ES1RO 440ml BLACK</t>
  </si>
  <si>
    <t>092005</t>
  </si>
  <si>
    <t>чернила Inkrang картридж ES1RO 440ml LIGHT CYAN</t>
  </si>
  <si>
    <t>092006</t>
  </si>
  <si>
    <t>чернила Inkrang картридж ES1RO 440ml LIGHT MAGENTA</t>
  </si>
  <si>
    <t>0924003</t>
  </si>
  <si>
    <t xml:space="preserve">Лезвиедержатель для ножа PromaCut </t>
  </si>
  <si>
    <t>0924004</t>
  </si>
  <si>
    <t>Нож PromaCut с углом заточки 45 град.</t>
  </si>
  <si>
    <t>0924005</t>
  </si>
  <si>
    <t>Нож PromaCut с углом заточки 60 град.</t>
  </si>
  <si>
    <t>0924006</t>
  </si>
  <si>
    <t>Программное обеспечение для плоттера PromaCut</t>
  </si>
  <si>
    <t>0924007</t>
  </si>
  <si>
    <t>Программное обеспечение для плоттера Basic</t>
  </si>
  <si>
    <t>0924008</t>
  </si>
  <si>
    <t>Режущий плоттер PromaCut PC-730E</t>
  </si>
  <si>
    <t>0924009</t>
  </si>
  <si>
    <t>Комплект насадок для кружечного термопресса (56-63*82мм,72-82*70мм,72-82*125мм,88-100*140мм)</t>
  </si>
  <si>
    <t>0924010</t>
  </si>
  <si>
    <t>Фторопласт. полоска для реж. плоттера Teflon stripe 730</t>
  </si>
  <si>
    <t>0924101</t>
  </si>
  <si>
    <t>Термопресс TS-4050 ME (40*50см)</t>
  </si>
  <si>
    <t>0924103</t>
  </si>
  <si>
    <t>Platen Kit (комплект плат 8*12;15*15;25*30;12*45cm)</t>
  </si>
  <si>
    <t>0924104</t>
  </si>
  <si>
    <t>Термопресс АС 3830МЕ (38*30см)</t>
  </si>
  <si>
    <t>0924105</t>
  </si>
  <si>
    <t>0924106</t>
  </si>
  <si>
    <t>Насадки для термопресса MG170 ME (72-82*125мм; 72-82*70мм;56-63*85мм;88-100*140мм)</t>
  </si>
  <si>
    <t>09242017</t>
  </si>
  <si>
    <t xml:space="preserve">Насадка для шевронов 10*10см(нижн.часть) к термопрессу AC3830ME </t>
  </si>
  <si>
    <t>09242018</t>
  </si>
  <si>
    <t>Держатель насадки для термопресса AC3830</t>
  </si>
  <si>
    <t>09242019</t>
  </si>
  <si>
    <t>Насадка для шевронов 15*15см(нижн. часть) к термопрессу AC3830МЕ</t>
  </si>
  <si>
    <t>0925001</t>
  </si>
  <si>
    <t>Разрядник 1250-S Slot Bar шир.1600мм</t>
  </si>
  <si>
    <t>0925002</t>
  </si>
  <si>
    <t>Блок пит.9055-2 UL для активных разрядников 5,5кВ, 2 контакта</t>
  </si>
  <si>
    <t>0925003</t>
  </si>
  <si>
    <t>Разрядник Ionstorm Bar 3850 шир.2500мм</t>
  </si>
  <si>
    <t>0925004</t>
  </si>
  <si>
    <t>Контроллер Ionstorm 3700 для разрядн. Ionstorm 3850 Screw Connector</t>
  </si>
  <si>
    <t>0925005</t>
  </si>
  <si>
    <t>Ручная щетка модель 928 шир.28см</t>
  </si>
  <si>
    <t>0925006</t>
  </si>
  <si>
    <t>Шнур заземления медный, 1м</t>
  </si>
  <si>
    <t>0925007</t>
  </si>
  <si>
    <t>Щеточный разрядник модель 101 1000мм 30мм carbon</t>
  </si>
  <si>
    <t>0925008</t>
  </si>
  <si>
    <t>Щеточный разрядник модель 660 1000мм</t>
  </si>
  <si>
    <t>0925009</t>
  </si>
  <si>
    <t>Блок пит.HP50 Power Unit 5,5кВ, 4 контакта</t>
  </si>
  <si>
    <t>0925010</t>
  </si>
  <si>
    <t>Точечный разрядник статического заряда Model 1260 Single Point</t>
  </si>
  <si>
    <t>0925011</t>
  </si>
  <si>
    <t>0925012</t>
  </si>
  <si>
    <t>Прибор для измер. статики модель 715 Static Meter</t>
  </si>
  <si>
    <t>0925013</t>
  </si>
  <si>
    <t>Прибор для измер.поверх.сопротивл.мат-ла,Surface  Resistivity meter модель 730</t>
  </si>
  <si>
    <t>0925014</t>
  </si>
  <si>
    <t xml:space="preserve">Антистатический шнур Model 850 Static Cord </t>
  </si>
  <si>
    <t>0925015</t>
  </si>
  <si>
    <t>0925016</t>
  </si>
  <si>
    <t xml:space="preserve">Антистатическая ленточная щетка модель 406/7 шириной 7мм </t>
  </si>
  <si>
    <t>0925017</t>
  </si>
  <si>
    <t>Монтажный набор 3700</t>
  </si>
  <si>
    <t>0925018</t>
  </si>
  <si>
    <t>Разрядник Mодель 1250-S Slot Bar шир.200мм</t>
  </si>
  <si>
    <t>0925019</t>
  </si>
  <si>
    <t>Разрядник 3850 Ionstorm, длина 1500мм</t>
  </si>
  <si>
    <t>0925020</t>
  </si>
  <si>
    <t>Щеточный разрядник Model 101 2500мм*80мм Brush Carbon Fibre</t>
  </si>
  <si>
    <t>0925021</t>
  </si>
  <si>
    <t>Щеточный разрядник Model 101 1500мм*80мм Brush Carbon Fibre</t>
  </si>
  <si>
    <t>0925022</t>
  </si>
  <si>
    <t>Разрядник 1250-S Slot Bar шир.600мм</t>
  </si>
  <si>
    <t>0925023</t>
  </si>
  <si>
    <t>Щеточный разрядник Model 101 2400мм*80мм Brush Acrylic Fibre</t>
  </si>
  <si>
    <t>0925024</t>
  </si>
  <si>
    <t>Антистатич. ленточная щетка 409/11 Tape Brush</t>
  </si>
  <si>
    <t>0925025</t>
  </si>
  <si>
    <t>Ионизирующая воздушная форсунка Model 4200 SP Air Nozzle</t>
  </si>
  <si>
    <t>0925026</t>
  </si>
  <si>
    <t>Магистральн. ионизир. форсунка Model 4300 In-Line  Nozzle</t>
  </si>
  <si>
    <t>0925027</t>
  </si>
  <si>
    <t>Компактная ионизир. воздушная форсунка Model 4400 Air Nozzle</t>
  </si>
  <si>
    <t>0925028</t>
  </si>
  <si>
    <t>Блок питания HP50-2 Power Unit 5,5кВ,2 контакта</t>
  </si>
  <si>
    <t>0925029</t>
  </si>
  <si>
    <t>Разрядник Model 1250S Slot Bar шир.400мм</t>
  </si>
  <si>
    <t>0925032</t>
  </si>
  <si>
    <t>Разрядник Ionstorm Bar 3850SC-1000mm</t>
  </si>
  <si>
    <t>0925033</t>
  </si>
  <si>
    <t>Разветвитель Ionstorm 3850SC 2 WAY connector box</t>
  </si>
  <si>
    <t>0925034</t>
  </si>
  <si>
    <t>Ионизирующая воздушная форсунка Model 4510 Flat Ionised Air Nozzle</t>
  </si>
  <si>
    <t>0925035</t>
  </si>
  <si>
    <t>Разрядник Model 1250S Slot Bar шир. 1000мм</t>
  </si>
  <si>
    <t>0925036</t>
  </si>
  <si>
    <t>Высоковольтный удлинитель 2м HP ILC In-Line Connector</t>
  </si>
  <si>
    <t>0925037</t>
  </si>
  <si>
    <t>Высоковольтный разветвитель 4:1 500мм HP Connector Box</t>
  </si>
  <si>
    <t>0925038</t>
  </si>
  <si>
    <t>Щеточный разрядник модель EX-HPSD 101 18mm/300mm</t>
  </si>
  <si>
    <t>0925039</t>
  </si>
  <si>
    <t>Иониз. воздушн. пистолет 4110 Airgun cable 10м</t>
  </si>
  <si>
    <t>0925040</t>
  </si>
  <si>
    <t>Щеточный разрядник EX-HPSD 201 18mm/1800mm</t>
  </si>
  <si>
    <t>09270601</t>
  </si>
  <si>
    <t xml:space="preserve">Буклеты по оборудованию DP </t>
  </si>
  <si>
    <t>09270602</t>
  </si>
  <si>
    <t>Листовка Оборудование DigiPlanet:Ламинаторы RFZX</t>
  </si>
  <si>
    <t>09270603</t>
  </si>
  <si>
    <t>Листовка Оборудование DigiPlanet:Ламинаторы CIIZ</t>
  </si>
  <si>
    <t>09270604</t>
  </si>
  <si>
    <t>Листовка Оборудование DigiPlanet:Ламинаторы ZJX</t>
  </si>
  <si>
    <t>09270605</t>
  </si>
  <si>
    <t>Листовка Оборудование DigiPlanet:Режущие плоттеры</t>
  </si>
  <si>
    <t>09270606</t>
  </si>
  <si>
    <t>Листовка Оборудование DigiPlanet:Принтер Scorpion</t>
  </si>
  <si>
    <t>09270607</t>
  </si>
  <si>
    <t>Листовка Оборудование DigiPlanet:Принтер Apollo</t>
  </si>
  <si>
    <t>09270608</t>
  </si>
  <si>
    <t>Листовка Оборудование DigiPlanet:Принтер Maxima</t>
  </si>
  <si>
    <t>09270609</t>
  </si>
  <si>
    <t>Листовка Оборудование DigiPlanet:Принтер Victor</t>
  </si>
  <si>
    <t>09270610</t>
  </si>
  <si>
    <t>Прайс-лист по инструменту CrownNorge 2010-2011</t>
  </si>
  <si>
    <t>09270611</t>
  </si>
  <si>
    <t>Листовка Оборудование DigiPlanet:Фрезерные станки Aycam</t>
  </si>
  <si>
    <t>09270701</t>
  </si>
  <si>
    <t>программа для режущего плоттера</t>
  </si>
  <si>
    <t>09270901</t>
  </si>
  <si>
    <t>Нож Cutting Blades 45'</t>
  </si>
  <si>
    <t>09270902</t>
  </si>
  <si>
    <t>Фторопластовая полоска Plastic Sheet 1,38м</t>
  </si>
  <si>
    <t>09270903</t>
  </si>
  <si>
    <t>Держатель ножа Cutterholder</t>
  </si>
  <si>
    <t>0927140101</t>
  </si>
  <si>
    <t>Фреза S1-1,0/3-4-38 MP</t>
  </si>
  <si>
    <t>0927140102</t>
  </si>
  <si>
    <t>Фреза S1-1,5/3-6-38 MP</t>
  </si>
  <si>
    <t>0927140103</t>
  </si>
  <si>
    <t>Фреза S1-2,0/3-6-38 MP</t>
  </si>
  <si>
    <t>0927140104</t>
  </si>
  <si>
    <t>Фреза S1-3,0/3-6-38 MP</t>
  </si>
  <si>
    <t>0927140105</t>
  </si>
  <si>
    <t>Фреза S1-3,0/3-11-38 MP</t>
  </si>
  <si>
    <t>0927140106</t>
  </si>
  <si>
    <t>Фреза S1-2,0/6-6-50 MP</t>
  </si>
  <si>
    <t>0927140107</t>
  </si>
  <si>
    <t>Фреза S1-3,0/6-6-50 MP</t>
  </si>
  <si>
    <t>0927140108</t>
  </si>
  <si>
    <t>Фреза S1-3,0/6-11-50 MP</t>
  </si>
  <si>
    <t>0927140109</t>
  </si>
  <si>
    <t>Фреза S1-6,0/6-22-50 MP</t>
  </si>
  <si>
    <t>0927140110</t>
  </si>
  <si>
    <t>Фреза S1-4,0/4-14-50 MP</t>
  </si>
  <si>
    <t>0927140111</t>
  </si>
  <si>
    <t>Фреза S1-4,0/6-14-50 MP</t>
  </si>
  <si>
    <t>0927140112</t>
  </si>
  <si>
    <t>Фреза S1-5,0/6-16-50 MP</t>
  </si>
  <si>
    <t>0927140113</t>
  </si>
  <si>
    <t>Фреза S1-6,0/6-32-64 MP</t>
  </si>
  <si>
    <t>0927140114</t>
  </si>
  <si>
    <t>Фреза S1-8,0/8-22-64 MP</t>
  </si>
  <si>
    <t>0927140115</t>
  </si>
  <si>
    <t>Фреза S1-8,0/8-42-76 MP</t>
  </si>
  <si>
    <t>0927140116</t>
  </si>
  <si>
    <t>Фреза S1-2,0/4-6-50 MP</t>
  </si>
  <si>
    <t>0927140117</t>
  </si>
  <si>
    <t>Фреза S1-3,0/4-11-50 MP</t>
  </si>
  <si>
    <t>0927140201</t>
  </si>
  <si>
    <t>0927140202</t>
  </si>
  <si>
    <t>Фреза  S1-2,0/3-8-30 A</t>
  </si>
  <si>
    <t>0927140203</t>
  </si>
  <si>
    <t>Фреза  S1-2,0/3-11-38 A</t>
  </si>
  <si>
    <t>0927140204</t>
  </si>
  <si>
    <t>Фреза  S1-3,0/3-11-38 A</t>
  </si>
  <si>
    <t>0927140205</t>
  </si>
  <si>
    <t>Фреза  S1-1,0/3-4-30 A</t>
  </si>
  <si>
    <t>0927140206</t>
  </si>
  <si>
    <t>Фреза  S1-2,0/4-6-50 A</t>
  </si>
  <si>
    <t>0927140207</t>
  </si>
  <si>
    <t>Фреза  S1-3,0/4-11-50 A</t>
  </si>
  <si>
    <t>0927140208</t>
  </si>
  <si>
    <t>Фреза  S1-4,0/4-14-50 A</t>
  </si>
  <si>
    <t>0927140209</t>
  </si>
  <si>
    <t>Фреза  S1-4,0/6-22-50 A</t>
  </si>
  <si>
    <t>0927140210</t>
  </si>
  <si>
    <t>Фреза  S1-5,0/6-22-50 A</t>
  </si>
  <si>
    <t>0927140211</t>
  </si>
  <si>
    <t>Фреза  S1-6,0/6-32-64 A</t>
  </si>
  <si>
    <t>0927140301</t>
  </si>
  <si>
    <t>Фреза B1-3,0/3-11-50 A</t>
  </si>
  <si>
    <t>0927140302</t>
  </si>
  <si>
    <t>Фреза B1-6,0/6-22-80 A</t>
  </si>
  <si>
    <t>0927140303</t>
  </si>
  <si>
    <t xml:space="preserve">Фреза B1-2,0/3-8-50 A </t>
  </si>
  <si>
    <t>0927140304</t>
  </si>
  <si>
    <t>Фреза B1-8,0/8-22-80 A</t>
  </si>
  <si>
    <t>0927140305</t>
  </si>
  <si>
    <t xml:space="preserve">Фреза B1-5,0/6-12-60 A </t>
  </si>
  <si>
    <t>0927140401</t>
  </si>
  <si>
    <t>Фреза S1-2,0/6-6-50 MP-Dry</t>
  </si>
  <si>
    <t>0927140402</t>
  </si>
  <si>
    <t>Фреза S1-3,0/6-6-50 MP-Dry</t>
  </si>
  <si>
    <t>0927140403</t>
  </si>
  <si>
    <t>Фреза S1-4,0/6-6-50 MP-Dry</t>
  </si>
  <si>
    <t>0927140404</t>
  </si>
  <si>
    <t>Фреза S1-6,0/6-22-50 MP-Dry</t>
  </si>
  <si>
    <t>0927140405</t>
  </si>
  <si>
    <t>Фреза S1-4,0/6-12-50 MP-Dry</t>
  </si>
  <si>
    <t>0927140501</t>
  </si>
  <si>
    <t>Фреза S1-3,0/6-11-50 A-DC</t>
  </si>
  <si>
    <t>0927140502</t>
  </si>
  <si>
    <t>Фреза S1-2,0/3-6-38 A-DC</t>
  </si>
  <si>
    <t>0927140503</t>
  </si>
  <si>
    <t>Фреза S1-3,0/3-6-38 A-DC</t>
  </si>
  <si>
    <t>0927140504</t>
  </si>
  <si>
    <t>Фреза S1-1,0/3-3-38 A-DC</t>
  </si>
  <si>
    <t>0927140505</t>
  </si>
  <si>
    <t>Фреза S1-4,0/4-14-50 A-DC</t>
  </si>
  <si>
    <t>0927140506</t>
  </si>
  <si>
    <t>Фреза S1-2,0/6-6-50 A-DC</t>
  </si>
  <si>
    <t>0927140507</t>
  </si>
  <si>
    <t>Фреза S1-4,0/6-14-50 A-DC</t>
  </si>
  <si>
    <t>0927140508</t>
  </si>
  <si>
    <t>Фреза S1-6,0/6-22-60 A-DC</t>
  </si>
  <si>
    <t>0927140601</t>
  </si>
  <si>
    <t xml:space="preserve">Фреза 3D-16/6-90 degrees </t>
  </si>
  <si>
    <t>0927140701</t>
  </si>
  <si>
    <t>Фреза 10,0/6-90 degrees (1,8)</t>
  </si>
  <si>
    <t>0927140702</t>
  </si>
  <si>
    <t>Фреза A-GR-6,0/92 degrees (0,2)</t>
  </si>
  <si>
    <t>0927140801</t>
  </si>
  <si>
    <t>Бор 3,0x38(7)HR-SE</t>
  </si>
  <si>
    <t>0927140802</t>
  </si>
  <si>
    <t>Бор 3,0x38(7/5)QR-SE</t>
  </si>
  <si>
    <t>0927140803</t>
  </si>
  <si>
    <t>Бор 6,0x50(12/12)HR-DE</t>
  </si>
  <si>
    <t>0927140804</t>
  </si>
  <si>
    <t>Бор 6,0x50(12/10)QR-SE</t>
  </si>
  <si>
    <t>0927140901</t>
  </si>
  <si>
    <t>Фреза S2-1,0/3-2-35(R.0,1)</t>
  </si>
  <si>
    <t>0927140902</t>
  </si>
  <si>
    <t>Фреза S2-1,5/3-3-35(R.0,2)</t>
  </si>
  <si>
    <t>0927140903</t>
  </si>
  <si>
    <t>Фреза S2-2,0/3-4-35(R.0,2)</t>
  </si>
  <si>
    <t>0927140904</t>
  </si>
  <si>
    <t>Фреза S2-3,0/3-5-35(R.0,2)</t>
  </si>
  <si>
    <t>0927140905</t>
  </si>
  <si>
    <t>0927140906</t>
  </si>
  <si>
    <t>Фреза S2-1,5/6-3-45(R.0,2)</t>
  </si>
  <si>
    <t>0927140907</t>
  </si>
  <si>
    <t>Фреза S2-2,0/6-4-45(R.0,2)</t>
  </si>
  <si>
    <t>0927140908</t>
  </si>
  <si>
    <t>Фреза S2-3,0/6-5-45(R.0,2)</t>
  </si>
  <si>
    <t>0927140909</t>
  </si>
  <si>
    <t>Фреза S2-4,0/6-5-45(R.0,2)</t>
  </si>
  <si>
    <t>0927141001</t>
  </si>
  <si>
    <t>Фреза S1-2,0/3-4-38 MP-DC</t>
  </si>
  <si>
    <t>0927141002</t>
  </si>
  <si>
    <t>Фреза S1-3,0/3-11-38 MP-DC</t>
  </si>
  <si>
    <t>0927141003</t>
  </si>
  <si>
    <t>Фреза S1-4,0/4-12-50 MP-DC</t>
  </si>
  <si>
    <t>0927141004</t>
  </si>
  <si>
    <t>Фреза S1-1,0/3-2-38 MP-DC</t>
  </si>
  <si>
    <t>0927141005</t>
  </si>
  <si>
    <t>Фреза S1-3,0/6-11-50 MP-DC</t>
  </si>
  <si>
    <t>0927141006</t>
  </si>
  <si>
    <t>Фреза S1-4,0/6-12-50 MP-DC</t>
  </si>
  <si>
    <t>0927141007</t>
  </si>
  <si>
    <t>Фреза S1-5,0/6-22-60 MP-DC</t>
  </si>
  <si>
    <t>0927141008</t>
  </si>
  <si>
    <t>Фреза S1-6,0/6-22-60 MP-DC</t>
  </si>
  <si>
    <t>09271501</t>
  </si>
  <si>
    <t>Образец УФ-печати на коже UV Leather Printing</t>
  </si>
  <si>
    <t>09271601</t>
  </si>
  <si>
    <t>Регулировочный винт валов ламинатора BU-1600CIIZ</t>
  </si>
  <si>
    <t>100315</t>
  </si>
  <si>
    <t>фарбкарта System ULTRACOLOR</t>
  </si>
  <si>
    <t>103111001</t>
  </si>
  <si>
    <t>137225 Клипсовый проф.анод.РС (хл.6м)</t>
  </si>
  <si>
    <t>10415</t>
  </si>
  <si>
    <t>держатель дистанционный (super 30мм) EF2060W</t>
  </si>
  <si>
    <t>110204</t>
  </si>
  <si>
    <t>перфоратор для ELKAMET (AML-113) ALS Hole plier</t>
  </si>
  <si>
    <t>110309</t>
  </si>
  <si>
    <t>фарбкарта Marabu System 21</t>
  </si>
  <si>
    <t>110310</t>
  </si>
  <si>
    <t>фарбкарта System MARACOLOR (PY)</t>
  </si>
  <si>
    <t>110311</t>
  </si>
  <si>
    <t>веер PANTONE</t>
  </si>
  <si>
    <t>110312</t>
  </si>
  <si>
    <t>фарбкарта System TAMPACOLOR</t>
  </si>
  <si>
    <t>110313</t>
  </si>
  <si>
    <t>фарбкарта System MARACOLOR</t>
  </si>
  <si>
    <t>110315</t>
  </si>
  <si>
    <t>каталог "Краски Marabu для трафаретной печати"</t>
  </si>
  <si>
    <t>110316</t>
  </si>
  <si>
    <t>каталог "Краски Marabu для тампонной печати" на рус.яз.</t>
  </si>
  <si>
    <t>110318</t>
  </si>
  <si>
    <t>ручка Marabu</t>
  </si>
  <si>
    <t>110319</t>
  </si>
  <si>
    <t>110320</t>
  </si>
  <si>
    <t>веер Эффекты</t>
  </si>
  <si>
    <t>110401</t>
  </si>
  <si>
    <t>держатель дистанционный мал(klein 15мм) EF2020W</t>
  </si>
  <si>
    <t>110402</t>
  </si>
  <si>
    <t>держатель дистанционный сред(gross 20мм) EF2040W</t>
  </si>
  <si>
    <t>110403</t>
  </si>
  <si>
    <t>держатель дистанционный бол(extragross 24мм) EF2050W</t>
  </si>
  <si>
    <t>110404</t>
  </si>
  <si>
    <t>крышки декор. под винты б AK3100WT</t>
  </si>
  <si>
    <t>110405</t>
  </si>
  <si>
    <t>крышки декор. под винты ч AK3110ZW</t>
  </si>
  <si>
    <t>110406</t>
  </si>
  <si>
    <t>держатель дистан.субмалый (mini 7мм) EF2010W</t>
  </si>
  <si>
    <t>110501</t>
  </si>
  <si>
    <t>веер ORACAL 641 art.48300-641</t>
  </si>
  <si>
    <t>110503</t>
  </si>
  <si>
    <t>шпатель ORACAL пластм.art.48000-000</t>
  </si>
  <si>
    <t>110505</t>
  </si>
  <si>
    <t>веер ORL 8300/8500/8510/8810/8800 art.48300-8300</t>
  </si>
  <si>
    <t>110509</t>
  </si>
  <si>
    <t>фарбкарта ORACAL 8300 art.48103-8300</t>
  </si>
  <si>
    <t>110510</t>
  </si>
  <si>
    <t>фарбкарта ORACAL 8500 art.48103-8500</t>
  </si>
  <si>
    <t>110511</t>
  </si>
  <si>
    <t>фарбкарта ORACAL 8100 art.48103-8100</t>
  </si>
  <si>
    <t>110513</t>
  </si>
  <si>
    <t>фарбкарта ORACAL 352</t>
  </si>
  <si>
    <t>110514</t>
  </si>
  <si>
    <t>фарбкарта ORACAL 641 глянц. art.48103-641</t>
  </si>
  <si>
    <t>110515</t>
  </si>
  <si>
    <t>фарбкарта ORACAL 641 мат. art.48103-641M</t>
  </si>
  <si>
    <t>110516</t>
  </si>
  <si>
    <t>фарбкарта ORACAL 451 art.48103-451</t>
  </si>
  <si>
    <t>110519</t>
  </si>
  <si>
    <t>веер ORACAL 551 art.48300-551</t>
  </si>
  <si>
    <t>110520</t>
  </si>
  <si>
    <t>веер ORACAL 951 art.48300-951</t>
  </si>
  <si>
    <t>110523</t>
  </si>
  <si>
    <t>фарбкарта ORACAL 551 art.48103-551</t>
  </si>
  <si>
    <t>110525</t>
  </si>
  <si>
    <t>фарбкарта ORACAL 970/975/oraguard art.48103-970</t>
  </si>
  <si>
    <t>110527</t>
  </si>
  <si>
    <t>фарбкарта ORACAL 6510/7510 art.48103-6510</t>
  </si>
  <si>
    <t>110528</t>
  </si>
  <si>
    <t>фарбкарта ORACAL 351/352/383 art.48103-351</t>
  </si>
  <si>
    <t>110529</t>
  </si>
  <si>
    <t>Movie CD диск Orafol Car Wrapping art.48500-100</t>
  </si>
  <si>
    <t>110531</t>
  </si>
  <si>
    <t>Шарик.ручка Kugelshreiber ORAFOL art.48000-006</t>
  </si>
  <si>
    <t>110532</t>
  </si>
  <si>
    <t>Нож для резки пленки Cutter-Messer art.48000-005</t>
  </si>
  <si>
    <t>110534</t>
  </si>
  <si>
    <t>Шпатель фетровый Filzrakel Oracal art.48000-003</t>
  </si>
  <si>
    <t>110535</t>
  </si>
  <si>
    <t>Каталог Orapaper</t>
  </si>
  <si>
    <t>110539</t>
  </si>
  <si>
    <t>Пластиковый пакет Orafol art.48500-112</t>
  </si>
  <si>
    <t>110540</t>
  </si>
  <si>
    <t>Картонная папка Orafol art.48500-111</t>
  </si>
  <si>
    <t>110541</t>
  </si>
  <si>
    <t>фарбкарта ORACAL 951 ME new art.48103-951</t>
  </si>
  <si>
    <t>110542</t>
  </si>
  <si>
    <t>Веер Printing materials серии для печати art.48300-620</t>
  </si>
  <si>
    <t>110543</t>
  </si>
  <si>
    <t>Настенное табло Orafol 8500 art.48403-8500</t>
  </si>
  <si>
    <t>110544</t>
  </si>
  <si>
    <t>Настенное табло Orafol 451 art.48403-451</t>
  </si>
  <si>
    <t>110545</t>
  </si>
  <si>
    <t>Настенное табло Orafol 8300 art.48403-8300</t>
  </si>
  <si>
    <t>110546</t>
  </si>
  <si>
    <t>Настенное табло 851/951/951ME art.48402/48403-951</t>
  </si>
  <si>
    <t>110547</t>
  </si>
  <si>
    <t>Настенное табло 641 art.48403-641</t>
  </si>
  <si>
    <t>110548</t>
  </si>
  <si>
    <t>Настенное табло 551 art.48402/48403-551</t>
  </si>
  <si>
    <t>110549</t>
  </si>
  <si>
    <t>Веер ORACAL 951 МЕ металлизир.art.48300-951ME</t>
  </si>
  <si>
    <t>110550</t>
  </si>
  <si>
    <t>Фарбкарта Oracal 8800 art.48103-8800</t>
  </si>
  <si>
    <t>110551</t>
  </si>
  <si>
    <t>Фарбкарта Oracal 8810/8710/8510/8510RA art.48103-8810</t>
  </si>
  <si>
    <t>110552</t>
  </si>
  <si>
    <t>110553</t>
  </si>
  <si>
    <t>Информ.бюллетень ORAFOL-NEWS на рус.яз.</t>
  </si>
  <si>
    <t>110554</t>
  </si>
  <si>
    <t>Каталог ORAFOL Световозвращ.материалы art.48203-005</t>
  </si>
  <si>
    <t>110555</t>
  </si>
  <si>
    <t>Коврик компьютерный ORAFOL art.48000-004</t>
  </si>
  <si>
    <t>110556</t>
  </si>
  <si>
    <t>Шпатель пласт.c фетровой накладкой ORAFOL art.48000-010</t>
  </si>
  <si>
    <t>110557</t>
  </si>
  <si>
    <t>Каталог ORAFOL информационный art.48203-200</t>
  </si>
  <si>
    <t>110558</t>
  </si>
  <si>
    <t>Пакет ORAFOL бумажный art.48500-111</t>
  </si>
  <si>
    <t>110560</t>
  </si>
  <si>
    <t>Фарбкарта Oracal 638</t>
  </si>
  <si>
    <t>110561</t>
  </si>
  <si>
    <t>Фарбкарта Oralite 5600/5600E art.48101-5600</t>
  </si>
  <si>
    <t>110562</t>
  </si>
  <si>
    <t>Веер ORAGUARD art.48300-200 ламинирующие пленки</t>
  </si>
  <si>
    <t>110570</t>
  </si>
  <si>
    <t>Веер ORACAL 970/975 art.48300-970/975</t>
  </si>
  <si>
    <t>110571</t>
  </si>
  <si>
    <t>Образцы пленки Oracal</t>
  </si>
  <si>
    <t>110575</t>
  </si>
  <si>
    <t>Настенное табло Oralite 5800/5810</t>
  </si>
  <si>
    <t>110576</t>
  </si>
  <si>
    <t>Настенное табло Oralite 5700/5710</t>
  </si>
  <si>
    <t>110577</t>
  </si>
  <si>
    <t>Настенное табло Oralite 5500/5510</t>
  </si>
  <si>
    <t>110578</t>
  </si>
  <si>
    <t>Настенное табло Oralite 5831/5431</t>
  </si>
  <si>
    <t>110579</t>
  </si>
  <si>
    <t>Настенное табло Oralite 5821/5851</t>
  </si>
  <si>
    <t>110580</t>
  </si>
  <si>
    <t>Настенное табло Oralite 5860/5830/5430</t>
  </si>
  <si>
    <t>110581</t>
  </si>
  <si>
    <t>Настенное табло Oralite 5600/5600E</t>
  </si>
  <si>
    <t>110582</t>
  </si>
  <si>
    <t>Настенное табло Oralite 5400/5300/5200</t>
  </si>
  <si>
    <t>110583</t>
  </si>
  <si>
    <t>Настенное табло Oralite 5910</t>
  </si>
  <si>
    <t>1109001</t>
  </si>
  <si>
    <t>Люверс сталь 10мм (компл.10шт.) 01.0110.01</t>
  </si>
  <si>
    <t>1109002</t>
  </si>
  <si>
    <t>Люверс сталь 12мм (компл.10шт.) 01.0112.01</t>
  </si>
  <si>
    <t>1109003</t>
  </si>
  <si>
    <t>Люверс сталь 20мм (компл.10шт.) 01.0120.01</t>
  </si>
  <si>
    <t>1109004</t>
  </si>
  <si>
    <t>Люверс сталь 40мм (компл.10шт.) 01.0140.01</t>
  </si>
  <si>
    <t>1109005</t>
  </si>
  <si>
    <t>Люверс латунь 10мм (компл.10шт.) 01.0110.11</t>
  </si>
  <si>
    <t>1109006</t>
  </si>
  <si>
    <t>Люверс латунь 12мм (компл.10шт.) 01.0112.11</t>
  </si>
  <si>
    <t>110901</t>
  </si>
  <si>
    <t>Шнур Cable PVC диам.8мм 06.2508.51(бухта 250м)</t>
  </si>
  <si>
    <t>110902</t>
  </si>
  <si>
    <t>Люверс сталь 12мм 01.0112.01</t>
  </si>
  <si>
    <t>110903</t>
  </si>
  <si>
    <t>Люверс латунь 12мм 01.0112.11</t>
  </si>
  <si>
    <t>110904</t>
  </si>
  <si>
    <t>Люверс сталь 20мм 01.0120.01</t>
  </si>
  <si>
    <t>110905</t>
  </si>
  <si>
    <t>Люверс латунь 20мм 01.0120.11</t>
  </si>
  <si>
    <t>110906</t>
  </si>
  <si>
    <t>Пробойник 12мм 50.0312.00</t>
  </si>
  <si>
    <t>110907</t>
  </si>
  <si>
    <t>Пробойник 20мм 50.0320.00</t>
  </si>
  <si>
    <t>110908</t>
  </si>
  <si>
    <t>Расклепыватель 12мм 50.0112.00</t>
  </si>
  <si>
    <t>110909</t>
  </si>
  <si>
    <t>Расклепыватель 20мм 50.0120.00</t>
  </si>
  <si>
    <t>110910</t>
  </si>
  <si>
    <t>Люверс сталь 10мм 01.0110.01</t>
  </si>
  <si>
    <t>110911</t>
  </si>
  <si>
    <t>Люверс латунь 10мм 01.0110.11</t>
  </si>
  <si>
    <t>110913</t>
  </si>
  <si>
    <t>Пробойник 10мм 50.0310.00</t>
  </si>
  <si>
    <t>110914</t>
  </si>
  <si>
    <t>Расклепыватель 10мм 50.0110.00</t>
  </si>
  <si>
    <t>110916</t>
  </si>
  <si>
    <t>Люверс сталь 40мм 01.0140.01</t>
  </si>
  <si>
    <t>110917</t>
  </si>
  <si>
    <t>Люверс сталь 42*22мм 01.0242.01</t>
  </si>
  <si>
    <t>11091914</t>
  </si>
  <si>
    <t>Люверс латунь 20мм 01.0120.11(шайба)</t>
  </si>
  <si>
    <t>11091915</t>
  </si>
  <si>
    <t>Люверс сталь 40мм 01.0140.01 (шайба)</t>
  </si>
  <si>
    <t>1118008</t>
  </si>
  <si>
    <t>пленка AntiDUSTtape G 3625 25мм*50м рулон</t>
  </si>
  <si>
    <t>1118009</t>
  </si>
  <si>
    <t>пленка AntiDUSTtape G 3638 38мм*50м рулон</t>
  </si>
  <si>
    <t>1118010</t>
  </si>
  <si>
    <t>пленка AntiDUSTtape AD 3438 38мм*33м рулон</t>
  </si>
  <si>
    <t>1118011</t>
  </si>
  <si>
    <t>пленка AntiDUSTtape AD 3425 25мм*33м рулон</t>
  </si>
  <si>
    <t>1123001</t>
  </si>
  <si>
    <t>веер RAL classic-K5 полумат.</t>
  </si>
  <si>
    <t>1123002</t>
  </si>
  <si>
    <t>веер RAL classic-K7 глянцевый</t>
  </si>
  <si>
    <t>1124001</t>
  </si>
  <si>
    <t>1124003</t>
  </si>
  <si>
    <t>1126504</t>
  </si>
  <si>
    <t>Веревка Flagmore (IFP) для флагштока, длина 16м</t>
  </si>
  <si>
    <t>1126701</t>
  </si>
  <si>
    <t>Образец флагшт.1м Flagmore (IFP) стеклофибр.(комплект,нав."золото",б/основ.)</t>
  </si>
  <si>
    <t>11280001</t>
  </si>
  <si>
    <t>11280002</t>
  </si>
  <si>
    <t>11280003</t>
  </si>
  <si>
    <t>ForINOX IN02-WA15 крепл.табл.под толщ.10-15мм с фиксир.винтом</t>
  </si>
  <si>
    <t>112800035</t>
  </si>
  <si>
    <t>112800036</t>
  </si>
  <si>
    <t>ForINOX IN02-WA20 крепл.табл.толщ.10-15мм с фиксир.винтом,Н-20мм</t>
  </si>
  <si>
    <t>112800037</t>
  </si>
  <si>
    <t>112800038</t>
  </si>
  <si>
    <t>112800039</t>
  </si>
  <si>
    <t>ForINOX INZ3 удлинитель ForINOX 0/1/2/15 на 10мм</t>
  </si>
  <si>
    <t>11280004</t>
  </si>
  <si>
    <t>11280005</t>
  </si>
  <si>
    <t>11280006</t>
  </si>
  <si>
    <t>11280007</t>
  </si>
  <si>
    <t>ForINOX IN05 Промежут.крепл.для вертик.соедин.табл.(толщ.стекла до 8мм)</t>
  </si>
  <si>
    <t>11280008</t>
  </si>
  <si>
    <t>ForINOX IN06S Потолочное/напольн.крепл.стержня диам.6мм</t>
  </si>
  <si>
    <t>11280009</t>
  </si>
  <si>
    <t>11280010</t>
  </si>
  <si>
    <t>ForINOX IN07 Напольн.крепл.троса диам.1,5-2мм с натяж.</t>
  </si>
  <si>
    <t>11280011</t>
  </si>
  <si>
    <t>ForINOX IN08 крепл.изогнут.табл.под толщ.стекла 8мм угол 12,5град.</t>
  </si>
  <si>
    <t>11280012</t>
  </si>
  <si>
    <t>11280013</t>
  </si>
  <si>
    <t>11280014</t>
  </si>
  <si>
    <t>11280015</t>
  </si>
  <si>
    <t>11280016</t>
  </si>
  <si>
    <t>11280017</t>
  </si>
  <si>
    <t>ForINOX IN11S Поворотное крепл.стержня диам.6мм к стене</t>
  </si>
  <si>
    <t>11280018</t>
  </si>
  <si>
    <t>ForINOX IN11D Поворотное крепл.троса диам.1,5-2мм к стене</t>
  </si>
  <si>
    <t>11280019</t>
  </si>
  <si>
    <t>ForINOX IN12 Доп.крепл.стержня</t>
  </si>
  <si>
    <t>11280020</t>
  </si>
  <si>
    <t>ForINOX IN13/0S Крепл.табл.толщ.2-5мм перед вертик.стержнями диам.6мм</t>
  </si>
  <si>
    <t>11280021</t>
  </si>
  <si>
    <t>ForINOX IN13/1S Крепл.табл.толщ.5-10мм перед вертик.стержнями диам.6мм</t>
  </si>
  <si>
    <t>11280022</t>
  </si>
  <si>
    <t>ForINOX IN13/2S Крепл.табл.толщ.10-15мм перед вертик.стержнями диам.6мм</t>
  </si>
  <si>
    <t>11280023</t>
  </si>
  <si>
    <t xml:space="preserve">ForINOX IN13/0D Крепл.табл.толщ.2-5мм перед верт.тросами диам.1,5-2мм </t>
  </si>
  <si>
    <t>11280024</t>
  </si>
  <si>
    <t xml:space="preserve">ForINOX IN13/1D Крепл.табл.толщ.5-10мм перед верт.тросами диам.1,5-2мм </t>
  </si>
  <si>
    <t>11280025</t>
  </si>
  <si>
    <t>ForINOX IN13/2D Крепл.табл.толщ.10-15мм перед верт.тросами диам.1,5-2мм</t>
  </si>
  <si>
    <t>11280026</t>
  </si>
  <si>
    <t>ForINOX IN14/0 Крепл.для настольн.табл.толщ.2-5мм</t>
  </si>
  <si>
    <t>11280027</t>
  </si>
  <si>
    <t>ForINOX IN14/1 Крепл.для настольн.табл.толщ.5-10мм</t>
  </si>
  <si>
    <t>11280028</t>
  </si>
  <si>
    <t>ForINOX IN14/2 Крепл.для настольн.табл.толщ.10-15мм</t>
  </si>
  <si>
    <t>11280029</t>
  </si>
  <si>
    <t>11280030</t>
  </si>
  <si>
    <t>ForINOX IN16 Зажимн.крепл.табл.толщ.2-10мм</t>
  </si>
  <si>
    <t>11280031</t>
  </si>
  <si>
    <t>11280032</t>
  </si>
  <si>
    <t>INOX div.Bolzen болт</t>
  </si>
  <si>
    <t>11280033</t>
  </si>
  <si>
    <t>Трос стальной диам.1,5мм</t>
  </si>
  <si>
    <t>11280034</t>
  </si>
  <si>
    <t>IN-M1 Inox Mustertafel incl.Nylon-Tasche new(демонстр.стенд)</t>
  </si>
  <si>
    <t>11280035</t>
  </si>
  <si>
    <t>11280037</t>
  </si>
  <si>
    <t>11280038</t>
  </si>
  <si>
    <t>11280039</t>
  </si>
  <si>
    <t>ForINOX INFLAG консоль для крепл.флажк.табл.толщ.8 мм,шир.160-200мм</t>
  </si>
  <si>
    <t>11280040</t>
  </si>
  <si>
    <t>11280041</t>
  </si>
  <si>
    <t>ForINOX INMax01 крепление табл.толщ.5...15мм с резьбой</t>
  </si>
  <si>
    <t>11280042</t>
  </si>
  <si>
    <t>INS Stange стержень диам.6мм,сталь (хл.2,975/3м)</t>
  </si>
  <si>
    <t>11280043</t>
  </si>
  <si>
    <t>ForINOX INMax02 крепл.табл.5-20мм с резьбой</t>
  </si>
  <si>
    <t>11280044</t>
  </si>
  <si>
    <t>11280045</t>
  </si>
  <si>
    <t>ForINOX INO9 D-E-A(компл.) одностор.крепл.табл.до 8мм к тросу 1,5-2мм</t>
  </si>
  <si>
    <t>11280046</t>
  </si>
  <si>
    <t>ForINOX IN12/13S крепл.табл.перед стержнем с фиксацией на стене</t>
  </si>
  <si>
    <t>11280047</t>
  </si>
  <si>
    <t>11280048</t>
  </si>
  <si>
    <t>11280049</t>
  </si>
  <si>
    <t>11280050</t>
  </si>
  <si>
    <t>11280051</t>
  </si>
  <si>
    <t>11280052</t>
  </si>
  <si>
    <t>11280053</t>
  </si>
  <si>
    <t>11280054</t>
  </si>
  <si>
    <t>11280055</t>
  </si>
  <si>
    <t>11280056</t>
  </si>
  <si>
    <t>INOX DIV стопорный винт</t>
  </si>
  <si>
    <t>11280057</t>
  </si>
  <si>
    <t>11280058</t>
  </si>
  <si>
    <t>11280059</t>
  </si>
  <si>
    <t>Stockholm Поворотное крепл. стержня диам.6мм к стене</t>
  </si>
  <si>
    <t>11280060</t>
  </si>
  <si>
    <t xml:space="preserve">Dublin Доп. крепл. стержня </t>
  </si>
  <si>
    <t>11280061</t>
  </si>
  <si>
    <t>11280062</t>
  </si>
  <si>
    <t>KOLN крепл.табл.толщ.8-20мм с резьбой H-12</t>
  </si>
  <si>
    <t>11280063</t>
  </si>
  <si>
    <t>BRUSSEL одност.крепление к тросу 1,5-2мм</t>
  </si>
  <si>
    <t>11280064</t>
  </si>
  <si>
    <t>BUKAREST Крепл.табл.толщ.2-10мм перед трос. диам.1,5-2мм</t>
  </si>
  <si>
    <t>11280065</t>
  </si>
  <si>
    <t>IBIZA Полочное крепл.табл.толщ.3-8мм перед трос. диам.1,5-2мм</t>
  </si>
  <si>
    <t>11280066</t>
  </si>
  <si>
    <t>ROTTERDAM одност. крепление к стержню 6 мм</t>
  </si>
  <si>
    <t>11280067</t>
  </si>
  <si>
    <t>11280101</t>
  </si>
  <si>
    <t>Проспекты продукции ForINOX</t>
  </si>
  <si>
    <t>11280102</t>
  </si>
  <si>
    <t>Каталог продукции ForINOX (англ./нем.)</t>
  </si>
  <si>
    <t>11280103</t>
  </si>
  <si>
    <t>Образец GSM-02 ForINOX Mustertafel new</t>
  </si>
  <si>
    <t>11280104</t>
  </si>
  <si>
    <t>Образец INFM ForPLEX Mustertafel</t>
  </si>
  <si>
    <t>11280105</t>
  </si>
  <si>
    <t>Комплект образов ForINOX</t>
  </si>
  <si>
    <t>11280106</t>
  </si>
  <si>
    <t>Стенд ForINOX</t>
  </si>
  <si>
    <t>11280107</t>
  </si>
  <si>
    <t>Каталог продукции ForINOX рус./лат.</t>
  </si>
  <si>
    <t>11280108</t>
  </si>
  <si>
    <t>Проспект ForINOX крепление растяжек</t>
  </si>
  <si>
    <t>11280110</t>
  </si>
  <si>
    <t>Каталог CitINOX</t>
  </si>
  <si>
    <t>112802001</t>
  </si>
  <si>
    <t>112802002</t>
  </si>
  <si>
    <t>112802003</t>
  </si>
  <si>
    <t>112802004</t>
  </si>
  <si>
    <t>112802005</t>
  </si>
  <si>
    <t>112802006</t>
  </si>
  <si>
    <t>112802007</t>
  </si>
  <si>
    <t>112802008</t>
  </si>
  <si>
    <t>112802009</t>
  </si>
  <si>
    <t>112802010</t>
  </si>
  <si>
    <t>112803001</t>
  </si>
  <si>
    <t>112803002</t>
  </si>
  <si>
    <t>ForPLEX INFR 10-10K втулка акрил прозр.,диам.10*10мм</t>
  </si>
  <si>
    <t>112803003</t>
  </si>
  <si>
    <t>ForPLEX INFR 14-10K втулка акрил прозр.,диам.14*10мм</t>
  </si>
  <si>
    <t>112803004</t>
  </si>
  <si>
    <t>112803005</t>
  </si>
  <si>
    <t>ForPLEX INFR 18-20К втулка акрил прозр.,диам.18*20мм</t>
  </si>
  <si>
    <t>112803006</t>
  </si>
  <si>
    <t>112803007</t>
  </si>
  <si>
    <t>112803008</t>
  </si>
  <si>
    <t>112803009</t>
  </si>
  <si>
    <t>112803010</t>
  </si>
  <si>
    <t>112803011</t>
  </si>
  <si>
    <t>ForPLEX INFR 14-20K втулка акрил,диам.14*20мм</t>
  </si>
  <si>
    <t>112803012</t>
  </si>
  <si>
    <t>112803013</t>
  </si>
  <si>
    <t>112803014</t>
  </si>
  <si>
    <t>20-50E втулка сталь,диам.20*50мм</t>
  </si>
  <si>
    <t>112804001</t>
  </si>
  <si>
    <t>112805001</t>
  </si>
  <si>
    <t>VINWK-250/020 крепл.табл.толщ.3-12мм пластм.,медь (Vinox WAL)</t>
  </si>
  <si>
    <t>112805002</t>
  </si>
  <si>
    <t>VINWМ-250/020 крепл.табл.толщ.3-12мм пластм.,латунь (Vinox WAL)</t>
  </si>
  <si>
    <t>112805003</t>
  </si>
  <si>
    <t>VINWE-250/020 крепл.табл.толщ.3-12мм плстм.сталь (Vinox WAL)</t>
  </si>
  <si>
    <t>11281001</t>
  </si>
  <si>
    <t>VINTM-010 крепление настольных табл.5-10мм пластм.латунь</t>
  </si>
  <si>
    <t>11281002</t>
  </si>
  <si>
    <t>VINTE-010 крепление настольных табл.5-10мм пластм.сталь</t>
  </si>
  <si>
    <t>1128106</t>
  </si>
  <si>
    <t>Образец ForINOX-rail Set-800 INBH800</t>
  </si>
  <si>
    <t>11370002</t>
  </si>
  <si>
    <t>горизонт.креп.полок на тросе YBL1818AR</t>
  </si>
  <si>
    <t>11370102</t>
  </si>
  <si>
    <t>сквоз.креп.табл.с фиксир.винтом диам.15мм,золото FN1506GD</t>
  </si>
  <si>
    <t>11370106</t>
  </si>
  <si>
    <t>сквоз.креп.табл.с фиксир.винтом диам.25мм,золото FM2525GD</t>
  </si>
  <si>
    <t>11370301</t>
  </si>
  <si>
    <t>Дисплей настольный с поддержкой Pixquick, прозр.,формат А4, PQA4</t>
  </si>
  <si>
    <t>11370302</t>
  </si>
  <si>
    <t>Дисплей настольный с поддержкой Pixquick, прозр.,формат А5, PQA5</t>
  </si>
  <si>
    <t>11370303</t>
  </si>
  <si>
    <t>Дисплей настольный  Pixquick, прозр.,формат А6, PQA6</t>
  </si>
  <si>
    <t>11370304</t>
  </si>
  <si>
    <t>Дисплей настольный  Pixquick, прозр.,формат А6L, PQA6L</t>
  </si>
  <si>
    <t>11370305</t>
  </si>
  <si>
    <t>Поддержка для дисплея Pixquick А6, А6L, PQSA6PL</t>
  </si>
  <si>
    <t>11370306</t>
  </si>
  <si>
    <t>Стойка вертик. двухсторон.Pixquick maqic, алюминий H-1680мм, MDZIP1680</t>
  </si>
  <si>
    <t>11370307</t>
  </si>
  <si>
    <t>Дисплей для стойки Pixquick maqic, прозр.,формат А4, PQMA4</t>
  </si>
  <si>
    <t>11370309</t>
  </si>
  <si>
    <t>Стойка вертик. Swift, алюминий H-1100мм, PQSWIFT</t>
  </si>
  <si>
    <t>11370310</t>
  </si>
  <si>
    <t>Дисплей для стойки Swift, прозр.,формат А4, PQNA4</t>
  </si>
  <si>
    <t>11370311</t>
  </si>
  <si>
    <t>Дисплей настольный  T-tray, прозр.,формат А4, TTRAY</t>
  </si>
  <si>
    <t>11370313</t>
  </si>
  <si>
    <t>Стойка вертик. Flip, раздвижная, FLSZIP100A4A</t>
  </si>
  <si>
    <t>11370314</t>
  </si>
  <si>
    <t>Дисплей для стойки Flip, прозр.,формат А4, STB305240GL</t>
  </si>
  <si>
    <t>11370315</t>
  </si>
  <si>
    <t>Стойка вертик. Velo, алюминий, VELOAA</t>
  </si>
  <si>
    <t>11370318</t>
  </si>
  <si>
    <t>Лоток для стойки Velo maqic, прозр.,формат А4, MZIP300BRPC</t>
  </si>
  <si>
    <t>11370319</t>
  </si>
  <si>
    <t>Стойка вертик. Solid zip, алюминий, SOZ165AL</t>
  </si>
  <si>
    <t>11370320</t>
  </si>
  <si>
    <t>Стойка вертик. Fixzip, алюминий, FZIP165AA</t>
  </si>
  <si>
    <t>11370321</t>
  </si>
  <si>
    <t>Стойка вертик. Sailzip, алюминий, SAIL165HP</t>
  </si>
  <si>
    <t>11370322</t>
  </si>
  <si>
    <t>Лоток для стойки Sailzip, прозр.,формат А4, SAILPPA4</t>
  </si>
  <si>
    <t>11370323</t>
  </si>
  <si>
    <t>Стойка вертик. Magiczip, алюминий, MZIP160AB</t>
  </si>
  <si>
    <t>11370324</t>
  </si>
  <si>
    <t>Стоппер навершие Master base STGH12065SSW</t>
  </si>
  <si>
    <t>11370325</t>
  </si>
  <si>
    <t>Стоппер стойка Master base, хром, ST980CM</t>
  </si>
  <si>
    <t>11370326</t>
  </si>
  <si>
    <t>Стоппер декоративная основа Master base, хром, STKINSCM</t>
  </si>
  <si>
    <t>11370327</t>
  </si>
  <si>
    <t>Стоппер основа Master base, тем.металлик, STKABSSG</t>
  </si>
  <si>
    <t>11370328</t>
  </si>
  <si>
    <t>Стоппер основа Tex, хром, TEXBASECM</t>
  </si>
  <si>
    <t>11370329</t>
  </si>
  <si>
    <t>Стоппер стойка Tex, хром, TEXTUBOCM</t>
  </si>
  <si>
    <t>11370330</t>
  </si>
  <si>
    <t>Шнур декоративный для Tex, 1,5м, черный, TEXSCMSW150</t>
  </si>
  <si>
    <t>113901</t>
  </si>
  <si>
    <t>Шпатель металлический Weeder Siser</t>
  </si>
  <si>
    <t>1203112</t>
  </si>
  <si>
    <t>паста для полировки акрила Acryglas 75мл</t>
  </si>
  <si>
    <t>1205001</t>
  </si>
  <si>
    <t>1205002</t>
  </si>
  <si>
    <t>1205003</t>
  </si>
  <si>
    <t>1205007</t>
  </si>
  <si>
    <t>1205009</t>
  </si>
  <si>
    <t>1205010</t>
  </si>
  <si>
    <t>клей Cosmoplast 533(513), 20г art.444020</t>
  </si>
  <si>
    <t>1205013</t>
  </si>
  <si>
    <t>клей Cosmofen DUO 2K-PUR бежевый,550г art.508300</t>
  </si>
  <si>
    <t>1205016</t>
  </si>
  <si>
    <t>клей Cosmoplast MS 460 1К-MS 440г белый art.555001</t>
  </si>
  <si>
    <t>1205018</t>
  </si>
  <si>
    <t>клей Cosmofen 345, 305г art.457212</t>
  </si>
  <si>
    <t>1205019</t>
  </si>
  <si>
    <t>пистолет-дозатор ручной Cosmofen HDP 550 art.536134</t>
  </si>
  <si>
    <t>1205020</t>
  </si>
  <si>
    <t>1205021</t>
  </si>
  <si>
    <t>клей Cosmoplast 555 гель,20гр.,art.444064</t>
  </si>
  <si>
    <t>1205101</t>
  </si>
  <si>
    <t>Клей Cosmo D3,500г art.401200</t>
  </si>
  <si>
    <t>1205102</t>
  </si>
  <si>
    <t>Клей Cosmoсoll FL 44,500г</t>
  </si>
  <si>
    <t>1205103</t>
  </si>
  <si>
    <t>Клей Cosmoсoll 204,500г</t>
  </si>
  <si>
    <t>1205104</t>
  </si>
  <si>
    <t>Клей Cosmopur 810,500г art.500002</t>
  </si>
  <si>
    <t>1205105</t>
  </si>
  <si>
    <t>Клей Cosmopur 813,500г art.500311</t>
  </si>
  <si>
    <t>1205106</t>
  </si>
  <si>
    <t>Клей Cosmopur 818,340г art.500246</t>
  </si>
  <si>
    <t>1205107</t>
  </si>
  <si>
    <t>Клей Cosmopur K1,470г</t>
  </si>
  <si>
    <t>1205108</t>
  </si>
  <si>
    <t>Клей Cosmoplast 980,1кг</t>
  </si>
  <si>
    <t>1205111</t>
  </si>
  <si>
    <t>Клей Cosmopur 870 900г art.508317</t>
  </si>
  <si>
    <t>1205112</t>
  </si>
  <si>
    <t xml:space="preserve">Эпоксидный клей Cosmofen AL (A+B) 2 части по 460г </t>
  </si>
  <si>
    <t>1205113</t>
  </si>
  <si>
    <t>Клей Cosmoplast STP 1750 860г art.555502</t>
  </si>
  <si>
    <t>130107</t>
  </si>
  <si>
    <t>лак LIM 910,1л</t>
  </si>
  <si>
    <t>130108</t>
  </si>
  <si>
    <t>лак PY 910,1кг</t>
  </si>
  <si>
    <t>130109</t>
  </si>
  <si>
    <t>лак GL 916,1кг</t>
  </si>
  <si>
    <t>130110</t>
  </si>
  <si>
    <t>лак GL 914,1кг</t>
  </si>
  <si>
    <t>130111</t>
  </si>
  <si>
    <t>лак TPL 910,1л</t>
  </si>
  <si>
    <t>130112</t>
  </si>
  <si>
    <t>лак TPU 910,1л</t>
  </si>
  <si>
    <t>130113</t>
  </si>
  <si>
    <t>лак UVGO 910,1кг</t>
  </si>
  <si>
    <t>130114</t>
  </si>
  <si>
    <t>лак UVLG1,5кг</t>
  </si>
  <si>
    <t>130115</t>
  </si>
  <si>
    <t>лак TPRS 910,1л</t>
  </si>
  <si>
    <t>130116</t>
  </si>
  <si>
    <t>лак UVSW 913,1кг</t>
  </si>
  <si>
    <t>130117</t>
  </si>
  <si>
    <t>лак UVSW 912,1кг</t>
  </si>
  <si>
    <t>130118</t>
  </si>
  <si>
    <t>лак UVAR 910,1кг</t>
  </si>
  <si>
    <t>130119</t>
  </si>
  <si>
    <t>лак UVAR 910,5кг</t>
  </si>
  <si>
    <t>15130115</t>
  </si>
  <si>
    <t>130115 EFL профиль зажимной (1,5м)</t>
  </si>
  <si>
    <t>15130140</t>
  </si>
  <si>
    <t xml:space="preserve">130140 EFL блок натяжной </t>
  </si>
  <si>
    <t>15130145</t>
  </si>
  <si>
    <t xml:space="preserve">130145 EFL винт натяжной М6*35 </t>
  </si>
  <si>
    <t>15130160</t>
  </si>
  <si>
    <t>130160 EFL уголок 58мм (2 части)</t>
  </si>
  <si>
    <t>15130165</t>
  </si>
  <si>
    <t>130165 EFL уголок 74.5мм</t>
  </si>
  <si>
    <t>15130175</t>
  </si>
  <si>
    <t xml:space="preserve">130175 EFL уголок монтажный 40мм </t>
  </si>
  <si>
    <t>15130180</t>
  </si>
  <si>
    <t>130180 EFL соед.натяжной рамы 1труба+1пласт для 130100</t>
  </si>
  <si>
    <t>15130750</t>
  </si>
  <si>
    <t>130750 EFA винт для лист.металла 4,8*9,5мм</t>
  </si>
  <si>
    <t>15130776</t>
  </si>
  <si>
    <t>130185 EFL соедин.профиль Retro Profile (6/6,1м)</t>
  </si>
  <si>
    <t>15130777</t>
  </si>
  <si>
    <t>пластина соединительная для 130100</t>
  </si>
  <si>
    <t>21010106</t>
  </si>
  <si>
    <t>Флагшт.Alumast 6м стеклофибр. (кнехт,веревка,цоколь,б/основ.,б/наверш.)</t>
  </si>
  <si>
    <t>2101010602</t>
  </si>
  <si>
    <t>Основание Alumast 6-12м для флагштоков из стеклофибры</t>
  </si>
  <si>
    <t>210102001</t>
  </si>
  <si>
    <t>Золотое навершие ALUMAST луковичной формы (без комплектующих)</t>
  </si>
  <si>
    <t>210102003</t>
  </si>
  <si>
    <t>Черное навершие ALUMAST грибовидной формы (без комплектующих)</t>
  </si>
  <si>
    <t>210102004</t>
  </si>
  <si>
    <t>Навершие для фасад.флагштока черное</t>
  </si>
  <si>
    <t>210102103</t>
  </si>
  <si>
    <t>Комплект баннер бар ALUMAST E для алюм.флагшт.(бан.плечо 1,5м,цоколь,груз,4петли)</t>
  </si>
  <si>
    <t>210102301</t>
  </si>
  <si>
    <t>Комплект замок ALUMAST 6-8м с лебедкой для флагшт.(замок,лебедка,ручка,груз,4 петли)</t>
  </si>
  <si>
    <t>210102311</t>
  </si>
  <si>
    <t>Комплект замок Alumast E 7-8м с лебедкой для флагшт.(ручка,лебедка,груз,4петли)</t>
  </si>
  <si>
    <t>210102312</t>
  </si>
  <si>
    <t>Комплект замок Alumast E 9-10м с лебедкой для флагшт.(ручка,лебедка,груз,4петли)</t>
  </si>
  <si>
    <t>210102313</t>
  </si>
  <si>
    <t>Комплект замок Alumast E 12м с лебедкой для флагшт.(ручка,лебедка,груз,4петли)</t>
  </si>
  <si>
    <t>210102401</t>
  </si>
  <si>
    <t>Windtracker ALUMAST алюм.для флагшт.(баннерная рейка 1,7м с уголком)</t>
  </si>
  <si>
    <t>210102502</t>
  </si>
  <si>
    <t>Цоколь ALUMAST для алюм.флагштоков ЭКО вращающийся белый</t>
  </si>
  <si>
    <t>210102503</t>
  </si>
  <si>
    <t>Цоколь ALUMAST для стеклофибр.флагштоков вращающийся белый</t>
  </si>
  <si>
    <t>210102507</t>
  </si>
  <si>
    <t>Нижн.часть основания Alumast для алюм.и стеклофибр.флагшт.</t>
  </si>
  <si>
    <t>210102508</t>
  </si>
  <si>
    <t>Анкерный болт (без гаек и шайб)</t>
  </si>
  <si>
    <t>210102510</t>
  </si>
  <si>
    <t>Верхн.часть основания Alumast для 6-8 алюм.флагшт.</t>
  </si>
  <si>
    <t>21010311</t>
  </si>
  <si>
    <t>Флагшт.телеск.Alum.2.2-5.5м(мачта.бан.плечо 1.2м.цок.груз.4пет.б/осн.б/наезд.гильз)</t>
  </si>
  <si>
    <t>21010312</t>
  </si>
  <si>
    <t>Мачта флагштока Alumast 5м стеклофибр. с цоколем</t>
  </si>
  <si>
    <t>21010313</t>
  </si>
  <si>
    <t>Мачта флагштока Alumast 6м стеклофибр. с цоколем</t>
  </si>
  <si>
    <t>21010314</t>
  </si>
  <si>
    <t>Мачта флагштока Alumast 7м стеклофибр. с цоколем</t>
  </si>
  <si>
    <t>21010315</t>
  </si>
  <si>
    <t>Мачта флагштока Alumast 8м стеклофибр. с цоколем</t>
  </si>
  <si>
    <t>21010316</t>
  </si>
  <si>
    <t>Мачта флагштока Alumast 9м стеклофибр. с цоколем</t>
  </si>
  <si>
    <t>21010318</t>
  </si>
  <si>
    <t>Мачта флагштока Alumast 12м стеклофибр. с цоколем</t>
  </si>
  <si>
    <t>210103204</t>
  </si>
  <si>
    <t>Мачта флагштока Alumast ЭКО 12м алюм.</t>
  </si>
  <si>
    <t>210103205</t>
  </si>
  <si>
    <t>Мачта флагштока Alumast ЭКО 7м алюм. с цоколем</t>
  </si>
  <si>
    <t>210103206</t>
  </si>
  <si>
    <t>Мачта флагштока Alumast Эксклюзив 8м алюм.</t>
  </si>
  <si>
    <t>210103208</t>
  </si>
  <si>
    <t>Флагшток Alumast 6м алюм.разборн (6 колен d50мм, навершие, кнехт, б/осн.)</t>
  </si>
  <si>
    <t>210103209</t>
  </si>
  <si>
    <t>Флагшток Alumast 5м алюм.разборн (5 колен d50мм, кнехт, б/осн.)</t>
  </si>
  <si>
    <t>210103210</t>
  </si>
  <si>
    <t>Флагшток Alumast алюм.фасадн.3м d50мм (навершие, кнехт, б/осн.)</t>
  </si>
  <si>
    <t>210103211</t>
  </si>
  <si>
    <t>Флагшток Alumast алюм.фасадн.2,5м d50мм (навершие, кнехт, б/осн.)</t>
  </si>
  <si>
    <t>210103212</t>
  </si>
  <si>
    <t>Флагшток Alumast алюм.фасадн.1,5м d30мм (навершие,  кнехт, б/осн.)</t>
  </si>
  <si>
    <t>210103213</t>
  </si>
  <si>
    <t>Флагшток Alumast Winder 3,9м прямой с 2 пласт.плеч  ами</t>
  </si>
  <si>
    <t>210103301</t>
  </si>
  <si>
    <t>Плоское каплевидное навершие Alumast без компл.</t>
  </si>
  <si>
    <t>210103302</t>
  </si>
  <si>
    <t>Навершие плоский диск Alumast d105мм с винтом</t>
  </si>
  <si>
    <t>210103401</t>
  </si>
  <si>
    <t>Круглое основание Alumast для телескоп.флагшт.(без гильзы)</t>
  </si>
  <si>
    <t>210103402</t>
  </si>
  <si>
    <t>Основание Alumast для флагшт. Winder метал. черное  вбиваемое</t>
  </si>
  <si>
    <t>210103404</t>
  </si>
  <si>
    <t xml:space="preserve">Верхняя часть основания Alumast ЭКО 6м   </t>
  </si>
  <si>
    <t>210103405</t>
  </si>
  <si>
    <t xml:space="preserve">Верхняя часть основания Alumast ЭКО 8-10м   </t>
  </si>
  <si>
    <t>210103406</t>
  </si>
  <si>
    <t xml:space="preserve">Верхняя часть основания Alumast ЭКО 12м   </t>
  </si>
  <si>
    <t>210103407</t>
  </si>
  <si>
    <t>Штифт для соед. верхней и нижней части основ. Alum   ast</t>
  </si>
  <si>
    <t>210103408</t>
  </si>
  <si>
    <t>Ограничитель штифта для соед. частей основ. Alumas   t</t>
  </si>
  <si>
    <t>210103409</t>
  </si>
  <si>
    <t>Комплект крепежа (3 анкера + 6 гаек) для основ. Al   umast</t>
  </si>
  <si>
    <t>210103410</t>
  </si>
  <si>
    <t>Основание для флагштока Alumast Эксклюзив d.93мм</t>
  </si>
  <si>
    <t>210103501</t>
  </si>
  <si>
    <t>Шнур Alumast 15м</t>
  </si>
  <si>
    <t>210103502</t>
  </si>
  <si>
    <t>Стеклофибровое колено Alumast дл.1,5м d160мм</t>
  </si>
  <si>
    <t>210103503</t>
  </si>
  <si>
    <t>Наездная гильза Alumast для телескопического флагштока</t>
  </si>
  <si>
    <t>210103504</t>
  </si>
  <si>
    <t>Стенд Alumast Roll Screen M-2</t>
  </si>
  <si>
    <t>210103505</t>
  </si>
  <si>
    <t>Настенный кронштейн Alumast белый на 3 мачты d50мм</t>
  </si>
  <si>
    <t>210103507</t>
  </si>
  <si>
    <t>Настенный кронштейн Alumast белый на 1 мачту d30мм</t>
  </si>
  <si>
    <t>210103508</t>
  </si>
  <si>
    <t>Металлический хомут Alumast</t>
  </si>
  <si>
    <t>210103509</t>
  </si>
  <si>
    <t>Сдвоенный металл.карабин Alumast</t>
  </si>
  <si>
    <t>210103510</t>
  </si>
  <si>
    <t>Буклет Alumast</t>
  </si>
  <si>
    <t>210103511</t>
  </si>
  <si>
    <t>Буклет Alumast Алюмин.осветительные системы</t>
  </si>
  <si>
    <t>210103512</t>
  </si>
  <si>
    <t>CD Alumast</t>
  </si>
  <si>
    <t>210103513</t>
  </si>
  <si>
    <t>Комплект баннер-систем Alumast(кронштейн+плечо 60см)</t>
  </si>
  <si>
    <t>210103514</t>
  </si>
  <si>
    <t>Шнур Alumast 9м</t>
  </si>
  <si>
    <t>210103515</t>
  </si>
  <si>
    <t>Шнур Alumast 11м</t>
  </si>
  <si>
    <t>210103516</t>
  </si>
  <si>
    <t>Шнур Alumast 13м</t>
  </si>
  <si>
    <t>210103517</t>
  </si>
  <si>
    <t>Шнур Alumast 17м</t>
  </si>
  <si>
    <t>210103518</t>
  </si>
  <si>
    <t>Шнур Alumast бухта 500м</t>
  </si>
  <si>
    <t>210103602</t>
  </si>
  <si>
    <t>Катушка с ручкой для лебедки Alumast 9м</t>
  </si>
  <si>
    <t>210103603</t>
  </si>
  <si>
    <t>Катушка с ручкой для лебедки Alumast 8м</t>
  </si>
  <si>
    <t>21010404</t>
  </si>
  <si>
    <t>Флагшт.Alumast 10м НОВОГО ТИПА разбор.алюм. (кнехт,веревка,цоколь,б/основ.,б/наверш.)</t>
  </si>
  <si>
    <t>210105053</t>
  </si>
  <si>
    <t>Основание Alumast E гильза осадочная для 6м флагштоков</t>
  </si>
  <si>
    <t>210105054</t>
  </si>
  <si>
    <t>Основание Alumast E гильза осадочная для 8-10м флагштоков</t>
  </si>
  <si>
    <t>2101101</t>
  </si>
  <si>
    <t>Флагшток телескоп.Alumast 2,2-5,5м(мачта,бан.плечо 1,2м,цоколь,груз,4петли,б/осн.)</t>
  </si>
  <si>
    <t>210110201</t>
  </si>
  <si>
    <t>Основание ALUMAST наездное серое для телескоп.флагшт.</t>
  </si>
  <si>
    <t>210110301</t>
  </si>
  <si>
    <t>Водный балласт 80кг диаметр 95см</t>
  </si>
  <si>
    <t>21014001</t>
  </si>
  <si>
    <t>Флагшток Alumast Winder 3,6м разборный из алюм.(3части,б/основ.)</t>
  </si>
  <si>
    <t>2101400201</t>
  </si>
  <si>
    <t>Основание Alumast большое вкручив-ся для флагшт.Winder пластм.</t>
  </si>
  <si>
    <t>2101400204</t>
  </si>
  <si>
    <t>Основание Alumast для флагшт.Winder"Шип с площадкой" стальн.оцинков.</t>
  </si>
  <si>
    <t>2102000502</t>
  </si>
  <si>
    <t>Основание Flagmore (IFP) 6-12м для флагшт.из стеклофибры 40000</t>
  </si>
  <si>
    <t>2102000503</t>
  </si>
  <si>
    <t>Основание Flagmore (IFP) 16м для флагшт.из стеклофибры</t>
  </si>
  <si>
    <t>21020007</t>
  </si>
  <si>
    <t>Флагшт.Flagmore (IFP) 6м стеклофиб. (кнехт,веревка,цоколь,б/основ.,б/наверш.)060601</t>
  </si>
  <si>
    <t>21020008</t>
  </si>
  <si>
    <t>Флагшт.Flagmore (IFP) 8м стеклофиб. (кнехт,веревка,цоколь,б/основ.,б/наверш.)080601</t>
  </si>
  <si>
    <t>21020009</t>
  </si>
  <si>
    <t>Флагшт.Flagmore (IFP) 9м стеклофиб. (кнехт,веревка,цоколь,б/основ.,б/наверш.)090601</t>
  </si>
  <si>
    <t>21020010</t>
  </si>
  <si>
    <t>Флагшт.Flagmore (IFP) 10м стеклофиб. (кнехт,веревка,цоколь,б/основ.,б/наверш.)100601</t>
  </si>
  <si>
    <t>21020011</t>
  </si>
  <si>
    <t>Флагшт.Flagmore (IFP) 12м стеклофиб. (кнехт,веревка,цоколь,б/основ.,б/наверш.)120601</t>
  </si>
  <si>
    <t>21020012</t>
  </si>
  <si>
    <t>Флагшт.Flagmore (IFP) 8м стеклофиб.с лебедкой (веревка,цоколь,утяжелитель,б/основ.,б/наверш.)</t>
  </si>
  <si>
    <t>21020013</t>
  </si>
  <si>
    <t>Флагшт.Flagmore (IFP) 9м стеклофиб.св.серый RAL7035 (кнехт,веревка,цоколь,б/основ.,б/наверш.)</t>
  </si>
  <si>
    <t>210201001</t>
  </si>
  <si>
    <t>Золотое навершие Flagmore (IFP) луковичной формы(без комплектующих)31020(37301)</t>
  </si>
  <si>
    <t>210201002</t>
  </si>
  <si>
    <t>Серебряное навершие Flagmore (IFP) луковичной формы (без комплектующих)31665(37300)</t>
  </si>
  <si>
    <t>210201101</t>
  </si>
  <si>
    <t>Комп. баннер бар 1,5м Flagmore(IFP)для фл.из стеклоф.(бан.пл.1,5м,цоколь,груз,3пет,б/нав.)37066</t>
  </si>
  <si>
    <t>210201201</t>
  </si>
  <si>
    <t>Комплект замок Flagmore (IFP) 6-9м с лебедкой для флагшт.(замок,лебедка,ручка,груз)24410</t>
  </si>
  <si>
    <t>210201202</t>
  </si>
  <si>
    <t>Компл.замок Flagmore (IFP) 10-12м с лебедкой для флагшт.(замок,лебедка,ручка,груз) 24420</t>
  </si>
  <si>
    <t>210201301</t>
  </si>
  <si>
    <t xml:space="preserve">Кнехт Flagmore (IFP) белый </t>
  </si>
  <si>
    <t>210201303</t>
  </si>
  <si>
    <t>Комплект к 6м флагштоку Flagmore (IFP)(цоколь,вер.кнехт,карабины, винты)</t>
  </si>
  <si>
    <t>210201304</t>
  </si>
  <si>
    <t>Комплект к 9м флагштоку Flagmore (IFP)(цоколь,вер.кнехт,карабины, винты)</t>
  </si>
  <si>
    <t>210201305</t>
  </si>
  <si>
    <t>Комплект к 12м флагштоку Flagmore (IFP)(цоколь,вер.кнехт,карабины, винты)</t>
  </si>
  <si>
    <t>210201308</t>
  </si>
  <si>
    <t>Навершие Flagmore (IFP) золото луковичной формы-верхняя часть</t>
  </si>
  <si>
    <t>210201309</t>
  </si>
  <si>
    <t>Петля пластиковая Flagmore для стационарных флагштоков 37030(37035)</t>
  </si>
  <si>
    <t>210201401</t>
  </si>
  <si>
    <t>Комплект баннер лифт Flagmore (IFP) для флагшт.из стеклофибры (баннерн. рейка 1,5м с уголком)37000</t>
  </si>
  <si>
    <t>2102201</t>
  </si>
  <si>
    <t>Обр.флагшт.Flagmore (IFP) станд.4м (мачта,основ.,кнехт,Bannerbar"зол.",штанга 2ч)</t>
  </si>
  <si>
    <t>2102203</t>
  </si>
  <si>
    <t>Основание Flagmore (IFP) круглое для стац.флагштоков</t>
  </si>
  <si>
    <t>2102204</t>
  </si>
  <si>
    <t>Обр.флагшт.Flagmore(IFP) 1,35м стеклоф.б/основ.(зол.наверш.,кнехт,цоколь,веревка,карабины)</t>
  </si>
  <si>
    <t>2102205</t>
  </si>
  <si>
    <t>Флагшт.Flagmore (IFP) Winder 3,6м с основ.</t>
  </si>
  <si>
    <t>2102206</t>
  </si>
  <si>
    <t xml:space="preserve">Флаг для флагштока Winder </t>
  </si>
  <si>
    <t>2102207</t>
  </si>
  <si>
    <t>П-обр.черное основание для флагшт.Winder</t>
  </si>
  <si>
    <t>2102208</t>
  </si>
  <si>
    <t>Образец баннер-бара Flagmore (IFP)</t>
  </si>
  <si>
    <t>2102209</t>
  </si>
  <si>
    <t>Образец лебедки Flagmore (IFP)</t>
  </si>
  <si>
    <t>2102210</t>
  </si>
  <si>
    <t>Цоколь поворотный Flagmore (IFP) для флагштока</t>
  </si>
  <si>
    <t>2102211</t>
  </si>
  <si>
    <t>Обр.Флагшток Flagmore(IFP) 2м стеклофиб. с лебедкой, круглое осн.</t>
  </si>
  <si>
    <t>2102212</t>
  </si>
  <si>
    <t>Обр.Флагшток Flagmore(IFP) 9м стеклофиб. с лебедкой</t>
  </si>
  <si>
    <t>2102213</t>
  </si>
  <si>
    <t xml:space="preserve">комплект Flagmore(IFP) для ремонта стеклофибровых мачт </t>
  </si>
  <si>
    <t>2105001</t>
  </si>
  <si>
    <t>Флагшток 8м разб.алюм. (мачта,осн.,кнехт,верев.,цоколь)</t>
  </si>
  <si>
    <t>2105003</t>
  </si>
  <si>
    <t>Флагшток 10м разб.алюм. (мачта,осн.,кнехт,верев.,цоколь)</t>
  </si>
  <si>
    <t>210501</t>
  </si>
  <si>
    <t>Флагшток 8м разб.алюм.(кнехт,верев.,цоколь,б/основ.,б/наверш.)</t>
  </si>
  <si>
    <t>210503</t>
  </si>
  <si>
    <t>Флагшток 12м разб.алюм.(кнехт,верев.,цоколь,б/основ.,б/наверш.)</t>
  </si>
  <si>
    <t>210505</t>
  </si>
  <si>
    <t>Основание для 12м алюм.флагштоков серое код Фл 1.02</t>
  </si>
  <si>
    <t>210508</t>
  </si>
  <si>
    <t>Навершие золотое</t>
  </si>
  <si>
    <t>220001</t>
  </si>
  <si>
    <t>Свет.короб LK-A1-A 716*916мм с адаптером AC/DC 2000mA</t>
  </si>
  <si>
    <t>220002</t>
  </si>
  <si>
    <t>Свет.короб LK-A2-A 530*706мм с адаптером AC/DC 2000mA</t>
  </si>
  <si>
    <t>22102</t>
  </si>
  <si>
    <t>Инвертор SQB-204 VER2.0 17W</t>
  </si>
  <si>
    <t>22103</t>
  </si>
  <si>
    <t>Соед. провод инв./лампа</t>
  </si>
  <si>
    <t>22104</t>
  </si>
  <si>
    <t>Лампа CCFL 12W, 600мм</t>
  </si>
  <si>
    <t>22105</t>
  </si>
  <si>
    <t>Инвертор 12W для А2</t>
  </si>
  <si>
    <t>2220011</t>
  </si>
  <si>
    <t>Свет.короб LK-A1-L 644*891*16мм LED,с адаптером</t>
  </si>
  <si>
    <t>2220012</t>
  </si>
  <si>
    <t>Свет.короб LK-A2-L 470*644*16мм LED,с адаптером</t>
  </si>
  <si>
    <t>2220013</t>
  </si>
  <si>
    <t>Свет.короб LK-A3-L 348*470*16мм LED,с адаптером</t>
  </si>
  <si>
    <t>230301101</t>
  </si>
  <si>
    <t>чернила Inkrang IR-ES1 1000ml cyan</t>
  </si>
  <si>
    <t>230301102</t>
  </si>
  <si>
    <t>чернила Inkrang IR-ES1 1000ml magenta</t>
  </si>
  <si>
    <t>230301103</t>
  </si>
  <si>
    <t>чернила Inkrang IR-ES1 1000ml yellow</t>
  </si>
  <si>
    <t>230301104</t>
  </si>
  <si>
    <t>чернила Inkrang IR-ES1 1000ml black</t>
  </si>
  <si>
    <t>230301105</t>
  </si>
  <si>
    <t>чернила Inkrang IR-ES1 1000ml light cyan</t>
  </si>
  <si>
    <t>230301106</t>
  </si>
  <si>
    <t>чернила Inkrang IR-ES1 1000ml light magenta</t>
  </si>
  <si>
    <t>23030201</t>
  </si>
  <si>
    <t>чернила IR-DS1 C 1000 ml.</t>
  </si>
  <si>
    <t>23030202</t>
  </si>
  <si>
    <t>чернила IR-DS1 M 1000 ml.</t>
  </si>
  <si>
    <t>23030203</t>
  </si>
  <si>
    <t>чернила IR-DS1 Y 1000 ml.</t>
  </si>
  <si>
    <t>23030204</t>
  </si>
  <si>
    <t>чернила IR-DS1 BK 1000 ml.</t>
  </si>
  <si>
    <t>230303001</t>
  </si>
  <si>
    <t>картридж EP90 Y pigment ink 220cc</t>
  </si>
  <si>
    <t>230303002</t>
  </si>
  <si>
    <t>картридж EP90 M pigment ink 220cc</t>
  </si>
  <si>
    <t>230303003</t>
  </si>
  <si>
    <t>картридж EP90 C pigment ink 220cc</t>
  </si>
  <si>
    <t>230303004</t>
  </si>
  <si>
    <t>картридж EP90 BK pigment ink 220cc</t>
  </si>
  <si>
    <t>230303005</t>
  </si>
  <si>
    <t>картридж EP90 LM pigment ink 220cc</t>
  </si>
  <si>
    <t>230303006</t>
  </si>
  <si>
    <t>картридж EP90 LC pigment ink 220cc</t>
  </si>
  <si>
    <t>230303007</t>
  </si>
  <si>
    <t>картридж EP70 OR pigment ink 220cc</t>
  </si>
  <si>
    <t>230303008</t>
  </si>
  <si>
    <t>картридж EP70 GR pigment ink 220cc</t>
  </si>
  <si>
    <t>230303201</t>
  </si>
  <si>
    <t>промывка WBCln EP10 cleaning cartridge for water-base ink</t>
  </si>
  <si>
    <t>230303401</t>
  </si>
  <si>
    <t>Чернила пигментные в картридже EP96 220ml Epson 7600/9600-Ye</t>
  </si>
  <si>
    <t>230303402</t>
  </si>
  <si>
    <t>Чернила пигментные в картридже EP96 220ml Epson 7600/9600-Mg</t>
  </si>
  <si>
    <t>230303403</t>
  </si>
  <si>
    <t>Чернила пигментные в картридже EP96 220ml Epson 7600/9600-Cy</t>
  </si>
  <si>
    <t>230303404</t>
  </si>
  <si>
    <t>Чернила пигментные в картридже EP96 220ml Epson 7600/9600-PhotoBk</t>
  </si>
  <si>
    <t>23030340407</t>
  </si>
  <si>
    <t>Чернила пигментные в картридже EP96 220ml Epson 7600/9600-LBk</t>
  </si>
  <si>
    <t>230303405</t>
  </si>
  <si>
    <t>Чернила пигментные в картридже EP96 220ml Epson 7600/9600-Lc</t>
  </si>
  <si>
    <t>230303406</t>
  </si>
  <si>
    <t>Чернила пигментные в картридже EP96 220ml Epson 7600/9600-Lm</t>
  </si>
  <si>
    <t>2308001</t>
  </si>
  <si>
    <t>чернила Perfect Ink Konica 512/14 1л black</t>
  </si>
  <si>
    <t>2308002</t>
  </si>
  <si>
    <t>чернила Perfect Ink Konica 512/14 1л yellow</t>
  </si>
  <si>
    <t>2308003</t>
  </si>
  <si>
    <t>чернила Perfect Ink Konica 512/14 1л cyan</t>
  </si>
  <si>
    <t>2308004</t>
  </si>
  <si>
    <t>чернила Perfect Ink Konica 512/14 1л magenta</t>
  </si>
  <si>
    <t>2308005</t>
  </si>
  <si>
    <t>231101</t>
  </si>
  <si>
    <t>Чернила UV black 5л</t>
  </si>
  <si>
    <t>231102</t>
  </si>
  <si>
    <t>Чернила UV cyan 5л</t>
  </si>
  <si>
    <t>231103</t>
  </si>
  <si>
    <t>Чернила UV yellow 5л</t>
  </si>
  <si>
    <t>231104</t>
  </si>
  <si>
    <t>Чернила UV magenta 5л</t>
  </si>
  <si>
    <t>231105</t>
  </si>
  <si>
    <t>Чернила UV white 5л</t>
  </si>
  <si>
    <t>231106</t>
  </si>
  <si>
    <t>Промывочная жидкость UV flush 5л</t>
  </si>
  <si>
    <t>250101002</t>
  </si>
  <si>
    <t>250101003</t>
  </si>
  <si>
    <t>250102101</t>
  </si>
  <si>
    <t>250102301</t>
  </si>
  <si>
    <t>250102302</t>
  </si>
  <si>
    <t>250102511</t>
  </si>
  <si>
    <t>250102512</t>
  </si>
  <si>
    <t>250102601</t>
  </si>
  <si>
    <t>250102602</t>
  </si>
  <si>
    <t>250102701</t>
  </si>
  <si>
    <t>250102702</t>
  </si>
  <si>
    <t>250102801</t>
  </si>
  <si>
    <t>250102804</t>
  </si>
  <si>
    <t>250102901</t>
  </si>
  <si>
    <t>250103001</t>
  </si>
  <si>
    <t>250103101</t>
  </si>
  <si>
    <t>250103102</t>
  </si>
  <si>
    <t>250103201</t>
  </si>
  <si>
    <t>250103202</t>
  </si>
  <si>
    <t>250103203</t>
  </si>
  <si>
    <t>250103204</t>
  </si>
  <si>
    <t>250103301</t>
  </si>
  <si>
    <t>250103302</t>
  </si>
  <si>
    <t>250103402</t>
  </si>
  <si>
    <t>250103501</t>
  </si>
  <si>
    <t>250103502</t>
  </si>
  <si>
    <t>250103801</t>
  </si>
  <si>
    <t>250103802</t>
  </si>
  <si>
    <t>250103901</t>
  </si>
  <si>
    <t>250104001</t>
  </si>
  <si>
    <t>250106001</t>
  </si>
  <si>
    <t>2501082001</t>
  </si>
  <si>
    <t>25011006</t>
  </si>
  <si>
    <t>Комплект образцов Pintura</t>
  </si>
  <si>
    <t>2501101</t>
  </si>
  <si>
    <t>2501102</t>
  </si>
  <si>
    <t>2501103</t>
  </si>
  <si>
    <t>250202001</t>
  </si>
  <si>
    <t>250202002</t>
  </si>
  <si>
    <t>250202003</t>
  </si>
  <si>
    <t>250202004</t>
  </si>
  <si>
    <t>250202005</t>
  </si>
  <si>
    <t>250202007</t>
  </si>
  <si>
    <t>250202009</t>
  </si>
  <si>
    <t>250202013</t>
  </si>
  <si>
    <t>260014</t>
  </si>
  <si>
    <t xml:space="preserve">Каталог гравировальных пластиков Catalogue of Eckart </t>
  </si>
  <si>
    <t>260018</t>
  </si>
  <si>
    <t>Образцы пленок для термопереноса Siser/Promattex на майках</t>
  </si>
  <si>
    <t>260021</t>
  </si>
  <si>
    <t>Бук с образцами термопленок Siser,серебро 27,5*20,5*8см</t>
  </si>
  <si>
    <t>260401</t>
  </si>
  <si>
    <t>Стенд Cosign 2300*1080 текстовые профили</t>
  </si>
  <si>
    <t>260402</t>
  </si>
  <si>
    <t>Стенд Cosign 2300*1080 Soled/Display Cases</t>
  </si>
  <si>
    <t>260403</t>
  </si>
  <si>
    <t>Стенд Comhan 2300*1080</t>
  </si>
  <si>
    <t>260701</t>
  </si>
  <si>
    <t>Каталог Hi-bond VST A4</t>
  </si>
  <si>
    <t>4005141</t>
  </si>
  <si>
    <t>дроссель э/магн. L30.264 art.534147(L30.148 art.163216)</t>
  </si>
  <si>
    <t>4005146</t>
  </si>
  <si>
    <t>дроссель э/магн. L15.256 art.534145.12</t>
  </si>
  <si>
    <t>4005148</t>
  </si>
  <si>
    <t>дроссель э/магн. L58.258 art.534148.12</t>
  </si>
  <si>
    <t>4005149</t>
  </si>
  <si>
    <t>дроссель э/магн. L14.326 art.163798</t>
  </si>
  <si>
    <t>4005150</t>
  </si>
  <si>
    <t>дроссель э/магн. LP15W</t>
  </si>
  <si>
    <t>4005151</t>
  </si>
  <si>
    <t>дроссель э/магн. LP18W</t>
  </si>
  <si>
    <t>4005152</t>
  </si>
  <si>
    <t>дроссель э/магн. LP30W</t>
  </si>
  <si>
    <t>4005153</t>
  </si>
  <si>
    <t>дроссель э/магн. LP36W</t>
  </si>
  <si>
    <t>4005154</t>
  </si>
  <si>
    <t>дроссель э/магн. LP58W</t>
  </si>
  <si>
    <t>0145101</t>
  </si>
  <si>
    <t>Плита композит.3*1500*4000 белый/серебро (RAL9016/RAL9006)(al.0,3*0,3)</t>
  </si>
  <si>
    <t>0145102</t>
  </si>
  <si>
    <t>Плита композит.3*1500*4000 красный рубин./серебро (RAL3003/RAL9006)(al.0,3*0,3)</t>
  </si>
  <si>
    <t>0145103</t>
  </si>
  <si>
    <t>Плита композит.3*1500*4000 темно-коричн./серебро (RAL8017/RAL9006)(al.0,3*0,3)</t>
  </si>
  <si>
    <t>0145104</t>
  </si>
  <si>
    <t>Плита композит.3*1500*4000 синий/серебро (RAL5005/RAL9006)(al.0,3*0,3)</t>
  </si>
  <si>
    <t>0145105</t>
  </si>
  <si>
    <t>Плита композит.3*1500*4000 золото/серебро (YT005/RAL9006)(al.0,3*0,3)</t>
  </si>
  <si>
    <t>0145106</t>
  </si>
  <si>
    <t>Плита композит.3*1500*4000 черный/серебро (YT024/RAL9006)(al.0,3*0,3)</t>
  </si>
  <si>
    <t>0145107</t>
  </si>
  <si>
    <t>Плита композит.3*1500*4000 желтый/серебро (RAL1003/RAL9006)(al.0,3*0,3)</t>
  </si>
  <si>
    <t>0145108</t>
  </si>
  <si>
    <t>Плита композит.3*1500*4000 красный/серебро (RAL3000/RAL9006)(al.0,3*0,3)</t>
  </si>
  <si>
    <t>0145109</t>
  </si>
  <si>
    <t>Плита композит.3*1500*4000 бежевый/серебро (RAL1015/RAL9006)(al.0,3*0,3)</t>
  </si>
  <si>
    <t>0145110</t>
  </si>
  <si>
    <t>Плита композит.3*1500*4000 коричневый/серебро (RAL8002/RAL9006)(al.0,3*0,3)</t>
  </si>
  <si>
    <t>0145111</t>
  </si>
  <si>
    <t>Плита композит.3*1500*4000 зеленый/серебро (RAL6024/RAL9006)(al.0,3*0,3)</t>
  </si>
  <si>
    <t>0145112</t>
  </si>
  <si>
    <t>Плита композит.3*1500*4000 красный RAL3020 (al.0,21*0,21)</t>
  </si>
  <si>
    <t>0145113</t>
  </si>
  <si>
    <t>Плита композит.3*1500*4000 белый RAL9016 (al.0,21*0,21)</t>
  </si>
  <si>
    <t>0145114</t>
  </si>
  <si>
    <t>Плита композит.3*1500*4000 серебро искристое YT-001 (al.0,3*0,3)</t>
  </si>
  <si>
    <t>0145115</t>
  </si>
  <si>
    <t>Плита композит.3*1500*4000 синий YT-015 (al.0,3*0,3</t>
  </si>
  <si>
    <t>0145116</t>
  </si>
  <si>
    <t>Плита композит.3*1500*4000 черный YT-024 (al.0,3*0,3)</t>
  </si>
  <si>
    <t>0145117</t>
  </si>
  <si>
    <t>Плита композит.3*1500*4000 красный RAL3000 (al.0,3*0,3)</t>
  </si>
  <si>
    <t>0145118</t>
  </si>
  <si>
    <t>Плита композит.3*1500*4000 золото YT-005 (al.0,3*0,3)</t>
  </si>
  <si>
    <t>0145119</t>
  </si>
  <si>
    <t>Плита композит.3*1500*4000 синий RAL5005 (al.0,3*0,3)</t>
  </si>
  <si>
    <t>0145121</t>
  </si>
  <si>
    <t>Плита композит.3*1500*4000 шлиф.алюм.LS001 (al.0,3*0,3)</t>
  </si>
  <si>
    <t>0145122</t>
  </si>
  <si>
    <t>Плита композит.3*1500*4000 коричневый RAL8002 (al.0,3*0,3)</t>
  </si>
  <si>
    <t>0145123</t>
  </si>
  <si>
    <t>Плита композит.3*1500*4000 белый RAL9016 (al.0,3*0,3)</t>
  </si>
  <si>
    <t>0145124</t>
  </si>
  <si>
    <t>Плита композит.3*1500*4000 бежевый RAL1015 (al.0,3*0,3)</t>
  </si>
  <si>
    <t>0145125</t>
  </si>
  <si>
    <t>Плита композит.3*1500*4000 коричневый RAL8017 (al.0,3*0,3)</t>
  </si>
  <si>
    <t>0145126</t>
  </si>
  <si>
    <t>Плита композит.3*1500*4000 серебро RAL9006 (al.0,3*0,3)</t>
  </si>
  <si>
    <t>0145127</t>
  </si>
  <si>
    <t>Плита композит.3*1500*4000 серебро RAL9006 (al.0,21*0,21)</t>
  </si>
  <si>
    <t>0145128</t>
  </si>
  <si>
    <t>Плита композит.3*1500*4000 черный глянцевый YT-024 black gloss(al.0,3*0,3)</t>
  </si>
  <si>
    <t>0145129</t>
  </si>
  <si>
    <t>Плита композит.3*1220*4000 зеркало JM-001 (al.0,3*0,3)</t>
  </si>
  <si>
    <t>0145130</t>
  </si>
  <si>
    <t>Плита композит.3*1500*4000 шлиф.алюм.золото LS-002 (al.0,3*0,3)</t>
  </si>
  <si>
    <t>040900001</t>
  </si>
  <si>
    <t xml:space="preserve">удлинитель DL-5W-EXT6/2F с соединит."female" </t>
  </si>
  <si>
    <t>04090001</t>
  </si>
  <si>
    <t>гибкий шнур DL-3W-90M-240V purple (3-кан."чейзинг"бордовый)</t>
  </si>
  <si>
    <t>04090004</t>
  </si>
  <si>
    <t>гибкий шнур DL-3W-90M-240V multi color (3-кан."чейзинг"многоцветный)</t>
  </si>
  <si>
    <t>04090005</t>
  </si>
  <si>
    <t>гибкий шнур DL-3W-90M-240V red (3-кан."чейзинг"красный)</t>
  </si>
  <si>
    <t>04090006</t>
  </si>
  <si>
    <t>гибкий шнур DL-3W-90M-240V green (3-кан."чейзинг"зеленый)</t>
  </si>
  <si>
    <t>04090007</t>
  </si>
  <si>
    <t>гибкий шнур DL-3W-90M-240V blue (3-кан."чейзинг"синий)</t>
  </si>
  <si>
    <t>04090008</t>
  </si>
  <si>
    <t xml:space="preserve">силовой шнур с вилкой DL-3W-1-6, 180см </t>
  </si>
  <si>
    <t>04090009</t>
  </si>
  <si>
    <t xml:space="preserve">переходная муфта DL-3W-3 для дюрал./дюрал. </t>
  </si>
  <si>
    <t>04090010</t>
  </si>
  <si>
    <t xml:space="preserve">переходная муфта DL-3W-4 для соед.дюрал./силовой шнур </t>
  </si>
  <si>
    <t>04090030</t>
  </si>
  <si>
    <t>гибкий шнур DL-3W-90M-240V orange (3-кан."чейзинг"оранж.)</t>
  </si>
  <si>
    <t>040900301</t>
  </si>
  <si>
    <t>Y-образн.соед.кабеля DL-3W-Y для 3-кан."чейзинга"</t>
  </si>
  <si>
    <t>04090031</t>
  </si>
  <si>
    <t>гибкий шнур DL-3W-90M-240V clear (3-кан."чейзинг"прозр.13мм)</t>
  </si>
  <si>
    <t>040900409</t>
  </si>
  <si>
    <t xml:space="preserve">X-образн.соед.DL-2W-X для 2-кан.дюрал."фиксинга" </t>
  </si>
  <si>
    <t>04090049</t>
  </si>
  <si>
    <t>Т-образный соединитель DL-3W-T</t>
  </si>
  <si>
    <t>04090052</t>
  </si>
  <si>
    <t>Т-соединитель DL-2W-Т дюрал./дюрал.</t>
  </si>
  <si>
    <t>0409007015</t>
  </si>
  <si>
    <t>шлейф-гирлянда 2BL-65-6-240V (E27)</t>
  </si>
  <si>
    <t>0409007016</t>
  </si>
  <si>
    <t>шлейф-гирлянда 2BL-165-6-240V (E27)</t>
  </si>
  <si>
    <t>0409007017</t>
  </si>
  <si>
    <t>шлейф-гирлянда 5BL-65-6-240V (E27)</t>
  </si>
  <si>
    <t>0409007018</t>
  </si>
  <si>
    <t>шлейф-гирлянда 5BL-165-6-240V (E27)</t>
  </si>
  <si>
    <t>0409007026</t>
  </si>
  <si>
    <t>колпачок-заглушка 2BL-6-C для 2-кан."Belt light"</t>
  </si>
  <si>
    <t>04090078</t>
  </si>
  <si>
    <t xml:space="preserve">удлинит. в/в 1.8м UDL(DL)-3W-EXT6F (соед.дюрал.с дюрал.) </t>
  </si>
  <si>
    <t>04090079</t>
  </si>
  <si>
    <t xml:space="preserve">удлинит. в/р 1.8м UDL(DL)-3W-EXT6MF (соед.дюрал.с сил.или контр.) </t>
  </si>
  <si>
    <t>0409008007</t>
  </si>
  <si>
    <t>световой подвес FD-004(E27) "колокольчик"</t>
  </si>
  <si>
    <t>0409008010</t>
  </si>
  <si>
    <t>световой подвес FD-006(E27) "птица"</t>
  </si>
  <si>
    <t>0409008012</t>
  </si>
  <si>
    <t xml:space="preserve">световой подвес FD-013(E27) "свеча"  </t>
  </si>
  <si>
    <t>0409008015</t>
  </si>
  <si>
    <t xml:space="preserve">световой подвес FD-GS-001(E27) "звездочка" </t>
  </si>
  <si>
    <t>0409008019</t>
  </si>
  <si>
    <t>световой подвес FD-GS-009(E27) "5-кон.звезда"</t>
  </si>
  <si>
    <t>0409008022</t>
  </si>
  <si>
    <t xml:space="preserve">световой подвес FD-GS-010(E27) "снеговик" </t>
  </si>
  <si>
    <t>0409008024</t>
  </si>
  <si>
    <t xml:space="preserve">световой подвес FD-GS-012(E27) "сердце" </t>
  </si>
  <si>
    <t>0409008026</t>
  </si>
  <si>
    <t>световой подвес FD-GS-014(E27) "цветок"</t>
  </si>
  <si>
    <t>04090080301</t>
  </si>
  <si>
    <t>световой подвес FD-GS-017(E27) "башмак"</t>
  </si>
  <si>
    <t>0409008031</t>
  </si>
  <si>
    <t xml:space="preserve">световой подвес FD-GS-006(E27) "крест" </t>
  </si>
  <si>
    <t>0409008033</t>
  </si>
  <si>
    <t>световой подвес SRM-2107 "свеча" 127*92см</t>
  </si>
  <si>
    <t>0409008035</t>
  </si>
  <si>
    <t>световой подвес SRM-2204 "елка" 133*111см</t>
  </si>
  <si>
    <t>0409008036</t>
  </si>
  <si>
    <t>световой подвес SRM-2215 "Дед Мороз в санках" 141*184см</t>
  </si>
  <si>
    <t>04090080371</t>
  </si>
  <si>
    <t xml:space="preserve">световой подвес SRM-2102 "сердце" </t>
  </si>
  <si>
    <t>04090080374</t>
  </si>
  <si>
    <t>световой подвес FD-001(E27) "звездочка"</t>
  </si>
  <si>
    <t>04090080375</t>
  </si>
  <si>
    <t xml:space="preserve">световой подвес FD-002(E27) "елка" </t>
  </si>
  <si>
    <t>04090080376</t>
  </si>
  <si>
    <t xml:space="preserve">световой подвес FD-005(E27) "горн" </t>
  </si>
  <si>
    <t>04090080377</t>
  </si>
  <si>
    <t xml:space="preserve">световой подвес FD-008(E27) "фонарик" </t>
  </si>
  <si>
    <t>04090080378</t>
  </si>
  <si>
    <t>световой подвес FD-009(E27) "5-кон.звезда"</t>
  </si>
  <si>
    <t>04090080379</t>
  </si>
  <si>
    <t xml:space="preserve">световой подвес FD-011(E27) "ангел" </t>
  </si>
  <si>
    <t>04090080380</t>
  </si>
  <si>
    <t>световой подвес FD-GS-004(E27) "колокольчик"</t>
  </si>
  <si>
    <t>04090080381</t>
  </si>
  <si>
    <t xml:space="preserve">световой подвес FD-GS-005(E27) "горн" </t>
  </si>
  <si>
    <t>04090080382</t>
  </si>
  <si>
    <t>световой подвес FD-GS-008(E27) "фонарик"</t>
  </si>
  <si>
    <t>04090080383</t>
  </si>
  <si>
    <t>световой подвес FD-GS-011(E27) "бабочка"</t>
  </si>
  <si>
    <t>04090080384</t>
  </si>
  <si>
    <t>световой подвес FD-GS-013(E27) "свеча"</t>
  </si>
  <si>
    <t>04090080390</t>
  </si>
  <si>
    <t>световой подвес SRM-2108 "Дед Мороз на месяце" 73*91см</t>
  </si>
  <si>
    <t>04090080391</t>
  </si>
  <si>
    <t>световой подвес SRM-2110 "колокольчики" 46*34см</t>
  </si>
  <si>
    <t>04090080392</t>
  </si>
  <si>
    <t>световой подвес SRM-2123 "колокольчик" 60*34см</t>
  </si>
  <si>
    <t>04090080393</t>
  </si>
  <si>
    <t>световой подвес SRM-2127 "свеча" 55*36см</t>
  </si>
  <si>
    <t>04090080394</t>
  </si>
  <si>
    <t>световой подвес SRM-2116 "снеговик" 62*42см</t>
  </si>
  <si>
    <t>04090080395</t>
  </si>
  <si>
    <t>световой подвес SRM-2203 "звезда" 74*192см</t>
  </si>
  <si>
    <t>04090080396</t>
  </si>
  <si>
    <t>световой подвес SRM-2205 "свеча" 114*87см</t>
  </si>
  <si>
    <t>04090080397</t>
  </si>
  <si>
    <t>световой подвес SRM-2212 "фонарик со свечой" 156*99см</t>
  </si>
  <si>
    <t>04090080398</t>
  </si>
  <si>
    <t>световой подвес SRM-2213 "3 свечи" 155*155см</t>
  </si>
  <si>
    <t>0409008050</t>
  </si>
  <si>
    <t>световой подвес FD-007-240V-E27 "посох"</t>
  </si>
  <si>
    <t>0409008051</t>
  </si>
  <si>
    <t>световой подвес FD-010-240V-E27 "снеговик"</t>
  </si>
  <si>
    <t>0409008052</t>
  </si>
  <si>
    <t>световой подвес FD-012-240V-E27 "сердце"</t>
  </si>
  <si>
    <t>0409008053</t>
  </si>
  <si>
    <t>световой подвес FD-014-240V-E27 "цветок"</t>
  </si>
  <si>
    <t>04090124</t>
  </si>
  <si>
    <t>гибкий шнур DL-3W-90М clear with red and green bulbs</t>
  </si>
  <si>
    <t>04090127</t>
  </si>
  <si>
    <t>гибкий шнур DL-3W-90M clear with yellow and red bulbs</t>
  </si>
  <si>
    <t>04090128</t>
  </si>
  <si>
    <t>гибкий шнур DL-3W-90М clear with blue and red bulbs</t>
  </si>
  <si>
    <t>04090130</t>
  </si>
  <si>
    <t xml:space="preserve">завеса PL-1925-240V 2м/25подв.(1.5м)/19ламп,266Вт темный провод </t>
  </si>
  <si>
    <t>040901302001</t>
  </si>
  <si>
    <t>силовой шнур с вилкой ML-2W-1-6 180см для ML d.10мм</t>
  </si>
  <si>
    <t>040901302002</t>
  </si>
  <si>
    <t>переходная муфта ML-2W-3 для соед.дюрал./дюрал.d.10мм</t>
  </si>
  <si>
    <t>040901302003</t>
  </si>
  <si>
    <t>переходная муфта ML-2W-4 для соед.дюрал.(d.10мм)/силовой шнур</t>
  </si>
  <si>
    <t>040901302004</t>
  </si>
  <si>
    <t>монтажная клипса ML-2W-5 для ML d.10мм</t>
  </si>
  <si>
    <t>040901302005</t>
  </si>
  <si>
    <t>колпачок-заглушка ML-2W-6 для дюрал.d.10мм</t>
  </si>
  <si>
    <t>040901302006</t>
  </si>
  <si>
    <t>ПВХ-трубка PVC TUBE ML-2W для склеив.ML-2W-10мм</t>
  </si>
  <si>
    <t>040901302008</t>
  </si>
  <si>
    <t xml:space="preserve">невидим.соед-ль ML-2W-7 INVISIBLE SPLICE CONNECTOR для ML-2W-10мм </t>
  </si>
  <si>
    <t>040901302010</t>
  </si>
  <si>
    <t>кабель-канал CH-1 для 2-х кан.(10мм)</t>
  </si>
  <si>
    <t>040901302011</t>
  </si>
  <si>
    <t>кабель-канал NCH-1 для 2-х кан.(10мм)</t>
  </si>
  <si>
    <t>04090130302</t>
  </si>
  <si>
    <t>контроллер SL-ML-410E1A-240V 8 прогр.(2вых.по 5м)</t>
  </si>
  <si>
    <t>04090130401</t>
  </si>
  <si>
    <t>гибкий шнур DBML-2W-90М 10mm 240V red</t>
  </si>
  <si>
    <t>04090130402</t>
  </si>
  <si>
    <t>гибкий шнур DBML-2W-90М 10mm 240V green</t>
  </si>
  <si>
    <t>04090130403</t>
  </si>
  <si>
    <t>гибкий шнур DBML-2W-90М 10mm 240V light blue</t>
  </si>
  <si>
    <t>04090130404</t>
  </si>
  <si>
    <t>гибкий шнур DBML-2W-90М 10mm 240V orange</t>
  </si>
  <si>
    <t>04090130405</t>
  </si>
  <si>
    <t>гибкий шнур DBML-2W-90/100М 10mm 240V clear</t>
  </si>
  <si>
    <t>04090130406</t>
  </si>
  <si>
    <t>гибкий шнур DBML-2W-90М 10mm 240V yellowish green</t>
  </si>
  <si>
    <t>04090130407</t>
  </si>
  <si>
    <t>гибкий шнур DBML-2W-90М 10mm 240V milky white</t>
  </si>
  <si>
    <t>04090130408</t>
  </si>
  <si>
    <t>гибкий шнур DBML-2W-90М 10mm 240V multi-color bulbs in clear tube</t>
  </si>
  <si>
    <t>04090130409</t>
  </si>
  <si>
    <t>гибкий шнур DBML-2W-90М 10mm 240V blue</t>
  </si>
  <si>
    <t>04090130410</t>
  </si>
  <si>
    <t>гибкий шнур DBML-2W-90М 10mm 240V yellow</t>
  </si>
  <si>
    <t>04090131</t>
  </si>
  <si>
    <t>прозр.соед.дюрал./дюрал. DL-3W-7</t>
  </si>
  <si>
    <t>04090132</t>
  </si>
  <si>
    <t>держатель-крокодил DL-3W-8-13mm</t>
  </si>
  <si>
    <t>04090133</t>
  </si>
  <si>
    <t xml:space="preserve">держатель-крокодил ML-2W-8 для d=9/10мм </t>
  </si>
  <si>
    <t>04090134</t>
  </si>
  <si>
    <t xml:space="preserve">прозр.соед. ML-2W-7 дюрал./дюрал. для d=9мм </t>
  </si>
  <si>
    <t>04090140411</t>
  </si>
  <si>
    <t xml:space="preserve">объемн.свет.фигура NDMС-00110 3D MOTIF"снеговик"122*78*48см </t>
  </si>
  <si>
    <t>04090140423</t>
  </si>
  <si>
    <t>свет.Деды Морозы на свет.лестнице NDM-00149</t>
  </si>
  <si>
    <t>04090140424</t>
  </si>
  <si>
    <t>свет.Деды Морозы на лестнице NDM-00151</t>
  </si>
  <si>
    <t>04090144</t>
  </si>
  <si>
    <t xml:space="preserve">переход.муфта DL-5W-3 дюрал./дюрал. </t>
  </si>
  <si>
    <t>04090146</t>
  </si>
  <si>
    <t>переход.муфта DL-5W-4 дюрал./сил.шнур</t>
  </si>
  <si>
    <t>04090147</t>
  </si>
  <si>
    <t>монтаж.клипса DL-5W-5</t>
  </si>
  <si>
    <t>04090148</t>
  </si>
  <si>
    <t xml:space="preserve">колпачок-заглушка DL-5W-6 </t>
  </si>
  <si>
    <t>04090149</t>
  </si>
  <si>
    <t xml:space="preserve">клипса типа "крокодил" DL-5W-8-16мм </t>
  </si>
  <si>
    <t>040901490</t>
  </si>
  <si>
    <t xml:space="preserve">Y-обр.соедин-ль каб. DL-5W-Y для 5-кан."чейзинга"  </t>
  </si>
  <si>
    <t>04090150</t>
  </si>
  <si>
    <t>контроллер SL-5DL-410E2A-240V IP-44 для 5-кан.8реж.1вых.на 14м наруж.исп.</t>
  </si>
  <si>
    <t>04090166</t>
  </si>
  <si>
    <t>контроллер SL-Bi-SNL-(3DL)-202-240V (3 реж.1 вых.на 100м)</t>
  </si>
  <si>
    <t>0409017051</t>
  </si>
  <si>
    <t xml:space="preserve">гибкий шнур LED-DL-2W-13-100m-Y жeлт.,кр.реза 3,35м </t>
  </si>
  <si>
    <t>040901705101</t>
  </si>
  <si>
    <t>гибкий шнур Led-DL(H)-5W-100m-240V-Y 16мм желтый (бухта 106.4м)</t>
  </si>
  <si>
    <t>040901705103</t>
  </si>
  <si>
    <t>гибкий шнур Led-DL(H)-5W-100m-240V-G 16мм зеленый (бухта 104м)</t>
  </si>
  <si>
    <t>040901705105</t>
  </si>
  <si>
    <t>гибкий шнур Led-DL(H)-5W-100m-240V-W 16мм белый (бухта 100/104м)</t>
  </si>
  <si>
    <t>0409017052</t>
  </si>
  <si>
    <t>гибкий шнур LED-DL-2W-13-100m-B син.,кр.реза 2м</t>
  </si>
  <si>
    <t>0409017053</t>
  </si>
  <si>
    <t xml:space="preserve">гибкий шнур LED-DL-2W-13-100m-G зелен.,кр.реза 2м </t>
  </si>
  <si>
    <t>0409017054</t>
  </si>
  <si>
    <t>гибкий шнур LED-DL-2W-13-100m-W бел.,кр.реза 2м</t>
  </si>
  <si>
    <t>0409017055</t>
  </si>
  <si>
    <t>гибкий шнур LED-DL-2W-13-100m-R красн.,кр.реза 3,35м</t>
  </si>
  <si>
    <t>04090170561</t>
  </si>
  <si>
    <t>силовой шнур DL-2W-A-1-6 для Led-DL-2W-13 with converter</t>
  </si>
  <si>
    <t>04090170562</t>
  </si>
  <si>
    <t>конвертер Converter AC/DC 2A для Led-DL-3W-13mm-240V</t>
  </si>
  <si>
    <t>04090170563</t>
  </si>
  <si>
    <t>конвертер Converter AC/DC 4A для Led-DL-3W-13mm-240V</t>
  </si>
  <si>
    <t>04090170566</t>
  </si>
  <si>
    <t xml:space="preserve">контроллер LED-SL-5DL-410E2A-240V IP44 для 5-кан.дюр. 1вых. </t>
  </si>
  <si>
    <t>04090170567</t>
  </si>
  <si>
    <t>силовой шнур ML-2W-10-1-6 для Led-ML-2W-10 with converter</t>
  </si>
  <si>
    <t>04090170568</t>
  </si>
  <si>
    <t>силовой шнур DL-3W-A-1-6 для Led-DL-3W-13 with conwerter</t>
  </si>
  <si>
    <t>04090170569</t>
  </si>
  <si>
    <t>силовой шнур DL-5W-1-6 с конвертером 1,6А для Led-DL-5W</t>
  </si>
  <si>
    <t>04090170570</t>
  </si>
  <si>
    <t>конроллер LED-SL-5DL-210E2A-240V IP44 1вых.</t>
  </si>
  <si>
    <t>040901705701</t>
  </si>
  <si>
    <t>гибкий шнур Led-DL-3W-13-100m-R 240V красный</t>
  </si>
  <si>
    <t>040901705702</t>
  </si>
  <si>
    <t>гибкий шнур Led-DL-3W-13-100m-B 240V синий</t>
  </si>
  <si>
    <t>040901705703</t>
  </si>
  <si>
    <t>гибкий шнур Led-DL-3W-13-100m-G 240V зеленый</t>
  </si>
  <si>
    <t>040901705704</t>
  </si>
  <si>
    <t>гибкий шнур Led-DL-3W-13-100m-W 240V белый</t>
  </si>
  <si>
    <t>040901705705</t>
  </si>
  <si>
    <t>гибкий шнур Led-DL-3W-13-100m-Y 240V желтый</t>
  </si>
  <si>
    <t>040901705706</t>
  </si>
  <si>
    <t>гибкий шнур Led-DL-3W-13-100m-RG 240V красный/зелен.</t>
  </si>
  <si>
    <t>040901705707</t>
  </si>
  <si>
    <t>гибкий шнур Led-DL-3W-13-100m-YG 240V желтый/зелен.</t>
  </si>
  <si>
    <t>04090170571</t>
  </si>
  <si>
    <t>силовой шнур с конвертером (4А) Led-DL-3W-1-6 Conch</t>
  </si>
  <si>
    <t>040901705712</t>
  </si>
  <si>
    <t>гибкий шнур LED-DL-3W-13-100M-240 желтый</t>
  </si>
  <si>
    <t>040901705713</t>
  </si>
  <si>
    <t>гибкий шнур LED-RL-3W-13-100M-240 красный</t>
  </si>
  <si>
    <t>040901705714</t>
  </si>
  <si>
    <t>гибкий шнур LED-RL-3W-13-100M-240 мульти</t>
  </si>
  <si>
    <t>04090170572</t>
  </si>
  <si>
    <t>силовой шнур с конвертером (4А) Led-DL-2W-1-6 Conch</t>
  </si>
  <si>
    <t>04090170573</t>
  </si>
  <si>
    <t>контроллер для Led-3W, 8 режимов</t>
  </si>
  <si>
    <t>040901705801</t>
  </si>
  <si>
    <t>гибкий шнур LED-ML-2W-10-90м-W 240V белый</t>
  </si>
  <si>
    <t>040901705802</t>
  </si>
  <si>
    <t>гибкий шнур LED-ML-2W-10-90м-Y 240V желтый</t>
  </si>
  <si>
    <t>040901705803</t>
  </si>
  <si>
    <t>гибкий шнур LED-ML-2W-10-90м-G 240V зеленый</t>
  </si>
  <si>
    <t>040901705804</t>
  </si>
  <si>
    <t>гибкий шнур LED-ML-2W-10-90м-R красный</t>
  </si>
  <si>
    <t>040901705805</t>
  </si>
  <si>
    <t>гибкий шнур LED-ML-2W-10-90м-B 240V синий</t>
  </si>
  <si>
    <t>0409017060</t>
  </si>
  <si>
    <t>гибкий шнур LED-DL-2W-13-100m-Y желт.,кр.реза 2м</t>
  </si>
  <si>
    <t>0409017061</t>
  </si>
  <si>
    <t>гибкий шнур LED-RL-2W-13-100m-240V мульти</t>
  </si>
  <si>
    <t>04090170702</t>
  </si>
  <si>
    <t>термоусадочная трубка Srinkin Heat tube for Led Neon-Flex</t>
  </si>
  <si>
    <t>04090170703</t>
  </si>
  <si>
    <t>алюм.мини кабель-канал LN-FX-5 Mini alum channel, 5cm</t>
  </si>
  <si>
    <t>04090170704</t>
  </si>
  <si>
    <t>алюм.кабель-канал LN-FX-CH Alum channel, 2m</t>
  </si>
  <si>
    <t>04090170708</t>
  </si>
  <si>
    <t>конвертер Converter AC/DC 10A с силовым кабелем для LN-FX</t>
  </si>
  <si>
    <t>0409017071</t>
  </si>
  <si>
    <t>Св.шнур LNH-FX-50M-240V-R красн.,кр.реза 1,52м,бухта 50м</t>
  </si>
  <si>
    <t>0409017072</t>
  </si>
  <si>
    <t>Св.шнур LNH-FX-50M-240V-Y желт.,кр.реза 1,52м,бухта 50м</t>
  </si>
  <si>
    <t>0409017073</t>
  </si>
  <si>
    <t>Св.шнур LNH-FX-50M-240V-B синий кр.реза 0,91м,бухта 50м</t>
  </si>
  <si>
    <t>0409017074</t>
  </si>
  <si>
    <t>Св.шнур LNH-FX-50M-240V-G зелен.,кр.реза 0,91м,бухта 50м</t>
  </si>
  <si>
    <t>0409017075</t>
  </si>
  <si>
    <t>перех.муфта шнур/шнур LN-FX-CA-3, соедин.LN-FX/LN-FX</t>
  </si>
  <si>
    <t>0409017078</t>
  </si>
  <si>
    <t>заглушка LN-FX-CA-4 End Cap for Neon Flex</t>
  </si>
  <si>
    <t>0409017080</t>
  </si>
  <si>
    <t>перех.муфта шнур/сил.шнур LN-FX-CA-2, соедин.LN-FX/cил.шнур</t>
  </si>
  <si>
    <t>04090171</t>
  </si>
  <si>
    <t>гибкий шнур DL-2W-90М-240V fixing duralight d=13mm blue (синий)</t>
  </si>
  <si>
    <t>04090171313</t>
  </si>
  <si>
    <t>завеса Led-PLR-3725-230V-Y желтая</t>
  </si>
  <si>
    <t>04090171314</t>
  </si>
  <si>
    <t>завеса Led-PLR-3725-230V-R красная</t>
  </si>
  <si>
    <t>04090171315</t>
  </si>
  <si>
    <t xml:space="preserve">завеса Led-PLR-2525-230V-Y желтая 100ламп/10м </t>
  </si>
  <si>
    <t>04090171319</t>
  </si>
  <si>
    <t xml:space="preserve">завеса LED-PL-1925-240V-R красная 2*1.5м </t>
  </si>
  <si>
    <t>04090171320</t>
  </si>
  <si>
    <t>завеса LED-PL-1925-240V-Y желтая 2*1.5м</t>
  </si>
  <si>
    <t>04090171321</t>
  </si>
  <si>
    <t>завеса LED-PL-3825-240V-R красная 2*3м</t>
  </si>
  <si>
    <t>04090171322</t>
  </si>
  <si>
    <t>завеса LED-PL-3825-240V-Y желтая 2*3м</t>
  </si>
  <si>
    <t>04090171323</t>
  </si>
  <si>
    <t>завеса LED-PL-3825-240V-G зеленая 2*3м</t>
  </si>
  <si>
    <t>04090171324</t>
  </si>
  <si>
    <t>завеса LED-PL-3825-240V-B синяя 2*3м</t>
  </si>
  <si>
    <t>04090171325</t>
  </si>
  <si>
    <t xml:space="preserve">завеса LED-PL-3825-240V-W белая 2*3м </t>
  </si>
  <si>
    <t>04090171327</t>
  </si>
  <si>
    <t>завеса LED-PL-3725-240V-R красная 2*3м прозр.провод</t>
  </si>
  <si>
    <t>04090171328</t>
  </si>
  <si>
    <t>завеса LED-PL-3725-240V-Y желтая 2*3м прозр.провод</t>
  </si>
  <si>
    <t>04090171329</t>
  </si>
  <si>
    <t>завеса LED-PL-3725-240V-B синяя 2*3м прозр.провод</t>
  </si>
  <si>
    <t>04090171330</t>
  </si>
  <si>
    <t>завеса LED-PL-3725-240V-G зеленая 2*3м прозр.провод</t>
  </si>
  <si>
    <t>04090171331</t>
  </si>
  <si>
    <t>завеса LED-PL-1925-240V-W белая 2*1,5м прозр.провод</t>
  </si>
  <si>
    <t>04090171332</t>
  </si>
  <si>
    <t>завеса LED-PL-1925-240V-B синяя 2*1,5м</t>
  </si>
  <si>
    <t>04090171401</t>
  </si>
  <si>
    <t>гирлянда Led LP-20m-10cm-12V red с трансф.с прозр.пров.</t>
  </si>
  <si>
    <t>04090171402</t>
  </si>
  <si>
    <t>гирлянда LED LP-20m-10cm-12V yellow с транф. с прозр. пров.</t>
  </si>
  <si>
    <t>04090171403</t>
  </si>
  <si>
    <t>гирлянда Led LP-20m-10cm-12V green с трансф. с прозр. пров.</t>
  </si>
  <si>
    <t>04090171404</t>
  </si>
  <si>
    <t>гирлянда Led LP-20m-10cm-12V blue с трансф. с прозр. пров.</t>
  </si>
  <si>
    <t>04090171405</t>
  </si>
  <si>
    <t>гирлянда Led LP-20m-10cm-12V white с трансф.с прозр.пров.</t>
  </si>
  <si>
    <t>04090171408</t>
  </si>
  <si>
    <t>гирлянда Led CL-23-100m-15cm-24V blue,шаг с/д 15см,дл.100м,668с/д</t>
  </si>
  <si>
    <t>0409017141001</t>
  </si>
  <si>
    <t>трансформатор J-189 для Led Clip Light с конвертером 4А,12В</t>
  </si>
  <si>
    <t>0409017141002</t>
  </si>
  <si>
    <t xml:space="preserve">трансформатор Т-400W-240/24V для Led-CL-100m-15cm-24V на 100м </t>
  </si>
  <si>
    <t>0409017141003</t>
  </si>
  <si>
    <t xml:space="preserve">разветвитель 5-Way main cable Т-400W-240/24V с конв.4А для Led-CL-100m-15cm-24V на 100м </t>
  </si>
  <si>
    <t>0409017141004</t>
  </si>
  <si>
    <t>трансформатор 240/12в, 200вт для LED Clip Light</t>
  </si>
  <si>
    <t>04090171412</t>
  </si>
  <si>
    <t>гирлянда Led LP-20m-10cm-12V yellow-green с трансф. с прозр.пров.</t>
  </si>
  <si>
    <t>04090171413</t>
  </si>
  <si>
    <t>гирлянда Led-CMLP-20м-10см-12V-M мультиколор с трансф.</t>
  </si>
  <si>
    <t>04090171414</t>
  </si>
  <si>
    <t>гирлянда Led-CMLP-4W-20M-10CM-M(RGYB)-12V мультиколор с контр. и транс.</t>
  </si>
  <si>
    <t>04090171415</t>
  </si>
  <si>
    <t>гирлянда Led LP-20m-10cm-12V red с трансф.с черным пров.</t>
  </si>
  <si>
    <t>04090171416</t>
  </si>
  <si>
    <t>гирлянда Led LP-20m-10cm-12V yellow с трансф.с черным пров.</t>
  </si>
  <si>
    <t>04090171417</t>
  </si>
  <si>
    <t>гирлянда Led LP-20m-10cm-12V green с трансф.с черным пров.</t>
  </si>
  <si>
    <t>04090171418</t>
  </si>
  <si>
    <t>гирлянда Led LP-20m-10cm-12V blue с трансф.с черным пров.</t>
  </si>
  <si>
    <t>04090171419</t>
  </si>
  <si>
    <t>гирлянда Led LP-20m-10cm-12V white с трансф.с черным пров.</t>
  </si>
  <si>
    <t>04090171420</t>
  </si>
  <si>
    <t>гирлянда Led LP-100-150-12V-B синяя без трансф. прозр.провод 160вт</t>
  </si>
  <si>
    <t>04090171421</t>
  </si>
  <si>
    <t>гирлянда Led LP-100-150-12V-R красная без трансф. прозр.провод 160вт</t>
  </si>
  <si>
    <t>04090171422</t>
  </si>
  <si>
    <t>гирлянда Led LP-100-150-12V-Y желтая без трансф. прозр.провод 160вт</t>
  </si>
  <si>
    <t>04090171501</t>
  </si>
  <si>
    <t>сетка Led SNL-S-120-240V red б/контр.1,9*1,25м,9,2W,120с/д</t>
  </si>
  <si>
    <t>04090171502</t>
  </si>
  <si>
    <t xml:space="preserve">сетка Led SNL-S-120-240V yellowish green б/контр.1,9*1,25м,9,2W,120с/д </t>
  </si>
  <si>
    <t>04090171503</t>
  </si>
  <si>
    <t>сетка Led SNL-S-120-240V yellow б/контр.1,9*1,25м,9,2W,120с/д</t>
  </si>
  <si>
    <t>04090171504</t>
  </si>
  <si>
    <t>сетка Led SNL-S-120-240V green б/контр.1,9*1,25м,9,2W,120с/д</t>
  </si>
  <si>
    <t>04090171505</t>
  </si>
  <si>
    <t xml:space="preserve">сетка Led SNL-S-120-240V blue б/контр.1,9*1,25м,9,2W,120с/д </t>
  </si>
  <si>
    <t>04090171506</t>
  </si>
  <si>
    <t>сетка Led SNL-S-120-240V white б/контр.1,9*1,25м,9,2W,120с/д</t>
  </si>
  <si>
    <t>04090171507</t>
  </si>
  <si>
    <t>сетка Led SNL-S-180-240V red б/контр.2,5*1,25м,13,8W,180с/д</t>
  </si>
  <si>
    <t>04090171508</t>
  </si>
  <si>
    <t>сетка Led SNL-S-180-240V yellow б/контр.2,5*1,25м,13,8W,180с/д</t>
  </si>
  <si>
    <t>04090171509</t>
  </si>
  <si>
    <t>сетка Led SNL-S-180-240V green б/контр.2,5*1,25м,13,8W,180с/д</t>
  </si>
  <si>
    <t>04090171510</t>
  </si>
  <si>
    <t>сетка Led SNL-S-180-240V blue б/контр.2,5*1,25м,13,8W,180с/д</t>
  </si>
  <si>
    <t>04090171511</t>
  </si>
  <si>
    <t>сетка Led SNL-S-180-240V white б/контр.2,5*1,25м,13,8W,180с/д</t>
  </si>
  <si>
    <t>04090171601</t>
  </si>
  <si>
    <t xml:space="preserve">минигирлянда Led TW-120-5M-240V red с контр.,шаг с/д 4,2см,дл.5м,9,2W,120с/д </t>
  </si>
  <si>
    <t>04090171602</t>
  </si>
  <si>
    <t xml:space="preserve">минигирлянда Led TW-120-5M-240V yellow с контр.,шаг с/д 4,2см,дл.5м,9,2W,120с/д </t>
  </si>
  <si>
    <t>04090171603</t>
  </si>
  <si>
    <t xml:space="preserve">минигирлянда Led TW-120-5M-240V yellowish green с контр.,шаг с/д 4,2см,дл.5м,9,2W,120с/д </t>
  </si>
  <si>
    <t>04090171604</t>
  </si>
  <si>
    <t>минигирлянда Led TW-120-5M-240V orange с контр.,шаг с/д 4,2см,дл.5м,9,2W,120с/д</t>
  </si>
  <si>
    <t>04090171605</t>
  </si>
  <si>
    <t xml:space="preserve">минигирлянда Led TW-120-5M-240V blue с контр.,шаг с/д 4,2см,дл.5м,9,2W,120с/д </t>
  </si>
  <si>
    <t>04090171606</t>
  </si>
  <si>
    <t>минигирлянда Led TW-120-5M-240V green с контр.</t>
  </si>
  <si>
    <t>04090171607</t>
  </si>
  <si>
    <t xml:space="preserve">минигирлянда Led TW-120-5M-240V white с контр.,шаг с/д 4,2см,дл.5м,9,2W,120с/д </t>
  </si>
  <si>
    <t>04090171608</t>
  </si>
  <si>
    <t>минигирлянда Led TW-192-10M-24V red с контр.и трансф.,шаг с/д 5,2см,дл.10м,7,68W,192с/д</t>
  </si>
  <si>
    <t>04090171609</t>
  </si>
  <si>
    <t>минигирлянда Led TW-192-10M-24V yellow с контр.и трансф.,шаг с/д 5,2см,дл.10м,7,68W,192с/д</t>
  </si>
  <si>
    <t>04090171610</t>
  </si>
  <si>
    <t>минигирлянда Led TW-192-10M-24V yellowish green с контр.и трансф.,шаг с/д 5,2см,дл.10м,7,68W,192с/д</t>
  </si>
  <si>
    <t>04090171611</t>
  </si>
  <si>
    <t>минигирлянда Led TW-192-10M-24V blue с контр.и трансф.,шаг с/д 5,2см,дл.10м,15,35W,192с/д</t>
  </si>
  <si>
    <t>04090171612</t>
  </si>
  <si>
    <t>минигирлянда Led TW-192-10M-24V white с контр.СТ-11L и трансф.</t>
  </si>
  <si>
    <t>0409017179</t>
  </si>
  <si>
    <t>конвертер LN-FX-CA-1 1,6A с силовым каб. без вилки</t>
  </si>
  <si>
    <t>0409017180</t>
  </si>
  <si>
    <t>конвертер AC/DC 4A с силовым каб.для LN-FX без вилки</t>
  </si>
  <si>
    <t>0409017181</t>
  </si>
  <si>
    <t>конвертер Converter AC/DC 4A c силовым кабелем для LN-FX</t>
  </si>
  <si>
    <t>0409017183</t>
  </si>
  <si>
    <t xml:space="preserve">конвертер LX-FX 5A с сил.кабелем </t>
  </si>
  <si>
    <t>0409017184</t>
  </si>
  <si>
    <t>конвертер LN-FX-CA-1 с сетевым проводом (1,6A)</t>
  </si>
  <si>
    <t>0409017185</t>
  </si>
  <si>
    <t>Св.шнур LNB-FX-50M-240V-O оранжевый</t>
  </si>
  <si>
    <t>0409017186</t>
  </si>
  <si>
    <t>Т-образный соединитель LN-FX-T T-connector</t>
  </si>
  <si>
    <t>0409017187</t>
  </si>
  <si>
    <t>L-образный соединитель LN-FX-L L-connector</t>
  </si>
  <si>
    <t>0409017188</t>
  </si>
  <si>
    <t>X-образный соединитель LN-FX-X X-connector</t>
  </si>
  <si>
    <t>0409017189</t>
  </si>
  <si>
    <t>алюм.кабель-канал MLN-FX-CH Alum channel (2m)</t>
  </si>
  <si>
    <t>0409017190</t>
  </si>
  <si>
    <t>заглушка MLN-FX-END-CAP для miniLEDNEON-Flex</t>
  </si>
  <si>
    <t>04090171901</t>
  </si>
  <si>
    <t xml:space="preserve">салют Led-EM-003-12V-I-01 красн/желт/зел/син/бел.  </t>
  </si>
  <si>
    <t>04090171902</t>
  </si>
  <si>
    <t xml:space="preserve">салют Led-EM-003-12V-I-02 красн/желт/желто-зел/оранж. </t>
  </si>
  <si>
    <t>04090171903</t>
  </si>
  <si>
    <t>салют Led-EM-003-12V-II-01 красн/зел/син/желт/бел.</t>
  </si>
  <si>
    <t>04090171904</t>
  </si>
  <si>
    <t>салют Led-EM-003-12V-II-02 красн/желт/желто-зел.</t>
  </si>
  <si>
    <t>0409017191</t>
  </si>
  <si>
    <t>силовой коннектор MLN-FX-CA-2 для miniLEDNEON-Flex</t>
  </si>
  <si>
    <t>0409017192</t>
  </si>
  <si>
    <t>силовой шнур MLN-FX-CA-1 с конвертером (1,6А)</t>
  </si>
  <si>
    <t>0409017193</t>
  </si>
  <si>
    <t>конвертер 4А с сил.шнуром для LN-FX-RGB</t>
  </si>
  <si>
    <t>0409017194</t>
  </si>
  <si>
    <t>переходник LN-FX-RGB/контроллер SRC-181-240V</t>
  </si>
  <si>
    <t>0409017195</t>
  </si>
  <si>
    <t>переходн.муфта LN-FX-RGB/сил.шнур</t>
  </si>
  <si>
    <t>0409017196</t>
  </si>
  <si>
    <t>соединит.коннектор для miniLEDNEON-Flex</t>
  </si>
  <si>
    <t>0409017197</t>
  </si>
  <si>
    <t>алюм.кабель-канал MLN-FX-CH Alum channel (4м)</t>
  </si>
  <si>
    <t>0409017198</t>
  </si>
  <si>
    <t xml:space="preserve">заглушка End cap для LN-FX-RGB </t>
  </si>
  <si>
    <t>0409017199</t>
  </si>
  <si>
    <t>алюм.миникабель-канал LN-FX-RGB-5 для LN-FX-RGB 5см</t>
  </si>
  <si>
    <t>0409017200</t>
  </si>
  <si>
    <t>гибкий шнур LN-FX(C)-50-240V-R красн.,цветной ПВХ,кр.реза 1,52м,бухта 50м</t>
  </si>
  <si>
    <t>0409017201</t>
  </si>
  <si>
    <t>гибкий шнур LN-FX(C)-50-240V-Y желт.,цветной ПВХ,кр.реза 1,52м,бухта 50м</t>
  </si>
  <si>
    <t>0409017202</t>
  </si>
  <si>
    <t>гибкий шнур LN-FX(C)-50-240V-О оранж.,цветной ПВХ,кр.реза 1,52м,бухта 50м</t>
  </si>
  <si>
    <t>0409017203</t>
  </si>
  <si>
    <t>гибкий шнур LN-FX(C)-50-240V-G зелен.,цветной ПВХ,кр.реза 0,91м,бухта 50м</t>
  </si>
  <si>
    <t>0409017204</t>
  </si>
  <si>
    <t>гибкий шнур LN-FX(C)-50-240V-B синий,цветной ПВХ,кр.реза 0,91м,бухта 50м</t>
  </si>
  <si>
    <t>0409017205</t>
  </si>
  <si>
    <t>Св.шнур LNH-FX-50M-240V-W белый,кр.реза 0,91м,бухта 50м</t>
  </si>
  <si>
    <t>0409017206</t>
  </si>
  <si>
    <t>гибкий шнур LN-FX-RGB-25-240 RGB,кр.реза 0,91м,бухта 25м</t>
  </si>
  <si>
    <t>0409017207</t>
  </si>
  <si>
    <t>гибкий шнур LN-FX(H)-50-240V-W белый, кр.реза 0,91м, бухта 50м</t>
  </si>
  <si>
    <t>0409017208</t>
  </si>
  <si>
    <t>гибкий шнур LN-FX(H)-50-240V-B синий, кр.реза 0,91м, бухта 50м</t>
  </si>
  <si>
    <t>04090180</t>
  </si>
  <si>
    <t>соед.дюр./дюр. DL-2W-3</t>
  </si>
  <si>
    <t>0409018301</t>
  </si>
  <si>
    <t>гибкий шнур DBDL-2W-90/100M 240V red</t>
  </si>
  <si>
    <t>0409018302</t>
  </si>
  <si>
    <t>гибкий шнур DBDL-2W-90/100M 240V green</t>
  </si>
  <si>
    <t>0409018303</t>
  </si>
  <si>
    <t>гибкий шнур DBDL-2W-90/100M 240V yellow</t>
  </si>
  <si>
    <t>0409018304</t>
  </si>
  <si>
    <t>гибкий шнур DBDL-2W-90/100M 240V clear</t>
  </si>
  <si>
    <t>0409018305</t>
  </si>
  <si>
    <t>гибкий шнур DBDL-2W-90/100M 240V milky white</t>
  </si>
  <si>
    <t>0409018306</t>
  </si>
  <si>
    <t>гибкий шнур DBDL-2W-90M 240V multi-color</t>
  </si>
  <si>
    <t>0409018307</t>
  </si>
  <si>
    <t>гибкий шнур DBDL-2W-90M 240V light blue</t>
  </si>
  <si>
    <t>0409018308</t>
  </si>
  <si>
    <t>гибкий шнур DBDL-2W-90/100M 240V blue</t>
  </si>
  <si>
    <t>0409018309</t>
  </si>
  <si>
    <t>гибкий шнур DBDL-2W-90M 240V orange</t>
  </si>
  <si>
    <t>0409018310</t>
  </si>
  <si>
    <t>гибкий шнур DBDL-2W-90M 240V pink</t>
  </si>
  <si>
    <t>0409018311</t>
  </si>
  <si>
    <t>гибкий шнур DBDL-2W-90M 240V yellowish green</t>
  </si>
  <si>
    <t>0409018312</t>
  </si>
  <si>
    <t>гибкий шнур DBDL-2W-90M-240V fluorescent green</t>
  </si>
  <si>
    <t>0409018313</t>
  </si>
  <si>
    <t>гибкий шнур DBDL-2W-90M-240V fluorescent orange</t>
  </si>
  <si>
    <t>0409018314</t>
  </si>
  <si>
    <t>гибкий шнур DBDL-2W-90M-240V pale purple</t>
  </si>
  <si>
    <t>0409018315</t>
  </si>
  <si>
    <t>гибкий шнур DL-2W-100M 240V milky white</t>
  </si>
  <si>
    <t>04090184</t>
  </si>
  <si>
    <t>соед.дюрал./силовой шнур DL-2W-4</t>
  </si>
  <si>
    <t>04090186</t>
  </si>
  <si>
    <t>невид.соед.дюрал./дюрал. DL-2W-7</t>
  </si>
  <si>
    <t>04090188</t>
  </si>
  <si>
    <t>контроллер SL-2DL-402-240V 3реж.4вых.по 25м</t>
  </si>
  <si>
    <t>04090189</t>
  </si>
  <si>
    <t xml:space="preserve">завеса PL3-3825-240V с контр.2м/25подв.(3м)/38ламп 532В темный провод </t>
  </si>
  <si>
    <t>04090190</t>
  </si>
  <si>
    <t>гибкий шнур UDL-3W-13-90M-240V light blue (ярк.голубой)</t>
  </si>
  <si>
    <t>0409019001</t>
  </si>
  <si>
    <t>монтажная клипса DL-2(3)W-5</t>
  </si>
  <si>
    <t>0409019002</t>
  </si>
  <si>
    <t>ПВХ трубка PVC TUBE DL-2(3) для склеивания дюрал.</t>
  </si>
  <si>
    <t>0409019003</t>
  </si>
  <si>
    <t>гибкая скрепка DL-2(3)-2</t>
  </si>
  <si>
    <t>0409019004</t>
  </si>
  <si>
    <t>колпачок-заглушка DL-2(3)-6</t>
  </si>
  <si>
    <t>0409019008</t>
  </si>
  <si>
    <t>удлинитель 1,8м UDL(DL)-2W-EXT6F(соед.дюрал.с дюрал.)</t>
  </si>
  <si>
    <t>0409019009</t>
  </si>
  <si>
    <t>переходная муфта DL-2W-3 Сonch для дюр./дюр.</t>
  </si>
  <si>
    <t>0409019010</t>
  </si>
  <si>
    <t>переходная муфта Led-DL-2W-4 Сonch для дюр./силовой шнур</t>
  </si>
  <si>
    <t>0409019011</t>
  </si>
  <si>
    <t>переходная муфта DL-2W-4 Сonch для дюр./силовой шнур</t>
  </si>
  <si>
    <t>0409019012</t>
  </si>
  <si>
    <t>силовой шнур DL-2W-1-6 Conch</t>
  </si>
  <si>
    <t>04090196</t>
  </si>
  <si>
    <t xml:space="preserve">прозрачн.канал CH-2 180см*13мм </t>
  </si>
  <si>
    <t>04090198</t>
  </si>
  <si>
    <t>трансформатор J-26 220V/24V мощн.105W IP44</t>
  </si>
  <si>
    <t>04090201</t>
  </si>
  <si>
    <t>гибкий шнур DL-3W-90M-240V light blue (3-кан."чейзинг"голубой)</t>
  </si>
  <si>
    <t>04090202</t>
  </si>
  <si>
    <t>гибкий шнур DL-3W-90M-240V milky white (3-кан."чейзинг"молочный)</t>
  </si>
  <si>
    <t>04090207</t>
  </si>
  <si>
    <t>трансформатор J-82 220V/24V мощн.150W IP44</t>
  </si>
  <si>
    <t>04090210</t>
  </si>
  <si>
    <t>контроллер SL-2DL-401-240V для DL-2W-13мм 1реж.4вых.по 25м</t>
  </si>
  <si>
    <t>04090211</t>
  </si>
  <si>
    <t>контроллер SL-2DL-212A-240V для DL-2W-13мм 1реж.1вых.на 25м</t>
  </si>
  <si>
    <t>04090214</t>
  </si>
  <si>
    <t>контроллер SL-2DL-202A-240V для DL-2W-13мм 3реж.2вых.по 50м</t>
  </si>
  <si>
    <t>04090215</t>
  </si>
  <si>
    <t>контроллер SL-2DL-203-240V для DL-2W-13мм 6реж.2вых.по50м,аудио</t>
  </si>
  <si>
    <t>04090216</t>
  </si>
  <si>
    <t>контроллер SL-2BL-401-240V-(20A) для 2-кан.Belt Light 1реж.4вых.по 1200Вт</t>
  </si>
  <si>
    <t>04090217</t>
  </si>
  <si>
    <t>контроллер SL-2BL-202A-240V-(10A) для 2-кан.Belt Light 3реж.2вых.по1200Вт</t>
  </si>
  <si>
    <t>04090218</t>
  </si>
  <si>
    <t>контроллер SL-2BL-203-240V для 2-кан.Belt Light 6реж.2вых.по 1200Вт аудио</t>
  </si>
  <si>
    <t>04090230501</t>
  </si>
  <si>
    <t xml:space="preserve">Свет.подвес "Пушки" 8700*1500мм </t>
  </si>
  <si>
    <t>04090230502</t>
  </si>
  <si>
    <t>Свет.подвес "Крыша" 8700*1500мм</t>
  </si>
  <si>
    <t>04090230503</t>
  </si>
  <si>
    <t>Свет.подвес "Лента" 6300*1060мм</t>
  </si>
  <si>
    <t>04090230504</t>
  </si>
  <si>
    <t>Свет.подвес "Еловая лапа" 6000*1230мм</t>
  </si>
  <si>
    <t>04090230505</t>
  </si>
  <si>
    <t>Свет.подвес "Город" 8700*1500мм</t>
  </si>
  <si>
    <t>04090230506</t>
  </si>
  <si>
    <t>Свет.подвес "Город 2" 8700*1500мм</t>
  </si>
  <si>
    <t>04090230507</t>
  </si>
  <si>
    <t>Свет.подвес "Снеговик с елкой" 8700*1500мм</t>
  </si>
  <si>
    <t>04090230508</t>
  </si>
  <si>
    <t>Свет.подвес "Снеговик на лыжах" 8700*1500мм</t>
  </si>
  <si>
    <t>04090230509</t>
  </si>
  <si>
    <t>Свет.подвес "Елов.лапа со свечами" 6000*1500мм</t>
  </si>
  <si>
    <t>04090230510</t>
  </si>
  <si>
    <t>Свет.подвес "Рождеств.свечки" 8700*1500мм</t>
  </si>
  <si>
    <t>04090230511</t>
  </si>
  <si>
    <t>Свет.подвес "Конфетти" 8700*1500мм</t>
  </si>
  <si>
    <t>04090230512</t>
  </si>
  <si>
    <t>Свет.подвес "Кометы" 8700*1500мм</t>
  </si>
  <si>
    <t>04090230513</t>
  </si>
  <si>
    <t>Свет.подвес "Новогодние игрушки" 8700*1500мм</t>
  </si>
  <si>
    <t>04090230514</t>
  </si>
  <si>
    <t>Свет.подвес "Метель" 6000*1200мм</t>
  </si>
  <si>
    <t>04090230515</t>
  </si>
  <si>
    <t>Свет.подвес "Занавес" 8860*1500мм</t>
  </si>
  <si>
    <t>04090230516</t>
  </si>
  <si>
    <t>Свет.подвес "Зимние волны" 6020*1340мм</t>
  </si>
  <si>
    <t>04090230517</t>
  </si>
  <si>
    <t>Свет.подвес "Снежный салют" 6100*1320мм</t>
  </si>
  <si>
    <t>04090230518</t>
  </si>
  <si>
    <t>Свет.подвес "Морозный узор" 8700*1500мм</t>
  </si>
  <si>
    <t>04090230519</t>
  </si>
  <si>
    <t>Свет.подвес "Летящие звезды" 6020*1220мм</t>
  </si>
  <si>
    <t>04090230520</t>
  </si>
  <si>
    <t>Свет.подвес "Весенний сюжет" 6020*1220мм</t>
  </si>
  <si>
    <t>04090230601</t>
  </si>
  <si>
    <t>Свет.консоль "Домик с ёлкой" 1120*2880мм,фонарик 720*1180мм</t>
  </si>
  <si>
    <t>04090230602</t>
  </si>
  <si>
    <t xml:space="preserve">Свет.консоль "Домик с веткой" 1200*2880мм,фонарик 720*1180мм </t>
  </si>
  <si>
    <t>04090230603</t>
  </si>
  <si>
    <t>Свет.консоль "Домик со снежинками" 1120*2880мм,фонарик 720*1180мм</t>
  </si>
  <si>
    <t>04090230604</t>
  </si>
  <si>
    <t>Свет.консоль "Снеговик-жонглер" 1300*2715мм</t>
  </si>
  <si>
    <t>04090230605</t>
  </si>
  <si>
    <t>Свет.консоль "Снеговик-жонглер 2" 1200*2600мм</t>
  </si>
  <si>
    <t>04090230606</t>
  </si>
  <si>
    <t>Свет.консоль "Елочная игрушка сова" 1370*2600мм</t>
  </si>
  <si>
    <t>04090230607</t>
  </si>
  <si>
    <t>Свет.консоль "Елочная игрушка часики" 1370*2500мм</t>
  </si>
  <si>
    <t>04090230608</t>
  </si>
  <si>
    <t>Свет.консоль "Елочная игрушка домик" 1230*2550мм</t>
  </si>
  <si>
    <t>04090230609</t>
  </si>
  <si>
    <t xml:space="preserve">Свет.консоль "Елочная игрушка колокольчик" 1230*2550мм  </t>
  </si>
  <si>
    <t>04090230610</t>
  </si>
  <si>
    <t xml:space="preserve">Свет.консоль "Елочная игрушка фонарик" 1300*2550мм  </t>
  </si>
  <si>
    <t>04090230611</t>
  </si>
  <si>
    <t xml:space="preserve">Свет.консоль "Елочная игрушка носок" 1300*2500мм  </t>
  </si>
  <si>
    <t>04090230612</t>
  </si>
  <si>
    <t xml:space="preserve">Свет.консоль "Елочная игрушка снеговик" 1300*2600мм  </t>
  </si>
  <si>
    <t>04090230613</t>
  </si>
  <si>
    <t xml:space="preserve">Свет.консоль "Елочная игрушка ангел" 1400*2600мм  </t>
  </si>
  <si>
    <t>04090230614</t>
  </si>
  <si>
    <t xml:space="preserve">Свет.консоль "Домик-часики на ветке" 1200*2100мм  </t>
  </si>
  <si>
    <t>04090230615</t>
  </si>
  <si>
    <t xml:space="preserve">Свет.консоль "Домик на ветке" 1570*2750мм  </t>
  </si>
  <si>
    <t>04090230616</t>
  </si>
  <si>
    <t>Свет.консоль "Домик-окно на ветке" 1290*2550мм</t>
  </si>
  <si>
    <t>04090230617</t>
  </si>
  <si>
    <t>Свет.консоль "Снежинки" 1300*2700мм</t>
  </si>
  <si>
    <t>04090230618</t>
  </si>
  <si>
    <t>Свет.консоль "Снежинки 2" 1330*2700мм</t>
  </si>
  <si>
    <t>04090230619</t>
  </si>
  <si>
    <t>Свет.консоль "Падающие звезды" 1530*2700мм</t>
  </si>
  <si>
    <t>04090230620</t>
  </si>
  <si>
    <t>Свет.консоль "Зв?здный серпантин" 1230*2700мм</t>
  </si>
  <si>
    <t>04090230621</t>
  </si>
  <si>
    <t>Свет.консоль "Звездный серпантин 2" 1230*2700мм</t>
  </si>
  <si>
    <t>04090230622</t>
  </si>
  <si>
    <t>Свет.консоль "Метель" 1230*2700мм</t>
  </si>
  <si>
    <t>04090230623</t>
  </si>
  <si>
    <t>Свет.консоль "Окно" 1150*2600мм</t>
  </si>
  <si>
    <t>04090230624</t>
  </si>
  <si>
    <t>Свет.консоль "Веер"</t>
  </si>
  <si>
    <t>04090238</t>
  </si>
  <si>
    <t>контроллер SL-3DL-212B-240V для DL-3W-13мм 1 реж.1 вых.на 25м</t>
  </si>
  <si>
    <t>04090240</t>
  </si>
  <si>
    <t>контроллер SL-3DL-201-240V 1 реж.1вых.на 100м</t>
  </si>
  <si>
    <t>04090255</t>
  </si>
  <si>
    <t>контроллер SL-5BL-401-240V-(10A) для 5-кан.Belt Light 1реж.1вых.по 2400Вт</t>
  </si>
  <si>
    <t>04090270</t>
  </si>
  <si>
    <t>контроллер SL-2BL-411-240V(E20A) для 2-кан.Belt Light 1реж.4вых.по 1200Вт(наружн.использ.)</t>
  </si>
  <si>
    <t>04090271</t>
  </si>
  <si>
    <t>контроллер SL-2BL-407-240V(32A) для 2-кан.Belt Light 4вых.по 1920Вт</t>
  </si>
  <si>
    <t>04090272</t>
  </si>
  <si>
    <t>контроллер SL-5BL-411-240V(E20A) для 5-кан.Belt Light 1вых.по 4800Вт(нар.исп.)</t>
  </si>
  <si>
    <t>04090274</t>
  </si>
  <si>
    <t>контроллер SL-5BL-403-240V для 5-кан.Belt Light 6реж.1вых.по 2400Вт аудио</t>
  </si>
  <si>
    <t>04090275</t>
  </si>
  <si>
    <t>контроллер SL-5BL-402-240V для 5-кан.Belt Light 3реж.1вых.по 2400Вт</t>
  </si>
  <si>
    <t>04090278</t>
  </si>
  <si>
    <t>контроллер SL-3DL-411-240V(20A) для DL-3W-13мм 1реж.2вых.по100м(нар.использ.)</t>
  </si>
  <si>
    <t>04090280</t>
  </si>
  <si>
    <t>контроллер SL-3DL-201A-240V для DL-3W-13мм 3 реж.1 вых.на 30м</t>
  </si>
  <si>
    <t>040902811</t>
  </si>
  <si>
    <t>контроллер SL-3DL-202-240V(N008-1) для 3-кан.Дюр.1вых.</t>
  </si>
  <si>
    <t>04090287</t>
  </si>
  <si>
    <t>контроллер SL-3DL-203-240V 1вых.</t>
  </si>
  <si>
    <t>04090290</t>
  </si>
  <si>
    <t>контроллер SL-ML-212A-240V 1реж.1вых.на 25м</t>
  </si>
  <si>
    <t>04090302</t>
  </si>
  <si>
    <t>контроллер SL-3DL-204 IP24-240V 3реж. 1вых.1500W(наруж.исп.)</t>
  </si>
  <si>
    <t>04090303</t>
  </si>
  <si>
    <t>контроллер SL-3DL-210E2A-IP44-240V 1вых.</t>
  </si>
  <si>
    <t>04090304</t>
  </si>
  <si>
    <t>контроллер SL-3DL-410E2A-240V (IP44)1 вых.</t>
  </si>
  <si>
    <t>04090305</t>
  </si>
  <si>
    <t>контроллер SL-3DL-401-240V(10A) 2вых.</t>
  </si>
  <si>
    <t>04090306</t>
  </si>
  <si>
    <t>контроллер SL-5DL-403-240V 1выход</t>
  </si>
  <si>
    <t>04090307</t>
  </si>
  <si>
    <t>завеса PL-3725-240V 2*3м с контр.темный провод</t>
  </si>
  <si>
    <t>04090308</t>
  </si>
  <si>
    <t>завеса PL-3725-240V 2*3м с контр.белый провод</t>
  </si>
  <si>
    <t>04090309</t>
  </si>
  <si>
    <t>завеса PL-5725-240V 2*6м с контр.темный провод</t>
  </si>
  <si>
    <t>04090311</t>
  </si>
  <si>
    <t xml:space="preserve">завеса PL3-3825-240V 2*3м с контр.белый провод </t>
  </si>
  <si>
    <t>04090312</t>
  </si>
  <si>
    <t xml:space="preserve">завеса PL3-9025-240V 2*9м с контр.темный провод </t>
  </si>
  <si>
    <t>04090313</t>
  </si>
  <si>
    <t>гирлянда Led-PL(G02)-100-10cm-240V-R "Шарики",10м,красная,прозр.провод</t>
  </si>
  <si>
    <t>04090314</t>
  </si>
  <si>
    <t>гирлянда Led-PL(G02)-100-10cm-240V-Y "Шарики",10м,желтая,прозр. провод</t>
  </si>
  <si>
    <t>04090315</t>
  </si>
  <si>
    <t>гирлянда Led-PL(G02)-100-10cm-240V-B "Шарики",10м,синяя,темный провод</t>
  </si>
  <si>
    <t>04090316</t>
  </si>
  <si>
    <t>гирлянда Led-PL(G02)-100-10cm-240V-G "Шарики",10м,зеленая,темный провод</t>
  </si>
  <si>
    <t>04090317</t>
  </si>
  <si>
    <t>гирлянда Led-PL(G02)-100-10cm-240V-W "Шарики",10м,белая,темный провод</t>
  </si>
  <si>
    <t>04090318</t>
  </si>
  <si>
    <t>гирлянда Led-Snow-FZ(198)-8-2.5-24V-WB "Снежинки",2,5м,темный провод,с контр.и трасф.</t>
  </si>
  <si>
    <t>04090319</t>
  </si>
  <si>
    <t>гирлянда Led-RPL-200-240V-R с подвесами разн.длины,красная,прозр.провод,без контр.</t>
  </si>
  <si>
    <t>04090321</t>
  </si>
  <si>
    <t>гирлянда Led-RPL-200-240V-Y с подвесами разн.длины,желтая,прозр.провод,без контр.</t>
  </si>
  <si>
    <t>04090322</t>
  </si>
  <si>
    <t>гирлянда Led-RPL-200-240V-B с подвесами разн.длины,синяя,прозр.провод,без контр.</t>
  </si>
  <si>
    <t>04090323</t>
  </si>
  <si>
    <t>гирлянда Led-RPL-200-240V-G с подвесами разн.длины,зеленая,прозр.провод,без контр.</t>
  </si>
  <si>
    <t>04090324</t>
  </si>
  <si>
    <t>гирлянда Led-RPL-200-240V-W с подвесами разн.длины,белая,прозр.провод,без контр.</t>
  </si>
  <si>
    <t>04090325</t>
  </si>
  <si>
    <t>гирлянда PL-GR-480-240V-18Ft-R "Мишура",красная,5м</t>
  </si>
  <si>
    <t>04090326</t>
  </si>
  <si>
    <t>гирлянда PL-GR-480-240V-18Ft-Y "Мишура",желтая,5м</t>
  </si>
  <si>
    <t>04090327</t>
  </si>
  <si>
    <t>гирлянда PL-GR-480-240V-18Ft-G "Мишура",зеленая,5м</t>
  </si>
  <si>
    <t>04090328</t>
  </si>
  <si>
    <t>гирлянда PL-GR-480-240V-18Ft-B "Мишура",синяя,5м</t>
  </si>
  <si>
    <t>04090329</t>
  </si>
  <si>
    <t>гирлянда PL-GR-480-240V-18Ft-C "Мишура",прозр.,5м</t>
  </si>
  <si>
    <t>04090330</t>
  </si>
  <si>
    <t>гирлянда PL-GR-480-240V-18Ft-M "Мишура",мультиколор,5м</t>
  </si>
  <si>
    <t>04090331</t>
  </si>
  <si>
    <t xml:space="preserve">завеса PL-1925-240V 2м/25подв.(1.5м)/19ламп,266Вт темный провод,с контр. </t>
  </si>
  <si>
    <t>04090332</t>
  </si>
  <si>
    <t xml:space="preserve">завеса PL-1925-240V 2м/25подв.(1.5м)/19ламп,266Вт с бел.провод.,с контр. </t>
  </si>
  <si>
    <t>04090334</t>
  </si>
  <si>
    <t>завеса низковольт.PL-1230-24V-C с транс.и контр.темн.пров.</t>
  </si>
  <si>
    <t>04090335</t>
  </si>
  <si>
    <t>гирлянда Led-PL(G02)-100-10cm-240V-B "Шарики",10м,синяя,прозр.провод</t>
  </si>
  <si>
    <t>04090336</t>
  </si>
  <si>
    <t>гирлянда Led-PL(G02)-100-10cm-240V-W "Шарики",10м,белая,прозр.провод</t>
  </si>
  <si>
    <t>04090340</t>
  </si>
  <si>
    <t>гибкий кабель-канал CH-3</t>
  </si>
  <si>
    <t>04090343</t>
  </si>
  <si>
    <t>удлинитель 0.6м DBDL-3W(ассим.конт.гр.)/контроллер-3W</t>
  </si>
  <si>
    <t>04090344</t>
  </si>
  <si>
    <t xml:space="preserve">прозрачн.канал NCH-2 180см*13мм   </t>
  </si>
  <si>
    <t>04090350</t>
  </si>
  <si>
    <t>гирлянда Led-PL(S31)-330-50M-24V-W/B "Цветочек",с контр.и транс.бело-синяя,50м,прозр.провод</t>
  </si>
  <si>
    <t>04090351</t>
  </si>
  <si>
    <t>гирлянда Led-PL(S31)-330-50M-24V-R/B "Цветочек",с контр.и транс.красно-синяя,50м,прозр.провод</t>
  </si>
  <si>
    <t>04090352</t>
  </si>
  <si>
    <t>гирлянда Led-FIANGLE-CL(130)-10-3M-24V-B/W "Звезды"с контр.и транс.бело-синяя,3м,прозр.провод</t>
  </si>
  <si>
    <t>04090353</t>
  </si>
  <si>
    <t>гирлянда Led-Snow-CL(198)-8-2.5-24V-WB бело-синяя с контр.и транс.</t>
  </si>
  <si>
    <t>04090354</t>
  </si>
  <si>
    <t>гирлянда Led-PL(S32)-130-20m-24V-W/B "Снежинки" с контр.и транс.,прозр.провод</t>
  </si>
  <si>
    <t>04090355</t>
  </si>
  <si>
    <t xml:space="preserve">гирлянда Led-PL(S31)-130-20m-24V-R/B "Цветочки" с контр.и транс.,прозр.провод </t>
  </si>
  <si>
    <t>04090356</t>
  </si>
  <si>
    <t>гирлянда Led-PL(S32)-330-50m-24V-W/B "Снежинки" с контр.и транс.,прозр.провод</t>
  </si>
  <si>
    <t>04090357</t>
  </si>
  <si>
    <t>гирлянда LED-PLM-SNOW-960-W "Капающие сосульки" 10 сосулек с транс.</t>
  </si>
  <si>
    <t>04090358</t>
  </si>
  <si>
    <t>гирлянда LED-RPL-72-SNOW-80-1,5М-W Эф.падающ.снега,8 бел.снеж.на 10 нитей</t>
  </si>
  <si>
    <t>04090359</t>
  </si>
  <si>
    <t>гирлянда LED-RPL-72-SNOW-80-1,5М-В Эф.падающ.снега,8 син.снеж.на 10 нитей</t>
  </si>
  <si>
    <t>04090360</t>
  </si>
  <si>
    <t>контроллер SL-ML-210E2A-240V для ML-2W-10mm IP44 1вых.</t>
  </si>
  <si>
    <t>04090361</t>
  </si>
  <si>
    <t>гирлянда LED-PL(S32)-130-20М-24V-W/В "Снежинки" белый и синий, с контр.</t>
  </si>
  <si>
    <t>04090362</t>
  </si>
  <si>
    <t>гирлянда LED-PL(S31)-130-20М-24V-R/В "Цветочки" красный и синий, с контр.</t>
  </si>
  <si>
    <t>04090363</t>
  </si>
  <si>
    <t>гирлянда LED-090TIY-200-A-12V "Еловая",тепл.бел.светодиоды,с транс.</t>
  </si>
  <si>
    <t>04090364</t>
  </si>
  <si>
    <t>гирлянда PLR(G)-180-C "Сосновая" 3м с контрол. 180 прозр.ламп</t>
  </si>
  <si>
    <t>04090365</t>
  </si>
  <si>
    <t>гирлянда "Шар" LED-FBP-240VM(W) диам.160мм, цвет(RGYW), с цветками</t>
  </si>
  <si>
    <t>04090366</t>
  </si>
  <si>
    <t>гирлянда "Шар" LED-FBP-240V-P диам.160мм, цвет розовый, с цветками</t>
  </si>
  <si>
    <t>04090367</t>
  </si>
  <si>
    <t>гирлянда "Шар" LED-FBP-240V-B диам.160мм, цвет синий, с цветками</t>
  </si>
  <si>
    <t>04090368</t>
  </si>
  <si>
    <t xml:space="preserve">гирлянда "Шар" LED-FBP-240V-B/G диам.160мм, цвет синий/зеленый, с цветками </t>
  </si>
  <si>
    <t>04090369</t>
  </si>
  <si>
    <t>гирлянда "Шар" LED-FBP-240V-M(B) диам.160мм, цвет (RGBY), с цветками</t>
  </si>
  <si>
    <t>040907201</t>
  </si>
  <si>
    <t>гибкий шнур мини MLN-FX-240V-B синий (кр.реза 0.91м)</t>
  </si>
  <si>
    <t>040907202</t>
  </si>
  <si>
    <t>гибкий шнур мини MLN-FX-240V-G зеленый (кр.реза 0,91м)</t>
  </si>
  <si>
    <t>040907203</t>
  </si>
  <si>
    <t>гибкий шнур мини MLN-FX-240V-R красный (кр.реза 1,52м)</t>
  </si>
  <si>
    <t>040907204</t>
  </si>
  <si>
    <t>гибкий шнур мини MLN-FX-240V-Y желтый (кр.реза 1,52м)</t>
  </si>
  <si>
    <t>040907205</t>
  </si>
  <si>
    <t>гибкий шнур мини MLN-FX-240V-O оранжевый (кр.реза 1,52м)</t>
  </si>
  <si>
    <t>04091110401</t>
  </si>
  <si>
    <t>гибкий шнур Led-D-4W-240V-MULTI плоский (25мм*11мм)</t>
  </si>
  <si>
    <t>04091110410</t>
  </si>
  <si>
    <t>силовой шнур с вилкой Led-D-25*11-4W-1</t>
  </si>
  <si>
    <t>04091110411</t>
  </si>
  <si>
    <t>силовой коннектор Led-D-25*11-4W-4</t>
  </si>
  <si>
    <t>04091110412</t>
  </si>
  <si>
    <t>наконечник Led-D-25*11-4W-6</t>
  </si>
  <si>
    <t>04091110413</t>
  </si>
  <si>
    <t>соединит.коннектор Led-D-25*11-4W-3/7</t>
  </si>
  <si>
    <t>0409132</t>
  </si>
  <si>
    <t>силов.шнур 1.8м с вилкой DL-2W-1-6</t>
  </si>
  <si>
    <t>0409133</t>
  </si>
  <si>
    <t>3D-соединитель дюрал./дюрал. DL-2W-3D</t>
  </si>
  <si>
    <t>0409135</t>
  </si>
  <si>
    <t>Y-соединитель дюрал./дюрал. DL-2W-Y</t>
  </si>
  <si>
    <t>0409137</t>
  </si>
  <si>
    <t xml:space="preserve">удлин. DL-2W-EXT6MF для соедин.шнура дюрал.(2м) </t>
  </si>
  <si>
    <t>040914020101</t>
  </si>
  <si>
    <t>завеса Led-XP-3725-230V желтая 2*3м</t>
  </si>
  <si>
    <t>040914020102</t>
  </si>
  <si>
    <t>завеса LED PLR-2X3M-600B-220V-SP белая</t>
  </si>
  <si>
    <t>040914020103</t>
  </si>
  <si>
    <t>завеса LED PLR-2X1,5M-300B-220V-SP белая</t>
  </si>
  <si>
    <t>040914020104</t>
  </si>
  <si>
    <t>завеса LED PL-3725-240V-W, 2,5*3м, цвет белый, с контр.белый провод</t>
  </si>
  <si>
    <t>040914020105</t>
  </si>
  <si>
    <t>завеса LED RPLR-304-4-240V "Бахрома",синяя,4м,макс.длина бахромы 0,9м</t>
  </si>
  <si>
    <t>040914020106</t>
  </si>
  <si>
    <t>завеса LED RPLR-304-4-240V "Бахрома",белая,4м,макс.длина бахромы 0,9м</t>
  </si>
  <si>
    <t>040914020107</t>
  </si>
  <si>
    <t>завеса LED-PL-3725-240V-B, 2,5х3м, цвет синий, с контр.белый провод</t>
  </si>
  <si>
    <t>040914020108</t>
  </si>
  <si>
    <t xml:space="preserve">завеса LED-PL-1926-240V-W, 2,5х1,5м, цвет белый, белый провод </t>
  </si>
  <si>
    <t>040914020109</t>
  </si>
  <si>
    <t xml:space="preserve">завеса LED-PL-1926-240V-B, 2,5х1,5м, цвет синий, белый провод </t>
  </si>
  <si>
    <t>0409142</t>
  </si>
  <si>
    <t>T-обр.накрыв.соед-ль DL-2W-TA для DL-2W-13мм</t>
  </si>
  <si>
    <t>0409143</t>
  </si>
  <si>
    <t>T-обр.соед-ль DL-2W-TC для DL-2W-13мм</t>
  </si>
  <si>
    <t>0409146</t>
  </si>
  <si>
    <t>L-соедин-ль DL-2W-LC термоусадочный дюрал./дюрал.</t>
  </si>
  <si>
    <t>0409147</t>
  </si>
  <si>
    <t>переходная муфта DL-2W-4 для дюр./силовой шнур (тип 7)</t>
  </si>
  <si>
    <t>0409148</t>
  </si>
  <si>
    <t>силов.шнур 1.8м с вилкой DL-2W-1-6 (тип 7)</t>
  </si>
  <si>
    <t>0409150030</t>
  </si>
  <si>
    <t>контроллер для фейерверка EM-001</t>
  </si>
  <si>
    <t>0409150031</t>
  </si>
  <si>
    <t>контроллер для фейерверка EM-002</t>
  </si>
  <si>
    <t>04091600401</t>
  </si>
  <si>
    <t>объемная свет.фигура NDM-00742 "Подарочная коробка"</t>
  </si>
  <si>
    <t>04091600402</t>
  </si>
  <si>
    <t>объемная свет.фигура NDM-00740 "Подарочная коробка"</t>
  </si>
  <si>
    <t>04091600403</t>
  </si>
  <si>
    <t>объемная свет.фигура NDM-00569 "Подарочная коробка"</t>
  </si>
  <si>
    <t>04091600404</t>
  </si>
  <si>
    <t>объемная свет.фигура NDM-00732 "Подарочная коробка"</t>
  </si>
  <si>
    <t>04091600405</t>
  </si>
  <si>
    <t>объемная свет.фигура XM-3D-0012 "Снежинка"</t>
  </si>
  <si>
    <t>04091600406</t>
  </si>
  <si>
    <t>объемная свет.фигура XM-3D-0013 "Снежинка"</t>
  </si>
  <si>
    <t>04091600407</t>
  </si>
  <si>
    <t>шар из дюралайта DBL-Y-240V-R красный</t>
  </si>
  <si>
    <t>04091600408</t>
  </si>
  <si>
    <t>шар из дюралайта DBL-Y-240V-С прозрачный</t>
  </si>
  <si>
    <t>04091600409</t>
  </si>
  <si>
    <t>шар из дюралайта DBL-Y-240V-Y желтый</t>
  </si>
  <si>
    <t>04091600410</t>
  </si>
  <si>
    <t>шар из дюралайта DBL-Y-240V-G зеленый</t>
  </si>
  <si>
    <t>04091600411</t>
  </si>
  <si>
    <t>шар из дюралайта DBL-Y-240V-В синий</t>
  </si>
  <si>
    <t>04091600601</t>
  </si>
  <si>
    <t xml:space="preserve">световая фигура XM-043 "Волхвы"  </t>
  </si>
  <si>
    <t>04091600602</t>
  </si>
  <si>
    <t>световая фигура XM-044 "Ясли"</t>
  </si>
  <si>
    <t>04091600603</t>
  </si>
  <si>
    <t>световая фигура XM-045 "Младенец"</t>
  </si>
  <si>
    <t>04091600604</t>
  </si>
  <si>
    <t>световая фигура XM-032 "Снежинка"</t>
  </si>
  <si>
    <t>04091600605</t>
  </si>
  <si>
    <t>световая фигура XM-033 "Снежинка"</t>
  </si>
  <si>
    <t>04091600606</t>
  </si>
  <si>
    <t>световая фигура XM-001 "Снежинки"</t>
  </si>
  <si>
    <t>040916101</t>
  </si>
  <si>
    <t>мотив Led-XM(FR)-2D-CK011-Size A-W "Снежинка",белый,35*30см</t>
  </si>
  <si>
    <t>040916102</t>
  </si>
  <si>
    <t>мотив Led-XM(FR)-2D-CK011-Size C-W "Снежинка",белый,58*49см</t>
  </si>
  <si>
    <t>040916103</t>
  </si>
  <si>
    <t>мотив Led-XM(FR)-2D-CK011-Size D-W "Снежинка",белый,79*69см</t>
  </si>
  <si>
    <t>040916104</t>
  </si>
  <si>
    <t>мотив Led-XM(FR)-2D-CK021-(Size A)-B "Снежинка",синий,35*30см</t>
  </si>
  <si>
    <t>040916105</t>
  </si>
  <si>
    <t>мотив Led-XM(FR)-2D-CK021-(Size C)-B "Снежинка",синий,58*49см</t>
  </si>
  <si>
    <t>040916106</t>
  </si>
  <si>
    <t>мотив Led-XM(FR)-2D-CK021-(Size D)-B "Снежинка",синий,79*69см</t>
  </si>
  <si>
    <t>040916107</t>
  </si>
  <si>
    <t>мотив Led-XM(FR)-2D-CK022-(Size A)-B "Снежинка",синий,380*333мм</t>
  </si>
  <si>
    <t>040916108</t>
  </si>
  <si>
    <t>мотив Led-XM(FR)-2D-CK022-(Size C)-B "Снежинка",синий,605*520мм</t>
  </si>
  <si>
    <t>040916109</t>
  </si>
  <si>
    <t>мотив Led-XM(FR)-2D-CK022-(Size D)-B "Снежинка",синий,790*690мм</t>
  </si>
  <si>
    <t>040916110</t>
  </si>
  <si>
    <t>мотив Led-XM(FR)-2D-CK023-240V-B "Звезда" синяя 75*71см</t>
  </si>
  <si>
    <t>040916111</t>
  </si>
  <si>
    <t>Свет.фигура Led DNM-219 "Снежинка" 560*460мм</t>
  </si>
  <si>
    <t>040916112</t>
  </si>
  <si>
    <t>Свет.фигура Led DNM-306 "Елка" 1330*1110мм</t>
  </si>
  <si>
    <t>040916113</t>
  </si>
  <si>
    <t>мотив Led-XM(FR)-2D-CK023-240V-G "Звезда" зеленая 75*71см</t>
  </si>
  <si>
    <t>040916114</t>
  </si>
  <si>
    <t>мотив Led-XM(FR)-2D-CK023-240V-R "Звезда" красная 75*71см</t>
  </si>
  <si>
    <t>040916115</t>
  </si>
  <si>
    <t>мотив LED-XM(PL)-2DCK001 "Снежинка",синий и белый с контр.,46*40см</t>
  </si>
  <si>
    <t>040916116</t>
  </si>
  <si>
    <t>мотив LED-XM(FR)-2DCK003-A "Снежинка",белый,30*25,5см</t>
  </si>
  <si>
    <t>040916117</t>
  </si>
  <si>
    <t>мотив LED-XM(FR)-2DCK003-В "Снежинка",белый,46*40см</t>
  </si>
  <si>
    <t>040916118</t>
  </si>
  <si>
    <t>мотив LED-XM(FR)-2DCK006-А "Снежинка и звезда",белый,36*35см</t>
  </si>
  <si>
    <t>040916119</t>
  </si>
  <si>
    <t>мотив LED-XM(FR)-2DCK006-В "Снежинка и звезда",белый,46*46см</t>
  </si>
  <si>
    <t>040916120</t>
  </si>
  <si>
    <t>мотив LED-XM(FR)-2DCK011-В "Снежинка",белый,49,5*42см</t>
  </si>
  <si>
    <t>040916121</t>
  </si>
  <si>
    <t>мотив Led-XM(FR)-2D-CK021-(Size B)-B "Снежинка",синий,49,5x42см</t>
  </si>
  <si>
    <t>040916122</t>
  </si>
  <si>
    <t>мотив LED-XM(F)-PG036 Светодиодный "Дед Мороз" 46x49см</t>
  </si>
  <si>
    <t>040916123</t>
  </si>
  <si>
    <t>мотив LED-XM(PC)-RT003 Светодиодный "3D Снеговик" белый 49x38x6см</t>
  </si>
  <si>
    <t>040916124</t>
  </si>
  <si>
    <t>мотив LED-XM(PC)-RT006 Светодиодный "3D Снеговик" белый и синий 47x36x6см</t>
  </si>
  <si>
    <t>0409171005</t>
  </si>
  <si>
    <t>свет.куст CBL-02-24V-Purple 1600*2000мм пурпурный,24V,115W</t>
  </si>
  <si>
    <t>0409171006</t>
  </si>
  <si>
    <t>трансформатор IP-160W-24V-50 для кустов</t>
  </si>
  <si>
    <t>04092001</t>
  </si>
  <si>
    <t>прозр.соединитель шнур/шнур DL-5W-7 invisible splice connector</t>
  </si>
  <si>
    <t>04092002</t>
  </si>
  <si>
    <t>кабель-канал CН-3 для d.16 мм</t>
  </si>
  <si>
    <t>0409211030</t>
  </si>
  <si>
    <t>контроллер SL-410E2A для LN-FX-RGB на 14 метров,1 выход</t>
  </si>
  <si>
    <t>0409211031</t>
  </si>
  <si>
    <t>контроллер SRC-181-240V для LN-FX-RGB на 80 метров</t>
  </si>
  <si>
    <t>040921202</t>
  </si>
  <si>
    <t>Св.шнур LNB-FX-50M-240V-Y желтый</t>
  </si>
  <si>
    <t>040921401</t>
  </si>
  <si>
    <t>Св.шнур LNB-FX-50M-240V-R красный</t>
  </si>
  <si>
    <t>040921403</t>
  </si>
  <si>
    <t>Св.шнур LNB-FX-50M-240V-B синий</t>
  </si>
  <si>
    <t>040921404</t>
  </si>
  <si>
    <t>Св.шнур LNB-FX-50M-240V-G зеленый</t>
  </si>
  <si>
    <t>040921405</t>
  </si>
  <si>
    <t>Св.шнур LNB-FX-50M-240V-W белый</t>
  </si>
  <si>
    <t>0409220303</t>
  </si>
  <si>
    <t>Строб накладной красный (CH-R) 240в, 4вт</t>
  </si>
  <si>
    <t>0409220304</t>
  </si>
  <si>
    <t>Строб накладной зеленый (CH-G) 240в, 4вт</t>
  </si>
  <si>
    <t>0409220305</t>
  </si>
  <si>
    <t>Строб накладной синий (CH-B) 240в, 4вт</t>
  </si>
  <si>
    <t>0409220306</t>
  </si>
  <si>
    <t>Строб накладной прозрачный (CH-C) 240в, 4вт</t>
  </si>
  <si>
    <t>0409220307</t>
  </si>
  <si>
    <t>Строб накладной желтый (CH-Y) 240в, 4вт</t>
  </si>
  <si>
    <t>0409221001</t>
  </si>
  <si>
    <t>Строб накладной прозр. FT9265, светодиодный, 1W</t>
  </si>
  <si>
    <t>0409221002</t>
  </si>
  <si>
    <t>Строб Е27 белые светодиоды LEDFLB-C-W Led Cup flash bulb,220V,12led</t>
  </si>
  <si>
    <t>04104001</t>
  </si>
  <si>
    <t>гибкий шнур DBDL-3W-90M-240V red</t>
  </si>
  <si>
    <t>04104002</t>
  </si>
  <si>
    <t>гибкий шнур DBDL-3W-90/100M-240V yellow</t>
  </si>
  <si>
    <t>04104003</t>
  </si>
  <si>
    <t>гибкий шнур DBDL-3W-90/100M-240V clear</t>
  </si>
  <si>
    <t>04104004</t>
  </si>
  <si>
    <t>гибкий шнур DBDL-3W-90M-240V light blue</t>
  </si>
  <si>
    <t>04104005</t>
  </si>
  <si>
    <t>гибкий шнур DBDL-3W-90M-240V milky white</t>
  </si>
  <si>
    <t>04104006</t>
  </si>
  <si>
    <t>гибкий шнур DBDL-3W-90/100M-240V multi-color bulbs in clear tube</t>
  </si>
  <si>
    <t>04104007</t>
  </si>
  <si>
    <t>гибкий шнур DBDL-3W-90M-240V green</t>
  </si>
  <si>
    <t>04104008</t>
  </si>
  <si>
    <t>гибкий шнур DBDL-3W-90M-240V orange</t>
  </si>
  <si>
    <t>04104009</t>
  </si>
  <si>
    <t>гибкий шнур DBDL-3W-90M-240V blue</t>
  </si>
  <si>
    <t>04104010</t>
  </si>
  <si>
    <t>гибкий шнур DBDL-3W-90M-240V yellowish green</t>
  </si>
  <si>
    <t>04104011</t>
  </si>
  <si>
    <t>гибкий шнур DBDL-3W-90M-240V pink</t>
  </si>
  <si>
    <t>04104012</t>
  </si>
  <si>
    <t>гибкий шнур DBDL-3W-90M-240V pale purple</t>
  </si>
  <si>
    <t>04104013</t>
  </si>
  <si>
    <t>гибкий шнур DBDL-3W-90/100M-240V red/green</t>
  </si>
  <si>
    <t>04104014</t>
  </si>
  <si>
    <t>гибкий шнур DBDL-3W-90/100M-240V red/yellow</t>
  </si>
  <si>
    <t>04104015</t>
  </si>
  <si>
    <t>гибкий шнур DL-3W-90M-240V yellowgreen</t>
  </si>
  <si>
    <t>041041001</t>
  </si>
  <si>
    <t>муфта переходн. DBDL-3W-3 с ассиметр.контактной группой для дюрал./дюрал.</t>
  </si>
  <si>
    <t>041041002</t>
  </si>
  <si>
    <t>муфта переходн. DBDL-3W-4 с ассиметр.контактной группой для дюрал./сил.шнур</t>
  </si>
  <si>
    <t>041041003</t>
  </si>
  <si>
    <t>силовой шнур с вилкой DBDL-3W-1-6, 180см</t>
  </si>
  <si>
    <t>041041004</t>
  </si>
  <si>
    <t>силовой шнур с вилкой DL-3W-A-1-6 Conch.</t>
  </si>
  <si>
    <t>041041005</t>
  </si>
  <si>
    <t>муфта переходная DL-3W-4 Conch.</t>
  </si>
  <si>
    <t>041041006</t>
  </si>
  <si>
    <t>переходная муфта DL-3W-3 Conch</t>
  </si>
  <si>
    <t>04113001</t>
  </si>
  <si>
    <t>контроллер SL-2DL-202-240V (2вых.по50м)</t>
  </si>
  <si>
    <t>04113003</t>
  </si>
  <si>
    <t>контроллер SL-2DL-410E2A(IP44)-240V для DL-2W 8реж.1вых.на10м(нар.использ.)</t>
  </si>
  <si>
    <t>04113004</t>
  </si>
  <si>
    <t>контроллер SL-2DL-201E20-240V(IP44) 1вых.</t>
  </si>
  <si>
    <t>04113005</t>
  </si>
  <si>
    <t>контроллер SL-210E2A-240V для DL-2W-13mm IP44 1вых.</t>
  </si>
  <si>
    <t>04123005</t>
  </si>
  <si>
    <t>контроллер SL-ML-201E20 240V-IP44 для ML-2W-10мм(1вых.)</t>
  </si>
  <si>
    <t>04123006</t>
  </si>
  <si>
    <t>контроллер SL-ML-202E90 IP44-240V 1вых.1500W</t>
  </si>
  <si>
    <t>04123007</t>
  </si>
  <si>
    <t>контроллер SL-ML-201A-240V для ML-2W-10мм(2вых.)</t>
  </si>
  <si>
    <t>041510001</t>
  </si>
  <si>
    <t xml:space="preserve">сетка D-SNL-C-240V зел.-желтая с контр.(2,2*0,6м 211,2W) </t>
  </si>
  <si>
    <t>041550006</t>
  </si>
  <si>
    <t>держатель-клипса для CMLP (CLP-6 Mounting clip for CMLP)</t>
  </si>
  <si>
    <t>041590002</t>
  </si>
  <si>
    <t>контроллер SL-5BL-404-240V для 5-кан.Beltlight 1вых.</t>
  </si>
  <si>
    <t>0416000016</t>
  </si>
  <si>
    <t>завеса PLR-9025-240V clear bullet,темный провод</t>
  </si>
  <si>
    <t>0416000017</t>
  </si>
  <si>
    <t>завеса PLR-5725-240V clear bullet,темный провод</t>
  </si>
  <si>
    <t>0416000030</t>
  </si>
  <si>
    <t>завеса PL-1925(M)-240V clear ball,темный провод</t>
  </si>
  <si>
    <t>0416000033</t>
  </si>
  <si>
    <t>гирлянда RPL-200-C-240V с контр. 200ламп/10см,120Вт черный</t>
  </si>
  <si>
    <t>0416000034</t>
  </si>
  <si>
    <t>завеса PL-3725-240V 2*3м с темным провод.</t>
  </si>
  <si>
    <t>0416000035</t>
  </si>
  <si>
    <t>завеса PL-5725-240V 2*6м темный провод</t>
  </si>
  <si>
    <t>0416000036</t>
  </si>
  <si>
    <t xml:space="preserve">завеса PL-9025-240V 2*9м темный провод </t>
  </si>
  <si>
    <t>0416000037</t>
  </si>
  <si>
    <t>завеса PL-3825-240V темный провод</t>
  </si>
  <si>
    <t>041600201001</t>
  </si>
  <si>
    <t xml:space="preserve">завеса PL-3725-240V 2*3м с белым провод. </t>
  </si>
  <si>
    <t>041600201002</t>
  </si>
  <si>
    <t xml:space="preserve">завеса PL-1925-240V 2м/25подв.(1.5м)/19ламп,266Вт с бел.провод. </t>
  </si>
  <si>
    <t>04160020301</t>
  </si>
  <si>
    <t xml:space="preserve">завеса PL3-1825-240V с контр.18 прозр.ламп/1,5м темный провод </t>
  </si>
  <si>
    <t>04160020302</t>
  </si>
  <si>
    <t xml:space="preserve">завеса PL3-5825-240V с контр.58 прозр.ламп/6м темный провод </t>
  </si>
  <si>
    <t>04160020401</t>
  </si>
  <si>
    <t xml:space="preserve">завеса PLR-1925-240V водонепрон.25подвесов/19ламп/1,5м clear bullet </t>
  </si>
  <si>
    <t>04160020402</t>
  </si>
  <si>
    <t>завеса PLR-3725-240V водонепрон.25подв./37ламп/3м clear bullet,темн.провод</t>
  </si>
  <si>
    <t>04160021</t>
  </si>
  <si>
    <t>лампа нак.E-27-Bulb красная глянц.</t>
  </si>
  <si>
    <t>04160022</t>
  </si>
  <si>
    <t>лампа нак.E-27-Bulb желтая глянц.</t>
  </si>
  <si>
    <t>04160023</t>
  </si>
  <si>
    <t>лампа нак.E-27-Bulb синяя глянц.</t>
  </si>
  <si>
    <t>04160024</t>
  </si>
  <si>
    <t>лампа нак.E-27-Bulb зеленая глянц.</t>
  </si>
  <si>
    <t>04160025</t>
  </si>
  <si>
    <t>лампа нак.E-27-Bulb прозрачная глянц.</t>
  </si>
  <si>
    <t>04160026</t>
  </si>
  <si>
    <t>лампа светод. Led-E27-3L-240V-R красная</t>
  </si>
  <si>
    <t>04160027</t>
  </si>
  <si>
    <t>лампа светод. Led-E27-3L-240V-Y желтая</t>
  </si>
  <si>
    <t>04160028</t>
  </si>
  <si>
    <t>лампа светод. Led-E27-3L-240V-B синяя</t>
  </si>
  <si>
    <t>04160029</t>
  </si>
  <si>
    <t>лампа светод. Led-E27-3L-240V-G зеленая</t>
  </si>
  <si>
    <t>04160030</t>
  </si>
  <si>
    <t>лампа светод. Led-E27-3L-240V-W белая</t>
  </si>
  <si>
    <t>04160031</t>
  </si>
  <si>
    <t>лампа нак.E-27-220V белая матовая</t>
  </si>
  <si>
    <t>04160032</t>
  </si>
  <si>
    <t>лампа нак.E-27-220V Bulb красная мат.</t>
  </si>
  <si>
    <t>04160033</t>
  </si>
  <si>
    <t>лампа нак.E-27-220V Bulb желтая мат.</t>
  </si>
  <si>
    <t>04160034</t>
  </si>
  <si>
    <t>лампа нак.E-27-220V Bulb синяя мат.</t>
  </si>
  <si>
    <t>04160035</t>
  </si>
  <si>
    <t>лампа нак.E-27-220V Bulb зеленая мат.</t>
  </si>
  <si>
    <t>04166017</t>
  </si>
  <si>
    <t>стробоскопическая лампа SDL2-D2-220V(E27) прозрачная</t>
  </si>
  <si>
    <t>041670002</t>
  </si>
  <si>
    <t xml:space="preserve">фейерверк EM-001(3FWM-6M) выс.6.5м,диам.6м(2части) </t>
  </si>
  <si>
    <t>041670004</t>
  </si>
  <si>
    <t>минисалют EM-003 выс.2м,диам.1м</t>
  </si>
  <si>
    <t>041670005</t>
  </si>
  <si>
    <t>салют EM-006 в виде магнолии 2,6м*3м*2,8м(2части)</t>
  </si>
  <si>
    <t>041670006</t>
  </si>
  <si>
    <t xml:space="preserve">салют ЕМ-007 в виде фонтана 3*2м,3420W(2части) </t>
  </si>
  <si>
    <t>041670008</t>
  </si>
  <si>
    <t xml:space="preserve">салют ЕМ-010 в виде пальмы 2,6м*3м*2,1м 3975W(2части) </t>
  </si>
  <si>
    <t>041670012</t>
  </si>
  <si>
    <t xml:space="preserve">салют ЕМ-024 в виде шара D=4м 3141,6W(2части) </t>
  </si>
  <si>
    <t>04167004</t>
  </si>
  <si>
    <t>Контроллер для салюта EM-007 с косой</t>
  </si>
  <si>
    <t>04167005</t>
  </si>
  <si>
    <t>Лучи для салюта EM-007 верхний ярус</t>
  </si>
  <si>
    <t>04167006</t>
  </si>
  <si>
    <t>Лучи для салюта EM-007 средний ярус</t>
  </si>
  <si>
    <t>04167007</t>
  </si>
  <si>
    <t>Лучи для салюта EM-007 нижний ярус</t>
  </si>
  <si>
    <t>041671001</t>
  </si>
  <si>
    <t xml:space="preserve">лучи для салюта EM-002, EM-002-Branch 240V    </t>
  </si>
  <si>
    <t>041671002</t>
  </si>
  <si>
    <t xml:space="preserve">лучи для салюта EM-006 Level 1 (нижний уровень) EM-006-Branch 240V </t>
  </si>
  <si>
    <t>041671003</t>
  </si>
  <si>
    <t xml:space="preserve">лучи для салюта EM-024, EM-024-Branch 240V      </t>
  </si>
  <si>
    <t>04170001</t>
  </si>
  <si>
    <t>гирлянда IRL-1203-240V в виде сосулек(36шт.)</t>
  </si>
  <si>
    <t>04170002</t>
  </si>
  <si>
    <t>гирлянда IRL-0603-240V в виде сосулек(18шт.)</t>
  </si>
  <si>
    <t>0435013003</t>
  </si>
  <si>
    <t>Соединит.провод для гибких линеек</t>
  </si>
  <si>
    <t>0435013004</t>
  </si>
  <si>
    <t>Монтажная клипса для Fh горизонт.невлагозащищенной линейки</t>
  </si>
  <si>
    <t>0435013005</t>
  </si>
  <si>
    <t>Монтажная клипса для Fv вертик.невлагозащищенной линейки</t>
  </si>
  <si>
    <t>0435013006</t>
  </si>
  <si>
    <t>Монтажный хомут для влагозащ.линеек</t>
  </si>
  <si>
    <t>0435013007</t>
  </si>
  <si>
    <t>Соед.провод АСС2-2 с разъемом "вилка" не влагозащ. для жестких лин.</t>
  </si>
  <si>
    <t>0435013008</t>
  </si>
  <si>
    <t>Соед.провод АСС2-2 с разъемом "розетка" не влагозащ. для жестких лин.</t>
  </si>
  <si>
    <t>0435013009</t>
  </si>
  <si>
    <t>Соед.провод ACC2-1F с разъемом "вилка"  влагозащ. для гибких линеек</t>
  </si>
  <si>
    <t>0435013010</t>
  </si>
  <si>
    <t>Соед.провод ACC2-1F с разъемом "розетка" влагозащ. для гибких линеек</t>
  </si>
  <si>
    <t>0435013011</t>
  </si>
  <si>
    <t>Соед.провод ACC4-1 с разъемом "вилка"для RGB</t>
  </si>
  <si>
    <t>0435013012</t>
  </si>
  <si>
    <t xml:space="preserve">Соед.провод АСС4-1 с разъемом "розетка"для RGB </t>
  </si>
  <si>
    <t>0435013013</t>
  </si>
  <si>
    <t>Монт.клипса для линейки WL-R30x-CF</t>
  </si>
  <si>
    <t>0435013014</t>
  </si>
  <si>
    <t>Монт.клипса для линейки WL-R30x-SF</t>
  </si>
  <si>
    <t>0435013015</t>
  </si>
  <si>
    <t>Монт.клипса для линейки WL-B30x-SF</t>
  </si>
  <si>
    <t>0435013016</t>
  </si>
  <si>
    <t>Удлин-ль c влагозащ.разъем."вилка,розетка" ACEX50-1F длина 0,5м</t>
  </si>
  <si>
    <t>0435013018</t>
  </si>
  <si>
    <t>Соед.провод.для линейки гибкой верт.LBY-G12R30010L18х</t>
  </si>
  <si>
    <t>0435013019</t>
  </si>
  <si>
    <t>Монт.клипса для линейки WL-MT d16мм</t>
  </si>
  <si>
    <t>0435013020</t>
  </si>
  <si>
    <t>Заглушка для соед.провода ACC2-1F с разъемом "вилка"</t>
  </si>
  <si>
    <t>0435013021</t>
  </si>
  <si>
    <t>Заглушка для соед.провода ACC2-1F с разъемом "розетка"</t>
  </si>
  <si>
    <t>0435040001</t>
  </si>
  <si>
    <t>Линейка гибкая верт.WL-R18R, 18 красных диодов,3 клипсы(8*300мм)(+2пров.+3клипсы)</t>
  </si>
  <si>
    <t>0435040002</t>
  </si>
  <si>
    <t>Линейка гибкая верт.WL-R18Y, 18 желтых диодов, 3 клипсы (8*300мм)(+2пров.+3клипсы)</t>
  </si>
  <si>
    <t>0435040003</t>
  </si>
  <si>
    <t>Линейка гибкая верт.WL-R18B, 18 синих диодов, 3 клипсы (8*300мм)(+2пров.+3клипсы)</t>
  </si>
  <si>
    <t>0435040004</t>
  </si>
  <si>
    <t>Линейка гибкая верт.WL-R18G, 18 зеленых диодов, 3 клипсы (8*300мм)(+2пров.+3клипсы)</t>
  </si>
  <si>
    <t>0435040005</t>
  </si>
  <si>
    <t>Линейка гибкая верт.WL-R18W, 18 белых диодов, 3 клипсы (8*300мм)(+2пров.+3клипсы)</t>
  </si>
  <si>
    <t>0435040006</t>
  </si>
  <si>
    <t>Линейка гибкая гориз.WL-R30R-S, 300 красных диодов (8*5000мм)</t>
  </si>
  <si>
    <t>0435040007</t>
  </si>
  <si>
    <t>Линейка гибкая гориз.WL-R30Y-S, 300 желтых диодов (8*5000мм)</t>
  </si>
  <si>
    <t>0435040008</t>
  </si>
  <si>
    <t>Линейка гибкая гориз.WL-R30B-S, 300 синих диодов (8*5000мм)</t>
  </si>
  <si>
    <t>0435040009</t>
  </si>
  <si>
    <t>Линейка гибкая гориз.WL-R30G-S, 300 зеленых диодов (8*5000мм)</t>
  </si>
  <si>
    <t>0435040010</t>
  </si>
  <si>
    <t>Линейка гибкая гориз.WL-R30W-S, 300 белых диодов (8*5000мм)</t>
  </si>
  <si>
    <t>0435040014</t>
  </si>
  <si>
    <t>Линейка гибкая WL-R18WW, 18 верт.т.белых диодов (8*300мм)(+2пров.+3клипсы)</t>
  </si>
  <si>
    <t>0435040015</t>
  </si>
  <si>
    <t>Линейка гибкая WL-R30WW-S, 300 т.белых диодов (8*5000мм)</t>
  </si>
  <si>
    <t>0435040016</t>
  </si>
  <si>
    <t>Линейка гибкая гориз.WL-R15RGB-S, 150 RGB диодов (11,7х5000мм)</t>
  </si>
  <si>
    <t>0435040017</t>
  </si>
  <si>
    <t>Линейка гибкая гориз.WL-R15W-3S, 150 сверхярких белых диодов (11,7х5000мм)</t>
  </si>
  <si>
    <t>0435040020</t>
  </si>
  <si>
    <t>Линейка гибкая гориз.WL-R15RGB-S, 15 RGB диодов (11,7х500мм)</t>
  </si>
  <si>
    <t>0435040021</t>
  </si>
  <si>
    <t>Линейка гибкая WL-R25W-3S, 250 ярких белых диодов (11,7х5000мм, 4500Lm, 60W)</t>
  </si>
  <si>
    <t>0435040022</t>
  </si>
  <si>
    <t>Линейка гибкая WL-R25WW-3S, 250 ярких тепло-белых диодов(11,7х5000мм,3250Lm,60W)</t>
  </si>
  <si>
    <t>0435040023</t>
  </si>
  <si>
    <t>Линейка гибкая верт.RS-5000, 300 белых диодов (5*5000мм)</t>
  </si>
  <si>
    <t>0435040024</t>
  </si>
  <si>
    <t>Линейка гибкая гориз.WL-R60W-S, 600 белых диодов (8*5000мм)</t>
  </si>
  <si>
    <t>0435040025</t>
  </si>
  <si>
    <t>Линейка гибкая гориз.WL-R60WW-S, 600 тепло-белых диодов (8*5000мм)</t>
  </si>
  <si>
    <t>0435040026</t>
  </si>
  <si>
    <t>Линейка гибкая верт.RS-5000R, 300 красных диодов</t>
  </si>
  <si>
    <t>0435040027</t>
  </si>
  <si>
    <t>Линейка гибкая верт.RS-5000B, 300 синих диодов</t>
  </si>
  <si>
    <t>0435040028</t>
  </si>
  <si>
    <t>Линейка гибкая гориз.WL-R15WW-3S, 150 сверхярких тепло-белых диодов (11,7*5000мм)</t>
  </si>
  <si>
    <t>0435041001</t>
  </si>
  <si>
    <t>Линейка жесткая гориз.WL-B30R-S, 30 красных диодов (8*500мм)</t>
  </si>
  <si>
    <t>0435041002</t>
  </si>
  <si>
    <t>Линейка жесткая гориз.WL-B30Y-S, 30 желтых диодов (8*500мм)</t>
  </si>
  <si>
    <t>0435041004</t>
  </si>
  <si>
    <t>Линейка жесткая гориз.WL-B30G-S, 30 зеленых диодов (8*500мм)</t>
  </si>
  <si>
    <t>0435041005</t>
  </si>
  <si>
    <t>Линейка жесткая гориз.WL-B30W-S, 30 белых диодов (8*500мм)</t>
  </si>
  <si>
    <t>0435041006</t>
  </si>
  <si>
    <t>Линейка жесткая гориз.WL-B30R, 30 красных диодов (11,7*500мм)</t>
  </si>
  <si>
    <t>0435041007</t>
  </si>
  <si>
    <t>Линейка жесткая гориз.WL-B30Y, 30 желтых диодов (11,7*500мм)</t>
  </si>
  <si>
    <t>0435041008</t>
  </si>
  <si>
    <t>Линейка жесткая гориз.WL-B30B, 30 синих диодов (11,7*500мм)</t>
  </si>
  <si>
    <t>0435041009</t>
  </si>
  <si>
    <t>Линейка жесткая гориз.WL-B30G, 30 зеленых диодов (11,7*500мм)</t>
  </si>
  <si>
    <t>0435041010</t>
  </si>
  <si>
    <t>Линейка жесткая гориз.WL-B30W, 30 белых диодов (11,7*500мм)</t>
  </si>
  <si>
    <t>0435041011</t>
  </si>
  <si>
    <t>Линейка жесткая гориз.WL-MT30R-P,30 красных диодов,2 клипсы(ф16*520мм)</t>
  </si>
  <si>
    <t>0435041012</t>
  </si>
  <si>
    <t>Линейка жесткая гориз.WL-B15W-3S, 15 сверхярких белых диодов (11,7*500мм)</t>
  </si>
  <si>
    <t>0435041013</t>
  </si>
  <si>
    <t>Линейка жесткая гориз.WL-B15WW-3S, 15 сверхярких тепло-белых диодов (11,7*500мм)</t>
  </si>
  <si>
    <t>0435041016</t>
  </si>
  <si>
    <t>Линейка жесткая гориз.WL-B25WW-3S, 24в,25 ярких тепло-белых диодов (11,7*500мм)</t>
  </si>
  <si>
    <t>0435041017</t>
  </si>
  <si>
    <t>Линейка жесткая гориз.WL-B5W,24в/6.8W,5*1W белых диодов 16*25*300мм</t>
  </si>
  <si>
    <t>0435041018</t>
  </si>
  <si>
    <t>Линейка жесткая гориз.WL-B5WW,24в/6.8W,5*1W тепло-белых диодов 16*25*300мм</t>
  </si>
  <si>
    <t>0435041019</t>
  </si>
  <si>
    <t>Линейка жесткая гориз.WL-B45W,24в/4W,48 белых диодов 14*19*500мм</t>
  </si>
  <si>
    <t>0435041020</t>
  </si>
  <si>
    <t>Линейка жесткая гориз.WL-B45WW,24в/4W,48 тепло-белых диодов 14*19*500мм</t>
  </si>
  <si>
    <t>0435041021</t>
  </si>
  <si>
    <t>Линейка жесткая для NeoxLed BV-Bar-RndN-48-W 12В 48 белых диодов 10*8*500мм</t>
  </si>
  <si>
    <t>0435041022</t>
  </si>
  <si>
    <t>Линейка невлагозащ. жесткая BV-Bar-3528-60-W белых диода 500*10,5мм</t>
  </si>
  <si>
    <t>043504300</t>
  </si>
  <si>
    <t>WML-WA12RGB-PL прожектор линейный светодиодный</t>
  </si>
  <si>
    <t>043504301</t>
  </si>
  <si>
    <t>прожектор линейный WML-S6RGB-PL 2крас-2зел-2син.диода (55*70*500мм)</t>
  </si>
  <si>
    <t>043504302</t>
  </si>
  <si>
    <t>прожектор линейный WML-S36W-PL 36 белых диодов (55*70*1000мм)</t>
  </si>
  <si>
    <t>043504303</t>
  </si>
  <si>
    <t>прожектор линейный WML-S36WW-PL 36 тепло-белых диодов (55*70*1000мм)</t>
  </si>
  <si>
    <t>043504304</t>
  </si>
  <si>
    <t>прожектор линейный WML-S18W-PL 18 белых диодов (55*70*500мм)</t>
  </si>
  <si>
    <t>043504305</t>
  </si>
  <si>
    <t>прожектор линейный WML-S18WW-PL 18 тепло-белых диодов (55*70*500мм)</t>
  </si>
  <si>
    <t>043504306</t>
  </si>
  <si>
    <t>прожектор квадратный WML-S36W-PS 36 белых диодов (270*130*285мм)</t>
  </si>
  <si>
    <t>043504307</t>
  </si>
  <si>
    <t>прожектор квадратный WML-S36WW-PS 36 тепло-белых диодов (270*130*285мм)</t>
  </si>
  <si>
    <t>043504308</t>
  </si>
  <si>
    <t>прожектор квадратный WML-S18W-PS 18 белых диодов (170*130*285мм)</t>
  </si>
  <si>
    <t>043504309</t>
  </si>
  <si>
    <t>прожектор квадратный WML-S18WW-PS 18 тепло-белых диодов (170*130*285мм)</t>
  </si>
  <si>
    <t>043504310</t>
  </si>
  <si>
    <t>прожектор светодиодный FL-30-CW(белый,30вт,186*226мм,2700Лм)</t>
  </si>
  <si>
    <t>043505001</t>
  </si>
  <si>
    <t>Образец модулей LED</t>
  </si>
  <si>
    <t>043505003</t>
  </si>
  <si>
    <t>Образец кластера/гибкой линейки 15 диодов 500*12мм</t>
  </si>
  <si>
    <t>043505004</t>
  </si>
  <si>
    <t>CD LED</t>
  </si>
  <si>
    <t>043505005</t>
  </si>
  <si>
    <t>Демонстрационный стенд W-LED</t>
  </si>
  <si>
    <t>043505008</t>
  </si>
  <si>
    <t>Кейс Demo Box Imagey</t>
  </si>
  <si>
    <t>043505009</t>
  </si>
  <si>
    <t>Cветильник LED Down Light D6002-6W 6*2W,90 град.6 белых диодов</t>
  </si>
  <si>
    <t>043505010</t>
  </si>
  <si>
    <t>Cветильник LED Mini Down Light IAA60610 3*1W,38 град.3 белых диода</t>
  </si>
  <si>
    <t>043505011</t>
  </si>
  <si>
    <t>Cоед.коробка (6 разъемов) для Mini Down Light</t>
  </si>
  <si>
    <t>043505012</t>
  </si>
  <si>
    <t>Каталог продукции IMAGEY</t>
  </si>
  <si>
    <t>043505013</t>
  </si>
  <si>
    <t>Проспект Blueview</t>
  </si>
  <si>
    <t>043505014</t>
  </si>
  <si>
    <t>Каталог Blueview</t>
  </si>
  <si>
    <t>043505015</t>
  </si>
  <si>
    <t>Каталог LED Power supply Tauras</t>
  </si>
  <si>
    <t>043505016</t>
  </si>
  <si>
    <t>Образцы Blueview</t>
  </si>
  <si>
    <t>04381103</t>
  </si>
  <si>
    <t xml:space="preserve">контроллер DN202 для RL-2W-13мм 8реж.IP44 1вых.15м  </t>
  </si>
  <si>
    <t>04381104</t>
  </si>
  <si>
    <t>контроллер DN203A для RL-2W-13мм 6реж.2вых.50м внутр.использ.</t>
  </si>
  <si>
    <t>04381105</t>
  </si>
  <si>
    <t>контроллер DN203B для RL-2W-CH-13мм 6реж.1вых.100м внутр.использ.</t>
  </si>
  <si>
    <t>04381106</t>
  </si>
  <si>
    <t>контроллер DN403B для RL-2W-CH-13мм 6реж.2вых.50м   внутр.использ.</t>
  </si>
  <si>
    <t>04381401</t>
  </si>
  <si>
    <t>свет.фигура DNM-229 "Дед Мороз"1230*980мм 262,08Вт</t>
  </si>
  <si>
    <t>04381402</t>
  </si>
  <si>
    <t>свет.фигура DNM-407 "Снежинка"740*710мм 163,8Вт</t>
  </si>
  <si>
    <t>04381403</t>
  </si>
  <si>
    <t>свет.фигура DNM-509 multi"Летящая елка со звездой"3400*1200мм 638,82Вт</t>
  </si>
  <si>
    <t>04381404</t>
  </si>
  <si>
    <t>свет.фигура DNM-510 multi"Летящие звезды" 3400*1200мм 687,96Вт</t>
  </si>
  <si>
    <t>04381405</t>
  </si>
  <si>
    <t>свет.фигура DNM-536 "Елка"2000*1600мм 622,4Вт</t>
  </si>
  <si>
    <t>04381406</t>
  </si>
  <si>
    <t>свет.фигура DNM-306 "Елка"1330*1110мм 393,6Вт</t>
  </si>
  <si>
    <t>04381407</t>
  </si>
  <si>
    <t>свет.фигура DNM-201 clear"Снежинка"330*240мм 32,76Вт</t>
  </si>
  <si>
    <t>04381408</t>
  </si>
  <si>
    <t>свет.фигура DNM-202 "снежинка"450*400мм 65,52Вт</t>
  </si>
  <si>
    <t>04381409</t>
  </si>
  <si>
    <t>свет.фигура DNM-219 clear"Снежинка"560*460мм 81,9Вт</t>
  </si>
  <si>
    <t>04381410</t>
  </si>
  <si>
    <t>свет.фигура DNM-222 "Колокольчики"610*610мм 81,9Вт</t>
  </si>
  <si>
    <t>04381411</t>
  </si>
  <si>
    <t>свет.фигура DNM-332 "Олени"1220*1220мм 212,94Вт</t>
  </si>
  <si>
    <t>04381412</t>
  </si>
  <si>
    <t>свет.фигура DNM-334 "Дед Мороз на оленях"1220*2440мм 491,4Вт</t>
  </si>
  <si>
    <t>04381413</t>
  </si>
  <si>
    <t>свет.фигура DNM-337 multi"Колокольчики"2740*910мм 294,84Вт</t>
  </si>
  <si>
    <t>04381414</t>
  </si>
  <si>
    <t>свет.фигура DNM-338 multi"Елочные игрушки"2740*910мм 360,36Вт</t>
  </si>
  <si>
    <t>04381415</t>
  </si>
  <si>
    <t>свет.фигура DNM-402 orange"Снежинка"1200*1050мм 213,2Вт</t>
  </si>
  <si>
    <t>04381416</t>
  </si>
  <si>
    <t>свет.фигура DNM-403 clear"Снежинка"1200*1050мм 213,2Вт</t>
  </si>
  <si>
    <t>04381417</t>
  </si>
  <si>
    <t>свет.фигура DNM-405 clear"Снежинка"830*730мм 163,8Вт</t>
  </si>
  <si>
    <t>04381418</t>
  </si>
  <si>
    <t>свет.фигура DNM-406 "Снежинка"890*770мм 147,42Вт</t>
  </si>
  <si>
    <t>04381419</t>
  </si>
  <si>
    <t>свет.фигура DNM-408 "Летящая звезда"650*1200мм 147,6Вт</t>
  </si>
  <si>
    <t>04381420</t>
  </si>
  <si>
    <t>свет.фигура DNM-418 "Елочная игр.со звездами"1600*1500мм 409,5Вт</t>
  </si>
  <si>
    <t>04381421</t>
  </si>
  <si>
    <t>свет.фигура DNM-420 "Звезда со шлейфом"580*1500мм 196,56Вт</t>
  </si>
  <si>
    <t>04381422</t>
  </si>
  <si>
    <t>свет.фигура DNM-553 "10 снежинок"1200*6000мм 1212,12Вт</t>
  </si>
  <si>
    <t>04381423</t>
  </si>
  <si>
    <t>свет.фигура DNM-554 "Звезды с елочн.ветками"1250*5000мм 950,04Вт</t>
  </si>
  <si>
    <t>04381424</t>
  </si>
  <si>
    <t>свет.фигура DNM-555 "Снежинки со звездами"1250*4000мм 884,52Вт</t>
  </si>
  <si>
    <t>04381425</t>
  </si>
  <si>
    <t>свет.фигура DNM-560 "Свеча со звезд.и снежинками"1000*3000мм 556,92Вт</t>
  </si>
  <si>
    <t>04381426</t>
  </si>
  <si>
    <t>свет.фигура DNM-563 "Колокольчики с елочн.ветками"1250*6000мм 1113,84Вт</t>
  </si>
  <si>
    <t>04381427</t>
  </si>
  <si>
    <t>свет.фигура DNM-570 "Дед Мороз на оленях"1400*3550мм 655,2Вт</t>
  </si>
  <si>
    <t>04381428</t>
  </si>
  <si>
    <t>свет.фигура DNM-578 "Бесцветные звезды"1000*4000мм 524,16Вт</t>
  </si>
  <si>
    <t>04381429</t>
  </si>
  <si>
    <t>свет.фигура DNM-579 "Бесцветные звезды со снежинками"1000*4000мм 720,72Вт</t>
  </si>
  <si>
    <t>04381430</t>
  </si>
  <si>
    <t>свет.фигура DNM-580 "Бесцветные звезды"1000*4000мм 458,64Вт</t>
  </si>
  <si>
    <t>04381431</t>
  </si>
  <si>
    <t>свет.фигура DNM-905 "Снеговик"1500*1600мм 262,08Вт</t>
  </si>
  <si>
    <t>04381432</t>
  </si>
  <si>
    <t>свет.фигура DNM-1012 жeлтая "Объемная звезда"870*920*920мм 212,94Вт</t>
  </si>
  <si>
    <t>04381433</t>
  </si>
  <si>
    <t>свет.фигура DNM-1015 зелен."Объемная елка"720*440*440мм 81,9Вт</t>
  </si>
  <si>
    <t>04381434</t>
  </si>
  <si>
    <t>Свет.фигура DNM-1516 "Снежинка"multi с контр.720*620мм 196,8Вт</t>
  </si>
  <si>
    <t>04381435</t>
  </si>
  <si>
    <t>Свет.фигура DNM-544 multi"Снеговик" 2000*2500мм 1000,4Вт</t>
  </si>
  <si>
    <t>04381501</t>
  </si>
  <si>
    <t>Лампа накалив.красн.10W E27 Deco Neon red</t>
  </si>
  <si>
    <t>04381503</t>
  </si>
  <si>
    <t>Лампа накалив.зелен.10W E27 Deco Neon green</t>
  </si>
  <si>
    <t>04381505</t>
  </si>
  <si>
    <t>Лампа накалив.синяя 10W E27 Deco Neon blue</t>
  </si>
  <si>
    <t>04382101</t>
  </si>
  <si>
    <t>Светодиод.лампа красн.DLCS-E27-230V d=40мм red</t>
  </si>
  <si>
    <t>04382102</t>
  </si>
  <si>
    <t>Светодиод.лампа желт.DLCS-E27-230V d=40мм yellow</t>
  </si>
  <si>
    <t>04382103</t>
  </si>
  <si>
    <t>Светодиод.лампа зелен.DLCS-E27-230V d=40мм green</t>
  </si>
  <si>
    <t>04382104</t>
  </si>
  <si>
    <t>Светодиод.лампа синяя DLCS-E27-230V d=40мм blue</t>
  </si>
  <si>
    <t>04382105</t>
  </si>
  <si>
    <t>Светодиод.лампа белая DLCS-E27-230V d=40мм white</t>
  </si>
  <si>
    <t>04382201</t>
  </si>
  <si>
    <t>сетка Led MLR-406-230V 2,5*1,2м red (красная)</t>
  </si>
  <si>
    <t>04382202</t>
  </si>
  <si>
    <t>сетка Led MLR-406-230V 2,5*1,2м yellow (желтая)</t>
  </si>
  <si>
    <t>04382203</t>
  </si>
  <si>
    <t>сетка Led MLR-406-230V 2,5*1,2м green (зеленая)</t>
  </si>
  <si>
    <t>04382204</t>
  </si>
  <si>
    <t>сетка Led MLR-406-230V 2,5*1,2м blue (синяя)</t>
  </si>
  <si>
    <t>04382205</t>
  </si>
  <si>
    <t>сетка Led MLR-406-230V 2,5*1,2м whit (белая)</t>
  </si>
  <si>
    <t>04382301</t>
  </si>
  <si>
    <t>гибкий шнур Led-RL-2W-13mm-230V (рул.100м) red (красный)</t>
  </si>
  <si>
    <t>04382302</t>
  </si>
  <si>
    <t>гибкий шнур Led-RL-2W-13mm-230V (рул.100м) yellow (желтый)</t>
  </si>
  <si>
    <t>04382303</t>
  </si>
  <si>
    <t>гибкий шнур Led-RL-2W-13mm-230V (рул.100м) green (зеленый)</t>
  </si>
  <si>
    <t>04382304</t>
  </si>
  <si>
    <t>гибкий шнур Led-RL-2W-13mm-230V (рул.100м) blue (синий)</t>
  </si>
  <si>
    <t>04382305</t>
  </si>
  <si>
    <t>гибкий шнур Led-RL-2W-13mm-230V (рул.100м) white (белый)</t>
  </si>
  <si>
    <t>04382401</t>
  </si>
  <si>
    <t>завеса Led RCLS-2*1,5M-230V красн.2*1,5м с черн.пров.повыш.прочн.</t>
  </si>
  <si>
    <t>04382402</t>
  </si>
  <si>
    <t>завеса Led RCLS-2*1,5M-230V желт.2*1,5м с черн.пров.повыш.прочн.</t>
  </si>
  <si>
    <t>04382403</t>
  </si>
  <si>
    <t>завеса Led RCLS-2*1,5M-230V синяя 2*1,5м с черн.пров.повыш.прочн.</t>
  </si>
  <si>
    <t>04382404</t>
  </si>
  <si>
    <t>завеса Led RCLS-2*1,5M-230V белая 2*1,5м с черн.пров.повыш.прочн.</t>
  </si>
  <si>
    <t>04382405</t>
  </si>
  <si>
    <t>завеса Led RCLS-2*3M-230V красн.2*3м с черн.пров.повыш.прочн.</t>
  </si>
  <si>
    <t>04382406</t>
  </si>
  <si>
    <t>завеса Led RCLS-2*3M-230V желт.2*3м с черн.пров.повыш.прочн.</t>
  </si>
  <si>
    <t>04382407</t>
  </si>
  <si>
    <t>завеса Led RCLS-2*3M-230V синяя 2*3м с черн.пров.повыш.прочн.</t>
  </si>
  <si>
    <t>04382408</t>
  </si>
  <si>
    <t>завеса Led RCLS-2*3M-230V белая 2*3м с черн.пров.повыш.прочн.</t>
  </si>
  <si>
    <t>04382409</t>
  </si>
  <si>
    <t>завеса Led CLS-2*1,5M-230V красн.2*1,5м с черн.пров.</t>
  </si>
  <si>
    <t>04382410</t>
  </si>
  <si>
    <t>завеса Led CLS-2*1,5M-230V желт.2*1,5м с черн.пров.</t>
  </si>
  <si>
    <t>04382411</t>
  </si>
  <si>
    <t>завеса Led CLS-2*1,5M-230V синяя 2*1,5м с черн.пров.</t>
  </si>
  <si>
    <t>04382412</t>
  </si>
  <si>
    <t>завеса Led CLS-2*1,5M-230V белая 2*1,5м с черн.пров.</t>
  </si>
  <si>
    <t>04382413</t>
  </si>
  <si>
    <t>завеса Led CLS-2*1,5M-230V красн.2*1,5м с белым проводом</t>
  </si>
  <si>
    <t>04382414</t>
  </si>
  <si>
    <t>завеса Led CLS-2*1,5M-230V желтая 2*1,5м с белым проводом</t>
  </si>
  <si>
    <t>04382415</t>
  </si>
  <si>
    <t>завеса Led CLS-2*1,5M-230V синяя 2*1,5м с белым проводом</t>
  </si>
  <si>
    <t>04382416</t>
  </si>
  <si>
    <t>завеса Led CLS-2*1,5M-230V белая 2*1,5м с белым проводом</t>
  </si>
  <si>
    <t>043901101</t>
  </si>
  <si>
    <t>Модуль WM-M3Y, 3 желтых диода (14*78мм)</t>
  </si>
  <si>
    <t>043901104</t>
  </si>
  <si>
    <t>Модуль WM-M3W, 3 белых диода (14*78мм)</t>
  </si>
  <si>
    <t>043901105</t>
  </si>
  <si>
    <t>Модуль WM-M3RGB-SF, 3 RGB диода (18*82мм)</t>
  </si>
  <si>
    <t>043901108</t>
  </si>
  <si>
    <t>Модуль WM-M2B-S, 2 синих диода (8*31мм)</t>
  </si>
  <si>
    <t>043901109</t>
  </si>
  <si>
    <t>Модуль WM-M2G-S, 2 зеленых диода (8*31мм)</t>
  </si>
  <si>
    <t>043901110</t>
  </si>
  <si>
    <t>Модуль WM-M2W-S, 2 белых диода (8*31мм)</t>
  </si>
  <si>
    <t>043901111</t>
  </si>
  <si>
    <t>Модуль круглый WM-M6W-Rnd, 6 белых диодов (ф45мм; 1,5W)</t>
  </si>
  <si>
    <t>043901112</t>
  </si>
  <si>
    <t>Модуль круглый WM-M6WW-Rnd, 6 тепло-белых диодов (ф45мм; 1,5W)</t>
  </si>
  <si>
    <t>043901113</t>
  </si>
  <si>
    <t>Модуль круглый WM-M6R-Rnd, 6 красных диодов (ф45мм; 1,5W)</t>
  </si>
  <si>
    <t>043901114</t>
  </si>
  <si>
    <t>Модуль круглый WM-M6B-Rnd, 6 синих диодов (ф45мм; 1,5W)</t>
  </si>
  <si>
    <t>0439021004</t>
  </si>
  <si>
    <t>Модуль WM-M4R-JF, 4 красных диода (28*28мм)</t>
  </si>
  <si>
    <t>0439021009</t>
  </si>
  <si>
    <t>Модуль BV-AL-PW-1W-R (кратно 3шт) 1*1Вт красный диод (30*38мм)</t>
  </si>
  <si>
    <t>0439021010</t>
  </si>
  <si>
    <t>Модуль WM-M3R-SF, 3 красных диода (17х82мм;4Lm;0.24W)</t>
  </si>
  <si>
    <t>0439021011</t>
  </si>
  <si>
    <t>Модуль WM-M4R-SF, 4 красных диода (28х42мм;5Lm;0.48W)</t>
  </si>
  <si>
    <t>0439021012</t>
  </si>
  <si>
    <t>Модуль LBY-F12T26-2R, 2 красных диода (7х26мм;0.3W)</t>
  </si>
  <si>
    <t>0439021013</t>
  </si>
  <si>
    <t>Модуль WM-M2R-SF1 2 красных диода(0,24Вт,9*23мм)</t>
  </si>
  <si>
    <t>0439021014</t>
  </si>
  <si>
    <t xml:space="preserve">Модуль WM-M3R-3SF 3 ярко-красных диода (0.6Вт, 17*82мм) </t>
  </si>
  <si>
    <t>0439021015</t>
  </si>
  <si>
    <t xml:space="preserve">Модуль WM-M4R-3SF 4 ярко-красных диода (0.96Вт, 32*46мм) </t>
  </si>
  <si>
    <t>0439021104</t>
  </si>
  <si>
    <t>Модуль WM-M4Y-JF, 4 желтых диода (28*28мм)</t>
  </si>
  <si>
    <t>0439021107</t>
  </si>
  <si>
    <t>Модуль WM-M3Y-SF, 3 желтых диода (17х82мм;6Lm;0.24W)</t>
  </si>
  <si>
    <t>0439021108</t>
  </si>
  <si>
    <t>Модуль WM-M4Y-SF, 4 желтых диода (28х42мм;8Lm;0.48W)</t>
  </si>
  <si>
    <t>0439021110</t>
  </si>
  <si>
    <t xml:space="preserve">Модуль WM-M2Y-SF1 2 желтых диода (0.24Вт, 9*23мм) </t>
  </si>
  <si>
    <t>0439021111</t>
  </si>
  <si>
    <t xml:space="preserve">Модуль WM-M3Y-3SF 3 ярко-желтых диода (0.6Вт, 17*8 2мм) </t>
  </si>
  <si>
    <t>0439021112</t>
  </si>
  <si>
    <t xml:space="preserve">Модуль WM-M4Y-3SF 4 ярко-желтых диода (0.96Вт, 32* 46мм) </t>
  </si>
  <si>
    <t>0439021207</t>
  </si>
  <si>
    <t>Модуль BV-AL-PW-1W-B (кратно 3шт) 1*1Вт синий диод (30*38мм)</t>
  </si>
  <si>
    <t>0439021208</t>
  </si>
  <si>
    <t>Модуль WM-M3B-SF, 3 синих диода (17х82мм;3Lm;0.24W)</t>
  </si>
  <si>
    <t>0439021209</t>
  </si>
  <si>
    <t>Модуль WM-M4B-SF, 4 синих диода (28х42мм;4Lm;0.48W)</t>
  </si>
  <si>
    <t>0439021211</t>
  </si>
  <si>
    <t>Модуль WM-M2B-SF1 2 синих диода (0.24Вт,9*23мм)</t>
  </si>
  <si>
    <t>0439021212</t>
  </si>
  <si>
    <t xml:space="preserve">Модуль WM-M3B-3SF 3 ярко-синих диода (0.6Вт,17*82м  м) </t>
  </si>
  <si>
    <t>0439021213</t>
  </si>
  <si>
    <t>Модуль WM-M4B-3SF 4 ярко-синих диода (0.96Вт, 32*4   6мм)</t>
  </si>
  <si>
    <t>0439021307</t>
  </si>
  <si>
    <t>Модуль WM-M3G-SF, 3 зеленых диода (17х82мм;9Lm;0.24W)</t>
  </si>
  <si>
    <t>0439021308</t>
  </si>
  <si>
    <t>Модуль WM-M4G-SF, 4 зеленых диода (28х42мм;12Lm;0.48W)</t>
  </si>
  <si>
    <t>0439021310</t>
  </si>
  <si>
    <t xml:space="preserve">Модуль WM-M2G-SF1 2 зеленых диода (0.24Вт,9*23мм) </t>
  </si>
  <si>
    <t>0439021311</t>
  </si>
  <si>
    <t xml:space="preserve">Модуль WM-M3G-3SF 3 ярко-зеленых диода (0.6Вт, 17* 82мм) </t>
  </si>
  <si>
    <t>0439021312</t>
  </si>
  <si>
    <t>Модуль WM-M4G-3SF 4 ярко-зел?ных диода (0.96Вт,32* 46мм)</t>
  </si>
  <si>
    <t>0439021403</t>
  </si>
  <si>
    <t>Модуль WM-M4W-JF, 4 белых диода (28*28мм)</t>
  </si>
  <si>
    <t>0439021411</t>
  </si>
  <si>
    <t>Модуль BV-AL-PW-1W-W (кратно 3шт) 1*1Вт белый диод (30*38мм)</t>
  </si>
  <si>
    <t>0439021413</t>
  </si>
  <si>
    <t xml:space="preserve">Модуль BV-Strip-PC-0.5W3-Sam 3 белых диода (14х72мм) </t>
  </si>
  <si>
    <t>0439021417</t>
  </si>
  <si>
    <t>Модуль WM-M1W-P, один одноваттный белый диод Osram (110Lm,1.3W,8*36*67мм)</t>
  </si>
  <si>
    <t>0439021418</t>
  </si>
  <si>
    <t>Модуль WM-M3W-3SF, 3 ярко-белых диода (17х82мм;40Lm;0.6W)</t>
  </si>
  <si>
    <t>0439021419</t>
  </si>
  <si>
    <t>Модуль WM-M3W-SF, 3 белых диода (15х71мм;20Lm;0.36W)</t>
  </si>
  <si>
    <t>0439021420</t>
  </si>
  <si>
    <t>Модуль WM-M4W-SF, 4 белых диода (28х42мм;27Lm;0.48W)</t>
  </si>
  <si>
    <t>0439021422</t>
  </si>
  <si>
    <t>Модуль WM-M4W-3SF,4 ярко-белых диода(32х46мм;68Lm;0.96W)</t>
  </si>
  <si>
    <t>0439021423</t>
  </si>
  <si>
    <t>Модуль WM-M2W-SF1 2 белых диода(9*23мм;0,36W)</t>
  </si>
  <si>
    <t>0439021504</t>
  </si>
  <si>
    <t>Модуль LBY-F12T35-3RGB, 3 RGB диода(35*35мм)</t>
  </si>
  <si>
    <t>043902205</t>
  </si>
  <si>
    <t>Модуль круглый WM-P9W-CF, 9 белых диодов (50*50мм)</t>
  </si>
  <si>
    <t>043902206</t>
  </si>
  <si>
    <t>Модуль круглый WM-P4R2G2B-CF, 4кр-2зел-2син.диода (50*50мм)</t>
  </si>
  <si>
    <t>04390251</t>
  </si>
  <si>
    <t>Повторитель HL-15A (12/24V, 180/360W)</t>
  </si>
  <si>
    <t>043903001</t>
  </si>
  <si>
    <t>Адаптер сетевой 12в, 6W, 120050</t>
  </si>
  <si>
    <t>043903002</t>
  </si>
  <si>
    <t>Адаптер сетевой 12в, 12W, 120100</t>
  </si>
  <si>
    <t>043903003</t>
  </si>
  <si>
    <t>Адаптер сетевой 12в, 18W, 120150</t>
  </si>
  <si>
    <t>043903004</t>
  </si>
  <si>
    <t xml:space="preserve">Адаптер сетевой 12в, 30W, 12030A </t>
  </si>
  <si>
    <t>04390301</t>
  </si>
  <si>
    <t>Блок питания 12в, 30W, VA-12030M (220*30*20мм)</t>
  </si>
  <si>
    <t>04390302</t>
  </si>
  <si>
    <t>Блок питания 12в, 150W, VA-12150D020 (235*132*63мм)</t>
  </si>
  <si>
    <t>04390312</t>
  </si>
  <si>
    <t>Повторитель WC-RP306, 200W 165*39*26мм</t>
  </si>
  <si>
    <t>04390313</t>
  </si>
  <si>
    <t>Блок питания 12в, 300W, VA-12300D086 (310*132*63мм)</t>
  </si>
  <si>
    <t>04390315</t>
  </si>
  <si>
    <t>Контроллер WC-CT308-RF с пультом ДУ, 180W 210*40*30мм</t>
  </si>
  <si>
    <t>04390316</t>
  </si>
  <si>
    <t>Блок питания 12в, 60W, VA-12060D019 (180*68*53мм)</t>
  </si>
  <si>
    <t>04390317</t>
  </si>
  <si>
    <t>Блок питания 24в, 60W, VA-24060P (180*68*53мм)</t>
  </si>
  <si>
    <t>04390319</t>
  </si>
  <si>
    <t xml:space="preserve">Блок питания 12в, 40W, VA-12040D006 (250*40*22мм) </t>
  </si>
  <si>
    <t>04390321</t>
  </si>
  <si>
    <t>Блок питания 12в, 5W, VA-12005D015 (58*24мм)</t>
  </si>
  <si>
    <t>04390322</t>
  </si>
  <si>
    <t>Блок питания 12в, 15W, JL-1215A (162*26*27мм)</t>
  </si>
  <si>
    <t>04390323</t>
  </si>
  <si>
    <t>Блок питания 12в, 18W, JL-1220A (202*26*27мм)</t>
  </si>
  <si>
    <t>04390324</t>
  </si>
  <si>
    <t>Блок питания 12в, 20W, VA-12020x (122*58*25мм)</t>
  </si>
  <si>
    <t>04390325</t>
  </si>
  <si>
    <t>Блок питания 24в, 40W, VA-24040D006 (250*40*22мм)</t>
  </si>
  <si>
    <t>04390326</t>
  </si>
  <si>
    <t>Блок питания 24в, 30W, VA-24030M (220*30*20мм)</t>
  </si>
  <si>
    <t>04390327</t>
  </si>
  <si>
    <t>Блок питания 12в, 100W, VA-12100D024 (240*70*45мм)</t>
  </si>
  <si>
    <t>04390329</t>
  </si>
  <si>
    <t>Контроллер RGB ARF20В (12/24V,180/360W,RF-ДУ 20кн)</t>
  </si>
  <si>
    <t>04390330</t>
  </si>
  <si>
    <t>Диммер SMART-RECEPTOR (12/24V,120/240W)</t>
  </si>
  <si>
    <t>04390331</t>
  </si>
  <si>
    <t>Пульт управления SMART-DIM (к диммеру SMART)</t>
  </si>
  <si>
    <t>04390332</t>
  </si>
  <si>
    <t xml:space="preserve">Блок питания 24в, 100W, VA-24100D024 (240*70*45мм) </t>
  </si>
  <si>
    <t>04390333</t>
  </si>
  <si>
    <t xml:space="preserve">Блок питания 24в, 150W, VA-24150D020 (235*132*63мм) </t>
  </si>
  <si>
    <t>04390334</t>
  </si>
  <si>
    <t>Контроллер ЭКСЭ-10L (12В, 10 каналов, 30вт/канал, IP55)</t>
  </si>
  <si>
    <t>04390335</t>
  </si>
  <si>
    <t>Блок питания 12в, 5W, 12005Т (интерьерный, 42х40х22мм)</t>
  </si>
  <si>
    <t>04390336</t>
  </si>
  <si>
    <t>Блок питания 12в, 12W, 12012Т (интерьерный, 138х39х18мм)</t>
  </si>
  <si>
    <t>04390337</t>
  </si>
  <si>
    <t>Блок питания 12в, 20W, LV12020 (пластиковый, IP67, 140х30х20мм)</t>
  </si>
  <si>
    <t>04390338</t>
  </si>
  <si>
    <t>Блок питания 12в, 35W, LV12035 (пластиковый, IP67, 148х32х26мм)</t>
  </si>
  <si>
    <t>04390339</t>
  </si>
  <si>
    <t>Блок питания 12в, 50W, LV12050 (пластиковый, IP67, 148х40х30мм)</t>
  </si>
  <si>
    <t>04390340</t>
  </si>
  <si>
    <t>Блок питания 12в, 60W, LV12060 (пластиковый, IP67, 162х42х30мм)</t>
  </si>
  <si>
    <t>043903401</t>
  </si>
  <si>
    <t xml:space="preserve">Блок питания 12в, 100W, HTS-100-12 (200x98x38 мм) </t>
  </si>
  <si>
    <t>043903402</t>
  </si>
  <si>
    <t xml:space="preserve">Блок питания 12в, 150W, HTS-150-12 (200x98x50 мм) </t>
  </si>
  <si>
    <t>043903403</t>
  </si>
  <si>
    <t>Блок питания 12в, 200W, HTS-200-12 (215x115x50 мм)</t>
  </si>
  <si>
    <t>043903404</t>
  </si>
  <si>
    <t xml:space="preserve">Блок питания 12в, 350W, HTS-350-12 (215x115x50 мм) </t>
  </si>
  <si>
    <t>04390341</t>
  </si>
  <si>
    <t xml:space="preserve">Блок питания 24в, 6W, 24006Т (интерьерный, 42х40х22мм) </t>
  </si>
  <si>
    <t>04390342</t>
  </si>
  <si>
    <t xml:space="preserve">Блок питания 24в, 12W, 24012Т (интерьерный, 138х39х18мм) </t>
  </si>
  <si>
    <t>04390343</t>
  </si>
  <si>
    <t>Блок питания 24в, 20W, LV24020 (пластиковый, IP67, 140х30х20мм)</t>
  </si>
  <si>
    <t>04390344</t>
  </si>
  <si>
    <t>Блок питания 24в, 35W, LV24035 (пластиковый, IP67, 148х32х26мм)</t>
  </si>
  <si>
    <t>04390345</t>
  </si>
  <si>
    <t>Блок питания 24в, 50W, LV24050 (пластиковый, IP67, 148х40х30мм)</t>
  </si>
  <si>
    <t>04390346</t>
  </si>
  <si>
    <t>Блок питания 24в, 60W, LV24060 (пластиковый, IP67, 162х42х30мм)</t>
  </si>
  <si>
    <t>04390347</t>
  </si>
  <si>
    <t>Диммер LN-IR12B-8A (12/24V, 96/192W, IR-ДУ,панель)</t>
  </si>
  <si>
    <t>04390348</t>
  </si>
  <si>
    <t>Контроллер ЭКСЭ-4L (12в, 4 канала, 30вт/канал, IP55)</t>
  </si>
  <si>
    <t>04390349</t>
  </si>
  <si>
    <t>Контроллер ЭКСЭ-12L (12в, 12 каналов, 30вт/канал, IP55)</t>
  </si>
  <si>
    <t>04390350</t>
  </si>
  <si>
    <t>Контроллер ЭКСЭ-18L (12в, 16 каналов, 30вт/канал, IP55)</t>
  </si>
  <si>
    <t>043903501</t>
  </si>
  <si>
    <t xml:space="preserve">Блок питания 24в, 100W, HTS-100-24 (200x98x38 мм) </t>
  </si>
  <si>
    <t>043903502</t>
  </si>
  <si>
    <t>Блок питания 24в, 150W, HTS-150-24 (200x98x50 мм)</t>
  </si>
  <si>
    <t>043903503</t>
  </si>
  <si>
    <t xml:space="preserve">Блок питания 24в, 200W, HTS-200-24 (215x115x50 мм) </t>
  </si>
  <si>
    <t>043903504</t>
  </si>
  <si>
    <t xml:space="preserve">Блок питания 24в, 350W, HTS-350-24 (215x115x50 мм) </t>
  </si>
  <si>
    <t>04390354</t>
  </si>
  <si>
    <t>Контроллер RGB ARF16B (12/24V,180/360W,ПДУ 16кн)</t>
  </si>
  <si>
    <t>04390355</t>
  </si>
  <si>
    <t xml:space="preserve">Контроллер RGB LN-RF20B-J (12V, 72W, ПДУ 20кн) </t>
  </si>
  <si>
    <t>04390356</t>
  </si>
  <si>
    <t xml:space="preserve">Контроллер RGB LN-IR24B-12 (12V,72W, ПДУ 24кн) </t>
  </si>
  <si>
    <t>04390357</t>
  </si>
  <si>
    <t xml:space="preserve">Контроллер RGB LN-IR28B-12 (12V, 72W, ПДУ 28кн) </t>
  </si>
  <si>
    <t>04390358</t>
  </si>
  <si>
    <t xml:space="preserve">Контроллер RGB LN-IR44B-12 (12V,72W, ПДУ 44кн) </t>
  </si>
  <si>
    <t>04390359</t>
  </si>
  <si>
    <t>Блок питания 12в, 240W, JLK-240-12 (200x110x50мм)</t>
  </si>
  <si>
    <t>04390361</t>
  </si>
  <si>
    <t xml:space="preserve">Блок питания 12в, 75W, LV12075 (пластиковый, 162х42х30мм) </t>
  </si>
  <si>
    <t>04390362</t>
  </si>
  <si>
    <t xml:space="preserve">Блок питания 24в, 75W, LV24075 (пластиковый, 162х42х30мм) </t>
  </si>
  <si>
    <t>0439041006</t>
  </si>
  <si>
    <t>Линейка гибкая верт.WL-R30R-CF, 30 красных диодов (15*500мм)</t>
  </si>
  <si>
    <t>0439041007</t>
  </si>
  <si>
    <t>Линейка гибкая верт.WL-R30W-CF, 30 белых диодов (15*500мм)</t>
  </si>
  <si>
    <t>0439041008</t>
  </si>
  <si>
    <t>Линейка гибкая верт.WL-R30Y-CF, 30 желтых диодов (15*500мм)</t>
  </si>
  <si>
    <t>0439041009</t>
  </si>
  <si>
    <t>Линейка гибкая верт.WL-R30B-CF, 30 синих диодов (15*500мм)</t>
  </si>
  <si>
    <t>0439041010</t>
  </si>
  <si>
    <t>Линейка гибкая верт.WL-R30G-CF, 30 зеленых диодов (15*500мм)</t>
  </si>
  <si>
    <t>0439041011</t>
  </si>
  <si>
    <t>Линейка гибкая гориз.WL-R30W-SF, 30 белых диодов (12*500мм)</t>
  </si>
  <si>
    <t>0439041012</t>
  </si>
  <si>
    <t>Линейка гибкая гориз.WL-R15RGB-SF, 90 RGB диодов (11,7*3000мм)</t>
  </si>
  <si>
    <t>0439041013</t>
  </si>
  <si>
    <t>Линейка гибкая гориз.WL-R30R-SF 30 красных диодов (10*500мм)</t>
  </si>
  <si>
    <t>0439041014</t>
  </si>
  <si>
    <t>Линейка гибкая гориз.WL-R30Y-SF 30 желтых диодов (10*500мм)</t>
  </si>
  <si>
    <t>0439041015</t>
  </si>
  <si>
    <t>Линейка гибкая гориз.WL-R30B-SF 30 синих диодов (10*500мм)</t>
  </si>
  <si>
    <t>0439041016</t>
  </si>
  <si>
    <t>Линейка гибкая гориз.WL-R30G-SF 30 зеленых диодов (10*500мм)</t>
  </si>
  <si>
    <t>0439041017</t>
  </si>
  <si>
    <t>Линейка гибкая гориз.WL-R15W-3SF, 90 сверхярких белых диодов (14х3000мм)</t>
  </si>
  <si>
    <t>0439041018</t>
  </si>
  <si>
    <t>Линейка гибкая гориз.WL-R15WW-3SF, 90 сверхярких тепло-белых диодов (14х3000мм)</t>
  </si>
  <si>
    <t>0439041019</t>
  </si>
  <si>
    <t>Линейка гибкая верт.LBY-GW12L24W24, 24 белых диода(12*240мм)</t>
  </si>
  <si>
    <t>0439041020</t>
  </si>
  <si>
    <t>Линейка гибкая верт.LBY-GW12L48W48, 48 белых диодов(12*480мм)</t>
  </si>
  <si>
    <t>0439041021</t>
  </si>
  <si>
    <t>Линейка гибкая верт.LBY-GW12L72W72, 72 белых диода(12*720мм)</t>
  </si>
  <si>
    <t>0439041022</t>
  </si>
  <si>
    <t>Линейка гибкая верт.LBY-GW12L100W100-SG, 100 белых диодов(12*1000мм)</t>
  </si>
  <si>
    <t>0439041023</t>
  </si>
  <si>
    <t>Линейка гибкая верт.WL-R30WW-CF, 180 тепло-белых диодов (15*3000мм)</t>
  </si>
  <si>
    <t>0439041026</t>
  </si>
  <si>
    <t>Линейка гибкая верт.WL-R30Y-CF, 180 желтых диодов (15*3000мм)</t>
  </si>
  <si>
    <t>04390420001</t>
  </si>
  <si>
    <t>Линейка жесткая гориз.WL-B30R-SF 30 красн.диодов (10*510мм)</t>
  </si>
  <si>
    <t>04390420002</t>
  </si>
  <si>
    <t>Линейка жесткая гориз.WL-B30Y-SF 30 желт.диодов (10*510мм)</t>
  </si>
  <si>
    <t>04390420003</t>
  </si>
  <si>
    <t>Линейка жесткая гориз.WL-B30B-SF 30 синих диодов (10*510мм)</t>
  </si>
  <si>
    <t>04390420004</t>
  </si>
  <si>
    <t>Линейка жесткая гориз.WL-B30G-SF 30 зелен.диодов (10*510мм)</t>
  </si>
  <si>
    <t>04390420005</t>
  </si>
  <si>
    <t>Линейка жесткая гориз.WL-B30W-SF 30 белых диодов (10*510мм)</t>
  </si>
  <si>
    <t>04390420006</t>
  </si>
  <si>
    <t>Линейка жесткая гориз.WL-B30WW-SF 30 тепл.белых диодов (10*510мм)</t>
  </si>
  <si>
    <t>0439042002</t>
  </si>
  <si>
    <t>Линейка жесткая гориз.WL-B30Y-K,30 желт.диодов (15*15*510мм)</t>
  </si>
  <si>
    <t>0439042004</t>
  </si>
  <si>
    <t>Линейка жесткая гориз.WL-B30G-K,30 зелен.диодов (15*15*510мм)</t>
  </si>
  <si>
    <t>0439042008</t>
  </si>
  <si>
    <t>Линейка жесткая гориз.WL-MT30W-P,30 белых диодов,2 клипсы(ф16*520мм)</t>
  </si>
  <si>
    <t>0439042009</t>
  </si>
  <si>
    <t>Линейка жесткая гориз.WL-MT15W-3S,15 сверхъярких бел.диодов,2 клипсы(ф16*520мм)</t>
  </si>
  <si>
    <t>0439042010</t>
  </si>
  <si>
    <t>Линейка жестк.гориз.WL-MT15WW-3S,15 сверхъярк.тепло-бел.диодов,2клипсы,(ф16*520мм)</t>
  </si>
  <si>
    <t>0439042011</t>
  </si>
  <si>
    <t>Линейка жесткая гориз.WL-MT25W-3S,24в,25 ярких бел.диодов,2 клипсы(ф16*520мм)</t>
  </si>
  <si>
    <t>0439042012</t>
  </si>
  <si>
    <t>Линейка жесткая гориз.WL-MT25WW-3S,24в,25 ярких тепло-бел.диодов,2 клипсы(ф16*520мм)</t>
  </si>
  <si>
    <t>0439042013</t>
  </si>
  <si>
    <t>Лента гориз.12в, WL-R150RGB-3SF, 150 RGB диодов (13*5000мм, 6 Вт/М)</t>
  </si>
  <si>
    <t>0439042014</t>
  </si>
  <si>
    <t>Лента гориз.WL-R150W-PG 150 SMD5050 диодов (IP67,5*13*5000мм,36вт)</t>
  </si>
  <si>
    <t>0439042015</t>
  </si>
  <si>
    <t>Лента гориз.24в, WL-R120W-SF, 600 белых диодов (10*5000мм, 9Вт/м)</t>
  </si>
  <si>
    <t>0439045001</t>
  </si>
  <si>
    <t>Лента гориз.24в, WL-R120W-S, 600 SMD3528 белых диодов (8*5000мм,9.6 Вт/М)</t>
  </si>
  <si>
    <t>0439045002</t>
  </si>
  <si>
    <t>Лента гориз.24в, WL-R120WW-S, 600 SMD3528 т.белых диодов (8*5000мм,9.6 Вт/М)</t>
  </si>
  <si>
    <t>0439045003</t>
  </si>
  <si>
    <t>Лента гориз.24в, WL-R240W-S, 1200 SMD3528 белых диодов (15*5000мм,16.8 Вт/М)</t>
  </si>
  <si>
    <t>0439045004</t>
  </si>
  <si>
    <t>Лента гориз.24в, WL-R240WW-S, 1200 SMD3528 т.белых диодов (15*5000мм,16.8 Вт/М)</t>
  </si>
  <si>
    <t>0439045005</t>
  </si>
  <si>
    <t>Лента гориз.24в, WL-R60W-3S, 300 SMD5060 белых диодов (10*5000мм,14.4 Вт/М)</t>
  </si>
  <si>
    <t>0439045006</t>
  </si>
  <si>
    <t>Лента гориз.24в, WL-R60WW-3S, 300 SMD5060 т.белых диодов (10*5000мм,14.4 Вт/М)</t>
  </si>
  <si>
    <t>0439045007</t>
  </si>
  <si>
    <t>Лента гориз.24в, WL-R120W-3S, 600 SMD5060 белых диодов (15*5000мм,25 Вт/М)</t>
  </si>
  <si>
    <t>0439045008</t>
  </si>
  <si>
    <t>Лента гориз.24в, WL-R120WW-3S, 600 SMD5060 т.белых диодов (15*5000мм,25 Вт/М)</t>
  </si>
  <si>
    <t>0439045009</t>
  </si>
  <si>
    <t>Лента гориз.24в, Ultra-R120W-S,600 ультраяркие белые диоды (8*5000мм, 19Вт/м)</t>
  </si>
  <si>
    <t>0439045010</t>
  </si>
  <si>
    <t>Лента верт.24в, RS120W, 600 белых диодов (8х5000мм, 8.4Вт/м)</t>
  </si>
  <si>
    <t>0439045011</t>
  </si>
  <si>
    <t>Лента верт.24в, RS120WW,600 тепло-белых диодов (8*5000мм,8,4Вт/м)</t>
  </si>
  <si>
    <t>043904601</t>
  </si>
  <si>
    <t>Линейка жесткая FL3528W48, 48 белых диодов (12в, 10х390мм, 4Вт)</t>
  </si>
  <si>
    <t>043904602</t>
  </si>
  <si>
    <t>Коннектор гибкий FL-30 (30мм, линейка/линейка)</t>
  </si>
  <si>
    <t>043904603</t>
  </si>
  <si>
    <t xml:space="preserve">Коннектор гибкий FL-500 (500мм, линейка/линейка + питание) </t>
  </si>
  <si>
    <t>043904604</t>
  </si>
  <si>
    <t xml:space="preserve">Коннектор гибкий FL-900 (900мм, линейка/линейка + питание) </t>
  </si>
  <si>
    <t>043904605</t>
  </si>
  <si>
    <t xml:space="preserve">Коннектор гибкий FL-300 (300мм, линейка/линейка) </t>
  </si>
  <si>
    <t>043907001</t>
  </si>
  <si>
    <t>Встраиваемый светильник IAA61610 3*1W,24в,белый,Nichia LED</t>
  </si>
  <si>
    <t>043907002</t>
  </si>
  <si>
    <t>Встраиваемый светильник IAA61610 3*1W,24в,тепло-белый,Nichia LED</t>
  </si>
  <si>
    <t>043907007</t>
  </si>
  <si>
    <t>Встраиваемый светильник IAA65610 3*1W,24в,белый,Nichia LED</t>
  </si>
  <si>
    <t>043907008</t>
  </si>
  <si>
    <t>Встраиваемый светильник IAA65610 3*1W,24в,тепло-белый,Nichia LED</t>
  </si>
  <si>
    <t>043907009</t>
  </si>
  <si>
    <t>Встраиваемый светильник D3212-3W 3*2W,38°,12в,7.2W,белый,Nichia LED</t>
  </si>
  <si>
    <t>043907010</t>
  </si>
  <si>
    <t>Встраиваемый светильник D3212-3WW 3*2W,38°,12в,7.2W,тепло-белый,Nichia LED</t>
  </si>
  <si>
    <t>043907011</t>
  </si>
  <si>
    <t>Встраиваемый светильник IAA67610 3*1W,24в,белый,Nichia LED</t>
  </si>
  <si>
    <t>043907012</t>
  </si>
  <si>
    <t>Встраиваемый светильник IAA67610 3*1W,24в,тепло-белый,Nichia LED</t>
  </si>
  <si>
    <t>043907013</t>
  </si>
  <si>
    <t>Лампа LED GU5.3 50 ISP03116A1 3*1W,белый 12в, 5000K</t>
  </si>
  <si>
    <t>043907014</t>
  </si>
  <si>
    <t>Лампа LED GU5.3 50 ISP03116A1 3*1W, 12в, тепло-белый 2800К</t>
  </si>
  <si>
    <t>043907015</t>
  </si>
  <si>
    <t>Потолочн.свет-к IPN0206060W 6500K белый 600*600мм 220В/20W</t>
  </si>
  <si>
    <t>043907016</t>
  </si>
  <si>
    <t>Потолочн.свет-к ICC30610 WW 2800K тепло-белый 600*600мм 220В/20W</t>
  </si>
  <si>
    <t>043907017</t>
  </si>
  <si>
    <t xml:space="preserve">Потолочн.свет-к IPN0103030W 6500K белый 300*300мм 220В/20W </t>
  </si>
  <si>
    <t>043907018</t>
  </si>
  <si>
    <t xml:space="preserve">Потолочн.свет-к IPN0103030WW 2800K тепло-белый 300*300мм 220В/20W </t>
  </si>
  <si>
    <t>04390801</t>
  </si>
  <si>
    <t>AC3K2K-Y1 Коннектор жесткий</t>
  </si>
  <si>
    <t>04390802</t>
  </si>
  <si>
    <t>AC3K2K-W1 Коннектор гибкий, провод 100мм</t>
  </si>
  <si>
    <t>04390803</t>
  </si>
  <si>
    <t>AC3KDX-1 Коннектор для подключения питания, правый. Провод 100мм</t>
  </si>
  <si>
    <t>04390804</t>
  </si>
  <si>
    <t>AC2KDX-1 Коннектор для подключения питания, левый. Провод 100мм</t>
  </si>
  <si>
    <t>04390805</t>
  </si>
  <si>
    <t xml:space="preserve">ACHF0501-2 Клипса пластиковая под саморез для WL-B45 </t>
  </si>
  <si>
    <t>04390806</t>
  </si>
  <si>
    <t xml:space="preserve">ACHF0501 Клипса пластиковая, угловая под саморез для WL-B45 </t>
  </si>
  <si>
    <t>04390807</t>
  </si>
  <si>
    <t xml:space="preserve">ACBF0501 Клипса стальная, под скотч для WL-B45 </t>
  </si>
  <si>
    <t>04390808</t>
  </si>
  <si>
    <t xml:space="preserve">ACHF0301 Клипса стальная под саморез для WL-B5 </t>
  </si>
  <si>
    <t>04390809</t>
  </si>
  <si>
    <t xml:space="preserve">ACBF0301 Клипса стальная, под скотч для WL-B5 </t>
  </si>
  <si>
    <t>092701001</t>
  </si>
  <si>
    <t>принтер Apollo PTP 1804 II</t>
  </si>
  <si>
    <t>092701002</t>
  </si>
  <si>
    <t>принтер Apollo PTP 1806 II</t>
  </si>
  <si>
    <t>092701003</t>
  </si>
  <si>
    <t>принтер Apollo PTP 1808 II</t>
  </si>
  <si>
    <t>092701004</t>
  </si>
  <si>
    <t>принтер Apollo PTP 2504 II</t>
  </si>
  <si>
    <t>092701005</t>
  </si>
  <si>
    <t>принтер Apollo PTP 2506 II</t>
  </si>
  <si>
    <t>092701006</t>
  </si>
  <si>
    <t>принтер Apollo PTP 2508 II</t>
  </si>
  <si>
    <t>092701007</t>
  </si>
  <si>
    <t>принтер Apollo PTP 3200 II</t>
  </si>
  <si>
    <t>092701008</t>
  </si>
  <si>
    <t>принтер Apollo PTP 3206 II</t>
  </si>
  <si>
    <t>092701009</t>
  </si>
  <si>
    <t>принтер Apollo PTP 3208 II</t>
  </si>
  <si>
    <t>092701101</t>
  </si>
  <si>
    <t>принтер Maxima PZ 3204-KM</t>
  </si>
  <si>
    <t>092701102</t>
  </si>
  <si>
    <t>принтер Maxima PZ 3206-KM</t>
  </si>
  <si>
    <t>092701103</t>
  </si>
  <si>
    <t>принтер Maxima PZ 3208-KM</t>
  </si>
  <si>
    <t>092701104</t>
  </si>
  <si>
    <t>принтер Maxima plus PZ 3208-KM</t>
  </si>
  <si>
    <t>092701105</t>
  </si>
  <si>
    <t>Принтер Maxima PZ 3204-KM StartUp1, комплект ЗИП</t>
  </si>
  <si>
    <t>092701201</t>
  </si>
  <si>
    <t>принтер Scorpion 3300 FE</t>
  </si>
  <si>
    <t>09270201</t>
  </si>
  <si>
    <t>плоттер HF1201</t>
  </si>
  <si>
    <t>09270203</t>
  </si>
  <si>
    <t>плоттер HC1201</t>
  </si>
  <si>
    <t>09270204</t>
  </si>
  <si>
    <t>Плоттер TC1261 c лазерным указанием меток (optical  eye)</t>
  </si>
  <si>
    <t>09270205</t>
  </si>
  <si>
    <t xml:space="preserve">Плоттер HF1201 с лазерным указанием меток(optical eye) 2 части </t>
  </si>
  <si>
    <t>092703001</t>
  </si>
  <si>
    <t>принтер Victor UV KJ 2512-4</t>
  </si>
  <si>
    <t>092703002</t>
  </si>
  <si>
    <t>принтер Victor UV KJ 2512-6</t>
  </si>
  <si>
    <t>092703003</t>
  </si>
  <si>
    <t>принтер Victor UV KJ 2512-8</t>
  </si>
  <si>
    <t>092703007</t>
  </si>
  <si>
    <t>принтер Victor UV KJ 2512-12</t>
  </si>
  <si>
    <t>092703008</t>
  </si>
  <si>
    <t>принтер Victor UV KJ 2520-4</t>
  </si>
  <si>
    <t>092703009</t>
  </si>
  <si>
    <t>принтер Victor UV KJ 2520-6</t>
  </si>
  <si>
    <t>092703010</t>
  </si>
  <si>
    <t>принтер Victor UV KJ 2520-8</t>
  </si>
  <si>
    <t>092703011</t>
  </si>
  <si>
    <t>принтер Victor UV KJ 2520-12</t>
  </si>
  <si>
    <t>092703013</t>
  </si>
  <si>
    <t>принтер Victor UV KJ 3020-6</t>
  </si>
  <si>
    <t>092703014</t>
  </si>
  <si>
    <t>принтер Victor UV KJ 3020-8</t>
  </si>
  <si>
    <t>092703015</t>
  </si>
  <si>
    <t>принтер Victor UV KJ 3020-12</t>
  </si>
  <si>
    <t>09270501</t>
  </si>
  <si>
    <t>Холодный ламинатор BU-1600CIIZ (2 части)</t>
  </si>
  <si>
    <t>092708066</t>
  </si>
  <si>
    <t xml:space="preserve">Контроллер уровня чернил Ink Supply Control board V1.11 </t>
  </si>
  <si>
    <t>092708067</t>
  </si>
  <si>
    <t>Главный пускатель реле CJX1-22/22Z</t>
  </si>
  <si>
    <t>092708068</t>
  </si>
  <si>
    <t>Коннектор разъем 3-штырьковый</t>
  </si>
  <si>
    <t>092708069</t>
  </si>
  <si>
    <t>Трубочный коннектор 8мм, быстрая муфта</t>
  </si>
  <si>
    <t>092708070</t>
  </si>
  <si>
    <t>Вентилятор сушки, drying fan</t>
  </si>
  <si>
    <t>09271014</t>
  </si>
  <si>
    <t>Шлейф каретки FPC 7PIN 1800L  ТС1261</t>
  </si>
  <si>
    <t>09271015</t>
  </si>
  <si>
    <t xml:space="preserve">Вентилятор ТС1261 FAN 220V BT220 220V  </t>
  </si>
  <si>
    <t>09271016</t>
  </si>
  <si>
    <t>Кнопочная панель Control Panel SW TC1261</t>
  </si>
  <si>
    <t>09271017</t>
  </si>
  <si>
    <t>Кабель COM cable</t>
  </si>
  <si>
    <t>09271018</t>
  </si>
  <si>
    <t>Кабель USB cable</t>
  </si>
  <si>
    <t>09271019</t>
  </si>
  <si>
    <t>Плата портов TC1261 USB COM Interface Board</t>
  </si>
  <si>
    <t>09271020</t>
  </si>
  <si>
    <t>Дисплей для TC1261, ТС LCD V2.12</t>
  </si>
  <si>
    <t>09271021</t>
  </si>
  <si>
    <t>Плата мини для HF1201, SF mini-board</t>
  </si>
  <si>
    <t>09271101</t>
  </si>
  <si>
    <t>Лакиратор BU-1600WL</t>
  </si>
  <si>
    <t>09271102</t>
  </si>
  <si>
    <t>Лак глянцевый LG-02 1 галлон</t>
  </si>
  <si>
    <t>09271103</t>
  </si>
  <si>
    <t>Лак матовый LM-03 1 галлон</t>
  </si>
  <si>
    <t>09271301</t>
  </si>
  <si>
    <t>Плата управления печатающими головками Carriadge PCB</t>
  </si>
  <si>
    <t>09271302</t>
  </si>
  <si>
    <t>Дата кабель</t>
  </si>
  <si>
    <t>09271303</t>
  </si>
  <si>
    <t>Ремень длинный</t>
  </si>
  <si>
    <t>09271304</t>
  </si>
  <si>
    <t>Ремень короткий</t>
  </si>
  <si>
    <t>230401</t>
  </si>
  <si>
    <t>чернила TangCai ECO+ink 1000 ml,CYAN</t>
  </si>
  <si>
    <t>230402</t>
  </si>
  <si>
    <t>чернила TangCai ECO+ink 1000 ml,MAGENTA</t>
  </si>
  <si>
    <t>230403</t>
  </si>
  <si>
    <t>чернила TangCai ECO+ink 1000 ml,YELLOW</t>
  </si>
  <si>
    <t>230404</t>
  </si>
  <si>
    <t>чернила TangCai ECO+ink 1000 ml,BLACK</t>
  </si>
  <si>
    <t>230405</t>
  </si>
  <si>
    <t>чернила TangCai ECO+ink 1000 ml,light CYAN</t>
  </si>
  <si>
    <t>230406</t>
  </si>
  <si>
    <t>чернила TangCai ECO+ink 1000 ml,light MAGENTA</t>
  </si>
  <si>
    <t>230407</t>
  </si>
  <si>
    <t>картридж дозаправл. MAXUNION Empty Cartridge 300 ml</t>
  </si>
  <si>
    <t>230501</t>
  </si>
  <si>
    <t>SDI-1002C чернила сублим.CYAN Dye-sublimation ink 1 liter</t>
  </si>
  <si>
    <t>230502</t>
  </si>
  <si>
    <t>SDI-1003M чернила сублим.MAGENTA Dye-sublimation ink 1 liter</t>
  </si>
  <si>
    <t>230503</t>
  </si>
  <si>
    <t>SDI-1004Y чернила сублим.YELLOW Dye-sublimation ink 1 liter</t>
  </si>
  <si>
    <t>230504</t>
  </si>
  <si>
    <t>SDI-1001B чернила сублим.BLACK Dye-sublimation ink 1 liter</t>
  </si>
  <si>
    <t>409007023</t>
  </si>
  <si>
    <t xml:space="preserve">гирлянда RLBL-65-12-240V с разборн.цветн.колпаками через 30см,рул.20м </t>
  </si>
  <si>
    <t>409007024</t>
  </si>
  <si>
    <t>гирлянда RLBL-165-12-240V с разборн.цветн.колпаками через 30см,рул.50м</t>
  </si>
  <si>
    <t>409007025</t>
  </si>
  <si>
    <t>гирлянда 2BLR-E27-B-240V-100m</t>
  </si>
  <si>
    <t>409007026</t>
  </si>
  <si>
    <t xml:space="preserve">шлейф-гирлянда 5BLC-165-6-240V (E27) 50м </t>
  </si>
  <si>
    <t>409007027</t>
  </si>
  <si>
    <t>шлейф-гирлянда 5BLC-65-6-240V (E27)</t>
  </si>
  <si>
    <t>01141401</t>
  </si>
  <si>
    <t>574233/574335 Фрезер в контейн.OF 1010 EB-Plus</t>
  </si>
  <si>
    <t>011414012</t>
  </si>
  <si>
    <t>491057 Фреза дисковая пазовая HW S8 D40</t>
  </si>
  <si>
    <t>01141402</t>
  </si>
  <si>
    <t>574197 Фрезер PF 1200E с диск.фрезой,в конт.,с рол.А4</t>
  </si>
  <si>
    <t>01141403</t>
  </si>
  <si>
    <t>491443 Фреза пальчиковая HW S8 D18-135град.(Alu)</t>
  </si>
  <si>
    <t>01141404</t>
  </si>
  <si>
    <t>491444 Фреза пальчиковая HW S8 D18-90град.(ALU)</t>
  </si>
  <si>
    <t>01141405</t>
  </si>
  <si>
    <t>491471 Фреза диск.HW 118*18-135град./Alu (706833)</t>
  </si>
  <si>
    <t>01141406</t>
  </si>
  <si>
    <t>491470 Фреза диск.HW 118*14-90град./Alu</t>
  </si>
  <si>
    <t>01141407</t>
  </si>
  <si>
    <t>491542 Кольцо копировальное D2</t>
  </si>
  <si>
    <t>01141408</t>
  </si>
  <si>
    <t>491543 Кольцо копировальное D3</t>
  </si>
  <si>
    <t>01141409</t>
  </si>
  <si>
    <t>491544 Ролик контактный D4</t>
  </si>
  <si>
    <t>01141410</t>
  </si>
  <si>
    <t>491504 Шина-направляющая FS 1080/2</t>
  </si>
  <si>
    <t>011414101</t>
  </si>
  <si>
    <t>492970 Мат.шлиф.Titan II P 220,компл.100шт.STF-D125/8-P220-TIW/100</t>
  </si>
  <si>
    <t>0114141043</t>
  </si>
  <si>
    <t>492127 Тарелка шлиф.Stickfix,жесткая ST-STF d 125/8 FX-H</t>
  </si>
  <si>
    <t>0114141045</t>
  </si>
  <si>
    <t>493106 Мат.шлиф.Brilliant P 150,компл.100шт.STF-D125/8-P150-BR/100</t>
  </si>
  <si>
    <t>01141411</t>
  </si>
  <si>
    <t>491498 Шина-направляющая FS 1400/2</t>
  </si>
  <si>
    <t>01141412</t>
  </si>
  <si>
    <t>491501 Шина-направляющая FS 3000/2</t>
  </si>
  <si>
    <t>01141413</t>
  </si>
  <si>
    <t>482107 Пластина соединительная,сборка FSV</t>
  </si>
  <si>
    <t>01141414</t>
  </si>
  <si>
    <t>489570 Струбцины,комплект из 2шт.FSZ 120/2</t>
  </si>
  <si>
    <t>01141417</t>
  </si>
  <si>
    <t>561426(561162) Пила погружная TS 55 EBQ-Plus</t>
  </si>
  <si>
    <t>011414201</t>
  </si>
  <si>
    <t>561199 Комплект Precisio CS50 EB-Set</t>
  </si>
  <si>
    <t>011414205</t>
  </si>
  <si>
    <t>561180 Монтажная дисковая пила Precisio CS50 EB</t>
  </si>
  <si>
    <t>01141421</t>
  </si>
  <si>
    <t>491502 Шина направляющая FS-2400</t>
  </si>
  <si>
    <t>01141422</t>
  </si>
  <si>
    <t>561453/561120 Лобзик TL PSB300EQ-Plus</t>
  </si>
  <si>
    <t>01141425</t>
  </si>
  <si>
    <t>490031 Устройство установки на шину FS-PS/PSB</t>
  </si>
  <si>
    <t>01141429</t>
  </si>
  <si>
    <t>491499 Шина направляющая FS 800</t>
  </si>
  <si>
    <t>01141430</t>
  </si>
  <si>
    <t>491036 Фреза спирал.пазовая HS для алюм.</t>
  </si>
  <si>
    <t>01141431</t>
  </si>
  <si>
    <t>491594 Струбцина рычажная FS-HZ 160</t>
  </si>
  <si>
    <t>01141432</t>
  </si>
  <si>
    <t>574220 Фрезер PF 1200E-Plus c диск.фрезой,в конт.,с рол.D3</t>
  </si>
  <si>
    <t>01141433</t>
  </si>
  <si>
    <t>489022 Наконеч.для шины напр.FS-AW</t>
  </si>
  <si>
    <t>01141434</t>
  </si>
  <si>
    <t>452882 Шланг для аппарата пылеудал.D36 -3,5м</t>
  </si>
  <si>
    <t>01141435</t>
  </si>
  <si>
    <t>489427 Упор боковой для парал.обработки SA-OF1000</t>
  </si>
  <si>
    <t>01141436</t>
  </si>
  <si>
    <t>452970 Фильтроэлементы,комплект из 5шт.FIS-CT 22</t>
  </si>
  <si>
    <t>01141437</t>
  </si>
  <si>
    <t>488760 Цанга с гайкой под фрезы диам.6мм SZ-D6-OF1000</t>
  </si>
  <si>
    <t>01141440</t>
  </si>
  <si>
    <t>456737 Фильтр многораз.Longlife-FIS-CT22</t>
  </si>
  <si>
    <t>011414401</t>
  </si>
  <si>
    <t>492617 Присоска вакуумная,двойная GECKO DOSH</t>
  </si>
  <si>
    <t>011414402</t>
  </si>
  <si>
    <t>492616 Адаптер GECKO DOSH-FSAD</t>
  </si>
  <si>
    <t>011414404</t>
  </si>
  <si>
    <t>491503 шина-направляющая FS 1900/2</t>
  </si>
  <si>
    <t>011414407</t>
  </si>
  <si>
    <t>488467 Лента противоскольная FS-SP 3000</t>
  </si>
  <si>
    <t>011414408</t>
  </si>
  <si>
    <t>489421 Кабель с быстроразъемным соедин.,4м,H05 RN-F/4</t>
  </si>
  <si>
    <t>011414409</t>
  </si>
  <si>
    <t>489661 Кабель с быстроразъемным соедин.,7,5м,H05 RN-F/7,5</t>
  </si>
  <si>
    <t>01141441</t>
  </si>
  <si>
    <t>571533 Шлиф.машинка Rotex в конт.RO 125 FEQ PLUS 230V</t>
  </si>
  <si>
    <t>011414410</t>
  </si>
  <si>
    <t>485724 Лента против скольжения FS-HU 10M</t>
  </si>
  <si>
    <t>011414411</t>
  </si>
  <si>
    <t>495209 Противоскольный вкладыш FS-SP 5000/T</t>
  </si>
  <si>
    <t>011414412</t>
  </si>
  <si>
    <t>495207 Противоскольный вкладыш FS-SP 1400/T</t>
  </si>
  <si>
    <t>011414413</t>
  </si>
  <si>
    <t>491741 Антифрикционная лента FS-GB 10M</t>
  </si>
  <si>
    <t>011414414</t>
  </si>
  <si>
    <t>493507 Присоска вакуумная двойная, комплект GESKO DOSH-SET</t>
  </si>
  <si>
    <t>011414415</t>
  </si>
  <si>
    <t>497565 Контейнер Systainer SYS 3 TL</t>
  </si>
  <si>
    <t>011414416</t>
  </si>
  <si>
    <t>497564-A Контейнер Systainer SYS 2 TL</t>
  </si>
  <si>
    <t>011414417</t>
  </si>
  <si>
    <t>580060-c1 Компрессор    VAC SYS VP Demo</t>
  </si>
  <si>
    <t>011414418</t>
  </si>
  <si>
    <t>580061-c1 Модуль вакуумный  VAC SYS SE 1  Demo</t>
  </si>
  <si>
    <t>011414419</t>
  </si>
  <si>
    <t>497881 комплект Centrotec,1/4-CE RA-Set 37</t>
  </si>
  <si>
    <t>01141442</t>
  </si>
  <si>
    <t>561221 Лобзик PS 300 EQ-PLUS 20Y</t>
  </si>
  <si>
    <t>011414420</t>
  </si>
  <si>
    <t>488030 зажимы,MFT-SP</t>
  </si>
  <si>
    <t>01141445</t>
  </si>
  <si>
    <t>491952 Диск пильный с мелким зубом 160*2,2*20 W48</t>
  </si>
  <si>
    <t>01141446</t>
  </si>
  <si>
    <t>491539 Кольцо копировальное А4</t>
  </si>
  <si>
    <t>01141449</t>
  </si>
  <si>
    <t>561508(561166,561162) Пила погружная TS 55 EBQ-Plus-FS компл.с шиной 1400</t>
  </si>
  <si>
    <t>01141450</t>
  </si>
  <si>
    <t>456772 Фильтроэлемент FIS-CT Mini(компл.5шт.)</t>
  </si>
  <si>
    <t>01141451</t>
  </si>
  <si>
    <t>583355 Аппарат пылеудаляющий CT Mini</t>
  </si>
  <si>
    <t>01141453</t>
  </si>
  <si>
    <t>574234 Фрезер в контейн.OF 1010 EB-Plus(Set) в компл.с шиной-направляющей FS-800/2</t>
  </si>
  <si>
    <t>01141459</t>
  </si>
  <si>
    <t>583385 Аппарат пылеудаляющий СТL22Е SG 230V</t>
  </si>
  <si>
    <t>01141460</t>
  </si>
  <si>
    <t>452884 Шланг всасывающий D 36*5m-AS</t>
  </si>
  <si>
    <t>011414602</t>
  </si>
  <si>
    <t>490294 Насадка эксцентр.FastFix для дрелей-шуруп.DD-ES</t>
  </si>
  <si>
    <t>011414603</t>
  </si>
  <si>
    <t>490293 Насадка углов.FastFix для дрелей-шуруп.DD-АS</t>
  </si>
  <si>
    <t>011414607</t>
  </si>
  <si>
    <t>564166 Дрель-отв.АКК,компл.в конт.C 12CE-NC-C45-Set</t>
  </si>
  <si>
    <t>011414608</t>
  </si>
  <si>
    <t>564259-10 Компл.акц.С12LIPlus+TwinBOX и компл. сверел</t>
  </si>
  <si>
    <t>011414609</t>
  </si>
  <si>
    <t>564280-10 Компл.акц.дрель-отв.акк.,C12LI Set</t>
  </si>
  <si>
    <t>011414610</t>
  </si>
  <si>
    <t>496934 Магазин с битами Pozidrive, вкл.10 бит twinBOX BB-PZ</t>
  </si>
  <si>
    <t>01141464</t>
  </si>
  <si>
    <t>574243 Фрезер в контейнере OF 1400 EBQ-Plus</t>
  </si>
  <si>
    <t>01141465</t>
  </si>
  <si>
    <t>492601 Упор направляющий с точн.регулировкой FS-OF 1400</t>
  </si>
  <si>
    <t>01141466</t>
  </si>
  <si>
    <t>574314 Фрезер в контейн.OF 1010 EBQ-Plus в компл.с фрез.</t>
  </si>
  <si>
    <t>01141467</t>
  </si>
  <si>
    <t>496306 Диск пильный специальный 160*2,2*20 TF52</t>
  </si>
  <si>
    <t>01141468</t>
  </si>
  <si>
    <t>496308 Диск пильный спец. для ламината 160*2,2*20 TF48</t>
  </si>
  <si>
    <t>01141469</t>
  </si>
  <si>
    <t>561182 Пила погружная TS 75 EBQ-Plus</t>
  </si>
  <si>
    <t>01141470</t>
  </si>
  <si>
    <t>56116293 комплект TOP-JOB TS 55</t>
  </si>
  <si>
    <t>01141471</t>
  </si>
  <si>
    <t>491582 упор обратный FS-RSP</t>
  </si>
  <si>
    <t>01141472</t>
  </si>
  <si>
    <t xml:space="preserve">436477 Плита-основание OF 1 E </t>
  </si>
  <si>
    <t>01141473</t>
  </si>
  <si>
    <t>490942 Фреза пазовая HS S8 D4/15</t>
  </si>
  <si>
    <t>01141475</t>
  </si>
  <si>
    <t>491540 Ролик контактный А6</t>
  </si>
  <si>
    <t>01141476</t>
  </si>
  <si>
    <t>583490 Аппарат пылеудаляющий CTL 26 E 230V</t>
  </si>
  <si>
    <t>01141477</t>
  </si>
  <si>
    <t>496120 Фильтр многоразовый, мембранный, Longlife-FIS-CT 26</t>
  </si>
  <si>
    <t>01141478</t>
  </si>
  <si>
    <t>561283 Пила торцовочная с механизмом протяжки KS 120 EB 230V</t>
  </si>
  <si>
    <t>01141479</t>
  </si>
  <si>
    <t>494607 Диск пильный спец.для алюм. HW 260*2,4*30 TF 68</t>
  </si>
  <si>
    <t>01141480</t>
  </si>
  <si>
    <t>494391 Зажим заготовки KL-KS 120</t>
  </si>
  <si>
    <t>011414801</t>
  </si>
  <si>
    <t>488876 Система соединительная VS 600</t>
  </si>
  <si>
    <t>011414802</t>
  </si>
  <si>
    <t>484453 Кожух удаления стружки AH-OF 1000</t>
  </si>
  <si>
    <t>011414803</t>
  </si>
  <si>
    <t>488879 Шаблон фрезерный VS 600 FZ 6</t>
  </si>
  <si>
    <t>011414804</t>
  </si>
  <si>
    <t>488880 Шаблон фрезерный VS 600 FZ 10</t>
  </si>
  <si>
    <t>011414805</t>
  </si>
  <si>
    <t>488877 Шаблон фрезерный VS 600 SZ 14</t>
  </si>
  <si>
    <t>011414806</t>
  </si>
  <si>
    <t>490992 Фреза "ласточкин хвост" HW S8 D14,3/13,5/15Gr.</t>
  </si>
  <si>
    <t>011414807</t>
  </si>
  <si>
    <t>491152 Шаблон фрезерный VS 600 SZO 14</t>
  </si>
  <si>
    <t>011414808</t>
  </si>
  <si>
    <t>491164 Фреза "ласточкин хвост" HW D14/16-VS600</t>
  </si>
  <si>
    <t>011414809</t>
  </si>
  <si>
    <t>490978 Фреза пазовая спиральная HW Spi S8 D6/16</t>
  </si>
  <si>
    <t>01141481</t>
  </si>
  <si>
    <t>583490-10 Аппарат пылеудал.CTL 26 E 230V компл.акц.</t>
  </si>
  <si>
    <t>011414810</t>
  </si>
  <si>
    <t>491153 Шаблон фрезерный VS 600 SZO 20</t>
  </si>
  <si>
    <t>011414811</t>
  </si>
  <si>
    <t>490980 Фреза пазовая спиральная HW Spi S8 D10/30</t>
  </si>
  <si>
    <t>011414812</t>
  </si>
  <si>
    <t>491165 Фреза "ласточкин хвост" HW D20/26-VS600</t>
  </si>
  <si>
    <t>011414813</t>
  </si>
  <si>
    <t>492187 Штифт центрирующий ZD-OF/D 6,35+8</t>
  </si>
  <si>
    <t>01141482</t>
  </si>
  <si>
    <t>561166-10 Пила TS 55 EBQ-Plus+шина-направл.и пласт.соед.,компл.акц.</t>
  </si>
  <si>
    <t>01141483</t>
  </si>
  <si>
    <t>56116292 комплект TOP-JOB TS 55 Ал./комп.</t>
  </si>
  <si>
    <t>01141484</t>
  </si>
  <si>
    <t>56116294 комплект TOP-JOB TS 55 Мебельщик</t>
  </si>
  <si>
    <t>01141485</t>
  </si>
  <si>
    <t>571679-1 Шлиф.машинка ROTEX RO90 DX EFQ-Plus+компл.шлиф.мат.</t>
  </si>
  <si>
    <t>01141486</t>
  </si>
  <si>
    <t>571533-1 Шлиф.машинка ROTEX RO125 EFQ-Plus+компл.шлиф.мат.</t>
  </si>
  <si>
    <t>01141487</t>
  </si>
  <si>
    <t>571679 Шлиф.машинка Rotex RO 90 DX FEQ-Plus 230V</t>
  </si>
  <si>
    <t>01141488</t>
  </si>
  <si>
    <t>497482 Контейнер для хран.шлиф.матер.SYS RO 90 DX</t>
  </si>
  <si>
    <t>01141489</t>
  </si>
  <si>
    <t>491522 Контейнер Sortainer SYS 3-SORT/4</t>
  </si>
  <si>
    <t>01141490</t>
  </si>
  <si>
    <t>495065 Лепестки шлиф.Titan2 P5000,100шт.SK D36/0 P5000 TI2/100</t>
  </si>
  <si>
    <t>011414901</t>
  </si>
  <si>
    <t>574521 Рубанок, комплект в контейнере HL 850 EB-Plus</t>
  </si>
  <si>
    <t>01141491</t>
  </si>
  <si>
    <t>495063 Лепестки шлиф.Titan2 P3000,100шт.SK D36/0 P3000 TI2/100</t>
  </si>
  <si>
    <t>01141492</t>
  </si>
  <si>
    <t>493069 "Грибок" шлиф.RH-SK D 36/1</t>
  </si>
  <si>
    <t>01141493</t>
  </si>
  <si>
    <t>496299 Политура крупн.SPEED CUT,0,5л.MPA 5000/1</t>
  </si>
  <si>
    <t>01141494</t>
  </si>
  <si>
    <t>492427 Политура зер.Ceramic,0,5л.MPA 11000/1</t>
  </si>
  <si>
    <t>01141495</t>
  </si>
  <si>
    <t>493068 Салфетка полир.MPA-MICROFIBRE/2</t>
  </si>
  <si>
    <t>01141496</t>
  </si>
  <si>
    <t>497367 Мат.шлиф.Granat P 120,100шт.STF D90/6 P120 GR/100</t>
  </si>
  <si>
    <t>01141497</t>
  </si>
  <si>
    <t>497370 Мат.шлиф.Granat P 220,100шт.STF D90/6 P220 GR/100</t>
  </si>
  <si>
    <t>01141498</t>
  </si>
  <si>
    <t>497372 Мат.шлиф.Granat P 320,100шт.STF D90/6 P320 GR/100</t>
  </si>
  <si>
    <t>01141499</t>
  </si>
  <si>
    <t>497373 Мат.шлиф.Granat P 400,100шт.STF D90/6 P400 GR/100</t>
  </si>
  <si>
    <t>01141500</t>
  </si>
  <si>
    <t>493835 Материал полир.,овчина премиум LF-Prem.-STF D80/5</t>
  </si>
  <si>
    <t>01141508</t>
  </si>
  <si>
    <t>Dilite platinweiss/platinweiss плита из алюм.сплав.,соед.пласт.3050*1500*4</t>
  </si>
  <si>
    <t>01141557</t>
  </si>
  <si>
    <t>493856 Материал полир.,губка тонкая PS-STF-D80x20-F-OSC/5</t>
  </si>
  <si>
    <t>01141558</t>
  </si>
  <si>
    <t>493849 Материал полир.,губка средняя PS-STF-D80x20-M-OSC/5</t>
  </si>
  <si>
    <t>01141559</t>
  </si>
  <si>
    <t>493884 Материал полир.,губка фин.PS-STF-D80x20-SF-OSC-GEW/5</t>
  </si>
  <si>
    <t>01141560</t>
  </si>
  <si>
    <t>492378 Мат.шлиф.Platin II S 2000,15шт.STF-D80/0-S2000-PLF/15</t>
  </si>
  <si>
    <t>01141561</t>
  </si>
  <si>
    <t>492379 Мат.шлиф.Platin II S 4000,15шт.STF-D80/0-S4000-PLF/15</t>
  </si>
  <si>
    <t>01141562</t>
  </si>
  <si>
    <t>495625 Тарелка полир.Stickfix,жесткая PT-STF-D80 FX-RO90</t>
  </si>
  <si>
    <t>01141563</t>
  </si>
  <si>
    <t>493816 Политура мелкоабр.,0,5л.MPA 8000/1</t>
  </si>
  <si>
    <t>01141564</t>
  </si>
  <si>
    <t>497482-10 Материал шлиф.в компл.</t>
  </si>
  <si>
    <t>01141565</t>
  </si>
  <si>
    <t>496120 Мешок-пылесборник Longlife-FIS-CT 26</t>
  </si>
  <si>
    <t>01141566</t>
  </si>
  <si>
    <t>56116291 Пила TS 55 EBQ-Plus FS, компл."Ламинат/ДСП"</t>
  </si>
  <si>
    <t>01141567</t>
  </si>
  <si>
    <t>488716 Подошва шлиф. 2 шт. SSH-STF-V93/6-H/2</t>
  </si>
  <si>
    <t>01141568</t>
  </si>
  <si>
    <t>497481 Подложка промежут., демпф. D90/6</t>
  </si>
  <si>
    <t>01141569</t>
  </si>
  <si>
    <t>497383 Мат.шлиф. Brilliant 2 P 120, 100 шт. STF D90/6 P120 BR2/100</t>
  </si>
  <si>
    <t>01141570</t>
  </si>
  <si>
    <t>497385 Мат.шлиф. Brilliant 2 P 180, 100 шт. STF D90/6 P180 BR2/100</t>
  </si>
  <si>
    <t>01141571</t>
  </si>
  <si>
    <t>497386 Мат.шлиф. Brilliant 2 P 220, 100 шт. STF D90/6 P220 BR2/100</t>
  </si>
  <si>
    <t>01141572</t>
  </si>
  <si>
    <t>497388 Мат.шлиф. Brilliant 2 P 320, 100 шт. STF D90/6 P320 BR2/100</t>
  </si>
  <si>
    <t>01141573</t>
  </si>
  <si>
    <t>497389 Мат.шлиф. Brilliant 2 P 400, 100 шт. STF D90/6 P400 BR2/100</t>
  </si>
  <si>
    <t>01141574</t>
  </si>
  <si>
    <t>497365 Мат.шлиф. Granat P 80, 50 шт. STF D90/6 P80 GR/50</t>
  </si>
  <si>
    <t>01141575</t>
  </si>
  <si>
    <t>492885 Мат.шлиф. Brilliant2 P 80, 50 шт. STF-V93/6-P80-BR2/50</t>
  </si>
  <si>
    <t>01141576</t>
  </si>
  <si>
    <t>492887 Мат.шлиф. Brilliant2 P 120, 100 шт. STF-V93/6-P120-BR2/100</t>
  </si>
  <si>
    <t>01141577</t>
  </si>
  <si>
    <t>492889 Мат.шлиф. Brilliant2 P 180, 100 шт. STF-V93/6-P180-BR2/100</t>
  </si>
  <si>
    <t>01141578</t>
  </si>
  <si>
    <t>492890 Мат.шлиф. Brilliant2 P 220, 100 шт. STF-V93/6-P220-BR2/100</t>
  </si>
  <si>
    <t>01141579</t>
  </si>
  <si>
    <t>492892 Мат.шлиф. Brilliant2 P 320, 100 шт. STF-V93/6-P320-BR2/100</t>
  </si>
  <si>
    <t>01141580</t>
  </si>
  <si>
    <t>492893 Мат.шлиф. Brilliant2 P 400, 100 шт. STF-V93/6-P400-BR2/100</t>
  </si>
  <si>
    <t>01141581</t>
  </si>
  <si>
    <t>493870 Губка тонкая с вафельн. поверхн. PS-STF-D80x20-FGEW/5</t>
  </si>
  <si>
    <t>01141582</t>
  </si>
  <si>
    <t>488341 Фетр мягк.5шт.PF-STF-D80x20-W/5</t>
  </si>
  <si>
    <t>01141583</t>
  </si>
  <si>
    <t>583371 Аппарат пылеудаляющий CTL MIDI</t>
  </si>
  <si>
    <t>01141584</t>
  </si>
  <si>
    <t>494105 Фильтроэлементы, 5шт. FIS-CTL MIDI 5X</t>
  </si>
  <si>
    <t>01141585</t>
  </si>
  <si>
    <t>488339 Фетр жест.5шт.PF-STF-D80x20-H/5</t>
  </si>
  <si>
    <t>01141586</t>
  </si>
  <si>
    <t>491498-10 Комплект оснастки FS/DOSH-SET</t>
  </si>
  <si>
    <t>01141587</t>
  </si>
  <si>
    <t>490247 Овчина LF-STF-D80/5</t>
  </si>
  <si>
    <t>01141588</t>
  </si>
  <si>
    <t>493066 Очиститель финишный MPA-F</t>
  </si>
  <si>
    <t>01141590</t>
  </si>
  <si>
    <t>5614261 Пила TS 55 EBQ-Plus FS, компл."Ламинат/ДСП"</t>
  </si>
  <si>
    <t>01141591</t>
  </si>
  <si>
    <t>5614262 Пила TS 55 EBQ-Plus FS, компл."Ал./комп."</t>
  </si>
  <si>
    <t>01141592</t>
  </si>
  <si>
    <t>5614263 Пила TS 55 EBQ-Plus FS, компл."Corian/композиты"</t>
  </si>
  <si>
    <t>01141593</t>
  </si>
  <si>
    <t>5614264 Пила TS 55 EBQ-Plus FS, компл. "Мебельщик"</t>
  </si>
  <si>
    <t>01141615</t>
  </si>
  <si>
    <t>491750  Кожух дополнительный ABSA-TS 55</t>
  </si>
  <si>
    <t>01141616</t>
  </si>
  <si>
    <t>495542  Упор откидной  MFT/3-AR</t>
  </si>
  <si>
    <t>01141630</t>
  </si>
  <si>
    <t>488530 Щетки угольные RAP 150.03 E 1 PAAR</t>
  </si>
  <si>
    <t>01141631</t>
  </si>
  <si>
    <t>488518 Якорь RAP150.03E 7882701 230V</t>
  </si>
  <si>
    <t>011418001</t>
  </si>
  <si>
    <t>HSS фреза диам.10мм N 79800</t>
  </si>
  <si>
    <t>011418002</t>
  </si>
  <si>
    <t>HSS фреза диам.15мм N 79801</t>
  </si>
  <si>
    <t>0153001</t>
  </si>
  <si>
    <t>Плита Gebau HIPS 5001 белый 3000*1500*1мм мат/гл с з/пл.</t>
  </si>
  <si>
    <t>0153002</t>
  </si>
  <si>
    <t>Плита Gebau HIPS 5001 белый 3000*2000*2мм мат/гл с з/пл.</t>
  </si>
  <si>
    <t>0153003</t>
  </si>
  <si>
    <t>Плита Gebau HIPS 5001 белый 3000*2000*3мм мат/гл с з/пл.</t>
  </si>
  <si>
    <t>0153004</t>
  </si>
  <si>
    <t>Плита Gebau HIPS 640 черный 3000*2000*2мм мат/гл с з/пл.</t>
  </si>
  <si>
    <t>0153005</t>
  </si>
  <si>
    <t>Плита Gebau HIPS 640 черный 3000*2000*3мм мат/гл с з/пл.</t>
  </si>
  <si>
    <t>0153006</t>
  </si>
  <si>
    <t>Плита Gebau HIPS 520 металлик серебро 3000*2000*2мм мат/гл с з/пл.</t>
  </si>
  <si>
    <t>0153007</t>
  </si>
  <si>
    <t>Плита Gebau HIPS 520 металлик серебро 3000*2000*3мм мат/гл с з/пл.</t>
  </si>
  <si>
    <t>0153008</t>
  </si>
  <si>
    <t>Плита Gebau HIPS 5001 белый 3000*2000*4мм мат/гл с з/пл.</t>
  </si>
  <si>
    <t>0153009</t>
  </si>
  <si>
    <t>Плита Gebau HIPS 5001 белый 3000*1500*1мм мат/мат без з/пл.</t>
  </si>
  <si>
    <t>0153010</t>
  </si>
  <si>
    <t>Плита Gebau HIPS 145 желтый 3000*2000*2мм мат/гл с з/пл.</t>
  </si>
  <si>
    <t>0153011</t>
  </si>
  <si>
    <t>Плита Gebau HIPS 272 красный 3000*2000*2мм мат/гл с з/пл.</t>
  </si>
  <si>
    <t>0153012</t>
  </si>
  <si>
    <t>Плита Gebau HIPS 272 красный 3000*2000*3мм мат/гл с з/пл.</t>
  </si>
  <si>
    <t>0153013</t>
  </si>
  <si>
    <t>Плита Gebau HIPS 228 синий 3000*2000*2мм мат/гл с з/пл.</t>
  </si>
  <si>
    <t>0153014</t>
  </si>
  <si>
    <t>Плита Gebau HIPS 228 синий 3000*2000*3мм мат/гл с з/пл.</t>
  </si>
  <si>
    <t>0153015</t>
  </si>
  <si>
    <t>Плита Gebau HIPS 182 зеленый 3000*2000*2мм мат/гл с з/пл.</t>
  </si>
  <si>
    <t>0153016</t>
  </si>
  <si>
    <t>Плита Gebau HIPS 218 коричневый 3000*2000*2мм мат/гл с з/пл.</t>
  </si>
  <si>
    <t>0153017</t>
  </si>
  <si>
    <t>Плита Gebau HIPS 137 оранж. 3000*2000*2мм мат/гл с з/пл.</t>
  </si>
  <si>
    <t>0153018</t>
  </si>
  <si>
    <t>Плита Gebau HIPS 145 желтый 3000*2000*3мм мат/гл с з/пл.</t>
  </si>
  <si>
    <t>0153019</t>
  </si>
  <si>
    <t>Плита Gebau HIPS 300 голубой 3000*2000*3мм мат/гл с з/пл.</t>
  </si>
  <si>
    <t>0153020</t>
  </si>
  <si>
    <t>Плита Gebau HIPS opal 3000*2000*2мм мат/гл с з/пл.</t>
  </si>
  <si>
    <t>0153021</t>
  </si>
  <si>
    <t>Плита Gebau HIPS opal 3000*2000*3мм мат/гл с з/пл.</t>
  </si>
  <si>
    <t>0153022</t>
  </si>
  <si>
    <t>Плита Gebau HIPS opal 3000*2000*4мм мат/гл с з/пл.</t>
  </si>
  <si>
    <t>0153023</t>
  </si>
  <si>
    <t>Плита Gebau HIPS 182 зеленый 3000*2000*3мм мат/гл c з/пл.</t>
  </si>
  <si>
    <t>0153024</t>
  </si>
  <si>
    <t>Плита Gebau HIPS 300 голубой 3000*2000*2мм мат/гл c з/пл.</t>
  </si>
  <si>
    <t>0153025</t>
  </si>
  <si>
    <t>Плита Gebau HIPS 5001 белый 2000*1000*1мм мат/мат с корон.без з/пл.</t>
  </si>
  <si>
    <t>0153027</t>
  </si>
  <si>
    <t>Плита Gebau HIPS 137 оранж. 3000*2000*3мм мат/гл с з/пл.</t>
  </si>
  <si>
    <t>0153028</t>
  </si>
  <si>
    <t>Плита Gebau HIPS 218 коричневый 3000*2000*3мм мат/гл с з/пл.</t>
  </si>
  <si>
    <t>0153029</t>
  </si>
  <si>
    <t>Плита Gebau HIPS 640 черный 3000*1500*1мм мат/гл с з/пл.</t>
  </si>
  <si>
    <t>0153030</t>
  </si>
  <si>
    <t>Плита Gebau HIPS 272 красный 3000*2000*4мм мат/гл с з/пл.</t>
  </si>
  <si>
    <t>0153031</t>
  </si>
  <si>
    <t>Плита Gebau HIPS 226 темно-зеленый 3000*2000*3мм мат/гл с з/пл.</t>
  </si>
  <si>
    <t>0153032</t>
  </si>
  <si>
    <t>Плита Gebau HIPS 5001 белый 3000*1500*1мм мат/гл без з/пл.</t>
  </si>
  <si>
    <t>0153033</t>
  </si>
  <si>
    <t>Плита Gebau HIPS 306 синий 3000*2000*2мм мат/гл с з/пл.</t>
  </si>
  <si>
    <t>0153034</t>
  </si>
  <si>
    <t>Плита Gebau HIPS 640 черный 3000*2000*4мм мат/гл с з/пл.</t>
  </si>
  <si>
    <t>0153035</t>
  </si>
  <si>
    <t>Плита Gebau HIPS 306 синий 3000*2000*3мм мат/гл с з/пл.</t>
  </si>
  <si>
    <t>0153036</t>
  </si>
  <si>
    <t>Плита Gebau HIPS 640 черный 3000*2000*5мм мат/гл c з/пл.</t>
  </si>
  <si>
    <t>0153037</t>
  </si>
  <si>
    <t>Плита Gebau HIPS 245 голубой 3000*2000*2мм мат/гл c з/пл.</t>
  </si>
  <si>
    <t>0153038</t>
  </si>
  <si>
    <t>Плита Gebau HIPS opal 3000*1500*1мм мат/гл c з/пл.</t>
  </si>
  <si>
    <t>0153039</t>
  </si>
  <si>
    <t>Плита Gebau HIPS opal 3000*2000*1,5мм мат/гл c з/пл.</t>
  </si>
  <si>
    <t>0153040</t>
  </si>
  <si>
    <t>Плита GEBAU HIPS 535 серый 3000*2000*2мм мат/гл с з/пл.</t>
  </si>
  <si>
    <t>0153041</t>
  </si>
  <si>
    <t>Плита Gebau HIPS 245 голубой 3000*2000*3мм мат/гл с з/пл.</t>
  </si>
  <si>
    <t>0153043</t>
  </si>
  <si>
    <t>Плита Gebau HIPS 226 темно-зеленый 3000*2000*2мм мат/гл с з/пл.</t>
  </si>
  <si>
    <t>0153044</t>
  </si>
  <si>
    <t>Плита Gebau HIPS 520 металлик серебро 3000*1500*1мм мат/гл с з/пл.</t>
  </si>
  <si>
    <t>0153045</t>
  </si>
  <si>
    <t>Плита Gebau HIPS 218 коричневый 3000*1500*1мм мат/гл с з/пл.</t>
  </si>
  <si>
    <t>0153046</t>
  </si>
  <si>
    <t>Плита Gebau HIPS 208 желтый 3000*2000*2мм мат/гл с з/пл.</t>
  </si>
  <si>
    <t>0153047</t>
  </si>
  <si>
    <t>Плита Gebau HIPS 275 зеленый 3000*2000*2мм мат/гл c з/пл.</t>
  </si>
  <si>
    <t>0153048</t>
  </si>
  <si>
    <t>Плита Gebau HIPS 208 желтый 3000*2000*4мм мат/гл с з/пл.</t>
  </si>
  <si>
    <t>0153049</t>
  </si>
  <si>
    <t>Плита Gebau HIPS 5001 белый 3000*1500*1мм мат/мат с з/пл.</t>
  </si>
  <si>
    <t>0153050</t>
  </si>
  <si>
    <t>Плита Gebau HIPS 5001 белый 3000*1500*2мм мат/мат с з/пл.</t>
  </si>
  <si>
    <t>0153051</t>
  </si>
  <si>
    <t>Плита Gebau HIPS 713 коричневый 3000*1500*1мм мат/гл с з/пл.</t>
  </si>
  <si>
    <t>0153052</t>
  </si>
  <si>
    <t>Плита Gebau HIPS 640 черный 3000*2000*8мм мат/гл с з/пл.</t>
  </si>
  <si>
    <t>0153053</t>
  </si>
  <si>
    <t>Плита Gebau HIPS 209 красный 3000*2000*3мм мат/гл с з/пл.</t>
  </si>
  <si>
    <t>0153054</t>
  </si>
  <si>
    <t>Плита Gebau HIPS 208 желтый 3000*2000*3мм мат/гл с з/пл.</t>
  </si>
  <si>
    <t>0153055</t>
  </si>
  <si>
    <t>Плита Gebau HIPS 275 зеленый 3000*2000*3мм мат/гл с з/пл.</t>
  </si>
  <si>
    <t>0153056</t>
  </si>
  <si>
    <t>Плита Gebau HIPS 209 красный 3000*1000*1мм мат/гл с з/пл.</t>
  </si>
  <si>
    <t>0153057</t>
  </si>
  <si>
    <t>Плита Gebau ABS/ПММА 5% белый 3000*2000*2мм с з/пл.</t>
  </si>
  <si>
    <t>0153058</t>
  </si>
  <si>
    <t>Плита Gebau HIPS 520 металлик серебро 3000*2000*6мм мат/гл с з/пл.</t>
  </si>
  <si>
    <t>0153059</t>
  </si>
  <si>
    <t>Плита Gebau HIPS 640 черный EXPO 3000*2000*3мм мат/гл с з/пл.</t>
  </si>
  <si>
    <t>0153060</t>
  </si>
  <si>
    <t>Плита Gebau HIPS 5001 белый 3000*2000*1,5мм мат/гл с з/пл.</t>
  </si>
  <si>
    <t>0153061</t>
  </si>
  <si>
    <t>Плита Gebau HIPS 306 синиий 570*980*1,8мм мат/гл без з/пл.</t>
  </si>
  <si>
    <t>01531001</t>
  </si>
  <si>
    <t>Плита Gebau HIPS 587 серый 980*680*2мм мат/гл с з/пл.</t>
  </si>
  <si>
    <t>01531002</t>
  </si>
  <si>
    <t>Плита Gebau HIPS 137 оранж. 750*670*2мм мат/гл с з/пл.</t>
  </si>
  <si>
    <t>01531003</t>
  </si>
  <si>
    <t>Плита Gebau HIPS 137 оранж. 750*600*2мм мат/гл с з/пл.</t>
  </si>
  <si>
    <t>01531004</t>
  </si>
  <si>
    <t>Плита Gebau HIPS 713 коричн. 2050*750*2мм мат/гл с з/пл.</t>
  </si>
  <si>
    <t>01531005</t>
  </si>
  <si>
    <t>Плита Gebau HIPS 713 коричн. 2585*2000*1мм мат/гл с з/пл.</t>
  </si>
  <si>
    <t>01531006</t>
  </si>
  <si>
    <t>Плита Gebau HIPS 272 красный 1440*1000*3мм мат/гл без з/пл.</t>
  </si>
  <si>
    <t>01531007</t>
  </si>
  <si>
    <t>Плита Gebau HIPS 272 красный 970*920*3мм мат/гл без з/пл.</t>
  </si>
  <si>
    <t>01531008</t>
  </si>
  <si>
    <t>Плита Gebau HIPS 5001 белый 2456*876*1мм мат/гл с з/пл.</t>
  </si>
  <si>
    <t>01531009</t>
  </si>
  <si>
    <t>Плита Gebau HIPS 5001 белый 2453*831*1мм мат/гл с з/пл.</t>
  </si>
  <si>
    <t>01531010</t>
  </si>
  <si>
    <t>Плита Gebau HIPS 535 серый (pantone 429) 2000*3000*2мм мат/гл с з/пл.</t>
  </si>
  <si>
    <t>01531011</t>
  </si>
  <si>
    <t>Плита Gebau HIPS 5001 белый 1080*650*3мм мат/гл с з/пл.</t>
  </si>
  <si>
    <t>01531012</t>
  </si>
  <si>
    <t>Плита Gebau HIPS 145 желтый 1400*1000*3мм мат/гл с з/пл.</t>
  </si>
  <si>
    <t>01531013</t>
  </si>
  <si>
    <t>Плита Gebau ABS серый RAL 7046 тиснение "манка" 2000*1000*2мм без з/пл.</t>
  </si>
  <si>
    <t>01531014</t>
  </si>
  <si>
    <t>Плита Gebau HIPS 226 зеленый 1000*1000*2,7мм мат/гл без з/пл.</t>
  </si>
  <si>
    <t>01531015</t>
  </si>
  <si>
    <t>Плита Gebau HIPS 226 зеленый 990*575*2мм мат/гл без з/пл.</t>
  </si>
  <si>
    <t>01531016</t>
  </si>
  <si>
    <t>Плита Gebau HIPS 226 зеленый 920*760*2мм мат/гл с з/пл.</t>
  </si>
  <si>
    <t>01531017</t>
  </si>
  <si>
    <t>Плита Gebau HIPS 218 коричн.955*740*2,7мм мат/гл без з/пл.</t>
  </si>
  <si>
    <t>01531018</t>
  </si>
  <si>
    <t>Плита Gebau HIPS 218 коричн.990*575*2мм мат/гл без з/пл.</t>
  </si>
  <si>
    <t>01531019</t>
  </si>
  <si>
    <t>Плита Gebau HIPS 218 коричн.960*425*2мм мат/гл с з/пл.</t>
  </si>
  <si>
    <t>01531020</t>
  </si>
  <si>
    <t>Плита Gebau ABS черный тиснение "песок" 1100*600*3мм без з/пл.</t>
  </si>
  <si>
    <t>01531021</t>
  </si>
  <si>
    <t>Плита Gebau HIPS 520 металлик серебро 1620*640*1мм мат/гл с з/пл.</t>
  </si>
  <si>
    <t>01531022</t>
  </si>
  <si>
    <t>Плита Gebau HIPS 245 голубой 650*550*1,5мм мат/гл с з/пл.</t>
  </si>
  <si>
    <t>01531023</t>
  </si>
  <si>
    <t>Плита Gebau HIPS SB6R2275 темно-зеленый 950*740*3мм мат/гл без з/пл.</t>
  </si>
  <si>
    <t>01531024</t>
  </si>
  <si>
    <t>Плита Gebau ABS черный тиснение "песок" 1170*700*3мм без з/пл.</t>
  </si>
  <si>
    <t>01531025</t>
  </si>
  <si>
    <t>Плита Gebau HIPS 5001 белый 1620*640*1мм мат/гл с з/пл.</t>
  </si>
  <si>
    <t>01531026</t>
  </si>
  <si>
    <t>Плита Gebau HIPS 272 красный 1220*630*2мм мат/гл без з/пл.</t>
  </si>
  <si>
    <t>01531027</t>
  </si>
  <si>
    <t>Плита Gebau HIPS 300 голубой 1220*630*2мм мат/гл без з/пл.</t>
  </si>
  <si>
    <t>01531028</t>
  </si>
  <si>
    <t>Плита Gebau HIPS 520 металлик серебро 850*520*3мм мат/гл c з/пл.</t>
  </si>
  <si>
    <t>01531029</t>
  </si>
  <si>
    <t>Плита Gebau HIPS 306 синий 920*780*2мм мат/гл с з/пл.</t>
  </si>
  <si>
    <t>01531030</t>
  </si>
  <si>
    <t>Плита Gebau HIPS 306 синий 1410*770*3мм мат/гл без з/пл.</t>
  </si>
  <si>
    <t>01531031</t>
  </si>
  <si>
    <t>Плита Gebau HIPS 329 синий 3000*2000*2мм мат/гл без з/пл.</t>
  </si>
  <si>
    <t>01531032</t>
  </si>
  <si>
    <t>Плита Gebau HIPS 640 черный 3050*2050*5мм мат/гл c з/пл.</t>
  </si>
  <si>
    <t>01531033</t>
  </si>
  <si>
    <t>Плита Gebau HIPS 640 черный 3050*2050*2мм мат/гл c з/пл.</t>
  </si>
  <si>
    <t>01531034</t>
  </si>
  <si>
    <t>Плита Gebau HIPS 272 красный 950*740*3мм мат/гл без з/пл.</t>
  </si>
  <si>
    <t>01531035</t>
  </si>
  <si>
    <t>Плита Gebau HIPS 306 синий 550*520*1,8мм мат/гл с з/пл.</t>
  </si>
  <si>
    <t>01531036</t>
  </si>
  <si>
    <t>Плита Gebau HIPS 640 черный 805*420*3мм без з/пл.</t>
  </si>
  <si>
    <t>01531037</t>
  </si>
  <si>
    <t>Плита Gebau HIPS 640 черный 805*420*2мм без з/пл.</t>
  </si>
  <si>
    <t>01531038</t>
  </si>
  <si>
    <t>Плита Gebau HIPS 640 черный 700*460*2мм с з/пл.</t>
  </si>
  <si>
    <t>01531039</t>
  </si>
  <si>
    <t>Плита Gebau HIPS 535 серый (pantone 429) 1000*665*2мм мат/гл с з/пл.</t>
  </si>
  <si>
    <t>01531040</t>
  </si>
  <si>
    <t>Плита Gebau HIPS 306 синий 920*880*2мм мат/гл с з/пл.</t>
  </si>
  <si>
    <t>01531041</t>
  </si>
  <si>
    <t>Плита Gebau HIPS 272 красный 970*920*2,8мм мат/гл без з/пл.</t>
  </si>
  <si>
    <t>01531042</t>
  </si>
  <si>
    <t>Плита Gebau HIPS 272 красный 1280*770*1,9мм мат/гл без з/пл.</t>
  </si>
  <si>
    <t>01531043</t>
  </si>
  <si>
    <t>Плита Gebau HIPS 272 красный 1440*1000*2,8мм мат/гл без з/пл.</t>
  </si>
  <si>
    <t>01531044</t>
  </si>
  <si>
    <t>Плита Gebau HIPS 713 коричневый 750*680*2мм мат/гл с з/пл.</t>
  </si>
  <si>
    <t>01531045</t>
  </si>
  <si>
    <t>Плита Gebau HIPS 300 голубой 600*600*3мм мат/гл c з/пл.</t>
  </si>
  <si>
    <t>01531046</t>
  </si>
  <si>
    <t>Плита Gebau HIPS 300 голубой 740*740*3мм мат/гл c з/пл.</t>
  </si>
  <si>
    <t>01531048</t>
  </si>
  <si>
    <t>Плита Gebau HIPS 306 синий 820*620*3мм мат/гл без з/пл.</t>
  </si>
  <si>
    <t>01531049</t>
  </si>
  <si>
    <t>Плита Gebau HIPS 306 синий 800*420*3мм мат/гл без з/пл.</t>
  </si>
  <si>
    <t>01531050</t>
  </si>
  <si>
    <t>Плита Gebau HIPS 306 синий 1040*640*3мм мат/гл без з/пл.</t>
  </si>
  <si>
    <t>01531051</t>
  </si>
  <si>
    <t>Плита Gebau HIPS 306 синий 850*680*3мм мат/гл с з/пл.</t>
  </si>
  <si>
    <t>01531052</t>
  </si>
  <si>
    <t>Плита Gebau HIPS 306 синий 1050*680*3мм мат/гл с з/пл.</t>
  </si>
  <si>
    <t>01531053</t>
  </si>
  <si>
    <t>Плита Gebau HIPS 300 голубой 1440*1000*2,8мм мат/гл без з/пл.</t>
  </si>
  <si>
    <t>01531054</t>
  </si>
  <si>
    <t>Плита Gebau HIPS 300 голубой 970*920*2,8мм мат/гл без з/пл.</t>
  </si>
  <si>
    <t>01531055</t>
  </si>
  <si>
    <t>Плита Gebau HIPS 5001 белый 1850*1000*3мм мат/гл с з/пл.</t>
  </si>
  <si>
    <t>01531056</t>
  </si>
  <si>
    <t>Плита Gebau HIPS 5001 белый 2000*1300*3мм мат/гл с з/пл.</t>
  </si>
  <si>
    <t>01531057</t>
  </si>
  <si>
    <t>Плита Gebau HIPS 156 желтый 1580*450*1,5мм мат/гл с з/пл.</t>
  </si>
  <si>
    <t>01531058</t>
  </si>
  <si>
    <t>Плита Gebau HIPS opal 700*700*3мм мат/гл c з/пл.</t>
  </si>
  <si>
    <t>01531059</t>
  </si>
  <si>
    <t>Плита Gebau HIPS 520 металлик серебро 1750*1250*1,5мм мат/гл c з/пл.</t>
  </si>
  <si>
    <t>01531060</t>
  </si>
  <si>
    <t>Плита Gebau HIPS 5001 белый 1405*620*2мм мат/гл с з/пл.</t>
  </si>
  <si>
    <t>01531061</t>
  </si>
  <si>
    <t>Плита Gebau HIPS 275 зеленый 550*750*2мм мат/гл c з/пл.</t>
  </si>
  <si>
    <t>01531062</t>
  </si>
  <si>
    <t>Плита Gebau HIPS 300 голубой 650*550*1,5мм мат/гл с з/пл.</t>
  </si>
  <si>
    <t>01531063</t>
  </si>
  <si>
    <t>Плита Gebau HIPS 300 голубой 2160*1300*3мм мат/гл с з/пл.</t>
  </si>
  <si>
    <t>01531064</t>
  </si>
  <si>
    <t>Плита Gebau HIPS 218 коричн.1280*960*3мм мат/гл с з/пл.</t>
  </si>
  <si>
    <t>01531065</t>
  </si>
  <si>
    <t>Плита Gebau HIPS 5001 белый 680*650*3мм мат/гл с з/пл.</t>
  </si>
  <si>
    <t>01531066</t>
  </si>
  <si>
    <t>Плита Gebau HIPS Pantone 234C 1900*1100*3мм мат/гл с з/пл.</t>
  </si>
  <si>
    <t>01531067</t>
  </si>
  <si>
    <t>Плита Gebau HIPS Pantone 234C 700*750*2мм мат/гл с з/пл.</t>
  </si>
  <si>
    <t>01531068</t>
  </si>
  <si>
    <t>Плита Gebau HIPS Pantone 234C 1500*590*2мм мат/гл с з/пл.</t>
  </si>
  <si>
    <t>01531069</t>
  </si>
  <si>
    <t>Плита Gebau ABS 535 серый тиснение "манка" 1800*800*2,7мм без з/пл.</t>
  </si>
  <si>
    <t>01531070</t>
  </si>
  <si>
    <t>Плита Gebau ABS 535 серый тиснение "манка" 1800*800*3мм без з/пл.</t>
  </si>
  <si>
    <t>01531071</t>
  </si>
  <si>
    <t>Плита Gebau ABS 535 серый тиснение "манка" 2000*1000*2,7мм без з/пл.</t>
  </si>
  <si>
    <t>01531072</t>
  </si>
  <si>
    <t>Плита Gebau HIPS 520 металлик серебро 1600*1340*1,5мм мат/гл с з/пл.</t>
  </si>
  <si>
    <t>01531073</t>
  </si>
  <si>
    <t>Плита Gebau HIPS 145 желтый 1580*960*1,5мм мат/гл. с защ.пл.</t>
  </si>
  <si>
    <t>01531074</t>
  </si>
  <si>
    <t>Плита Gebau HIPS opal 1250*2050*2,4мм мат/гл c з/пл.</t>
  </si>
  <si>
    <t>01531075</t>
  </si>
  <si>
    <t>Плита Gebau HIPS 272 красный 950*740*2,8мм мат/гл без з/пл.</t>
  </si>
  <si>
    <t>01531076</t>
  </si>
  <si>
    <t>Плита Gebau HIPS 272 красный 800*600*2мм мат/гл без з/пл.</t>
  </si>
  <si>
    <t>01531077</t>
  </si>
  <si>
    <t>Плита Gebau HIPS 306 синий 1400*1000*3мм мат/гл с з/пл.</t>
  </si>
  <si>
    <t>01531078</t>
  </si>
  <si>
    <t>Плита Gebau HIPS 306 синий 1280*960*3мм мат/гл без з/пл.</t>
  </si>
  <si>
    <t>01531079</t>
  </si>
  <si>
    <t>Плита Gebau HIPS 930 зеленый 630*1220*2мм мат/гл без з/пл.</t>
  </si>
  <si>
    <t>01531080</t>
  </si>
  <si>
    <t>Плита Gebau HIPS 327 (RAL 1019) 3000*2000*3мм мат/гл с з/пл.</t>
  </si>
  <si>
    <t>01531081</t>
  </si>
  <si>
    <t>Плита Gebau HIPS 327 (RAL 1019) 3000*2000*2мм мат/гл с з/пл.</t>
  </si>
  <si>
    <t>01531082</t>
  </si>
  <si>
    <t>Плита Gebau HIPS 327 (RAL 1019) 3000*2000*1мм мат/гл с з/пл.</t>
  </si>
  <si>
    <t>01531083</t>
  </si>
  <si>
    <t>Плита Gebau ABS/ПММА 5% белый 1880*750*3мм с з/пл.</t>
  </si>
  <si>
    <t>01531084</t>
  </si>
  <si>
    <t>Плита Gebau HIPS 226 зеленый 500*750*2мм мат/гл с з/пл.</t>
  </si>
  <si>
    <t>01531085</t>
  </si>
  <si>
    <t>Плита Gebau HIPS 300 голубой 1000*550*3мм мат/гл без з/пл.</t>
  </si>
  <si>
    <t>01531086</t>
  </si>
  <si>
    <t>Плита Gebau HIPS opal 1730*3000*1,5мм мат/гл с з/пл.</t>
  </si>
  <si>
    <t>01531087</t>
  </si>
  <si>
    <t xml:space="preserve">Плита Gebau HIPS 182 зеленый 560*520*1,8мм  мат/гл с з/пл.       </t>
  </si>
  <si>
    <t>01531088</t>
  </si>
  <si>
    <t xml:space="preserve">Плита Gebau HIPS 536 металлик серый 3000*2000*2мм  мат/гл с з/пл.       </t>
  </si>
  <si>
    <t>01531089</t>
  </si>
  <si>
    <t>Плита Gebau HIPS 137 оранжевый 750*750*2мм мат/гл без з/пл.</t>
  </si>
  <si>
    <t>01531090</t>
  </si>
  <si>
    <t>Плита Gebau HIPS 182 зеленый 550*520*1.8мм мат/гл с з/пл.</t>
  </si>
  <si>
    <t>01531091</t>
  </si>
  <si>
    <t>Плита Gebau HIPS 640 черный 860*570*1.5 мм мат/гл с з/пл.</t>
  </si>
  <si>
    <t>01531092</t>
  </si>
  <si>
    <t xml:space="preserve">Плита Gebau HIPS 5001 белый 860*570*1.5 мм мат/гл с з/пл.  </t>
  </si>
  <si>
    <t>016001001</t>
  </si>
  <si>
    <t>Плита Bildex 3*1500*4000 белый BL9003 (al.0,3*0,3)</t>
  </si>
  <si>
    <t>016001002</t>
  </si>
  <si>
    <t>Плита Bildex 3*1500*4000 слоновая кость BL1015 (al.0,3*0,3)</t>
  </si>
  <si>
    <t>016001003</t>
  </si>
  <si>
    <t>Плита Bildex 3*1500*4000 красный BL3020 (al.0,3*0,3)</t>
  </si>
  <si>
    <t>016001004</t>
  </si>
  <si>
    <t>Плита Bildex 3*1500*4000 синий ультрамарин BL5002 (al.0,3*0,3)</t>
  </si>
  <si>
    <t>016001005</t>
  </si>
  <si>
    <t>Плита Bildex 3*1500*4000 желтый BL1023 (al.0,3*0,3)</t>
  </si>
  <si>
    <t>016001006</t>
  </si>
  <si>
    <t>Плита Bildex 3*1500*4000 черный BL9005 (al.0,3*0,3)</t>
  </si>
  <si>
    <t>016001007</t>
  </si>
  <si>
    <t>Плита Bildex 3*1500*4000 серебро BL9006 (al.0,3*0,3)</t>
  </si>
  <si>
    <t>016001008</t>
  </si>
  <si>
    <t>Плита Bildex 3*1500*4000 серебро искрящееся BL0001 (al.0,3*0,3)</t>
  </si>
  <si>
    <t>016001009</t>
  </si>
  <si>
    <t>Плита Bildex 3*1500*4000 золото BL0201 (al.0,3*0,3)</t>
  </si>
  <si>
    <t>016001010</t>
  </si>
  <si>
    <t>Плита Bildex 3*1500*4000 коричневый BL8017 (al.0,3*0,3)</t>
  </si>
  <si>
    <t>016001011</t>
  </si>
  <si>
    <t>Плита Bildex 3*1500*4000 пурпурно-красный BL3004 (al.0,3*0,3)</t>
  </si>
  <si>
    <t>016001012</t>
  </si>
  <si>
    <t>Плита Bildex 3*1500*4000 голубой BL5015 (al.0,3*0,3)</t>
  </si>
  <si>
    <t>016001013</t>
  </si>
  <si>
    <t>Плита Bildex 3*1220*4000 белый BL9003 (al.0,3*0,3)</t>
  </si>
  <si>
    <t>016001014</t>
  </si>
  <si>
    <t>Плита Bildex 3*1220*4000 слоновая кость BL1015 (al.0,3*0,3)</t>
  </si>
  <si>
    <t>016001015</t>
  </si>
  <si>
    <t>Плита Bildex 3*1220*4000 красный BL3020 (al.0,3*0,3)</t>
  </si>
  <si>
    <t>016001016</t>
  </si>
  <si>
    <t>Плита Bildex 3*1220*4000 синий ультрамарин BL5002 (al.0,3*0,3)</t>
  </si>
  <si>
    <t>016001017</t>
  </si>
  <si>
    <t>Плита Bildex 3*1220*4000 черный BL9005 (al.0,3*0,3)</t>
  </si>
  <si>
    <t>016001018</t>
  </si>
  <si>
    <t>Плита Bildex 3*1220*4000 серебро BL9006 (al.0,3*0,3)</t>
  </si>
  <si>
    <t>016001019</t>
  </si>
  <si>
    <t>Плита Bildex 3*1220*4000 коричневый BL8017 (al.0,3*0,3)</t>
  </si>
  <si>
    <t>016001020</t>
  </si>
  <si>
    <t>Плита Bildex 3*1500*4000 бронза BL0205 (al.0,3*0,3)</t>
  </si>
  <si>
    <t>016001021</t>
  </si>
  <si>
    <t>Плита Bildex 3*1500*4000 зеленый BL6029 (al.0,3*0,3)</t>
  </si>
  <si>
    <t>016001022</t>
  </si>
  <si>
    <t>Плита Bildex 3*1500*4000 красный RAL3000 (al.0,3*0,3)</t>
  </si>
  <si>
    <t>016001023</t>
  </si>
  <si>
    <t>Плита Bildex 3*1500*4000 белый глянц. GL9003 (al.0,3*0,3)</t>
  </si>
  <si>
    <t>016001024</t>
  </si>
  <si>
    <t>Плита Bildex 3*1220*4000 серебро искр. BL0001 (al.0,3*0,3)</t>
  </si>
  <si>
    <t>016001025</t>
  </si>
  <si>
    <t>Плита Bildex 3*1220*4000 мокрый асфальт BL9007 (al.0,3*0,3)</t>
  </si>
  <si>
    <t>016001026</t>
  </si>
  <si>
    <t>Плита Bildex 3*1500*4000 мокрый асфальт BL9007 (al.0,3*0,3)</t>
  </si>
  <si>
    <t>016001027</t>
  </si>
  <si>
    <t>Плита Bildex 3*1500*4000 шампань BL0202 (al.0,3*0,3)</t>
  </si>
  <si>
    <t>016001028</t>
  </si>
  <si>
    <t>Плита Bildex 3*1500*4000 серый BL7047 (al.0,3*0,3)</t>
  </si>
  <si>
    <t>016001029</t>
  </si>
  <si>
    <t>Плита Bildex 3*1500*4000 оранжевый BL2009 (al.0,3*0,3)</t>
  </si>
  <si>
    <t>016001031</t>
  </si>
  <si>
    <t>Плита Bildex 3*1500*4000 голубой метал. BL0705 (al.0,3*0,3)</t>
  </si>
  <si>
    <t>016001032</t>
  </si>
  <si>
    <t>Плита Bildex 3*1500*4000 перламутр BL1035 (al.0,3*0,3)</t>
  </si>
  <si>
    <t>016001033</t>
  </si>
  <si>
    <t>Плита Bildex 3*1500*4000 бежевый BL1001 (al.0,3*0,3)</t>
  </si>
  <si>
    <t>016001034</t>
  </si>
  <si>
    <t>Плита Bildex 3*1500*4000 черный глянц. GL9005 (al.0,3*0,3)</t>
  </si>
  <si>
    <t>016001035</t>
  </si>
  <si>
    <t>Плита Bildex 3*1500*6000 серебро BL9006 (al.0,3*0,3)</t>
  </si>
  <si>
    <t>016001036</t>
  </si>
  <si>
    <t>Плита Bildex 3*1500*6000 белый BL9003 (al.0,3*0,3)</t>
  </si>
  <si>
    <t>016001037</t>
  </si>
  <si>
    <t>Плита Bildex 3*1500*4000 "царапанный" металлик BS1306 (al.0,3*0,3)</t>
  </si>
  <si>
    <t>016001038</t>
  </si>
  <si>
    <t>Плита Bildex 3*1500*4000 "царапанный" фиолетовый BS1301 (al.0,3*0,3)</t>
  </si>
  <si>
    <t>016001039</t>
  </si>
  <si>
    <t>Плита Bildex 3*1220*4000 золото BL0201 (al.0,3*0,3)</t>
  </si>
  <si>
    <t>016001040</t>
  </si>
  <si>
    <t>Плита Bildex 3*1500*4000 серебро BL9006/белый BL9003 (Al.0,3)</t>
  </si>
  <si>
    <t>016003001</t>
  </si>
  <si>
    <t>Плита Bildex 4*1500*4000 серебро BX9006 Г1 (al.0,4*0,4)</t>
  </si>
  <si>
    <t>030416</t>
  </si>
  <si>
    <t>профиль ALS (G) металл зеленый 10см(хл.2м)</t>
  </si>
  <si>
    <t>030418</t>
  </si>
  <si>
    <t>профиль ALS (G) металл желтый 10см(хл.2м)</t>
  </si>
  <si>
    <t>03042001</t>
  </si>
  <si>
    <t>профиль ALS (0,6мм) 90мм неокраш.(хл.2м)</t>
  </si>
  <si>
    <t>030420017</t>
  </si>
  <si>
    <t>профиль ALS (0,6мм) 90мм черный (хл.2м)</t>
  </si>
  <si>
    <t>03042002</t>
  </si>
  <si>
    <t>профиль ALS (0,6мм) 180мм неокраш.(хл.2м)</t>
  </si>
  <si>
    <t>03042003</t>
  </si>
  <si>
    <t>профиль ALS (0,6мм) 90мм белый (хл.2м)</t>
  </si>
  <si>
    <t>03042004</t>
  </si>
  <si>
    <t>профиль ALS (0,6мм) 180мм белый (хл.2м)</t>
  </si>
  <si>
    <t>03042005</t>
  </si>
  <si>
    <t>профиль ALS (0,6мм) 90мм красный (хл.2м)</t>
  </si>
  <si>
    <t>03042006</t>
  </si>
  <si>
    <t>профиль ALS (0,6мм) 90мм синий RAL5017 (хл.2м)</t>
  </si>
  <si>
    <t>03042007</t>
  </si>
  <si>
    <t>профиль ALS (0,6мм) 90мм зеленый (хл.2м)</t>
  </si>
  <si>
    <t>03042009</t>
  </si>
  <si>
    <t>профиль ALS (0,8мм) 180мм,неокраш.(хл.3м)</t>
  </si>
  <si>
    <t>03042011</t>
  </si>
  <si>
    <t>профиль ALS (0,8мм) 180мм,белый (хл.3м)</t>
  </si>
  <si>
    <t>03042015</t>
  </si>
  <si>
    <t>профиль ALS (0,6мм) 90мм темно-синий RAL5002 (хл.2м)</t>
  </si>
  <si>
    <t>03042016</t>
  </si>
  <si>
    <t>профиль ALS (0,5мм) 90мм неокраш.(хл.2м)</t>
  </si>
  <si>
    <t>03042017</t>
  </si>
  <si>
    <t>профиль ALS (0,6мм) 180мм темно-синий RAL 5002 (хл.2м)</t>
  </si>
  <si>
    <t>03042018</t>
  </si>
  <si>
    <t>профиль ALS (0,6мм) 180мм синий RAL 5017 (хл.2м)</t>
  </si>
  <si>
    <t>030429</t>
  </si>
  <si>
    <t>профиль ELKAMET L23/215 бронза (бухта 50м)</t>
  </si>
  <si>
    <t>030430</t>
  </si>
  <si>
    <t>профиль ALS (0,6мм) 130мм неокраш.(хл.2м)</t>
  </si>
  <si>
    <t>030431</t>
  </si>
  <si>
    <t>профиль ALS (0,6мм) 130мм белый(хл.2м)</t>
  </si>
  <si>
    <t>030432</t>
  </si>
  <si>
    <t>профиль ALS (0,6мм) 180мм красный (хл.2м)</t>
  </si>
  <si>
    <t>030433</t>
  </si>
  <si>
    <t>профиль ALS (0,6мм) 130мм красный (хл.2м)</t>
  </si>
  <si>
    <t>030434</t>
  </si>
  <si>
    <t>профиль ALS (0,6мм) 130мм синий RAL5017 (хл.2м)</t>
  </si>
  <si>
    <t>030435</t>
  </si>
  <si>
    <t>профиль ALS (0,6мм) 130мм зеленый (хл.2м)</t>
  </si>
  <si>
    <t>030439</t>
  </si>
  <si>
    <t>профиль ALS (0,6мм) 130мм золото зерк.с защ.пленкой (хл.2м)</t>
  </si>
  <si>
    <t>030443</t>
  </si>
  <si>
    <t>профиль ALS (0,6мм) 130мм серебро зерк.с защ.пленкой (хл.2м)</t>
  </si>
  <si>
    <t>030444</t>
  </si>
  <si>
    <t>профиль ALS (0,6мм) 130мм темно-синий RAL5002 (хл.2м)</t>
  </si>
  <si>
    <t>030445</t>
  </si>
  <si>
    <t>профиль ALS (0,5мм) 130мм неокраш.(хл.2м)</t>
  </si>
  <si>
    <t>033003</t>
  </si>
  <si>
    <t>Профиль Г-обр.20*20*1,5мм (хл.6м)</t>
  </si>
  <si>
    <t>033004</t>
  </si>
  <si>
    <t>Профиль AL(Труба прямоуг.40*20*2,0 хл.6м)</t>
  </si>
  <si>
    <t>033005</t>
  </si>
  <si>
    <t>Профиль AL 208032 137 мм N 5.1 (хл.6м)</t>
  </si>
  <si>
    <t>033006</t>
  </si>
  <si>
    <t>Профиль AL 208033 150 мм N 5 (хл.6м)</t>
  </si>
  <si>
    <t>033007</t>
  </si>
  <si>
    <t>Уголок соединительный 133 мм</t>
  </si>
  <si>
    <t>033201</t>
  </si>
  <si>
    <t>Профиль труба(бокс) 40*20*2мм (6м)</t>
  </si>
  <si>
    <t>033202</t>
  </si>
  <si>
    <t xml:space="preserve">Уголок 40*40*4мм </t>
  </si>
  <si>
    <t>033203</t>
  </si>
  <si>
    <t>Профиль труба 50*30*2 мм (хл.6 м)</t>
  </si>
  <si>
    <t>0333001</t>
  </si>
  <si>
    <t>Профиль N1 золото матовое (хл.3,04м) ПП-159 БП</t>
  </si>
  <si>
    <t>0333002</t>
  </si>
  <si>
    <t>Профиль N1 серебро матовое (хл.3,04м) ПП-159 АН</t>
  </si>
  <si>
    <t>0333003</t>
  </si>
  <si>
    <t>Профиль N2 золото матовое (хл.3,04м) ПП-99 БП</t>
  </si>
  <si>
    <t>0333004</t>
  </si>
  <si>
    <t>Профиль N2 серебро матовое (хл.3,04м) ПП-99 АН</t>
  </si>
  <si>
    <t>0334001</t>
  </si>
  <si>
    <t>Уголок 15*15*0,5мм белый (3м)</t>
  </si>
  <si>
    <t>0334002</t>
  </si>
  <si>
    <t>Уголок 20*20*1мм белый (3м)</t>
  </si>
  <si>
    <t>0334003</t>
  </si>
  <si>
    <t>Уголок 30*30*1мм белый (3м)</t>
  </si>
  <si>
    <t>0334004</t>
  </si>
  <si>
    <t>Уголок 40*40*1мм белый (3м)</t>
  </si>
  <si>
    <t>0334005</t>
  </si>
  <si>
    <t>Профиль заверш. П-образный 10мм 22/16*11*1мм белый (3м)</t>
  </si>
  <si>
    <t>0334006</t>
  </si>
  <si>
    <t>Профиль П-образный паз 1,5мм 8*3,5*1мм белый (3м)</t>
  </si>
  <si>
    <t>0334007</t>
  </si>
  <si>
    <t>Профиль П-образный паз 3мм 10*6*1мм белый (3м)</t>
  </si>
  <si>
    <t>0334008</t>
  </si>
  <si>
    <t>Профиль U-образный капля паз 3мм 10*6*1мм белый (3м)</t>
  </si>
  <si>
    <t>0334009</t>
  </si>
  <si>
    <t>Профиль U-образный капля паз 5мм  12*7*1мм белый (3м)</t>
  </si>
  <si>
    <t>0334010</t>
  </si>
  <si>
    <t>Уголок 15*15*0,5мм черный (3м)</t>
  </si>
  <si>
    <t>0335001</t>
  </si>
  <si>
    <t>Уголок 40*40*3мм (6м)</t>
  </si>
  <si>
    <t>0335002</t>
  </si>
  <si>
    <t>Уголок 40*40*4мм (6м)</t>
  </si>
  <si>
    <t>0335003</t>
  </si>
  <si>
    <t>Профиль труба 40*20*2мм (6м)</t>
  </si>
  <si>
    <t>0335004</t>
  </si>
  <si>
    <t>Профиль труба 50*30*2мм (6м)</t>
  </si>
  <si>
    <t>0335005</t>
  </si>
  <si>
    <t>Уголок 50*50*4мм (6м)</t>
  </si>
  <si>
    <t>03370101</t>
  </si>
  <si>
    <t>профиль RP0201 капля под 3мм 11*5*1мм белый (3м)</t>
  </si>
  <si>
    <t>03370102</t>
  </si>
  <si>
    <t>профиль RP0200 капля под 5мм 14*7*0,8мм белый (3м)</t>
  </si>
  <si>
    <t>03370103</t>
  </si>
  <si>
    <t>профиль RP0083 П-обр.под 10мм 12*11*1мм белый (3м)</t>
  </si>
  <si>
    <t>03370201</t>
  </si>
  <si>
    <t>профиль RP0199 плакатный белый (3м)</t>
  </si>
  <si>
    <t>1111000301</t>
  </si>
  <si>
    <t>штендер метал.арочный,9016 белый</t>
  </si>
  <si>
    <t>1111000302</t>
  </si>
  <si>
    <t>штендер метал.арочный,1021 желтый</t>
  </si>
  <si>
    <t>1111000303</t>
  </si>
  <si>
    <t>штендер метал.арочный,3020 красный</t>
  </si>
  <si>
    <t>1111000304</t>
  </si>
  <si>
    <t>штендер метал.арочный,6029 зеленый</t>
  </si>
  <si>
    <t>1111000305</t>
  </si>
  <si>
    <t>штендер метал.арочный,5015 голубой</t>
  </si>
  <si>
    <t>1111000306</t>
  </si>
  <si>
    <t>штендер метал.арочный,5005 синий</t>
  </si>
  <si>
    <t>1111000307</t>
  </si>
  <si>
    <t>штендер метал.арочный,9006 серебро</t>
  </si>
  <si>
    <t>1111000308</t>
  </si>
  <si>
    <t>штендер метал.арочный,9005 черный</t>
  </si>
  <si>
    <t>1111000309</t>
  </si>
  <si>
    <t>штендер метал.арочный,9007 т. серебро</t>
  </si>
  <si>
    <t>1111000401</t>
  </si>
  <si>
    <t>штендер метал.прямоуг.9016 белый</t>
  </si>
  <si>
    <t>1111000402</t>
  </si>
  <si>
    <t>штендер метал.прямоуг.1021 желтый</t>
  </si>
  <si>
    <t>1111000403</t>
  </si>
  <si>
    <t>штендер метал.прямоуг.3020 красный</t>
  </si>
  <si>
    <t>1111000404</t>
  </si>
  <si>
    <t>штендер метал.прямоуг.6029 зеленый</t>
  </si>
  <si>
    <t>1111000405</t>
  </si>
  <si>
    <t>штендер метал.прямоуг.5015 голубой</t>
  </si>
  <si>
    <t>1111000406</t>
  </si>
  <si>
    <t>штендер метал.прямоуг.5005 синий</t>
  </si>
  <si>
    <t>1111000407</t>
  </si>
  <si>
    <t>штендер метал.прямоуг.9006 серебро</t>
  </si>
  <si>
    <t>1111000408</t>
  </si>
  <si>
    <t>штендер метал.прямоуг.9005 черный</t>
  </si>
  <si>
    <t>1111009</t>
  </si>
  <si>
    <t>Стритлайн настенный белый ТК 005(без поля) 1440*490мм</t>
  </si>
  <si>
    <t>1111014</t>
  </si>
  <si>
    <t>стритлайн арочный белый ТК 004(без поля)1740*710мм с основан.</t>
  </si>
  <si>
    <t>111119</t>
  </si>
  <si>
    <t>Str. черный прямоуг.с перем.(85*61см) P1128</t>
  </si>
  <si>
    <t>111125</t>
  </si>
  <si>
    <t>Str. черный прямоуг.с перем.(100*70см) P1228</t>
  </si>
  <si>
    <t>111131</t>
  </si>
  <si>
    <t>Str.белый прямоуг.с перем.(70*50см) P1028</t>
  </si>
  <si>
    <t>111132</t>
  </si>
  <si>
    <t xml:space="preserve">Str.синий прямоуг.с перем.(70*50см) P1028 </t>
  </si>
  <si>
    <t>111135</t>
  </si>
  <si>
    <t>Str.желтый прямоуг.с перем.(100*70см) P1228</t>
  </si>
  <si>
    <t>1 Евро =</t>
  </si>
  <si>
    <t>1$ =</t>
  </si>
  <si>
    <t>Варианты</t>
  </si>
  <si>
    <t>01141438</t>
  </si>
  <si>
    <t>916001-028 Аппарат пылеудаляющий CTL 26E, компл.акц.D27/D36S-RS</t>
  </si>
  <si>
    <t>011414611</t>
  </si>
  <si>
    <t>564271 Дрель-отв.АКК,компл.в конт.CXS Li 1,3 Set</t>
  </si>
  <si>
    <t>01141463</t>
  </si>
  <si>
    <t>498527 Насадка-щетка  D 36 UBD</t>
  </si>
  <si>
    <t>011414814</t>
  </si>
  <si>
    <t>488878 Шаблон фрезерный VS 600 SZ 20</t>
  </si>
  <si>
    <t>011414815</t>
  </si>
  <si>
    <t>490995 Фреза "ласточкин хвост" HS S8 D20?17?15Gr</t>
  </si>
  <si>
    <t>011414816</t>
  </si>
  <si>
    <t>490996 Фреза "ласточкин хвост" HW S8 D20?17?15Gr.</t>
  </si>
  <si>
    <t>011414817</t>
  </si>
  <si>
    <t>490983 Фреза для изготовления желобка HW S8 R4</t>
  </si>
  <si>
    <t>011414818</t>
  </si>
  <si>
    <t>490984 Фреза для изготовления желобка HW S8 R6,35</t>
  </si>
  <si>
    <t>011414902</t>
  </si>
  <si>
    <t>574550 Рубанок, комплект в контейнере HL 850 EB-Plus</t>
  </si>
  <si>
    <t>011414903</t>
  </si>
  <si>
    <t>484521 Головка режущая, "волна малая" HK 82 RF</t>
  </si>
  <si>
    <t>011414904</t>
  </si>
  <si>
    <t>484522 Головка режущая, "волна крупная" HK 82 RG</t>
  </si>
  <si>
    <t>011414905</t>
  </si>
  <si>
    <t>485331 Головка режущая, "волнение" HK 82 RW</t>
  </si>
  <si>
    <t>011414906</t>
  </si>
  <si>
    <t>485332 Нож спиральный HS 82 RW</t>
  </si>
  <si>
    <t>011414907</t>
  </si>
  <si>
    <t>485017 Приспособлен. для стационарной установки SE-HL</t>
  </si>
  <si>
    <t>011414908</t>
  </si>
  <si>
    <t>485018 Приспособление для строгания под углом WA-HL</t>
  </si>
  <si>
    <t>011414909</t>
  </si>
  <si>
    <t>484518 Нож спиральный HS 82 RF</t>
  </si>
  <si>
    <t>011414910</t>
  </si>
  <si>
    <t>484519 Нож спиральный HS 82 RG</t>
  </si>
  <si>
    <t>011414911</t>
  </si>
  <si>
    <t>484509 Мешок для сбора стружки с адаптером SB-HL</t>
  </si>
  <si>
    <t>0114152001</t>
  </si>
  <si>
    <t>493218 Якорь AP 55 E 230V ET-BG</t>
  </si>
  <si>
    <t>0114152002</t>
  </si>
  <si>
    <t>228659 Шарикоподшипник рад. 6201 DDU DIN 625</t>
  </si>
  <si>
    <t>0114152003</t>
  </si>
  <si>
    <t>461902 Вал-шестерня PF 1200 E</t>
  </si>
  <si>
    <t>0114152004</t>
  </si>
  <si>
    <t>439042 Втулка-подшипник скольжения AP55E</t>
  </si>
  <si>
    <t>0114152005</t>
  </si>
  <si>
    <t>228798 Шарикоподшипник радиальный 6000 Z1D1 DIN 625</t>
  </si>
  <si>
    <t>0114152006</t>
  </si>
  <si>
    <t>228559 Шарикоподшипник радиальный 608 2Z C3 DIN 625</t>
  </si>
  <si>
    <t>0114152007</t>
  </si>
  <si>
    <t>491704 Щетки угольные TS 55 EBQ ET-BG</t>
  </si>
  <si>
    <t>0114152008</t>
  </si>
  <si>
    <t>715024 Вентилятор HL 850 E</t>
  </si>
  <si>
    <t>0114152009</t>
  </si>
  <si>
    <t>487965 Пластина графит. CMB 120 в сборе</t>
  </si>
  <si>
    <t>0114152010</t>
  </si>
  <si>
    <t>488191 Пластина керам. CMB 120 ET-BAUGRUPPE</t>
  </si>
  <si>
    <t>01141617</t>
  </si>
  <si>
    <t>916001-001 Комплект TOP-JOB TS 55 "Ламинат/ДСП"</t>
  </si>
  <si>
    <t>01141618</t>
  </si>
  <si>
    <t>916001-005 Пила дисковая TS 55 EBQ-Plus FS, компл. c дисками "Мебельщик"</t>
  </si>
  <si>
    <t>01141619</t>
  </si>
  <si>
    <t xml:space="preserve">492051 Диск пильный спец. по Alu HW 190 x 2,6/2,0 x 20 мм TF 58 </t>
  </si>
  <si>
    <t>492656 Фреза пазов. спиральн. тверд. HW Spi D12?42 LD ss S12</t>
  </si>
  <si>
    <t>01141625</t>
  </si>
  <si>
    <t>491427 Опорная пластина,FT 0 град.</t>
  </si>
  <si>
    <t>01141626</t>
  </si>
  <si>
    <t>492052 Диск пильный по ламинату HW 190 x 2,6/1,8 x 20 мм TF 54</t>
  </si>
  <si>
    <t>01141627</t>
  </si>
  <si>
    <t>916001-032 Пила TS 55 EBQ-Plus FS,компл."Ламинат/ДСП"</t>
  </si>
  <si>
    <t>01141628</t>
  </si>
  <si>
    <t>916001-037 Пила TS 55 EBQ-Plus FS,комп."TS 55+FS-BAG"</t>
  </si>
  <si>
    <t>01141632</t>
  </si>
  <si>
    <t>498327 Мат.шлиф. STF D90/6 P800 GR 50X</t>
  </si>
  <si>
    <t>01141633</t>
  </si>
  <si>
    <t>498328 Мат.шлиф. STF D90/6 P1000 GR 50X</t>
  </si>
  <si>
    <t>01141634</t>
  </si>
  <si>
    <t>498329 Мат.шлиф. STF D90/6 P1200 GR 50X</t>
  </si>
  <si>
    <t>01141635</t>
  </si>
  <si>
    <t>498330 Мат.шлиф. STF D90/6 P1500 GR 50X</t>
  </si>
  <si>
    <t>01141637</t>
  </si>
  <si>
    <t xml:space="preserve">571814 Шлиф.машинка ЭКСЦЕНТРИК в конт. ETS 125 EQ-PLUS </t>
  </si>
  <si>
    <t>01141638</t>
  </si>
  <si>
    <t>570775 Шлиф.машинка  углов. Rustofix, компл. RAS 180.03 E-HR</t>
  </si>
  <si>
    <t>01141639</t>
  </si>
  <si>
    <t>411887 Щетка шлифовальная, цилиндрическая BG 85</t>
  </si>
  <si>
    <t>01141640</t>
  </si>
  <si>
    <t>574321 Фрезер дисковый, в конт. T-Loc PF 1200 E-Plus Alucobond</t>
  </si>
  <si>
    <t>01141641</t>
  </si>
  <si>
    <t>574322 Фрезер дисковый, в конт. T-Loc PF 1200 E-Plus Dibond</t>
  </si>
  <si>
    <t>01141642</t>
  </si>
  <si>
    <t>574335 Фрезер, в конт. T-Loc OF1010 EBQ-Plus(Set)</t>
  </si>
  <si>
    <t>01141650</t>
  </si>
  <si>
    <t>498410 Мешок-пылесборник SC FIS-CT MINI/5</t>
  </si>
  <si>
    <t>01141651</t>
  </si>
  <si>
    <t>492389 Комплект для уборки,стандартный D27/D36 S-RS</t>
  </si>
  <si>
    <t>цена</t>
  </si>
  <si>
    <t>0153062</t>
  </si>
  <si>
    <t>Плита Gebau HIPS 640 черный 3000*2000*1.5 мм  мат/гл с з/пл.</t>
  </si>
  <si>
    <t>0153063</t>
  </si>
  <si>
    <t>Плита Gebau HIPS 209 красный 3000*2000*2мм мат/гл с з/пл.</t>
  </si>
  <si>
    <t>0153064</t>
  </si>
  <si>
    <t>Плита Gebau HIPS 5001 белый 3000*1500*2мм мат/гл с з/пл.</t>
  </si>
  <si>
    <t>0153065</t>
  </si>
  <si>
    <t>Плита Gebau HIPS 520 металлик серебро 3000*2000*4мм мат/гл с з/пл.</t>
  </si>
  <si>
    <t>0153066</t>
  </si>
  <si>
    <t>Плита Gebau HIPS 306 синий 3000*2000*4мм мат/гл с з/пл.</t>
  </si>
  <si>
    <t>0153067</t>
  </si>
  <si>
    <t>Плита Gebau HIPS 275 зеленый 3000*2000*4мм мат/гл с з/пл.</t>
  </si>
  <si>
    <t>Плита Bildex 3*1500*4000 белый глянц. BG9003 (al.0,3*0,3)</t>
  </si>
  <si>
    <t>016001041</t>
  </si>
  <si>
    <t>Плита Bildex 3*1220*4000 жёлтый BL1023 (al.0,3*0,3)</t>
  </si>
  <si>
    <t>016001042</t>
  </si>
  <si>
    <t>Плита Bildex 3*1500*4000 белый BL9003 (al.0,21*0,21)</t>
  </si>
  <si>
    <t>016001043</t>
  </si>
  <si>
    <t>Плита Bildex 3*1500*4000 серебро BL9006/серебро BL9006 (al.0,3*0,3)</t>
  </si>
  <si>
    <t>016001044</t>
  </si>
  <si>
    <t>Плита Bildex 3*1500*5200 синий ультрамарин BL5002 (al.0,3*0,3)</t>
  </si>
  <si>
    <t>016001045</t>
  </si>
  <si>
    <t>Плита Bildex 3*1500*4000 красный глянц.BG3020 (al.0.3*0.3)</t>
  </si>
  <si>
    <t>016001046</t>
  </si>
  <si>
    <t>Плита Bildex 3*1500*5000 красный BL3020 (al.0,3*0,3)</t>
  </si>
  <si>
    <t>016001047</t>
  </si>
  <si>
    <t>Плита Bildex 3*1500*5000 жёлтый BL1023 (al.0,3*0,3)</t>
  </si>
  <si>
    <t>016001048</t>
  </si>
  <si>
    <t>Плита Bildex 3*1500*5200 красный BL3020 (al.0,3*0,3)</t>
  </si>
  <si>
    <t>016001049</t>
  </si>
  <si>
    <t>Плита Bildex 3*1500*4000 желто-зеленый BL6018 (al.0.3*0.3)</t>
  </si>
  <si>
    <t>016001050</t>
  </si>
  <si>
    <t>Плита Bildex 3*1220*4000 зеленый BL6029 (al.0,3*0,3)</t>
  </si>
  <si>
    <t>01600201</t>
  </si>
  <si>
    <t xml:space="preserve">Образец Bildex серебро искр. BL0001 1500*785*3мм </t>
  </si>
  <si>
    <t>016003002</t>
  </si>
  <si>
    <t>Плита Bildex 4*1220*5000 белый BX-9003 Г1 (al.0,4*0,4)</t>
  </si>
  <si>
    <t>016003003</t>
  </si>
  <si>
    <t>Плита Bildex 4*1500*5500 синий BLUE BX-0755 (al.0,4*0,4)</t>
  </si>
  <si>
    <t>016003004</t>
  </si>
  <si>
    <t>Плита Bildex 4*1220*3000 синий BL5002  (al.0,4*0,4)</t>
  </si>
  <si>
    <t>016003005</t>
  </si>
  <si>
    <t>Плита Bildex 4*1220*4000 синий BL5002  (al.0,4*0,4)</t>
  </si>
  <si>
    <t>профиль ALS (0,6мм) 90мм черный с з/пл.(хл.2м)</t>
  </si>
  <si>
    <t>профиль ALS (0,6мм) 90мм белый с з/пл.(хл.2м)</t>
  </si>
  <si>
    <t>профиль ALS (0,6мм) 180мм белый с з/пл.(хл.2м)</t>
  </si>
  <si>
    <t>профиль ALS (0,6мм) 90мм красный с з/пл.(хл.2м)</t>
  </si>
  <si>
    <t>профиль ALS (0,6мм) 90мм синий RAL5017 с з/пл.(хл.2м)</t>
  </si>
  <si>
    <t>профиль ALS (0,6мм) 90мм зеленый с з/пл.(хл.2м)</t>
  </si>
  <si>
    <t>профиль ALS (0,6мм) 90мм темно-синий RAL5002 с з/пл.(хл.2м)</t>
  </si>
  <si>
    <t>профиль ALS (0,6мм) 180мм темно-синий RAL 5002 с з/пл.(хл.2м)</t>
  </si>
  <si>
    <t>профиль ALS (0,6мм) 180мм синий RAL 5017 с з/пл.(хл.2м)</t>
  </si>
  <si>
    <t>профиль ALS (0,6мм) 130мм белый с з/пл.(хл.2м)</t>
  </si>
  <si>
    <t>профиль ALS (0,6мм) 180мм красный с з/пл.(хл.2м)</t>
  </si>
  <si>
    <t>профиль ALS (0,6мм) 130мм красный с з/пл.(хл.2м)</t>
  </si>
  <si>
    <t>профиль ALS (0,6мм) 130мм синий RAL5017 с з/пл.(хл.2м)</t>
  </si>
  <si>
    <t>профиль ALS (0,6мм) 130мм зеленый с з/пл.(хл.2м)</t>
  </si>
  <si>
    <t>профиль ALS (0,6мм) 130мм золото зерк.с з/пл.(хл.2м)</t>
  </si>
  <si>
    <t>профиль ALS (0,6мм) 130мм серебро зерк.с з/пл.(хл.2м)</t>
  </si>
  <si>
    <t>профиль ALS (0,6мм) 130мм темно-синий RAL5002 с з/пл.(хл.2м)</t>
  </si>
  <si>
    <t>03010011</t>
  </si>
  <si>
    <t>TF BA016/1SM базовый текстиль 16мм анод 6,1м</t>
  </si>
  <si>
    <t>03010012</t>
  </si>
  <si>
    <t>TF BA022/1SM базовый текстиль 22мм анод 6,1м</t>
  </si>
  <si>
    <t>03010013</t>
  </si>
  <si>
    <t>TF BA045/2SM базовый текстиль 45мм 2стор анод 6,1м</t>
  </si>
  <si>
    <t>03010014</t>
  </si>
  <si>
    <t>TF BA022/1MF базовый текстиль 22мм неокр 6,1м</t>
  </si>
  <si>
    <t>03010022</t>
  </si>
  <si>
    <t>AC TP015 полоса текстиль (15мм) пвх</t>
  </si>
  <si>
    <t>03010023</t>
  </si>
  <si>
    <t>AC CD005 шнур текстиль (5мм) пвх</t>
  </si>
  <si>
    <t>03010024</t>
  </si>
  <si>
    <t>AC RO111 ролик текстиль</t>
  </si>
  <si>
    <t>03010211</t>
  </si>
  <si>
    <t>CF BA026/1MF базовый клик 26мм неокраш 6,1м</t>
  </si>
  <si>
    <t>03010212</t>
  </si>
  <si>
    <t>CF EL026/1SM крышка клик 26мм EL анод 6,1м</t>
  </si>
  <si>
    <t>03010221</t>
  </si>
  <si>
    <t>CF BA033/1MF базовый клик 33мм неокраш 6,1м</t>
  </si>
  <si>
    <t>03010222</t>
  </si>
  <si>
    <t>CF EL033/1SM крышка клик 33мм EL анод 6,1м</t>
  </si>
  <si>
    <t>03010223</t>
  </si>
  <si>
    <t>CF SQ033/1SM крышка клик 33мм SQ анод 6,1м</t>
  </si>
  <si>
    <t>03010231</t>
  </si>
  <si>
    <t>AC FC007 уголок клик 26мм (7мм) внутр винт сталь (PL30/48/58,TB)</t>
  </si>
  <si>
    <t>03010232</t>
  </si>
  <si>
    <t>AC FC013 уголок клик 33мм (13мм) внутр винт сталь (TF)</t>
  </si>
  <si>
    <t>03010233</t>
  </si>
  <si>
    <t>AC FS022 пружина клик 26мм (16,5х22мм) сталь</t>
  </si>
  <si>
    <t>03010234</t>
  </si>
  <si>
    <t xml:space="preserve">AC FS027 пружина клик 33мм (22х27мм) сталь </t>
  </si>
  <si>
    <t>03010311</t>
  </si>
  <si>
    <t>BF BA001/1SM базовый багет №1 серебро матовое 3,04м</t>
  </si>
  <si>
    <t>03010312</t>
  </si>
  <si>
    <t>BF BA001/1GM базовый багет №1 золото матовое 3,04м</t>
  </si>
  <si>
    <t>03010313</t>
  </si>
  <si>
    <t>BF BA001/1BM базовый багет №1 бронза матовая 3,04м</t>
  </si>
  <si>
    <t>03010314</t>
  </si>
  <si>
    <t>BF BA001/1WG базовый багет №1 белый глянец 3,04м</t>
  </si>
  <si>
    <t>03010315</t>
  </si>
  <si>
    <t>BF BA001/1NG базовый багет №1 черный глянец 3,04м</t>
  </si>
  <si>
    <t>03010316</t>
  </si>
  <si>
    <t>BF BA001/1BG базовый багет №1 синий глянец 3,04м</t>
  </si>
  <si>
    <t>03010317</t>
  </si>
  <si>
    <t>BF BA001/1RG базовый багет №1 красный глянец 3,04м</t>
  </si>
  <si>
    <t>03010318</t>
  </si>
  <si>
    <t>BF BA001/1W0 базовый багет №1 под дерево 3,04м</t>
  </si>
  <si>
    <t>03010319</t>
  </si>
  <si>
    <t>BF BA001/1NM базовый багет №1 черный матовый 3,04м</t>
  </si>
  <si>
    <t>03010321</t>
  </si>
  <si>
    <t>BF BA002/1SM базовый багет №2 серебро матовое 3,04м</t>
  </si>
  <si>
    <t>03010322</t>
  </si>
  <si>
    <t>BF BA002/1GM базовый багет №2 золото матовое 3,04м</t>
  </si>
  <si>
    <t>03010323</t>
  </si>
  <si>
    <t>BF BA002/1BM базовый багет №2 бронза матовая 3,04м</t>
  </si>
  <si>
    <t>03010324</t>
  </si>
  <si>
    <t>BF BA002/1WG базовый багет №2 белый глянец 3,04м</t>
  </si>
  <si>
    <t>03010325</t>
  </si>
  <si>
    <t>BF BA002/1NG базовый багет №2 черный глянец 3,04м</t>
  </si>
  <si>
    <t>03010326</t>
  </si>
  <si>
    <t>BF BA002/1BG базовый багет №2 синий глянец 3,04м</t>
  </si>
  <si>
    <t>03010327</t>
  </si>
  <si>
    <t>BF BA002/1RG базовый багет №2 красный глянец 3,04м</t>
  </si>
  <si>
    <t>03010328</t>
  </si>
  <si>
    <t>BF BA002/1W0 базовый багет №2 под дерево 3,04м</t>
  </si>
  <si>
    <t>03010329</t>
  </si>
  <si>
    <t>BF BA002/1NM базовый багет №2 черный матовый 3,04м</t>
  </si>
  <si>
    <t>03010361</t>
  </si>
  <si>
    <t>AC LP020 петля багет сталь</t>
  </si>
  <si>
    <t>03010362</t>
  </si>
  <si>
    <t>AC FC010 уголок багет (10мм) сталь</t>
  </si>
  <si>
    <t>03010363</t>
  </si>
  <si>
    <t>AC FS006 пружина багет (6мм) сталь</t>
  </si>
  <si>
    <t>03010364</t>
  </si>
  <si>
    <t xml:space="preserve">AC AS001 комплект сборочный малый </t>
  </si>
  <si>
    <t>03010370</t>
  </si>
  <si>
    <t>BF BA001/1SM базовый багет №1 серебро матовое 2,98м</t>
  </si>
  <si>
    <t>03010371</t>
  </si>
  <si>
    <t>BF BA001/1GM базовый багет №1 золото матовое 2,98м</t>
  </si>
  <si>
    <t>0301101</t>
  </si>
  <si>
    <t>PE BA027/2SM базовый постер 27мм анод 6,1м</t>
  </si>
  <si>
    <t>0301102</t>
  </si>
  <si>
    <t>PE EL027/2SM крышка постер 27мм анод 6,1м</t>
  </si>
  <si>
    <t>0301121</t>
  </si>
  <si>
    <t>AC CP027/B крышка постер черная пвх</t>
  </si>
  <si>
    <t>0301122</t>
  </si>
  <si>
    <t>AC CP027/G крышка постер серая пвх</t>
  </si>
  <si>
    <t>0301201</t>
  </si>
  <si>
    <t>PL BA048/1SM базовый панель 48мм 1стор анод 6,1м</t>
  </si>
  <si>
    <t>0301202</t>
  </si>
  <si>
    <t>PL BA048/2SM базовый панель 48мм 2стор анод 6,1м</t>
  </si>
  <si>
    <t>0301203</t>
  </si>
  <si>
    <t>PL EL048/1SM крышка панель 48мм EL анод 6,1м</t>
  </si>
  <si>
    <t>0301204</t>
  </si>
  <si>
    <t>PL SQ048/1SM крышка панель 48мм SQ анод 6,1м</t>
  </si>
  <si>
    <t>0301221</t>
  </si>
  <si>
    <t>PL BA030/1SM базовый панель 30мм 1стор анод 6,1м</t>
  </si>
  <si>
    <t>0301222</t>
  </si>
  <si>
    <t>PL BA030/2SM базовый панель 30мм 2стор анод 6,1м</t>
  </si>
  <si>
    <t>0301223</t>
  </si>
  <si>
    <t>PL EL030/1SM крышка панель 30мм EL анод 6,1м</t>
  </si>
  <si>
    <t>0301224</t>
  </si>
  <si>
    <t>PL SQ030/1SM крышка панель 30мм SQ анод 6,1м</t>
  </si>
  <si>
    <t>0301240</t>
  </si>
  <si>
    <t>AC FS026 пружина панель 30мм (22х26мм) сталь</t>
  </si>
  <si>
    <t>0301241</t>
  </si>
  <si>
    <t>AC FC008 уголок панель 30мм (8мм) внутр винт сталь(PL30,TB)</t>
  </si>
  <si>
    <t>0301242</t>
  </si>
  <si>
    <t>AC AP011 уголок панель (11мм) алюм (PL 48/58, TF 22/45)</t>
  </si>
  <si>
    <t>0301243</t>
  </si>
  <si>
    <t>AC FS043 пружина панель 48мм (25х43мм) сталь</t>
  </si>
  <si>
    <t>0301244</t>
  </si>
  <si>
    <t>AC FS052 пружина панель 58мм (30х52мм) сталь</t>
  </si>
  <si>
    <t>0301245</t>
  </si>
  <si>
    <t>PL RA016/2MF радиатор панель неокраш 6/6,1м</t>
  </si>
  <si>
    <t>0301301</t>
  </si>
  <si>
    <t>AL EL031/1SM базовый акрилайт EL 31мм анод 6,1м</t>
  </si>
  <si>
    <t>0301302</t>
  </si>
  <si>
    <t>AL SQ031/1SM базовый акрилайт SQ 31мм анод 6,1м</t>
  </si>
  <si>
    <t>0301303</t>
  </si>
  <si>
    <t>AL SQ031/1MF базовый акрилайт SQ 31мм неокраш 6,1м</t>
  </si>
  <si>
    <t>0301321</t>
  </si>
  <si>
    <t>AC CP030/B крышка акрилайт SQ черная пвх</t>
  </si>
  <si>
    <t>0301322</t>
  </si>
  <si>
    <t>AC CP031/B крышка акрилайт EL черная пвх</t>
  </si>
  <si>
    <t>0301323</t>
  </si>
  <si>
    <t>AC LP012/B петля акрилайт черная пвх (PE, AL EL/SQ)</t>
  </si>
  <si>
    <t>0301324</t>
  </si>
  <si>
    <t>AC BR021/B кронштейн акрилайт угловой черный пвх (PE, AL EL/SQ)</t>
  </si>
  <si>
    <t>0301325</t>
  </si>
  <si>
    <t>AC BR060/B кронштейн акрилайт круглый черный пвх</t>
  </si>
  <si>
    <t>0301326</t>
  </si>
  <si>
    <t>AC CP030/G крышка акрилайт SQ серая пвх</t>
  </si>
  <si>
    <t>0301327</t>
  </si>
  <si>
    <t>AC CP031/G крышка акрилайт EL серая пвх</t>
  </si>
  <si>
    <t>0301328</t>
  </si>
  <si>
    <t>AC LP012/G петля акрилайт серая пвх (PE, AL EL/SQ)</t>
  </si>
  <si>
    <t>0301329</t>
  </si>
  <si>
    <t>AC BR021/G кронштейн акрилайт угловой серый пвх (PE, AL EL/SQ)</t>
  </si>
  <si>
    <t>0301330</t>
  </si>
  <si>
    <t>AC BR060/G кронштейн акрилайт круглый серый пвх</t>
  </si>
  <si>
    <t>030133123</t>
  </si>
  <si>
    <t>133160 проф.PYLON-LLF 300,сырой (хл.6,05м)</t>
  </si>
  <si>
    <t>0301401</t>
  </si>
  <si>
    <t>IB BA100/2SM базовый короб 100мм 2стор анод 6,1м</t>
  </si>
  <si>
    <t>0301402</t>
  </si>
  <si>
    <t>IB EL100/2SM разъемный короб 100мм 2стор анод 6,1м</t>
  </si>
  <si>
    <t>0301403</t>
  </si>
  <si>
    <t>IB CR100/2SM крышка короб 100мм 2стор анод 6,1м</t>
  </si>
  <si>
    <t>0301411</t>
  </si>
  <si>
    <t>OB BA150/2MF базовый короб 150мм 2стор неокраш 6/6,1м</t>
  </si>
  <si>
    <t>0301412</t>
  </si>
  <si>
    <t>OB SQ150/2MF разъемный короб 150мм 2стор неокраш 6/6,1м</t>
  </si>
  <si>
    <t>0301413</t>
  </si>
  <si>
    <t>OB CR150/2MF крышка короб 150мм 2стор неокраш 6/6,1м</t>
  </si>
  <si>
    <t>0301421</t>
  </si>
  <si>
    <t>CB BA050/2SM базовый короб клик 50мм 2стор анод 6,1м</t>
  </si>
  <si>
    <t>0301422</t>
  </si>
  <si>
    <t>CB BA100/2SM базовый короб клик 100мм 2стор анод 6,1м</t>
  </si>
  <si>
    <t>0301431</t>
  </si>
  <si>
    <t>TB BA100/1SM базовый короб текстиль 100мм 1стор анод 6,1м</t>
  </si>
  <si>
    <t>0301432</t>
  </si>
  <si>
    <t>TB BA100/1MF базовый короб текстиль 100мм 1стор неокраш. 6,1м</t>
  </si>
  <si>
    <t>0301451</t>
  </si>
  <si>
    <t>BB BA110/1MF базовый короб баннер 110мм неокраш 6,1м</t>
  </si>
  <si>
    <t>0301452</t>
  </si>
  <si>
    <t>BB CR110/1MF крышка короб баннер 110мм неокраш 6,1м</t>
  </si>
  <si>
    <t>0301454</t>
  </si>
  <si>
    <t>BB SQ110/1MF натяжной короб баннер неокраш 2м</t>
  </si>
  <si>
    <t>0301455</t>
  </si>
  <si>
    <t>BB EL110/1MF зажимной короб баннер неокраш 2м</t>
  </si>
  <si>
    <t>0301471</t>
  </si>
  <si>
    <t>AC AP080 уголок соед 80мм алюм (IB)</t>
  </si>
  <si>
    <t>0301472</t>
  </si>
  <si>
    <t>AC AP130 угол соед 130мм алюм (OB)</t>
  </si>
  <si>
    <t>0301473</t>
  </si>
  <si>
    <t>AC BO620 болт 6х20мм (IB, OB)</t>
  </si>
  <si>
    <t>0301474</t>
  </si>
  <si>
    <t>AC NU006 гайка М6 (IB, OB)</t>
  </si>
  <si>
    <t>0301475</t>
  </si>
  <si>
    <t>AC AP031 угол соед 31мм алюм (CB 50/100, TB, BB)</t>
  </si>
  <si>
    <t>0301476</t>
  </si>
  <si>
    <t>AC SC610 винт 6х10мм сталь (CB 50/100, TB)</t>
  </si>
  <si>
    <t>0301477</t>
  </si>
  <si>
    <t>AC BO630 болт М6 сталь (BB)</t>
  </si>
  <si>
    <t>0301478</t>
  </si>
  <si>
    <t>AC BL006 блок сталь (BB)</t>
  </si>
  <si>
    <t>0301479</t>
  </si>
  <si>
    <t>AC TP013A лента магнитная, тип А</t>
  </si>
  <si>
    <t>0301480</t>
  </si>
  <si>
    <t>AC TP013B лента магнитная, тип B</t>
  </si>
  <si>
    <t>0301501</t>
  </si>
  <si>
    <t>SB BA020/2SM базовый пилон 20 анод 6,1м</t>
  </si>
  <si>
    <t>0301502</t>
  </si>
  <si>
    <t>SB BA040/2SM базовый пилон 40 анод 6,1м</t>
  </si>
  <si>
    <t>0301701</t>
  </si>
  <si>
    <t>PR TU402 труба 40х20х2мм алюм неокраш 6/6,1м</t>
  </si>
  <si>
    <t>0301702</t>
  </si>
  <si>
    <t>PR SQ010 профиль квадратный 10х10 мм алюм неокраш 2м</t>
  </si>
  <si>
    <t>0301703</t>
  </si>
  <si>
    <t>PR RA010 профиль круглый 10 мм алюм неокраш 2м</t>
  </si>
  <si>
    <t>0301711</t>
  </si>
  <si>
    <t>PR SF003 F-образный под 3мм неокраш 6,1м</t>
  </si>
  <si>
    <t>0301712</t>
  </si>
  <si>
    <t>PR SF004 F-образный под 4мм неокраш 6,1м</t>
  </si>
  <si>
    <t>Аквапанель Knauf Внутренняя 900х1200х12,5мм</t>
  </si>
  <si>
    <t>Аквапанель Knauf Наружная 900х2400х12,5мм</t>
  </si>
  <si>
    <t>Клей для швов, 310 мл АКВАПАНЕЛЬ</t>
  </si>
  <si>
    <t>Шуруп для Аквапанелей 4,2х25мм SN (1000шт)</t>
  </si>
  <si>
    <t>упак.</t>
  </si>
  <si>
    <t>Шуруп для Аквапанелей 4,2х39мм SN (500шт)</t>
  </si>
  <si>
    <t>ГВЛ Knauf 2500х1200х10 мм влагостойкий фальцевая кромка</t>
  </si>
  <si>
    <t>ГВЛ Knauf 2500х1200х10мм влагостойкий п/к</t>
  </si>
  <si>
    <t>ГВЛ Knauf 2500х1200х12,5мм влагостойкий п/к</t>
  </si>
  <si>
    <t>Суперпол Knauf 1200х600х20 мм</t>
  </si>
  <si>
    <t>ГКЛ Гипрок  2500х1200х12,5мм GN13 S/GKB</t>
  </si>
  <si>
    <t>ГКЛ Гипрок  2500х1200х12,5мм влагостойкий GKBi AK</t>
  </si>
  <si>
    <t>ГКЛ Гипрок  3000х1200х12,5мм GN13 S/GKB</t>
  </si>
  <si>
    <t>ГКЛ Гипрок  3000х1200х12,5мм влагостойкий GKBi AK</t>
  </si>
  <si>
    <t>ГКЛ Knauf  2500х1200х12,5мм</t>
  </si>
  <si>
    <t>ГКЛ Knauf  2500х1200х12,5мм влагостойкий</t>
  </si>
  <si>
    <t>ГКЛ Knauf  2600х1200х12,5мм</t>
  </si>
  <si>
    <t>ГКЛ Knauf  2700х1200х12,5мм</t>
  </si>
  <si>
    <t>ГКЛ Knauf  2700х1200х12,5мм влагостойкий</t>
  </si>
  <si>
    <t>ГКЛ Knauf  3000х1200х12,5мм</t>
  </si>
  <si>
    <t>ГКЛ Knauf  3000х1200х12,5мм влагостойкий</t>
  </si>
  <si>
    <t>ГКЛ Knauf  3300х1200х12,5мм</t>
  </si>
  <si>
    <t>ГКЛ Knauf 1500х600х12,5мм малоформатный</t>
  </si>
  <si>
    <t>ГКЛ Knauf 2500х1200х12,5мм огнестойкий</t>
  </si>
  <si>
    <t>ГКЛ Knauf 2500х1200х6,5мм реставрационный</t>
  </si>
  <si>
    <t>ГКЛ Knauf 2500х1200х9,5мм (для потолка)</t>
  </si>
  <si>
    <t>ГКЛ Knauf 2500х1200х9,5мм (для потолка) влагостойкий</t>
  </si>
  <si>
    <t>ГКЛ Knauf 3000х1200х6,5мм реставрационный</t>
  </si>
  <si>
    <t xml:space="preserve">Гипсофибровый лист Гласрок F Рифлекс 2400х1200х6 мм  </t>
  </si>
  <si>
    <t>СМЛ (Стекломагниевый лист) 2440х1220х10 мм Премиум</t>
  </si>
  <si>
    <t>СМЛ (Стекломагниевый лист) 2440х1220х8 мм Премиум</t>
  </si>
  <si>
    <t>Подвес прямой 47х17  Стандарт 0,9 мм 0,27 м (200 шт)</t>
  </si>
  <si>
    <t>кор.</t>
  </si>
  <si>
    <t>Подвес прямой 47х17 Стандарт 0,9 мм 0,27 м</t>
  </si>
  <si>
    <t>Подвес прямой 60х27 Кнауф  0,9-1 мм (100 шт)</t>
  </si>
  <si>
    <t>Подвес прямой 60х27 Кнауф 0,9-1 мм</t>
  </si>
  <si>
    <t>Подвес прямой 60х27 Стандарт  0,9-1 мм (100 шт)</t>
  </si>
  <si>
    <t>Подвес прямой 60х27 Стандарт 0,9-1 мм</t>
  </si>
  <si>
    <t>Подвес с зажимом усиленный 60х27 Стандарт  0,9-1 мм (100 шт)</t>
  </si>
  <si>
    <t>Подвес с зажимом усиленный 60х27 Стандарт 0,9-1 мм</t>
  </si>
  <si>
    <t>Соединитель  2-х уровневый  60х27 (100 шт)</t>
  </si>
  <si>
    <t>Соединитель  2-х уровневый 60х27</t>
  </si>
  <si>
    <t>Соединитель  одноур.45х18 "креветка" 0,6 мм (к ПП 47х17)</t>
  </si>
  <si>
    <t>Соединитель  одноур.60х27 "краб" Стандарт  0,9-1 мм (50 шт)</t>
  </si>
  <si>
    <t>Соединитель  одноур.60х27 "краб" Стандарт 0,9-1 мм</t>
  </si>
  <si>
    <t>Соединитель - удлинитель  60х27 (100 шт)</t>
  </si>
  <si>
    <t>Соединитель - удлинитель 60х27</t>
  </si>
  <si>
    <t>Тяга 0,25 м  к подвесу с зажимом (50 шт)</t>
  </si>
  <si>
    <t>Тяга 0,25 м к подвесу с зажимом</t>
  </si>
  <si>
    <t>Тяга 0,35 м  к подвесу с зажимом (50 шт)</t>
  </si>
  <si>
    <t>Тяга 0,35 м к подвесу с зажимом</t>
  </si>
  <si>
    <t>Тяга 0,5 м  к подвесу с зажимом (50 шт)</t>
  </si>
  <si>
    <t>Тяга 0,5 м к подвесу с зажимом</t>
  </si>
  <si>
    <t>Тяга 1,0 м  к подвесу с зажимом (50 шт)</t>
  </si>
  <si>
    <t>Тяга 1,0 м к подвесу с зажимом</t>
  </si>
  <si>
    <t>Лента бумажная для швов ГКЛ 153 м</t>
  </si>
  <si>
    <t>рулон</t>
  </si>
  <si>
    <t>Лента бумажная Кнауф для швов ГКЛ 50 м</t>
  </si>
  <si>
    <t>Лента кромочная (демпферная) FE Кнауф 8х100 мм 40 м</t>
  </si>
  <si>
    <t>Лента кромочная (демпферная) для полов Кнауф 8х100 мм 20 м</t>
  </si>
  <si>
    <t>Лента кромочная (демпферная) для полов Кнауф 8х50 мм 20 м</t>
  </si>
  <si>
    <t>Лента кромочная (демпферная) для полов, 6х100 мм, 10 м</t>
  </si>
  <si>
    <t>Лента кромочная (демпферная) для полов, 6х50 мм, 10 м</t>
  </si>
  <si>
    <t>Лента кромочная (демпферная) самоклеющаяся, 6х100 мм, 10 м</t>
  </si>
  <si>
    <t>Лента кромочная (демпферная), 6х100 мм, 10 м</t>
  </si>
  <si>
    <t>Лента металлизированная углозащитная (30м)</t>
  </si>
  <si>
    <t>Лента уплотнительная 40 мм х15 м</t>
  </si>
  <si>
    <t>Лента уплотнительная 50 мм х 15 м</t>
  </si>
  <si>
    <t>Сетка самоклеящаяся  Rigor 50(45) мм х150 м Профи</t>
  </si>
  <si>
    <t>Сетка самоклеящаяся  Rigor 50(45) мм х45 м Профи</t>
  </si>
  <si>
    <t>Сетка самоклеящаяся  Rigor 50(45) мм х90 м Профи</t>
  </si>
  <si>
    <t>Сетка самоклеящаяся 150 мм х 20 м Эконом</t>
  </si>
  <si>
    <t>Сетка самоклеящаяся 45(42) мм х 153 м Эконом</t>
  </si>
  <si>
    <t>Сетка самоклеящаяся 45(42) мм х 45 м Эконом</t>
  </si>
  <si>
    <t>Сетка самоклеящаяся 45(42) мм х 90 м Эконом</t>
  </si>
  <si>
    <t>Сетка стеклотканевая Rigor ячейка 2х2 мм, рулон 1х20 м Профи</t>
  </si>
  <si>
    <t>Сетка стеклотканевая Rigor ячейка 2х2 мм, рулон 1х50 м Профи</t>
  </si>
  <si>
    <t>Сетка стеклотканевая Rigor ячейка 5х5 мм, рулон 1х20 м Профи</t>
  </si>
  <si>
    <t>Сетка стеклотканевая Rigor ячейка 5х5 мм, рулон 1х50 м Профи</t>
  </si>
  <si>
    <t>Сетка стеклотканевая фасадная Penta ячейка 4х4 мм, рулон 1х50 м Стандарт</t>
  </si>
  <si>
    <t>Сетка стеклотканевая фасадная Rigor ячейка 10х10 мм, рулон 1х50 м Профи</t>
  </si>
  <si>
    <t>Сетка стеклотканевая фасадная Rigor ячейка 4х4 мм, рулон 1х50 м Профи</t>
  </si>
  <si>
    <t>Сетка стеклотканевая ячейка 10х10 мм, рулон 1х50 м Эконом</t>
  </si>
  <si>
    <t>Сетка стеклотканевая ячейка 2х2 мм, рулон 1х20 м Эконом</t>
  </si>
  <si>
    <t>Сетка стеклотканевая ячейка 2х2 мм, рулон 1х50 м Эконом</t>
  </si>
  <si>
    <t>Сетка стеклотканевая ячейка 5х5 мм, рулон 1х20 м Эконом</t>
  </si>
  <si>
    <t>Сетка стеклотканевая ячейка 5х5 мм, рулон 1х50 м Эконом</t>
  </si>
  <si>
    <t>ПН 100х40 3м Кнауф 0,60мм</t>
  </si>
  <si>
    <t>ПН 100х40 3м Стандарт 0,50мм</t>
  </si>
  <si>
    <t>ПС 100х50 3м Кнауф 0,60мм</t>
  </si>
  <si>
    <t>ПС 100х50 3м Стандарт 0,50мм</t>
  </si>
  <si>
    <t>ПС 100х50 4м Стандарт 0,50мм</t>
  </si>
  <si>
    <t>ПН 42х30 3м Стандарт 0,50мм</t>
  </si>
  <si>
    <t>ПС 42х37 3м Стандарт 0,50мм</t>
  </si>
  <si>
    <t>ПС 42х37 4м Стандарт 0,50мм</t>
  </si>
  <si>
    <t>ПП 47х17 3м Стандарт 0,50мм</t>
  </si>
  <si>
    <t>ПП 47х17 4м Стандарт 0,50мм</t>
  </si>
  <si>
    <t>ППН 17х20 3м Стандарт 0,50мм</t>
  </si>
  <si>
    <t>ПН 50х37 3м Гипрок Ультра 0,50 мм</t>
  </si>
  <si>
    <t>ПН 50х40 3м Кнауф 0,60мм</t>
  </si>
  <si>
    <t>ПН 50х40 3м Стандарт 0,50мм</t>
  </si>
  <si>
    <t>ПС 50х40 3м Гипрок Ультра 0,50 мм</t>
  </si>
  <si>
    <t>ПС 50х50 3м Кнауф 0,60мм</t>
  </si>
  <si>
    <t>ПС 50х50 3м Стандарт 0,50мм</t>
  </si>
  <si>
    <t>ПС 50х50 4м Стандарт 0,50мм</t>
  </si>
  <si>
    <t>ПП 60х27 3 м  Гипрок Ультра 0,50 мм</t>
  </si>
  <si>
    <t>ПП 60х27 3 м  Кнауф 0,60 мм</t>
  </si>
  <si>
    <t>ПП 60х27 3 м  Стандарт 0,50 мм</t>
  </si>
  <si>
    <t>ПП 60х27 3 м Оптима 0,40 мм</t>
  </si>
  <si>
    <t>ПП 60х27 4 м  Гипрок Ультра 0,50 мм</t>
  </si>
  <si>
    <t>ПП 60х27 4 м  Кнауф 0,60 мм</t>
  </si>
  <si>
    <t>ПП 60х27 4 м  Стандарт 0,50 мм</t>
  </si>
  <si>
    <t>ПП 60х27 4 м Оптима 0,40 мм</t>
  </si>
  <si>
    <t xml:space="preserve">ППН 27х28 3 м  Гипрок Ультра 0,50 мм </t>
  </si>
  <si>
    <t>ППН 27х28 3 м  Кнауф 0,60 мм</t>
  </si>
  <si>
    <t>ППН 27х28 3 м  Стандарт 0,50 мм</t>
  </si>
  <si>
    <t xml:space="preserve">ППН 27х28 3 м Оптима 0,40 мм </t>
  </si>
  <si>
    <t>ПН 66х30 3м Стандарт 0,50мм</t>
  </si>
  <si>
    <t>ПН 66х37 3м Гипрок Ультра  0,50мм</t>
  </si>
  <si>
    <t>ПС 66х37 3м Стандарт 0,50мм</t>
  </si>
  <si>
    <t>ПС 66х37 4м Стандарт 0,50мм</t>
  </si>
  <si>
    <t>ПС 66х40 3м Гипрок Ультра  0,50мм</t>
  </si>
  <si>
    <t>ПН 75х40 3м Кнауф 0,60мм</t>
  </si>
  <si>
    <t>ПН 75х40 3м Стандарт 0,50мм</t>
  </si>
  <si>
    <t>ПС 75х50 3м Кнауф 0,60мм</t>
  </si>
  <si>
    <t>ПС 75х50 3м Стандарт 0,50мм</t>
  </si>
  <si>
    <t>ПС 75х50 4м Стандарт 0,50мм</t>
  </si>
  <si>
    <t>Профиль Маячок 10 мм,  3 м (50 шт)</t>
  </si>
  <si>
    <t>Профиль Маячок 10 мм, 3 м</t>
  </si>
  <si>
    <t>Профиль Маячок 6 мм,  3 м (50 шт)</t>
  </si>
  <si>
    <t>Профиль Маячок 6 мм, 3 м</t>
  </si>
  <si>
    <t>Профиль углозащитный (алюминиевый) 20х20 мм,  3 м (50 шт)</t>
  </si>
  <si>
    <t>Профиль углозащитный (алюминиевый) 20х20 мм, 3 м</t>
  </si>
  <si>
    <t>Профиль углозащитный (оцинкованный) 20х20 мм,  3 м (50 шт)</t>
  </si>
  <si>
    <t>Профиль углозащитный (оцинкованный) 20х20 мм, 3 м</t>
  </si>
  <si>
    <t>Профиль углозащитный (пластиковый, с сеткой из стекловолокна) 100х150 мм, 3 м</t>
  </si>
  <si>
    <t>Профиль углозащитный (пластиковый) 25х25 мм, 3 м</t>
  </si>
  <si>
    <t>Профиль углозащитный арочный (пластиковый) 25х25 мм,3 м</t>
  </si>
  <si>
    <t>Профиль углозащитный штукатурный сетчатый (оцинкованный) 30х30 мм, 3 м</t>
  </si>
  <si>
    <t>Профиль углозащитный штукатурный сетчатый Протектор (оцинкованный) 34х34 мм, 3 м</t>
  </si>
  <si>
    <t>Лента гидроизоляционная Nicoband зеленый 3 м х 10 см</t>
  </si>
  <si>
    <t>Лента гидроизоляционная Nicoband коричневый 3 м х 10 см</t>
  </si>
  <si>
    <t>Лента гидроизоляционная Nicoband красный 3 м х 10 см</t>
  </si>
  <si>
    <t>Лента гидроизоляционная Nicoband серебристый 3 м х 10 см</t>
  </si>
  <si>
    <t>Лак битумный "Bitumast" 21,5 л</t>
  </si>
  <si>
    <t>Лак битумный "Bitumast" 3,8 л</t>
  </si>
  <si>
    <t>Мастика гидроизоляционная "Bitumast" 21,5 л</t>
  </si>
  <si>
    <t>Мастика гидроизоляционная "Bitumast" 3,8 л</t>
  </si>
  <si>
    <t>Мастика каучукобитумная "Bitumast"  3,8 л</t>
  </si>
  <si>
    <t>Мастика каучукобитумная "Bitumast" 21,5 л</t>
  </si>
  <si>
    <t>Мастика кровельная "Bitumast"  3,8 л</t>
  </si>
  <si>
    <t>Мастика кровельная "Bitumast" 21,5 л</t>
  </si>
  <si>
    <t>Мастика резинобитумная "Bitumast"  3,8 л</t>
  </si>
  <si>
    <t>Мастика резинобитумная "Bitumast" 21,5 л</t>
  </si>
  <si>
    <t>Праймер битумный "Bitumast"  3,8 л</t>
  </si>
  <si>
    <t>Праймер битумный "Bitumast" 21,5 л</t>
  </si>
  <si>
    <t>Гидроизоляция Гидроласт П 15 кг</t>
  </si>
  <si>
    <t>Гидроизоляция Гидроласт С 15 кг</t>
  </si>
  <si>
    <t>Гидроизоляция Гидроласт Стоп 5 кг</t>
  </si>
  <si>
    <t>Гидроизоляция Гидроласт Универсал 15кг+3 л</t>
  </si>
  <si>
    <t>Гидроизоляция Гидроласт Универсал 6кг+0,5 л</t>
  </si>
  <si>
    <t>Лента упрочняющая Керагум 20смх25м</t>
  </si>
  <si>
    <t>Фиберпул гидроизоляционная мастика 14 кг</t>
  </si>
  <si>
    <t>Фиберпул гидроизоляционная мастика 7 кг</t>
  </si>
  <si>
    <t>Фиберпул Праймер 1 л</t>
  </si>
  <si>
    <t>Фиберпул Праймер 5 л</t>
  </si>
  <si>
    <t>Гидроизоляция в/д Кнауф Флэхендихт, 5 кг</t>
  </si>
  <si>
    <t>Гидроизоляция Кристаллизол W12 25 кг</t>
  </si>
  <si>
    <t>меш.</t>
  </si>
  <si>
    <t>Гидроизоляция Кристаллизол W12 Кистевой 25 кг</t>
  </si>
  <si>
    <t>Гидроизоляция Кристаллизол Шовный 25 кг</t>
  </si>
  <si>
    <t>Гидроизоляция Плитонит АкваБарьер ГидроСтена 20  кг</t>
  </si>
  <si>
    <t>Гидроизоляция Плитонит АкваБарьер ГидроСтоп 2 кг</t>
  </si>
  <si>
    <t>Гидроизоляция Плитонит АкваБарьер ГидроЭласт 15 кг</t>
  </si>
  <si>
    <t>Гидроизоляция Плитонит АкваБарьер ГидроЭласт 2К 25 кг+8 л</t>
  </si>
  <si>
    <t>Гидроизоляция Плитонит АкваБарьер ГидроЭласт 4 кг</t>
  </si>
  <si>
    <t>Гидроизоляция Церезит CL 51 5 кг</t>
  </si>
  <si>
    <t>Гидроизоляция Церезит CR 166 24 кг+10 л</t>
  </si>
  <si>
    <t>Гидроизоляция Церезит CR 65 25 кг</t>
  </si>
  <si>
    <t>Цемент монтажный водоостанавливающий Церезит CX 5 2 кг</t>
  </si>
  <si>
    <t>Аэрок ГБ (клей для газобетона), 20 кг</t>
  </si>
  <si>
    <t>Аэрок ГБ зимний (клей для газобетона), 20 кг</t>
  </si>
  <si>
    <t>Крепс КГБ (клей для газобетона), 25кг</t>
  </si>
  <si>
    <t>Перлфикс (клей гипсовый монтажный), 30кг</t>
  </si>
  <si>
    <t>Петролит ГБ  с ПМД 25кг</t>
  </si>
  <si>
    <t>Петролит ГБ (клей для газобетона), 25кг</t>
  </si>
  <si>
    <t>Петролит Кладочный раствор, 25кг</t>
  </si>
  <si>
    <t>Смесь кладочная (коттеджная),25кг</t>
  </si>
  <si>
    <t>Ветонит Изи Фикс (Вебер.Ветонит) (клей для плитки), 25кг</t>
  </si>
  <si>
    <t>Ветонит Профи Плюс (Вебер.Ветонит) (клей для плитки, керамогранита), 25кг</t>
  </si>
  <si>
    <t>Ветонит Рен Фикс (Вебер.Ветонит РФ) (клей для ремонтных работ),25кг</t>
  </si>
  <si>
    <t>Ветонит Ультра Фикс  Винтер  (Вебер.Ветонит) (зимний клей для плитки), 25 кг</t>
  </si>
  <si>
    <t>Ветонит Ультра Фикс (Вебер.Ветонит) (клей для плитки), 25кг</t>
  </si>
  <si>
    <t>Крепс Усиленный (клей для плитки), 25кг</t>
  </si>
  <si>
    <t>Крепс Усиленный (клей для плитки), 5кг</t>
  </si>
  <si>
    <t>Крепс Экспресс (клей для плитки), 25кг</t>
  </si>
  <si>
    <t>Мрамор (белый клей для мрамора и прозр.плитки), 25кг</t>
  </si>
  <si>
    <t>Плитонит В (клей для плитки), 25кг</t>
  </si>
  <si>
    <t>Плитонит В Профи (клей для плитки), 25 кг</t>
  </si>
  <si>
    <t>Плитонит В+ (клей для плитки), 25кг</t>
  </si>
  <si>
    <t>Плитонит С (клей для плитки на слож. поверх.), 25кг</t>
  </si>
  <si>
    <t>Флекс (клей для плитки эластичный), 25кг</t>
  </si>
  <si>
    <t>Флизен (клей для плитки),25кг</t>
  </si>
  <si>
    <t>Плитонит СуперКамин ОгнеУпор (раствор для кладки и оштукатуривания печей и каминов), 20кг</t>
  </si>
  <si>
    <t>Плитонит СуперКамин ТермоКладка (кладочный раствор для печей и каминов), 20кг</t>
  </si>
  <si>
    <t>Плитонит СуперКамин ТермоКлей ВТ(клей для облицовки печей и каминов), 25кг</t>
  </si>
  <si>
    <t>Смесь огнеупорная, 25кг</t>
  </si>
  <si>
    <t>Смесь печная, 25кг</t>
  </si>
  <si>
    <t>Крепс РС (рем.состав), 25кг</t>
  </si>
  <si>
    <t>Крепс РС (рем.состав), 5кг</t>
  </si>
  <si>
    <t>Боден 25 (ровнитель гипс.самовыравн.до 35мм), 40кг</t>
  </si>
  <si>
    <t>Ветонит 3000 (Вебер.Ветонит) (ровнитель для пола), 25кг</t>
  </si>
  <si>
    <t>Ветонит 5000 (Вебер.Ветонит) (ровнитель для пола), 25кг</t>
  </si>
  <si>
    <t>Ветонит 5700 (Вебер.Ветонит) (ровнитель для пола), 25 кг</t>
  </si>
  <si>
    <t>Ветонит Ваатери Плюс (Вебер.Ветонит 4100) (самовыр.ровнит.для пола), 25кг</t>
  </si>
  <si>
    <t>Крепс РВ (ровнитель д/пола), 25кг</t>
  </si>
  <si>
    <t>Крепс СВ-пол (ровнитель д/пола самовыравн.), 20кг</t>
  </si>
  <si>
    <t>Крепс ТП-пол (ровнитель д/пола самовыравн.), 20кг</t>
  </si>
  <si>
    <t>Основит Т-42 Ниплайн (ровн.д.пола), 25кг</t>
  </si>
  <si>
    <t>Основит Т-45 Скорлайн (гипс.самовыр.ровн.д.пола), 20кг</t>
  </si>
  <si>
    <t>Петролит Литой бетон (первич.ровн.для пола), 25кг</t>
  </si>
  <si>
    <t>Плитонит Р1 (первичный ровнитель для пола), 25кг</t>
  </si>
  <si>
    <t>Плитонит Р2 (ровнитель для пола), 25кг</t>
  </si>
  <si>
    <t>Плитонит Р3 (ровнитель для пола самовырав.), 20кг</t>
  </si>
  <si>
    <t>Плитонит Юниверсал (ровнитель для пола самовыравнивающийся) 20 кг</t>
  </si>
  <si>
    <t>УБО (стяжка цементная),25кг</t>
  </si>
  <si>
    <t>ЦПС -150 (цементно-песчаная смесь), 25 кг Петролит</t>
  </si>
  <si>
    <t>ЦПС -150 (цементно-песчаная смесь), 50 кг Петролит</t>
  </si>
  <si>
    <t>Диамант белый (штукатурка цем.декор.),25кг</t>
  </si>
  <si>
    <t>Севенер (клей цем.монтажный),25кг</t>
  </si>
  <si>
    <t>Церезит CT 137 (штукатурка декоративная "камешковая", фр.2,5 мм), 25 кг</t>
  </si>
  <si>
    <t>Церезит CT 190 (клей для минеральной ваты), 25 кг</t>
  </si>
  <si>
    <t>Церезит CT 190 Зима (клей для минеральной ваты), 25 кг</t>
  </si>
  <si>
    <t>Церезит CT 35 (штукатурка декоративная "короед", фр.2,5 мм), 25 кг</t>
  </si>
  <si>
    <t>Церезит CT 35 Зима (штукатурка декоративная "короед", фр. 2,5 мм), 25 кг</t>
  </si>
  <si>
    <t>Церезит CT 85 (клей для пенополистирола), 25 кг</t>
  </si>
  <si>
    <t>Церезит CT 85 Зима (клей для пенополистирола), 25 кг</t>
  </si>
  <si>
    <t>Ветонит ВН белый (Вебер.Ветонит) (шпаклевка для вл.помещений), 25 кг</t>
  </si>
  <si>
    <t>Ветонит ВН серый (Вебер.Ветонит) (шпаклевка для вл.помещ.), 25кг</t>
  </si>
  <si>
    <t>Ветонит КР (Вебер.Ветонит) (белая шпаклевка для сухих помещений), 25кг</t>
  </si>
  <si>
    <t>Ветонит ЛР + (Вебер.Ветонит) (бел.шпаклевка д/сух.пом), 25кг</t>
  </si>
  <si>
    <t xml:space="preserve">Ветонит ЛР + (Вебер.Ветонит) (бел.шпаклевка д/сух.пом), 5 кг </t>
  </si>
  <si>
    <t>Ветонит ЛР Файн (Вебер.Ветонит) (белая шпаклевка для сухих помещений), 25кг</t>
  </si>
  <si>
    <t>Ветонит Силойт (Вебер.Ветонит JS) (для швов гипсокартона), 20 кг</t>
  </si>
  <si>
    <t xml:space="preserve">Крепс ВЛ белая (шпаклевка внутр/наружн.), 20кг </t>
  </si>
  <si>
    <t>Крепс ВЛ серая (шпаклевка внутр/наружн.), 20кг</t>
  </si>
  <si>
    <t>Крепс КР (белая шпаклевка для сухих помещений), 20кг</t>
  </si>
  <si>
    <t>Мультифиниш (шпаклевка цем.фасадная), 25кг</t>
  </si>
  <si>
    <t>Ротбанд Финиш (шпаклевка гипсовая). 25кг</t>
  </si>
  <si>
    <t>Унифлот (шпаклевка гипсовая высокопрочная), 25кг</t>
  </si>
  <si>
    <t>Фуген (шпаклевка гипсовая), 25кг</t>
  </si>
  <si>
    <t>Фуген Гидро (шпаклевка гипсовая), 25кг</t>
  </si>
  <si>
    <t>Ветонит ТТ (Вебер.Ветонит) (штукатурка), 25кг</t>
  </si>
  <si>
    <t>Гольдбанд (штукатурка), 30кг</t>
  </si>
  <si>
    <t>Грюнбанд (штукатурка цементная тепло-изоляц.),25кг</t>
  </si>
  <si>
    <t>Зокельпутц (штукатурка цем.цокольная),25кг</t>
  </si>
  <si>
    <t>Крепс Мастер (штукатурка), 25кг</t>
  </si>
  <si>
    <t>Крепс Профи (штукатурка), 25кг</t>
  </si>
  <si>
    <t>МП-75 (штукатурка машинная),  30кг</t>
  </si>
  <si>
    <t>Основит Т-25 Гипсвэлл серая (штукатурка гипсовая), 30кг</t>
  </si>
  <si>
    <t>Основит Т-26 Гипсвэлл МН (штукатурка машинная), 30кг</t>
  </si>
  <si>
    <t>Петролит Классик + (штукатурка), 25кг</t>
  </si>
  <si>
    <t>Плитонит Т1+ (штукатурка с армир.волокном), 25кг</t>
  </si>
  <si>
    <t>Ротбанд (штукатурка гипсовая), 30кг</t>
  </si>
  <si>
    <t>Ротбанд (штукатурка гипсовая). 10кг</t>
  </si>
  <si>
    <t>Унтерпутц (штукатурка цем.фасадная),25кг</t>
  </si>
  <si>
    <t>Антипирен МС (01) 10 л</t>
  </si>
  <si>
    <t>Антисептик МС (ПКО) огнебиозащита 10 л</t>
  </si>
  <si>
    <t>Антисептик МС (ПКО) огнебиозащита 5 л</t>
  </si>
  <si>
    <t>Антисептик ФБС биозащита 10 л</t>
  </si>
  <si>
    <t>Антисептик ФБС биозащита 5 л</t>
  </si>
  <si>
    <t>Антисептик ХМ-11 биозащита 10 л</t>
  </si>
  <si>
    <t>Антисептик ХМ-11 биозащита 5 л</t>
  </si>
  <si>
    <t>Антисептик ХМ-11 биозащита сухая смесь 2,5 кг</t>
  </si>
  <si>
    <t>Антисептик ХМФ биозащита 10 л</t>
  </si>
  <si>
    <t>Антисептик ХМФ биозащита 5 л</t>
  </si>
  <si>
    <t>Биотекс грунт 10л</t>
  </si>
  <si>
    <t>Биотекс грунт 1л</t>
  </si>
  <si>
    <t>Биотекс грунт 3л</t>
  </si>
  <si>
    <t>Биотекс стандарт антисептик б/цв 10л</t>
  </si>
  <si>
    <t>Биотекс стандарт антисептик б/цв 1л</t>
  </si>
  <si>
    <t>Биотекс стандарт антисептик калужница 10л</t>
  </si>
  <si>
    <t>Биотекс стандарт антисептик калужница 1л</t>
  </si>
  <si>
    <t>Биотекс стандарт антисептик калужница 3л</t>
  </si>
  <si>
    <t>Биотекс стандарт антисептик махагон 10л</t>
  </si>
  <si>
    <t>Биотекс стандарт антисептик махагон 1л</t>
  </si>
  <si>
    <t>Биотекс стандарт антисептик махагон 3л</t>
  </si>
  <si>
    <t>Биотекс стандарт антисептик орегон 10л</t>
  </si>
  <si>
    <t>Биотекс стандарт антисептик орегон 1л</t>
  </si>
  <si>
    <t>Биотекс стандарт антисептик орегон 3л</t>
  </si>
  <si>
    <t>Биотекс стандарт антисептик орех 10л</t>
  </si>
  <si>
    <t>Биотекс стандарт антисептик орех 1л</t>
  </si>
  <si>
    <t>Биотекс стандарт антисептик орех 3л</t>
  </si>
  <si>
    <t>Биотекс стандарт антисептик палисандр 10л</t>
  </si>
  <si>
    <t>Биотекс стандарт антисептик палисандр 1л</t>
  </si>
  <si>
    <t>Биотекс стандарт антисептик палисандр 3л</t>
  </si>
  <si>
    <t>Биотекс стандарт антисептик рябина 10л</t>
  </si>
  <si>
    <t>Биотекс стандарт антисептик рябина 1л</t>
  </si>
  <si>
    <t>Биотекс стандарт антисептик рябина 3л</t>
  </si>
  <si>
    <t>Биотекс стандарт антисептик сосна 10л</t>
  </si>
  <si>
    <t>Биотекс стандарт антисептик сосна 1л</t>
  </si>
  <si>
    <t>Биотекс стандарт антисептик сосна 3л</t>
  </si>
  <si>
    <t>Антисептик Неомид 200 для бань и саун концентрат 1:30 0,5 л</t>
  </si>
  <si>
    <t>Антисептик Неомид 430 ЕСО невымываемый концентрат 1:9 1 кг</t>
  </si>
  <si>
    <t>Антисептик Неомид 430 ЕСО невымываемый концентрат 1:9 5 кг</t>
  </si>
  <si>
    <t>Антисептик Неомид 440 ЕСО концентрат 1:9  1 л</t>
  </si>
  <si>
    <t>Антисептик Неомид 440 ЕСО концентрат 1:9  5 л</t>
  </si>
  <si>
    <t>Антисептик Неомид 450 огнебиозащита 10 кг</t>
  </si>
  <si>
    <t>Антисептик Неомид 450-1 огнебиозащита 5 кг</t>
  </si>
  <si>
    <t>Антисептик Неомид BIO Ремонт концентрат 1:30 0,5 л</t>
  </si>
  <si>
    <t>Пинотекс Base грунт  1 л</t>
  </si>
  <si>
    <t>Пинотекс Base грунт  3 л</t>
  </si>
  <si>
    <t>Пинотекс Base грунт 10 л</t>
  </si>
  <si>
    <t>Пинотекс Ultra антисептик белый  1 л</t>
  </si>
  <si>
    <t>Пинотекс Ultra антисептик белый  3 л</t>
  </si>
  <si>
    <t>Пинотекс Ultra антисептик белый 10 л</t>
  </si>
  <si>
    <t>Пинотекс Ultra антисептик бесцветный   1л</t>
  </si>
  <si>
    <t>Пинотекс Ultra антисептик бесцветный  3 л</t>
  </si>
  <si>
    <t>Пинотекс Ultra антисептик бесцветный 10 л</t>
  </si>
  <si>
    <t>Пинотекс Ultra антисептик калужница  1 л</t>
  </si>
  <si>
    <t>Пинотекс Ultra антисептик калужница  3 л</t>
  </si>
  <si>
    <t>Пинотекс Ultra антисептик калужница 10 л</t>
  </si>
  <si>
    <t>Пинотекс Ultra антисептик красное дерево-махагон  1 л</t>
  </si>
  <si>
    <t>Пинотекс Ultra антисептик красное дерево-махагон  3 л</t>
  </si>
  <si>
    <t>Пинотекс Ultra антисептик красное дерево-махагон 10 л</t>
  </si>
  <si>
    <t>Пинотекс Ultra антисептик орегон  1л</t>
  </si>
  <si>
    <t>Пинотекс Ultra антисептик орегон  3 л</t>
  </si>
  <si>
    <t>Пинотекс Ultra антисептик орегон 10 л</t>
  </si>
  <si>
    <t>Пинотекс Ultra антисептик орех  1 л</t>
  </si>
  <si>
    <t>Пинотекс Ultra антисептик орех  3 л</t>
  </si>
  <si>
    <t>Пинотекс Ultra антисептик орех 10 л</t>
  </si>
  <si>
    <t>Пинотекс Ultra антисептик палисандр  1 л</t>
  </si>
  <si>
    <t>Пинотекс Ultra антисептик палисандр  3 л</t>
  </si>
  <si>
    <t>Пинотекс Ultra антисептик палисандр 10 л</t>
  </si>
  <si>
    <t>Пинотекс Ultra антисептик тик  1 л</t>
  </si>
  <si>
    <t>Пинотекс Ultra антисептик тик  3 л</t>
  </si>
  <si>
    <t>Пинотекс Ultra антисептик тик 10 л</t>
  </si>
  <si>
    <t>Антисептик Сенеж  5 кг</t>
  </si>
  <si>
    <t>Антисептик Сенеж 10 кг</t>
  </si>
  <si>
    <t>Антисептик Сенеж Аквадекор бесцветный № 102 2,5 кг</t>
  </si>
  <si>
    <t>Антисептик Сенеж Аквадекор бесцветный № 102 9 кг</t>
  </si>
  <si>
    <t>Антисептик Сенеж Аквадекор иней № 101 2,5 кг</t>
  </si>
  <si>
    <t>Антисептик Сенеж Аквадекор иней № 101 9 кг</t>
  </si>
  <si>
    <t>Антисептик Сенеж Аквадекор калужница № 105 2,5 кг</t>
  </si>
  <si>
    <t>Антисептик Сенеж Аквадекор калужница № 105 9 кг</t>
  </si>
  <si>
    <t>Антисептик Сенеж Аквадекор каштан № 107 2,5 кг</t>
  </si>
  <si>
    <t>Антисептик Сенеж Аквадекор каштан № 107 9 кг</t>
  </si>
  <si>
    <t>Антисептик Сенеж Аквадекор лиственница № 104 2,5 кг</t>
  </si>
  <si>
    <t>Антисептик Сенеж Аквадекор лиственница №104 9кг</t>
  </si>
  <si>
    <t>Антисептик Сенеж Аквадекор махагон № 110 2,5 кг</t>
  </si>
  <si>
    <t>Антисептик Сенеж Аквадекор махагон № 110 9 кг</t>
  </si>
  <si>
    <t>Антисептик Сенеж Аквадекор орегон № 106 2,5 кг</t>
  </si>
  <si>
    <t>Антисептик Сенеж Аквадекор орегон № 106 9 кг</t>
  </si>
  <si>
    <t>Антисептик Сенеж Аквадекор орех № 109 2,5 кг</t>
  </si>
  <si>
    <t>Антисептик Сенеж Аквадекор орех № 109 9 кг</t>
  </si>
  <si>
    <t>Антисептик Сенеж Аквадекор слива № 113 2,5 кг</t>
  </si>
  <si>
    <t>Антисептик Сенеж Аквадекор слива № 113 9 кг</t>
  </si>
  <si>
    <t>Антисептик Сенеж Аквадекор сосна № 103 2,5 кг</t>
  </si>
  <si>
    <t>Антисептик Сенеж Аквадекор сосна № 103 9 кг</t>
  </si>
  <si>
    <t>Антисептик Сенеж Аквадекор тик № 111 2,5 кг</t>
  </si>
  <si>
    <t>Антисептик Сенеж Аквадекор тик № 111 9 кг</t>
  </si>
  <si>
    <t>Антисептик Сенеж Био  5 кг</t>
  </si>
  <si>
    <t>Антисептик Сенеж Био 10 кг</t>
  </si>
  <si>
    <t>Антисептик Сенеж Огнебио Проф  6 кг</t>
  </si>
  <si>
    <t>Антисептик Сенеж Огнебио Проф 25 кг</t>
  </si>
  <si>
    <t>Антисептик Сенеж Сауна №117 0,9 кг</t>
  </si>
  <si>
    <t>Антисептик Сенеж Сауна №117 2,5 кг</t>
  </si>
  <si>
    <t>Антисептик Сенеж Ультра  5кг</t>
  </si>
  <si>
    <t>Антисептик Сенеж Ультра 10 кг</t>
  </si>
  <si>
    <t>Антисептик Valtti Color 2,7 л</t>
  </si>
  <si>
    <t>Антисептик Valtti Color 9 л</t>
  </si>
  <si>
    <t>Антисептик Valtti Color Satin 2,7 л</t>
  </si>
  <si>
    <t>Антисептик Valtti Color Satin 9 л</t>
  </si>
  <si>
    <t>Антисептик кроющий Vinha база VVА 2,7 л</t>
  </si>
  <si>
    <t>Антисептик кроющий Vinha база VVА 9 л</t>
  </si>
  <si>
    <t>Антисептик кроющий Vinha база VС 2,7 л</t>
  </si>
  <si>
    <t>Антисептик кроющий Vinha база VС 9 л</t>
  </si>
  <si>
    <t>Грунт Valtti Pohjuste 2,7 л</t>
  </si>
  <si>
    <t>Грунт Valtti Pohjuste 9 л</t>
  </si>
  <si>
    <t>Состав защитный Supi saunasuoja для бани 0,9 л</t>
  </si>
  <si>
    <t>Состав защитный Supi saunasuoja для бани 2,7 л</t>
  </si>
  <si>
    <t>Аквастоп Bio концентрат Эскаро  1 л</t>
  </si>
  <si>
    <t>Аквастоп Bio концентрат Эскаро  3 л</t>
  </si>
  <si>
    <t>Аквастоп Bio концентрат Эскаро 10 л</t>
  </si>
  <si>
    <t>Аквастоп концентрат Эскаро  1 л</t>
  </si>
  <si>
    <t>Аквастоп концентрат Эскаро  3 л</t>
  </si>
  <si>
    <t>Аквастоп концентрат Эскаро 10 л</t>
  </si>
  <si>
    <t>Аквастоп проф концентрат Эскаро  1 л</t>
  </si>
  <si>
    <t>Аквастоп проф концентрат Эскаро  3 л</t>
  </si>
  <si>
    <t>Аквастоп проф концентрат Эскаро 10 л</t>
  </si>
  <si>
    <t>Гидрофобизатор H2O Stop концентрат Неомид 5 л</t>
  </si>
  <si>
    <t>Гидрофобизатор Гидроласт 3 л</t>
  </si>
  <si>
    <t>Гидрофобизатор для защиты швов Церезит CT 10 1 л</t>
  </si>
  <si>
    <t>Гидрофобизатор проникающий Rezolux 10 л</t>
  </si>
  <si>
    <t>Грунт влагозащитный профи Текс концентрат 4,5 кг</t>
  </si>
  <si>
    <t>Грунт влагоизолятор Гидроласт  3 л</t>
  </si>
  <si>
    <t>Грунт влагоизолятор Гидроласт 10 л</t>
  </si>
  <si>
    <t>Грунт ГФ-021 красно-коричневый Дитекс 2,6 кг</t>
  </si>
  <si>
    <t>Грунт ГФ-021 красно-коричневый Дитекс 26 кг</t>
  </si>
  <si>
    <t>Грунт ГФ-021 красно-коричневый Текс 2,5 кг</t>
  </si>
  <si>
    <t>Грунт ГФ-021 красно-коричневый Текс 24 кг</t>
  </si>
  <si>
    <t>Грунт ГФ-021 серый Дитекс 2,6 кг</t>
  </si>
  <si>
    <t>Грунт ГФ-021 серый Дитекс 26 кг</t>
  </si>
  <si>
    <t>Грунт ГФ-021 серый Текс 2,5 кг</t>
  </si>
  <si>
    <t>Грунт ГФ-021 серый Текс 24 кг</t>
  </si>
  <si>
    <t>Бетоконтакт Кнауф  5 кг</t>
  </si>
  <si>
    <t>Бетоконтакт Кнауф 20 кг</t>
  </si>
  <si>
    <t>Бетонконтакт Аквастоп Eskaro  1,5 кг</t>
  </si>
  <si>
    <t>Бетонконтакт Аквастоп Eskaro  4,5 кг</t>
  </si>
  <si>
    <t>Бетонконтакт Аквастоп Eskaro 14 кг</t>
  </si>
  <si>
    <t>Бетонконтакт Крепс  4 кг</t>
  </si>
  <si>
    <t>Бетонконтакт Крепс 14 кг</t>
  </si>
  <si>
    <t>Грунт под гипсовую штукатурку Грундирмиттель концентрат Кнауф 15 кг</t>
  </si>
  <si>
    <t>Грунт под гипсовую штукатурку Ротбанд Грунд Кнауф 15 кг</t>
  </si>
  <si>
    <t>Грунт под декоративную штукатурку CT16 Церезит 10 л</t>
  </si>
  <si>
    <t>Грунт под декоративную штукатурку Изогрунд  Кнауф 15 кг</t>
  </si>
  <si>
    <t>Грунт Супер Контакт Плитонит 1,5 кг</t>
  </si>
  <si>
    <t>Грунт Супер Контакт Плитонит 4,5 кг</t>
  </si>
  <si>
    <t>Грунт 1 концентрат Плитонит  3 л</t>
  </si>
  <si>
    <t>Грунт 1 концентрат Плитонит 10 л</t>
  </si>
  <si>
    <t>Грунт 2 концентрат Плитонит  3 л</t>
  </si>
  <si>
    <t>Грунт 2 концентрат Плитонит 10 л</t>
  </si>
  <si>
    <t>Грунт CT17 Церезит 10 л</t>
  </si>
  <si>
    <t>Грунт CT17 Церезит 10 л морозоустойчивый</t>
  </si>
  <si>
    <t>Грунт CT17 Церезит 5 л</t>
  </si>
  <si>
    <t>Грунт CT17 Церезит 5 л морозоустойчивый</t>
  </si>
  <si>
    <t>Грунт Euro Primer концентрат Тиккурила 10 л</t>
  </si>
  <si>
    <t>Грунт для пола МД16 концентрат Ветонит 10 л</t>
  </si>
  <si>
    <t>Грунт концентрат Alpina 1 л</t>
  </si>
  <si>
    <t>Грунт концентрат Крепс  1 л</t>
  </si>
  <si>
    <t>Грунт концентрат Крепс  5 л</t>
  </si>
  <si>
    <t>Грунт концентрат Крепс 10 л</t>
  </si>
  <si>
    <t>Грунт Праймер Крепс  5 кг</t>
  </si>
  <si>
    <t>Грунт Праймер Крепс 10 кг</t>
  </si>
  <si>
    <t>Грунт проникающий Оптимум Ленинградские Краски  2,5 кг</t>
  </si>
  <si>
    <t>Грунт проникающий Оптимум Ленинградские Краски  5 кг</t>
  </si>
  <si>
    <t>Грунт проникающий Оптимум Ленинградские Краски 10 кг</t>
  </si>
  <si>
    <t>Грунт проникающий Тифенгрунд Кнауф 10 кг</t>
  </si>
  <si>
    <t>Грунт пропиточный G-10 концентрат Kapral  3 л</t>
  </si>
  <si>
    <t>Грунт пропиточный G-10 концентрат Kapral 10 л</t>
  </si>
  <si>
    <t>Грунт пропиточный универсал Текс  5 кг</t>
  </si>
  <si>
    <t>Грунт пропиточный универсал Текс 10 кг</t>
  </si>
  <si>
    <t>Грунт Супер Пол концентрат Плитонит  3 л</t>
  </si>
  <si>
    <t>Грунт Супер Пол концентрат Плитонит 10 л</t>
  </si>
  <si>
    <t>Латекс концентрат Текс 10 кг</t>
  </si>
  <si>
    <t>Грунт укрепляющий влагостойкий профи концентрат Текс 5 кг</t>
  </si>
  <si>
    <t>Грунт упрочняющий концентрат Плитонит  3 л</t>
  </si>
  <si>
    <t>Грунт упрочняющий концентрат Плитонит 10 л</t>
  </si>
  <si>
    <t>Аквастоп fasade концентрат Эскаро  3 л</t>
  </si>
  <si>
    <t>Аквастоп fasade концентрат Эскаро 10 л</t>
  </si>
  <si>
    <t>Грунт фасадный G-20 концентрат Kapral 10 л</t>
  </si>
  <si>
    <t>Грунт фасадный профи Текс  5 кг</t>
  </si>
  <si>
    <t>Грунт фасадный профи Текс 10 кг</t>
  </si>
  <si>
    <t>Жидкое стекло Петролит  15 кг</t>
  </si>
  <si>
    <t>Жидкое стекло Петролит  7,5 кг</t>
  </si>
  <si>
    <t>Антифриз АнтиМороз Плитонит 10 л</t>
  </si>
  <si>
    <t>Антифриз Неомид Nitcal добавка для растворов 1,5 кг</t>
  </si>
  <si>
    <t>Антифриз Неомид Nitcal добавка для растворов 3 кг</t>
  </si>
  <si>
    <t>Антифриз Петролит 10 л</t>
  </si>
  <si>
    <t>Антифриз пластификатор Полярбет 5 л</t>
  </si>
  <si>
    <t>Антифриз пластификатор Полярпласт 5 л</t>
  </si>
  <si>
    <t>Антифриз строительный Крепс 5 кг</t>
  </si>
  <si>
    <t>Гидроуплотнитель для бетона 5 л</t>
  </si>
  <si>
    <t>Пластификатор в цем. растворы ТермоБет 5 л</t>
  </si>
  <si>
    <t>Пластификатор для бетона ПласБет 5 л</t>
  </si>
  <si>
    <t>Пластификатор для кладочных и штукатурных растворов Цемплас 5 л</t>
  </si>
  <si>
    <t>Поташ, 35 кг</t>
  </si>
  <si>
    <t>Суперпластификатор Петролит  5 л</t>
  </si>
  <si>
    <t>Суперпластификатор Петролит 10 л</t>
  </si>
  <si>
    <t>Фиброволокно (длина 18 мм) для цементных растворов  0,9 кг</t>
  </si>
  <si>
    <t>Фиброволокно (длина 18 мм) для цементных растворов 10 кг</t>
  </si>
  <si>
    <t>Веер колеровочный Caparol Farbton Block 3D Plus</t>
  </si>
  <si>
    <t>Веер колеровочный Dulux Trade</t>
  </si>
  <si>
    <t>Веер колеровочный Eskaro NOVA 2024</t>
  </si>
  <si>
    <t>Веер колеровочный Текс Novatint комплект</t>
  </si>
  <si>
    <t>Веер колеровочный Тиккурила Симфония (I и II opus) комплект</t>
  </si>
  <si>
    <t>Колер краска бежевая №15  Текс 0,75 л</t>
  </si>
  <si>
    <t>Колер краска желтая №3 Текс 0,75 л</t>
  </si>
  <si>
    <t>Колер краска зеленая №14 Текс 0,75 л</t>
  </si>
  <si>
    <t>Колер краска изумрудно-зеленая №5 Текс 0,75 л</t>
  </si>
  <si>
    <t>Колер краска красная №1 Текс 0,75 л</t>
  </si>
  <si>
    <t>Колер краска красно-коричневая №8 Текс 0,75 л</t>
  </si>
  <si>
    <t>Колер краска оранжевая №2 Текс 0,75 л</t>
  </si>
  <si>
    <t>Колер краска охра №9 Текс 0,75 л</t>
  </si>
  <si>
    <t>Колер краска черная №11 Текс 0,75 л</t>
  </si>
  <si>
    <t>Колер краска шоколадно-коричневая №13 Текс 0,75 л</t>
  </si>
  <si>
    <t>Колер паста универсальная бежевая Текс 0,1 л</t>
  </si>
  <si>
    <t>Колер паста универсальная бирюзовая Текс 0,1 л</t>
  </si>
  <si>
    <t>Колер паста универсальная желтая Текс 0,1 л</t>
  </si>
  <si>
    <t>Колер паста универсальная зеленая Текс 0,1 л</t>
  </si>
  <si>
    <t>Колер паста универсальная золотистая Текс 0,1 л</t>
  </si>
  <si>
    <t>Колер паста универсальная карамель Текс 0,1 л</t>
  </si>
  <si>
    <t>Колер паста универсальная коричневая Текс 0,1 л</t>
  </si>
  <si>
    <t>Колер паста универсальная кофейная Текс 0,1 л</t>
  </si>
  <si>
    <t>Колер паста универсальная красная Текс 0,1 л</t>
  </si>
  <si>
    <t>Колер паста универсальная красно-коричневая Текс 0,1 л</t>
  </si>
  <si>
    <t>Колер паста универсальная оранжевая Текс 0,1 л</t>
  </si>
  <si>
    <t>Колер паста универсальная охра Текс 0,1 л</t>
  </si>
  <si>
    <t>Колер паста универсальная персиковая Текс 0,1 л</t>
  </si>
  <si>
    <t>Колер паста универсальная салатная Текс 0,1 л</t>
  </si>
  <si>
    <t>Колер паста универсальная синее-море Текс 0,1 л</t>
  </si>
  <si>
    <t>Колер паста универсальная синяя Текс 0,1 л</t>
  </si>
  <si>
    <t>Колер паста универсальная сиреневая Текс 0,1 л</t>
  </si>
  <si>
    <t>Колер паста универсальная черная Текс 0,1 л</t>
  </si>
  <si>
    <t>Краска в/д для кухни и ванной Realife Dulux 2,5 л</t>
  </si>
  <si>
    <t>Краска в/д для потолка Innetak 2 Dulux 10 л</t>
  </si>
  <si>
    <t>Краска в/д Новая ослепительно белая Dulux 10 л</t>
  </si>
  <si>
    <t>Краска в/д Новая ослепительно белая Dulux 2,5 л</t>
  </si>
  <si>
    <t>Краска в/д для потолка Interior Aura Isberg 2,7 л</t>
  </si>
  <si>
    <t>Краска в/д для потолка Interior Aura Isberg 9 л</t>
  </si>
  <si>
    <t xml:space="preserve">Краска в/д для потолка LuxPro Aura Cotton база А 2,7 л </t>
  </si>
  <si>
    <t xml:space="preserve">Краска в/д для потолка LuxPro Aura Cotton база А 9 л </t>
  </si>
  <si>
    <t>Краска в/д влагостойкая Alpina Mattlatex 10 л</t>
  </si>
  <si>
    <t>Краска в/д интерьерная Alpina Renova  5 л</t>
  </si>
  <si>
    <t>Краска в/д интерьерная Alpina Renova 10 л</t>
  </si>
  <si>
    <t>Краска в/д влагостойкая P-42 Kapral 25 кг</t>
  </si>
  <si>
    <t>Краска в/д влагостойкая Р-42 Kapral 14 кг</t>
  </si>
  <si>
    <t>Краска в/д влагостойкая Р-42 Kapral 3 кг</t>
  </si>
  <si>
    <t>Краска в/д для потолка Р-22 с/белая Kapral  3 кг</t>
  </si>
  <si>
    <t>Краска в/д для потолка Р-22 с/белая Kapral 14 кг</t>
  </si>
  <si>
    <t>Краска в/д для потолка Р-22 с/белая Kapral 25 кг</t>
  </si>
  <si>
    <t>Краска в/д интерьерная Р-12 Kapral 14 кг</t>
  </si>
  <si>
    <t>Краска в/д интерьерная Р-12 Kapral 25 кг</t>
  </si>
  <si>
    <t>Краска в/д интерьерная Р-12 Kapral 3 кг</t>
  </si>
  <si>
    <t>Краска в/д интерьерная Р-32 с/белая Kapral  3 кг</t>
  </si>
  <si>
    <t>Краска в/д интерьерная Р-32 с/белая Kapral 14 кг</t>
  </si>
  <si>
    <t>Краска в/д интерьерная Р-32 с/белая Kapral 25 кг</t>
  </si>
  <si>
    <t>Краска в/д моющаяся P-52 с/белая Kapral 3 кг</t>
  </si>
  <si>
    <t>Краска в/д моющаяся Р-52 с/белая Kapral 14 кг</t>
  </si>
  <si>
    <t>Краска в/д моющаяся Р-52 с/белая Kapral 25 кг</t>
  </si>
  <si>
    <t>Краска в/д фасадная S-10 Kapral 14 кг</t>
  </si>
  <si>
    <t>Краска в/д фасадная S-10 Kapral 25 кг</t>
  </si>
  <si>
    <t>Краска в/д фасадная S-10 Kapral 42 кг</t>
  </si>
  <si>
    <t>Краска в/д Bindo 3 база BW  глубокоматовая Dulux 10 л</t>
  </si>
  <si>
    <t xml:space="preserve">Краска в/д Bindo 3 база BW глубокоматовая Dulux 2,5 л </t>
  </si>
  <si>
    <t xml:space="preserve">Краска в/д Bindo 7 база BC матовая Dulux 1 л </t>
  </si>
  <si>
    <t>Краска в/д Bindo 7 база BC матовая Dulux 10 л</t>
  </si>
  <si>
    <t>Краска в/д Bindo 7 база BC матовая Dulux 2,5 л</t>
  </si>
  <si>
    <t>Краска в/д Bindo 7 база BW матовая Dulux 1 л</t>
  </si>
  <si>
    <t>Краска в/д Bindo 7 база BW матовая Dulux 10 л</t>
  </si>
  <si>
    <t xml:space="preserve">Краска в/д Bindo 7 база BW матовая Dulux 2,5 л </t>
  </si>
  <si>
    <t xml:space="preserve">Краска в/д Diamond Matt база BC матовая Dulux 2,5 л </t>
  </si>
  <si>
    <t>Краска в/д Diamond Matt база BM матовая Dulux 2,5 л</t>
  </si>
  <si>
    <t>Краска в/д Diamond Matt база BW матовая Dulux 10 л</t>
  </si>
  <si>
    <t>Краска в/д Diamond Matt база BW матовая Dulux 2,5 л</t>
  </si>
  <si>
    <t>Краска в/д для обоев LuxPro Aura Satin база A 2,7 л</t>
  </si>
  <si>
    <t>Краска в/д для обоев LuxPro Aura Satin база A 9 л</t>
  </si>
  <si>
    <t>Краска в/д интерьерная Interior Aura Nord база А 2,7 л</t>
  </si>
  <si>
    <t>Краска в/д интерьерная Interior Aura Nord база А 9 л</t>
  </si>
  <si>
    <t>Краска в/д моющаяся Interior Aura Fjord база А 2,7 л</t>
  </si>
  <si>
    <t>Краска в/д моющаяся Interior Aura Fjord база А 9 л</t>
  </si>
  <si>
    <t>Краска в/д моющаяся LuxPro Aura Atlas 12 база А полуматовая 2,7 л</t>
  </si>
  <si>
    <t>Краска в/д моющаяся LuxPro Aura Atlas 12 база А полуматовая 9 л</t>
  </si>
  <si>
    <t>Краска в/д моющаяся LuxPro Aura Velour 7 база A шелковоматовая 2,7 л</t>
  </si>
  <si>
    <t xml:space="preserve">Краска в/д моющаяся LuxPro Aura Velour 7 база A шелковоматовая 9 л </t>
  </si>
  <si>
    <t>Краска в/д моющаяся LuxPro Aura Velour 7 база TR шелковоматовая 2,7 л</t>
  </si>
  <si>
    <t>Краска в/д моющаяся LuxPro Aura Velour 7 база TR шелковоматовая 9 л</t>
  </si>
  <si>
    <t>Краска в/д моющаяся LuxPro Aura Velvet 3 база А матовая 2,7 л</t>
  </si>
  <si>
    <t>Краска в/д моющаяся LuxPro Aura Velvet 3 база А матовая 9 л</t>
  </si>
  <si>
    <t>Краска в/д моющаяся особопрочная Interior Aura Golfstrom база А 2,7 л</t>
  </si>
  <si>
    <t>Краска в/д моющаяся особопрочная Interior Aura Golfstrom база А 9 л</t>
  </si>
  <si>
    <t>Краска в/д фасадная Aura Facade Fort база A 2,7 л</t>
  </si>
  <si>
    <t>Краска в/д фасадная Aura Facade Fort база A 9 л</t>
  </si>
  <si>
    <t>Краска в/д фасадная Aura Facade Fort база TR 2,7 л</t>
  </si>
  <si>
    <t>Краска в/д фасадная Aura Facade Fort база TR 9 л</t>
  </si>
  <si>
    <t>Краска в/д интерьерная Alpina Premiumlatex 3 база 1 матовая 10 л</t>
  </si>
  <si>
    <t>Краска в/д интерьерная Alpina Premiumlatex 3 база 1 матовая 2,5 л</t>
  </si>
  <si>
    <t>Краска в/д интерьерная Alpina Premiumlatex 3 база 1 матовая 5 л</t>
  </si>
  <si>
    <t>Краска в/д интерьерная Alpina Premiumlatex 7 база 1 шелковистоматовая 10 л</t>
  </si>
  <si>
    <t>Краска в/д интерьерная Alpina Premiumlatex 7 база 1 шелковистоматовая 5 л</t>
  </si>
  <si>
    <t>Краска в/д интерьерная Alpina Premiumlatex 7 база 3 шелковистоматовая 2,35 л</t>
  </si>
  <si>
    <t>Краска в/д интерьерная Alpina Premiumlatex 7 база 3 шелковистоматовая 9,4 л</t>
  </si>
  <si>
    <t>Краска в/д фасадная Alpina Fassadenweiss база 1 10 л</t>
  </si>
  <si>
    <t>Краска в/д фасадная Alpina Fassadenweiss база 3 9,4 л</t>
  </si>
  <si>
    <t>Краска в/д фасадная структурная Alpina Facturfarbe база 1 15 кг</t>
  </si>
  <si>
    <t>Краска в/д акрилатная ВДАК-101 люкс основа A Текс 9 л</t>
  </si>
  <si>
    <t>Краска в/д акрилатная Супер профи основа A Текс 3 л</t>
  </si>
  <si>
    <t>Краска в/д акрилатная Супер профи основа A Текс 9 л</t>
  </si>
  <si>
    <t>Краска в/д влагостойкая супербелая профи основа А Текс 1,8 л/2,6 кг</t>
  </si>
  <si>
    <t>Краска в/д влагостойкая супербелая профи основа А Текс 16,2 л/23,4 кг</t>
  </si>
  <si>
    <t>Краска в/д влагостойкая супербелая профи основа А Текс 9 л/13 кг</t>
  </si>
  <si>
    <t xml:space="preserve">Краска в/д для детских комнат и спален профи основа D Текс 1,8 л </t>
  </si>
  <si>
    <t xml:space="preserve">Краска в/д для детских комнат и спален профи основа D Текс 4,5 л </t>
  </si>
  <si>
    <t xml:space="preserve">Краска в/д для детских комнат и спален профи основа D Текс 9 л </t>
  </si>
  <si>
    <t xml:space="preserve">Краска в/д для детских комнат и спален профи основа А Текс 0,9 л </t>
  </si>
  <si>
    <t xml:space="preserve">Краска в/д для детских комнат и спален профи основа А Текс 1,8 л </t>
  </si>
  <si>
    <t xml:space="preserve">Краска в/д для детских комнат и спален профи основа А Текс 4,5 л </t>
  </si>
  <si>
    <t xml:space="preserve">Краска в/д для детских комнат и спален профи основа А Текс 9 л </t>
  </si>
  <si>
    <t>Краска в/д интерьерная супербелая профи основа А Текс 1,8 л/2,7 кг</t>
  </si>
  <si>
    <t>Краска в/д интерьерная супербелая профи основа А Текс 16,2 л/24,5 кг</t>
  </si>
  <si>
    <t>Краска в/д интерьерная супербелая профи основа А Текс 9 л/13,6 кг</t>
  </si>
  <si>
    <t>Краска в/д моющаяся супербелая профи основа А Текс 1,8 л/2,8 кг</t>
  </si>
  <si>
    <t>Краска в/д моющаяся супербелая профи основа А Текс 16,2 л/25,6 кг</t>
  </si>
  <si>
    <t>Краска в/д моющаяся супербелая профи основа А Текс 9 л/14,2 кг</t>
  </si>
  <si>
    <t>Краска в/д строительная моющаяся основа А Текс 9 л</t>
  </si>
  <si>
    <t>Краска в/д текстурная, белая универсал основа А Текс 16 кг</t>
  </si>
  <si>
    <t>Краска в/д фасадная  акрилатная профи основа D Текс 4,5 л</t>
  </si>
  <si>
    <t>Краска в/д фасадная  акрилатная профи основа D Текс 9 л</t>
  </si>
  <si>
    <t>Краска в/д фасадная  акрилатная профи основа А Текс 4,5 л</t>
  </si>
  <si>
    <t>Краска в/д фасадная  акрилатная профи основа А Текс 9 л</t>
  </si>
  <si>
    <t>Краска в/д Euro 12 база А полуматовая  0,9 л</t>
  </si>
  <si>
    <t>Краска в/д Euro 12 база А полуматовая  2,7 л</t>
  </si>
  <si>
    <t>Краска в/д Euro 12 база А полуматовая  9 л</t>
  </si>
  <si>
    <t>Краска в/д Euro 2  база АР глубокоматовая 18 л</t>
  </si>
  <si>
    <t>Краска в/д Euro 2  база АР глубокоматовая 2,7 л</t>
  </si>
  <si>
    <t>Краска в/д Euro 2  база АР глубокоматовая 9 л</t>
  </si>
  <si>
    <t>Краска в/д Euro 20 база А полуматовая  0,9 л</t>
  </si>
  <si>
    <t>Краска в/д Euro 20 база А полуматовая  2,7 л</t>
  </si>
  <si>
    <t>Краска в/д Euro 20 база А полуматовая  9 л</t>
  </si>
  <si>
    <t>Краска в/д Euro 7 база A матовая латексная 0,9 л</t>
  </si>
  <si>
    <t>Краска в/д Euro 7 база A матовая латексная 2,7л</t>
  </si>
  <si>
    <t>Краска в/д Euro 7 база A матовая латексная 9 л</t>
  </si>
  <si>
    <t>Краска в/д Euro 7 база А матовая латексная 18 л</t>
  </si>
  <si>
    <t>Краска в/д Euro 7 база С матовая латексная 0,9 л</t>
  </si>
  <si>
    <t>Краска в/д Euro 7 база С матовая латексная 2,7 л</t>
  </si>
  <si>
    <t>Краска в/д Euro 7 база С матовая латексная 9 л</t>
  </si>
  <si>
    <t>Краска в/д Harmony база A совершенно матовая 2,7 л</t>
  </si>
  <si>
    <t>Краска в/д Harmony база A совершенно матовая 9 л</t>
  </si>
  <si>
    <t>Краска в/д Joker база А акрилатная матовая 0,9 л</t>
  </si>
  <si>
    <t>Краска в/д Joker база А акрилатная матовая 9 л</t>
  </si>
  <si>
    <t>Краска в/д Luja Pintamaali база A полуматовая 0,9 л</t>
  </si>
  <si>
    <t>Краска в/д Luja Pintamaali база A полуматовая 2,7 л</t>
  </si>
  <si>
    <t>Краска в/д Luja Pintamaali база A полуматовая 9 л</t>
  </si>
  <si>
    <t>Краска в/д Oasis Interior база А матовая 9 л</t>
  </si>
  <si>
    <t>Краска в/д фасадная Mineral Strong база LAP глубокоматовая 2,7 л</t>
  </si>
  <si>
    <t>Краска в/д фасадная Mineral Strong база LAP глубокоматовая 9 л</t>
  </si>
  <si>
    <t>Краска в/д фасадная Mineral Strong база LC глубокоматовая 2,7 л</t>
  </si>
  <si>
    <t>Краска в/д фасадная Mineral Strong база LC глубокоматовая 9 л</t>
  </si>
  <si>
    <t>Краска в/д фасадная Pika-Teho база А матовая 2,7л</t>
  </si>
  <si>
    <t>Краска в/д фасадная Pika-Teho база А матовая 9 л</t>
  </si>
  <si>
    <t>Краска в/д фасадная Pika-Teho база С матовая 2,7 л</t>
  </si>
  <si>
    <t>Краска в/д фасадная Pika-Teho база С матовая 9 л</t>
  </si>
  <si>
    <t>Краска в/д фасадная силикатная CT 54 Церезит 15 л</t>
  </si>
  <si>
    <t>Краска в/д влагостойкая универсал Текс 16,2 л/25 кг</t>
  </si>
  <si>
    <t>Краска в/д влагостойкая универсал Текс 9 л/14 кг</t>
  </si>
  <si>
    <t>Краска в/д для потолка и стен Оптимум Ленинградские Краски 14 кг</t>
  </si>
  <si>
    <t>Краска в/д для потолка и стен Оптимум Ленинградские Краски 25 кг</t>
  </si>
  <si>
    <t>Краска в/д для потолка и стен Оптимум Ленинградские Краски 7 кг</t>
  </si>
  <si>
    <t>Краска в/д для потолка супербелая профи Текс 1,8 л/2,8 кг</t>
  </si>
  <si>
    <t>Краска в/д для потолка супербелая профи Текс 16,2 л/25,7 кг</t>
  </si>
  <si>
    <t>Краска в/д для потолка супербелая профи Текс 9 л/14,3 кг</t>
  </si>
  <si>
    <t>Краска в/д для потолка универсал Текс 14 кг</t>
  </si>
  <si>
    <t>Краска в/д для потолка универсал Текс 25 кг</t>
  </si>
  <si>
    <t>Краска в/д интерьерная универсал Текс 14 кг</t>
  </si>
  <si>
    <t>Краска в/д интерьерная универсал Текс 25 кг</t>
  </si>
  <si>
    <t>Краска в/д моющаяся универсал Текс 14 кг</t>
  </si>
  <si>
    <t>Краска в/д моющаяся универсал Текс 25 кг</t>
  </si>
  <si>
    <t>Краска в/д для потолка Oasis Super White 9 л</t>
  </si>
  <si>
    <t>Краска масляная МА-15 бежевая Дитекс 2,6 кг</t>
  </si>
  <si>
    <t>Краска масляная МА-15 бежевая Дитекс 26 кг</t>
  </si>
  <si>
    <t>Краска масляная МА-15 белая Дитекс 2,6 кг</t>
  </si>
  <si>
    <t>Краска масляная МА-15 белая Дитекс 26 кг</t>
  </si>
  <si>
    <t>Краска масляная МА-15 голубая Дитекс 2,6 кг</t>
  </si>
  <si>
    <t>Краска масляная МА-15 желтая Дитекс 2,6 кг</t>
  </si>
  <si>
    <t>Краска масляная МА-15 желтая Дитекс 26 кг</t>
  </si>
  <si>
    <t>Краска масляная МА-15 зеленая Дитекс 2,6 кг</t>
  </si>
  <si>
    <t>Краска масляная МА-15 зеленая Дитекс 26 кг</t>
  </si>
  <si>
    <t>Краска масляная МА-15 коричневая Дитекс 2,6 кг</t>
  </si>
  <si>
    <t>Краска масляная МА-15 коричневая Дитекс 26 кг</t>
  </si>
  <si>
    <t>Краска масляная МА-15 красная Дитекс 2,6 кг</t>
  </si>
  <si>
    <t>Краска масляная МА-15 красная Дитекс 26 кг</t>
  </si>
  <si>
    <t>Краска масляная МА-15 красно-коричневая Дитекс 2,6 кг</t>
  </si>
  <si>
    <t>Краска масляная МА-15 красно-коричневая Дитекс 26 кг</t>
  </si>
  <si>
    <t>Краска масляная МА-15 салатовая Дитекс 2,6 кг</t>
  </si>
  <si>
    <t>Краска масляная МА-15 салатовая Дитекс 26 кг</t>
  </si>
  <si>
    <t>Краска масляная МА-15 серая Дитекс 2,6 кг</t>
  </si>
  <si>
    <t>Краска масляная МА-15 серая Дитекс 26 кг</t>
  </si>
  <si>
    <t>Краска масляная МА-15 синяя Дитекс 2,6 кг</t>
  </si>
  <si>
    <t>Краска масляная МА-15 синяя Дитекс 26 кг</t>
  </si>
  <si>
    <t>Краска масляная МА-15 черная Дитекс 2,6 кг</t>
  </si>
  <si>
    <t>Сурик железный МА-15 Дитекс 2,6 кг</t>
  </si>
  <si>
    <t>Сурик железный МА-15 Дитекс 26 кг</t>
  </si>
  <si>
    <t>Краска масляная МА-15 белая Казачка 0,9 кг</t>
  </si>
  <si>
    <t>Краска масляная МА-15 белая Казачка 1,9 кг</t>
  </si>
  <si>
    <t>Краска масляная МА-15 бирюзовая Казачка 0,9 кг</t>
  </si>
  <si>
    <t>Краска масляная МА-15 бирюзовая Казачка 1,9 кг</t>
  </si>
  <si>
    <t>Краска масляная МА-15 голубая Казачка 0,9 кг</t>
  </si>
  <si>
    <t>Краска масляная МА-15 голубая Казачка 1,9 кг</t>
  </si>
  <si>
    <t>Краска масляная МА-15 желтая Казачка 0,9 кг</t>
  </si>
  <si>
    <t>Краска масляная МА-15 желтая Казачка 1,9 кг</t>
  </si>
  <si>
    <t>Краска масляная МА-15 зеленая Казачка 0,9 кг</t>
  </si>
  <si>
    <t>Краска масляная МА-15 зеленая Казачка 1,9 кг</t>
  </si>
  <si>
    <t>Краска масляная МА-15 красная Казачка 0,9 кг</t>
  </si>
  <si>
    <t>Краска масляная МА-15 красная Казачка 1,9 кг</t>
  </si>
  <si>
    <t>Краска масляная МА-15 серая Казачка 0,9 кг</t>
  </si>
  <si>
    <t>Краска масляная МА-15 серая Казачка 1,9 кг</t>
  </si>
  <si>
    <t>Краска масляная МА-15 синяя Казачка 0,9 кг</t>
  </si>
  <si>
    <t>Краска масляная МА-15 синяя Казачка 1,9 кг</t>
  </si>
  <si>
    <t>Краска масляная МА-15 сурик Казачка 0,9 кг</t>
  </si>
  <si>
    <t>Краска масляная МА-15 сурик Казачка 1,9 кг</t>
  </si>
  <si>
    <t>Краска масляная МА-15 черная Казачка 0,9 кг</t>
  </si>
  <si>
    <t>Краска масляная МА-15 черная Казачка 1,9 кг</t>
  </si>
  <si>
    <t>Белила титановые МА-15 эконом Ленинградские краски 24 кг</t>
  </si>
  <si>
    <t>Белила титановые МА-15 эконом Ленинградские краски 3 кг</t>
  </si>
  <si>
    <t>Лак водоразбавляемый Celco sauna Dulux 2,5 л</t>
  </si>
  <si>
    <t>Лак водоразбавляемый Aura Luxpro Interior Lack полуматовый 1 л</t>
  </si>
  <si>
    <t>Лак водоразбавляемый Aura Luxpro Interior Lack полуматовый 2,5 л</t>
  </si>
  <si>
    <t>Лак водоразбавляемый для бань и саун Неомид Sauna 1 л</t>
  </si>
  <si>
    <t>Лак водоразбавляемый для бань и саун Неомид Sauna 2,5 л</t>
  </si>
  <si>
    <t>Лак водоразбавляемый для камня Неомид Stone 2,5 л</t>
  </si>
  <si>
    <t>Лак водоразбавляемый для камня Неомид Stone 5 л</t>
  </si>
  <si>
    <t>Лак водоразбавляемый паркетный профи Текс глянцевый 2 л</t>
  </si>
  <si>
    <t>Лак водоразбавляемый паркетный профи Текс глянцевый 5 л</t>
  </si>
  <si>
    <t>Лак НЦ-218 Текс 1,8 кг</t>
  </si>
  <si>
    <t>Лак ПФ-231 универсал Текс 1,8 кг</t>
  </si>
  <si>
    <t>Лак ПФ-231 универсал Текс 17 кг</t>
  </si>
  <si>
    <t>Лак водоразбавляемый Paneeli-Аssа база EP полуматовый 2,7 л</t>
  </si>
  <si>
    <t>Лак водоразбавляемый Paneeli-Аssа база EP полуматовый 9 л</t>
  </si>
  <si>
    <t>Лак яхтный Unica Super база EP полуматовый 2,7 л</t>
  </si>
  <si>
    <t>Лак яхтный Unica Super база EP полуматовый 9 л</t>
  </si>
  <si>
    <t>Олифа льняная Vekker 1 л</t>
  </si>
  <si>
    <t>Олифа Оксоль Текс 4 кг/5 л</t>
  </si>
  <si>
    <t>Олифа Оксоль Текс 8 кг/10 л</t>
  </si>
  <si>
    <t>Средство для отбеливания древесины Неомид 500 концентрат 1:1 24 кг</t>
  </si>
  <si>
    <t>Средство для отбеливания древесины Неомид 500 концентрат 1:1 5 кг</t>
  </si>
  <si>
    <t>Средство для снятия обоев Неомид 300 концентрат 1:19 0,5 л</t>
  </si>
  <si>
    <t>Средство для удаления высолов Неомид 550 концентрат 1:2 1 л</t>
  </si>
  <si>
    <t>Средство для удаления высолов Неомид 550 концентрат 1:2 5 л</t>
  </si>
  <si>
    <t>Средство для удаления лакокрасочных покрытий аэрозоль Kudo 520 мл</t>
  </si>
  <si>
    <t>Средство для удаления лакокрасочных покрытий Неомид Proff 0,85 кг</t>
  </si>
  <si>
    <t>Средство для удаления растворов концентрат 1:10 Крепс 1 л</t>
  </si>
  <si>
    <t>Средство для удаления ржавчины Неомид 570 концентрат 1:2 1л</t>
  </si>
  <si>
    <t>Средство для уничтожения плесени Biotol Spray 0,5 л</t>
  </si>
  <si>
    <t>Средство для уничтожения плесени Неомид 600 концентрат 1:1 5 кг</t>
  </si>
  <si>
    <t>Средство для уничтожения плесени с бетона Неомид 600 0,5 кг</t>
  </si>
  <si>
    <t>Средство универсальное WD-40, аэрозоль, 200 мл</t>
  </si>
  <si>
    <t>Обезжириватель  Ивитек 0,4 кг/0,5 л</t>
  </si>
  <si>
    <t>Обезжириватель  Ивитек 0,8 кг/1 л</t>
  </si>
  <si>
    <t>Растворитель 646 Текс 0,8 кг/1 л</t>
  </si>
  <si>
    <t>Растворитель 646 Текс 2,5 кг/3 л</t>
  </si>
  <si>
    <t>Растворитель 646 Текс 8 кг/10 л</t>
  </si>
  <si>
    <t>Растворитель 647 Ивитек 0,4 кг/0,5 л</t>
  </si>
  <si>
    <t>Растворитель ксилол Кетон 0,44 л/350 гр</t>
  </si>
  <si>
    <t>Растворитель Р-4 Кетон 0,44 л/350 гр</t>
  </si>
  <si>
    <t>Уайт-спирит Lakkabensiini 1050 1л</t>
  </si>
  <si>
    <t>Уайт-спирит Текс 0,8 кг/1 л</t>
  </si>
  <si>
    <t>Уайт-спирит Текс 2,5 кг/3 л</t>
  </si>
  <si>
    <t>Уайт-спирит Текс 8 кг/ 10 л</t>
  </si>
  <si>
    <t>Шпатлевка Maxi Dulux 10 л</t>
  </si>
  <si>
    <t>Шпатлевка Maxi Dulux 2,5 л</t>
  </si>
  <si>
    <t>Шпатлевка финишная Ротбанд паста 15 кг</t>
  </si>
  <si>
    <t>Шпатлевка латексная профи Текс  1,5 кг</t>
  </si>
  <si>
    <t>Шпатлевка латексная профи Текс  5 кг</t>
  </si>
  <si>
    <t>Шпатлевка латексная профи Текс 16 кг</t>
  </si>
  <si>
    <t>Шпатлевка масляно-клеевая универсал Текс 16 кг</t>
  </si>
  <si>
    <t>Шпатлевка масляно-клеевая универсал Текс 30 кг</t>
  </si>
  <si>
    <t>Шпатлевка масляно-клеевая универсал Текс 5 кг</t>
  </si>
  <si>
    <t>Шпатлевка по дереву Текс белая 0,75 кг</t>
  </si>
  <si>
    <t>Шпатлевка по дереву Текс бук 0,75 кг</t>
  </si>
  <si>
    <t>Шпатлевка по дереву Текс дуб 0,75 кг</t>
  </si>
  <si>
    <t>Шпатлевка по дереву Текс махагон 0,75 кг</t>
  </si>
  <si>
    <t>Шпатлевка по дереву Текс сосна 0,75 кг</t>
  </si>
  <si>
    <t>Шпатлевка фасадная акрилатная профи Текс 16 кг</t>
  </si>
  <si>
    <t>Шпатлевка фасадная акрилатная профи Текс 5кг</t>
  </si>
  <si>
    <t>Шпатлевка Sheetrock универсальная  3,5 л</t>
  </si>
  <si>
    <t>Шпатлевка Sheetrock универсальная 17 л</t>
  </si>
  <si>
    <t>Шпатлевка Sheetrock универсальная облегченная 10 л</t>
  </si>
  <si>
    <t>Штукатурка структурная Aura Putz "короед" фракция 2,0 мм 25 кг</t>
  </si>
  <si>
    <t>Штукатурка структурная Aura Putz "короед" фракция 3,0 мм 25 кг</t>
  </si>
  <si>
    <t>Штукатурка структурная Aura Putz "шуба" фракция 1,5 мм 25 кг</t>
  </si>
  <si>
    <t>Штукатурка структурная Alpina Strukturputz K15 «шуба» фракция 1,5 мм 16 кг</t>
  </si>
  <si>
    <t>Штукатурка структурная Alpina Strukturputz R20 «короед» фракция 2,0 мм 16 кг</t>
  </si>
  <si>
    <t>Штукатурка структурная Церезит CT 60 "камешковая" фракция 1,5 мм 25 кг</t>
  </si>
  <si>
    <t>Штукатурка структурная Церезит CT 64 "короед" фракция 2 мм 25 кг</t>
  </si>
  <si>
    <t xml:space="preserve">Краска БТ-177 Bitumast серебристая 0,5 л  </t>
  </si>
  <si>
    <t>Грунт-эмаль по ржавчине 3 в1 Alpina Direct Auf Rost белая 0,75л</t>
  </si>
  <si>
    <t>Грунт-эмаль по ржавчине 3 в1 Alpina Direct Auf Rost белая 2,5л</t>
  </si>
  <si>
    <t>Грунт-эмаль по ржавчине 3 в1 Alpina Direct Auf Rost зеленая 0,75л</t>
  </si>
  <si>
    <t>Грунт-эмаль по ржавчине 3 в1 Alpina Direct Auf Rost зеленая 2,5л</t>
  </si>
  <si>
    <t>Грунт-эмаль по ржавчине 3 в1 Alpina Direct Auf Rost красная 0,75 л</t>
  </si>
  <si>
    <t>Грунт-эмаль по ржавчине 3 в1 Alpina Direct Auf Rost красная 2,5 л</t>
  </si>
  <si>
    <t>Грунт-эмаль по ржавчине 3 в1 Alpina Direct Auf Rost серебряная 0,75л</t>
  </si>
  <si>
    <t>Грунт-эмаль по ржавчине 3 в1 Alpina Direct Auf Rost серебряная 2,5л</t>
  </si>
  <si>
    <t>Грунт-эмаль по ржавчине 3 в1 Alpina Direct Auf Rost синяя 0,75 л</t>
  </si>
  <si>
    <t>Грунт-эмаль по ржавчине 3 в1 Alpina Direct Auf Rost синяя 2,5л</t>
  </si>
  <si>
    <t>Грунт-эмаль по ржавчине 3 в1 Alpina Direct Auf Rost черная 0,75л</t>
  </si>
  <si>
    <t>Грунт-эмаль по ржавчине 3 в1 Alpina Direct Auf Rost черная 2,5л</t>
  </si>
  <si>
    <t>Грунт-эмаль по ржавчине 3 в1 Alpina Direct Auf Rost шоколадно-коричневая 0,75 л</t>
  </si>
  <si>
    <t>Грунт-эмаль по ржавчине 3 в1 Alpina Direct Auf Rost шоколадно-коричневая 2,5 л</t>
  </si>
  <si>
    <t>Грунт-эмаль по ржавчине 3 в1 Hammer Light белая 0,9 кг</t>
  </si>
  <si>
    <t xml:space="preserve">Грунт-эмаль по ржавчине 3 в1 Hammer Light белая 2,4 кг </t>
  </si>
  <si>
    <t>Грунт-эмаль по ржавчине 3 в1 Hammer Light голубая 0,9 кг</t>
  </si>
  <si>
    <t>Грунт-эмаль по ржавчине 3 в1 Hammer Light желтая 0,9 кг</t>
  </si>
  <si>
    <t>Грунт-эмаль по ржавчине 3 в1 Hammer Light зеленая 0,9 кг</t>
  </si>
  <si>
    <t>Грунт-эмаль по ржавчине 3 в1 Hammer Light красно-коричневая 0,9 кг</t>
  </si>
  <si>
    <t>Грунт-эмаль по ржавчине 3 в1 Hammer Light красно-коричневая 2,4 кг</t>
  </si>
  <si>
    <t>Грунт-эмаль по ржавчине 3 в1 Hammer Light серая 0,9 кг</t>
  </si>
  <si>
    <t>Грунт-эмаль по ржавчине 3 в1 Hammer Light серая 2,4 кг</t>
  </si>
  <si>
    <t xml:space="preserve">Грунт-эмаль по ржавчине 3 в1 Hammer Light черная 0,9 кг </t>
  </si>
  <si>
    <t xml:space="preserve">Грунт-эмаль по ржавчине 3 в1 Hammer Light черная 2,4 кг </t>
  </si>
  <si>
    <t>Грунт-эмаль по ржавчине 3 в1 Hammer красно-коричневая 0,9 кг</t>
  </si>
  <si>
    <t>Грунт-эмаль по ржавчине 3 в1 Hammer красно-коричневая 3 кг</t>
  </si>
  <si>
    <t>Грунт-эмаль по ржавчине 3 в1 Hammer серая 0,9 кг</t>
  </si>
  <si>
    <t>Грунт-эмаль по ржавчине 3 в1 Hammer серая 3 кг</t>
  </si>
  <si>
    <t>Грунт-эмаль по ржавчине 3 в1 Hammer черная 0,9 кг</t>
  </si>
  <si>
    <t>Грунт-эмаль по ржавчине 3 в1 Hammer черная 3 кг</t>
  </si>
  <si>
    <t>Эмаль ПФ-115 бежевая Дитекс 2,6 кг</t>
  </si>
  <si>
    <t>Эмаль ПФ-115 бежевая Дитекс 26 кг</t>
  </si>
  <si>
    <t>Эмаль ПФ-115 белая Дитекс 2,6 кг</t>
  </si>
  <si>
    <t>Эмаль ПФ-115 белая Дитекс 26 кг</t>
  </si>
  <si>
    <t>Эмаль ПФ-115 голубая Дитекс 2,6 кг</t>
  </si>
  <si>
    <t>Эмаль ПФ-115 желтая Дитекс 2,6 кг</t>
  </si>
  <si>
    <t>Эмаль ПФ-115 желтая Дитекс 26 кг</t>
  </si>
  <si>
    <t>Эмаль ПФ-115 зеленая Дитекс 2,6 кг</t>
  </si>
  <si>
    <t>Эмаль ПФ-115 зеленая Дитекс 26 кг</t>
  </si>
  <si>
    <t>Эмаль ПФ-115 коричневая Дитекс 2,6 кг</t>
  </si>
  <si>
    <t>Эмаль ПФ-115 коричневая Дитекс 26 кг</t>
  </si>
  <si>
    <t>Эмаль ПФ-115 красная Дитекс 2,6 кг</t>
  </si>
  <si>
    <t>Эмаль ПФ-115 салатовая Дитекс 2,6 кг</t>
  </si>
  <si>
    <t>Эмаль ПФ-115 серая Дитекс 2,6 кг</t>
  </si>
  <si>
    <t>Эмаль ПФ-115 серая Дитекс 26 кг</t>
  </si>
  <si>
    <t>Эмаль ПФ-115 синяя Дитекс 2,6 кг</t>
  </si>
  <si>
    <t>Эмаль ПФ-115 синяя Дитекс 26 кг</t>
  </si>
  <si>
    <t>Эмаль ПФ-115 черная Дитекс 2,6 кг</t>
  </si>
  <si>
    <t>Эмаль ПФ-115 черная Дитекс 26 кг</t>
  </si>
  <si>
    <t>Эмаль ПФ-266 желто-коричневая Дитекс 2,6 кг</t>
  </si>
  <si>
    <t>Эмаль ПФ-266 красно-коричневая Дитекс 2,6 кг</t>
  </si>
  <si>
    <t>Эмаль ПФ-266 красно-коричневая Дитекс 26 кг</t>
  </si>
  <si>
    <t>Эмаль ПФ-115 белая Казачка 0,9 кг</t>
  </si>
  <si>
    <t>Эмаль ПФ-115 белая Казачка 1,9 кг</t>
  </si>
  <si>
    <t>Эмаль ПФ-115 бирюзовая Казачка 0,9 кг</t>
  </si>
  <si>
    <t>Эмаль ПФ-115 бирюзовая Казачка 1,9 кг</t>
  </si>
  <si>
    <t>Эмаль ПФ-115 голубая Казачка 0,9 кг</t>
  </si>
  <si>
    <t>Эмаль ПФ-115 голубая Казачка 1,9 кг</t>
  </si>
  <si>
    <t>Эмаль ПФ-115 желтая Казачка 0,9 кг</t>
  </si>
  <si>
    <t>Эмаль ПФ-115 желтая Казачка 1,9 кг</t>
  </si>
  <si>
    <t>Эмаль ПФ-115 зеленая Казачка 0,9 кг</t>
  </si>
  <si>
    <t>Эмаль ПФ-115 зеленая Казачка 1,9 кг</t>
  </si>
  <si>
    <t>Эмаль ПФ-115 красная Казачка 0,9 кг</t>
  </si>
  <si>
    <t>Эмаль ПФ-115 красная Казачка 1,9 кг</t>
  </si>
  <si>
    <t>Эмаль ПФ-115 салатная Казачка 0,9 кг</t>
  </si>
  <si>
    <t>Эмаль ПФ-115 салатная Казачка 1,9 кг</t>
  </si>
  <si>
    <t>Эмаль ПФ-115 светло-голубая Казачка 0,9 кг</t>
  </si>
  <si>
    <t>Эмаль ПФ-115 светло-голубая Казачка 1,9 кг</t>
  </si>
  <si>
    <t>Эмаль ПФ-115 серая Казачка 0,9 кг</t>
  </si>
  <si>
    <t>Эмаль ПФ-115 серая Казачка 1,9 кг</t>
  </si>
  <si>
    <t>Эмаль ПФ-115 синяя Казачка 0,9 кг</t>
  </si>
  <si>
    <t>Эмаль ПФ-115 синяя Казачка 1,9 кг</t>
  </si>
  <si>
    <t>Эмаль ПФ-115 черная Казачка 0,9 кг</t>
  </si>
  <si>
    <t>Эмаль ПФ-115 черная Казачка 1,9 кг</t>
  </si>
  <si>
    <t>Эмаль ПФ-115 ярко-зеленая Казачка 0,9 кг</t>
  </si>
  <si>
    <t>Эмаль ПФ-115 ярко-зеленая Казачка 1,9 кг</t>
  </si>
  <si>
    <t>Эмаль для рам Alpina Fensterlack белая глянцевая 0,75 л</t>
  </si>
  <si>
    <t>Эмаль алкидная Мастер Профи белая полуглянцевая Текс 3,7 кг</t>
  </si>
  <si>
    <t>Эмаль НЦ-132 белая Текс 0,8 кг</t>
  </si>
  <si>
    <t>Эмаль НЦ-132 зеленая Текс 0,8 кг</t>
  </si>
  <si>
    <t>Эмаль НЦ-132 золотисто-желтая Текс 0,8 кг</t>
  </si>
  <si>
    <t>Эмаль НЦ-132 красная Текс 0,8 кг</t>
  </si>
  <si>
    <t>Эмаль НЦ-132 светло-серая Текс 0,8 кг</t>
  </si>
  <si>
    <t>Эмаль НЦ-132 синяя Текс 0,8 кг</t>
  </si>
  <si>
    <t xml:space="preserve">Эмаль НЦ-132 черная Текс 0,8 кг </t>
  </si>
  <si>
    <t>Эмаль ПФ-115 бежевая универсал Текс 0,9 кг</t>
  </si>
  <si>
    <t>Эмаль ПФ-115 бежевая универсал Текс 2,5 кг</t>
  </si>
  <si>
    <t>Эмаль ПФ-115 белая матовая оптимум Ленинградские Краски 10 кг</t>
  </si>
  <si>
    <t>Эмаль ПФ-115 белая матовая оптимум Ленинградские Краски 2,7 кг</t>
  </si>
  <si>
    <t>Эмаль ПФ-115 белая универсал Текс 0,9 кг</t>
  </si>
  <si>
    <t>Эмаль ПФ-115 белая универсал Текс 2,5 кг</t>
  </si>
  <si>
    <t>Эмаль ПФ-115 белая универсал Текс 24 кг</t>
  </si>
  <si>
    <t>Эмаль ПФ-115 бирюзовая универсал Текс 0,9 кг</t>
  </si>
  <si>
    <t>Эмаль ПФ-115 вишневая универсал Текс 0,9 кг</t>
  </si>
  <si>
    <t>Эмаль ПФ-115 голубая универсал Текс 0,9 кг</t>
  </si>
  <si>
    <t>Эмаль ПФ-115 желтая универсал Текс 0,9 кг</t>
  </si>
  <si>
    <t>Эмаль ПФ-115 желтая универсал Текс 2,5 кг</t>
  </si>
  <si>
    <t>Эмаль ПФ-115 зеленая универсал Текс 0,9 кг</t>
  </si>
  <si>
    <t>Эмаль ПФ-115 зеленая универсал Текс 2,5 кг</t>
  </si>
  <si>
    <t>Эмаль ПФ-115 коричневая универсал Текс 2,5 кг</t>
  </si>
  <si>
    <t>Эмаль ПФ-115 красная универсал Текс 0,9 кг</t>
  </si>
  <si>
    <t>Эмаль ПФ-115 красная универсал Текс 2 кг</t>
  </si>
  <si>
    <t>Эмаль ПФ-115 розовая универсал Текс 0,9 кг</t>
  </si>
  <si>
    <t>шт</t>
  </si>
  <si>
    <t>Эмаль ПФ-115 салатная универсал Текс 0,9 кг</t>
  </si>
  <si>
    <t>Эмаль ПФ-115 салатная универсал Текс 2,5 кг</t>
  </si>
  <si>
    <t>Эмаль ПФ-115 серая универсал Текс 0,9 кг</t>
  </si>
  <si>
    <t>Эмаль ПФ-115 серая универсал Текс 2,5 кг</t>
  </si>
  <si>
    <t>Эмаль ПФ-115 серая универсал Текс 24 кг</t>
  </si>
  <si>
    <t>Эмаль ПФ-115 синяя универсал Текс 2,5 кг</t>
  </si>
  <si>
    <t>Эмаль ПФ-115 черная универсал Текс 0,9 кг</t>
  </si>
  <si>
    <t>Эмаль ПФ-115 черная универсал Текс 2 кг</t>
  </si>
  <si>
    <t>Эмаль ПФ-115 черная универсал Текс 20 кг</t>
  </si>
  <si>
    <t>Эмаль ПФ-266 красно-коричневая универсал Текс 2,2 кг</t>
  </si>
  <si>
    <t>Эмаль ПФ-266 красно-коричневая универсал Текс 22 кг</t>
  </si>
  <si>
    <t>Эмаль аэрозольная Touch'n Tone 270 красная вишня</t>
  </si>
  <si>
    <t>Эмаль аэрозольная Touch'n Tone 271 зеленая</t>
  </si>
  <si>
    <t>Эмаль аэрозольная Touch'n Tone 272 желтая</t>
  </si>
  <si>
    <t>Эмаль аэрозольная Touch'n Tone 273 алюминий металлик</t>
  </si>
  <si>
    <t>Эмаль аэрозольная Touch'n Tone 274 белая глянцевая</t>
  </si>
  <si>
    <t>Эмаль аэрозольная Touch'n Tone 275 черная матовая</t>
  </si>
  <si>
    <t>Эмаль аэрозольная Touch'n Tone 276 черная глянцевая</t>
  </si>
  <si>
    <t>Эмаль аэрозольная Touch'n Tone 277 коричневая</t>
  </si>
  <si>
    <t>Эмаль аэрозольная Touch'n Tone 278 синяя</t>
  </si>
  <si>
    <t>Эмаль аэрозольная Touch'n Tone 280 белая матовая</t>
  </si>
  <si>
    <t>Эмаль аэрозольная Touch'n Tone 283 оранжевая</t>
  </si>
  <si>
    <t>Эмаль аэрозольная Touch'n Tone 284 золото металлик</t>
  </si>
  <si>
    <t>Эмаль аэрозольная Touch'n Tone 288 серая глянцевая</t>
  </si>
  <si>
    <t xml:space="preserve">Эмаль для металлочерепицы аэрозольная Kudo Ral 3009 красная окись 520 мл </t>
  </si>
  <si>
    <t xml:space="preserve">Эмаль для металлочерепицы аэрозольная Kudo Ral 5005 сигнально синий 520 мл </t>
  </si>
  <si>
    <t xml:space="preserve">Эмаль для металлочерепицы аэрозольная Kudo Ral 6005 зеленый мох 520 мл  </t>
  </si>
  <si>
    <t>Эмаль для металлочерепицы аэрозольная Kudo Ral 8017 шоколадно-коричневый 520 мл</t>
  </si>
  <si>
    <t xml:space="preserve">Эмаль термостойкая аэрозольная Kudo серебристая 520 мл  </t>
  </si>
  <si>
    <t xml:space="preserve">Эмаль термостойкая аэрозольная Kudo черная 520 мл </t>
  </si>
  <si>
    <t>Эмаль алкидная Мастер Профи база А полуматовая Текс 2,7 л</t>
  </si>
  <si>
    <t>Эмаль алкидная Мастер Профи база А полуматовая Текс 9 л</t>
  </si>
  <si>
    <t>Эмаль алкидная Мастер профи база Д полуматовая Текс 2,7 л</t>
  </si>
  <si>
    <t>Эмаль алкидная Мастер профи база Д полуматовая Текс 9 л</t>
  </si>
  <si>
    <t>Эмаль алкидная Miranol база А глянцевая 0,9 л</t>
  </si>
  <si>
    <t>Эмаль алкидная Miranol база А глянцевая 9 л</t>
  </si>
  <si>
    <t>Эмаль алкидная Miranol база С глянцевая 0,9 л</t>
  </si>
  <si>
    <t>Эмаль алкидная Miranol база С глянцевая 9 л</t>
  </si>
  <si>
    <t>Эмаль для бетонных полов алкидная Betolux база А глянцевая 2,7 л</t>
  </si>
  <si>
    <t>Эмаль для бетонных полов алкидная Betolux база А глянцевая 9 л</t>
  </si>
  <si>
    <t>Эмаль для бетонных полов алкидная Betolux база С глянцевая 2,7 л</t>
  </si>
  <si>
    <t>Эмаль для бетонных полов алкидная Betolux база С глянцевая 9 л</t>
  </si>
  <si>
    <t>Краска для печей Ecoterra белая 1 кг</t>
  </si>
  <si>
    <t>Краска для печей Ecoterra белая 2,5 кг</t>
  </si>
  <si>
    <t>Краска для печей Ecoterra красно-коричневая 1 кг</t>
  </si>
  <si>
    <t>Краска для печей Ecoterra красно-коричневая 2,5 кг</t>
  </si>
  <si>
    <t>Эмаль для радиаторов  в/д Aura Luxpro Thermo полуматовая 0,9 л</t>
  </si>
  <si>
    <t>Эмаль для радиаторов алкидная Alpina Heizkorperlack белая глянцевая 0,75 л</t>
  </si>
  <si>
    <t>Эмаль для радиаторов алкидная Текс 0,55 кг</t>
  </si>
  <si>
    <t>Эмаль для бетонных полов акриловая коричневая Престиж 1 кг</t>
  </si>
  <si>
    <t>Эмаль для бетонных полов акриловая коричневая Престиж 10 кг</t>
  </si>
  <si>
    <t>Эмаль для бетонных полов акриловая серая Престиж 1 кг</t>
  </si>
  <si>
    <t>Эмаль для бетонных полов акриловая серая Престиж 10 кг</t>
  </si>
  <si>
    <t>Эмаль для бетонных полов акриловая серая Престиж 20 кг</t>
  </si>
  <si>
    <t xml:space="preserve">Вагонка Осина сорт А 12,5х96х1800 мм  (S общ.= 1,728 кв.м, S раб.= 1,584 кв.м) </t>
  </si>
  <si>
    <t xml:space="preserve">Вагонка Осина сорт А 12,5х96х2000 мм (S общ.= 1,92 кв.м, S раб.= 1,76 кв.м)  </t>
  </si>
  <si>
    <t xml:space="preserve">Вагонка Осина сорт А 12,5х96х2100 мм (S общ.= 2,016 кв.м, S раб.= 1,848 кв.м) </t>
  </si>
  <si>
    <t xml:space="preserve">Вагонка Осина сорт А 12,5х96х2400 мм (S общ.= 2,304 кв.м, S раб.= 2,112 кв.м) </t>
  </si>
  <si>
    <t xml:space="preserve">Вагонка Осина сорт А 12,5х96х2500 мм (S общ.= 2,4 кв.м, S раб.= 2,2 кв.м) </t>
  </si>
  <si>
    <t xml:space="preserve">Вагонка Осина сорт А 12,5х96х2700 мм (S общ.= 2,592 кв.м, S раб.= 2,376 кв.м) </t>
  </si>
  <si>
    <t xml:space="preserve">Вагонка Осина сорт А 12,5х96х3000 мм (S общ.= 2,88 кв.м, S раб.= 2,64 кв.м) </t>
  </si>
  <si>
    <t xml:space="preserve">Вагонка Осина сорт В 12,5х96х2000 мм (S общ.= 1,92 кв.м, S раб.= 1,76 кв.м) </t>
  </si>
  <si>
    <t xml:space="preserve">Вагонка Осина сорт В 12,5х96х2100 мм (S общ.= 2,016 кв.м, S раб.= 1,848 кв.м)  </t>
  </si>
  <si>
    <t xml:space="preserve">Вагонка Осина сорт В 12,5х96х2400 мм (S общ.= 2,304 кв.м, S раб.= 2,112 кв.м) </t>
  </si>
  <si>
    <t xml:space="preserve">Вагонка Осина сорт В 12,5х96х2500 мм (S общ.= 2,4 кв.м, S раб.= 2,2 кв.м) </t>
  </si>
  <si>
    <t xml:space="preserve">Вагонка Осина сорт В 12,5х96х2700 мм (S общ.= 2,592 кв.м, S раб.= 2,376 кв.м)  </t>
  </si>
  <si>
    <t xml:space="preserve">Вагонка Осина сорт В 12,5х96х3000 мм (S общ.= 2,88 кв.м, S раб.= 2,64 кв.м) </t>
  </si>
  <si>
    <t xml:space="preserve">Вагонка Euro Хвоя сорт A 12,5х96х2100 мм (S общ.= 2,016 кв.м, S раб.= 1.848 кв.м) </t>
  </si>
  <si>
    <t xml:space="preserve">Вагонка Euro Хвоя сорт A 12,5х96х2400 мм (S общ.= 2,304 кв.м, S раб.= 2,112 кв.м) </t>
  </si>
  <si>
    <t xml:space="preserve">Вагонка Euro Хвоя сорт A 12,5х96х2700 мм (S общ.= 2,592 кв.м, S раб.= 2,376 кв.м)  </t>
  </si>
  <si>
    <t xml:space="preserve">Вагонка Euro Хвоя сорт A 12,5х96х3000 мм (S общ.= 2,88 кв.м, S раб.= 2,64 кв.м) </t>
  </si>
  <si>
    <t xml:space="preserve">Вагонка Euro Хвоя сорт B 12,5х96х2100 мм (S общ.= 2,016 кв.м, S раб.= 1,848 кв.м) </t>
  </si>
  <si>
    <t xml:space="preserve">Вагонка Euro Хвоя сорт B 12,5х96х2400 мм (S общ.= 2,304 кв.м, S раб.= 2,112 кв.м) </t>
  </si>
  <si>
    <t xml:space="preserve">Вагонка Euro Хвоя сорт B 12,5х96х2700 мм(S общ.= 2,592 кв.м, S раб.= 2,376 кв.м) </t>
  </si>
  <si>
    <t xml:space="preserve">Вагонка Euro Хвоя сорт B 12,5х96х3000 мм (S общ.= 2,88 кв.м, S раб.= 2,64 кв.м)  </t>
  </si>
  <si>
    <t xml:space="preserve">Вагонка Euro Хвоя сорт Экстра 12,5х96х2100 мм (S общ.= 2,016 кв.м, S раб.= 1,848 кв.м) </t>
  </si>
  <si>
    <t xml:space="preserve">Вагонка Euro Хвоя сорт Экстра 12,5х96х2400 мм (S общ.= 2,304 кв.м, S раб.= 2,112 кв.м) </t>
  </si>
  <si>
    <t>Вагонка Euro Хвоя сорт Экстра 12,5х96х2500 мм (S общ.= 2,4 кв.м, S раб.= 2,2 кв.м)</t>
  </si>
  <si>
    <t>Вагонка Euro Хвоя сорт Экстра 12,5х96х2700 мм (S общ.= 2,592 кв.м, S раб.= 2,376 кв.м)</t>
  </si>
  <si>
    <t>Вагонка интерьерная белая (воск) Хвоя сорт АВ 12х96х2400 мм (Sобщ.= 2,304кв.м, Sраб.= 2,112 кв.м)</t>
  </si>
  <si>
    <t xml:space="preserve">Вагонка интерьерная белая (воск) Хвоя сорт АВ 12х96х3000 мм (Sобщ.= 2,88 кв.м, Sраб.= 2,64 кв.м) </t>
  </si>
  <si>
    <t>Вагонка Кедр канадский сорт Экстра 12х94х2440 мм (S общ.= 2,293 кв.м, S раб.= 2,074 кв.м)</t>
  </si>
  <si>
    <t>Вагонка Штиль Лиственница сорт АВ 14х116х3000 мм (S общ.= 2,784 кв.м, S раб.= 2,64 кв.м)</t>
  </si>
  <si>
    <t>Вагонка Штиль Лиственница сорт АВ 14х116х4000 мм (S общ.= 3,712 кв.м, S раб.= 3,52 кв.м)</t>
  </si>
  <si>
    <t>Доска сухая ст. хв/п. 20х140х4000 мм Лиственница сорт АВ</t>
  </si>
  <si>
    <t>Доска сухая ст. хв/п. 20х95х2000 мм сорт АВ</t>
  </si>
  <si>
    <t>Доска сухая ст. хв/п. 20х95х3000 мм сорт АВ</t>
  </si>
  <si>
    <t>Доска сухая ст. хв/п. 20х95х3000 мм сорт ВВ</t>
  </si>
  <si>
    <t>Доска сухая ст. хв/п.20х120х2000 мм сорт АВ</t>
  </si>
  <si>
    <t>Доска сухая ст. хв/п.20х120х2000 мм сорт ВВ</t>
  </si>
  <si>
    <t>Доска сухая ст. хв/п.20х120х3000 мм сорт АВ</t>
  </si>
  <si>
    <t>Доска сухая ст. хв/п.20х145х2000 мм сорт АВ</t>
  </si>
  <si>
    <t>Доска сухая ст. хв/п.20х145х2000 мм сорт ВВ</t>
  </si>
  <si>
    <t>Доска сухая ст. хв/п.20х145х3000 мм сорт АВ</t>
  </si>
  <si>
    <t>Доска сухая ст. хв/п.45х120х6000 мм сорт АВ</t>
  </si>
  <si>
    <t>Доска сухая ст. хв/п.45х120х6000 мм сорт ВВ</t>
  </si>
  <si>
    <t>Доска сухая ст. хв/п.45х145х6000 мм сорт АВ</t>
  </si>
  <si>
    <t>Доска сухая ст. хв/п.45х145х6000 мм сорт ВВ</t>
  </si>
  <si>
    <t>Доска сухая ст. хв/п.45х195х6000 мм сорт АВ</t>
  </si>
  <si>
    <t>Доска сухая ст.хв/п.45х195х6000 мм сорт ВВ</t>
  </si>
  <si>
    <t>Планкен  скошенный 20х140х3000 мм Лиственница сорт АВ (S общ.= 0,42 кв.м, S раб.= 0,36 кв.м)</t>
  </si>
  <si>
    <t>Планкен  скошенный 20х140х3000 мм Лиственница сорт ВВ (S общ.= 0,42 кв.м, S раб.= 0,36 кв.м)</t>
  </si>
  <si>
    <t>Полок-доска пола 27х95х2400 мм АБАШИ сорт Экстра</t>
  </si>
  <si>
    <t>Полок-доска пола 27х95х2700 мм АБАШИ сорт Экстра</t>
  </si>
  <si>
    <t>Полок-доска пола 27х95х3000 мм АБАШИ сорт Экстра</t>
  </si>
  <si>
    <t>Полок-доска пола 28х90х2000 мм осина сорт А</t>
  </si>
  <si>
    <t>Полок-доска пола 30х100х2000 мм осина сорт А</t>
  </si>
  <si>
    <t>Полок-доска пола 30х100х2000 мм осина сорт В</t>
  </si>
  <si>
    <t>Полок-доска пола 30х100х2400 мм осина сорт А</t>
  </si>
  <si>
    <t>Полок-доска пола 30х100х2400 мм осина сорт В</t>
  </si>
  <si>
    <t>Полок-доска пола 30х100х2500 мм осина сорт А</t>
  </si>
  <si>
    <t>Полок-доска пола 30х100х2500 мм осина сорт В</t>
  </si>
  <si>
    <t>Полок-доска пола 30х100х2800 мм осина сорт А</t>
  </si>
  <si>
    <t>Полок-доска пола 30х100х2800 мм осина сорт В</t>
  </si>
  <si>
    <t xml:space="preserve">Блок хауз 20х96х2400 мм сорт АВ (S общ.= 1,3824 кв.м, S раб.= 1.2672 кв.м) </t>
  </si>
  <si>
    <t xml:space="preserve">Блок хауз 20х96х3000 мм сорт АВ (S общ.= 1,728 кв.м, S раб.= 1.584 кв.м) </t>
  </si>
  <si>
    <t>Имитатор бревна сухой (Блок хауз) 45х146х6000 мм сорт АВ (S общ.= 0.876 кв.м, S раб.= 0.828 кв.м)</t>
  </si>
  <si>
    <t xml:space="preserve">Имитатор бревна сухой (Блок хауз) 46х195х6000 мм сорт АВ (S общ.= 1,17 кв.м, S раб.= 1.122 кв.м) </t>
  </si>
  <si>
    <t>Имитатор бревна сухой 46х195х6000 мм сорт ВВ (S общ.= 1,17 кв.м, S раб.= 1.122 кв.м)</t>
  </si>
  <si>
    <t xml:space="preserve">Имитатор бруса сухой 20х146х6000 мм сорт АВ (S общ.= 0,876 кв.м, S раб.= 0.828 кв.м) </t>
  </si>
  <si>
    <t>Имитатор бруса сухой 20х146х6000 мм сорт ВВ (Sобщ.=0,876 кв.м, Sраб.=0,828 кв.м)</t>
  </si>
  <si>
    <t>Шпунт 28х121х5400 мм сорт АВ (S общ.= 0,653 кв.м, S раб.= 0.610 кв.м)</t>
  </si>
  <si>
    <t>Шпунт 28х121х5400 мм сорт ВВ (S общ.= 0,653 кв.м, S раб.= 0.610 кв.м)</t>
  </si>
  <si>
    <t xml:space="preserve">Шпунт 28х121х6000 мм сорт АВ (S общ.= 0,726 кв.м, S раб.= 0.678 кв.м) </t>
  </si>
  <si>
    <t>Шпунт 28х121х6000 мм сорт ВВ (S общ.= 0,726 кв.м, S раб.= 0.678 кв.м)</t>
  </si>
  <si>
    <t>Шпунт 35х146х5400 мм сорт АВ (S общ.= 0,876 кв.м, S раб.= 0.828 кв.м)</t>
  </si>
  <si>
    <t>Шпунт 35х146х5400 мм сорт ВВ (S общ.= 0,788 кв.м, S раб.= 0.745 кв.м)</t>
  </si>
  <si>
    <t xml:space="preserve">Шпунт 35х146х6000 мм сорт АВ (S общ.= 0,876 кв.м, S раб.= 0.828 кв.м) </t>
  </si>
  <si>
    <t xml:space="preserve">Шпунт 35х146х6000 мм сорт ВВ (S общ.= 0,876 кв.м, S раб.= 0.828 кв.м) </t>
  </si>
  <si>
    <t xml:space="preserve">Шпунт 40х121х6000 мм сорт АВ (S общ.= 0,726 кв.м, S раб.= 0.678 кв.м) </t>
  </si>
  <si>
    <t>Шпунт 40х121х6000 мм сорт ВВ (S общ.= 0,726 кв.м, S раб.= 0.678 кв.м)</t>
  </si>
  <si>
    <t xml:space="preserve">Шпунт 40х146х6000 мм сорт АВ (S общ.= 0,876 кв.м, S раб.= 0.828 кв.м) </t>
  </si>
  <si>
    <t>Шпунт 40х146х6000 мм сорт ВВ  (S общ.= 0,876 кв.м, S раб.= 0.828 кв.м)</t>
  </si>
  <si>
    <t>Доска паркетная, 140х19х2016 мм, лиственница, сорт АВ (S общ.= 0,282 кв.м, S раб.= 0,269 кв.м)</t>
  </si>
  <si>
    <t>Доска паркетная, 140х19х944 мм, лиственница, сорт АВ (S общ.= 0,133 кв.м, S раб.= 0,126 кв.м)</t>
  </si>
  <si>
    <t xml:space="preserve">Доска террасная 27х143х3000 мм Лиственница сорт АВ (S общ.= 0,429 кв.м, S раб.= 0,429 кв.м) </t>
  </si>
  <si>
    <t xml:space="preserve">Доска террасная 27х143х3000 мм Лиственница сорт ВВ (S общ.= 0,429 кв.м, S раб.= 0,429 кв.м) </t>
  </si>
  <si>
    <t xml:space="preserve">Доска террасная 27х143х4000 мм Лиственница сорт АВ (S общ.= 0,572 кв.м, S раб.= 0,572 кв.м) </t>
  </si>
  <si>
    <t xml:space="preserve">Доска террасная 27х143х4000 мм Лиственница сорт ВВ (S общ.= 0,572 кв.м, S раб.= 0,572 кв.м) </t>
  </si>
  <si>
    <t>Имитатор бруса сухой 20х142х4000 мм Лиственница сорт АВ (S общ.= 0,568 кв.м, S раб.= 0,544 кв.м)</t>
  </si>
  <si>
    <t>Имитатор бруса сухой 20х142х4000 мм Лиственница сорт ВВ (S общ.= 0,568 кв.м, S раб.= 0,544 кв.м)</t>
  </si>
  <si>
    <t>Шпунт 28х140х3000 мм Лиственница сорт АВ (Sобщ.=0,420 кв.м, Sраб.=0,405 кв.м)</t>
  </si>
  <si>
    <t>Шпунт 28х140х3000 мм Лиственница сорт ВВ (Sобщ.=0,420 кв.м, Sраб.=0,405 кв.м)</t>
  </si>
  <si>
    <t>Шпунт 28х140х3000 мм Лиственница сорт Экстра (Sобщ.=0,420 кв.м, Sраб.=0,405 кв.м)</t>
  </si>
  <si>
    <t xml:space="preserve">Шпунт 28х140х4000 мм Лиственница сорт АВ (S общ.= 0,560 кв.м, S раб.= 0.540 кв.м) </t>
  </si>
  <si>
    <t>Шпунт 28х140х4000 мм Лиственница сорт ВВ  (S общ.= 0,560 кв.м, S раб.= 0.540 кв.м)</t>
  </si>
  <si>
    <t xml:space="preserve">Шпунт 28х140х4000 мм Лиственница сорт Экстра (S общ.= 0,560 кв.м, S раб.= 0.540 кв.м) </t>
  </si>
  <si>
    <t>Шпунт 34х135х3000 мм Лиственница сорт АВ (S общ.= 0,405 кв.м, S раб.= 0,390 кв.м)</t>
  </si>
  <si>
    <t>Шпунт 34х135х3000 мм Лиственница сорт ВВ (S общ.= 0,405 кв.м, S раб.= 0,390 кв.м)</t>
  </si>
  <si>
    <t>Шпунт 34х135х4000 мм Лиственница сорт АВ (S общ.= 0,54 кв.м, S раб.= 0,52 кв.м)</t>
  </si>
  <si>
    <t>Шпунт 34х135х4000 мм Лиственница сорт ВВ (S общ.= 0,54 кв.м, S раб.= 0,52 кв.м)</t>
  </si>
  <si>
    <t>ДВП 2745х1220х3,2 мм</t>
  </si>
  <si>
    <t>ДВП 2745х1700х3,2 мм</t>
  </si>
  <si>
    <t xml:space="preserve">ДСП 1750х3500х16 мм </t>
  </si>
  <si>
    <t xml:space="preserve">ДСП 1830х2440х16 мм </t>
  </si>
  <si>
    <t xml:space="preserve">ДСП 1830х2750х16 мм </t>
  </si>
  <si>
    <t>ДСП 600х2440х16 мм шпунтованная влагостойкая (Quick Deck Professional)</t>
  </si>
  <si>
    <t>ДСП 600х2440х22 мм, шпунтованная влагостойкая (Quick Deck Professional)</t>
  </si>
  <si>
    <t>Плита OSB    9х1220х2440 мм (Формат-USA)</t>
  </si>
  <si>
    <t>Плита OSB  12х1220х2440 мм (Формат-USA)</t>
  </si>
  <si>
    <t>Плита OSB-3    9х1250х2500 мм (Европа)</t>
  </si>
  <si>
    <t>Плита OSB-3  12х1250х2500 мм (Европа)</t>
  </si>
  <si>
    <t>Плита OSB-3  6х1250х2500 мм  EGGER</t>
  </si>
  <si>
    <t>Плита OSB-3  9х1250х2500 мм  EGGER</t>
  </si>
  <si>
    <t>Плита OSB-3 10х1250х2500 мм EGGER</t>
  </si>
  <si>
    <t>Плита OSB-3 12х1250х2500 мм EGGER</t>
  </si>
  <si>
    <t>Плита OSB-3 15х1250х2500 мм EGGER</t>
  </si>
  <si>
    <t xml:space="preserve">Плита OSB-3 18х675х2500 мм шпунт 4стор EGGER </t>
  </si>
  <si>
    <t>Плита OSB-3,  6х1250х2500 мм,  GLUNZ</t>
  </si>
  <si>
    <t>Плита OSB-3,  9х1250х2500 мм,  GLUNZ</t>
  </si>
  <si>
    <t>Плита OSB-3, 10х1250х2500 мм,  GLUNZ</t>
  </si>
  <si>
    <t>Плита OSB-3, 12х1250х2500 мм,  GLUNZ</t>
  </si>
  <si>
    <t>Плита OSB-3, 15х1250х2500 мм,  GLUNZ</t>
  </si>
  <si>
    <t>Изоплат 2700х1200х12 мм</t>
  </si>
  <si>
    <t>Изоплат 2700х1200х12 мм, ветрозащитная</t>
  </si>
  <si>
    <t>Изоплат 2700х1200х25 мм</t>
  </si>
  <si>
    <t>Изоплат 2700х1200х25 мм, ветрозащитная</t>
  </si>
  <si>
    <t>Фанера ламинированная 1220х2440х18мм</t>
  </si>
  <si>
    <t xml:space="preserve">Фанера ФК  4 мм сорт IV/IV 1525х1525 мм </t>
  </si>
  <si>
    <t xml:space="preserve">Фанера ФК  6 мм сорт IV/IV 1525х1525 мм </t>
  </si>
  <si>
    <t xml:space="preserve">Фанера ФК  8 мм сорт IV/IV 1525х1525 мм </t>
  </si>
  <si>
    <t>Фанера ФК 10 мм сорт II/IV 1525х1525 мм</t>
  </si>
  <si>
    <t xml:space="preserve">Фанера ФК 10 мм сорт IV/IV 1525х1525 мм </t>
  </si>
  <si>
    <t>Фанера ФК 12 мм сорт II/IV 1525х1525 мм</t>
  </si>
  <si>
    <t>Фанера ФК 12 мм сорт IV/IV 1525х1525 мм</t>
  </si>
  <si>
    <t>Фанера ФК 15 мм сорт II/IV 1525х1525 мм</t>
  </si>
  <si>
    <t>Фанера ФК 15 мм сорт IV/IV 1525х1525 мм</t>
  </si>
  <si>
    <t>Фанера ФК 18 мм сорт II/IV 1525х1525 мм</t>
  </si>
  <si>
    <t>Фанера ФК 18 мм сорт IV/IV 1525х1525 мм</t>
  </si>
  <si>
    <t>Фанера ФК 21 мм сорт IV/IV 1525х1525 мм</t>
  </si>
  <si>
    <t>Фанера Влагостойкая ФСФ  9 мм сорт IV/IV 1220х2440 мм</t>
  </si>
  <si>
    <t>Фанера Влагостойкая ФСФ 12 мм сорт IV/IV 1220х2440 мм</t>
  </si>
  <si>
    <t>Фанера Влагостойкая ФСФ 15 мм сорт IV/IV 1220х2440 мм</t>
  </si>
  <si>
    <t>Фанера Влагостойкая ФСФ 18 мм сорт IV/IV 1220х2440 мм</t>
  </si>
  <si>
    <t>Фанера Влагостойкая ФСФ 21 мм сорт IV/IV 1220х2440 мм</t>
  </si>
  <si>
    <t>ЦСП-1 1200х3200х10 мм</t>
  </si>
  <si>
    <t>ЦСП-1 1200х3200х12 мм</t>
  </si>
  <si>
    <t>ЦСП-1 1200х3200х16 мм</t>
  </si>
  <si>
    <t>ЦСП-1 1200х3200х20 мм</t>
  </si>
  <si>
    <t>Заглушка деревянная круглая ОСИНА, диаметр  8 мм (10 шт)</t>
  </si>
  <si>
    <t>Заглушка деревянная круглая ОСИНА, диаметр 10 мм (10 шт)</t>
  </si>
  <si>
    <t>Заглушка деревянная круглая ОСИНА, диаметр 12 мм (10 шт)</t>
  </si>
  <si>
    <t>Заглушка деревянная круглая СОСНА, диаметр  8 мм (10 шт)</t>
  </si>
  <si>
    <t>Заглушка деревянная круглая СОСНА, диаметр 10 мм (10 шт)</t>
  </si>
  <si>
    <t>Заглушка деревянная круглая СОСНА, диаметр 12 мм (10 шт)</t>
  </si>
  <si>
    <t>Заглушка деревянная круглая СОСНА, диаметр 20 мм (10 шт)</t>
  </si>
  <si>
    <t>Заглушка деревянная круглая СОСНА, диаметр 25 мм (10 шт)</t>
  </si>
  <si>
    <t>Балясина 50х50х900 мм, АНГЛИЯ сорт АВ клееная</t>
  </si>
  <si>
    <t>Балясина 50х50х900 мм, ВИТАЯ сорт АВ клееная</t>
  </si>
  <si>
    <t>Балясина 50х50х900 мм, СИММЕТРИЯ сорт АВ клееная</t>
  </si>
  <si>
    <t>Балясина 60х60х900 мм, АНГЛИЯ сорт АВ клееная</t>
  </si>
  <si>
    <t>Балясина 60х60х900 мм, ВИТАЯ сорт АВ клееная</t>
  </si>
  <si>
    <t>Балясина 60х60х900 мм, СИММЕТРИЯ сорт АВ клееная</t>
  </si>
  <si>
    <t>Окончание для поручня 44х67 мм Улитка сорт Экстра</t>
  </si>
  <si>
    <t>Окончание для поручня 44х80 мм Улитка сорт Экстра</t>
  </si>
  <si>
    <t>Поворот (угол 180) для поручня 44х67 сорт Экстра клееный</t>
  </si>
  <si>
    <t>Поворот (угол 180) для поручня 44х80 сорт Экстра клееный</t>
  </si>
  <si>
    <t>Поворот (угол 90) для поручня 44х67 сорт Экстра клееный</t>
  </si>
  <si>
    <t>Поворот (угол 90) для поручня 44х80 сорт Экстра клееный</t>
  </si>
  <si>
    <t>Подбалясенник 3000 мм, для балясины 50х50 сорт АВ клееный</t>
  </si>
  <si>
    <t>Подбалясенник 3000 мм, для балясины 60х60 сорт АВ клееный</t>
  </si>
  <si>
    <t>Подбалясенник 4000 мм, для балясины 50х50 сорт АВ клееный</t>
  </si>
  <si>
    <t>Подбалясенник 4000 мм, для балясины 60х60 сорт АВ клееный</t>
  </si>
  <si>
    <t>Поручень 44х67х3000 мм сорт Экстра клееный</t>
  </si>
  <si>
    <t>Поручень 44х67х4000 мм сорт Экстра клееный</t>
  </si>
  <si>
    <t>Поручень 44х80х3000 мм сорт Экстра клееный</t>
  </si>
  <si>
    <t>Поручень 44х80х4000 мм сорт Экстра клееный</t>
  </si>
  <si>
    <t>Столб начальный 100х100х1150 мм, АНГЛИЯ сорт АВ клееный</t>
  </si>
  <si>
    <t>Столб начальный 100х100х1150 мм, ВИТАЯ сорт АВ клееный</t>
  </si>
  <si>
    <t>Столб начальный 100х100х1150 мм, СИММЕТРИЯ сорт АВ клееный</t>
  </si>
  <si>
    <t>Столб начальный 80х80х1150 мм, АНГЛИЯ сорт АВ клееный</t>
  </si>
  <si>
    <t>Столб начальный 80х80х1150 мм, ВИТАЯ сорт АВ клееный</t>
  </si>
  <si>
    <t>Столб начальный 80х80х1150 мм, СИММЕТРИЯ сорт АВ клееный</t>
  </si>
  <si>
    <t>Столб-колонна 100х100х2500 мм, АНГЛИЯ сорт АВ клееный</t>
  </si>
  <si>
    <t>Столб-колонна 100х100х2500 мм, ВИТАЯ сорт АВ клееный</t>
  </si>
  <si>
    <t>Столб-колонна 100х100х2500 мм, СИММЕТРИЯ сорт АВ клееный</t>
  </si>
  <si>
    <t>Столб-колонна 100х100х2700 мм, АНГЛИЯ сорт АВ клееный</t>
  </si>
  <si>
    <t>Столб-колонна 100х100х2700 мм, ВИТАЯ сорт АВ клееный</t>
  </si>
  <si>
    <t>Столб-колонна 100х100х2700 мм, СИММЕТРИЯ сорт АВ клееный</t>
  </si>
  <si>
    <t>Столб-колонна 100х100х3000 мм, АНГЛИЯ сорт АВ клееный</t>
  </si>
  <si>
    <t>Столб-колонна 100х100х3000 мм, ВИТАЯ сорт АВ клееный</t>
  </si>
  <si>
    <t>Столб-колонна 100х100х3000 мм, СИММЕТРИЯ сорт АВ клееный</t>
  </si>
  <si>
    <t>Ступень 40х300х1000 мм сорт АВ клееная</t>
  </si>
  <si>
    <t>Ступень 40х300х1200 мм сорт АВ клееная</t>
  </si>
  <si>
    <t>Ступень 40х300х800 мм сорт АВ клееная</t>
  </si>
  <si>
    <t>Тетива строительная 60х300х3000 мм сорт АВ клееная</t>
  </si>
  <si>
    <t>Тетива строительная 60х300х4000 мм сорт АВ клееная</t>
  </si>
  <si>
    <t>Щит мебельный хв/п. 18х200х800 мм сорт АВ клееный</t>
  </si>
  <si>
    <t>Щит мебельный хв/п. 18х400х2000 мм сорт АВ клееный</t>
  </si>
  <si>
    <t>Щит мебельный хв/п. 18х400х800 мм сорт АВ клееный</t>
  </si>
  <si>
    <t>Щит мебельный хв/п. 18х600х1200 мм сорт АВ клееный</t>
  </si>
  <si>
    <t>Щит мебельный хв/п. 18х600х2000 мм сорт АВ клееный</t>
  </si>
  <si>
    <t>Доска террасная из ДПК  2-х стор. 28х145х3000 мм темно-коричневая (S общ.,S раб= 0,435 кв.м) Inowood</t>
  </si>
  <si>
    <t>Доска террасная из ДПК 2-х стор. 28х145х3000 мм мускат (S общ.,S раб.= 0,435 кв.м) Inowood</t>
  </si>
  <si>
    <t>Лага монтажная из ДПК для террасной доски 25х55х3000 мм  Inowood</t>
  </si>
  <si>
    <t>Планка цокольная из ДПК для террасной доски 10х76х3000 мм мускат Inowood</t>
  </si>
  <si>
    <t>Планка цокольная из ДПК для террасной доски 10х76х3000 мм темно-коричневая Inowood</t>
  </si>
  <si>
    <t>Брус 100х100х6000 мм е/в. хв/п.(1-3 сорт деловой)</t>
  </si>
  <si>
    <t>Брус 100х150х6000 мм е/в. хв/п.(1-3 сорт деловой)</t>
  </si>
  <si>
    <t>Брус 150х150х6000 мм е/в. хв/п.(1-3 сорт деловой)</t>
  </si>
  <si>
    <t>Брус 200х200х6000 мм е/в. хв/п.(1-3 сорт деловой)</t>
  </si>
  <si>
    <t>Брусок 50х50х3000 мм е/в. хв/п.(1-3 сорт деловой)</t>
  </si>
  <si>
    <t>Брусок 50х50х6000 мм е/в. хв/п.(1-3 сорт деловой)</t>
  </si>
  <si>
    <t>Доска 22х100х3000 мм обрезная е/в.хв/п.(1-3сорт деловая)</t>
  </si>
  <si>
    <t>Доска 22х100х5500 мм обрезная е/в.хв/п.(1-3сорт деловая)</t>
  </si>
  <si>
    <t>Доска 22х100х6000 мм обрезная  е/в.хв/п.(1-3сорт деловая)</t>
  </si>
  <si>
    <t>Доска 22х125х3000мм обрезная е/в.хв/п. (1-3 сорт деловая)</t>
  </si>
  <si>
    <t>Доска 22х125х6000 мм обрезная е/в.хв/п.(1-3сорт деловая)</t>
  </si>
  <si>
    <t>Доска 22х150х3000 мм обрезная е/в.хв/п.(1-3сорт деловая)</t>
  </si>
  <si>
    <t>Доска 22х150х6000 мм обрезная е/в.хв/п.(1-3сорт деловая)</t>
  </si>
  <si>
    <t>Доска 25х100х3000 мм обрезная е/в.хв/п.(1-3сорт деловая)</t>
  </si>
  <si>
    <t>Доска 25х100х6000 мм обрезная е/в.хв/п.(1-3сорт деловая)</t>
  </si>
  <si>
    <t>Доска 25х125х3000 мм обрезная е/в.хв/п.(1-3сорт деловая)</t>
  </si>
  <si>
    <t>Доска 25х125х5500 мм обрезная е/в.хв/п.(1-3сорт деловая)</t>
  </si>
  <si>
    <t>Доска 25х125х6000 мм обрезная е/в.хв/п.(1-3сорт деловая)</t>
  </si>
  <si>
    <t>Доска 25х150х3000 мм обрезная е/в.хв/п.(1-3сорт деловая)</t>
  </si>
  <si>
    <t>Доска 25х150х5500 мм обрезная е/в.хв/п.(1-3сорт деловая)</t>
  </si>
  <si>
    <t>Доска 25х150х6000 мм обрезная е/в.хв/п.(1-3сорт деловая)</t>
  </si>
  <si>
    <t>Доска 40х100х6000 мм обрезная е/в.хв/п.(1-3сорт деловая)</t>
  </si>
  <si>
    <t>Доска 40х125х6000 мм обрезная е/в.хв/п.(1-3сорт деловая)</t>
  </si>
  <si>
    <t>Доска 40х150х6000 мм обрезная е/в.хв/п.(1-3сорт деловая)</t>
  </si>
  <si>
    <t>Доска 50х100х6000 мм обрезная е/в.хв/п.(1-3сорт деловая)</t>
  </si>
  <si>
    <t>Доска 50х125х6000 мм обрезная е/в.хв/п.(1-3сорт деловая)</t>
  </si>
  <si>
    <t>Доска 50х150х6000 мм обрезная е/в.хв/п.(1-3сорт деловая)</t>
  </si>
  <si>
    <t>Доска 50х200х6000 мм обрезная е/в.хв/п.(1-3сорт деловая)</t>
  </si>
  <si>
    <t>Брус 100х100х6000 мм е/в.хв/п.(4 сорт строительный)</t>
  </si>
  <si>
    <t>Брус 100х150х6000 мм е/в.хв/п.(4 сорт строительный)</t>
  </si>
  <si>
    <t>Брус 150х150х6000 мм е/в.хв/п.(4 сорт строительный)</t>
  </si>
  <si>
    <t>Брус 200х200х6000мм е/в.хв/п.(4 сорт строительный)</t>
  </si>
  <si>
    <t>Брусок 50х50х3000 мм е/в.хв/п.(4 сорт строительный)</t>
  </si>
  <si>
    <t>Брусок 50х50х6000 мм е/в.хв/п.(4 сорт строительный)</t>
  </si>
  <si>
    <t>Доска 22х100х3000 мм обрезная е/в.хв/п.(4 сорт стр)</t>
  </si>
  <si>
    <t>Доска 22х100х6000 мм обрезная е/в.хв/п.(4 сорт стр)</t>
  </si>
  <si>
    <t>Доска 25х100х3000 мм обрезная е/в.хв/п.(4 сорт стр)</t>
  </si>
  <si>
    <t>Доска 25х100х6000 мм обрезная е/в.хв/п.(4 сорт стр)</t>
  </si>
  <si>
    <t>Доска 25х125х6000 мм обрезная е/в.хв/п.(4 сорт стр)</t>
  </si>
  <si>
    <t>Доска 25х150х6000 мм обрезная е/в.хв/п.(4 сорт стр)</t>
  </si>
  <si>
    <t>Доска 40х100х6000 мм обрезная е/в.хв/п.(4 сорт стр)</t>
  </si>
  <si>
    <t>Доска 40х125х6000 мм обрезная е/в.хв/п.(4 сорт стр)</t>
  </si>
  <si>
    <t>Доска 50х100х6000 мм обрезная е/в.хв/п.(4 сорт стр)</t>
  </si>
  <si>
    <t>Доска 50х125х6000 мм обрезная е/в.хв/п.(4 сорт стр)</t>
  </si>
  <si>
    <t>Доска 50х150х6000 мм обрезная е/в.хв/п.(4 сорт стр)</t>
  </si>
  <si>
    <t>Доска 50х200х6000 мм обрезная е/в.хв/п.(4 сорт стр)</t>
  </si>
  <si>
    <t>Брус сухой ст.хв/п. 140х160х6000 мм сорт АВ клееный</t>
  </si>
  <si>
    <t>Брус сухой ст.хв/п. 90х90х6000 мм сорт АВ клееный</t>
  </si>
  <si>
    <t>Брусок сухой ст.хв/п.    50х50х3000 мм сорт АВ</t>
  </si>
  <si>
    <t>Брусок сухой ст.хв/п.   45х45х3000 мм сорт АВ</t>
  </si>
  <si>
    <t>Брусок сухой ст.хв/п.  40х40х3000 мм сорт АВ</t>
  </si>
  <si>
    <t>Брусок сухой ст.хв/п. 15х45х3000 мм сорт АВ</t>
  </si>
  <si>
    <t>Брусок сухой ст.хв/п. 20х30х3000 мм сорт АВ</t>
  </si>
  <si>
    <t>Брусок сухой ст.хв/п. 20х45х3000 мм сорт АВ</t>
  </si>
  <si>
    <t>Брусок сухой ст.хв/п. 30х45х3000 мм сорт АВ</t>
  </si>
  <si>
    <t>Брусок сухой ст.хв/п. 40х95х3000 мм сорт АВ</t>
  </si>
  <si>
    <t>Наличник 50х8х2150 мм сорт Экстра клееный</t>
  </si>
  <si>
    <t>Наличник 55х12х2200 мм сорт АВ</t>
  </si>
  <si>
    <t>Наличник 55х12х2200 мм сорт Экстра</t>
  </si>
  <si>
    <t>Наличник 60х12х2200 мм сорт АВ</t>
  </si>
  <si>
    <t>Наличник 60х12х2200 мм сорт Экстра</t>
  </si>
  <si>
    <t>Наличник 60х8х2000 мм осина сорт А</t>
  </si>
  <si>
    <t>Наличник 60х8х2150 мм сорт Экстра клееный</t>
  </si>
  <si>
    <t>Наличник 60х8х2200 мм осина сорт А</t>
  </si>
  <si>
    <t>Наличник 65х12х2200 мм сорт АВ</t>
  </si>
  <si>
    <t>Наличник 65х12х2200 мм сорт Экстра</t>
  </si>
  <si>
    <t>Наличник 70х12х2200 мм сорт АВ</t>
  </si>
  <si>
    <t>Наличник 70х12х2200 мм сорт Экстра</t>
  </si>
  <si>
    <t>Наличник 70х8х2150 мм сорт Экстра клееный</t>
  </si>
  <si>
    <t>Наличник 80х12х2200 мм сорт АВ</t>
  </si>
  <si>
    <t>Плинтус 35х14х3000 мм сорт АВ</t>
  </si>
  <si>
    <t>Плинтус 35х14х3000 мм сорт Экстра</t>
  </si>
  <si>
    <t>Плинтус 45х12х2500 мм сорт Экстра клееный</t>
  </si>
  <si>
    <t>Плинтус 45х14х3000 мм сорт АВ</t>
  </si>
  <si>
    <t>Плинтус 45х14х3000 мм сорт Экстра</t>
  </si>
  <si>
    <t>Плинтус 46х12,5х2000 мм осина сорт А</t>
  </si>
  <si>
    <t>Плинтус 46х12,5х2200 мм осина сорт А</t>
  </si>
  <si>
    <t>Плинтус 46х12,5х2500 мм осина сорт А</t>
  </si>
  <si>
    <t>Плинтус 46х12,5х2700 мм осина сорт А</t>
  </si>
  <si>
    <t>Плинтус 50х12х2500 мм сорт Экстра клееный</t>
  </si>
  <si>
    <t>Плинтус 55х14х3000 мм сорт АВ</t>
  </si>
  <si>
    <t>Плинтус 55х14х3000 мм сорт Экстра</t>
  </si>
  <si>
    <t>Плинтус 60х12х2500 мм сорт Экстра клееный</t>
  </si>
  <si>
    <t>Раскладка 30х5х2500 мм сорт Экстра клееная</t>
  </si>
  <si>
    <t>Раскладка 40х6х2500 мм сорт Экстра клееная</t>
  </si>
  <si>
    <t>Уголок наружный 25х5х2500 мм сорт Экстра клееный</t>
  </si>
  <si>
    <t>Уголок наружный 40х5х2500 мм сорт Экстра клееный</t>
  </si>
  <si>
    <t>Штапик оконный 10х10х1500 мм сорт АВ</t>
  </si>
  <si>
    <t>Штапик оконный 10х10х2000 мм сорт АВ</t>
  </si>
  <si>
    <t>Воронка желоба металлическая 125/90 мм белая</t>
  </si>
  <si>
    <t>Воронка желоба металлическая 125/90 мм коричневая</t>
  </si>
  <si>
    <t>Воронка желоба металлическая 125/90 мм красная</t>
  </si>
  <si>
    <t>Желоб водосточный металлический 125 мм, белый 3 м</t>
  </si>
  <si>
    <t>Желоб водосточный металлический 125 мм, коричневый 3 м</t>
  </si>
  <si>
    <t>Желоб водосточный металлический 125 мм, красный 3 м</t>
  </si>
  <si>
    <t>Заглушка желоба металлическая универсальная  белая</t>
  </si>
  <si>
    <t>Заглушка желоба металлическая универсальная  коричневая</t>
  </si>
  <si>
    <t>Заглушка желоба металлическая универсальная  красная</t>
  </si>
  <si>
    <t>Колено стока металлическое  (отвод трубы) d90 мм белое</t>
  </si>
  <si>
    <t>Колено стока металлическое  (отвод трубы) d90 мм коричневое</t>
  </si>
  <si>
    <t>Колено стока металлическое  (отвод трубы) d90 мм красное</t>
  </si>
  <si>
    <t>Колено трубы металлическое (отвод соединения) d90/60° белое</t>
  </si>
  <si>
    <t>Колено трубы металлическое (отвод соединения) d90/60° коричневое</t>
  </si>
  <si>
    <t>Колено трубы металлическое (отвод соединения) d90/60° красное</t>
  </si>
  <si>
    <t>Кронштейн (крюк) желоба металлический 210 мм белый</t>
  </si>
  <si>
    <t>Кронштейн (крюк) желоба металлический 210 мм коричневый</t>
  </si>
  <si>
    <t>Кронштейн (крюк) желоба металлический 210 мм красный</t>
  </si>
  <si>
    <t>Кронштейн (крюк) желоба металлический 70 мм белый</t>
  </si>
  <si>
    <t>Кронштейн (крюк) желоба металлический 70 мм коричневый</t>
  </si>
  <si>
    <t>Кронштейн (крюк) желоба металлический 70 мм красный</t>
  </si>
  <si>
    <t>Кронштейн (хомут) трубы на деревянную стену, металлический d90 мм белый</t>
  </si>
  <si>
    <t>Кронштейн (хомут) трубы на деревянную стену, металлический d90 мм коричневый</t>
  </si>
  <si>
    <t>Кронштейн (хомут) трубы на деревянную стену, металлический d90 мм красный</t>
  </si>
  <si>
    <t>Кронштейн (хомут) трубы на кирпичную стену, металлический d90 мм белый с крепежом</t>
  </si>
  <si>
    <t>Кронштейн (хомут) трубы на кирпичную стену, металлический d90 мм коричневый с крепежом</t>
  </si>
  <si>
    <t>Кронштейн (хомут) трубы на кирпичную стену, металлический d90 мм красный с крепежом</t>
  </si>
  <si>
    <t>Соединение желоба металлическое 125 мм белое</t>
  </si>
  <si>
    <t>Соединение желоба металлическое 125 мм коричневое</t>
  </si>
  <si>
    <t>Соединение желоба металлическое 125 мм красное</t>
  </si>
  <si>
    <t>Труба водосточная металлическая d90 мм  белая 3 м</t>
  </si>
  <si>
    <t>Труба водосточная металлическая d90 мм  коричневая 3 м</t>
  </si>
  <si>
    <t>Труба водосточная металлическая d90 мм  красная 3 м</t>
  </si>
  <si>
    <t>Труба водосточная металлическая d90 мм белая 1 м</t>
  </si>
  <si>
    <t>Труба водосточная металлическая d90 мм коричневая  1 м</t>
  </si>
  <si>
    <t>Труба водосточная металлическая d90 мм красная 1 м</t>
  </si>
  <si>
    <t>Угол желоба внешний металлический 125/90° белый</t>
  </si>
  <si>
    <t>Угол желоба внешний металлический 125/90° коричневый</t>
  </si>
  <si>
    <t>Угол желоба внешний металлический 125/90° красный</t>
  </si>
  <si>
    <t>Угол желоба внутренний металлический 125/90° белый</t>
  </si>
  <si>
    <t>Угол желоба внутренний металлический 125/90° коричневый</t>
  </si>
  <si>
    <t>Угол желоба внутренний металлический 125/90° красный</t>
  </si>
  <si>
    <t>Воронка желоба пластиковая  торцевая универсальная d80/100 белая</t>
  </si>
  <si>
    <t>Воронка желоба пластиковая торцевая универсальная d80/100 коричневая</t>
  </si>
  <si>
    <t>Воронка желоба пластиковая центральная универсальная d80/100 белая, уплотнитель</t>
  </si>
  <si>
    <t>Воронка желоба пластиковая центральная универсальная d80/100 коричневая, уплотнитель</t>
  </si>
  <si>
    <t>Желоб водосточный  пластиковый  белый 3м</t>
  </si>
  <si>
    <t>Желоб водосточный  пластиковый  белый 4м</t>
  </si>
  <si>
    <t>Желоб водосточный  пластиковый коричневый 3м</t>
  </si>
  <si>
    <t>Желоб водосточный  пластиковый коричневый 4м</t>
  </si>
  <si>
    <t>Заглушка желоба пластиковая универсальная белая</t>
  </si>
  <si>
    <t>Заглушка желоба пластиковая универсальная коричневая</t>
  </si>
  <si>
    <t>Кронштейн желоба металлический белый</t>
  </si>
  <si>
    <t>Кронштейн желоба металлический корич.</t>
  </si>
  <si>
    <t>Кронштейн желоба пластиковый белый</t>
  </si>
  <si>
    <t>Кронштейн желоба пластиковый коричн</t>
  </si>
  <si>
    <t xml:space="preserve">Муфта водосточной трубы  пластиковая d100 белая </t>
  </si>
  <si>
    <t xml:space="preserve">Муфта водосточной трубы пластиковая d100 коричневая </t>
  </si>
  <si>
    <t>Муфта водосточной трубы пластиковая d80 белая</t>
  </si>
  <si>
    <t>Муфта водосточной трубы пластиковая d80 коричневая</t>
  </si>
  <si>
    <t xml:space="preserve">Отвод соединения трубы пластиковый d80, 67° белый </t>
  </si>
  <si>
    <t>Отвод соединения трубы пластиковый d80, 67° коричневый</t>
  </si>
  <si>
    <t>Отвод трубы пластиковый d100, 45° белый</t>
  </si>
  <si>
    <t>Отвод трубы пластиковый d100, 45° коричневый</t>
  </si>
  <si>
    <t xml:space="preserve">Отвод трубы пластиковый d100, 67° белый </t>
  </si>
  <si>
    <t xml:space="preserve">Отвод трубы пластиковый d100, 67° коричневый  </t>
  </si>
  <si>
    <t>Отвод трубы пластиковый d80, 45° белый</t>
  </si>
  <si>
    <t>Отвод трубы пластиковый d80, 45° коричневый</t>
  </si>
  <si>
    <t>Отвод трубы пластиковый d80, 67° белый</t>
  </si>
  <si>
    <t xml:space="preserve">Отвод трубы пластиковый d80, 67° коричневый </t>
  </si>
  <si>
    <t>Сетка для защиты желоба от листьев, рулон 3,0х0,15 м, с крепежом</t>
  </si>
  <si>
    <t>Соединение желоба пластиковое белое, уплотнитель</t>
  </si>
  <si>
    <t>Соединение желоба пластиковое коричневое, уплотнитель</t>
  </si>
  <si>
    <t>Труба водосточная пластиковая  d100 белая 3м</t>
  </si>
  <si>
    <t>Труба водосточная пластиковая d100 коричневая 3м</t>
  </si>
  <si>
    <t>Труба водосточная пластиковая d80 белая 3 м</t>
  </si>
  <si>
    <t>Труба водосточная пластиковая d80 белая 4 м</t>
  </si>
  <si>
    <t>Труба водосточная пластиковая d80 коричневая 3 м</t>
  </si>
  <si>
    <t>Труба водосточная пластиковая d80 коричневая 4 м</t>
  </si>
  <si>
    <t>Угол желоба пластиковый универсальный белый, уплотнитель</t>
  </si>
  <si>
    <t>Угол желоба пластиковый универсальный корич, уплотнитель</t>
  </si>
  <si>
    <t>Хомут трубы пластиковый d100 белый (без шурупа)</t>
  </si>
  <si>
    <t>Хомут трубы пластиковый d100 коричневый (без шурупа)</t>
  </si>
  <si>
    <t>Хомут трубы пластиковый d80 белый (без шурупа)</t>
  </si>
  <si>
    <t>Хомут трубы пластиковый d80 коричневый (без шурупа)</t>
  </si>
  <si>
    <t>Шуруп к хомуту трубы (6 шт)</t>
  </si>
  <si>
    <t>Отлив белый 145х2000 мм RAL9003</t>
  </si>
  <si>
    <t>Отлив белый 190х2000 мм RAL9003</t>
  </si>
  <si>
    <t>Отлив белый 90х2000 мм RAL9003</t>
  </si>
  <si>
    <t>Отлив коричневый 145х2000 мм RAL8017</t>
  </si>
  <si>
    <t>Отлив коричневый 190х2000 мм RAL8017</t>
  </si>
  <si>
    <t>Отлив коричневый 90х2000 мм RAL8017</t>
  </si>
  <si>
    <t>Отлив оцинкованный 145 х 2000мм</t>
  </si>
  <si>
    <t>Отлив оцинкованный 190 х 2000 мм</t>
  </si>
  <si>
    <t>Отлив оцинкованный 90 х 2000 мм</t>
  </si>
  <si>
    <t>Ендова для битумной черепицы Ruflex коричневая 0,7х10 м</t>
  </si>
  <si>
    <t>Ендова для битумной черепицы Ruflex красная 0,7х10 м</t>
  </si>
  <si>
    <t>Ендова для битумной черепицы Ruflex медная 0,7х10 м</t>
  </si>
  <si>
    <t>Ковер подкладочный для битумной черепицы Ruflex K-EL 1х15 м</t>
  </si>
  <si>
    <t>Черепица битумная Ruflex, коллекция Jazzy 3 м.кв. коричневая</t>
  </si>
  <si>
    <t>Черепица битумная Ruflex, коллекция Katrilli 3 м.кв. кора дерева</t>
  </si>
  <si>
    <t>Черепица битумная Ruflex, коллекция Katrilli 3 м.кв. осенний красный</t>
  </si>
  <si>
    <t>Черепица битумная Ruflex, коллекция Super Rocky 3 м.кв. медный отлив</t>
  </si>
  <si>
    <t>Черепица битумная Ruflex, коллекция Super Rocky 3 м.кв. спелый каштан</t>
  </si>
  <si>
    <t xml:space="preserve">Черепица битумная коньково-карнизная Ruflex коричневая </t>
  </si>
  <si>
    <t xml:space="preserve">Черепица битумная коньково-карнизная Ruflex красная </t>
  </si>
  <si>
    <t xml:space="preserve">Черепица битумная коньково-карнизная Ruflex медный отлив </t>
  </si>
  <si>
    <t>Аэратор коньковый 1220х280 мм Ridge Master</t>
  </si>
  <si>
    <t>Ендова для битумной черепицы ШИНГЛАС зеленая 1х10 м</t>
  </si>
  <si>
    <t>Ендова для битумной черепицы ШИНГЛАС коричневая 1х10 м</t>
  </si>
  <si>
    <t>Ендова для битумной черепицы ШИНГЛАС красная 1х10 м</t>
  </si>
  <si>
    <t>Ковер подкладочный для битумной черепицы ШИНГЛАС ЭММ 25 м.кв.</t>
  </si>
  <si>
    <t>Планка карнизная для битумной черепицы 2 м зеленая RAL 6005</t>
  </si>
  <si>
    <t>Планка карнизная для битумной черепицы 2 м коричневая RAL 8017</t>
  </si>
  <si>
    <t>Планка карнизная для битумной черепицы 2 м красная RAL 3009</t>
  </si>
  <si>
    <t>Планка торцевая для битумной черепицы 2 м зеленая RAL 6005</t>
  </si>
  <si>
    <t>Планка торцевая для битумной черепицы 2 м коричневая RAL 8017</t>
  </si>
  <si>
    <t>Планка торцевая для битумной черепицы 2 м красная RAL 3009</t>
  </si>
  <si>
    <t xml:space="preserve">Черепица битумная коньково-карнизная ШИНГЛАС зеленая </t>
  </si>
  <si>
    <t xml:space="preserve">Черепица битумная коньково-карнизная ШИНГЛАС коричневая </t>
  </si>
  <si>
    <t xml:space="preserve">Черепица битумная коньково-карнизная ШИНГЛАС красная </t>
  </si>
  <si>
    <t xml:space="preserve">Черепица битумная коньково-карнизная ШИНГЛАС сандал </t>
  </si>
  <si>
    <t>Черепица битумная ШИНГЛАС серия Классик, коллекция Кадриль 3 м.кв. зеленый</t>
  </si>
  <si>
    <t>Черепица битумная ШИНГЛАС серия Классик, коллекция Кадриль 3 м.кв. коричневый</t>
  </si>
  <si>
    <t>Черепица битумная ШИНГЛАС серия Классик, коллекция Кадриль 3 м.кв. красный</t>
  </si>
  <si>
    <t>Черепица битумная ШИНГЛАС серия Ультра, коллекция Джайв  3 м.кв. красный</t>
  </si>
  <si>
    <t>Черепица битумная ШИНГЛАС серия Ультра, коллекция Джайв 3 м.кв. зеленый</t>
  </si>
  <si>
    <t>Черепица битумная ШИНГЛАС серия Ультра, коллекция Джайв 3 м.кв. коричневый</t>
  </si>
  <si>
    <t>Черепица битумная ШИНГЛАС серия Ультра, коллекция Фокстрот 3 м.кв. сандал</t>
  </si>
  <si>
    <t>Изопласт ХПП-3,0 10 м.кв.</t>
  </si>
  <si>
    <t>Изопласт ЭКП-5,0 сланец зеленый 10 м.кв.</t>
  </si>
  <si>
    <t>Изопласт ЭКП-5,0 сланец красный 10 м.кв.</t>
  </si>
  <si>
    <t>Линокром ХКП-4,6 сланец серый 10 м.кв.</t>
  </si>
  <si>
    <t>Линокром ХПП-3.6 15 м.кв.</t>
  </si>
  <si>
    <t>Петрофлекс (Стеклопласт) П40 15 м.кв.</t>
  </si>
  <si>
    <t>Петрофлекс (Стеклопласт) С40 сланец красный 10 м.кв.</t>
  </si>
  <si>
    <t>Техноэласт ХПП-4,0 10 м.кв.</t>
  </si>
  <si>
    <t>Техноэласт ЭКП-4,2 серый сланец 10 м.кв.</t>
  </si>
  <si>
    <t>Унифлекс ХКП-4.5 сланец зеленый 10 м.кв.</t>
  </si>
  <si>
    <t>Унифлекс ХКП-4.5 сланец серый 10 м.кв</t>
  </si>
  <si>
    <t>Унифлекс ХПП-3.5 10 м.кв.</t>
  </si>
  <si>
    <t>Унифлекс ЭКП-4.5 сланец серый 10 м.кв.</t>
  </si>
  <si>
    <t>Унифлекс ЭПП-2,8 10 м.кв.</t>
  </si>
  <si>
    <t>Гвоздь для ондулина с закрывающей шляпкой зелёной</t>
  </si>
  <si>
    <t>Гвоздь для ондулина с закрывающей шляпкой коричневой</t>
  </si>
  <si>
    <t>Гвоздь для ондулина с закрывающей шляпкой красной</t>
  </si>
  <si>
    <t>Гвоздь для ондулина с закрывающей шляпкой черной</t>
  </si>
  <si>
    <t>Ендова для ондулина зеленая 1 м</t>
  </si>
  <si>
    <t>Ендова для ондулина коричневая 1 м</t>
  </si>
  <si>
    <t>Ендова для ондулина красная 1 м</t>
  </si>
  <si>
    <t>Ендова для ондулина черная 1 м</t>
  </si>
  <si>
    <t>Заполнитель для ондулина универсальный</t>
  </si>
  <si>
    <t>Конек для ондулина зеленый 1 м</t>
  </si>
  <si>
    <t>Конек для ондулина коричневый 1 м</t>
  </si>
  <si>
    <t>Конек для ондулина красный 1 м</t>
  </si>
  <si>
    <t>Конек для ондулина черный 1 м</t>
  </si>
  <si>
    <t>Ондулин зеленый (гвозди в комплекте) 2х0,95 м</t>
  </si>
  <si>
    <t>Ондулин коричневый (гвозди в комплекте) 2х0,95 м</t>
  </si>
  <si>
    <t>Ондулин красный (гвозди в комплекте) 2х0,95 м</t>
  </si>
  <si>
    <t>Ондулин черный (гвозди в комплекте) 2х0,95 м</t>
  </si>
  <si>
    <t>Фартук для ондулина покрывающий 940х260 мм</t>
  </si>
  <si>
    <t>Щипец для ондулина зеленый 1,1 м</t>
  </si>
  <si>
    <t>Щипец для ондулина коричневый 1,1 м</t>
  </si>
  <si>
    <t>Щипец для ондулина красный 1,1 м</t>
  </si>
  <si>
    <t>Щипец для ондулина черный 1,1 м</t>
  </si>
  <si>
    <t>Конек оцинкованный 150х150х2000 мм</t>
  </si>
  <si>
    <t>Конек оцинкованный 200х200х2000 мм</t>
  </si>
  <si>
    <t>Лист оцинкованный 1000х2000х0,45 мм</t>
  </si>
  <si>
    <t>Лист оцинкованный 1000х2000х0,55 мм</t>
  </si>
  <si>
    <t>Лист оцинкованный 1000х2000х0,7 мм</t>
  </si>
  <si>
    <t>Лист оцинкованный 1250х2500х0,55 мм</t>
  </si>
  <si>
    <t>Лист оцинкованный 1250х2500х0,7 мм</t>
  </si>
  <si>
    <t>Профнастил  С-8  1,20х2,00 м, Оптима, толщина  0,37 мм  зеленый</t>
  </si>
  <si>
    <t>Профнастил  С-8  1,20х2,00 м, Оптима, толщина  0,37 мм  коричневый</t>
  </si>
  <si>
    <t>Профнастил  С-8  1,20х2,00 м, Оптима, толщина  0,37 мм  синий</t>
  </si>
  <si>
    <t>Профнастил  С-8  1,20х2,00 м, Оптима, толщина 0,37 мм оцинкованный</t>
  </si>
  <si>
    <t>Профнастил Н-60 0,90х2,00 м, толщина 0,5 мм оцинкованный</t>
  </si>
  <si>
    <t>Профнастил С-10 1,18х2,00 м, толщина 0,5 мм 2х сторонний зеленый RAL 6005</t>
  </si>
  <si>
    <t>Профнастил С-10 1,18х2,00 м, толщина 0,5 мм 2х сторонний коричневый RAL 8017</t>
  </si>
  <si>
    <t>Профнастил С-20 1,15х2,00 м, толщина 0,5 мм зеленый RAL 6005</t>
  </si>
  <si>
    <t>Профнастил С-20 1,15х2,00 м, толщина 0,5 мм коричневый RAL8017</t>
  </si>
  <si>
    <t>Профнастил С-20 1,15х2,00 м, толщина 0,5 мм красный RAL3009</t>
  </si>
  <si>
    <t>Профнастил С-20 1,15х2,00 м, толщина 0,5 мм оцинкованный</t>
  </si>
  <si>
    <t>Профнастил С-20 1,15х2,00 м, толщина 0,5 мм синий RAL5005</t>
  </si>
  <si>
    <t>Саморезы кровельные с буром, 19х5,5 мм зелёные RAL 6005</t>
  </si>
  <si>
    <t>Саморезы кровельные с буром, 19х5,5 мм коричневые RAL 8017</t>
  </si>
  <si>
    <t>Саморезы кровельные с буром, 19х5,5 мм красные RAL 3009</t>
  </si>
  <si>
    <t>Саморезы кровельные с буром, 19х5,5 мм синие RAL 5005</t>
  </si>
  <si>
    <t>Битум БН-90-10 (уп.23кг)</t>
  </si>
  <si>
    <t>Пергамин П-250 20 м.кв.</t>
  </si>
  <si>
    <t>Пергамин П-300 20 м.кв.</t>
  </si>
  <si>
    <t>Рубероид РКК-350 10 м.кв.</t>
  </si>
  <si>
    <t>Рубероид РКП-350 ГОСТ 15 м.кв</t>
  </si>
  <si>
    <t>Рубероид РКП-350-о 15 м.кв.</t>
  </si>
  <si>
    <t>Ендова внешняя для металлочерепицы 2 м зеленая RAL 6005</t>
  </si>
  <si>
    <t>Ендова внешняя для металлочерепицы 2 м коричневая RAL 8017</t>
  </si>
  <si>
    <t>Ендова внешняя для металлочерепицы 2 м красная RAL 3009</t>
  </si>
  <si>
    <t>Ендова внешняя для металлочерепицы 2 м красное вино RAL 3005</t>
  </si>
  <si>
    <t>Ендова внутренняя для металлочерепицы  2 м красное вино RAL 3005</t>
  </si>
  <si>
    <t>Ендова внутренняя для металлочерепицы 2 м зеленая RAL 6005</t>
  </si>
  <si>
    <t>Ендова внутренняя для металлочерепицы 2 м коричневая RAL 8017</t>
  </si>
  <si>
    <t>Ендова внутренняя для металлочерепицы 2 м красная RAL 3009</t>
  </si>
  <si>
    <t>Конек для металлочерепицы 140х140 мм, 2 м зеленый RAL 6005</t>
  </si>
  <si>
    <t>Конек для металлочерепицы 140х140 мм, 2 м коричневый RAL 8017</t>
  </si>
  <si>
    <t>Конек для металлочерепицы 140х140 мм, 2 м красный RAL 3009</t>
  </si>
  <si>
    <t>Конек для металлочерепицы 140х140,  2 м красное вино RAL 3005</t>
  </si>
  <si>
    <t>Костыль кровельный Т-образный 400х200 мм</t>
  </si>
  <si>
    <t>Крюк кровельный 300х150 мм</t>
  </si>
  <si>
    <t>Металлочерепица 1,18х1,15 м толщина 0,5 мм зеленая RAL 6005</t>
  </si>
  <si>
    <t>Металлочерепица 1,18х1,15 м толщина 0,5 мм коричневая RAL 8017</t>
  </si>
  <si>
    <t>Металлочерепица 1,18х1,15 м толщина 0,5 мм красная RAL 3009</t>
  </si>
  <si>
    <t>Металлочерепица 1,18х2,20 м толщина 0,4 мм зеленая</t>
  </si>
  <si>
    <t>Металлочерепица 1,18х2,20 м толщина 0,4 мм коричневая</t>
  </si>
  <si>
    <t>Металлочерепица 1,18х2,20 м толщина 0,4 мм красное вино</t>
  </si>
  <si>
    <t>Металлочерепица 1,18х2,25 м толщина 0,5 мм зеленая RAL 6005</t>
  </si>
  <si>
    <t>Металлочерепица 1,18х2,25 м толщина 0,5 мм коричневая RAL 8017</t>
  </si>
  <si>
    <t>Металлочерепица 1,18х2,25 м толщина 0,5 мм красная RAL 3009</t>
  </si>
  <si>
    <t>Металлочерепица 1,18х3,60 м толщина 0,5 мм зеленая RAL 6005</t>
  </si>
  <si>
    <t>Металлочерепица 1,18х3,60 м толщина 0,5 мм коричневая RAL 8017</t>
  </si>
  <si>
    <t>Металлочерепица 1,18х3,60 м толщина 0,5 мм красная RAL 3009</t>
  </si>
  <si>
    <t>Планка карнизная для металлочерепицы 2 м зеленая RAL 6005</t>
  </si>
  <si>
    <t>Планка карнизная для металлочерепицы 2 м коричневая RAL 8017</t>
  </si>
  <si>
    <t>Планка карнизная для металлочерепицы 2 м красная RAL 3009</t>
  </si>
  <si>
    <t>Планка карнизная для металлочерепицы 2 м красное вино RAL 3005</t>
  </si>
  <si>
    <t>Планка торцевая для металлочерепицы 2 м зеленая RAL 6005</t>
  </si>
  <si>
    <t>Планка торцевая для металлочерепицы 2 м коричневая RAL 8017</t>
  </si>
  <si>
    <t>Планка торцевая для металлочерепицы 2 м красная RAL 3009</t>
  </si>
  <si>
    <t>Планка торцевая для металлочерепицы 2 м красное вино RAL 3005</t>
  </si>
  <si>
    <t>Саморезы кровельные с буром 35х4,8 мм зеленые RAL 6005</t>
  </si>
  <si>
    <t>Саморезы кровельные с буром 35х4,8 мм коричневые RAL 8017</t>
  </si>
  <si>
    <t>Саморезы кровельные с буром 35х4,8 мм красное вино RAL 3005</t>
  </si>
  <si>
    <t>Саморезы кровельные с буром 35х4,8 мм красные RAL 3009</t>
  </si>
  <si>
    <t>Саморезы кровельные с буром 35х4,8 мм синие RAL 5005</t>
  </si>
  <si>
    <t>Саморезы кровельные с буром 50х4,8 мм зеленые RAL 6005</t>
  </si>
  <si>
    <t>Саморезы кровельные с буром 50х4,8 мм коричневые  RAL 8017</t>
  </si>
  <si>
    <t>Саморезы кровельные с буром 50х4,8 мм красное вино RAL 3005</t>
  </si>
  <si>
    <t>Саморезы кровельные с буром 50х4,8 мм красные RAL 3009</t>
  </si>
  <si>
    <t>Снегозадержатель трубчатый 3 м зеленый  RAL 6005</t>
  </si>
  <si>
    <t>Снегозадержатель трубчатый 3 м коричневый RAL 8017</t>
  </si>
  <si>
    <t>Снегозадержатель трубчатый 3 м красное вино RAL 3005</t>
  </si>
  <si>
    <t>Снегозадержатель трубчатый 3 м красный RAL 3009</t>
  </si>
  <si>
    <t>Уплотнитель для металлочерепицы универсальный, 30х40 мм, 2 м</t>
  </si>
  <si>
    <t>Шифер плоский 1500х3000х10 мм непрессованный ГОСТ</t>
  </si>
  <si>
    <t>Шифер СВ-40 1125х1750х5.0 мм</t>
  </si>
  <si>
    <t>Изовек A ветро-влагозащита (70 кв.м)</t>
  </si>
  <si>
    <t>Изовек B пароизоляция (70 кв.м)</t>
  </si>
  <si>
    <t>Изовек C паро-гидроизоляция (70 кв.м)</t>
  </si>
  <si>
    <t>Изовек D гидро-пароизоляция (70 кв.м)</t>
  </si>
  <si>
    <t>Изоспан A ветро-влагозащита (70 м.кв.)</t>
  </si>
  <si>
    <t>Изоспан AM  гидро-ветроизоляция (70 м.кв.)</t>
  </si>
  <si>
    <t>Изоспан B пароизоляция (70 м.кв.)</t>
  </si>
  <si>
    <t>Изоспан C паро-гидроизоляция (70 м.кв.)</t>
  </si>
  <si>
    <t>Изоспан D гидро-пароизоляция (70 м.кв.)</t>
  </si>
  <si>
    <t>Изоспан FB (35 м.кв.)</t>
  </si>
  <si>
    <t>Изоспан FL (0,05х50 м)</t>
  </si>
  <si>
    <t>Изоспан SL (0,015х45 м)</t>
  </si>
  <si>
    <t>Ондутис A 100 влаго-ветроизоляция (75 м.кв.)</t>
  </si>
  <si>
    <t>Ондутис R70 пароизоляция (75 м.кв.)</t>
  </si>
  <si>
    <t>Ондутис SA 115 гидро-ветроизоляция (75 м.кв.)</t>
  </si>
  <si>
    <t>Тайвек Soft гидро-ветроизоляция  (75 м.кв.)</t>
  </si>
  <si>
    <t>Сайдинг FineBer 3660х205 мм, бежевый</t>
  </si>
  <si>
    <t>Сайдинг FineBer 3660х205 мм, белый</t>
  </si>
  <si>
    <t>Сайдинг FineBer 3660х205 мм, кремовый</t>
  </si>
  <si>
    <t>Сайдинг FineBer 3660х205 мм, орех</t>
  </si>
  <si>
    <t>Сайдинг FineBer 3660х205 мм, салатовый</t>
  </si>
  <si>
    <t>Сайдинг FineBer 3660х205 мм, сандал</t>
  </si>
  <si>
    <t>Сайдинг FineBer 3660х205 мм, серо-голубой</t>
  </si>
  <si>
    <t>Сайдинг FineBer 3660х205 мм, шампань</t>
  </si>
  <si>
    <t>Сайдинг FineBer J-профиль 3800 мм, белый</t>
  </si>
  <si>
    <t>Сайдинг FineBer ветровая доска 3800 мм, белая</t>
  </si>
  <si>
    <t>Сайдинг FineBer Н-профиль соединительный 3050 мм, белый</t>
  </si>
  <si>
    <t>Сайдинг FineBer наличник J-профиль 3800 мм, белый</t>
  </si>
  <si>
    <t>Сайдинг FineBer начальный профиль 3800 мм</t>
  </si>
  <si>
    <t>Сайдинг FineBer околооконная планка 3050 мм, белая</t>
  </si>
  <si>
    <t>Сайдинг FineBer планка финишная 3800 мм, белая</t>
  </si>
  <si>
    <t>Сайдинг FineBer сливной профиль 3800 мм, белый</t>
  </si>
  <si>
    <t>Сайдинг FineBer софит перфорированный 3000 мм, белый</t>
  </si>
  <si>
    <t>Сайдинг FineBer софит с центральной перфорацией 3000 мм, белый</t>
  </si>
  <si>
    <t>Сайдинг FineBer угол внутренний 3050 мм, белый</t>
  </si>
  <si>
    <t>Сайдинг FineBer угол наружный 3050 мм, белый</t>
  </si>
  <si>
    <t>Сайдинг Vinyl-On  3660х230 мм, белый</t>
  </si>
  <si>
    <t>Сайдинг Vinyl-On  3660х230 мм, ваниль</t>
  </si>
  <si>
    <t>Сайдинг Vinyl-On  3660х230 мм, кремовый</t>
  </si>
  <si>
    <t>Сайдинг Vinyl-On  3660х230 мм, серо-голубой</t>
  </si>
  <si>
    <t>Сайдинг Vinyl-On  3660х230 мм, фисташковый</t>
  </si>
  <si>
    <t>Сайдинг Vinyl-On  3660х230 мм, чайная роза</t>
  </si>
  <si>
    <t>Сайдинг Vinyl-On  3660х230 мм, шампань</t>
  </si>
  <si>
    <t>Сайдинг Vinyl-On  J-профиль 3660 мм, белый</t>
  </si>
  <si>
    <t>Сайдинг Vinyl-On  J-профиль 3660 мм, ваниль</t>
  </si>
  <si>
    <t>Сайдинг Vinyl-On  J-профиль 3660 мм, кофе</t>
  </si>
  <si>
    <t>Сайдинг Vinyl-On  J-профиль 3660 мм, кремовый</t>
  </si>
  <si>
    <t>Сайдинг Vinyl-On  J-профиль 3660 мм, фисташковый</t>
  </si>
  <si>
    <t>Сайдинг Vinyl-On  ветровая (карнизная) доска 3660 мм, белая</t>
  </si>
  <si>
    <t>Сайдинг Vinyl-On  ветровая (карнизная) доска 3660 мм, кофе</t>
  </si>
  <si>
    <t>Сайдинг Vinyl-On  Н-профиль соединительный 3050 мм, белый</t>
  </si>
  <si>
    <t>Сайдинг Vinyl-On  Н-профиль соединительный 3050 мм, ваниль</t>
  </si>
  <si>
    <t>Сайдинг Vinyl-On  Н-профиль соединительный 3050 мм, кофе</t>
  </si>
  <si>
    <t>Сайдинг Vinyl-On  Н-профиль соединительный 3050 мм, кремовый</t>
  </si>
  <si>
    <t>Сайдинг Vinyl-On  Н-профиль соединительный 3050 мм, фисташковый</t>
  </si>
  <si>
    <t>Сайдинг Vinyl-On  наличник J-профиль 3660 мм, белый</t>
  </si>
  <si>
    <t>Сайдинг Vinyl-On  наличник J-профиль 3660 мм, кофе</t>
  </si>
  <si>
    <t>Сайдинг Vinyl-On  начальный профиль (стартовая планка) 3660 мм</t>
  </si>
  <si>
    <t>Сайдинг Vinyl-On  околооконный профиль 3660 мм, белая</t>
  </si>
  <si>
    <t>Сайдинг Vinyl-On  околооконный профиль 3660 мм, кофе</t>
  </si>
  <si>
    <t>Сайдинг Vinyl-On  планка финишная 3660 мм, белая</t>
  </si>
  <si>
    <t>Сайдинг Vinyl-On  планка финишная 3660 мм, ваниль</t>
  </si>
  <si>
    <t>Сайдинг Vinyl-On  планка финишная 3660 мм, кофе</t>
  </si>
  <si>
    <t>Сайдинг Vinyl-On  планка финишная 3660 мм, кремовая</t>
  </si>
  <si>
    <t>Сайдинг Vinyl-On  планка финишная 3660 мм, фисташковая</t>
  </si>
  <si>
    <t>Сайдинг Vinyl-On  софит перфорированный 3660 мм, белый</t>
  </si>
  <si>
    <t>Сайдинг Vinyl-On  софит перфорированный 3660 мм, кофе</t>
  </si>
  <si>
    <t>Сайдинг Vinyl-On  софит сплошной 3660 мм, белый</t>
  </si>
  <si>
    <t>Сайдинг Vinyl-On  софит сплошной 3660 мм, кофе</t>
  </si>
  <si>
    <t>Сайдинг Vinyl-On  угол внутренний 3050 мм, белый</t>
  </si>
  <si>
    <t>Сайдинг Vinyl-On  угол внутренний 3050 мм, ваниль</t>
  </si>
  <si>
    <t>Сайдинг Vinyl-On  угол внутренний 3050 мм, кофе</t>
  </si>
  <si>
    <t>Сайдинг Vinyl-On  угол внутренний 3050 мм, кремовый</t>
  </si>
  <si>
    <t>Сайдинг Vinyl-On  угол внутренний 3050 мм, фисташковый</t>
  </si>
  <si>
    <t>Сайдинг Vinyl-On  угол наружный 3050 мм, белый</t>
  </si>
  <si>
    <t>Сайдинг Vinyl-On  угол наружный 3050 мм, ваниль</t>
  </si>
  <si>
    <t>Сайдинг Vinyl-On  угол наружный 3050 мм, кофе</t>
  </si>
  <si>
    <t>Сайдинг Vinyl-On  угол наружный 3050 мм, кремовый</t>
  </si>
  <si>
    <t>Сайдинг Vinyl-On  угол наружный 3050 мм, фисташковый</t>
  </si>
  <si>
    <t>Фасадная (цокольная) панель FineBer 470х1137 мм Камень коричневый</t>
  </si>
  <si>
    <t>Фасадная (цокольная) панель FineBer 470х1137 мм Камень серо-зеленый</t>
  </si>
  <si>
    <t>Фасадная (цокольная) панель FineBer 470х1137 мм Камень терракотовый</t>
  </si>
  <si>
    <t>Фасадная (цокольная) панель FineBer 470х1137 мм Кирпич жженый</t>
  </si>
  <si>
    <t>Фасадная (цокольная) панель FineBer 470х1137 мм Кирпич мелованный белый</t>
  </si>
  <si>
    <t>Фасадная стартовая планка FineBer 3000 мм серая</t>
  </si>
  <si>
    <t xml:space="preserve">Фасадный J-профиль FineBer 3000 мм серый </t>
  </si>
  <si>
    <t>Фасадный угол наружный FineBer 115х115х470 мм Камень коричневый</t>
  </si>
  <si>
    <t>Фасадный угол наружный FineBer 115х115х470 мм Камень серо-зеленый</t>
  </si>
  <si>
    <t>Фасадный угол наружный FineBer 115х115х470 мм Камень терракотовый</t>
  </si>
  <si>
    <t>Фасадный угол наружный FineBer 115х115х470 мм Кирпич жженый</t>
  </si>
  <si>
    <t>Фасадный угол наружный FineBer 115х115х470 мм Кирпич мелованный белый</t>
  </si>
  <si>
    <t>Фасадная (цокольная) панель Vox 446х1095 мм Камень белый</t>
  </si>
  <si>
    <t>Фасадная (цокольная) панель Vox 446х1095 мм Камень коричневый</t>
  </si>
  <si>
    <t>Фасадная (цокольная) панель Vox 467х1113 мм Кирпич красный</t>
  </si>
  <si>
    <t>Фасадная (цокольная) панель Vox 467х1113 мм Кирпич махагон</t>
  </si>
  <si>
    <t xml:space="preserve">Фасадная стартовая планка Vox 3000 мм </t>
  </si>
  <si>
    <t xml:space="preserve">Фасадный J-профиль Vox 3000 мм </t>
  </si>
  <si>
    <t xml:space="preserve">Фасадный угол внутренний Vox  105х105х446 мм Камень белый </t>
  </si>
  <si>
    <t xml:space="preserve">Фасадный угол внутренний Vox  105х105х446 мм Камень коричневый </t>
  </si>
  <si>
    <t>Фасадный угол внутренний Vox 105х105х446 мм Кирпич махагон</t>
  </si>
  <si>
    <t>Фасадный угол внутренний Vox 105х105х467 мм Кирпич красный</t>
  </si>
  <si>
    <t>Фасадный угол наружный Vox 105х105х446  мм Камень белый</t>
  </si>
  <si>
    <t>Фасадный угол наружный Vox 105х105х446  мм Камень коричневый</t>
  </si>
  <si>
    <t>Фасадный угол наружный Vox 105х105х446  мм Кирпич махагон</t>
  </si>
  <si>
    <t>Фасадный угол наружный Vox 105х105х467 мм Кирпич красный</t>
  </si>
  <si>
    <t>Обои цветные виниловые на флизелиновой основе 1,06х10 м Elysium Веревочки арт. Е53000</t>
  </si>
  <si>
    <t>Обои цветные виниловые на флизелиновой основе 1,06х10 м Elysium Веревочки арт. Е53005</t>
  </si>
  <si>
    <t>Обои цветные виниловые на флизелиновой основе 1,06х10 м Elysium Волны арт. E71207</t>
  </si>
  <si>
    <t>Обои цветные виниловые на флизелиновой основе 1,06х10 м Elysium Волны арт. Е71203</t>
  </si>
  <si>
    <t>Обои цветные виниловые на флизелиновой основе 1,06х10 м Elysium Интонация арт. Е52300</t>
  </si>
  <si>
    <t>Обои цветные виниловые на флизелиновой основе 1,06х10 м Elysium Интонация арт. Е52301</t>
  </si>
  <si>
    <t>Обои цветные виниловые на флизелиновой основе 1,06х10 м Elysium Интонация арт. Е52305</t>
  </si>
  <si>
    <t>Обои цветные виниловые на флизелиновой основе 1,06х10 м Elysium Интонация арт. Е55801</t>
  </si>
  <si>
    <t>Обои цветные виниловые на флизелиновой основе 1,06х10 м Elysium Интонация арт. Е55803</t>
  </si>
  <si>
    <t>Обои цветные виниловые на флизелиновой основе 1,06х10 м Erismann Натурель арт. 4137-02</t>
  </si>
  <si>
    <t>Обои цветные виниловые на флизелиновой основе 1,06х10 м Erismann Натурель арт. 4137-24</t>
  </si>
  <si>
    <t>Обои цветные виниловые на флизелиновой основе 1,06х10 м Эдем Карат арт. 680-93</t>
  </si>
  <si>
    <t>Обои цветные виниловые на флизелиновой основе 1,06х10 м Эдем Карат арт. 680-96</t>
  </si>
  <si>
    <t>Обои цветные виниловые на флизелиновой основе 1,06х10 м Эдем Лён фон арт. 686-81</t>
  </si>
  <si>
    <t>Обои цветные виниловые на флизелиновой основе 1,06х10 м Эдем Лён фон арт. 686-86</t>
  </si>
  <si>
    <t>Обои цветные виниловые на флизелиновой основе 1,06х9 м Mарбург Девяточка арт. 98371</t>
  </si>
  <si>
    <t>Обои цветные виниловые на флизелиновой основе 1,06х9 м Mарбург Девяточка арт. 98373</t>
  </si>
  <si>
    <t>Обои цветные виниловые на флизелиновой основе 1,06х9 м Mарбург Девяточка арт. 98374</t>
  </si>
  <si>
    <t>Обои под окраску флизелиновые гладкие Mарбург 130 гр/м2 25х1,06 м 9790</t>
  </si>
  <si>
    <t>Обои под окраску флизелиновые гладкие Mарбург 150 гр/м2 25х1,06 м 9769</t>
  </si>
  <si>
    <t>Обои под окраску флизелиновые гладкие Practic 110 гр/м2 25х1,06 м 2110-25</t>
  </si>
  <si>
    <t>Обои под окраску флизелиновые фактурные  усиленные Mарбург Lazer 25х1,06 м 9221</t>
  </si>
  <si>
    <t>Обои под окраску флизелиновые фактурные  усиленные Mарбург Lazer 25х1,06 м 9230</t>
  </si>
  <si>
    <t>Обои под окраску флизелиновые фактурные  усиленные Mарбург Lazer 25х1,06 м 9232</t>
  </si>
  <si>
    <t>Обои под окраску флизелиновые фактурные  усиленные Mарбург Lazer 25х1,06 м 9234</t>
  </si>
  <si>
    <t>Обои под окраску флизелиновые фактурные RASCH "СИНТРА" 25х1,06 м 675304</t>
  </si>
  <si>
    <t>Обои под окраску флизелиновые фактурные RASCH "СИНТРА" 25х1,06 м 675601</t>
  </si>
  <si>
    <t>Обои под окраску флизелиновые фактурные RASCH "СИНТРА" 25х1,06 м 675700</t>
  </si>
  <si>
    <t xml:space="preserve">Обои под окраску флизелиновые фактурные RASCH "СИНТРА" 25х1,06 м 676202 </t>
  </si>
  <si>
    <t xml:space="preserve">Обои под окраску флизелиновые фактурные RASCH "СИНТРА" 25х1,06 м 692004 </t>
  </si>
  <si>
    <t>Обои под окраску флизелиновые фактурные RASCH "СИНТРА" 25х1,06 м 696804</t>
  </si>
  <si>
    <t>Обои под окраску флизелиновые фактурные Ланита 25х1,06 м С-03</t>
  </si>
  <si>
    <t xml:space="preserve">Обои под окраску флизелиновые фактурные Ланита 25х1,06 м С-108 </t>
  </si>
  <si>
    <t>Обои под окраску флизелиновые фактурные Ланита 25х1,06 м С-18</t>
  </si>
  <si>
    <t xml:space="preserve">Обои под окраску флизелиновые фактурные Ланита 25х1,06 м С-19 </t>
  </si>
  <si>
    <t xml:space="preserve">Обои под окраску флизелиновые фактурные Ланита 25х1,06 м С-87 </t>
  </si>
  <si>
    <t>Обои цветные бумажные дуплекс 0,53х10,05 м Рафшан арт. 08-003-61</t>
  </si>
  <si>
    <t>Обои цветные бумажные дуплекс 0,53х10,05 м Руслан арт. 017-03</t>
  </si>
  <si>
    <t>Обои цветные бумажные дуплекс 0,53х10,05 м Циновка арт. 015-23</t>
  </si>
  <si>
    <t>Обои цветные бумажные дуплекс моющиеся 0,53х10,05 м Бали арт. 170-08</t>
  </si>
  <si>
    <t>Обои цветные бумажные дуплекс потолочные 0,53х10,05 м Байрамикс арт. 4-031-01</t>
  </si>
  <si>
    <t>Обои цветные бумажные дуплекс потолочные 0,53х10,05 м Змейка арт. 1002-01</t>
  </si>
  <si>
    <t>Обои цветные бумажные симплекс 0,53х10,05 м Костер арт. 29-03</t>
  </si>
  <si>
    <t>Обои цветные бумажные симплекс 0,53х10,05 м Костер арт. 29-09</t>
  </si>
  <si>
    <t>Обои цветные бумажные симплекс водостойкие 0,53х10,05 м Даша арт. 23-08</t>
  </si>
  <si>
    <t>Обои цветные бумажные симплекс водостойкие 0,53х10,05 м Даша арт. 23-09</t>
  </si>
  <si>
    <t>Обои цветные бумажные симплекс с акриловой пеной 0,53х10,05 м Мегаполис арт. 5-35-02</t>
  </si>
  <si>
    <t>Обои цветные бумажные симплекс с акриловой пеной 0,53х10,05 м Мегаполис арт. 5-35-08</t>
  </si>
  <si>
    <t>Обои цветные бумажные симплекс с акриловой пеной 0,53х10,05 м Николь арт. 5-14-05</t>
  </si>
  <si>
    <t>Обои цветные бумажные дуплекс  0,53х201 м (бобина) Бархан арт. 019-06</t>
  </si>
  <si>
    <t>Бобина</t>
  </si>
  <si>
    <t>Обои цветные бумажные дуплекс  0,53х201 м (бобина) Костер арт. 290-03</t>
  </si>
  <si>
    <t>Обои цветные бумажные дуплекс  0,53х201 м (бобина) Костер арт. 290-09</t>
  </si>
  <si>
    <t>Обои цветные бумажные дуплекс  0,53х201 м (бобина) Пахра арт. 320-08</t>
  </si>
  <si>
    <t>Обои цветные бумажные дуплекс  0,53х201 м (бобина) Руслан арт. 017-01</t>
  </si>
  <si>
    <t>Обои цветные бумажные дуплекс  моющиеся 0,53х201 м (бобина) Бали арт. 170-08</t>
  </si>
  <si>
    <t>Обои цветные бумажные дуплекс  моющиеся 0,53х201 м (бобина) Бали арт. 170-10</t>
  </si>
  <si>
    <t>Стеклообои   паутинка (стеклохолст) 1х50 м Wellton Optima</t>
  </si>
  <si>
    <t>Стеклообои  Елка средняя 1х25 м Wellton  Optima</t>
  </si>
  <si>
    <t>Стеклообои  Елка средняя 1х50 м Wellton Classika</t>
  </si>
  <si>
    <t>Стеклообои  Модерн 1х25 м Wellton  Optima</t>
  </si>
  <si>
    <t>Стеклообои  Рогожка крупная 1х25 м Wellton  Optima</t>
  </si>
  <si>
    <t>Стеклообои  Рогожка средняя 1х25 м Wellton  Optima</t>
  </si>
  <si>
    <t>Стеклообои  Рогожка средняя 1х50 м Wellton Classika</t>
  </si>
  <si>
    <t>Стеклообои  Ромб 1х50 м Wellton Classika</t>
  </si>
  <si>
    <t>Галтель (штапик) 10х10х2750 мм белый</t>
  </si>
  <si>
    <t>Галтель (штапик) 10х10х2750 мм бук розовый</t>
  </si>
  <si>
    <t>Галтель (штапик) 10х10х2750 мм дуб натуральный</t>
  </si>
  <si>
    <t>Галтель (штапик) 10х10х2750 мм орех</t>
  </si>
  <si>
    <t>Нащельник (т-профиль) 13х10х2700 мм белый</t>
  </si>
  <si>
    <t>Уплотнитель пластиковый универсальный гибкий 35х12х3200 мм белый</t>
  </si>
  <si>
    <t>Уплотнитель пластиковый универсальный гибкий 35х12х3200 мм прозрачный</t>
  </si>
  <si>
    <t>Панель МДФ бук 2600х250х7 мм Стандарт</t>
  </si>
  <si>
    <t>Панель МДФ вишня 2600х250х7 мм Стандарт</t>
  </si>
  <si>
    <t>Панель МДФ дуб натуральный 2600х250х7 мм Стандарт</t>
  </si>
  <si>
    <t>Панель МДФ дуб перламутровый 2600х250х7 мм Стандарт</t>
  </si>
  <si>
    <t>Панель МДФ мрамор 2600х250х7 мм Стандарт</t>
  </si>
  <si>
    <t>Уголок складной МДФ бук 28х28х2600 мм  Стандарт</t>
  </si>
  <si>
    <t>Уголок складной МДФ вишня 28х28х2600 мм  Стандарт</t>
  </si>
  <si>
    <t>Уголок складной МДФ дуб натуральный 28х28х2600 мм  Стандарт</t>
  </si>
  <si>
    <t>Уголок складной МДФ дуб перламутровый 28х28х2600 мм  Стандарт</t>
  </si>
  <si>
    <t>Уголок складной МДФ мрамор 28х28х2600 мм  Стандарт</t>
  </si>
  <si>
    <t>Галтель 3000х10 мм</t>
  </si>
  <si>
    <t>Обрешетник для панелей ПВХ 3000 мм</t>
  </si>
  <si>
    <t>Панель ПВХ (Вагонка) белая матовая 100х3000х9 мм, Нордсайд</t>
  </si>
  <si>
    <t>Панель ПВХ бежевый мрамор 250х2700х8 мм, Van der Hoff</t>
  </si>
  <si>
    <t>Панель ПВХ бежевый папирус 250х2700х8 мм, Кронапласт</t>
  </si>
  <si>
    <t>Панель ПВХ бежевый шпатель 250х2700х10 мм, Нордсайд</t>
  </si>
  <si>
    <t>Панель ПВХ белая глянцевая 250х3000х8 мм, Нордсайд</t>
  </si>
  <si>
    <t>Панель ПВХ белая глянцевая 375х3000х8 мм, Нордсайд</t>
  </si>
  <si>
    <t>Панель ПВХ белая матовая 250х3000х8 мм, Нордсайд</t>
  </si>
  <si>
    <t xml:space="preserve">Панель ПВХ белая матовая 375х3000х8 мм, Нордсайд </t>
  </si>
  <si>
    <t>Панель ПВХ ветка сакуры 250х2700х10 мм, Нордсайд</t>
  </si>
  <si>
    <t>Панель ПВХ голубой мрамор 250х2700х8 мм, Van der Hoff</t>
  </si>
  <si>
    <t>Панель ПВХ голубой шпатель 250х2700х10 мм, Нордсайд</t>
  </si>
  <si>
    <t>Панель ПВХ зеленый мрамор 250х2700х8 мм, Van der Hoff</t>
  </si>
  <si>
    <t>Панель ПВХ какао папирус 250х2700х8 мм, Кронапласт</t>
  </si>
  <si>
    <t>Панель ПВХ какао подснежник 250х2700х8 мм, Кронапласт</t>
  </si>
  <si>
    <t>Панель ПВХ ламинированная лен фисташковый 250х2700х8 мм, Нордсайд</t>
  </si>
  <si>
    <t>Панель ПВХ ламинированная рипс капучино 250х2700х8 мм, Нордсайд</t>
  </si>
  <si>
    <t>Панель ПВХ рейка тройная хром 240х3000х8мм, Van der Hoff</t>
  </si>
  <si>
    <t>Панель ПВХ розовый мрамор 250х2700х8 мм, Van der Hoff</t>
  </si>
  <si>
    <t>Панель ПВХ серебристый лед 250х2700х10 мм, Нордсайд</t>
  </si>
  <si>
    <t>Панель ПВХ серый мрамор 250х2700х8 мм, Van der Hoff</t>
  </si>
  <si>
    <t>Панель ПВХ серый папирус 250х2700х8 мм, Кронапласт</t>
  </si>
  <si>
    <t>Панель ПВХ серый подснежник 250х2700х8 мм, Кронапласт</t>
  </si>
  <si>
    <t>Панель ПВХ техно 250х2700х10 мм, Нордсайд</t>
  </si>
  <si>
    <t>Скоба для обрешетника 100 шт</t>
  </si>
  <si>
    <t>Стартовый профиль 3000х10 мм</t>
  </si>
  <si>
    <t>Стыковочный профиль 3000х10 мм</t>
  </si>
  <si>
    <t>Угол внешний 3000х10 мм</t>
  </si>
  <si>
    <t>Угол внутренний 3000х10 мм</t>
  </si>
  <si>
    <t>Плинтус из пенополистирола D 35-30 2м Плинтэкс</t>
  </si>
  <si>
    <t>Плинтус из пенополистирола E 30-30 2м Плинтэкс</t>
  </si>
  <si>
    <t>Плинтус из пенополистирола I 35-35 2м Плинтэкс</t>
  </si>
  <si>
    <t>Плинтус из пенополистирола I 50-50 2м Плинтэкс</t>
  </si>
  <si>
    <t>Плинтус из пенополистирола N 35-35 2м Плинтэкс</t>
  </si>
  <si>
    <t>Плинтус из пенополистирола С 20-25 2м Плинтэкс</t>
  </si>
  <si>
    <t>Сэндвич-панель для откосов белая 3000х1500х10мм</t>
  </si>
  <si>
    <t>Уголок пластиковый  10х10х2700 мм белый</t>
  </si>
  <si>
    <t>Уголок пластиковый  15х15х2700 мм белый</t>
  </si>
  <si>
    <t>Уголок пластиковый  20х20х2700 мм белый</t>
  </si>
  <si>
    <t>Уголок пластиковый  25х25х2700 мм белый</t>
  </si>
  <si>
    <t>Уголок пластиковый  30х30х2700 мм белый</t>
  </si>
  <si>
    <t>Уголок пластиковый  40х40х2700 мм белый</t>
  </si>
  <si>
    <t>Уголок пластиковый  50х50х2700 мм белый</t>
  </si>
  <si>
    <t>Уголок пластиковый 20х20х2700 мм бук темный 03</t>
  </si>
  <si>
    <t>Уголок пластиковый 20х20х2700 мм бук ясный 01</t>
  </si>
  <si>
    <t>Уголок пластиковый 20х20х2700 мм вяз 26</t>
  </si>
  <si>
    <t>Уголок пластиковый 20х20х2700 мм дуб беленый 31</t>
  </si>
  <si>
    <t xml:space="preserve">Уголок пластиковый универсальный 20х20х2750 мм белый 110 </t>
  </si>
  <si>
    <t xml:space="preserve">Уголок пластиковый универсальный 20х20х2750 мм бук благородный 130 </t>
  </si>
  <si>
    <t xml:space="preserve">Уголок пластиковый универсальный 20х20х2750 мм бук натуральный 155 </t>
  </si>
  <si>
    <t>Уголок пластиковый универсальный 20х20х2750 мм венге 176</t>
  </si>
  <si>
    <t xml:space="preserve">Уголок пластиковый универсальный 20х20х2750 мм дуб античный 180 </t>
  </si>
  <si>
    <t xml:space="preserve">Уголок пластиковый универсальный 20х20х2750 мм дуб коньячный 165 </t>
  </si>
  <si>
    <t xml:space="preserve">Уголок пластиковый универсальный 20х20х2750 мм ясень серый 112 </t>
  </si>
  <si>
    <t>Плита к подвесному потолку  Lilia 600х600х15 мм</t>
  </si>
  <si>
    <t>Плита к подвесному потолку  Medicare 600х600х15 мм</t>
  </si>
  <si>
    <t>Плита к подвесному потолку  Pacific (кромка Е-24) 600х600х15 мм</t>
  </si>
  <si>
    <t>Плита к подвесному потолку  Pacific 600х600х15 мм</t>
  </si>
  <si>
    <t>Плита к подвесному потолку  Байкал 600х600х12 мм</t>
  </si>
  <si>
    <t>Плита к подвесному потолку  Жемчужина 600х600х6 мм</t>
  </si>
  <si>
    <t>Плита к подвесному потолку  Оазис 600х600х12 мм</t>
  </si>
  <si>
    <t>Плита к подвесному потолку кассетная Албес  600х600 мм стальная белая</t>
  </si>
  <si>
    <t>Плита к подвесному потолку кассетная Албес 600х600 мм алюминиевая белая</t>
  </si>
  <si>
    <t>Плита к подвесному потолку кассетная Албес 600х600 мм алюминиевая белая перфорированная</t>
  </si>
  <si>
    <t>Подвес к подвесному потолку 0,6 м</t>
  </si>
  <si>
    <t>Подвес к подвесному потолку 1м</t>
  </si>
  <si>
    <t>Пристенный кант к подвесному потолку 19х19х3000 мм</t>
  </si>
  <si>
    <t>Профиль к подвесному потолку T-24 Norma 0,6 м</t>
  </si>
  <si>
    <t>Профиль к подвесному потолку T-24 Norma 1,2 м</t>
  </si>
  <si>
    <t>Профиль к подвесному потолку T-24 Norma 3,7 м</t>
  </si>
  <si>
    <t>Профиль к подвесному потолку Т-24 Евро 0,6 м</t>
  </si>
  <si>
    <t>Профиль к подвесному потолку Т-24 Евро 1,2 м</t>
  </si>
  <si>
    <t>Профиль к подвесному потолку Т-24 Евро 3,7м</t>
  </si>
  <si>
    <t>Реечный потолок для ванной комнаты 1,7х1,7 м (комплект) белый жемчуг</t>
  </si>
  <si>
    <t>Реечный потолок для ванной комнаты 1,7х1,7 м (комплект) белый жемчуг + вставка хром</t>
  </si>
  <si>
    <t>Реечный потолок для ванной комнаты 1,7х1,7 м (комплект) металлик</t>
  </si>
  <si>
    <t>Реечный потолок для ванной комнаты 1,7х1,7 м (комплект) металлик + вставка хром</t>
  </si>
  <si>
    <t>Реечный потолок для туалетной комнаты 1,35х0,90 м (комплект) белый жемчуг</t>
  </si>
  <si>
    <t>Реечный потолок для туалетной комнаты 1,35х0,90 м (комплект) белый жемчуг + вставка хром</t>
  </si>
  <si>
    <t>Реечный потолок для туалетной комнаты 1,35х0,90 м (комплект) металлик</t>
  </si>
  <si>
    <t>Реечный потолок для туалетной комнаты 1,35х0,90 м (комплект) металлик + вставка хром</t>
  </si>
  <si>
    <t>Гребенка АN85, 135А (ВТN) 4м</t>
  </si>
  <si>
    <t>Гребенка Омега (ВТ-8) 4м</t>
  </si>
  <si>
    <t>Профиль угловой универсальный PL 19х24х3000 мм белый матовый</t>
  </si>
  <si>
    <t>Профиль угловой универсальный PL 19х24х3000 мм серебристый металлик</t>
  </si>
  <si>
    <t>Профиль угловой универсальный PL 19х24х3000 мм суперхром</t>
  </si>
  <si>
    <t>Раскладка для AN 85, 135А 3м белая матовая</t>
  </si>
  <si>
    <t>Раскладка для AN 85, 135А 3м серебристый металлик</t>
  </si>
  <si>
    <t>Раскладка для AN 85, 135А 3м суперхром</t>
  </si>
  <si>
    <t>Раскладка для AN 85, 135А 4м белая матовая</t>
  </si>
  <si>
    <t>Раскладка для AN 85, 135А 4м серебристый металлик</t>
  </si>
  <si>
    <t>Раскладка для AN 85, 135А 4м суперхром</t>
  </si>
  <si>
    <t>Рейка открытого типа AN 135А 3м белая матовая</t>
  </si>
  <si>
    <t>Рейка открытого типа AN 85А 3м белая матовая</t>
  </si>
  <si>
    <t>Рейка открытого типа AN 85А 3м серебристый металлик</t>
  </si>
  <si>
    <t>Рейка открытого типа AN 85А 3м суперхром</t>
  </si>
  <si>
    <t>Рейка открытого типа AN 85А 4м белая матовая</t>
  </si>
  <si>
    <t>Рейка открытого типа AN 85А 4м серебристый металлик</t>
  </si>
  <si>
    <t>Рейка открытого типа AN 85А 4м суперхром</t>
  </si>
  <si>
    <t>Рейка сплошная Омега А 100АТ 3м белая матовая</t>
  </si>
  <si>
    <t>Рейка сплошная Омега А 100АТ 3м серебристый металлик</t>
  </si>
  <si>
    <t>Рейка сплошная Омега А 100АТ 3м суперхром</t>
  </si>
  <si>
    <t>Рейка сплошная Омега А 100АТ 4м белая матовая</t>
  </si>
  <si>
    <t>Рейка сплошная Омега А 100АТ 4м серебристый металлик</t>
  </si>
  <si>
    <t>Рейка сплошная Омега А 100АТ 4м суперхром</t>
  </si>
  <si>
    <t xml:space="preserve">Линолеум бытовой 3 м IVC Bingo Impressa 35 </t>
  </si>
  <si>
    <t>м/п</t>
  </si>
  <si>
    <t xml:space="preserve">Линолеум бытовой 3 м IVC Bingo Toulouse 43 </t>
  </si>
  <si>
    <t xml:space="preserve">Линолеум бытовой 3 м IVC Profi Boudoir 833 </t>
  </si>
  <si>
    <t xml:space="preserve">Линолеум бытовой 3 м IVC Profi Eqwador 732 </t>
  </si>
  <si>
    <t xml:space="preserve">Линолеум бытовой 3 м IVC Profi Jakarta 846 </t>
  </si>
  <si>
    <t xml:space="preserve">Линолеум бытовой 4 м  IVC Bingo Toulouse 43 </t>
  </si>
  <si>
    <t xml:space="preserve">Линолеум бытовой 4 м  IVC Profi Boudoir 833 </t>
  </si>
  <si>
    <t xml:space="preserve">Линолеум бытовой 4 м  IVC Profi Eqwador 732 </t>
  </si>
  <si>
    <t xml:space="preserve">Линолеум бытовой 4 м IVC Bingo Impressa 35 </t>
  </si>
  <si>
    <t xml:space="preserve">Линолеум бытовой 4 м IVC Profi Jakarta 846 </t>
  </si>
  <si>
    <t xml:space="preserve">Линолеум полукоммерческий 3 м IVC Elite Baileys 935 </t>
  </si>
  <si>
    <t xml:space="preserve">Линолеум полукоммерческий 3 м IVC Elite Baileys 997 </t>
  </si>
  <si>
    <t xml:space="preserve">Линолеум полукоммерческий 4 м  IVC Elite Baileys 935 </t>
  </si>
  <si>
    <t xml:space="preserve">Линолеум полукоммерческий 4 м IVC Elite Baileys 997 </t>
  </si>
  <si>
    <t xml:space="preserve">Линолеум бытовой 3 м  Juteks Tendens Exton 4176 </t>
  </si>
  <si>
    <t xml:space="preserve">Линолеум бытовой 3 м Juteks Venus Balio 1265 </t>
  </si>
  <si>
    <t xml:space="preserve">Линолеум бытовой 3 м Juteks Venus Scala 6975 </t>
  </si>
  <si>
    <t xml:space="preserve">Линолеум бытовой 4 м Juteks Tendens Exton 4176 </t>
  </si>
  <si>
    <t xml:space="preserve">Линолеум бытовой 4 м Juteks Venus Balio 1265 </t>
  </si>
  <si>
    <t xml:space="preserve">Линолеум бытовой 4 м Juteks Venus Scala 6975 </t>
  </si>
  <si>
    <t xml:space="preserve">Линолеум полукоммерческий 3 м Juteks Strong Scala 2175 </t>
  </si>
  <si>
    <t xml:space="preserve">Линолеум полукоммерческий 3 м Juteks Strong Scala 3275 </t>
  </si>
  <si>
    <t xml:space="preserve">Линолеум полукоммерческий 4 м Juteks Strong Scala 2175 </t>
  </si>
  <si>
    <t xml:space="preserve">Линолеум полукоммерческий 4 м Juteks Strong Scala 3275 </t>
  </si>
  <si>
    <t xml:space="preserve">Линолеум бытовой 2,5 м Синтерос (Tarkett) Super-S Messina-3 </t>
  </si>
  <si>
    <t xml:space="preserve">Линолеум бытовой 2,5 м Синтерос (Tarkett) Super-S Samba-12 </t>
  </si>
  <si>
    <t xml:space="preserve">Линолеум бытовой 2,5 мTarkett Discovery California-1 </t>
  </si>
  <si>
    <t xml:space="preserve">Линолеум бытовой 3 м Tarkett Discovery California-1 </t>
  </si>
  <si>
    <t>Линолеум бытовой 3 м Синтерос (Tarkett) Eruption Sarah-00</t>
  </si>
  <si>
    <t xml:space="preserve">Линолеум бытовой 3 м Синтерос (Tarkett) Super-S Messina-3 </t>
  </si>
  <si>
    <t xml:space="preserve">Линолеум бытовой 3 м Синтерос (Tarkett) Super-S Samba-12 </t>
  </si>
  <si>
    <t xml:space="preserve">Линолеум бытовой 3,5 м Tarkett Discovery California-1 </t>
  </si>
  <si>
    <t xml:space="preserve">Линолеум бытовой 3,5 м Синтерос (Tarkett) Eruption Sarah-00 </t>
  </si>
  <si>
    <t xml:space="preserve">Линолеум бытовой 3,5 м Синтерос (Tarkett) Super-S Messina-3 </t>
  </si>
  <si>
    <t>Линолеум бытовой 3,5 м Синтерос (Tarkett) Super-S Samba-12</t>
  </si>
  <si>
    <t xml:space="preserve">Линолеум бытовой 4 м Tarkett Discovery California-1 </t>
  </si>
  <si>
    <t xml:space="preserve">Линолеум бытовой 4 м Синтерос (Tarkett) Super-S Samba-12 </t>
  </si>
  <si>
    <t>Линолеум коммерческий 2 м Синтерос (Tarkett) Horizon 005</t>
  </si>
  <si>
    <t>Линолеум коммерческий 2 м Синтерос (Tarkett) Horizon 007</t>
  </si>
  <si>
    <t>Линолеум коммерческий 2 м Синтерос (Tarkett) Horizon 008</t>
  </si>
  <si>
    <t>Линолеум коммерческий 2 м Синтерос (Tarkett) Horizon 011</t>
  </si>
  <si>
    <t xml:space="preserve">Линолеум полукоммерческий 2,5 м Tarkett Moda 121602 </t>
  </si>
  <si>
    <t xml:space="preserve">Линолеум полукоммерческий 3 м Tarkett Force Gres-1 </t>
  </si>
  <si>
    <t xml:space="preserve">Линолеум полукоммерческий 3 м Tarkett Force Gres-3 </t>
  </si>
  <si>
    <t xml:space="preserve">Линолеум полукоммерческий 3 м Tarkett Force Samba-12 </t>
  </si>
  <si>
    <t xml:space="preserve">Линолеум полукоммерческий 3 м Tarkett Moda 121602 </t>
  </si>
  <si>
    <t xml:space="preserve">Линолеум полукоммерческий 3 м Tarkett Moda 121605 </t>
  </si>
  <si>
    <t xml:space="preserve">Линолеум полукоммерческий 4 м Tarkett Force Gres-1 </t>
  </si>
  <si>
    <t xml:space="preserve">Линолеум полукоммерческий 4 м Tarkett Force Gres-3 </t>
  </si>
  <si>
    <t xml:space="preserve">Линолеум полукоммерческий 4 м Tarkett Force Samba-12 </t>
  </si>
  <si>
    <t xml:space="preserve">Линолеум полукоммерческий 4 м Tarkett Moda 121602 </t>
  </si>
  <si>
    <t xml:space="preserve">Линолеум полукоммерческий 4 м Tarkett Moda 121605 </t>
  </si>
  <si>
    <t>Шнур для сварки линолеума Синтерос (Tarkett) Horizon 005</t>
  </si>
  <si>
    <t>Шнур для сварки линолеума Синтерос (Tarkett) Horizon 007</t>
  </si>
  <si>
    <t>Шнур для сварки линолеума Синтерос (Tarkett) Horizon 008</t>
  </si>
  <si>
    <t>Шнур для сварки линолеума Синтерос (Tarkett) Horizon 011</t>
  </si>
  <si>
    <t>Ламинат 32 кл Egger Solution Дуб Нортленд медовый 2,48 м.кв. 7 мм</t>
  </si>
  <si>
    <t>Ламинат 32 кл Egger Solution Орех Пэчвуд 2,48 м.кв. 7 мм</t>
  </si>
  <si>
    <t>Ламинат 32 кл Egger Universal Венге Кибото 1,98 м.кв. 8 мм</t>
  </si>
  <si>
    <t>Ламинат 32 кл Egger Universal Дуб Империал 1,98 м.кв. 8 мм</t>
  </si>
  <si>
    <t>Ламинат 32 кл Egger Universal Дуб Коттедж белый 1,98 м.кв. 8 мм</t>
  </si>
  <si>
    <t>Ламинат 32 кл Egger Universal Мербау 1,98 м.кв. 8 мм</t>
  </si>
  <si>
    <t>Ламинат 31 кл Kronostar  Evrope Line Бук Саксонский 2,397 м.кв. 7 мм</t>
  </si>
  <si>
    <t>Ламинат 31 кл Kronostar  Evrope Line Дуб Степной 2,397 м.кв. 7 мм</t>
  </si>
  <si>
    <t>Ламинат 31 кл Kronostar Primier Evolution Бук Констанц 2,13 м.кв. 8 мм</t>
  </si>
  <si>
    <t>Ламинат 31 кл Kronostar Primier Evolution Дуб Коньячный 2,13 м.кв. 8 мм</t>
  </si>
  <si>
    <t>Ламинат 31 кл Kronostar Primier Evolution Мербау Бразил 2,13 м.кв 8 мм</t>
  </si>
  <si>
    <t>Ламинат 31 кл Kronostar Primier Evolution Орех Кантри 2,13 м.кв. 8 мм</t>
  </si>
  <si>
    <t>Ламинат 32 кл Kronostar Superior Evolution Бук Констанц 2,13 м.кв. 8 мм</t>
  </si>
  <si>
    <t>Ламинат 32 кл Kronostar Superior Evolution Венге 2,13 м.кв. 8 мм</t>
  </si>
  <si>
    <t>Ламинат 32 кл Kronostar Superior Evolution Дуб Ахад 2,13 м.кв. 8 мм</t>
  </si>
  <si>
    <t>Ламинат 32 кл Kronostar Superior Evolution Дуб белленый 2,13 м.кв. 8 мм</t>
  </si>
  <si>
    <t>Ламинат 32 кл Kronostar Superior Evolution Дуб Камарк 2,13 м.кв. 8 мм</t>
  </si>
  <si>
    <t>Ламинат 32 кл Kronostar Superior Evolution Дуб Натуральный 2,13 м.кв. 8 мм</t>
  </si>
  <si>
    <t>Ламинат 33 кл Maxwood Titanium Дуб Ванкувер 1,996 м.кв. 8 мм</t>
  </si>
  <si>
    <t>Ламинат 33 кл Maxwood Titanium Дуб Оксфорд 1,996 м.кв. 8 мм</t>
  </si>
  <si>
    <t>Ламинат 33 кл Maxwood Titanium Дуб Стратфорд 1,996 м.кв. 8 мм</t>
  </si>
  <si>
    <t>Подложка вспененная 2 мм (1,05х10 м) Стенофон</t>
  </si>
  <si>
    <t>Подложка вспененная 2 мм (1,05х20 м) Стенофон</t>
  </si>
  <si>
    <t>Подложка вспененная 2 мм (1,05х50 м) Стенофон</t>
  </si>
  <si>
    <t>Подложка вспененная 3 мм (1,05х10 м) Стенофон</t>
  </si>
  <si>
    <t>Подложка вспененная 3 мм (1,05х20 м) Стенофон</t>
  </si>
  <si>
    <t>Подложка вспененная 3 мм (1,05х50 м) Стенофон</t>
  </si>
  <si>
    <t>Подложка вспененная 5 мм (1,05х10 м) Стенофон</t>
  </si>
  <si>
    <t>Подложка вспененная 5 мм (1,05х50 м) Стенофон</t>
  </si>
  <si>
    <t>Подложка вспененная 8 мм (1,2х10 м) Полифом Вибро</t>
  </si>
  <si>
    <t>Подложка под стяжку 4 мм (1х15м) Шуманет-100 Супер</t>
  </si>
  <si>
    <t>Подложка пробковая 2мм (1х10м)</t>
  </si>
  <si>
    <t>Подложка хвойная 5 мм 9 м.кв. Изоплат</t>
  </si>
  <si>
    <t>Подложка хвойная 7 мм 7 м.кв. Изоплат</t>
  </si>
  <si>
    <t>Накладка декоративная на трубу d=26 мм бук (2 шт)</t>
  </si>
  <si>
    <t>Накладка декоративная на трубу d=26 мм венге (2 шт)</t>
  </si>
  <si>
    <t>Накладка декоративная на трубу d=26 мм дуб беленый (2 шт)</t>
  </si>
  <si>
    <t>Накладка декоративная на трубу d=26 мм дуб темный (2 шт)</t>
  </si>
  <si>
    <t>Накладка декоративная на трубу d=26 мм махагон (2 шт)</t>
  </si>
  <si>
    <t>Заглушки торцевые (левая+правая), Pacific бежевый</t>
  </si>
  <si>
    <t>Заглушки торцевые (левая+правая), Pacific голубой</t>
  </si>
  <si>
    <t>Заглушки торцевые (левая+правая), Pacific серый</t>
  </si>
  <si>
    <t>Заглушки торцевые (левая+правая), бук светлый</t>
  </si>
  <si>
    <t>Заглушки торцевые (левая+правая), вяз</t>
  </si>
  <si>
    <t>Заглушки торцевые (левая+правая), граб серый</t>
  </si>
  <si>
    <t>Заглушки торцевые (левая+правая), дуб дачный</t>
  </si>
  <si>
    <t>Заглушки торцевые (левая+правая), дуб золотой</t>
  </si>
  <si>
    <t>Заглушки торцевые (левая+правая), дуб красный</t>
  </si>
  <si>
    <t>Заглушки торцевые (левая+правая), дуб сучковый</t>
  </si>
  <si>
    <t>Заглушки торцевые (левая+правая), ольха желтая</t>
  </si>
  <si>
    <t>Заглушки торцевые (левая+правая), черное серебро</t>
  </si>
  <si>
    <t>Плинтус c к/к и мягким краем Pacific голубой 50х23х2500 мм</t>
  </si>
  <si>
    <t>Плинтус c к/к и мягким краем Pacific серый 50х23х2500 мм</t>
  </si>
  <si>
    <t>Плинтус c к/к и мягким краем граб серый 50х23х2500 мм</t>
  </si>
  <si>
    <t>Плинтус с к/к и мягким краем Pacific бежевый 50х23х2500 мм</t>
  </si>
  <si>
    <t xml:space="preserve">Плинтус с к/к и мягким краем бук светлый 50х23х2500 мм </t>
  </si>
  <si>
    <t>Плинтус с к/к и мягким краем вяз 50х23х2500 мм</t>
  </si>
  <si>
    <t>Плинтус с к/к и мягким краем дуб дачный 60х20х2500 мм</t>
  </si>
  <si>
    <t>Плинтус с к/к и мягким краем дуб золотой 50х23х2500 мм</t>
  </si>
  <si>
    <t>Плинтус с к/к и мягким краем дуб красный 50х23х2500 мм</t>
  </si>
  <si>
    <t>Плинтус с к/к и мягким краем дуб сучковый 50х23х2500 мм</t>
  </si>
  <si>
    <t>Плинтус с к/к и мягким краем ольха желтая 60х20х2500 мм</t>
  </si>
  <si>
    <t>Плинтус с к/к и мягким краем черное серебро 50х23х2500 мм</t>
  </si>
  <si>
    <t>Соединитель, Pacific бежевый</t>
  </si>
  <si>
    <t>Соединитель, Pacific голубой</t>
  </si>
  <si>
    <t>Соединитель, Pacific серый</t>
  </si>
  <si>
    <t>Соединитель, бук светлый</t>
  </si>
  <si>
    <t>Соединитель, вяз</t>
  </si>
  <si>
    <t>Соединитель, граб серый</t>
  </si>
  <si>
    <t>Соединитель, дуб дачный</t>
  </si>
  <si>
    <t>Соединитель, дуб золотой</t>
  </si>
  <si>
    <t>Соединитель, дуб красный</t>
  </si>
  <si>
    <t>Соединитель, дуб сучковый</t>
  </si>
  <si>
    <t>Соединитель, ольха желтая</t>
  </si>
  <si>
    <t>Соединитель, черное серебро</t>
  </si>
  <si>
    <t xml:space="preserve">Угол внутренний, Pacific бежевый </t>
  </si>
  <si>
    <t>Угол внутренний, Pacific голубой</t>
  </si>
  <si>
    <t>Угол внутренний, Pacific серый</t>
  </si>
  <si>
    <t>Угол внутренний, бук светлый</t>
  </si>
  <si>
    <t>Угол внутренний, вяз</t>
  </si>
  <si>
    <t>Угол внутренний, граб серый</t>
  </si>
  <si>
    <t>Угол внутренний, дуб дачный</t>
  </si>
  <si>
    <t>Угол внутренний, дуб золотой</t>
  </si>
  <si>
    <t>Угол внутренний, дуб красный</t>
  </si>
  <si>
    <t>Угол внутренний, дуб сучковый</t>
  </si>
  <si>
    <t>Угол внутренний, ольха желтая</t>
  </si>
  <si>
    <t>Угол внутренний, черное серебро</t>
  </si>
  <si>
    <t>Угол наружный, Pacific голубой</t>
  </si>
  <si>
    <t>Угол наружный, Pacific серый</t>
  </si>
  <si>
    <t xml:space="preserve">Угол наружный, Pacific.бежевый </t>
  </si>
  <si>
    <t>Угол наружный, бук светлый</t>
  </si>
  <si>
    <t>Угол наружный, вяз</t>
  </si>
  <si>
    <t>Угол наружный, граб серый</t>
  </si>
  <si>
    <t>Угол наружный, дуб дачный</t>
  </si>
  <si>
    <t>Угол наружный, дуб золотой</t>
  </si>
  <si>
    <t>Угол наружный, дуб красный</t>
  </si>
  <si>
    <t>Угол наружный, дуб сучковый</t>
  </si>
  <si>
    <t>Угол наружный, ольха желтая</t>
  </si>
  <si>
    <t>Угол наружный, черное серебро</t>
  </si>
  <si>
    <t>Заглушки торцевые (левая+правая), бук благородный 130 Rico Leo</t>
  </si>
  <si>
    <t>Заглушки торцевые (левая+правая), бук розовый 45 Rico</t>
  </si>
  <si>
    <t>Заглушки торцевые (левая+правая), венге 176 Rico Leo</t>
  </si>
  <si>
    <t>Заглушки торцевые (левая+правая), дуб античный 180 Rico Leo</t>
  </si>
  <si>
    <t>Заглушки торцевые (левая+правая), дуб беленый 173 Rico Leo</t>
  </si>
  <si>
    <t>Заглушки торцевые (левая+правая), дуб венеция 170 Rico Leo</t>
  </si>
  <si>
    <t>Заглушки торцевые (левая+правая), дуб коньячный 165 Rico Leo</t>
  </si>
  <si>
    <t>Заглушки торцевые (левая+правая), махагон 137 Rico Leo</t>
  </si>
  <si>
    <t>Заглушки торцевые (левая+правая), ольха  темно-серая 14 Rico</t>
  </si>
  <si>
    <t>Заглушки торцевые (левая+правая), ольха зеленая 12 Rico</t>
  </si>
  <si>
    <t>Заглушки торцевые (левая+правая), ясень серый 112 Rico Leo</t>
  </si>
  <si>
    <t>Плинтус с к/к и мягким краем бук благородный 130, 54х21х2500 мм Rico Leo</t>
  </si>
  <si>
    <t>Плинтус с к/к и мягким краем бук розовый 45, 51х21х2500 мм Rico</t>
  </si>
  <si>
    <t>Плинтус с к/к и мягким краем венге 176, 54х21х2500 мм Rico Leo</t>
  </si>
  <si>
    <t>Плинтус с к/к и мягким краем дуб античный 180, 54х21х2500 мм Rico Leo</t>
  </si>
  <si>
    <t>Плинтус с к/к и мягким краем дуб беленый 173, 54х21х2500 мм Rico Leo</t>
  </si>
  <si>
    <t>Плинтус с к/к и мягким краем дуб венеция 170, 54х21х2500 мм Rico Leo</t>
  </si>
  <si>
    <t>Плинтус с к/к и мягким краем дуб коньячный 165, 54х21х2500 мм Rico Leo</t>
  </si>
  <si>
    <t>Плинтус с к/к и мягким краем махагон 137, 54х21х2500 мм Rico Leo</t>
  </si>
  <si>
    <t>Плинтус с к/к и мягким краем ольха зеленая 12, 51х21х2500 мм Rico</t>
  </si>
  <si>
    <t>Плинтус с к/к и мягким краем ольха темно-серая 14, 51х21х2500 мм Rico</t>
  </si>
  <si>
    <t>Плинтус с к/к и мягким краем ясень серый 112, 54х21х2500 мм Rico Leo</t>
  </si>
  <si>
    <t>Соединитель, бук благородный 130 Rico Leo</t>
  </si>
  <si>
    <t>Соединитель, бук розовый 45 Rico</t>
  </si>
  <si>
    <t>Соединитель, венге 176 Rico Leo</t>
  </si>
  <si>
    <t>Соединитель, дуб античный 180 Rico Leo</t>
  </si>
  <si>
    <t>Соединитель, дуб беленый 173 Rico Leo</t>
  </si>
  <si>
    <t>Соединитель, дуб венеция 170 Rico Leo</t>
  </si>
  <si>
    <t>Соединитель, дуб коньячный 165 Rico Leo</t>
  </si>
  <si>
    <t>Соединитель, махагон 137 Rico Leo</t>
  </si>
  <si>
    <t>Соединитель, ольха зеленая 12 Rico</t>
  </si>
  <si>
    <t>Соединитель, ольха темно-серая 14 Rico</t>
  </si>
  <si>
    <t>Соединитель, ясень серый 112 Rico Leo</t>
  </si>
  <si>
    <t>Угол внутренний, бук благородный 130 Rico Leo</t>
  </si>
  <si>
    <t>Угол внутренний, бук розовый 45 Rico</t>
  </si>
  <si>
    <t>Угол внутренний, венге 176 Rico Leo</t>
  </si>
  <si>
    <t>Угол внутренний, дуб античный 180 Rico Leo</t>
  </si>
  <si>
    <t>Угол внутренний, дуб беленый 173 Rico Leo</t>
  </si>
  <si>
    <t>Угол внутренний, дуб венеция 170 Rico Leo</t>
  </si>
  <si>
    <t>Угол внутренний, дуб коньячный 165 Rico Leo</t>
  </si>
  <si>
    <t>Угол внутренний, махагон 137 Rico Leo</t>
  </si>
  <si>
    <t>Угол внутренний, ольха зеленая 12 Rico</t>
  </si>
  <si>
    <t>Угол внутренний, ольха темно-серая 14 Rico</t>
  </si>
  <si>
    <t>Угол внутренний, ясень серый 112 Rico Leo</t>
  </si>
  <si>
    <t>Угол наружный, бук благородный 130 Rico Leo</t>
  </si>
  <si>
    <t>Угол наружный, бук розовый 45 Rico</t>
  </si>
  <si>
    <t>Угол наружный, венге 176 Rico Leo</t>
  </si>
  <si>
    <t>Угол наружный, дуб античный 180 Rico Leo</t>
  </si>
  <si>
    <t>Угол наружный, дуб беленый 173 Rico Leo</t>
  </si>
  <si>
    <t>Угол наружный, дуб венеция 170 Rico Leo</t>
  </si>
  <si>
    <t>Угол наружный, дуб коньячный 165 Rico Leo</t>
  </si>
  <si>
    <t>Угол наружный, махагон 137 Rico Leo</t>
  </si>
  <si>
    <t>Угол наружный, ольха зеленая 12 Rico</t>
  </si>
  <si>
    <t>Угол наружный, ольха темно-серая 14 Rico</t>
  </si>
  <si>
    <t>Угол наружный, ясень серый 112 Rico Leo</t>
  </si>
  <si>
    <t>Порог А1 стыкоперекрывающий 25х1800 мм бронза</t>
  </si>
  <si>
    <t>Порог А1 стыкоперекрывающий 25х1800 мм золото</t>
  </si>
  <si>
    <t>Порог А1 стыкоперекрывающий 25х1800 мм серебро</t>
  </si>
  <si>
    <t>Порог А1 стыкоперекрывающий 25х900 мм бронза</t>
  </si>
  <si>
    <t>Порог А1 стыкоперекрывающий 25х900 мм золото</t>
  </si>
  <si>
    <t>Порог А1 стыкоперекрывающий 25х900 мм серебро</t>
  </si>
  <si>
    <t>Порог А2 стыкоперекрывающий 30х1800 мм бронза</t>
  </si>
  <si>
    <t>Порог А2 стыкоперекрывающий 30х1800 мм золото</t>
  </si>
  <si>
    <t>Порог А2 стыкоперекрывающий 30х1800 мм серебро</t>
  </si>
  <si>
    <t>Порог А2 стыкоперекрывающий 30х900 мм бронза</t>
  </si>
  <si>
    <t>Порог А2 стыкоперекрывающий 30х900 мм золото</t>
  </si>
  <si>
    <t>Порог А2 стыкоперекрывающий 30х900 мм серебро</t>
  </si>
  <si>
    <t>Порог А3 стыкоперекрывающий 38х1800 мм бронза</t>
  </si>
  <si>
    <t>Порог А3 стыкоперекрывающий 38х1800 мм золото</t>
  </si>
  <si>
    <t>Порог А3 стыкоперекрывающий 38х1800 мм серебро</t>
  </si>
  <si>
    <t>Порог А3 стыкоперекрывающий 38х900 мм бронза</t>
  </si>
  <si>
    <t>Порог А3 стыкоперекрывающий 38х900 мм золото</t>
  </si>
  <si>
    <t>Порог А3 стыкоперекрывающий 38х900 мм серебро</t>
  </si>
  <si>
    <t>Порог А4 стыкоперекрывающий 60х1800 мм золото</t>
  </si>
  <si>
    <t>Порог А4 стыкоперекрывающий 60х1800 мм серебро</t>
  </si>
  <si>
    <t>Порог А4 стыкоперекрывающий 60х900 мм золото</t>
  </si>
  <si>
    <t>Порог А4 стыкоперекрывающий 60х900 мм серебро</t>
  </si>
  <si>
    <t>Порог Д3 для кромок ступеней 24х20х1800 мм бронза</t>
  </si>
  <si>
    <t>Порог Д3 для кромок ступеней 24х20х1800 мм золото</t>
  </si>
  <si>
    <t>Порог Д3 для кромок ступеней 24х20х1800 мм серебро</t>
  </si>
  <si>
    <t>Порог Д3 для кромок ступеней 24х20х900 мм бронза</t>
  </si>
  <si>
    <t>Порог Д3 для кромок ступеней 24х20х900 мм золото</t>
  </si>
  <si>
    <t>Порог Д3 для кромок ступеней 24х20х900 мм серебро</t>
  </si>
  <si>
    <t>Порог С1 разноуровневый 32х1800 мм перепад до 3,2 мм бронза</t>
  </si>
  <si>
    <t>Порог С1 разноуровневый 32х1800 мм перепад до 3,2 мм золото</t>
  </si>
  <si>
    <t>Порог С1 разноуровневый 32х1800 мм перепад до 3,2 мм серебро</t>
  </si>
  <si>
    <t>Порог С1 разноуровневый 32х900 мм перепад до 3,2 мм бронза</t>
  </si>
  <si>
    <t>Порог С1 разноуровневый 32х900 мм перепад до 3,2 мм золото</t>
  </si>
  <si>
    <t>Порог С1 разноуровневый 32х900 мм перепад до 3,2 мм серебро</t>
  </si>
  <si>
    <t>Порог С4 разноуровневый 39,4х1800 мм перепад до 10 мм бронза</t>
  </si>
  <si>
    <t>Порог С4 разноуровневый 39,4х1800 мм перепад до 10 мм золото</t>
  </si>
  <si>
    <t>Порог С4 разноуровневый 39,4х1800 мм перепад до 10 мм серебро</t>
  </si>
  <si>
    <t>Порог С4 разноуровневый 39,4х900 мм перепад до 10 мм бронза</t>
  </si>
  <si>
    <t>Порог С4 разноуровневый 39,4х900 мм перепад до 10 мм золото</t>
  </si>
  <si>
    <t>Порог С4 разноуровневый 39,4х900 мм перепад до 10 мм серебро</t>
  </si>
  <si>
    <t>Порог А5 стыкоперекрывающий 40х1800 мм бук светлый</t>
  </si>
  <si>
    <t>Порог А5 стыкоперекрывающий 40х1800 мм дуб деревенский</t>
  </si>
  <si>
    <t>Порог А5 стыкоперекрывающий 40х1800 мм дуб светлый</t>
  </si>
  <si>
    <t>Порог А5 стыкоперекрывающий 40х1800 мм махагон</t>
  </si>
  <si>
    <t>Порог А5 стыкоперекрывающий 40х1800 мм орех</t>
  </si>
  <si>
    <t>Порог А5 стыкоперекрывающий 40х900 мм бук светлый</t>
  </si>
  <si>
    <t>Порог А5 стыкоперекрывающий 40х900 мм дуб деревенский</t>
  </si>
  <si>
    <t>Порог А5 стыкоперекрывающий 40х900 мм дуб светлый</t>
  </si>
  <si>
    <t>Порог А5 стыкоперекрывающий 40х900 мм махагон</t>
  </si>
  <si>
    <t>Порог А5 стыкоперекрывающий 40х900 мм орех</t>
  </si>
  <si>
    <t>Порог А60 стыкоперекрывающий 60х1800 мм бук светлый</t>
  </si>
  <si>
    <t>Порог А60 стыкоперекрывающий 60х1800 мм дуб деревенский</t>
  </si>
  <si>
    <t>Порог А60 стыкоперекрывающий 60х1800 мм дуб светлый</t>
  </si>
  <si>
    <t>Порог А60 стыкоперекрывающий 60х1800 мм махагон</t>
  </si>
  <si>
    <t>Порог А60 стыкоперекрывающий 60х1800 мм орех</t>
  </si>
  <si>
    <t>Порог А60 стыкоперекрывающий 60х900 мм бук светлый</t>
  </si>
  <si>
    <t>Порог А60 стыкоперекрывающий 60х900 мм дуб деревенский</t>
  </si>
  <si>
    <t>Порог А60 стыкоперекрывающий 60х900 мм дуб светлый</t>
  </si>
  <si>
    <t>Порог А60 стыкоперекрывающий 60х900 мм махагон</t>
  </si>
  <si>
    <t>Порог А60 стыкоперекрывающий 60х900 мм орех</t>
  </si>
  <si>
    <t>Порог А8 стыкоперекрывающий 80х1800 мм бук светлый</t>
  </si>
  <si>
    <t>Порог А8 стыкоперекрывающий 80х1800 мм дуб деревенский</t>
  </si>
  <si>
    <t>Порог А8 стыкоперекрывающий 80х1800 мм дуб светлый</t>
  </si>
  <si>
    <t>Порог А8 стыкоперекрывающий 80х1800 мм махагон</t>
  </si>
  <si>
    <t>Порог А8 стыкоперекрывающий 80х1800 мм орех</t>
  </si>
  <si>
    <t>Порог А8 стыкоперекрывающий 80х900 мм бук светлый</t>
  </si>
  <si>
    <t>Порог А8 стыкоперекрывающий 80х900 мм дуб деревенский</t>
  </si>
  <si>
    <t>Порог А8 стыкоперекрывающий 80х900 мм дуб светлый</t>
  </si>
  <si>
    <t>Порог А8 стыкоперекрывающий 80х900 мм махагон</t>
  </si>
  <si>
    <t>Порог А8 стыкоперекрывающий 80х900 мм орех</t>
  </si>
  <si>
    <t>Порог В2 стыкоперекрывающий 38х1800 мм бук</t>
  </si>
  <si>
    <t>Порог В2 стыкоперекрывающий 38х1800 мм венге</t>
  </si>
  <si>
    <t>Порог В2 стыкоперекрывающий 38х1800 мм дуб светлый</t>
  </si>
  <si>
    <t>Порог В2 стыкоперекрывающий 38х1800 мм дуб универсальный</t>
  </si>
  <si>
    <t>Порог В2 стыкоперекрывающий 38х1800 мм орех</t>
  </si>
  <si>
    <t>Порог В2 стыкоперекрывающий 38х900 мм бук</t>
  </si>
  <si>
    <t>Порог В2 стыкоперекрывающий 38х900 мм венге</t>
  </si>
  <si>
    <t>Порог В2 стыкоперекрывающий 38х900 мм дуб светлый</t>
  </si>
  <si>
    <t>Порог В2 стыкоперекрывающий 38х900 мм дуб универсальный</t>
  </si>
  <si>
    <t>Порог В2 стыкоперекрывающий 38х900 мм орех</t>
  </si>
  <si>
    <t>Порог Д3 для кромок ступеней 24х18х900 мм бук</t>
  </si>
  <si>
    <t>Порог Д3 для кромок ступеней 24х18х900 мм вишня</t>
  </si>
  <si>
    <t>Порог Д3 для кромок ступеней 24х18х900 мм дуб светлый</t>
  </si>
  <si>
    <t>Порог Д3 для кромок ступеней 24х18х900 мм дуб универсальный</t>
  </si>
  <si>
    <t>Порог С4 разноуровневый 39,4х1800 мм перепад до 12 мм бук светлый</t>
  </si>
  <si>
    <t>Порог С4 разноуровневый 39,4х1800 мм перепад до 12 мм дуб деревенский</t>
  </si>
  <si>
    <t>Порог С4 разноуровневый 39,4х1800 мм перепад до 12 мм дуб светлый</t>
  </si>
  <si>
    <t>Порог С4 разноуровневый 39,4х1800 мм перепад до 12 мм махагон</t>
  </si>
  <si>
    <t>Порог С4 разноуровневый 39,4х1800 мм перепад до 12 мм орех</t>
  </si>
  <si>
    <t>Порог С4 разноуровневый 39,4х900 мм перепад до 12 мм бук светлый</t>
  </si>
  <si>
    <t>Порог С4 разноуровневый 39,4х900 мм перепад до 12 мм дуб деревенский</t>
  </si>
  <si>
    <t>Порог С4 разноуровневый 39,4х900 мм перепад до 12 мм дуб светлый</t>
  </si>
  <si>
    <t>Порог С4 разноуровневый 39,4х900 мм перепад до 12 мм махагон</t>
  </si>
  <si>
    <t>Порог С4 разноуровневый 39,4х900 мм перепад до 12 мм орех</t>
  </si>
  <si>
    <t>Покрытие  щетинистое черное 0,9 м Bristlex</t>
  </si>
  <si>
    <t>Покрытие щетинистое зеленое 0,9 м Bristlex</t>
  </si>
  <si>
    <t>Покрытие щетинистое серое 0,9 м Bristlex</t>
  </si>
  <si>
    <t>Покрытие щетинистое темно-коричневое 0,9 м Bristlex</t>
  </si>
  <si>
    <t>Газобетон    85 625х250х85 мм  АЭРОК</t>
  </si>
  <si>
    <t>Газобетон   100 625х250х100 мм AЭРОК</t>
  </si>
  <si>
    <t xml:space="preserve">Газобетон   100 625х250х100 мм Н+Н </t>
  </si>
  <si>
    <t>Газобетон  150  625х250х150 мм АЭРОК</t>
  </si>
  <si>
    <t>Газобетон  150  625х250х150 мм Н+Н</t>
  </si>
  <si>
    <t>Газобетон  200  625х250х200 мм АЭРОК паз-гребень</t>
  </si>
  <si>
    <t xml:space="preserve">Газобетон  200  625х250х200 мм Н+Н </t>
  </si>
  <si>
    <t>Газобетон  300  625х250х300 мм АЭРОК паз-гребень</t>
  </si>
  <si>
    <t>Газобетон  300  625х250х300 мм Н+Н</t>
  </si>
  <si>
    <t>Газобетон  400 625х250х400 мм АЭРОК паз-гребень</t>
  </si>
  <si>
    <t xml:space="preserve">Газобетон  400 625х250х400 мм Н+Н </t>
  </si>
  <si>
    <t>Газобетон 400 625х250х400 мм ЕвроАэроБетон  паз-гребень</t>
  </si>
  <si>
    <t>Пазогребневая плита  900х300х80 мм Кнауф</t>
  </si>
  <si>
    <t>Пазогребневая плита  900х300х80 мм Кнауф Гидро</t>
  </si>
  <si>
    <t>Профилированная мембрана PLANTER eco 2х20 м, высота шипа 8 мм</t>
  </si>
  <si>
    <t>Профилированная мембрана PLANTER standard 2х20 м, высота шипа 8 мм</t>
  </si>
  <si>
    <t>Заглушка для дренажных труб d 110</t>
  </si>
  <si>
    <t>Заглушка для дренажных труб d 160</t>
  </si>
  <si>
    <t>Заглушка для дренажных труб d 63</t>
  </si>
  <si>
    <t>Колодец дренажный смотровой 315х1000 мм с тремя отводами 110 мм, дном и крышкой</t>
  </si>
  <si>
    <t>Колодец дренажный смотровой 315х1000 мм с тремя отводами 160 мм, дном и крышкой</t>
  </si>
  <si>
    <t>Колодец дренажный смотровой 315х1500 мм с тремя отводами 110 мм, дном и крышкой</t>
  </si>
  <si>
    <t>Муфта для дренажных труб d 110</t>
  </si>
  <si>
    <t xml:space="preserve">Муфта для дренажных труб d 160 длина 170 мм </t>
  </si>
  <si>
    <t>Муфта для дренажных труб d 63</t>
  </si>
  <si>
    <t>Отвод для дренажных труб d 110 на 90 градусов</t>
  </si>
  <si>
    <t>Отвод для дренажных труб d 160 на 90 градусов</t>
  </si>
  <si>
    <t>Отвод для дренажных труб d 63 на 90 градусов</t>
  </si>
  <si>
    <t>Переходник для дренажных труб d 110х160</t>
  </si>
  <si>
    <t>Переходник для дренажных труб d 110х63</t>
  </si>
  <si>
    <t>Тройник для дренажных труб d 110</t>
  </si>
  <si>
    <t>Тройник для дренажных труб d 160</t>
  </si>
  <si>
    <t>Тройник для дренажных труб d 63</t>
  </si>
  <si>
    <t>Труба дренажная ДГТ-ПНД d110 б/перфорации</t>
  </si>
  <si>
    <t>Труба дренажная ДГТ-ПНД d110 б/перфорации (50м)</t>
  </si>
  <si>
    <t>бух.</t>
  </si>
  <si>
    <t>Труба дренажная ДГТ-ПНД d110 в фильтре</t>
  </si>
  <si>
    <t>Труба дренажная ДГТ-ПНД d110 в фильтре (50м)</t>
  </si>
  <si>
    <t>Труба дренажная ДГТ-ПНД d110 с перфорацией</t>
  </si>
  <si>
    <t>Труба дренажная ДГТ-ПНД d110 с перфорацией (50м)</t>
  </si>
  <si>
    <t>Труба дренажная ДГТ-ПНД d160 в фильтре</t>
  </si>
  <si>
    <t>Труба дренажная ДГТ-ПНД d160 в фильтре (50м)</t>
  </si>
  <si>
    <t>Труба дренажная ДГТ-ПНД d160 с перфорацией</t>
  </si>
  <si>
    <t>Труба дренажная ДГТ-ПНД d160 с перфорацией (50м)</t>
  </si>
  <si>
    <t>Труба дренажная ДГТ-ПНД d63 в фильтре</t>
  </si>
  <si>
    <t>Труба дренажная ДГТ-ПНД d63 в фильтре (50м)</t>
  </si>
  <si>
    <t>Труба дренажная ДГТ-ПНД d63 с перфорацией</t>
  </si>
  <si>
    <t>Труба дренажная ДГТ-ПНД d63 с перфорацией(50м)</t>
  </si>
  <si>
    <t>Дождеприемник, 300х300 мм, пластиковый Гидролика</t>
  </si>
  <si>
    <t xml:space="preserve">Дождеприемник, 300х300 мм, с комплектующими Аквасток  </t>
  </si>
  <si>
    <t>Корзина к дождеприемнику, 300х300 мм, Гидролика</t>
  </si>
  <si>
    <t>Крепеж к лотку водоотводному бетонному Гидролика</t>
  </si>
  <si>
    <t>Крепеж к лотку водоотводному пластиковому Гидролика</t>
  </si>
  <si>
    <t>Крепеж к лотку водоотводному пластиковому, 1000х148х70 мм, Аквасток</t>
  </si>
  <si>
    <t>Крепеж к лотку водоотводному пластиковому, 1000х210х185 мм, Аквасток</t>
  </si>
  <si>
    <t>Лоток водоотводный, 1000х115х95 мм, пластиковый со стальной решеткой Гидролика</t>
  </si>
  <si>
    <t>Лоток водоотводный, 1000х120х100 мм, полимербетонный со стальной решеткой Гидролика</t>
  </si>
  <si>
    <t>Лоток водоотводный, 1000х135х100 мм, пластиковый с пластиковой решеткой Аквасток</t>
  </si>
  <si>
    <t>Лоток водоотводный, 1000х140х125 мм, бетонный Гидролика</t>
  </si>
  <si>
    <t>Лоток водоотводный, 1000х140х95 мм, полимербетонный Гидролика</t>
  </si>
  <si>
    <t>Лоток водоотводный, 1000х145х100 мм, пластиковый Гидролика</t>
  </si>
  <si>
    <t>Лоток водоотводный, 1000х145х135 мм, пластиковый Гидролика</t>
  </si>
  <si>
    <t>Лоток водоотводный, 1000х145х185 мм, пластиковый Гидролика</t>
  </si>
  <si>
    <t xml:space="preserve">Лоток водоотводный, 1000х148х70 мм, пластиковый Аквасток  </t>
  </si>
  <si>
    <t xml:space="preserve">Лоток водоотводный, 1000х152х200 мм, пластиковый с чугунной усиленной решеткой Аквасток  </t>
  </si>
  <si>
    <t>Лоток водоотводный, 1000х210х185 мм, пластиковый Аквасток</t>
  </si>
  <si>
    <t>Лоток водоотводный, 500х140х60 мм, бетонный Гидролика</t>
  </si>
  <si>
    <t>Перегородка-сифон к дождеприемнику, 300х300 мм, Гидролика</t>
  </si>
  <si>
    <t>Поддон пластиковый для решетки придверной, 400х600 мм, Гидролика</t>
  </si>
  <si>
    <t>Решетка водоприемная, 1000х136 мм, стальная оцинкованная Гидролика</t>
  </si>
  <si>
    <t>Решетка водоприемная, 1000х197 мм, стальная оцинкованная Аквасток</t>
  </si>
  <si>
    <t xml:space="preserve">Решетка водоприемная, 285х285 мм, пластиковая Аквасток </t>
  </si>
  <si>
    <t>Решетка водоприемная, 285х285 мм, пластиковая Гидролика</t>
  </si>
  <si>
    <t>Решетка водоприемная, 285х285 мм, стальная оцинкованная Гидролика</t>
  </si>
  <si>
    <t xml:space="preserve">Решетка водоприемная, 285х285 мм, чугунная Аквасток </t>
  </si>
  <si>
    <t>Решетка водоприемная, 285х285 мм, чугунная Гидролика</t>
  </si>
  <si>
    <t>Решетка водоприемная, 500х135 мм, чугунная ячеистая Аквасток</t>
  </si>
  <si>
    <t>Решетка водоприемная, 500х136 мм, чугунная Гидролика</t>
  </si>
  <si>
    <t>Решетка водоприемная, 500х197 мм, чугунная щелевая Аквасток</t>
  </si>
  <si>
    <t>Решетка придверная стальная, 390х590 мм, Гидролика</t>
  </si>
  <si>
    <t>Труба двустенная гофрированная d110 мм</t>
  </si>
  <si>
    <t>Труба двустенная гофрированная d110 мм (бухта 50 м)</t>
  </si>
  <si>
    <t>Труба двустенная гофрированная d160 мм</t>
  </si>
  <si>
    <t>Труба двустенная гофрированная d160 мм (бухта 50 м)</t>
  </si>
  <si>
    <t>Бочка металлическая б/у 200 л</t>
  </si>
  <si>
    <t>Бочка полиэтиленовая б/у 127 л</t>
  </si>
  <si>
    <t xml:space="preserve">Бочка полиэтиленовая б/у 220 л </t>
  </si>
  <si>
    <t>Бочка полиэтиленовая б/у 220 л две пробки</t>
  </si>
  <si>
    <t>Емкость кубическая б/у 1000 л в обрешетке с краном</t>
  </si>
  <si>
    <t>Контейнер круглый 45 л</t>
  </si>
  <si>
    <t>Контейнер круглый 60 л</t>
  </si>
  <si>
    <t>Контейнер круглый 80 л</t>
  </si>
  <si>
    <t>Контейнер прямоугольный 60 л</t>
  </si>
  <si>
    <t>Контейнер прямоугольный 90 л</t>
  </si>
  <si>
    <t>Ведро  пластиковое 12 л</t>
  </si>
  <si>
    <t>Ведро  пластиковое с делениями 20 л</t>
  </si>
  <si>
    <t>Ведро для красок и клеев прямоугольное 12 л</t>
  </si>
  <si>
    <t>Ведро для красок и клеев прямоугольное 8л</t>
  </si>
  <si>
    <t>Ведро оцинкованное 12 л</t>
  </si>
  <si>
    <t>Ведро оцинкованное 15 л</t>
  </si>
  <si>
    <t>Колесо с камерой для тачек WB 5010</t>
  </si>
  <si>
    <t>Тачка садовая 65 л</t>
  </si>
  <si>
    <t>Тачка строительная двухколесная 100 л усиленная</t>
  </si>
  <si>
    <t>Тачка строительная двухколесная 90 л</t>
  </si>
  <si>
    <t>Тачка строительная оцинкованная 90 л WB 5010</t>
  </si>
  <si>
    <t>Днище для ж-б кольца d1000 мм</t>
  </si>
  <si>
    <t>Кольцо ж-б паз/гребень (КС) d1000 мм</t>
  </si>
  <si>
    <t>Кольцо ж-б регулировочное</t>
  </si>
  <si>
    <t>Кольцо ж-б с днищем (ДК) d1000 мм</t>
  </si>
  <si>
    <t>Кольцо ж-б с крышкой (ПК) d1000 мм</t>
  </si>
  <si>
    <t>Крышка для ж-б кольца</t>
  </si>
  <si>
    <t>ФБС 4-4-3 (фундаментный блок)</t>
  </si>
  <si>
    <t>Крепление сетки/секции  заборной к столбам 50х50 мм зелёный</t>
  </si>
  <si>
    <t>Сетка (секция)  заборная с полим.покр.2х2,5 м яч.50х100 мм зеленая</t>
  </si>
  <si>
    <t>Столб заборный 50х50 мм  2,8 м зеленый</t>
  </si>
  <si>
    <t>Столб заборный 50х50 мм  3 м зеленый</t>
  </si>
  <si>
    <t>Хомут для крепления секции заборной 50x50 мм</t>
  </si>
  <si>
    <t>Ворота (сетка,1500х3000мм, 2 столба)</t>
  </si>
  <si>
    <t>Калитка садовая (сетка, 1500х800мм, 1 столб)</t>
  </si>
  <si>
    <t xml:space="preserve">Крепление сетки/секции заборной  к столбам 40х40 мм  (3 шт) </t>
  </si>
  <si>
    <t xml:space="preserve">Крепление сетки/секции заборной  к столбам d-51 мм (3 шт) зеленый </t>
  </si>
  <si>
    <t>Проволока колючая "Егоза" 7,5м. d(бухта)=500мм</t>
  </si>
  <si>
    <t>Проволока колючая одноосная (оцинк) 400м, бухта</t>
  </si>
  <si>
    <t>Проволока оцинкованная 2,5мм (бухта 100м)</t>
  </si>
  <si>
    <t>Проволока оцинкованная с полимерным покрытием 2,5мм (бухта 100м)</t>
  </si>
  <si>
    <t>Сетка рабица оцинкованная 1,5х10м  яч.50х50мм</t>
  </si>
  <si>
    <t>Сетка рабица оцинкованная 2,0х10м  яч.50х50мм</t>
  </si>
  <si>
    <t>Сетка рабица полимерная 1,5х15м  яч.55х55мм</t>
  </si>
  <si>
    <t>Сетка рабица черная 1,5х10м яч.50х50мм</t>
  </si>
  <si>
    <t>Сетка сварная с ПВХ покрытием 1,5х15 м, ячейка 50х100 мм зеленая</t>
  </si>
  <si>
    <t>Столб заборный  d-51 мм  2,5 м  зелёный</t>
  </si>
  <si>
    <t>Столб заборный 2,25м</t>
  </si>
  <si>
    <t>Столб заборный 40х40 мм 2,5 м зеленый</t>
  </si>
  <si>
    <t>Кирпич лицевой  красный пустотелый М-150, 250х120х65 мм, Рябово</t>
  </si>
  <si>
    <t>Кирпич лицевой коричневый полнотелый  Brunis М-500,  250х120х65 мм, Lode</t>
  </si>
  <si>
    <t>Кирпич лицевой коричневый полнотелый Brunis F15  фигурный М-500, 250х120х65 мм, Lode</t>
  </si>
  <si>
    <t>Кирпич лицевой красный полнотелый  Janka М-500,  250х120х65 мм, Lode</t>
  </si>
  <si>
    <t>Кирпич лицевой красный полнотелый Janka фигурный М-500, 250х120х65 мм, Lode</t>
  </si>
  <si>
    <t>Кирпич лицевой красный полнотелый М-250, 250х120х65 мм, Победа ЛСР</t>
  </si>
  <si>
    <t>Кирпич  поризованный двойной строительный пустотелый RAUF М-150, 250х120х140 мм, Победа ЛСР</t>
  </si>
  <si>
    <t>Кирпич  поризованный двойной строительный пустотелый М-150, 250х120х140 мм, Рябово</t>
  </si>
  <si>
    <t>Кирпич  поризованный строительный пустотелый RAUF М-150, 250х120х65 мм, Победа ЛСР</t>
  </si>
  <si>
    <t>Кирпич  силикатный полнотелый 250х120х65 мм</t>
  </si>
  <si>
    <t>Кирпич  силикатный утолщенный пустотелый 250х120х88 мм</t>
  </si>
  <si>
    <t>Кирпич  строительный  пустотелый М-150, 250х120х65 мм, Кондопога</t>
  </si>
  <si>
    <t>Кирпич  строительный  пустотелый М-150, 250х120х65 мм, Рябово</t>
  </si>
  <si>
    <t>Кирпич  строительный полнотелый М-150, 250х120х65 мм, Новгород</t>
  </si>
  <si>
    <t>Кирпич  строительный полнотелый М-200, 250х120х65 мм, Витебск(1 цех)</t>
  </si>
  <si>
    <t>Кирпич  строительный полнотелый М-200, 250х120х65 мм, Витебск(2 цех)</t>
  </si>
  <si>
    <t>Кирпич  строительный полнотелый М-250, 250х120х65 мм, Победа ЛСР</t>
  </si>
  <si>
    <t>Кирпич  строительный полнотелый М-250, 250х120х65 мм, Рябово</t>
  </si>
  <si>
    <t>Кирпич  шамотный ШБ8 250х120х65 мм</t>
  </si>
  <si>
    <t>Трубка ПВХ 22 мм для опалубки, 1,5 м</t>
  </si>
  <si>
    <t>Фиксатор для арматуры вертикальный Звезда 5-16 мм/25 мм (500шт)</t>
  </si>
  <si>
    <t>Фиксатор для арматуры горизонтальный С/Г ФС 5-20мм/слой 40, 45мм (250шт)</t>
  </si>
  <si>
    <t>Фиксатор для арматуры горизонтальный ФУ 5-20мм/слой 20, 25мм (500шт)</t>
  </si>
  <si>
    <t>Фиксатор для арматуры универсальный ФТ 5-16 мм/слой 15мм (500шт)</t>
  </si>
  <si>
    <t>Фиксатор конус ФК-22 для опалубки (500 шт)</t>
  </si>
  <si>
    <t>Люк полимерно-композитный легкий зеленый 750х70 мм, 3 т</t>
  </si>
  <si>
    <t>Люк полимерно-композитный легкий зеленый 760х110 мм, 3 т</t>
  </si>
  <si>
    <t>Люк чугунный легкий</t>
  </si>
  <si>
    <t>Люк чугунный тяжелый</t>
  </si>
  <si>
    <t>Люк чугунный тяжелый "ливневый"</t>
  </si>
  <si>
    <t>Арматура  6,0 мм  композитная АКП-СП 6 м Пласт-Композит</t>
  </si>
  <si>
    <t>Арматура  6,0 мм композитная АКП-СП (бухта 2х50 м) Пласт-Композит</t>
  </si>
  <si>
    <t>Арматура  8,0 мм  композитная АКП-СП 6 м Пласт-Композит</t>
  </si>
  <si>
    <t>Арматура  8,0 мм  композитная АСП 3 м УралСпецАрматура</t>
  </si>
  <si>
    <t>Арматура  8,0 мм  композитная АСП 6 м УралСпецАрматура</t>
  </si>
  <si>
    <t>Арматура  8,0 мм композитная АКП-СП (бухта 2х50 м), Пласт-Композит</t>
  </si>
  <si>
    <t>Арматура 10,0 мм  композитная АКП-СП 6 м Пласт-Композит</t>
  </si>
  <si>
    <t>Арматура 10,0 мм  композитная АСП 3 м УралСпецАрматура</t>
  </si>
  <si>
    <t>Арматура 10,0 мм  композитная АСП 6 м УралСпецАрматура</t>
  </si>
  <si>
    <t>Арматура 12,0 мм  композитная АСП 3 м УралСпецАрматура</t>
  </si>
  <si>
    <t>Арматура 12,0 мм  композитная АСП 6 м УралСпецАрматура</t>
  </si>
  <si>
    <t>Арматура  6,5 мм класс А1 (гладкая) 3 м</t>
  </si>
  <si>
    <t xml:space="preserve">Арматура  6,5 мм класс А1 (гладкая) 6 м	</t>
  </si>
  <si>
    <t>Арматура  8,0 мм класс А3 (рифленая) 3 м</t>
  </si>
  <si>
    <t xml:space="preserve">Арматура  8,0 мм класс А3 (рифленая) 6 м	</t>
  </si>
  <si>
    <t>Арматура 10,0 мм класс А1 (гладкая) 3 м</t>
  </si>
  <si>
    <t>Арматура 10,0 мм класс А1 (гладкая) 6 м</t>
  </si>
  <si>
    <t>Арматура 10,0 мм класс А3 (рифленая) 2,9 м</t>
  </si>
  <si>
    <t xml:space="preserve">Арматура 10,0 мм класс А3 (рифленая) 5,85 м	</t>
  </si>
  <si>
    <t>Арматура 12,0 мм класс А3 (рифленая) 2,9 м</t>
  </si>
  <si>
    <t xml:space="preserve">Арматура 12,0 мм класс А3 (рифленая) 5,85 м	</t>
  </si>
  <si>
    <t>Арматура 14,0 мм класс А3 (рифленая) 2,9 м</t>
  </si>
  <si>
    <t>Арматура 14,0 мм класс А3 (рифленая) 5,85 м</t>
  </si>
  <si>
    <t>Арматура 16,0 мм класс А3 (рифленая) 2,9 м</t>
  </si>
  <si>
    <t xml:space="preserve">Арматура 16,0 мм класс А3 (рифленая) 5,85 м	</t>
  </si>
  <si>
    <t>Проволока вязальная 1,2 мм, пруток 400 мм</t>
  </si>
  <si>
    <t>Проволока вязальная 2,0 мм (бухта 100 м)</t>
  </si>
  <si>
    <t>Балка горячекатаная (двутавр) №12 3 м</t>
  </si>
  <si>
    <t>Балка горячекатаная (двутавр) №12 6 м</t>
  </si>
  <si>
    <t>Балка горячекатаная (двутавр) №16 3 м</t>
  </si>
  <si>
    <t>Балка горячекатаная (двутавр) №16 6 м</t>
  </si>
  <si>
    <t xml:space="preserve">Балка горячекатаная (двутавр) №20 3 м	</t>
  </si>
  <si>
    <t xml:space="preserve">Балка горячекатаная (двутавр) №20 6 м	</t>
  </si>
  <si>
    <t xml:space="preserve">Лист горячекатаный 2,0х1250х2500 мм	</t>
  </si>
  <si>
    <t>Лист горячекатаный 3,0х1250х2500 мм</t>
  </si>
  <si>
    <t>Полоса горячекатаная 20х4 мм 3 м</t>
  </si>
  <si>
    <t>Полоса горячекатаная 20х4 мм 6 м</t>
  </si>
  <si>
    <t>Полоса горячекатаная 40х4 мм 3 м</t>
  </si>
  <si>
    <t>Полоса горячекатаная 40х4 мм 6 м</t>
  </si>
  <si>
    <t>Труба  прямошовная электросварная 57х3,5 5,7 м</t>
  </si>
  <si>
    <t>Труба ВГП (водогазопроводная) ДУ 32х3,2 3,9 м</t>
  </si>
  <si>
    <t>Труба профильная  25х25х2 мм 3 м</t>
  </si>
  <si>
    <t>Труба профильная  25х25х2 мм 6 м</t>
  </si>
  <si>
    <t>Труба профильная  40х25х2 мм 3 м</t>
  </si>
  <si>
    <t>Труба профильная  40х25х2 мм 6 м</t>
  </si>
  <si>
    <t>Труба профильная  40х40х2 мм 3 м</t>
  </si>
  <si>
    <t>Труба профильная  40х40х2 мм 6 м</t>
  </si>
  <si>
    <t>Труба профильная  60х30х2 мм 3 м</t>
  </si>
  <si>
    <t>Труба профильная  60х30х2 мм 6 м</t>
  </si>
  <si>
    <t>Труба профильная  80х80х4 мм 2,9 м</t>
  </si>
  <si>
    <t>Труба профильная  80х80х4 мм 5,85 м</t>
  </si>
  <si>
    <t>Труба профильная 100х100х4 мм 2,9 м</t>
  </si>
  <si>
    <t>Труба профильная 100х100х4 мм 5,85 м</t>
  </si>
  <si>
    <t>Уголок горячекатаный  25х25х4 мм 3 м</t>
  </si>
  <si>
    <t>Уголок горячекатаный  25х25х4 мм 6 м</t>
  </si>
  <si>
    <t>Уголок горячекатаный  35х35х4 мм 3 м</t>
  </si>
  <si>
    <t>Уголок горячекатаный  35х35х4 мм 6 м</t>
  </si>
  <si>
    <t>Уголок горячекатаный  40х40х4 мм 3 м</t>
  </si>
  <si>
    <t>Уголок горячекатаный  40х40х4 мм 6 м</t>
  </si>
  <si>
    <t>Уголок горячекатаный  50х50х5 мм 3 м</t>
  </si>
  <si>
    <t>Уголок горячекатаный  50х50х5 мм 6 м</t>
  </si>
  <si>
    <t>Уголок горячекатаный  75х75х6 мм 2,9 м</t>
  </si>
  <si>
    <t>Уголок горячекатаный  75х75х6 мм 5,85 м</t>
  </si>
  <si>
    <t>Уголок горячекатаный 100х100х7 мм 2,9 м</t>
  </si>
  <si>
    <t>Уголок горячекатаный 100х100х7 мм 5,85 м</t>
  </si>
  <si>
    <t>Уголок горячекатаный 100х100х8 мм 2,9 м</t>
  </si>
  <si>
    <t>Уголок горячекатаный 100х100х8 мм 5,85 м</t>
  </si>
  <si>
    <t>Швеллер горячекатаный  6,5 2,9 м</t>
  </si>
  <si>
    <t>Швеллер горячекатаный  6,5 5,85 м</t>
  </si>
  <si>
    <t>Швеллер горячекатаный  8 2,9 м</t>
  </si>
  <si>
    <t>Швеллер горячекатаный  8 5,85 м</t>
  </si>
  <si>
    <t>Швеллер горячекатаный 10 2,9 м</t>
  </si>
  <si>
    <t>Швеллер горячекатаный 10 5,85 м</t>
  </si>
  <si>
    <t>Швеллер горячекатаный 12 2,9 м</t>
  </si>
  <si>
    <t>Швеллер горячекатаный 12 5,85 м</t>
  </si>
  <si>
    <t>Швеллер горячекатаный 14 2,9 м</t>
  </si>
  <si>
    <t>Швеллер горячекатаный 14 5,85 м</t>
  </si>
  <si>
    <t>Швеллер горячекатаный 16 2,9 м</t>
  </si>
  <si>
    <t>Швеллер горячекатаный 16 5,85 м</t>
  </si>
  <si>
    <t>Швеллер горячекатаный 20 3 м</t>
  </si>
  <si>
    <t>Швеллер горячекатаный 20 6 м</t>
  </si>
  <si>
    <t>Бордюр тротуарный вибролитьевой 1000х220х75 мм серый</t>
  </si>
  <si>
    <t>Бордюр тротуарный вибролитьевой 500х210х60 мм красный</t>
  </si>
  <si>
    <t>Бордюр тротуарный вибролитьевой 500х210х60 мм серый</t>
  </si>
  <si>
    <t>Бордюр тротуарный вибролитьевой 500х210х70 мм красный</t>
  </si>
  <si>
    <t>Бордюр тротуарный вибролитьевой 500х210х70 мм серый</t>
  </si>
  <si>
    <t xml:space="preserve">Бордюр тротуарный вибропрессованный 1000х200х80 мм серый </t>
  </si>
  <si>
    <t>Решетка газонная "Турфстоун" 596х396х80 мм серая</t>
  </si>
  <si>
    <t>Плитка тротуарная 12 камней 500х500х55 мм серая</t>
  </si>
  <si>
    <t>Плитка тротуарная 8-кирпичей 400х400х50 мм красная</t>
  </si>
  <si>
    <t>Плитка тротуарная 8-кирпичей 400х400х50 мм серая</t>
  </si>
  <si>
    <t>Плитка тротуарная Брусчатка (кирпичик) 100х200х60 мм серая</t>
  </si>
  <si>
    <t>Плитка тротуарная Брусчатка (кирпичик) 100х200х60 мм ярко-красная</t>
  </si>
  <si>
    <t xml:space="preserve">Плитка тротуарная Брусчатка (кирпичик) 100х200х80 мм серая </t>
  </si>
  <si>
    <t>Плитка тротуарная Брусчатка (классика) 115х115х60 мм серая</t>
  </si>
  <si>
    <t>Плитка тротуарная Брусчатка (классика) 115х115х60 мм ярко-красная</t>
  </si>
  <si>
    <t xml:space="preserve">Плитка тротуарная Брусчатка (классика) 115х115х80 мм серая </t>
  </si>
  <si>
    <t>Плитка тротуарная Калифорния 300х300х30 мм серая</t>
  </si>
  <si>
    <t>Плитка тротуарная Квадратиш гладкий 500х500х65 мм серая</t>
  </si>
  <si>
    <t>Плитка тротуарная Паркет 300х300х30 мм красная</t>
  </si>
  <si>
    <t>Плитка тротуарная Паркет 300х300х30 мм серая</t>
  </si>
  <si>
    <t>Плитка тротуарная Тучка 300х300х30 мм красная</t>
  </si>
  <si>
    <t>Плитка тротуарная Тучка 300х300х30 мм серая</t>
  </si>
  <si>
    <t>Сетка арматурная   2,5х1м  d=4  яч.100х100мм</t>
  </si>
  <si>
    <t xml:space="preserve">Сетка арматурная   3,0х1м  d=4  яч.100х100мм </t>
  </si>
  <si>
    <t>Сетка арматурная   3,0х1м d=5 яч.100х100мм</t>
  </si>
  <si>
    <t>Сетка арматурная  2,5х1м  d=4  яч.150х150мм</t>
  </si>
  <si>
    <t>Сетка кладочная 2,0х0,38м  d=4  яч.50х50мм</t>
  </si>
  <si>
    <t>Сетка кладочная 2,0х0,51м  d=4  яч.50х50мм</t>
  </si>
  <si>
    <t>Сетка кладочная 2,0х0,64м  d=4  яч.50х50мм</t>
  </si>
  <si>
    <t>Сетка кладочная 2,5х0,38м  d=4  яч.50х100мм</t>
  </si>
  <si>
    <t>Сетка кладочная 2,5х0,51м  d=4  яч.50х100мм</t>
  </si>
  <si>
    <t>Сетка кладочная 2,5х0,64м  d=4  яч.50х100мм</t>
  </si>
  <si>
    <t>Сетка кладочная пластиковая ячейка 5х5 мм, рулон 0,5х100 м</t>
  </si>
  <si>
    <t>Сетка штукатурная пластиковая Универсал S ячейка 6х6 мм, рулон 2х100 м</t>
  </si>
  <si>
    <t>Сетка штукатурная ячейка 10х10 мм (оцинк.) d0,7-0,8 мм</t>
  </si>
  <si>
    <t>Сетка штукатурная ячейка 10х10 мм d0,7-0,8 мм</t>
  </si>
  <si>
    <t>Сетка штукатурная ячейка 8х8 мм d0,5-0,6 мм</t>
  </si>
  <si>
    <t>Поликарбонат  сотовый прозрачный 2100х6000х10 мм</t>
  </si>
  <si>
    <t>Поликарбонат  сотовый прозрачный 2100х6000х4 мм</t>
  </si>
  <si>
    <t>Поликарбонат  сотовый прозрачный 2100х6000х4 мм Эко</t>
  </si>
  <si>
    <t>Поликарбонат  сотовый прозрачный 2100х6000х6 мм</t>
  </si>
  <si>
    <t>Поликарбонат  сотовый прозрачный 2100х6000х6 мм Эко</t>
  </si>
  <si>
    <t>Поликарбонат  сотовый прозрачный 2100х6000х8 мм</t>
  </si>
  <si>
    <t>Профиль для поликарб.прозр.коньковый 4-6мм 6000мм</t>
  </si>
  <si>
    <t>Профиль для поликарб.прозр.коньковый 8-10мм 6000мм</t>
  </si>
  <si>
    <t>Профиль для поликарб.прозр.углов.4-6мм 6000мм</t>
  </si>
  <si>
    <t>Профиль для поликарб.прозр.углов.8-10мм 6000мм</t>
  </si>
  <si>
    <t>Профиль для поликарб.соед.Н-образный 10мм 6000мм</t>
  </si>
  <si>
    <t>Профиль для поликарб.соед.Н-образный 4-6мм 6000мм</t>
  </si>
  <si>
    <t>Профиль для поликарб.соед.Н-образный 8мм 6000мм</t>
  </si>
  <si>
    <t>Профиль для поликарб.торц.П-образный 2100ммх10мм</t>
  </si>
  <si>
    <t>Профиль для поликарб.торц.П-образный 2100ммх4мм</t>
  </si>
  <si>
    <t>Профиль для поликарб.торц.П-образный 2100ммх6мм</t>
  </si>
  <si>
    <t>Профиль для поликарб.торц.П-образный 2100ммх8мм</t>
  </si>
  <si>
    <t>Поликарбонат  сотовый бронза 2100х6000х4 мм</t>
  </si>
  <si>
    <t>Поликарбонат  сотовый бронза 2100х6000х6 мм</t>
  </si>
  <si>
    <t>Гарцовка, 50кг</t>
  </si>
  <si>
    <t>Гипс Г-6, 35кг</t>
  </si>
  <si>
    <t>Гипс Г-6, 3кг</t>
  </si>
  <si>
    <t>Глина кембрийская, 3кг</t>
  </si>
  <si>
    <t>Глина кембрийская, 50 кг</t>
  </si>
  <si>
    <t>Керамзит фр.0-5 мм (керамзитовый песок), 33 л Петролит</t>
  </si>
  <si>
    <t>Керамзит фр.10-20 мм   29,5 кг</t>
  </si>
  <si>
    <t>Керамзит фр.5-10 мм   25 кг</t>
  </si>
  <si>
    <t>Мел МТД-2, 30кг</t>
  </si>
  <si>
    <t>Мел МТД-2, 3кг</t>
  </si>
  <si>
    <t>Песок   строительный, сеяный, 50кг</t>
  </si>
  <si>
    <t>Песок  строительный, 50кг</t>
  </si>
  <si>
    <t>Песок сухой фр. 0-0,63 мм, 25кг Петролит</t>
  </si>
  <si>
    <t>Песок сухой фр. 0-2,5 мм, 25кг Петролит</t>
  </si>
  <si>
    <t>Соль TOR, в канистрах-дозаторах, 4 кг</t>
  </si>
  <si>
    <t>Щебень фр. 20-40мм, 50кг</t>
  </si>
  <si>
    <t>Щебень фр.5-20 мм, 50кг</t>
  </si>
  <si>
    <t>Цемент    М400 Д20, 50кг ЛСР</t>
  </si>
  <si>
    <t>Цемент   М400 Д20 П, 50кг Евроцемент</t>
  </si>
  <si>
    <t>Цемент   М400 Д20, 50кг</t>
  </si>
  <si>
    <t>Цемент   М500 Д0 50кг</t>
  </si>
  <si>
    <t>Цемент  М400, 50кг, (полипропилен)</t>
  </si>
  <si>
    <t>Цемент М400, 3кг</t>
  </si>
  <si>
    <t>Геотекстиль  Наноизол ГЕО  80 (80 м.кв.)</t>
  </si>
  <si>
    <t>Геотекстиль  Наноизол ГЕО 130 (80 м.кв.)</t>
  </si>
  <si>
    <t>Геотекстиль  Наноизол ГЕО 150 (42.5 м.кв.)</t>
  </si>
  <si>
    <t>Геотекстиль  Наноизол ГЕО 200 (50 м.кв.)</t>
  </si>
  <si>
    <t>Геотекстиль Мегаизол ГЕО 80 (16 м.кв.)</t>
  </si>
  <si>
    <t>Геотекстиль Мегаизол ГЕО 80 (80 м.кв.)</t>
  </si>
  <si>
    <t>Геотекстиль Мегаизол ГЕО ПРО 100 (50 м.кв.)</t>
  </si>
  <si>
    <t>Геотекстиль Мегаизол ГЕО ПРО 120 (50 м.кв.)</t>
  </si>
  <si>
    <t>Геотекстиль Мегаизол ГЕО ПРО 150 (50 м.кв.)</t>
  </si>
  <si>
    <t>Крафт-бумага с фольгой 1,2х25 м (30 кв.м) (отраж. изоляция)</t>
  </si>
  <si>
    <t>Пленка армир(полотно2м)120г/м2(осн. полимер.) 2,0х25 м</t>
  </si>
  <si>
    <t>Пленка армир(полотно2м)140г/м2(осн. полимер.) 2,0х25 м</t>
  </si>
  <si>
    <t>Пленка армир(полотно2м)140г/м2(осн. синтет.волокно) 2,0х25 м</t>
  </si>
  <si>
    <t>Пленка армир(полотно2м)200г/м2(осн. полимер.) 2,0х25 м</t>
  </si>
  <si>
    <t>Пленка воздушно-пузырчатая 1,5х10 м</t>
  </si>
  <si>
    <t>Пленка парниковая (рукав-1,5м) 100мк</t>
  </si>
  <si>
    <t>Пленка парниковая (рукав-1,5м) 120мк</t>
  </si>
  <si>
    <t>Пленка парниковая (рукав-1,5м) 150мк</t>
  </si>
  <si>
    <t>Пленка парниковая (рукав-1,5м) 200мк</t>
  </si>
  <si>
    <t>Пленка парниковая 120мк 1,5х15м рукав</t>
  </si>
  <si>
    <t>Пленка техническая (рукав-1,5м) 100мк</t>
  </si>
  <si>
    <t>Пленка техническая (рукав-1,5м) 120мк</t>
  </si>
  <si>
    <t>Пленка техническая (рукав-1,5м) 150мк</t>
  </si>
  <si>
    <t>Пленка техническая (рукав-1,5м) 200мк</t>
  </si>
  <si>
    <t>Пленка техническая (рукав-1,5м) 60мк</t>
  </si>
  <si>
    <t>Пленка техническая (рукав-1,5м) 80мк</t>
  </si>
  <si>
    <t>Пленка техническая 120мк 1,5х10м рукав</t>
  </si>
  <si>
    <t>Пленка техническая 60мк 1,5х20м рукав</t>
  </si>
  <si>
    <t>Пленка черная (рукав-1,5м) 80мк</t>
  </si>
  <si>
    <t>Поролон 10 мм, 1х2 м</t>
  </si>
  <si>
    <t>Поролон 20 мм, 1х2 м</t>
  </si>
  <si>
    <t>Технофом РЕ-10, 25 м</t>
  </si>
  <si>
    <t>Технофом РЕ-2, 10 м</t>
  </si>
  <si>
    <t>Технофом РЕ-2, 25 м</t>
  </si>
  <si>
    <t>Технофом РЕ-5, 25 м</t>
  </si>
  <si>
    <t>Фольгопласт АФБ 1,2х25 м (30 кв.м) (отраж. изоляция)</t>
  </si>
  <si>
    <t>Изовер    Экстра 1170х610х50 (10 м.кв.)</t>
  </si>
  <si>
    <t>Изовер   Классик - ТВИН 8200х1220х50 (2) (20 м.кв.)</t>
  </si>
  <si>
    <t>Изовер  Каркас М40 AL 14000x1200x50 (16,8м.кв.)</t>
  </si>
  <si>
    <t>Изовер  Каркас П37 1170х610х100 мм (7,14м.кв.)</t>
  </si>
  <si>
    <t>Изовер  Каркас П37 1170х610х50 мм (14,27м.кв.)</t>
  </si>
  <si>
    <t>Изовер  Классик плюс 1170х610х50 (10м.кв.)</t>
  </si>
  <si>
    <t>Изовер ЗвукоЗащита 1170х610х50 (14,27м.кв.)</t>
  </si>
  <si>
    <t>Изовер СкатнаяКровля 1170х610х100 (7,14м.кв.)</t>
  </si>
  <si>
    <t>Изовер Штукатурный Фасад 1200х600х100 мм (2,16 м.кв.)</t>
  </si>
  <si>
    <t>Изовер Штукатурный Фасад 1200х600х50 мм (4,32 м.кв.)</t>
  </si>
  <si>
    <t>РОКВУЛ Акустик Баттс 1000х600х100 мм (3 м.кв)</t>
  </si>
  <si>
    <t>РОКВУЛ Акустик Баттс 1000х600х50 мм (6 м.кв.)</t>
  </si>
  <si>
    <t>РОКВУЛ Венти Баттс 1000х600х50 мм (3,6 кв.м.)</t>
  </si>
  <si>
    <t>РОКВУЛ Венти Баттс Д 1000х600х100 мм (3,6 кв.м.)</t>
  </si>
  <si>
    <t>РОКВУЛ Лайт Баттс СКАНДИК 1200х600х100 мм (4,32 м.кв.)</t>
  </si>
  <si>
    <t>РОКВУЛ Лайт Баттс СКАНДИК 800х600х100 мм (2,88 м.кв.)</t>
  </si>
  <si>
    <t>РОКВУЛ Лайт Баттс СКАНДИК 800х600х50 мм (5,76 м.кв.)</t>
  </si>
  <si>
    <t>РОКВУЛ Руф Баттс В 1000х600х40 мм (2,4 м.кв.)</t>
  </si>
  <si>
    <t>РОКВУЛ Руф Баттс Н 1000х600х50 мм (3,6 м.кв.)</t>
  </si>
  <si>
    <t>РОКВУЛ Руф Баттс Н 1000х600х60 мм (2,4 м.кв.)</t>
  </si>
  <si>
    <t>РОКВУЛ Руф Баттс Н 1000х600х70 мм (2,4 м.кв.)</t>
  </si>
  <si>
    <t>РОКВУЛ Фаер Баттс к/ф 1000х600х30 мм (4,8 м.кв.)</t>
  </si>
  <si>
    <t>РОКВУЛ Фасад Баттс 1200х500х100 мм (1,2 м.кв.)</t>
  </si>
  <si>
    <t>РОКВУЛ Фасад Баттс 1200х500х50 мм (2,4 м.кв.)</t>
  </si>
  <si>
    <t>РОКВУЛ Флор Баттс 1000х600х25 мм (4,8 м.кв.)</t>
  </si>
  <si>
    <t>РОКВУЛ Флор Баттс 1000х600х50 мм (2,4 м.кв)</t>
  </si>
  <si>
    <t>Урса 1000х600х50 (6м2) универсальная плита</t>
  </si>
  <si>
    <t>Урса М-11 10000х1200х100 (12м.кв.)</t>
  </si>
  <si>
    <t>Урса М-11 7000х1200х50(2) (16,8м.кв.)</t>
  </si>
  <si>
    <t xml:space="preserve">Урса М-11 9000х600х50(2) пенек (10,8м.кв.) </t>
  </si>
  <si>
    <t>Урса П-15 1250х600х100 (9м.кв.) плита</t>
  </si>
  <si>
    <t>Урса П-15 1250х600х50 (18м.кв.) плита</t>
  </si>
  <si>
    <t>Кнауф ДАЧА (ТеплоКНАУФ) Термо Ролл 044 7380(2)х1220х50 (18 м.кв.)</t>
  </si>
  <si>
    <t>Кнауф ДОМ (ТеплоКНАУФ) Термо Плита 040 1230х610х50 (12 м.кв.)</t>
  </si>
  <si>
    <t>Кнауф ДОМ ПЛЮС (ТеплоКНАУФ) Термо Плита 040 1230х610х100 (6 м.кв.)</t>
  </si>
  <si>
    <t>Кнауф КОТТЕДЖ (ТеплоКНАУФ) Термо Плита 037  1230х610х50 (15 м.кв.)</t>
  </si>
  <si>
    <t>Пакля №2 10кг</t>
  </si>
  <si>
    <t xml:space="preserve">Пакля смоляная, 50кг </t>
  </si>
  <si>
    <t>Утеплитель межвенцовый (пакля ленточная) 10-15 мм 0,15х45 м</t>
  </si>
  <si>
    <t>Пенополистирол (пенопласт) 1000х600х50мм KNAUF Therm 5 в 1 (F)</t>
  </si>
  <si>
    <t>Пенополистирол (пенопласт) 1000х600х50мм KNAUF Therm Compack</t>
  </si>
  <si>
    <t>Пенополистирол (пенопласт) 1200х1000х100мм KNAUF Therm 15 (Wall Light)</t>
  </si>
  <si>
    <t>Пенополистирол (пенопласт) 1200х1000х100мм KNAUF Therm 25 (Wall 25)</t>
  </si>
  <si>
    <t>Пенополистирол (пенопласт) 1200х1000х20мм KNAUF Therm 15 (Wall Light)</t>
  </si>
  <si>
    <t>Пенополистирол (пенопласт) 1200х1000х30мм KNAUF Therm 15 (Wall Light)</t>
  </si>
  <si>
    <t>Пенополистирол (пенопласт) 1200х1000х30мм KNAUF Therm 25 (Wall 25)</t>
  </si>
  <si>
    <t>Пенополистирол (пенопласт) 1200х1000х40мм KNAUF Therm 15 (Wall Light)</t>
  </si>
  <si>
    <t>Пенополистирол (пенопласт) 1200х1000х50мм KNAUF Therm 15 (Wall Light)</t>
  </si>
  <si>
    <t>Пенополистирол (пенопласт) 1200х1000х50мм KNAUF Therm 25 (Wall 25)</t>
  </si>
  <si>
    <t>Компенсатор для цокольных профилей, 3 мм (100 шт)</t>
  </si>
  <si>
    <t>Профиль цокольный (алюминиевый), 100 мм 2,5 м</t>
  </si>
  <si>
    <t>Профиль цокольный (алюминиевый), 50 мм 2,5 м</t>
  </si>
  <si>
    <t>Соединитель для цокольных профилей, 30 мм (100 шт)</t>
  </si>
  <si>
    <t>Утеплитель (уплотнитель) жгутовый d=30 мм, 3 м Изоком</t>
  </si>
  <si>
    <t>Утеплитель (уплотнитель) жгутовый d=40 мм, 3 м Изоком</t>
  </si>
  <si>
    <t>Утеплитель межвенцовый (уплотнитель) джутовый  4-6 мм 0,1х20 м</t>
  </si>
  <si>
    <t>Утеплитель межвенцовый (уплотнитель) джутовый  8-10 мм 0,15х10 м</t>
  </si>
  <si>
    <t>Утеплитель межвенцовый (уплотнитель) джутовый  8-10 мм 0,1х10 м</t>
  </si>
  <si>
    <t>Утеплитель межвенцовый (уплотнитель) джутовый 4-6 мм 0,15х20 м</t>
  </si>
  <si>
    <t>Утеплитель межвенцовый (уплотнитель) льняной 5-6 мм 0,15х20 м</t>
  </si>
  <si>
    <t>Утеплитель межвенцовый (уплотнитель) льняной 5-6 мм 0,1х20 м</t>
  </si>
  <si>
    <t>ЭП    Урса XPS N-III-L-G4 1250х600х100 мм Г4</t>
  </si>
  <si>
    <t>ЭП    Урса XPS N-III-L-G4 1250х600х30 мм Г4</t>
  </si>
  <si>
    <t>ЭП    Урса XPS N-III-L-G4 1250х600х50 мм Г4</t>
  </si>
  <si>
    <t>ЭП   Теплекс П-35 1200х600х40 мм Г3</t>
  </si>
  <si>
    <t>ЭП   Теплекс П-35 1200х600х50 мм Г3</t>
  </si>
  <si>
    <t>ЭП  Пеноплэкс 1200х600х20 мм Г4</t>
  </si>
  <si>
    <t>ЭП  Пеноплэкс 1200х600х30 мм Г4</t>
  </si>
  <si>
    <t>ЭП  Пеноплэкс 1200х600х50 мм Г4</t>
  </si>
  <si>
    <t>ЭП Технониколь П-30 1180х580х30 мм Г4</t>
  </si>
  <si>
    <t>ЭП Технониколь П-30 1180х580х50 мм Г4</t>
  </si>
  <si>
    <t>ЭП Технониколь П-30 1200х600х20 мм Г4</t>
  </si>
  <si>
    <t>Дверной блок оргалитовый ДГ21-10 970х2070 мм</t>
  </si>
  <si>
    <t>Дверной блок оргалитовый ДГ21-7 670х2070 мм</t>
  </si>
  <si>
    <t>Дверной блок оргалитовый ДГ21-8 770х2070 мм</t>
  </si>
  <si>
    <t>Дверной блок оргалитовый ДГ21-9 870х2070 мм</t>
  </si>
  <si>
    <t>Дверной блок банный осина 770х1770 мм (3Д ДОЗ)</t>
  </si>
  <si>
    <t>Дверной блок банный хвоя 770х1770 мм (3Д ДОЗ)</t>
  </si>
  <si>
    <t>Дверной блок банный хвоя 770х1770 мм вагонка (3Д ДОЗ)</t>
  </si>
  <si>
    <t>Дверной блок массив ДФГ  Ш 21-9 870х2070 мм (3Д ДОЗ)</t>
  </si>
  <si>
    <t>Дверной блок массив ДФГ 21-10 970х2070 мм (3Д ДОЗ)</t>
  </si>
  <si>
    <t>Дверной блок массив ДФГ 21-7 670х2070 мм (3Д ДОЗ)</t>
  </si>
  <si>
    <t>Дверной блок массив ДФГ 21-8 770х2070 мм (3Д ДОЗ)</t>
  </si>
  <si>
    <t>Дверной блок массив ДФГ 21-9 870х2070 мм (3Д ДОЗ)</t>
  </si>
  <si>
    <t>Дверной блок массив ДФО 21-10 970х2070 мм под расстекловку (3Д ДОЗ)</t>
  </si>
  <si>
    <t>Дверной блок массив ДФО 21-7 670х2070 мм под расстекловку (3Д ДОЗ)</t>
  </si>
  <si>
    <t>Дверной блок массив ДФО 21-8 770х2070 мм под расстекловку (3Д ДОЗ)</t>
  </si>
  <si>
    <t>Дверной блок массив ДФО 21-9 870х2070 мм под расстекловку (3Д ДОЗ)</t>
  </si>
  <si>
    <t>Дверное полотно Верда белое гладкое глухое М10х21 925х2025 мм с притвором</t>
  </si>
  <si>
    <t>Дверное полотно Верда белое гладкое глухое М7х21 625х2025 мм с притвором</t>
  </si>
  <si>
    <t>Дверное полотно Верда белое гладкое глухое М8х21 725х2025 мм с притвором</t>
  </si>
  <si>
    <t>Дверное полотно Верда белое гладкое глухое М9х21 825х2025 мм с притвором</t>
  </si>
  <si>
    <t>Дверное полотно Верда Бук 10М 925х2025 мм, с притвором</t>
  </si>
  <si>
    <t>Дверное полотно Верда Бук 7М 625х2025 мм, с притвором</t>
  </si>
  <si>
    <t>Дверное полотно Верда Бук 8М, 725х2025 мм, с притвором</t>
  </si>
  <si>
    <t>Дверное полотно Верда Бук 9М, 825х2025 мм, с притвором</t>
  </si>
  <si>
    <t>Дверное полотно Верда Дуб 10М 925х2025 мм, с притвором</t>
  </si>
  <si>
    <t>Дверное полотно Верда Дуб 7М, 625х2025 мм, с притвором</t>
  </si>
  <si>
    <t>Дверное полотно Верда Дуб 8М, 725х2025 мм, с притвором</t>
  </si>
  <si>
    <t>Дверное полотно Верда Дуб 9М, 825х2025 мм, с притвором</t>
  </si>
  <si>
    <t>Дверное полотно Верда Итальянский орех 7М, 600х2000 мм, без притвора</t>
  </si>
  <si>
    <t>Дверное полотно Верда Итальянский орех 8М, 700х2000 мм, без притвора</t>
  </si>
  <si>
    <t>Дверное полотно Верда Итальянский орех 9М, 800х2000 мм, без притвора</t>
  </si>
  <si>
    <t>Дверное полотно Верда Миланский орех 7М, 600х2000 мм, без притвора</t>
  </si>
  <si>
    <t>Дверное полотно Верда Миланский орех 8М, 700х2000 мм, без притвора</t>
  </si>
  <si>
    <t>Дверное полотно Верда Миланский орех 9М, 800х2000 мм, без притвора</t>
  </si>
  <si>
    <t>Дверное полотно ДПО 05 Верда Бук 8М, 725х2025 мм, с притвором со стеклом</t>
  </si>
  <si>
    <t>Дверное полотно ДПО 05 Верда Бук 9М, 825х2025 мм, с притвором со стеклом</t>
  </si>
  <si>
    <t>Дверное полотно ДПО 05 Верда Дуб 8М, 725х2025 мм, с притвором со стеклом</t>
  </si>
  <si>
    <t>Дверное полотно ДПО 05 Верда Дуб 9М, 825х2025 мм, с притвором со стеклом</t>
  </si>
  <si>
    <t>Дверное полотно ДПО 05 Верда Итальянский орех 8М, 700х2000 мм, без притвора со стеклом</t>
  </si>
  <si>
    <t>Дверное полотно ДПО 05 Верда Итальянский орех 9М, 800х2000 мм, без притвора со стеклом</t>
  </si>
  <si>
    <t>Дверное полотно ДПО 05 Верда Миланский орех 8М,700х2000 мм, без притвора со стеклом</t>
  </si>
  <si>
    <t>Дверное полотно ДПО 05 Верда Миланский орех 9М, 800х2000 мм, без притвора со стеклом</t>
  </si>
  <si>
    <t>Дверное полотно  Олови белое гладкое глухое М10х21 925х2040 мм с притвором</t>
  </si>
  <si>
    <t>Дверное полотно  Олови белое гладкое глухое М7х21 625х2040 мм с притвором</t>
  </si>
  <si>
    <t>Дверное полотно  Олови белое гладкое глухое М8х21 725х2040 мм с притвором</t>
  </si>
  <si>
    <t>Дверное полотно  Олови белое гладкое глухое М9х21 825х2040 мм с притвором</t>
  </si>
  <si>
    <t>Дверное полотно  Олови белое гладкое глухое ответная часть М3х21 325х2040 мм с притвором</t>
  </si>
  <si>
    <t>Дверное полотно  Олови серое гладкое глухое М10х21 925х2040 мм с притвором</t>
  </si>
  <si>
    <t>Дверное полотно  Олови серое гладкое глухое М7х21 625х2040 мм с притвором</t>
  </si>
  <si>
    <t>Дверное полотно  Олови серое гладкое глухое М8х21 725х2040 мм с притвором</t>
  </si>
  <si>
    <t>Дверное полотно  Олови серое гладкое глухое М9х21 825х2040 мм с притвором</t>
  </si>
  <si>
    <t>Дверное полотно Jeld Wen (JITE) белое гладкое глухое 10М 925х2040 мм с притвором</t>
  </si>
  <si>
    <t>Дверное полотно Jeld Wen (JITE) белое гладкое глухое 7М 625х2040 мм с притвором</t>
  </si>
  <si>
    <t>Дверное полотно Jeld Wen (JITE) белое гладкое глухое 8М 725х2040 мм с притвором</t>
  </si>
  <si>
    <t>Дверное полотно Jeld Wen (JITE) белое гладкое глухое 9М 825х2040 мм с притвором</t>
  </si>
  <si>
    <t>Коробка дверная белая М10х21 92х42х2090 мм</t>
  </si>
  <si>
    <t>Коробка дверная белая М12,4х21 92х42х2090 мм</t>
  </si>
  <si>
    <t>Коробка дверная белая М7х21 92х42х2090 мм</t>
  </si>
  <si>
    <t>Коробка дверная белая М8х21 92х42х2090 мм</t>
  </si>
  <si>
    <t>Коробка дверная белая М9х21 92х42х2090 мм</t>
  </si>
  <si>
    <t>Коробка дверная серая М10х21 92х42х2090 мм</t>
  </si>
  <si>
    <t>Коробка дверная серая М7х21 92х42х2090 мм</t>
  </si>
  <si>
    <t>Коробка дверная серая М8х21 92х42х2090 мм</t>
  </si>
  <si>
    <t>Коробка дверная серая М9х21 92х42х2090 мм</t>
  </si>
  <si>
    <t>Коробка дверная белая М10х21 70х24х2070 мм ламинированная</t>
  </si>
  <si>
    <t>Коробка дверная белая М7х21 70х24х2070 мм ламинированная</t>
  </si>
  <si>
    <t>Коробка дверная белая М8х21 70х24х2070 мм ламинированная</t>
  </si>
  <si>
    <t>Коробка дверная белая М9х21 70х24х2070 мм ламинированная</t>
  </si>
  <si>
    <t>Коробка дверная Бук М10х21 70х34х2070 мм Верда</t>
  </si>
  <si>
    <t>Коробка дверная Бук М7х21 70х34х2070 мм Верда</t>
  </si>
  <si>
    <t>Коробка дверная Бук М8х21 70х34х2070 мм Верда</t>
  </si>
  <si>
    <t>Коробка дверная Бук М9х21 70х34х2070 мм Верда</t>
  </si>
  <si>
    <t>Коробка дверная Дуб М10х21 70х34х2070 мм Верда</t>
  </si>
  <si>
    <t>Коробка дверная Дуб М7х21 70х34х2070 мм Верда</t>
  </si>
  <si>
    <t>Коробка дверная Дуб М8х21 70х34х2070 мм Верда</t>
  </si>
  <si>
    <t>Коробка дверная Дуб М9х21 70х34х2070 мм Верда</t>
  </si>
  <si>
    <t>Коробка дверная Итальянский орех М7х21 70х26х2040 мм Верда</t>
  </si>
  <si>
    <t>Коробка дверная Итальянский орех М8х21 70х26х2040 мм Верда</t>
  </si>
  <si>
    <t>Коробка дверная Итальянский орех М9х21 70х26х2040 мм Верда</t>
  </si>
  <si>
    <t>Коробка дверная Миланский орех М7х21 70х26х2040 мм Верда</t>
  </si>
  <si>
    <t>Коробка дверная Миланский орех М8х21 70х26х2040 мм Верда</t>
  </si>
  <si>
    <t>Коробка дверная Миланский орех М9х21 70х26х2040 мм Верда</t>
  </si>
  <si>
    <t>Наличник  ДСП серый 58х10х2200 мм</t>
  </si>
  <si>
    <t xml:space="preserve">Наличник  МДФ белый (добор) 120х10х2100 мм </t>
  </si>
  <si>
    <t>Наличник  МДФ белый 42х10х2150 мм</t>
  </si>
  <si>
    <t>Наличник  МДФ белый 58х10х2150 мм</t>
  </si>
  <si>
    <t>Наличник  МДФ белый 70х10х2150 мм</t>
  </si>
  <si>
    <t xml:space="preserve">Наличник  МДФ бук (добор) 120х10х2100 мм </t>
  </si>
  <si>
    <t>Наличник  МДФ бук 58х10х2150 мм</t>
  </si>
  <si>
    <t xml:space="preserve">Наличник  МДФ дуб (добор) 120х10х2100 мм </t>
  </si>
  <si>
    <t>Наличник  МДФ дуб 58х10х2150 мм</t>
  </si>
  <si>
    <t xml:space="preserve">Наличник  МДФ итальянский орех (добор) 120х10х2100 мм  </t>
  </si>
  <si>
    <t>Наличник  МДФ итальянский орех (сфера) 70х10х2150 мм</t>
  </si>
  <si>
    <t>Наличник  МДФ итальянский орех 58х10х2100 мм</t>
  </si>
  <si>
    <t xml:space="preserve">Наличник  МДФ миланский орех (добор) 120х10х2100 мм </t>
  </si>
  <si>
    <t>Наличник  МДФ миланский орех (сфера) 70х10х2150 мм</t>
  </si>
  <si>
    <t>Наличник  МДФ миланский орех 58х10х2100 мм</t>
  </si>
  <si>
    <t>Наличник МДФ белый крашеный 58х10х2200 мм</t>
  </si>
  <si>
    <t>Наличник МДФ белый крашеный 70х10х2200 мм</t>
  </si>
  <si>
    <t>Наличник ПВХ с кабель-каналом 70х14х2200 мм белый</t>
  </si>
  <si>
    <t>Наличник ПВХ с кабель-каналом 70х14х2200 мм дуб</t>
  </si>
  <si>
    <t>Наличник ПВХ с кабель-каналом 70х14х2200 мм итальянский орех</t>
  </si>
  <si>
    <t>Наличник ПВХ с кабель-каналом 70х14х2200 мм миланский орех</t>
  </si>
  <si>
    <t>Блок оконный 1000х1000 мм с фурнитурой, без форточки (3Д ДОЗ)</t>
  </si>
  <si>
    <t>Блок оконный 1160х1000 мм с фурнитурой, с форточкой (3Д ДОЗ)</t>
  </si>
  <si>
    <t>Блок оконный 1160х570 мм с фурнитурой, с форточкой (3Д ДОЗ)</t>
  </si>
  <si>
    <t>Блок оконный 560х570 мм с фурнитурой, без форточки (3Д ДОЗ)</t>
  </si>
  <si>
    <t>Блок оконный банный двойной 470х470 мм (3Д ДОЗ)</t>
  </si>
  <si>
    <t>Блок оконный банный двойной 470х670 мм (3Д ДОЗ)</t>
  </si>
  <si>
    <t>Рама верандная 1000х1000 мм с петлями (3Д ДОЗ)</t>
  </si>
  <si>
    <t>Рама верандная 1200х1200 мм с петлями (3Д ДОЗ)</t>
  </si>
  <si>
    <t>Рама верандная 1200х1500 мм с петлями (3Д ДОЗ)</t>
  </si>
  <si>
    <t>Подоконник деревянный 300х1300 мм сорт АВ клееный</t>
  </si>
  <si>
    <t>Подоконник деревянный 300х2000 мм сорт АВ клееный</t>
  </si>
  <si>
    <t>Заглушка для пластиковых подоконников Стандарт</t>
  </si>
  <si>
    <t>Подоконник пластиковый белый 200х2000 мм Стандарт</t>
  </si>
  <si>
    <t>Подоконник пластиковый белый 200х3000 мм Стандарт</t>
  </si>
  <si>
    <t>Подоконник пластиковый белый 300х2000 мм Стандарт</t>
  </si>
  <si>
    <t>Подоконник пластиковый белый 300х3000 мм Стандарт</t>
  </si>
  <si>
    <t>Подоконник пластиковый белый 400х2000 мм Стандарт</t>
  </si>
  <si>
    <t>Подоконник пластиковый белый 400х3000 мм Стандарт</t>
  </si>
  <si>
    <t>Подоконник пластиковый белый 500х2000 мм Стандарт</t>
  </si>
  <si>
    <t>Подоконник пластиковый белый 500х3000 мм Стандарт</t>
  </si>
  <si>
    <t>Подоконник пластиковый белый 600х2000 мм Стандарт</t>
  </si>
  <si>
    <t>Подоконник пластиковый белый 600х3000 мм Стандарт</t>
  </si>
  <si>
    <t xml:space="preserve">Соединитель для пластиковых подоконников Стандарт </t>
  </si>
  <si>
    <t>Доводчик  дверной DC-01/55-F-M-S (серый) 55 кг</t>
  </si>
  <si>
    <t>Доводчик  дверной DC-01/55-F-M-W (белый) 55 кг</t>
  </si>
  <si>
    <t>Доводчик  дверной DC-02/85-F-M-BR (коричневый) 85 кг</t>
  </si>
  <si>
    <t>Доводчик  дверной DC-02/85-F-M-W (белый) 85 кг</t>
  </si>
  <si>
    <t>Доводчик дверной DC-02/100-М-S (серый) 100 кг</t>
  </si>
  <si>
    <t>Доводчик дверной DC-02/85-F-M-S (серый) 85 кг</t>
  </si>
  <si>
    <t>Доводчик дверной DORMA TS-77 (белый) EN3 70кг</t>
  </si>
  <si>
    <t>Доводчик дверной DORMA TS-77 (коричневый) EN4 90кг</t>
  </si>
  <si>
    <t>Доводчик дверной DORMA TS-77 (серый) EN3 70кг</t>
  </si>
  <si>
    <t>Замок врезной 1026/60/CR хром</t>
  </si>
  <si>
    <t>Замок врезной 1026/60/G (золото)</t>
  </si>
  <si>
    <t>Замок врезной 1527/60-G/GM (золото - матовое золото)</t>
  </si>
  <si>
    <t>Замок врезной 1527/60-NI/S (никель - сатин)</t>
  </si>
  <si>
    <t>Замок врезной 2014 с ключом золото</t>
  </si>
  <si>
    <t>Замок врезной 2014 с ключом хром</t>
  </si>
  <si>
    <t>Замок врезной 2018 золото</t>
  </si>
  <si>
    <t>Замок врезной 2018 хром</t>
  </si>
  <si>
    <t>Замок врезной 2018 хром в сборе с цилиндром и ответной планкой (Apecs 6000-CR)</t>
  </si>
  <si>
    <t>Замок врезной 3В-9-4-1-4.14 (белый)</t>
  </si>
  <si>
    <t>Замок врезной 3В-9-4-1-4.15 (коричневый)</t>
  </si>
  <si>
    <t>Замок врезной 94-Н/60-CR</t>
  </si>
  <si>
    <t>Замок врезной 99-К-G</t>
  </si>
  <si>
    <t>Замок врезной Avers 0823-60G (золото)</t>
  </si>
  <si>
    <t>Замок врезной Avers 0823-60NI (никель)</t>
  </si>
  <si>
    <t>Замок врезной Mottura 40.701-60</t>
  </si>
  <si>
    <t>Замок врезной Mottura 52.783</t>
  </si>
  <si>
    <t>Замок врезной Булат ЗВ 4-3.70.02.04 Вита хром</t>
  </si>
  <si>
    <t>Замок врезной Булат ЗВ 4-3.70.02.05 Вита золото</t>
  </si>
  <si>
    <t>Замок врезной Гардиан-10.01-4</t>
  </si>
  <si>
    <t>Замок врезной Гардиан-30.11-4</t>
  </si>
  <si>
    <t>Замок врезной Гранит 1.06.40 левый</t>
  </si>
  <si>
    <t>Замок врезной Гранит 1.06.41 правый</t>
  </si>
  <si>
    <t>Замок врезной Гранит В 1.06.21</t>
  </si>
  <si>
    <t>Замок врезной Зенит (серебро) ЗВ4-3.03</t>
  </si>
  <si>
    <t>Ответная планка плоская золото</t>
  </si>
  <si>
    <t>Ответная планка плоская хром</t>
  </si>
  <si>
    <t>Ответная планка угловая золото</t>
  </si>
  <si>
    <t>Ответная планка угловая хром</t>
  </si>
  <si>
    <t>Замок навесной Apecs PDR-50-45</t>
  </si>
  <si>
    <t>Замок навесной Apecs PDR-50-45-L</t>
  </si>
  <si>
    <t>Замок навесной Apecs PDR-50-55</t>
  </si>
  <si>
    <t>Замок навесной Apecs PDR-50-55-L</t>
  </si>
  <si>
    <t>Замок навесной Apecs PDR-50-70</t>
  </si>
  <si>
    <t>Замок навесной Apecs PDR-50-70-L</t>
  </si>
  <si>
    <t>Замок навесной PD-01-32</t>
  </si>
  <si>
    <t>Замок навесной PD-01-38</t>
  </si>
  <si>
    <t>Замок навесной PD-01-50</t>
  </si>
  <si>
    <t>Замок навесной PD-01-63</t>
  </si>
  <si>
    <t>Замок навесной PD-01-75</t>
  </si>
  <si>
    <t>Замок навесной БУЛАТ ВС 0140</t>
  </si>
  <si>
    <t>Замок навесной БУЛАТ ВС 0140-01</t>
  </si>
  <si>
    <t>Замок навесной БУЛАТ ВС 0340</t>
  </si>
  <si>
    <t>Замок навесной БУЛАТ ВС 0340-01</t>
  </si>
  <si>
    <t>Замок навесной БУЛАТ ВС 0350</t>
  </si>
  <si>
    <t>Замок навесной БУЛАТ ВС 0350-01</t>
  </si>
  <si>
    <t>Замок навесной БУЛАТ ВС 0945</t>
  </si>
  <si>
    <t>Замок навесной БУЛАТ ВС 1125</t>
  </si>
  <si>
    <t>Замок навесной БУЛАТ ВС 1126-01</t>
  </si>
  <si>
    <t>Замок навесной БУЛАТ ВС 1140</t>
  </si>
  <si>
    <t>Замок навесной БУЛАТ ВС 1140-01</t>
  </si>
  <si>
    <t>Замок навесной БУЛАТ ВС 340</t>
  </si>
  <si>
    <t>Замок навесной БУЛАТ ВС 350</t>
  </si>
  <si>
    <t>Замок навесной БУЛАТ ВС 364</t>
  </si>
  <si>
    <t>Замок навесной БУЛАТ ВС 365</t>
  </si>
  <si>
    <t>Замок навесной БУЛАТ ВС 367</t>
  </si>
  <si>
    <t>Замок навесной БУЛАТ ВС 375</t>
  </si>
  <si>
    <t>Замок навесной БУЛАТ ВС 60</t>
  </si>
  <si>
    <t>Замок навесной БУЛАТ ВС 70</t>
  </si>
  <si>
    <t xml:space="preserve">Замок навесной ВС2 </t>
  </si>
  <si>
    <t>Замок навесной ВС2-3А</t>
  </si>
  <si>
    <t>Замок навесной ВС2-4А</t>
  </si>
  <si>
    <t>Замок навесной ВС2-М1</t>
  </si>
  <si>
    <t>Замок почтовый Апекс 16мм</t>
  </si>
  <si>
    <t>Замок почтовый Апекс 20мм</t>
  </si>
  <si>
    <t>Замок почтовый Апекс 30мм</t>
  </si>
  <si>
    <t>Замок-трос  БУЛАТ ВС 523 кодовый 8х1200мм</t>
  </si>
  <si>
    <t>Замок гаражный</t>
  </si>
  <si>
    <t>Замок накладной Mottura-30.401 левый</t>
  </si>
  <si>
    <t>Замок накладной Mottura-30.401 правый</t>
  </si>
  <si>
    <t>Замок накладной Барьер-3Р ПП</t>
  </si>
  <si>
    <t>Замок накладной Барьер-4Р ПП</t>
  </si>
  <si>
    <t>Замок накладной БИФ 0031</t>
  </si>
  <si>
    <t>Замок накладной Гранит Н3 1.06.61</t>
  </si>
  <si>
    <t xml:space="preserve">Замок накладной Зенит ЗН1-2 (бриллиант) </t>
  </si>
  <si>
    <t>Замок накладной ЗНУ Цербер</t>
  </si>
  <si>
    <t>Замок накладной Кремень Н 1.04.51</t>
  </si>
  <si>
    <t>Замок накладной с защелкой ЗНЗА-1 (Пенза)</t>
  </si>
  <si>
    <t>Защелка (бронза) 5400-АВ</t>
  </si>
  <si>
    <t>Защелка (золото) 5400-G</t>
  </si>
  <si>
    <t>Защелка (сатин) 5400-S</t>
  </si>
  <si>
    <t>Защелка (хром) 5400-CR</t>
  </si>
  <si>
    <t>Защелка под цилиндр (бронза) 5300-АВ</t>
  </si>
  <si>
    <t>Защелка под цилиндр (золото) 5300-G</t>
  </si>
  <si>
    <t>Защелка под цилиндр (никель) 5300-NI</t>
  </si>
  <si>
    <t>Защелка под цилиндр (хром) 5300-CR</t>
  </si>
  <si>
    <t>Защелка с фиксацией (бронза) 5600-WC-АВ</t>
  </si>
  <si>
    <t>Защелка с фиксацией (золото) 5600-WC-G</t>
  </si>
  <si>
    <t>Защелка с фиксацией (хром) 5600-WC-CR</t>
  </si>
  <si>
    <t>Петля 110мм левая 2шт.</t>
  </si>
  <si>
    <t>Петля 110мм правая 2шт.</t>
  </si>
  <si>
    <t>Петля 130мм левая 2 шт.</t>
  </si>
  <si>
    <t>Петля 130мм правая 2шт.</t>
  </si>
  <si>
    <t>Петля 85мм левая 2шт.</t>
  </si>
  <si>
    <t>Петля 85мм правая 2шт.</t>
  </si>
  <si>
    <t>Петля ввертная М6 бел</t>
  </si>
  <si>
    <t>Петля ввертная М8 бел</t>
  </si>
  <si>
    <t>Петля гаражная 20х110 мм</t>
  </si>
  <si>
    <t>Петля гаражная 25х110 мм</t>
  </si>
  <si>
    <t>Петля гаражная 30х140 мм</t>
  </si>
  <si>
    <t>Петля гаражная 40х140 мм</t>
  </si>
  <si>
    <t>Петля левая B-STEEL-AB-L (бронза) 100х70 мм</t>
  </si>
  <si>
    <t>Петля левая B-STEEL-AB-L (бронза) 120х80 мм</t>
  </si>
  <si>
    <t>Петля левая B-STEEL-CR-L (хром) 100х70 мм</t>
  </si>
  <si>
    <t>Петля левая B-STEEL-CR-L (хром) 120х80 мм</t>
  </si>
  <si>
    <t>Петля левая B-STEEL-CR-L (хром) 80х60 мм</t>
  </si>
  <si>
    <t>Петля левая B-STEEL-G-L (золото) 100х70 мм</t>
  </si>
  <si>
    <t>Петля левая B-STEEL-G-L (золото) 120х80 мм</t>
  </si>
  <si>
    <t>Петля левая B-STEEL-G-L (золото) 80х60 мм</t>
  </si>
  <si>
    <t>Петля левая B-STEEL-S-L (сатин) 100х70 мм</t>
  </si>
  <si>
    <t>Петля левая B-STEEL-S-L (сатин) 120х80 мм</t>
  </si>
  <si>
    <t>Петля правая B-STEEL-AB-R (бронза) 100х70 мм</t>
  </si>
  <si>
    <t>Петля правая B-STEEL-AB-R (бронза) 120х80 мм</t>
  </si>
  <si>
    <t>Петля правая B-STEEL-CR-R (хром) 100х70 мм</t>
  </si>
  <si>
    <t>Петля правая B-STEEL-CR-R (хром) 120х80 мм</t>
  </si>
  <si>
    <t>Петля правая B-STEEL-CR-R (хром) 80х60 мм</t>
  </si>
  <si>
    <t>Петля правая B-STEEL-G-R (золото) 100х70 мм</t>
  </si>
  <si>
    <t>Петля правая B-STEEL-G-R (золото) 120х80 мм</t>
  </si>
  <si>
    <t>Петля правая B-STEEL-G-R (золото) 80х60 мм</t>
  </si>
  <si>
    <t>Петля правая B-STEEL-S-R (сатин) 100х70 мм</t>
  </si>
  <si>
    <t>Петля правая B-STEEL-S-R (сатин) 120х80 мм</t>
  </si>
  <si>
    <t>Петля рояльная L=545 мм</t>
  </si>
  <si>
    <t>Петля универсальная B2-STEEL-CR (хром) 80х60 мм 2шт.</t>
  </si>
  <si>
    <t>Петля универсальная B4-STEEL-CR (хром) 100х70 мм 2шт.</t>
  </si>
  <si>
    <t>Петля универсальная B4-STEEL-CR (хром) 120x80 мм 2шт.</t>
  </si>
  <si>
    <t>Петля универсальная B4-STEEL-G (золото) 100х70 мм 2шт.</t>
  </si>
  <si>
    <t>Петля универсальная B4-STEEL-G (золото) 120х80 мм 2шт.</t>
  </si>
  <si>
    <t>Петля универсальная В2-STEEL-G (золото) 80х60 мм 2шт.</t>
  </si>
  <si>
    <t>Петля универсальная накладная, 100 мм, бронза</t>
  </si>
  <si>
    <t>Петля универсальная накладная, 100 мм, золото</t>
  </si>
  <si>
    <t>Петля универсальная накладная, 100 мм, медь</t>
  </si>
  <si>
    <t>Петля универсальная накладная, 100 мм, хром</t>
  </si>
  <si>
    <t>Петля универсальная ПН 1-60 белая 2шт.</t>
  </si>
  <si>
    <t>Петля универсальная ПН 5-60 цинк 2шт.</t>
  </si>
  <si>
    <t>Проушина 110х40 мм без покрытия гнутая</t>
  </si>
  <si>
    <t>Проушина 110х40 мм с полимерным покрытием гнутая</t>
  </si>
  <si>
    <t>Проушина 65х40 мм без покрытия</t>
  </si>
  <si>
    <t>Проушина 65х40 мм с полимерным покрытием</t>
  </si>
  <si>
    <t>Пружина дверная ПД</t>
  </si>
  <si>
    <t>Упор дверной DS0002-CR хром</t>
  </si>
  <si>
    <t>Упор дверной DS0002-G золото</t>
  </si>
  <si>
    <t>Упор дверной DS0015-CR хром</t>
  </si>
  <si>
    <t>Упор дверной DS0015-G золото</t>
  </si>
  <si>
    <t>Цилиндр 2018 ключ-завертка (золото)</t>
  </si>
  <si>
    <t>Цилиндр 2018 ключ-завертка (хром)</t>
  </si>
  <si>
    <t>Цилиндр 2018 ключ-ключ (золото)</t>
  </si>
  <si>
    <t>Цилиндр 2018 ключ-ключ (хром)</t>
  </si>
  <si>
    <t>Цилиндр SC-60-Z-G ключ-ключ (золото)</t>
  </si>
  <si>
    <t>Цилиндр SC-60-Z-NI ключ-ключ (никель)</t>
  </si>
  <si>
    <t>Цилиндр SC-70-Z-G ключ-ключ (золото)</t>
  </si>
  <si>
    <t>Цилиндр SC-70-Z-NI ключ-ключ (никель)</t>
  </si>
  <si>
    <t>Цилиндр SC-M60-Z-G ключ-ключ (золото)</t>
  </si>
  <si>
    <t>Цилиндр SC-М60-Z-NI ключ-ключ (никель)</t>
  </si>
  <si>
    <t>Шпингалет (задвижка)  120 мм белый</t>
  </si>
  <si>
    <t>Шпингалет (задвижка) 120 мм оцинкованный</t>
  </si>
  <si>
    <t>Шпингалет (засов) накладной ЗПК-1 серый</t>
  </si>
  <si>
    <t xml:space="preserve">Шпингалет (засов) накладной круглый - ПП </t>
  </si>
  <si>
    <t>Шпингалет LX-160 GP, золото, ADRIA</t>
  </si>
  <si>
    <t>Шпингалет LX-160 АВ, бронза, ADRIA</t>
  </si>
  <si>
    <t>Шпингалет LX-160 АС, медь, ADRIA</t>
  </si>
  <si>
    <t>Шпингалет LX-160 СР,  хром, ADRIA</t>
  </si>
  <si>
    <t>Завертка 0360 белая</t>
  </si>
  <si>
    <t>Завертка 0360 золото</t>
  </si>
  <si>
    <t>Завертка 0360 хром</t>
  </si>
  <si>
    <t>Заглушка 027 белая</t>
  </si>
  <si>
    <t>Заглушка 027 золото</t>
  </si>
  <si>
    <t>Заглушка 027 хром</t>
  </si>
  <si>
    <t>Ключевина 016 PZ белая</t>
  </si>
  <si>
    <t>Ключевина 016 PZ золото</t>
  </si>
  <si>
    <t>Ключевина 016 PZ хром</t>
  </si>
  <si>
    <t>Ключевина 016 белая</t>
  </si>
  <si>
    <t>Ключевина 016 золото</t>
  </si>
  <si>
    <t>Ключевина 016 хром</t>
  </si>
  <si>
    <t>Накладка сувальдная Apecs Premier (золото) DP-S-05-G</t>
  </si>
  <si>
    <t>Накладка сувальдная Apecs Premier (хром) DP-S-05-CR</t>
  </si>
  <si>
    <t>Накладка цилиндровая Apecs Premier (бронза) DP-C-05-AB</t>
  </si>
  <si>
    <t>Накладка цилиндровая Apecs Premier (золото) DP-C-05-G</t>
  </si>
  <si>
    <t>Накладка цилиндровая Apecs Premier (сатин) DP-C-05-S</t>
  </si>
  <si>
    <t>Накладка цилиндровая Apecs Premier (хром) DP-C-05-CR</t>
  </si>
  <si>
    <t>Ручка 16/006 белая</t>
  </si>
  <si>
    <t>Ручка 16/006 золото</t>
  </si>
  <si>
    <t>Ручка 16/006 хром</t>
  </si>
  <si>
    <t>Ручка деревянная РС-140Д</t>
  </si>
  <si>
    <t xml:space="preserve">Ручка оконная WH-0031-CR (хром) </t>
  </si>
  <si>
    <t xml:space="preserve">Ручка оконная WH-0031-G (золото) </t>
  </si>
  <si>
    <t>Ручка Р-1АБ "Финская" алюминиевая с покрытием</t>
  </si>
  <si>
    <t>Ручка скоба РС 100 мм (цинк)</t>
  </si>
  <si>
    <t>Ручка скоба РС 80 мм (белая)</t>
  </si>
  <si>
    <t>Ручка-защёлка Avers 6072-01-AB (бронза) с ключом</t>
  </si>
  <si>
    <t>Ручка-защёлка Avers 6072-01-CR (хром) с ключом</t>
  </si>
  <si>
    <t>Ручка-защёлка Avers 6072-01-G (золото) с ключом</t>
  </si>
  <si>
    <t>Ручка-защёлка Avers 6072-03-AB (бронза) с заверткой</t>
  </si>
  <si>
    <t>Ручка-защёлка Avers 6072-03-CR (хром) с заверткой</t>
  </si>
  <si>
    <t>Ручка-защёлка Avers 6072-03-G (золото) с заверткой</t>
  </si>
  <si>
    <t>Ручка-защёлка Avers 6072-05-AB (бронза) без ключа без фиксатора</t>
  </si>
  <si>
    <t>Ручка-защёлка Avers 6072-05-CR (хром) без ключа без фиксатора</t>
  </si>
  <si>
    <t>Ручка-защёлка Avers 6072-05-G (золото) без ключа, без фиксатора</t>
  </si>
  <si>
    <t>Ручка-защелка дверная Guli 808 ВР ВК (золото) с заверткой</t>
  </si>
  <si>
    <t xml:space="preserve">Ручка-защелка дверная Guli 808 СР ВК (хром) с заверткой </t>
  </si>
  <si>
    <t xml:space="preserve">Ручка-защелка дверная Guli 891 ВР ET (золото) с ключом </t>
  </si>
  <si>
    <t xml:space="preserve">Ручка-защелка дверная Guli 891 СР ET (хром) с ключом </t>
  </si>
  <si>
    <t>Ручки дверные 4.630.3 для замка Базальт</t>
  </si>
  <si>
    <t>Ручки дверные Apecs Premier (бронза) Н-0523-Z-AB</t>
  </si>
  <si>
    <t>Ручки дверные Apecs Premier (бронза) Н-0526-Z-AB</t>
  </si>
  <si>
    <t>Ручки дверные Apecs Premier (бронза) Н-0548-Z-AB</t>
  </si>
  <si>
    <t>Ручки дверные Apecs Premier (бронза) Н-0580-Z-AB</t>
  </si>
  <si>
    <t>Ручки дверные Apecs Premier (золото) Н-0523-Z-G</t>
  </si>
  <si>
    <t>Ручки дверные Apecs Premier (золото) Н-0580-Z-G</t>
  </si>
  <si>
    <t>Ручки дверные Apecs Premier (матовое золото-золото) Н-0526-Z-GM/G</t>
  </si>
  <si>
    <t>Ручки дверные Apecs Premier (сатин-хром) Н-0526-Z-S/CR</t>
  </si>
  <si>
    <t>Ручки дверные Apecs Premier (сатин) Н-0523-Z-S</t>
  </si>
  <si>
    <t>Ручки дверные Apecs Premier (сатин) Н-0580-Z-S</t>
  </si>
  <si>
    <t>Ручки дверные Apecs Premier (хром) Н-0523-Z-CR</t>
  </si>
  <si>
    <t>Ручки дверные Apecs Premier (хром) Н-0548-Z-CR</t>
  </si>
  <si>
    <t>Ручки дверные Apecs Premier (хром) Н-0580-Z-CR</t>
  </si>
  <si>
    <t>Ручки дверные HP-42.0101-S-C-CR-L (хром) левые</t>
  </si>
  <si>
    <t>Ручки дверные HP-42.0101-S-C-CR-R (хром) правые</t>
  </si>
  <si>
    <t>Ручки дверные на планке Apecs HP-77.0323-S-CR (хром)</t>
  </si>
  <si>
    <t>Ручки дверные на планке Apecs HP-77.0323-S-G (золото)</t>
  </si>
  <si>
    <t>Фиксатор Apecs Premier (бронза) WC-0503-AB</t>
  </si>
  <si>
    <t>Фиксатор Apecs Premier (золото) WC-0503-G</t>
  </si>
  <si>
    <t>Фиксатор Apecs Premier (сатин) WC-0503-S</t>
  </si>
  <si>
    <t>Фиксатор Apecs Premier (хром) WC-0503-CR</t>
  </si>
  <si>
    <t>Бита PH набор 3 шт (PH 1,2,3) 25 мм, Bosch Профи</t>
  </si>
  <si>
    <t>Бита PH1 25 мм, 2 шт Irwin Стандарт</t>
  </si>
  <si>
    <t>Бита PH1 25 мм, 3 шт Bosch Профи</t>
  </si>
  <si>
    <t>Бита PH1 49 мм, 3 шт Bosch Профи</t>
  </si>
  <si>
    <t>Бита PH1 50 мм, 2 шт Irwin Стандарт</t>
  </si>
  <si>
    <t>Бита PH1 50 мм, 2 шт усиленная Irwin Стандарт</t>
  </si>
  <si>
    <t>Бита PH1 89 мм, 3 шт Bosch Профи</t>
  </si>
  <si>
    <t>Бита PH2 - 1,0х5,5 мм 45 мм двусторонняя  Bosch Профи</t>
  </si>
  <si>
    <t>Бита PH2 - PH2 45 мм двусторонняя Bosch Профи</t>
  </si>
  <si>
    <t>Бита PH2 - РZ2 45 мм двусторонняя  Bosch</t>
  </si>
  <si>
    <t>Бита PH2 152 мм Bosch Профи</t>
  </si>
  <si>
    <t>Бита PH2 25 мм USH Эконом</t>
  </si>
  <si>
    <t>Бита PH2 25 мм, 2 шт Irwin Стандарт</t>
  </si>
  <si>
    <t>Бита PH2 25 мм, 3 шт Bosch Профи</t>
  </si>
  <si>
    <t>Бита PH2 49 мм, 3 шт Bosch Профи</t>
  </si>
  <si>
    <t>Бита PH2 50 мм USH Эконом</t>
  </si>
  <si>
    <t>Бита PH2 50 мм, 2 шт Irwin Стандарт</t>
  </si>
  <si>
    <t>Бита PH2 50 мм, 2 шт усиленная Irwin  Стандарт</t>
  </si>
  <si>
    <t>Бита PH2 50 мм, 5 шт Irwin Стандарт</t>
  </si>
  <si>
    <t>Бита PH2 89 мм, 3 шт Bosch Профи</t>
  </si>
  <si>
    <t>Бита PH3 25 мм, 3 шт Bosch Профи</t>
  </si>
  <si>
    <t>Бита PH3 49 мм, 3 шт Bosch Профи</t>
  </si>
  <si>
    <t>Бита PH3 89 мм, 3 шт Bosch Профи</t>
  </si>
  <si>
    <t>Бита PZ набор 3 шт (PZ 1,2,3) 25 мм, Bosch Профи</t>
  </si>
  <si>
    <t>Бита PZ1 25 мм, 2 шт Irwin Стандарт</t>
  </si>
  <si>
    <t>Бита PZ2 - РZ2 45 мм двусторонняя Bosch Профи</t>
  </si>
  <si>
    <t>Бита TORX T25 25 мм, 3 шт Bosch Профи</t>
  </si>
  <si>
    <t>Бита TORX T30 25 мм, 3 шт Bosch Профи</t>
  </si>
  <si>
    <t>Бита TORX T40 25 мм, 3 шт Bosch Профи</t>
  </si>
  <si>
    <t>Бита для болтов и саморезов с 6-гранной головкой (d=10 мм, L=48 мм) Fit</t>
  </si>
  <si>
    <t>Бита плоская 25 мм 0,8х5,5 мм, 2 шт Irwin Стандарт</t>
  </si>
  <si>
    <t>Бита плоская 25 мм 1,2х6,5 мм, 2 шт Irwin Стандарт</t>
  </si>
  <si>
    <t>Бита РZ1 25 мм, 3 шт Bosch Профи</t>
  </si>
  <si>
    <t>Бита РZ1 49 мм, 3 шт Bosch Профи</t>
  </si>
  <si>
    <t>Бита РZ1 50 мм, 2 шт Irwin Стандарт</t>
  </si>
  <si>
    <t>Бита РZ1 89 мм, 3 шт Bosch Профи</t>
  </si>
  <si>
    <t>Бита РZ2 25 мм, 2 шт Irwin Стандарт</t>
  </si>
  <si>
    <t>Бита РZ2 25 мм, 3 шт Bosch Профи</t>
  </si>
  <si>
    <t>Бита РZ2 49 мм, 3 шт Bosch Профи</t>
  </si>
  <si>
    <t>Бита РZ2 50 мм, 2 шт Irwin Стандарт</t>
  </si>
  <si>
    <t>Бита РZ2 50 мм, 2 шт усиленная Irwin Стандарт</t>
  </si>
  <si>
    <t>Бита РZ2 89 мм, 3 шт Bosch Профи</t>
  </si>
  <si>
    <t>Бита РZ3 25 мм, 3 шт Bosch Профи</t>
  </si>
  <si>
    <t>Бита РZ3 49 мм, 3 шт Bosch Профи</t>
  </si>
  <si>
    <t>Бита РZ3 89 мм, 3 шт Bosch Профи</t>
  </si>
  <si>
    <t>Бур  5х100/160 мм SDS-plus Good Work Эконом</t>
  </si>
  <si>
    <t>Бур  5х100/160 мм SDS-plus Keil Стандарт</t>
  </si>
  <si>
    <t>Бур  5х100/165 мм SDS-plus Bosch Профи</t>
  </si>
  <si>
    <t>Бур  5х50/115 мм SDS-plus Bosch Профи</t>
  </si>
  <si>
    <t>Бур  6х100/160 мм SDS-plus Good Work Эконом</t>
  </si>
  <si>
    <t>Бур  6х100/160 мм SDS-plus Keil Стандарт</t>
  </si>
  <si>
    <t>Бур  6х100/165 мм SDS-plus Bosch Профи</t>
  </si>
  <si>
    <t>Бур  6х150/210 мм SDS-plus Good Work Эконом</t>
  </si>
  <si>
    <t>Бур  6х150/210 мм SDS-plus Keil Стандарт</t>
  </si>
  <si>
    <t>Бур  6х150/215 мм  SDS-plus Bosch Профи</t>
  </si>
  <si>
    <t>Бур  6х200/260 мм SDS-plus Good Work Эконом</t>
  </si>
  <si>
    <t>Бур  6х200/260 мм SDS-plus Keil Стандарт</t>
  </si>
  <si>
    <t>Бур  6х200/265 мм SDS-plus Bosch Профи</t>
  </si>
  <si>
    <t>Бур  6х50/110 мм SDS-plus Good Work Эконом</t>
  </si>
  <si>
    <t>Бур  6х50/110 мм SDS-plus Keil Стандарт</t>
  </si>
  <si>
    <t>Бур  6х50/115 мм SDS-plus Bosch Профи</t>
  </si>
  <si>
    <t>Бур  6х70/135 мм SDS-plus Keil Стандарт</t>
  </si>
  <si>
    <t>Бур  8х100/160 мм SDS-plus  Эконом</t>
  </si>
  <si>
    <t>Бур  8х100/160 мм SDS-plus Keil Стандарт</t>
  </si>
  <si>
    <t>Бур  8х100/165 мм SDS-plus Bosch Профи</t>
  </si>
  <si>
    <t>Бур  8х150/210 мм SDS-plus Good Work Эконом</t>
  </si>
  <si>
    <t>Бур  8х150/210 мм SDS-plus Keil Стандарт</t>
  </si>
  <si>
    <t>Бур  8х150/215 мм SDS-plus Bosch Профи</t>
  </si>
  <si>
    <t>Бур  8х200/260 мм SDS-plus Good Work Эконом</t>
  </si>
  <si>
    <t>Бур  8х200/260 мм SDS-plus Keil Стандарт</t>
  </si>
  <si>
    <t>Бур  8х200/265 мм SDS-plus Bosch Профи</t>
  </si>
  <si>
    <t>Бур  8х50/110 мм SDS-plus Keil Стандарт</t>
  </si>
  <si>
    <t>Бур  8х50/115 мм SDS-plus  Bosch Профи</t>
  </si>
  <si>
    <t>Бур 10х100/160 мм  SDS-plus Good Work Эконом</t>
  </si>
  <si>
    <t>Бур 10х100/160 мм SDS-plus Keil Стандарт</t>
  </si>
  <si>
    <t>Бур 10х100/165 мм SDS-plus Bosch Профи</t>
  </si>
  <si>
    <t>Бур 10х150/210 мм SDS-plus Good Work Эконом</t>
  </si>
  <si>
    <t>Бур 10х150/210 мм SDS-plus Keil Стандарт</t>
  </si>
  <si>
    <t>Бур 10х150/215 мм SDS-plus Bosch Профи</t>
  </si>
  <si>
    <t>Бур 10х200/260 мм SDS-plus Good Work Эконом</t>
  </si>
  <si>
    <t>Бур 10х200/260 мм SDS-plus Keil Стандарт</t>
  </si>
  <si>
    <t>Бур 10х200/265 мм SDS-plus Bosch Профи</t>
  </si>
  <si>
    <t>Бур 10х250/310 мм SDS-plus Keil Стандарт</t>
  </si>
  <si>
    <t>Бур 10х250/315 мм SDS-plus Bosch Профи</t>
  </si>
  <si>
    <t>Бур 10х300/360 мм SDS-plus Keil Стандарт</t>
  </si>
  <si>
    <t>Бур 10х300/365 мм SDS-plus Bosch Профи</t>
  </si>
  <si>
    <t>Бур 10х550/600 мм SDS-plus Keil Стандарт</t>
  </si>
  <si>
    <t>Бур 10х950/1000 мм SDS-plus Keil Стандарт</t>
  </si>
  <si>
    <t>Бур 12х100/160 мм SDS-plus Good Work Эконом</t>
  </si>
  <si>
    <t>Бур 12х100/160 мм SDS-plus Keil Стандарт</t>
  </si>
  <si>
    <t>Бур 12х150/210 мм SDS-plus Good Work Эконом</t>
  </si>
  <si>
    <t>Бур 12х150/210 мм SDS-plus Keil Стандарт</t>
  </si>
  <si>
    <t>Бур 12х200/260 мм SDS-plus Good Work Эконом</t>
  </si>
  <si>
    <t>Бур 12х200/260 мм SDS-plus Keil Стандарт</t>
  </si>
  <si>
    <t>Бур 12х200/265 мм SDS-plus Bosch Профи</t>
  </si>
  <si>
    <t>Бур 12х200/340 мм SDS-max Keil Стандарт</t>
  </si>
  <si>
    <t>Бур 12х250/310 мм SDS-plus Keil Стандарт</t>
  </si>
  <si>
    <t>Бур 12х400/450 мм SDS-plus Keil Стандарт</t>
  </si>
  <si>
    <t>Бур 12х400/540 мм SDS-max Bosch Профи</t>
  </si>
  <si>
    <t>Бур 12х400/540 мм SDS-max Keil Стандарт</t>
  </si>
  <si>
    <t>Бур 12х550/600 мм SDS-plus Keil Стандарт</t>
  </si>
  <si>
    <t>Бур 12х950/1000 мм SDS-plus Keil Стандарт</t>
  </si>
  <si>
    <t>Бур 14х150/210 мм SDS-plus Good Work Эконом</t>
  </si>
  <si>
    <t>Бур 14х150/210 мм SDS-plus Keil Стандарт</t>
  </si>
  <si>
    <t>Бур 14х200/260 мм SDS-plus Good Work Эконом</t>
  </si>
  <si>
    <t>Бур 14х200/260 мм SDS-plus Keil Стандарт</t>
  </si>
  <si>
    <t>Бур 14х200/265 мм SDS-plus Bosch Профи</t>
  </si>
  <si>
    <t>Бур 14х200/340 мм SDS-max Keil Стандарт</t>
  </si>
  <si>
    <t>Бур 14х400/460 мм SDS-plus Good Work Эконом</t>
  </si>
  <si>
    <t>Бур 14х400/540 мм SDS-max Bosch Профи</t>
  </si>
  <si>
    <t>Бур 14х400/540 мм SDS-max Keil Стандарт</t>
  </si>
  <si>
    <t>Бур 15х100/160 мм SDS-plus Keil</t>
  </si>
  <si>
    <t>Бур 16x550/600 мм SDS-plus Keil Стандарт</t>
  </si>
  <si>
    <t>Бур 16x950/1000 мм SDS-plus Keil Стандарт</t>
  </si>
  <si>
    <t>Бур 16х150/210 мм SDS-plus Good Work Эконом</t>
  </si>
  <si>
    <t>Бур 16х150/210 мм SDS-plus Keil Стандарт</t>
  </si>
  <si>
    <t>Бур 16х200/260 мм SDS-plus Good Work Эконом</t>
  </si>
  <si>
    <t>Бур 16х200/260 мм SDS-plus Keil Стандарт</t>
  </si>
  <si>
    <t>Бур 16х200/340 мм SDS-max Keil Стандарт</t>
  </si>
  <si>
    <t>Бур 16х250/310 мм SDS-plus Good Work Эконом</t>
  </si>
  <si>
    <t>Бур 16х250/310 мм SDS-plus Keil Стандарт</t>
  </si>
  <si>
    <t>Бур 16х250/315 мм SDS-plus Bosch Профи</t>
  </si>
  <si>
    <t>Бур 16х400/540 мм SDS-max Bosch Профи</t>
  </si>
  <si>
    <t>Бур 16х400/540 мм SDS-max Keil Стандарт</t>
  </si>
  <si>
    <t>Бур 18x550/600 мм SDS-plus Keil Стандарт</t>
  </si>
  <si>
    <t>Бур 18x950/1000 мм SDS-plus Keil Стандарт</t>
  </si>
  <si>
    <t>Бур 18х200/340 мм SDS-max Keil Стандарт</t>
  </si>
  <si>
    <t>Бур 18х400/540 мм SDS-max Bosch Профи</t>
  </si>
  <si>
    <t>Бур 18х400/540 мм SDS-max Keil Стандарт</t>
  </si>
  <si>
    <t>Бур 18х600/740 мм SDS-max Bosch Профи</t>
  </si>
  <si>
    <t>Бур 18х800/940 мм SDS-max Keil Стандарт</t>
  </si>
  <si>
    <t>Бур 20x250/300 мм SDS-plus Keil Стандарт</t>
  </si>
  <si>
    <t>Бур 20x550/600 мм SDS-plus Keil Стандарт</t>
  </si>
  <si>
    <t>Бур 20x950/1000 мм SDS-plus Keil Стандарт</t>
  </si>
  <si>
    <t>Бур 20х200/320 мм SDS-max Keil Стандарт</t>
  </si>
  <si>
    <t>Бур 20х250/310 мм SDS-plus Good Work Эконом</t>
  </si>
  <si>
    <t>Бур 20х400/520 мм SDS-max Bosch Профи</t>
  </si>
  <si>
    <t>Бур 20х400/520 мм SDS-max Keil Стандарт</t>
  </si>
  <si>
    <t>Бур 20х540/600 мм SDS-plus Good Work Эконом</t>
  </si>
  <si>
    <t>Бур 20х600/720 мм SDS-max Bosch Профи</t>
  </si>
  <si>
    <t>Бур 20х800/920 мм SDS-max Bosch Профи</t>
  </si>
  <si>
    <t>Бур 20х800/920 мм SDS-max Keil Стандарт</t>
  </si>
  <si>
    <t>Бур 22x400/450 мм SDS-plus Keil Стандарт</t>
  </si>
  <si>
    <t>Бур 22x950/1000 мм SDS-plus Keil Стандарт</t>
  </si>
  <si>
    <t>Бур 22х200/320 мм SDS-max Keil Стандарт</t>
  </si>
  <si>
    <t>Бур 22х400/520 мм SDS-max Bosch Профи</t>
  </si>
  <si>
    <t>Бур 22х400/520 мм SDS-max Keil Стандарт</t>
  </si>
  <si>
    <t>Бур 22х600/720 мм SDS-max Bosch Профи</t>
  </si>
  <si>
    <t>Бур 22х800/920 мм SDS-max Bosch Профи</t>
  </si>
  <si>
    <t>Бур 22х800/920 мм SDS-max Keil Стандарт</t>
  </si>
  <si>
    <t>Бур 24х400/520 мм SDS-max Bosch Профи</t>
  </si>
  <si>
    <t>Бур 24х400/520 мм SDS-max Keil Стандарт</t>
  </si>
  <si>
    <t>Бур 25х400/520 мм SDS-max Bosch Профи</t>
  </si>
  <si>
    <t>Бур 25х400/520 мм SDS-max Keil Стандарт</t>
  </si>
  <si>
    <t>Бур 25х600/720 мм SDS-max Bosch Профи</t>
  </si>
  <si>
    <t>Бур 25х800/920 мм SDS-max Bosch Профи</t>
  </si>
  <si>
    <t>Бур 25х800/920 мм SDS-max Keil Стандарт</t>
  </si>
  <si>
    <t>Бур 28х450/570 мм SDS-max Keil Стандарт</t>
  </si>
  <si>
    <t>Бур 32х400/520 мм SDS-max Bosch Профи</t>
  </si>
  <si>
    <t>Бур 32х450/570 мм SDS-max Keil Стандарт</t>
  </si>
  <si>
    <t>Бур 32х800/920 мм SDS-max Bosch Профи</t>
  </si>
  <si>
    <t>Бур 32х800/920 мм SDS-max Keil Стандарт</t>
  </si>
  <si>
    <t>Бур 40х800/920 мм SDS-max Bosch Профи</t>
  </si>
  <si>
    <t>Бур 40х800/920 мм SDS-max Keil Стандарт</t>
  </si>
  <si>
    <t>Бур 45х800/920 мм SDS-max Keil Стандарт</t>
  </si>
  <si>
    <t>Коронка по бетону 68 мм SDS-plus (адаптор+сверло) Эконом</t>
  </si>
  <si>
    <t>Коронка по бетону 80 мм SDS-plus (адаптор+сверло) Эконом</t>
  </si>
  <si>
    <t>Коронка по бетону 82 мм SDS-plus (адаптор+сверло) Эконом</t>
  </si>
  <si>
    <t>Коронка по керамике алмазная  6,0 мм Rubi</t>
  </si>
  <si>
    <t>Коронка по керамике алмазная 10,0 мм Rubi</t>
  </si>
  <si>
    <t>Коронка по керамике алмазная набор 2 шт (6 и 10 мм) Rubi</t>
  </si>
  <si>
    <t>Коронка по металлу 20 мм Sheet Metal Bosch Профи</t>
  </si>
  <si>
    <t>Коронка по металлу 22 мм Sheet Metal Bosch Профи</t>
  </si>
  <si>
    <t>Коронка по металлу 25 мм Sheet Metal Bosch Профи</t>
  </si>
  <si>
    <t>Коронка по металлу 32 мм Sheet Metal Bosch Профи</t>
  </si>
  <si>
    <t>Коронка универсальная  набор 11 шт (19-76 мм) Progressor Bosch Профи</t>
  </si>
  <si>
    <t>Коронка универсальная 16 мм Progressor Bosch Профи</t>
  </si>
  <si>
    <t>Коронка универсальная 19 мм Progressor Bosch Профи</t>
  </si>
  <si>
    <t>Коронка универсальная 20 мм  Progressor Bosch Профи</t>
  </si>
  <si>
    <t>Коронка универсальная 25 мм Progressor Bosch Профи</t>
  </si>
  <si>
    <t>Коронка универсальная 27 мм Progressor Bosch Профи</t>
  </si>
  <si>
    <t xml:space="preserve">Коронка универсальная 32 мм Progressor Bosch Профи </t>
  </si>
  <si>
    <t>Коронка универсальная 35 мм Progressor Bosch Профи</t>
  </si>
  <si>
    <t>Коронка универсальная 40 мм  Progressor Bosch Профи</t>
  </si>
  <si>
    <t>Коронка универсальная 51 мм Progressor Bosch Профи</t>
  </si>
  <si>
    <t>Коронка универсальная 60 мм Progressor Bosch Профи</t>
  </si>
  <si>
    <t>Коронка универсальная 67 мм Progressor Bosch Профи</t>
  </si>
  <si>
    <t>Коронка универсальная 68 мм Progressor Bosch Профи</t>
  </si>
  <si>
    <t>Коронки по дереву набор 5 шт (60-92 мм) Promoline Bosch Стандарт</t>
  </si>
  <si>
    <t>Коронки по дереву набор 7 шт (26-64 мм) Promoline Bosch Стандарт</t>
  </si>
  <si>
    <t>Коронки по дереву набор 8 шт (22-68) мм Promoline Bosch Стандарт</t>
  </si>
  <si>
    <t>Коронки по кафелю набор 5 шт (33-83) мм Fit</t>
  </si>
  <si>
    <t>Переходник (адаптер) c 6-гран. хвостовиком 8 мм, для коронок Progressor Bosch Профи</t>
  </si>
  <si>
    <t>Переходник (адаптер) с хвостовиком SDS-plus, для коронок Progressor Bosch Профи</t>
  </si>
  <si>
    <t>Переходник (адаптер) с шестигранным хвостовиком 8 мм, для коронок Sheet Metal Bosch Профи</t>
  </si>
  <si>
    <t xml:space="preserve">Сверло центрирующее для коронок Progressor Bosch Профи </t>
  </si>
  <si>
    <t xml:space="preserve">Сверло центрирующее для коронок Sheet Metal Bosch Профи </t>
  </si>
  <si>
    <t>Балеринка для плитки с защитной решеткой d=20-90 мм Fit</t>
  </si>
  <si>
    <t>Бита PH2 25 мм с ограничителем для ГКЛ 2 шт Fit</t>
  </si>
  <si>
    <t>Бита для кровельных саморезов 6-гран. 4,8 мм Fit</t>
  </si>
  <si>
    <t>Держатель для бит магнитный, универсальный 50 мм Irwin Стандарт</t>
  </si>
  <si>
    <t>Держатель для бит магнитный, универсальный 75 мм Bosch Профи</t>
  </si>
  <si>
    <t>Зубило изогнутое 40х260 мм SDS-plus Bosch Профи</t>
  </si>
  <si>
    <t>Зубило лопаточное 40х250 мм SDS-plus Bosch Профи</t>
  </si>
  <si>
    <t>Зубило пикообразное 250 мм SDS-plus Bosch Профи</t>
  </si>
  <si>
    <t>Зубило пикообразное 250 мм SDS-plus Good Work Эконом</t>
  </si>
  <si>
    <t>Зубило пикообразное 250 мм SDS-plus Keil Стандарт</t>
  </si>
  <si>
    <t>Зубило пикообразное 280 мм SDS-max Bosch Профи</t>
  </si>
  <si>
    <t>Зубило пикообразное 280 мм SDS-max Keil Стандарт</t>
  </si>
  <si>
    <t>Зубило пикообразное 400 мм SDS-max  Bosch Профи</t>
  </si>
  <si>
    <t>Зубило пикообразное 400 мм SDS-max  Keil Стандарт</t>
  </si>
  <si>
    <t>Зубило пикообразное 600 мм SDS-max Bosch Профи</t>
  </si>
  <si>
    <t>Зубило пикообразное 600 мм SDS-max Keil Стандарт</t>
  </si>
  <si>
    <t>Зубило плоское 20х250 мм SDS-plus Bosch Профи</t>
  </si>
  <si>
    <t>Зубило плоское 20х250 мм SDS-plus Keil Стандарт</t>
  </si>
  <si>
    <t>Зубило плоское 22х250 мм SDS-plus Good Work Эконом</t>
  </si>
  <si>
    <t>Зубило плоское 25х280 мм SDS-max Bosch Профи</t>
  </si>
  <si>
    <t>Зубило плоское 25х280 мм SDS-max Keil Стандарт</t>
  </si>
  <si>
    <t>Зубило плоское 25х400 мм SDS-max Bosch Профи</t>
  </si>
  <si>
    <t>Зубило плоское 25х400 мм SDS-max Keil Стандарт</t>
  </si>
  <si>
    <t>Зубило плоское 25х600 мм SDS-max Keil Стандарт</t>
  </si>
  <si>
    <t>Зубило плоское 40х250 мм SDS-plus Good Work Эконом</t>
  </si>
  <si>
    <t>Зубило плоское 40х250 мм SDS-plus Keil Стандарт</t>
  </si>
  <si>
    <t>Зубило плоское 50х400 мм SDS-max Keil Стандарт</t>
  </si>
  <si>
    <t>Зубило полукруглое 22х250 мм SDS-plus Good Work Эконом</t>
  </si>
  <si>
    <t>Зубило полукруглое 22х250 мм SDS-plus Keil Стандарт</t>
  </si>
  <si>
    <t>Корщетка для дрели d=50 мм, набор 3шт Fit</t>
  </si>
  <si>
    <t>Корщетка-венчик для дрели d=25 мм Fit</t>
  </si>
  <si>
    <t>Корщетка-колесо витая для дрели d=75 мм Fit</t>
  </si>
  <si>
    <t>Корщетка-колесо витая для УШМ 125х22 мм Fit</t>
  </si>
  <si>
    <t>Корщетка-колесо витая для УШМ 150х22 мм Fit</t>
  </si>
  <si>
    <t>Корщетка-колесо витая для УШМ 180х22 мм Fit</t>
  </si>
  <si>
    <t>Корщетка-колесо для дрели d=100 мм Fit</t>
  </si>
  <si>
    <t>Корщетка-колесо для дрели d=50 мм Fit</t>
  </si>
  <si>
    <t>Корщетка-колесо для дрели d=60 мм Fit</t>
  </si>
  <si>
    <t>Корщетка-чашка витая для дрели d=70 мм Fit</t>
  </si>
  <si>
    <t>Корщетка-чашка витая для УШМ  d=65 мм, гайка М14 Fit</t>
  </si>
  <si>
    <t>Корщетка-чашка витая для УШМ d-100 мм, гайка М14</t>
  </si>
  <si>
    <t>Корщетка-чашка витая для УШМ d-75 мм, гайка М14</t>
  </si>
  <si>
    <t>Корщетка-чашка для дрели d=50 мм Fit</t>
  </si>
  <si>
    <t>Корщетка-чашка для дрели d=60 мм Fit</t>
  </si>
  <si>
    <t>Корщетка-чашка для дрели d=75 мм Fit</t>
  </si>
  <si>
    <t>Корщетка-чашка для УШМ d=100 мм, гайка М14 Fit</t>
  </si>
  <si>
    <t>Корщетка-чашка для УШМ d=65 мм, гайка М14 Fit</t>
  </si>
  <si>
    <t>Корщетка-чашка для УШМ d=75 мм, гайка М14 Fit</t>
  </si>
  <si>
    <t>Миксер-насадка для гипса 100х600 мм</t>
  </si>
  <si>
    <t>Миксер-насадка для гипса 80х400 мм</t>
  </si>
  <si>
    <t>Миксер-насадка для красок и клеев 100х600 мм</t>
  </si>
  <si>
    <t>Миксер-насадка для красок и клеев 80х400 мм</t>
  </si>
  <si>
    <t>Миксер-насадка для строительных растворов 100х560 с резьбой М14, M-100R BL Rubi</t>
  </si>
  <si>
    <t>Миксер-насадка для строительных растворов 120х600 с резьбой М14, M-120R BL Rubi</t>
  </si>
  <si>
    <t>Миксер-насадка для цементных растворов 100х600 мм</t>
  </si>
  <si>
    <t>Миксер-насадка для цементных растворов 100х600 мм (SDS+)</t>
  </si>
  <si>
    <t>Миксер-насадка для цементных растворов 120х600 мм (SDS+)</t>
  </si>
  <si>
    <t>Миксер-насадка для цементных растворов 140х600 мм</t>
  </si>
  <si>
    <t>Миксер-насадка для цементных растворов 140х600 мм, с резьбой М14</t>
  </si>
  <si>
    <t>Миксер-насадка для цементных растворов 80х400 мм</t>
  </si>
  <si>
    <t>Насадка для монтажа шурупа бетон/дерево MMS-TC, TX30 138 мм</t>
  </si>
  <si>
    <t xml:space="preserve">Насадка для монтажа шурупа бетон/дерево MMS-TC, TX40 169 мм </t>
  </si>
  <si>
    <t>Насадка для монтажа шурупа бетон/дерево MMS-TC, TX50 260 мм</t>
  </si>
  <si>
    <t>Патрон для дрели бесключевой 1/2" 1,5-13 мм Fit</t>
  </si>
  <si>
    <t>Патрон для дрели бесключевой 1/2" 2-13 мм Fit</t>
  </si>
  <si>
    <t>Патрон для дрели ключевой 1/2" 3-16 мм Fit</t>
  </si>
  <si>
    <t>Переходник (адаптор) SDS-plus на патрон Fit</t>
  </si>
  <si>
    <t>Пилки для лобзика по дереву 10 зуб. набор 5 шт Irwin Профи</t>
  </si>
  <si>
    <t>Пилки для лобзика по дереву для прямых пропилов T101AIF 5 шт (2-30 мм) Bosch Профи</t>
  </si>
  <si>
    <t>Пилки для лобзика по дереву для прямых пропилов T101B 5 шт (3-30 мм) Bosch Профи</t>
  </si>
  <si>
    <t>Пилки для лобзика по дереву для прямых пропилов T101BR, 5 шт (3-30 мм) Bosch Профи</t>
  </si>
  <si>
    <t>Пилки для лобзика по дереву для прямых пропилов T101D 5 шт (10-45 мм) Bosch Профи</t>
  </si>
  <si>
    <t>Пилки для лобзика по дереву для прямых пропилов T111C 5 шт (4-50 мм) Bosch Профи</t>
  </si>
  <si>
    <t>Пилки для лобзика по дереву для прямых пропилов T119B 5 шт (2-15 мм) Bosch Профи</t>
  </si>
  <si>
    <t>Пилки для лобзика по дереву для прямых пропилов T144D 5 шт (5-50 мм) Bosch Профи</t>
  </si>
  <si>
    <t>Пилки для лобзика по металлу 36 зуб. набор 5 шт Irwin Профи</t>
  </si>
  <si>
    <t>Пилки для лобзика по металлу для криволинейных пропилов T218A 5 шт (1-3 мм) Bosch Профи</t>
  </si>
  <si>
    <t>Пилки для лобзика по металлу для прямых пропилов T118A 5 шт (1-3 мм) Bosch Профи</t>
  </si>
  <si>
    <t>Пилки для лобзика по металлу для прямых пропилов T118B 5 шт (2,5-6 мм) 5 шт Bosch Профи</t>
  </si>
  <si>
    <t>Пилки для лобзика по металлу для прямых пропилов T118G 5 шт (0,5-1,5 мм) Bosch Профи</t>
  </si>
  <si>
    <t>Пилки для лобзика универсальные, набор 8 шт Bosch Профи</t>
  </si>
  <si>
    <t>Удлинитель для перьевого сверла 300 мм, с ключом Fit</t>
  </si>
  <si>
    <t>Чашка алмазная для бетона 125х22 мм Bosch Профи</t>
  </si>
  <si>
    <t>Чашка алмазная для бетона 125х22 мм Г–образный сегмент Bosch Профи</t>
  </si>
  <si>
    <t>Сверло по бетону  3х70 мм Keil Стандарт</t>
  </si>
  <si>
    <t xml:space="preserve">Сверло по бетону  4х75 мм Bosch Профи </t>
  </si>
  <si>
    <t>Сверло по бетону  4х75 мм Good Work Эконом</t>
  </si>
  <si>
    <t>Сверло по бетону  4х75 мм Keil Стандарт</t>
  </si>
  <si>
    <t>Сверло по бетону  5х85 мм Bosch Профи</t>
  </si>
  <si>
    <t>Сверло по бетону  5х85 мм Good Work Эконом</t>
  </si>
  <si>
    <t>Сверло по бетону  5х85 мм Keil Стандарт</t>
  </si>
  <si>
    <t>Сверло по бетону  5х95 мм HSS Heller Стандарт</t>
  </si>
  <si>
    <t>Сверло по бетону  6х100 мм Bosch Профи</t>
  </si>
  <si>
    <t>Сверло по бетону  6х100 мм FIT Эконом</t>
  </si>
  <si>
    <t>Сверло по бетону  6х100 мм Good Work Эконом</t>
  </si>
  <si>
    <t>Сверло по бетону  6х100 мм HSS Heller Стандарт</t>
  </si>
  <si>
    <t>Сверло по бетону  6х100 мм Keil Стандарт</t>
  </si>
  <si>
    <t xml:space="preserve">Сверло по бетону  6х150 мм Bosch Профи </t>
  </si>
  <si>
    <t>Сверло по бетону  6х150 мм Good Work Эконом</t>
  </si>
  <si>
    <t>Сверло по бетону  8х110 мм Good Work Эконом</t>
  </si>
  <si>
    <t xml:space="preserve">Сверло по бетону  8х120 мм Bosch Профи </t>
  </si>
  <si>
    <t>Сверло по бетону  8х120 мм FIT Эконом</t>
  </si>
  <si>
    <t>Сверло по бетону  8х120 мм HSS Heller Стандарт</t>
  </si>
  <si>
    <t>Сверло по бетону  8х120 мм Keil Стандарт</t>
  </si>
  <si>
    <t>Сверло по бетону  8х200 мм Good Work Эконом</t>
  </si>
  <si>
    <t>Сверло по бетону 10х120 мм Bosch Профи</t>
  </si>
  <si>
    <t>Сверло по бетону 10х120 мм FIT Эконом</t>
  </si>
  <si>
    <t>Сверло по бетону 10х120 мм HSS Heller Стандарт</t>
  </si>
  <si>
    <t>Сверло по бетону 10х120 мм Keil Стандарт</t>
  </si>
  <si>
    <t>Сверло по бетону 10х200 мм Good Work Эконом</t>
  </si>
  <si>
    <t>Сверло по бетону 12х150 мм Keil Стандарт</t>
  </si>
  <si>
    <t>Сверло по бетону набор 4 шт (5, 6, 8,10 мм) Heller Стандарт</t>
  </si>
  <si>
    <t>Сверло по бетону набор 5 шт (d=4, 5, 6, 8, 10) Good Work Эконом</t>
  </si>
  <si>
    <t>Сверло по бетону набор 5 шт (d=4,5,6,8,10) Keil Стандарт</t>
  </si>
  <si>
    <t xml:space="preserve">Сверло по дереву  3х60 мм Bosch Профи </t>
  </si>
  <si>
    <t xml:space="preserve">Сверло по дереву  4х70 мм Bosch Профи </t>
  </si>
  <si>
    <t xml:space="preserve">Сверло по дереву  5х85 мм Bosch Профи </t>
  </si>
  <si>
    <t>Сверло по дереву  5х85 мм HSS Heller Стандарт</t>
  </si>
  <si>
    <t xml:space="preserve">Сверло по дереву  6х90 мм Bosch Профи </t>
  </si>
  <si>
    <t>Сверло по дереву  6х90 мм HSS Heller Стандарт</t>
  </si>
  <si>
    <t>Сверло по дереву  8х110 мм Bosch Профи</t>
  </si>
  <si>
    <t>Сверло по дереву  8х120 мм HSS Heller Стандарт</t>
  </si>
  <si>
    <t xml:space="preserve">Сверло по дереву 10х120 мм Bosch Профи </t>
  </si>
  <si>
    <t>Сверло по дереву 10х130 мм HSS Heller Стандарт</t>
  </si>
  <si>
    <t>Сверло по дереву 12х150 мм Bosch Профи</t>
  </si>
  <si>
    <t>Сверло по дереву витое 12х450 мм Heller Стандарт</t>
  </si>
  <si>
    <t>Сверло по дереву витое 14х450 мм Heller Стандарт</t>
  </si>
  <si>
    <t>Сверло по дереву витое 16х450 мм Heller Стандарт</t>
  </si>
  <si>
    <t>Сверло по дереву витое 18х450 мм Heller Стандарт</t>
  </si>
  <si>
    <t>Сверло по дереву витое 20х450 мм Heller Стандарт</t>
  </si>
  <si>
    <t>Сверло по дереву витое 22х450 мм Heller Стандарт</t>
  </si>
  <si>
    <t>Сверло по дереву витое 24х450 мм Heller Стандарт</t>
  </si>
  <si>
    <t>Сверло по дереву набор 5 шт (4, 5, 6, 8, 10 мм) Keil Стандарт</t>
  </si>
  <si>
    <t>Сверло по дереву перьевое 10х152 мм Bosch Профи</t>
  </si>
  <si>
    <t>Сверло по дереву перьевое 12х152 мм Bosch Профи</t>
  </si>
  <si>
    <t>Сверло по дереву перьевое 16х152 мм Bosch Профи</t>
  </si>
  <si>
    <t>Сверло по дереву перьевое 18х152 мм Bosch Профи</t>
  </si>
  <si>
    <t xml:space="preserve">Сверло по дереву перьевое 20х152 мм Bosch Профи </t>
  </si>
  <si>
    <t>Сверло по дереву перьевое 22х152 мм Bosch Профи</t>
  </si>
  <si>
    <t xml:space="preserve">Сверло по дереву перьевое 25х152 мм Bosch Профи </t>
  </si>
  <si>
    <t>Сверло по дереву перьевое 32х152 мм Bosch Профи</t>
  </si>
  <si>
    <t>Сверло по дереву перьевое 40х152 мм Bosch Профи</t>
  </si>
  <si>
    <t>Сверло по дереву перьевое набор 6 шт (d=10, 12, 16, 18, 20, 25) Good Work Эконом</t>
  </si>
  <si>
    <t>Сверло по металлу  2,0х49 мм 10 шт HSS Keil Стандарт</t>
  </si>
  <si>
    <t>Сверло по металлу  2,5х57 мм 10 шт HSS Heller Стандарт</t>
  </si>
  <si>
    <t>Сверло по металлу  2,5х57 мм 10 шт HSS Keil Стандарт</t>
  </si>
  <si>
    <t>Сверло по металлу  2,5х57 мм 2 шт HSS-G Bosch Профи</t>
  </si>
  <si>
    <t>Сверло по металлу  3,0х61 мм 10 шт HSS Heller Стандарт</t>
  </si>
  <si>
    <t>Сверло по металлу  3,0х61 мм 10 шт HSS Keil Стандарт</t>
  </si>
  <si>
    <t>Сверло по металлу  3,0х61 мм 2 шт HSS-G Bosch Профи</t>
  </si>
  <si>
    <t>Сверло по металлу  3,2х65 мм 10 шт HSS Keil Стандарт</t>
  </si>
  <si>
    <t>Сверло по металлу  3,2х65 мм 2 шт HSS-G Bosch Профи</t>
  </si>
  <si>
    <t>Сверло по металлу  3,3х65 мм 10 шт HSS Heller Стандарт</t>
  </si>
  <si>
    <t>Сверло по металлу  3,3х65 мм 10 шт HSS Keil Стандарт</t>
  </si>
  <si>
    <t>Сверло по металлу  3,5х70 мм 10 шт HSS Keil Стандарт</t>
  </si>
  <si>
    <t>Сверло по металлу  3,5х70 мм 2 шт HSS-G Bosch Профи</t>
  </si>
  <si>
    <t>Сверло по металлу  4,0х75 мм 10 шт HSS Heller Стандарт</t>
  </si>
  <si>
    <t>Сверло по металлу  4,0х75 мм 10 шт HSS Keil Стандарт</t>
  </si>
  <si>
    <t>Сверло по металлу  4,0х75 мм 2 шт HSS-G Bosch Профи</t>
  </si>
  <si>
    <t>Сверло по металлу  4,2х75 мм 10 шт HSS Heller Стандарт</t>
  </si>
  <si>
    <t>Сверло по металлу  4,2х75 мм 10 шт HSS Keil Стандарт</t>
  </si>
  <si>
    <t>Сверло по металлу  4,2х75 мм HSS-G Bosch Профи</t>
  </si>
  <si>
    <t>Сверло по металлу  4,5х80 мм 10 шт HSS Keil Стандарт</t>
  </si>
  <si>
    <t>Сверло по металлу  4,5х80 мм HSS-G Bosch Профи</t>
  </si>
  <si>
    <t>Сверло по металлу  5,0х86 мм 10 шт HSS Heller Стандарт</t>
  </si>
  <si>
    <t>Сверло по металлу  5,0х86 мм 10 шт HSS Keil Стандарт</t>
  </si>
  <si>
    <t>Сверло по металлу  5,0х86 мм HSS-G Bosch Профи</t>
  </si>
  <si>
    <t>Сверло по металлу  5,5х93 мм HSS-G Bosch Профи</t>
  </si>
  <si>
    <t>Сверло по металлу  6,0х93 мм 10 шт HSS Heller Стандарт</t>
  </si>
  <si>
    <t>Сверло по металлу  6,0х93 мм 10 шт HSS Keil Стандарт</t>
  </si>
  <si>
    <t>Сверло по металлу  6,0х93 мм HSS-G Bosch Профи</t>
  </si>
  <si>
    <t>Сверло по металлу  6,5х101 мм 10 шт HSS Keil Стандарт</t>
  </si>
  <si>
    <t>Сверло по металлу  6,5х101 мм HSS-G Bosch Профи</t>
  </si>
  <si>
    <t>Сверло по металлу  7,0х109 мм 10 шт HSS Heller Стандарт</t>
  </si>
  <si>
    <t>Сверло по металлу  7,0х109 мм 10 шт HSS Keil Стандарт</t>
  </si>
  <si>
    <t>Сверло по металлу  7,0х109 мм HSS-G Bosch Профи</t>
  </si>
  <si>
    <t>Сверло по металлу  8,0х117 мм 10 шт HSS Heller Стандарт</t>
  </si>
  <si>
    <t>Сверло по металлу  8,0х117 мм 10 шт HSS Keil Стандарт</t>
  </si>
  <si>
    <t>Сверло по металлу  8,0х117 мм HSS-G Bosch Профи</t>
  </si>
  <si>
    <t>Сверло по металлу  8,5х117 мм 10 шт HSS Heller Стандарт</t>
  </si>
  <si>
    <t>Сверло по металлу  8,5х117 мм 10 шт HSS Keil Стандарт</t>
  </si>
  <si>
    <t>Сверло по металлу  9,0х125 мм 10 шт HSS Keil Стандарт</t>
  </si>
  <si>
    <t>Сверло по металлу 10,0х113 мм HSS-G Bosch Профи</t>
  </si>
  <si>
    <t>Сверло по металлу 10,0х133 мм 10 шт HSS Heller Стандарт</t>
  </si>
  <si>
    <t>Сверло по металлу 10,0х133 мм 10 шт HSS Keil Стандарт</t>
  </si>
  <si>
    <t>Сверло по металлу 11,0х142 мм 5 шт HSS Keil Стандарт</t>
  </si>
  <si>
    <t>Сверло по металлу 12,0х151 мм 5 шт HSS Keil Стандарт</t>
  </si>
  <si>
    <t>Сверло по металлу 13,0х151 мм 5 шт HSS Keil Стандарт</t>
  </si>
  <si>
    <t>Сверло по металлу набор 13 шт (1,5-6,5 мм) HSS Keil Стандарт</t>
  </si>
  <si>
    <t>Сверло по металлу набор 19 шт (1-10 мм) HSS Keil Стандарт</t>
  </si>
  <si>
    <t>Сверло по кафелю, стеклу 6 мм FIT Эконом</t>
  </si>
  <si>
    <t xml:space="preserve">Сверло по плитке  4х70 мм Bosch Профи </t>
  </si>
  <si>
    <t>Сверло по плитке  5х65 мм Good Work Эконом</t>
  </si>
  <si>
    <t xml:space="preserve">Сверло по плитке  5х70 мм Bosch Профи </t>
  </si>
  <si>
    <t>Сверло по плитке  6х65 мм Good Work Эконом</t>
  </si>
  <si>
    <t xml:space="preserve">Сверло по плитке  6х80 мм Bosch Профи </t>
  </si>
  <si>
    <t>Сверло по плитке  8х70 мм Good Work Эконом</t>
  </si>
  <si>
    <t xml:space="preserve">Сверло по плитке  8х80 мм Bosch Профи </t>
  </si>
  <si>
    <t>Сверло по плитке 10х90 мм Bosch Профи</t>
  </si>
  <si>
    <t xml:space="preserve">Сверло по плитке алмазное  6х33 мм Bosch Профи </t>
  </si>
  <si>
    <t xml:space="preserve">Сверло по плитке алмазное  8х33 мм Bosch Профи </t>
  </si>
  <si>
    <t xml:space="preserve">Сверло по плитке алмазное 10х33 мм Bosch Профи </t>
  </si>
  <si>
    <t xml:space="preserve">Сверло универсальное  4х75 мм Bosch Профи </t>
  </si>
  <si>
    <t xml:space="preserve">Сверло универсальное  5х85 мм Bosch Профи </t>
  </si>
  <si>
    <t xml:space="preserve">Сверло универсальное  6х100 мм Bosch Профи </t>
  </si>
  <si>
    <t xml:space="preserve">Сверло универсальное  6х150 мм Bosch Профи </t>
  </si>
  <si>
    <t xml:space="preserve">Сверло универсальное  8х120 мм Bosch Профи </t>
  </si>
  <si>
    <t xml:space="preserve">Сверло универсальное 10х120 мм Bosch Профи </t>
  </si>
  <si>
    <t xml:space="preserve">Сверло универсальное 12х150 мм Bosch Профи </t>
  </si>
  <si>
    <t>Баллон газовый пропановый 12 л</t>
  </si>
  <si>
    <t>Баллон газовый пропановый 50 л</t>
  </si>
  <si>
    <t>Баллон с газом пропан-бутан прокалываемый 0,19 кг Providus</t>
  </si>
  <si>
    <t>Баллон с газом пропан-бутан с клапаном 0,33 кг Providus</t>
  </si>
  <si>
    <t>Горелка (комплект для паяния) 3 насадки, 1,5 м шланг Эконом</t>
  </si>
  <si>
    <t xml:space="preserve">Горелка газовая с пьезоподжигом Providus </t>
  </si>
  <si>
    <t>Горелка кровельная  85 см с насадкой, Providus</t>
  </si>
  <si>
    <t>Горелка кровельная  95 см с двумя насадками, Providus</t>
  </si>
  <si>
    <t>Горелка кровельная 106 см с насадкой, Providus</t>
  </si>
  <si>
    <t xml:space="preserve">Горелка кровельная 35 см с насадкой, шланг 1,5 м Providus </t>
  </si>
  <si>
    <t xml:space="preserve">Горелка кровельная 54 см с насадкой, шланг 1,5 м Tulips </t>
  </si>
  <si>
    <t>Редуктор РДСГ -1-1,2 (Лягушка)</t>
  </si>
  <si>
    <t>Шланг (рукав) газовый d=9 мм</t>
  </si>
  <si>
    <t>Шланг газовый  3 м, d=8 мм с резьбовым соединением</t>
  </si>
  <si>
    <t>Шланг газовый  5 м, d=8 мм с резьбовым соединением</t>
  </si>
  <si>
    <t>Шланг газовый 10 м, d=8 мм с резьбовым соединением</t>
  </si>
  <si>
    <t>Лампа паяльная бензиновая ЛП-1500, 1,5 л</t>
  </si>
  <si>
    <t>Лампа паяльная газовая без пьезоподжига Providus</t>
  </si>
  <si>
    <t>Лампа паяльная газовая с пьезоподжигом Providus</t>
  </si>
  <si>
    <t>Электроды АНО-21 d2, 1кг</t>
  </si>
  <si>
    <t>Электроды АНО-4 d3, 4кг</t>
  </si>
  <si>
    <t>Электроды АНО-4 d3,25, 4кг</t>
  </si>
  <si>
    <t>Электроды АНО-4 d4, 5кг</t>
  </si>
  <si>
    <t>Электроды МР-3 синие d3, 5кг Спецэлектрод</t>
  </si>
  <si>
    <t>Электроды МР-3 синие d4, 5кг Спецэлектрод</t>
  </si>
  <si>
    <t>Электроды ОЗС-12 d2, 3кг Спецэлектрод</t>
  </si>
  <si>
    <t>Электроды ОЗС-12 d2,5, 4кг Спецэлектрод</t>
  </si>
  <si>
    <t>Электроды ОЗС-12 d3, 5кг Спецэлектрод</t>
  </si>
  <si>
    <t>Электроды ОЗС-12 d4, 5кг Спецэлектрод</t>
  </si>
  <si>
    <t>Электроды УОНИ-13-55 d3, 4кг</t>
  </si>
  <si>
    <t>Электроды УОНИ-13-55 d4, 5кг</t>
  </si>
  <si>
    <t>Молоток отбойный BOSCH GSH 27 б/у</t>
  </si>
  <si>
    <t>Пика макита б/у</t>
  </si>
  <si>
    <t>Пика-лопатка П-41 б/у</t>
  </si>
  <si>
    <t>Углошлифовальная машина  Makita 9069/230 б/у</t>
  </si>
  <si>
    <t>Шнек 200 мм ВТ-120 (для Бура моторного) б/у</t>
  </si>
  <si>
    <t>Диск алмазный сегментный  по бетону 125х22 мм Good Work Эконом</t>
  </si>
  <si>
    <t>Диск алмазный сегментный  по бетону 125х22 мм Graphite Pro Стандарт</t>
  </si>
  <si>
    <t>Диск алмазный сегментный по асфальту 350х25,4 мм Champion Стандарт</t>
  </si>
  <si>
    <t>Диск алмазный сегментный по бетону  115х22 мм Graphite Pro Стандарт</t>
  </si>
  <si>
    <t>Диск алмазный сегментный по бетону 115х22 мм Professional Bosch Профи</t>
  </si>
  <si>
    <t>Диск алмазный сегментный по бетону 125х22 мм Professional Bosch Профи</t>
  </si>
  <si>
    <t>Диск алмазный сегментный по бетону 150х22 мм Professional Bosch Профи</t>
  </si>
  <si>
    <t>Диск алмазный сегментный по бетону 180х22 мм Professional Bosch Профи</t>
  </si>
  <si>
    <t>Диск алмазный сегментный по бетону 230х22 мм Good Work Эконом</t>
  </si>
  <si>
    <t>Диск алмазный сегментный по бетону 230х22 мм Graphite Pro Стандарт</t>
  </si>
  <si>
    <t>Диск алмазный сегментный по бетону 230х22 мм Professional Bosch Профи</t>
  </si>
  <si>
    <t>Диск алмазный сегментный по бетону 350х25,4 мм Champion Стандарт</t>
  </si>
  <si>
    <t>Диск алмазный сегментный универсальный 115х22 мм Professional Bosch Профи</t>
  </si>
  <si>
    <t>Диск алмазный сегментный универсальный 125х22 мм Professional Bosch Профи</t>
  </si>
  <si>
    <t>Диск алмазный сегментный универсальный 150х22 мм Professional Bosch Профи</t>
  </si>
  <si>
    <t>Диск алмазный сегментный универсальный 180х22 мм Professional Bosch Профи</t>
  </si>
  <si>
    <t>Диск алмазный сегментный универсальный 230х22 мм Professional Bosch Профи</t>
  </si>
  <si>
    <t>Диск алмазный сплошной по керамике 115х22 мм Graphite Pro Стандарт</t>
  </si>
  <si>
    <t>Диск алмазный сплошной по керамике 115х22 мм Professional Bosch Профи</t>
  </si>
  <si>
    <t>Диск алмазный сплошной по керамике 125х22 мм Good Work Эконом</t>
  </si>
  <si>
    <t>Диск алмазный сплошной по керамике 125х22 мм Graphite Pro Стандарт</t>
  </si>
  <si>
    <t>Диск алмазный сплошной по керамике 125х22 мм Professional Bosch Профи</t>
  </si>
  <si>
    <t>Диск алмазный сплошной по керамике 150х22 мм Professional Bosch Профи</t>
  </si>
  <si>
    <t>Диск алмазный сплошной по керамике 180х22 мм Professional Bosch Профи</t>
  </si>
  <si>
    <t>Диск алмазный сплошной по керамике 180х25,4/22,2 мм BL-С180  Rubi Стандарт</t>
  </si>
  <si>
    <t>Диск алмазный сплошной по керамике 200х25,4 мм BL -С200 Rubi Стандарт</t>
  </si>
  <si>
    <t>Диск алмазный сплошной по керамике 230х22 мм Good Work Эконом</t>
  </si>
  <si>
    <t>Диск алмазный сплошной по керамике 230х22 мм Graphite Pro Стандарт</t>
  </si>
  <si>
    <t>Диск алмазный сплошной по керамике 230х22 мм Professional Bosch Профи</t>
  </si>
  <si>
    <t>Диск алмазный турбо 115х22 мм Graphite Pro Стандарт</t>
  </si>
  <si>
    <t>Диск алмазный турбо 125х22 мм Good Work Эконом</t>
  </si>
  <si>
    <t>Диск алмазный турбо 125х22 мм Graphite Pro Стандарт</t>
  </si>
  <si>
    <t>Диск алмазный турбо 180х22 мм Good Work Эконом</t>
  </si>
  <si>
    <t>Диск алмазный турбо 180х22 мм Graphite Pro Стандарт</t>
  </si>
  <si>
    <t>Диск алмазный турбо 230х22 мм Good Work Эконом</t>
  </si>
  <si>
    <t>Диск алмазный турбо 230х22 мм Graphite Pro Стандарт</t>
  </si>
  <si>
    <t>Диск пильный 160х18х20/16 мм Optiline ECO Bosch Профи</t>
  </si>
  <si>
    <t>Диск пильный 160х24х20/16 мм Optiline Bosch Профи</t>
  </si>
  <si>
    <t>Диск пильный 160х24х20/16 мм Spedline ECO Bosch Профи</t>
  </si>
  <si>
    <t>Диск пильный 160х32х20 мм Fit</t>
  </si>
  <si>
    <t>Диск пильный 160х36х20/16 мм Optiline ECO Bosch Профи</t>
  </si>
  <si>
    <t>Диск пильный 160х42х20/16 мм универсальный Multi ECO Bosch Профи</t>
  </si>
  <si>
    <t>Диск пильный 160х42х20/16 мм универсальный Multi Material Bosch Профи</t>
  </si>
  <si>
    <t>Диск пильный 165х16х20 мм Интерскол Стандарт</t>
  </si>
  <si>
    <t>Диск пильный 165х24х20 мм Fit</t>
  </si>
  <si>
    <t>Диск пильный 165х24х20 мм Атака Стандарт</t>
  </si>
  <si>
    <t>Диск пильный 185х24х20 мм Fit</t>
  </si>
  <si>
    <t>Диск пильный 185х36х20 мм Fit</t>
  </si>
  <si>
    <t>Диск пильный 185х40х20 мм Fit</t>
  </si>
  <si>
    <t>Диск пильный 185х48х20 мм Fit</t>
  </si>
  <si>
    <t>Диск пильный 190х20х20 мм Интерскол Стандарт</t>
  </si>
  <si>
    <t>Диск пильный 190х24х30 мм Optiline Bosch Профи</t>
  </si>
  <si>
    <t>Диск пильный 190х24х30 мм Optiline EСО Bosch Профи</t>
  </si>
  <si>
    <t>Диск пильный 190х24х30 мм Атака Стандарт</t>
  </si>
  <si>
    <t>Диск пильный 190х36х30 мм Optiline Bosch Профи</t>
  </si>
  <si>
    <t>Диск пильный 190х48х30 мм Optiline Bosch Профи</t>
  </si>
  <si>
    <t>Диск пильный 190х48х30 мм Optiline ECO Bosch Профи</t>
  </si>
  <si>
    <t>Диск пильный 190х54х30 мм универсальный Multi ECO Bosch Профи</t>
  </si>
  <si>
    <t>Диск пильный 190х54х30 мм универсальный Multi Material Bosch Профи</t>
  </si>
  <si>
    <t>Диск пильный 200х24х32 мм Optiline ECO Bosch Профи</t>
  </si>
  <si>
    <t>Диск пильный 200х48х32 мм Optiline ECO Bosch Профи</t>
  </si>
  <si>
    <t>Диск пильный 230х24х30 мм Optiline ECO Bosch Профи</t>
  </si>
  <si>
    <t>Диск пильный 230х48х30 мм Optiline ECO Bosch Профи</t>
  </si>
  <si>
    <t>Диск пильный 235х20х30 мм Атака Стандарт</t>
  </si>
  <si>
    <t>Диск пильный 235х20х30 мм Интерскол Стандарт</t>
  </si>
  <si>
    <t>Диск пильный 235х48х30 мм Атака Стандарт</t>
  </si>
  <si>
    <t>Диск пильный 235х50х30 мм Интерскол Стандарт</t>
  </si>
  <si>
    <t>Диск шлифовальный с липучкой  Р40 d=125 мм 5 шт Эконом</t>
  </si>
  <si>
    <t>Диск шлифовальный с липучкой  Р60 d=125 мм 5 шт Эконом</t>
  </si>
  <si>
    <t>Диск шлифовальный с липучкой  Р80 d=125 мм 5 шт Эконом</t>
  </si>
  <si>
    <t>Диск шлифовальный с липучкой Р120 d=125 мм 5 шт Эконом</t>
  </si>
  <si>
    <t>Круг полировальный 125x5 мм войлочный</t>
  </si>
  <si>
    <t>Насадка с липучкой для УШМ d=125 мм</t>
  </si>
  <si>
    <t>Круг зачистной по металлу 115х22х6 мм  вогнутый Bosch Профи</t>
  </si>
  <si>
    <t>Круг зачистной по металлу 115х22х6 мм Луга Стандарт</t>
  </si>
  <si>
    <t>Круг зачистной по металлу 125х22х6 мм вогнутый мм Bosch Профи</t>
  </si>
  <si>
    <t>Круг зачистной по металлу 125х22х6 мм Луга Стандарт</t>
  </si>
  <si>
    <t>Круг зачистной по металлу 150х22х6 мм вогнутый мм Bosch Профи</t>
  </si>
  <si>
    <t>Круг зачистной по металлу 150х22х6 мм Луга Стандарт</t>
  </si>
  <si>
    <t>Круг зачистной по металлу 180х22х6 мм вогнутый Bosch Профи</t>
  </si>
  <si>
    <t>Круг зачистной по металлу 180х22х6 мм Луга Стандарт</t>
  </si>
  <si>
    <t xml:space="preserve">Круг зачистной по металлу 230х22х6 мм вогнутый Bosch Профи </t>
  </si>
  <si>
    <t>Круг зачистной по металлу 230х22х6 мм Луга Стандарт</t>
  </si>
  <si>
    <t>Круг лепестковый 125х22 мм 12/А120 Луга Стандарт</t>
  </si>
  <si>
    <t>Круг лепестковый 125х22 мм 20/А80 Луга Стандарт</t>
  </si>
  <si>
    <t>Круг лепестковый 125х22 мм 40/А40 Луга Стандарт</t>
  </si>
  <si>
    <t xml:space="preserve">Круг отрезной по камню 115х22х2,5 мм Bosch Профи </t>
  </si>
  <si>
    <t>Круг отрезной по камню 115х22х2,5 мм Луга Стандарт</t>
  </si>
  <si>
    <t xml:space="preserve">Круг отрезной по камню 125х22х2,5 мм Bosch Профи </t>
  </si>
  <si>
    <t>Круг отрезной по камню 125х22х2,5 мм Луга Стандарт</t>
  </si>
  <si>
    <t xml:space="preserve">Круг отрезной по камню 150х22х2,5 мм Bosch Профи </t>
  </si>
  <si>
    <t>Круг отрезной по камню 150х22х2,5 мм Луга Стандарт</t>
  </si>
  <si>
    <t>Круг отрезной по камню 180х22х2,5 мм Луга Стандарт</t>
  </si>
  <si>
    <t xml:space="preserve">Круг отрезной по камню 180х22х3 мм Bosch Профи </t>
  </si>
  <si>
    <t>Круг отрезной по камню 230х22х2,5 мм Луга Стандарт</t>
  </si>
  <si>
    <t xml:space="preserve">Круг отрезной по камню 230х22х3 мм Bosch Профи </t>
  </si>
  <si>
    <t xml:space="preserve">Круг отрезной по металлу 115х22х2,5 мм Bosch Профи </t>
  </si>
  <si>
    <t>Круг отрезной по металлу 115х22х2,5 мм Луга Стандарт</t>
  </si>
  <si>
    <t>Круг отрезной по металлу 125х22х1 мм Луга Стандарт</t>
  </si>
  <si>
    <t xml:space="preserve">Круг отрезной по металлу 125х22х1,6 мм Bosch Профи </t>
  </si>
  <si>
    <t>Круг отрезной по металлу 125х22х2 мм Луга Стандарт</t>
  </si>
  <si>
    <t xml:space="preserve">Круг отрезной по металлу 125х22х2,5 мм Bosch Профи </t>
  </si>
  <si>
    <t xml:space="preserve">Круг отрезной по металлу 125х22х2,5 мм вогнутый Bosch Профи </t>
  </si>
  <si>
    <t>Круг отрезной по металлу 125х22х2,5 мм Луга Стандарт</t>
  </si>
  <si>
    <t xml:space="preserve">Круг отрезной по металлу 150х22х2,5 мм Bosch Профи </t>
  </si>
  <si>
    <t>Круг отрезной по металлу 150х22х2,5 мм Луга Стандарт</t>
  </si>
  <si>
    <t>Круг отрезной по металлу 180х22х2,5 мм Луга Стандарт</t>
  </si>
  <si>
    <t>Круг отрезной по металлу 180х22х3 мм Bosch Профи</t>
  </si>
  <si>
    <t>Круг отрезной по металлу 230х22х2 мм Луга Стандарт</t>
  </si>
  <si>
    <t>Круг отрезной по металлу 230х22х2,5 мм Луга Стандарт</t>
  </si>
  <si>
    <t xml:space="preserve">Круг отрезной по металлу 230х22х3 мм Bosch Профи </t>
  </si>
  <si>
    <t>Круг отрезной по металлу 230х22х3 мм вогнутый Bosch Профи</t>
  </si>
  <si>
    <t>Круг отрезной по металлу 250х22х2,5 мм Луга Стандарт</t>
  </si>
  <si>
    <t>Круг отрезной по металлу 300х32х3 мм Луга Стандарт</t>
  </si>
  <si>
    <t>Круг отрезной по нержавеющей стали 115х22х2 мм Inox Bosch  Профи</t>
  </si>
  <si>
    <t>Круг отрезной по нержавеющей стали 125х22х1 мм Inox Bosch  Профи</t>
  </si>
  <si>
    <t>Круг отрезной по нержавеющей стали 180х22х2 мм Inox Bosch  Профи</t>
  </si>
  <si>
    <t>Круг отрезной по нержавеющей стали 230х22х2 мм Inox Bosch  Профи</t>
  </si>
  <si>
    <t>Круг отрезной универсальный 115х22х1 мм Multiconstruct Bosch  Профи</t>
  </si>
  <si>
    <t>Круг отрезной универсальный 125х22х1 мм Multiconstruct Bosch  Профи</t>
  </si>
  <si>
    <t>Круг отрезной универсальный 125х22х1,6 мм Multiconstruct Bosch Профи</t>
  </si>
  <si>
    <t>Диск (нож) 3х230х25,4 мм для триммера бензинового Т-266, Т-336 Сhampion</t>
  </si>
  <si>
    <t>Леска (корд) 2,0 мм х 15 м для триммеров Champion, Art 37 Bosch</t>
  </si>
  <si>
    <t xml:space="preserve">Леска (корд) 2,4 мм х 12 м для триммера Т-266,T-336,ЕТ-1003А, ЕТ-1004А Champion, </t>
  </si>
  <si>
    <t>Леска (корд) 3,0 мм х 15 м для триммера бензинового</t>
  </si>
  <si>
    <t>Леска 1,6 мм х 24 м для триммера Аrt 26 Сombitrim, Art 300 Еasytrim Bosch</t>
  </si>
  <si>
    <t>Леска 1,6 мм х 8 м со шпулькой для триммера Аrt 26 Сombitrim, Art 300 Еasytrim Bosch</t>
  </si>
  <si>
    <t>Леска 2,4 мм х 26 см для триммера Аrt 26 Сombitrim Bosch, 10 шт</t>
  </si>
  <si>
    <t>Триммер бензиновый 128 R, 0,8 кВт, прямой вал, Husqvarna</t>
  </si>
  <si>
    <t>Триммер бензиновый Colibri II S, 0,7 кВт, гнутый вал, Partner</t>
  </si>
  <si>
    <t xml:space="preserve">Триммер бензиновый T-261 0,75 кВт, гнутый вал, Champion </t>
  </si>
  <si>
    <t xml:space="preserve">Триммер бензиновый T-336 0,9 кВт, прямой вал, Champion </t>
  </si>
  <si>
    <t>Триммер электрический Art 300 Еasytrim 0,3 кВт, прямой вал, Bosch</t>
  </si>
  <si>
    <t>Триммер электрический Art 37 1,0 кВт, гнутый вал,Bosch</t>
  </si>
  <si>
    <t>Триммер электрический Аrt 26 Сombitrim 0,4 кВт, прямой вал, Bosch</t>
  </si>
  <si>
    <t>Аккумулятор 12 В, NiCd 1,5 Ач для шуруповертов Bosch</t>
  </si>
  <si>
    <t>Аккумулятор 12 В, NiCd 1,5 Ач для шуруповертов Интерскол</t>
  </si>
  <si>
    <t>Аккумулятор 12 В, NiCd для шуруповертов Makita</t>
  </si>
  <si>
    <t>Аккумулятор 14,4 В, NiCd 1,5 Ач для шуруповертов Bosch</t>
  </si>
  <si>
    <t>Аккумулятор 14,4 В, NiCd 1,5 Ач для шуруповертов Интерскол</t>
  </si>
  <si>
    <t>Аккумулятор 14,4 В, NiCd для шуруповертов Makita</t>
  </si>
  <si>
    <t>Дрель-шуруповерт аккумуляторная 6261 DWPE, 9,6 В, 1,3 Ач NiCd, Makita</t>
  </si>
  <si>
    <t>Дрель-шуруповерт аккумуляторная 6271 DWPE, 12 В, 1,3 Ач NiCd, Makita</t>
  </si>
  <si>
    <t>Дрель-шуруповерт аккумуляторная 8280 DWPLE, 14,4 В 1,3 Ач Ni-Cd, фонарь, Makita</t>
  </si>
  <si>
    <t>Дрель-шуруповерт аккумуляторная BHP 453 RFE, 18 В 3,0 Ач Li-Ion , Makita</t>
  </si>
  <si>
    <t>Дрель-шуруповерт аккумуляторная DF 330 DWLE, 10,8 В 1,3 Ач Li-Ion, фонарь, Makita</t>
  </si>
  <si>
    <t>Дрель-шуруповерт аккумуляторная GSR 10,8-2-LI 10,8 В, 1,3 Ач Li-Ion Bosch</t>
  </si>
  <si>
    <t>Дрель-шуруповерт аккумуляторная GSR 1080-LI 10,8 В, 1,3 Ач Li-Ion Bosch</t>
  </si>
  <si>
    <t>Дрель-шуруповерт аккумуляторная GSR 12 V 12 В (акционная модель) Bosch</t>
  </si>
  <si>
    <t>Дрель-шуруповерт аккумуляторная GSR 12-2, 12 В, 1,5 Ач NiCd (акционная модель) Bosch</t>
  </si>
  <si>
    <t>Дрель-шуруповерт аккумуляторная GSR 14,4-2, 14,4 В, 1,5 Ач NiCd Bosch</t>
  </si>
  <si>
    <t>Дрель-шуруповерт аккумуляторная GSR 1440-LI 14,4 В, 1,3 Ач Li-Ion Bosch</t>
  </si>
  <si>
    <t>Дрель-шуруповерт аккумуляторная ДА-12/ЭР-01, 12 В, 1,5 Ач NiCd Интерскол</t>
  </si>
  <si>
    <t>Дрель-шуруповерт аккумуляторная ДА-14,4 ЭР 14,4 В, 1,5 Ач NiCd Интерскол</t>
  </si>
  <si>
    <t>Дрель-шуруповерт аккумуляторная ДА-18 ЭР, 18 В, 1,5 Ач NiCd Интерскол</t>
  </si>
  <si>
    <t>Дрель-шуруповерт аккумуляторная ДШ-3014К, 14,4 В Энергомаш</t>
  </si>
  <si>
    <t>Бензопила Champion 137-16" 1,55 кВт</t>
  </si>
  <si>
    <t>Бензопила Champion 142-16" 1,8 кВт</t>
  </si>
  <si>
    <t>Бензопила Champion 55-18" 2,4 кВт</t>
  </si>
  <si>
    <t>Бензопила Echo CS-352-14" 1,55 кВт</t>
  </si>
  <si>
    <t>Бензопила Echo CS-4200ES-16" 2,0 кВт</t>
  </si>
  <si>
    <t>Бензопила Husqvarna 236 14" 1,4 кВт (с дополнительной цепью)</t>
  </si>
  <si>
    <t>Бензопила Husqvarna 240 16" 1,5 кВт (с дополнительной цепью)</t>
  </si>
  <si>
    <t>Заточной комплект для цепи с шагом 0,325 Champion</t>
  </si>
  <si>
    <t>Заточной комплект для цепи с шагом 3/8" Husqvarna</t>
  </si>
  <si>
    <t>Заточной комплект для цепи с шагом 3/8” Champion</t>
  </si>
  <si>
    <t>Масло для двигателя 1 л Husqvarna</t>
  </si>
  <si>
    <t>Масло для двигателя 1л Jaso FD Echo</t>
  </si>
  <si>
    <t>Масло для цепи и шины 1 л Champion</t>
  </si>
  <si>
    <t>Свеча зажигания IGP L7T Champion</t>
  </si>
  <si>
    <t>Цепь 14" - шаг 3/8" паз 1,3 звеньев 52 Champion</t>
  </si>
  <si>
    <t>Цепь 14" - шаг 3/8" паз 1,3 звеньев 52 Husqvarna</t>
  </si>
  <si>
    <t>Цепь 15" - шаг 0,325 паз 1,3 звеньев 64 Husqvarna</t>
  </si>
  <si>
    <t>Цепь 15" - шаг 0,325 паз1,3 звеньев 64 Champion</t>
  </si>
  <si>
    <t>Цепь 16" - шаг 0,325 паз 1,3 звеньев 66 Champion</t>
  </si>
  <si>
    <t>Цепь 16" - шаг 3/8" паз 1,3 звеньев 54 Champion</t>
  </si>
  <si>
    <t>Цепь 16" - шаг 3/8" паз 1,3 звеньев 56 Champion</t>
  </si>
  <si>
    <t>Цепь 16" - шаг 3/8" паз 1,3 звеньев 56 Husqvarna</t>
  </si>
  <si>
    <t>Цепь 18" - шаг 0,325 паз 1,3 звеньев 72 Champion</t>
  </si>
  <si>
    <t xml:space="preserve">Бетоносмеситель 120С (120 л) MR </t>
  </si>
  <si>
    <t xml:space="preserve">Бетоносмеситель 125LS (125 л) Limex </t>
  </si>
  <si>
    <t xml:space="preserve">Бетоносмеситель 140С (140 л) MR </t>
  </si>
  <si>
    <t>Бетоносмеситель 160С (160 л) MR</t>
  </si>
  <si>
    <t xml:space="preserve">Бетоносмеситель 165LS (150 л) Limex </t>
  </si>
  <si>
    <t xml:space="preserve">Бетоносмеситель 180С (180 л) MR </t>
  </si>
  <si>
    <t>Бетоносмеситель 200С (200 л) MR</t>
  </si>
  <si>
    <t>Дрель Д-11/540ЭР, 530 Вт Интерскол</t>
  </si>
  <si>
    <t>Дрель Д-16/1050 Р, 1050 Вт Интерскол</t>
  </si>
  <si>
    <t>Дрель ударная GSB 13 RE (БЗП) 600 Вт Bosch</t>
  </si>
  <si>
    <t>Дрель ударная GSB 13 RE (ЗВП) 600 Вт Bosch</t>
  </si>
  <si>
    <t>Дрель ударная GSB 16 RE (БЗП) 750 Вт Bosch</t>
  </si>
  <si>
    <t>Дрель ударная GSB 16 RE (ЗВП) 750 Вт Bosch</t>
  </si>
  <si>
    <t>Дрель ударная GSB 1600 RE (БЗП) 701 Вт Bosch</t>
  </si>
  <si>
    <t>Дрель ударная HP 1620, 650 Вт Makita</t>
  </si>
  <si>
    <t>Дрель ударная HP 1621 F, 650 Вт Makita</t>
  </si>
  <si>
    <t>Дрель ударная HP 2030, 710 Вт Makita</t>
  </si>
  <si>
    <t>Дрель ударная ДУ-13/650 ЭР 650 Вт Интерскол</t>
  </si>
  <si>
    <t>Дрель ударная ДУ-13/750 ЭР, 750 Вт Интерскол</t>
  </si>
  <si>
    <t>Дрель ударная ДУ-16/1000 ЭР 1000 Вт Интерскол</t>
  </si>
  <si>
    <t>Дрель ударная ДУ-20700, 700 Вт Энергомаш</t>
  </si>
  <si>
    <t>Дрель-миксер Rubimix-9-BL 1200 Вт М14 Rubi</t>
  </si>
  <si>
    <t>Дрель-шуруповерт ДУ-21300, 300 Вт Энергомаш</t>
  </si>
  <si>
    <t>Шуруповерт сетевой 6821, 570 Вт, Makita</t>
  </si>
  <si>
    <t>Краскораспылитель (краскопульт) PFS 55, 280 Вт, 0,6 л, 0-110 г/мин Bosch</t>
  </si>
  <si>
    <t>Краскораспылитель (краскопульт) PFS 65, 280 Вт, 0,6 л, 0-130 г/мин Bosch</t>
  </si>
  <si>
    <t>Лобзик электрический  4350 FCT, 720 Вт Makita</t>
  </si>
  <si>
    <t xml:space="preserve">Лобзик электрический 4329, 450 Вт Makita </t>
  </si>
  <si>
    <t xml:space="preserve">Лобзик электрический GST 135 BCE 720 Вт Bosch </t>
  </si>
  <si>
    <t>Лобзик электрический GST 150 BCE 780 Вт Bosch</t>
  </si>
  <si>
    <t xml:space="preserve">Лобзик электрический GST 65 B 400 Вт Bosch </t>
  </si>
  <si>
    <t>Лобзик электрический GST 90 BE 650 Вт Bosch</t>
  </si>
  <si>
    <t>Лобзик электрический ЛБ-40860Б, 860 Вт Энергомаш</t>
  </si>
  <si>
    <t xml:space="preserve">Лобзик электрический МП-100/700 Э, 700 Вт Интерскол </t>
  </si>
  <si>
    <t>Лобзик электрический МП-65/550 Э, 550 Вт Интерскол</t>
  </si>
  <si>
    <t>Дальномер лазерный 150 м, GLM 150 Bosch</t>
  </si>
  <si>
    <t>Дальномер лазерный 25 м, PLR 25 Bosch</t>
  </si>
  <si>
    <t>Дальномер лазерный 250 м, GLM 250 VF Bosch</t>
  </si>
  <si>
    <t>Дальномер лазерный 40 м, DLE 40 Bosch</t>
  </si>
  <si>
    <t>Дальномер лазерный 50 м, GLM 50 Bosch</t>
  </si>
  <si>
    <t>Дальномер лазерный 80 м, GLM 80 Bosch</t>
  </si>
  <si>
    <t>Дальномер лазерный Bosch DLE 70, 70 м</t>
  </si>
  <si>
    <t xml:space="preserve">Дальномер лазерный Bosch DLE 70, BS 150 - штатив, 70 м </t>
  </si>
  <si>
    <t>Уровень (нивелир) лазерный  Helper 2D – штатив, 70 м X-Line</t>
  </si>
  <si>
    <t xml:space="preserve">Уровень (нивелир) лазерный GLL 2-50, 50 м Bosch </t>
  </si>
  <si>
    <t xml:space="preserve">Уровень (нивелир) лазерный GLL 2-50, BS 150 - штатив, 50 м Bosch </t>
  </si>
  <si>
    <t xml:space="preserve">Уровень (нивелир) лазерный GLL 2-80, BS150 - штатив, 80 м Bosch </t>
  </si>
  <si>
    <t xml:space="preserve">Уровень (нивелир) лазерный GLL 3-80, BS 150, 80 м Bosch </t>
  </si>
  <si>
    <t>Уровень (нивелир) лазерный LAX-50, 10 м Stabila Стандарт</t>
  </si>
  <si>
    <t>Уровень (нивелир) лазерный QUIGO, 5 м Bosch</t>
  </si>
  <si>
    <t xml:space="preserve">Уровень (нивелир) точечный GPL 3, 30 м Bosch </t>
  </si>
  <si>
    <t>Отбойный молоток GSH 11 E 1500 Вт 16,8 Дж, SDS-max, Bosch</t>
  </si>
  <si>
    <t>Отбойный молоток GSH 5 СE 1150 Вт 8,3 Дж, SDS-max, Bosch</t>
  </si>
  <si>
    <t xml:space="preserve">Отбойный молоток HM 1202 C 1450 Вт 21,9 Дж, SDS-max, Makita </t>
  </si>
  <si>
    <t>Перфоратор GBH 11 DE 1500 Вт 14,2 Дж, SDS-max, Bosch</t>
  </si>
  <si>
    <t>Перфоратор GBH 2-20 D 650 Вт 1,7 Дж, SDS-plus, Bosch</t>
  </si>
  <si>
    <t xml:space="preserve">Перфоратор GBH 2-26 DFR 800 Вт 2,7 Дж, SDS-plus, Bosch </t>
  </si>
  <si>
    <t xml:space="preserve">Перфоратор GBH 2-26 DRE 800 Вт 2,7 Дж, SDS-plus, Bosch </t>
  </si>
  <si>
    <t>Перфоратор GBH 5-40 DCE 1150 Вт 8,8 Дж, SDS-max, Bosch</t>
  </si>
  <si>
    <t>Перфоратор GBH 7-46 DE 1350 Вт 9,3 Дж, SDS-max,  Bosch</t>
  </si>
  <si>
    <t xml:space="preserve">Перфоратор HR 2440, 780 Вт 2,7 Дж, SDS-plus, Makita </t>
  </si>
  <si>
    <t xml:space="preserve">Перфоратор HR 2450, 780 Вт 2,7 Дж, SDS-plus, Makita </t>
  </si>
  <si>
    <t xml:space="preserve">Перфоратор HR 2470, 780 Вт 2,7 Дж, SDS-plus, Makita </t>
  </si>
  <si>
    <t>Перфоратор HR 2610, 800 Вт 2,9 Дж SDS-plus, Makita</t>
  </si>
  <si>
    <t>Перфоратор HR 4001 C, 1100 Вт 9,5 Дж SDS-max, Makita</t>
  </si>
  <si>
    <t>Перфоратор HR 5001 C, 1500 Bт 17,5 Дж SDS-max, Makita</t>
  </si>
  <si>
    <t>Перфоратор П-26/800 ЭР, 800 Вт 3 Дж, SDS-plus, Интерскол</t>
  </si>
  <si>
    <t>Перфоратор ПЕ-2592П, 920 Вт Энергомаш</t>
  </si>
  <si>
    <t>Смазка для буров 125 г Интерскол</t>
  </si>
  <si>
    <t>Пила дисковая 5604 R, 950 Вт, гл.пропила 54 мм,165 мм (паркетка) Makita</t>
  </si>
  <si>
    <t>Пила дисковая 5704 R, 1200 Вт, гл.пропила 66 мм, 190 мм (паркетка) Makita</t>
  </si>
  <si>
    <t xml:space="preserve">Пила дисковая GKS 160, 1050 Вт, гл. пропила 54 мм, 160 мм (паркетка) Bosch </t>
  </si>
  <si>
    <t xml:space="preserve">Пила дисковая GKS 190, 1400 Вт, гл. пропила 70 мм, 190 мм (паркетка) Bosch </t>
  </si>
  <si>
    <t xml:space="preserve">Пила дисковая ДП-165/1200, 1200 Вт, гл.пропила 55 мм, 165 мм (паркетка) Интерскол </t>
  </si>
  <si>
    <t xml:space="preserve">Пила дисковая ДП-190/1600 М, 1600 Вт, гл.пропила 65 мм, 190 мм (паркетка) Интерскол </t>
  </si>
  <si>
    <t xml:space="preserve">Пила дисковая ДП-235/2000, 2000 Вт, гл.пропила 85 мм, 235 мм (паркетка) Интерскол </t>
  </si>
  <si>
    <t>Пила дисковая ЦП-50161, 1300 Вт, гл. пропила 55 мм, 160 мм (паркетка) Энергомаш</t>
  </si>
  <si>
    <t>Пила дисковая ЦП-50186, 1600 Вт, гл. пропила 65 мм, 185 мм (паркетка) Энергомаш</t>
  </si>
  <si>
    <t>Пила монтажная 2414 NB 2000 Вт, 355х25,4 мм, Makita</t>
  </si>
  <si>
    <t>Пила торцовочная LS 1040 1650 Вт, 255x30 мм, Makita</t>
  </si>
  <si>
    <t>Пила цепная UC 3520 A, 1800 Вт, 35 см, Makita</t>
  </si>
  <si>
    <t>Пила цепная UC 4030 A, 2000 Вт, 40 см, Makita</t>
  </si>
  <si>
    <t xml:space="preserve">Пила цепная ПЦ-16/2000 Т, 2000 Вт, 40 см Интерскол </t>
  </si>
  <si>
    <t>Патрон монтажный Д-2 (100 шт) желтый</t>
  </si>
  <si>
    <t>Патрон монтажный Д-3 (100 шт) синий</t>
  </si>
  <si>
    <t>Патрон монтажный Д-4 (100 шт) красный</t>
  </si>
  <si>
    <t>Пистолет монтажный ПЦ-08</t>
  </si>
  <si>
    <t>Мешки (пылесборники) для пылесоса GAS 25 1200 Вт (5 шт) Bosch</t>
  </si>
  <si>
    <t>Пылесос промышленный GAS 25 1200 Вт 25 л Bosch</t>
  </si>
  <si>
    <t>Фильтр для пылесоса GAS 25 для мокрой пыли Bosch</t>
  </si>
  <si>
    <t>Фильтр для пылесоса GAS 25 для сухой пыли Bosch</t>
  </si>
  <si>
    <t>Рубанок электрический 1902, 550 Вт Makita</t>
  </si>
  <si>
    <t xml:space="preserve">Рубанок электрический GHO 15-82, 600 Вт Bosch </t>
  </si>
  <si>
    <t>Рубанок электрический Р-102/1100 ЭМ, 1000 Вт Интерскол</t>
  </si>
  <si>
    <t>Рубанок электрический РУ-1012Н, 1100 Вт Энергомаш</t>
  </si>
  <si>
    <t xml:space="preserve">Термопистолет GHG 660 LCD 2300 Вт, Bosch </t>
  </si>
  <si>
    <t>Термопистолет HG 5012 К, 1600 Вт, Makita</t>
  </si>
  <si>
    <t>Термопистолет ФЭ-2000 Э, 2000 Вт Интерскол</t>
  </si>
  <si>
    <t>Шлифмашина вибрационная BO 3711, 190 Вт, 93x185 мм, Makita</t>
  </si>
  <si>
    <t>Шлифмашина вибрационная GSS 23 A 190 Вт Bosch</t>
  </si>
  <si>
    <t>Шлифмашина вибрационная ВО 3700, 180 Вт, 93х185, Makita</t>
  </si>
  <si>
    <t>Шлифмашина ленточная 9910, 650 Вт 76х457 мм Makita</t>
  </si>
  <si>
    <t>Шлифмашина ленточная ЛШМ-76/900, 900 Вт, 75х533 мм Интерскол</t>
  </si>
  <si>
    <t>Шлифмашина ленточная ЛШМ-85730, 730 Вт, 75х457 мм Энергомаш</t>
  </si>
  <si>
    <t xml:space="preserve">Шлифмашина угловая 9030 SF, 2300 Вт 230 мм (болгарка) Makita </t>
  </si>
  <si>
    <t xml:space="preserve">Шлифмашина угловая 9069 SF, 2000 Вт 230 мм (болгарка) Makita </t>
  </si>
  <si>
    <t>Шлифмашина угловая 9069, 2000 Вт, 230 мм (болгарка), Makita</t>
  </si>
  <si>
    <t xml:space="preserve">Шлифмашина угловая 9555 НN, 710 Вт 125 мм (болгарка) Makita </t>
  </si>
  <si>
    <t xml:space="preserve">Шлифмашина угловая 9558 НN, 840 Вт 125 мм (болгарка) Makita </t>
  </si>
  <si>
    <t xml:space="preserve">Шлифмашина угловая 9565 НZ, 1100 Вт 125 мм (болгарка) Makita </t>
  </si>
  <si>
    <t>Шлифмашина угловая GWS 1000, 1000 Вт, 125 мм (болгарка) Bosch</t>
  </si>
  <si>
    <t>Шлифмашина угловая GWS 1400, 1400 Вт, 125 мм (болгарка) Bosch</t>
  </si>
  <si>
    <t>Шлифмашина угловая GWS 22-230 H  2200 Вт, 230 мм (болгарка) Bosch</t>
  </si>
  <si>
    <t>Шлифмашина угловая GWS 22-230 JH 2200 Вт, 230 мм (болгарка) Bosch</t>
  </si>
  <si>
    <t>Шлифмашина угловая GWS 22-230 LVI  2200 Вт, 230 мм (болгарка) Bosch</t>
  </si>
  <si>
    <t>Шлифмашина угловая GWS 780 C 780 Вт, 125 мм (болгарка) Bosch</t>
  </si>
  <si>
    <t>Шлифмашина угловая GWS 850 CE 850 Вт, 125 мм (болгарка) Bosch</t>
  </si>
  <si>
    <t xml:space="preserve">Шлифмашина угловая УШМ-125/1100Э, 1100 Вт 125 мм (болгарка) Интерскол </t>
  </si>
  <si>
    <t xml:space="preserve">Шлифмашина угловая УШМ-125/900, 900 Вт 125 мм (болгарка) Интерскол </t>
  </si>
  <si>
    <t xml:space="preserve">Шлифмашина угловая УШМ-230/2300 М, 2300 Вт 230 мм (болгарка) Интерскол </t>
  </si>
  <si>
    <t>Шлифмашина угловая УШМ-90125, 1100 Вт, 125 мм (болгарка) Энергомаш</t>
  </si>
  <si>
    <t>Шлифмашина угловая УШМ-90230П, 2100 Вт, 230 мм (болгарка) Энергомаш</t>
  </si>
  <si>
    <t>Шлифмашина угловая УШМ-9512В, 1200 Вт, 125 мм (болгарка) Энергомаш</t>
  </si>
  <si>
    <t xml:space="preserve">Шлифмашина эксцентриковая GEX 125-1 AE 250 Вт, 125 мм Bosch </t>
  </si>
  <si>
    <t>Штроборез ECS 248 1800 Вт, гл. пропила 15-54 мм, 180 мм, Elmos</t>
  </si>
  <si>
    <t>Штроборез SG 150, 1800 Вт, гл. пропила 7-45 мм, 150 мм, Makita</t>
  </si>
  <si>
    <t xml:space="preserve">Наждачная  бумага  желтая P40, 115 мм 5 м Mirox Mirka </t>
  </si>
  <si>
    <t xml:space="preserve">Наждачная  бумага  желтая P60, 115 мм 5 м Mirox Mirka </t>
  </si>
  <si>
    <t xml:space="preserve">Наждачная  бумага  желтая P80, 115 мм 5 м Mirox Mirka </t>
  </si>
  <si>
    <t xml:space="preserve">Наждачная  бумага желтая P100, 115 мм 5 м Mirox Mirka </t>
  </si>
  <si>
    <t xml:space="preserve">Наждачная  бумага желтая P120, 115 мм 5 м Mirox Mirka  </t>
  </si>
  <si>
    <t xml:space="preserve">Наждачная  бумага желтая P150, 115 мм 5 м Mirox Mirka </t>
  </si>
  <si>
    <t xml:space="preserve">Наждачная  бумага желтая P180, 115 мм 5 м Mirox Mirka </t>
  </si>
  <si>
    <t xml:space="preserve">Наждачная  бумага желтая P240, 115 мм 5 м Mirox Mirka </t>
  </si>
  <si>
    <t xml:space="preserve">Наждачная бумага водостойкая  P80, 230х280 мм Ecowet Mirka </t>
  </si>
  <si>
    <t xml:space="preserve">Наждачная бумага водостойкая P100, 230х280 мм Ecowet Mirka </t>
  </si>
  <si>
    <t xml:space="preserve">Наждачная бумага водостойкая P120, 230х280 мм Ecowet Mirka </t>
  </si>
  <si>
    <t xml:space="preserve">Наждачная бумага водостойкая P240, 230х280 мм Ecowet Mirka </t>
  </si>
  <si>
    <t xml:space="preserve">Наждачная бумага водостойкая P400, 230х280 мм Ecowet Mirka </t>
  </si>
  <si>
    <t xml:space="preserve">Наждачная бумага водостойкая P800, 230х280 мм Ecowet Mirka </t>
  </si>
  <si>
    <t xml:space="preserve">Наждачная лента бесконечная  P40, 75х457 мм Hiolit X Mirka </t>
  </si>
  <si>
    <t xml:space="preserve">Наждачная лента бесконечная  P60, 75х457 мм Hiolit X Mirka </t>
  </si>
  <si>
    <t xml:space="preserve">Наждачная лента бесконечная  P60, 75х533 мм Hiolit X Mirka </t>
  </si>
  <si>
    <t xml:space="preserve">Наждачная лента бесконечная  P80, 75х457 мм Hiolit X Mirka </t>
  </si>
  <si>
    <t xml:space="preserve">Наждачная лента бесконечная P100, 75х457 мм Hiolit X Mirka </t>
  </si>
  <si>
    <t xml:space="preserve">Наждачная лента бесконечная P100, 75х533 мм Hiolit X Mirka </t>
  </si>
  <si>
    <t xml:space="preserve">Наждачная лента бесконечная P180, 75х457 мм Hiolit X Mirka </t>
  </si>
  <si>
    <t xml:space="preserve">Наждачная лента бесконечная P180, 75х533 мм Hiolit X Mirka </t>
  </si>
  <si>
    <t xml:space="preserve">Наждачная лента бесконечная P240, 75х457 мм Hiolit X Mirka </t>
  </si>
  <si>
    <t>Блок шлифовальный 105х210 мм металлический прижимной</t>
  </si>
  <si>
    <t>Блок шлифовальный 105х230 мм металлический прижимной</t>
  </si>
  <si>
    <t>Блок шлифовальный 165х85 мм Hardy Стандарт</t>
  </si>
  <si>
    <t>Губка шлифовальная P80 100х70х25 мм</t>
  </si>
  <si>
    <t xml:space="preserve">Губка шлифовальная Р120 100х70х25 мм </t>
  </si>
  <si>
    <t>Сетка шлифовальная  P60 10 шт Эконом</t>
  </si>
  <si>
    <t>Сетка шлифовальная P100 10 шт Эконом</t>
  </si>
  <si>
    <t>Сетка шлифовальная P150 10 шт Эконом</t>
  </si>
  <si>
    <t>Сетка шлифовальная P200 10 шт Эконом</t>
  </si>
  <si>
    <t>Сетка шлифовальная Р100 5 шт Kussner Стандарт</t>
  </si>
  <si>
    <t>Сетка шлифовальная Р120 5 шт Kussner Стандарт</t>
  </si>
  <si>
    <t>Сетка шлифовальная Р150 5 шт Kussner Стандарт</t>
  </si>
  <si>
    <t>Сетка шлифовальная Р180 5 шт Kussner Стандарт</t>
  </si>
  <si>
    <t>Сетка шлифовальная Р60 5 шт Kussner Стандарт</t>
  </si>
  <si>
    <t>Сетка шлифовальная Р80 5 шт Kussner Стандарт</t>
  </si>
  <si>
    <t xml:space="preserve">Шлифовальная шкурка на тканевой основе  Р40, 100 мм 3 м </t>
  </si>
  <si>
    <t xml:space="preserve">Шлифовальная шкурка на тканевой основе  Р40, 1200 мм </t>
  </si>
  <si>
    <t xml:space="preserve">Шлифовальная шкурка на тканевой основе  Р60, 100 мм 3 м </t>
  </si>
  <si>
    <t>Шлифовальная шкурка на тканевой основе  Р60, 1200 мм</t>
  </si>
  <si>
    <t xml:space="preserve">Шлифовальная шкурка на тканевой основе  Р80, 100 мм 3 м </t>
  </si>
  <si>
    <t xml:space="preserve">Шлифовальная шкурка на тканевой основе Р100, 100 мм 3 м </t>
  </si>
  <si>
    <t xml:space="preserve">Шлифовальная шкурка на тканевой основе Р100, 1200 мм </t>
  </si>
  <si>
    <t xml:space="preserve">Шлифовальная шкурка на тканевой основе Р120, 100 мм 3 м </t>
  </si>
  <si>
    <t xml:space="preserve">Шлифовальная шкурка на тканевой основе Р120, 1200 мм </t>
  </si>
  <si>
    <t xml:space="preserve">Шлифовальная шкурка на тканевой основе Р150, 100 мм 3 м </t>
  </si>
  <si>
    <t xml:space="preserve">Шлифовальная шкурка на тканевой основе Р180, 100 мм 3 м </t>
  </si>
  <si>
    <t xml:space="preserve">Шлифовальная шкурка на тканевой основе Р240, 100 мм 3 м </t>
  </si>
  <si>
    <t>Плита электрическая с духовкой Гомельчанка ЭНТШ5 -2</t>
  </si>
  <si>
    <t>Плитка газовая Орбита ПГ-001/01</t>
  </si>
  <si>
    <t>Плитка газовая Орбита ПГ-002/01</t>
  </si>
  <si>
    <t>Плитка электрическая Орбита ЭПТ-01/03 ТЭН</t>
  </si>
  <si>
    <t>Плитка электрическая Орбита ЭПТ-02/03 ТЭН</t>
  </si>
  <si>
    <t>Умывальник ИМБИТ Р-2Э-А,Б,С-Н</t>
  </si>
  <si>
    <t>Умывальник ИМБИТ Р-2Э-А,Б,С-П</t>
  </si>
  <si>
    <t>Детектор для обнаружения проводки, металла, дерева GMS 120 PROF Bosch</t>
  </si>
  <si>
    <t>Карандаш разметочный для металла 145 мм</t>
  </si>
  <si>
    <t>Карандаш строительный (малярный) 12 шт</t>
  </si>
  <si>
    <t>Карандаш строительный (малярный) 180 мм 2шт</t>
  </si>
  <si>
    <t>Линейка нержавеющая 50 см</t>
  </si>
  <si>
    <t>Маркер белый декоративный 2-4 мм набор 2 шт Edding 750</t>
  </si>
  <si>
    <t>Маркер белый для изделий из резины (шин) 2-4 мм Edding 8050</t>
  </si>
  <si>
    <t>Маркер белый лаковый 1-2мм Edding 751</t>
  </si>
  <si>
    <t>Маркер белый лаковый 2-4 мм Edding 790</t>
  </si>
  <si>
    <t>Маркер красный перманентный 1 мм Edding 370</t>
  </si>
  <si>
    <t>Маркер красный перманентный 1,5-3 мм Edding 300</t>
  </si>
  <si>
    <t>Маркер набор 4 цвета перманентный 1мм Edding 400</t>
  </si>
  <si>
    <t>Маркер серебряный для закрашивания кафельных швов 2-4 мм Edding 8200</t>
  </si>
  <si>
    <t>Маркер серебряный лаковый 2-4 мм Edding 790</t>
  </si>
  <si>
    <t>Маркер черный для металла 0,75 мм Edding 8405</t>
  </si>
  <si>
    <t>Маркер черный для труднодоступных мест 0,7-1 мм Edding 8850</t>
  </si>
  <si>
    <t>Маркер черный перманентный 1 мм Edding 370</t>
  </si>
  <si>
    <t>Маркер черный перманентный 1,5-3 мм Edding 300</t>
  </si>
  <si>
    <t>Маркер черный перманентный 1,5-3 мм Edding retract 11</t>
  </si>
  <si>
    <t xml:space="preserve">Мел для шнура 115 гр. красный </t>
  </si>
  <si>
    <t xml:space="preserve">Мел для шнура 115 гр. синий </t>
  </si>
  <si>
    <t xml:space="preserve">Отвес строительный 100 гр </t>
  </si>
  <si>
    <t xml:space="preserve">Отвес строительный 300 гр </t>
  </si>
  <si>
    <t xml:space="preserve">Шнур малярный 30 м </t>
  </si>
  <si>
    <t>Штангенциркуль металлический 150 мм</t>
  </si>
  <si>
    <t>Рулетка  3 м ширина 16 мм с 3 фиксаторами Tulips Эконом</t>
  </si>
  <si>
    <t>Рулетка  3 м ширина 16 мм с автоблокировкой Graphite Pro Стандарт</t>
  </si>
  <si>
    <t>Рулетка  3 м ширина 16 мм с автоблокировкой Tulips Эконом</t>
  </si>
  <si>
    <t>Рулетка  3 м ширина 16 мм, автостоп Graphite Pro Стандарт</t>
  </si>
  <si>
    <t>Рулетка  5 м ширина 19 мм автостоп Graphite Pro Стандарт</t>
  </si>
  <si>
    <t>Рулетка  5 м ширина 19 мм с 3 фиксаторами Tulips Эконом</t>
  </si>
  <si>
    <t>Рулетка  5 м ширина 19 мм с автоблокировкой Tulips Эконом</t>
  </si>
  <si>
    <t>Рулетка  5 м ширина 25 мм с автоблокировкой Armero Профи</t>
  </si>
  <si>
    <t>Рулетка  5м ширина 25 мм с автоблокировкой Graphite Pro Стандарт</t>
  </si>
  <si>
    <t>Рулетка  7,5 м ширина 25 мм с автоблокировкой Tulips Эконом</t>
  </si>
  <si>
    <t>Рулетка  8 м ширина 25 мм с 3 фиксаторами Tulips Эконом</t>
  </si>
  <si>
    <t>Рулетка  8 м ширина 25 мм с автоблокировкой Armero Профи</t>
  </si>
  <si>
    <t>Рулетка  8 м ширина 25 мм с автоблокировкой Graphite Pro Стандарт</t>
  </si>
  <si>
    <t>Рулетка  8 м ширина 25 мм, автостоп Graphite Pro Стандарт</t>
  </si>
  <si>
    <t>Рулетка 10 м ширина 25 мм с автоблокировкой Armero Профи</t>
  </si>
  <si>
    <t>Рулетка 10 м ширина 32 мм, с 3 фиксаторами Tulips Эконом</t>
  </si>
  <si>
    <t>Рулетка 30 м (лента) стальная Tulips Эконом</t>
  </si>
  <si>
    <t>Рулетка 50 м (лента) фибергласовая Tulips Эконом</t>
  </si>
  <si>
    <t>Угольник строительный 350 мм стальной Good Work Эконом</t>
  </si>
  <si>
    <t xml:space="preserve">Угольник строительный 500 мм алюминиевый Tulips </t>
  </si>
  <si>
    <t>Уровень  22 см 2 глазка магнит тип 70ТМ Stabila Профи</t>
  </si>
  <si>
    <t>Уровень  40 см 2 глазка тип 70 Stabila Профи</t>
  </si>
  <si>
    <t>Уровень  40 см 2 глазка, магнит, усиленный тип 80АМ Stabila Профи</t>
  </si>
  <si>
    <t>Уровень  40 см 3 глазка, магнит Tulips Эконом</t>
  </si>
  <si>
    <t>Уровень  60 см 2 глазка тип 70 Stabila Профи</t>
  </si>
  <si>
    <t>Уровень  60 см 2 глазка, магнит, усиленный тип 80АМ Stabila Профи</t>
  </si>
  <si>
    <t>Уровень  60 см 3 глазка, магнит Tulips Эконом</t>
  </si>
  <si>
    <t xml:space="preserve">Уровень  60 см 3 глазка, магнит, усиленный Graphite Pro Стандарт </t>
  </si>
  <si>
    <t>Уровень  80 см 2 глазка тип 70 Stabila Профи</t>
  </si>
  <si>
    <t>Уровень  80 см 2 глазка, магнит, усиленный тип 80АМ Stabila Профи</t>
  </si>
  <si>
    <t>Уровень  80 см 3 глазка, магнит Tulips Эконом</t>
  </si>
  <si>
    <t>Уровень 100 см 2 глазка тип 70 Stabila Профи</t>
  </si>
  <si>
    <t>Уровень 100 см 2 глазка, магнит, усиленный тип 80АМ Stabila Профи</t>
  </si>
  <si>
    <t xml:space="preserve">Уровень 100 см 3 глазка магнит, усиленный Graphite Pro Стандарт </t>
  </si>
  <si>
    <t>Уровень 100 см 3 глазка, магнит Tulips Эконом</t>
  </si>
  <si>
    <t>Уровень 120 см 2 глазка тип 70 Stabila Профи</t>
  </si>
  <si>
    <t>Уровень 120 см 3 глазка, магнит Tulips Эконом</t>
  </si>
  <si>
    <t>Уровень 150 см 2 глазка тип 70 Stabila Профи</t>
  </si>
  <si>
    <t xml:space="preserve">Уровень 150 см 3 глазка магнит, усиленный Graphite Pro Стандарт </t>
  </si>
  <si>
    <t>Уровень 150 см 3 глазка, магнит Tulips Эконом</t>
  </si>
  <si>
    <t>Уровень 200 см 2 глазка тип 70 Stabila Профи</t>
  </si>
  <si>
    <t>Уровень 200 см 2 глазка, магнит, усиленный тип 80АМ Stabila Профи</t>
  </si>
  <si>
    <t>Уровень 200 см 3 глазка, магнит Tulips Эконом</t>
  </si>
  <si>
    <t>Уровень водяной 15 м со шлангом Эконом</t>
  </si>
  <si>
    <t>Уровень водяной 25 м со шлангом Эконом</t>
  </si>
  <si>
    <t>Кельма-ковш 100 мм для газобетона</t>
  </si>
  <si>
    <t>Кельма-ковш 150 мм для газобетона</t>
  </si>
  <si>
    <t>Кельма-ковш 200 мм для газобетона</t>
  </si>
  <si>
    <t>Угольник для резки газобетона</t>
  </si>
  <si>
    <t>Штроборез по газобетону</t>
  </si>
  <si>
    <t xml:space="preserve">Вилы 4-х рогие садово-огородные без черенка </t>
  </si>
  <si>
    <t xml:space="preserve">Вилы садовые с черенком (127 см) </t>
  </si>
  <si>
    <t>Грабли веерные пластинчатые 370 без черенка</t>
  </si>
  <si>
    <t>Грабли веерные с деревянным черенком (130 см)</t>
  </si>
  <si>
    <t>Грабли ГП-12 без черенка</t>
  </si>
  <si>
    <t>Грабли стальные 12 витых зубьев с черенком (132 см)</t>
  </si>
  <si>
    <t>Коса с деревянным черенком</t>
  </si>
  <si>
    <t>Метла полипропиленовая плоская с дугой без черенка</t>
  </si>
  <si>
    <t>Совок металлический для мусора 270х220 мм</t>
  </si>
  <si>
    <t>Совок металлический для мусора 310х310 мм</t>
  </si>
  <si>
    <t>Совок пластиковый с щеткой на длинной ручке, набор</t>
  </si>
  <si>
    <t xml:space="preserve">Черенок для граблей, метел </t>
  </si>
  <si>
    <t>Черенок для щетки 265 мм П4</t>
  </si>
  <si>
    <t>Щетка (швабра) для пола, 265 мм П4, без черенка</t>
  </si>
  <si>
    <t>Щетка для пола, 280 мм, жесткий ворс, с черенком</t>
  </si>
  <si>
    <t>Щетка для пола, 600 мм, с черенком</t>
  </si>
  <si>
    <t>Лопата  штыковая без черенка</t>
  </si>
  <si>
    <t>Лопата  штыковая с деревянным черенком Fiskars</t>
  </si>
  <si>
    <t>Лопата  штыковая с черенком (125 см)</t>
  </si>
  <si>
    <t>Лопата  штыковая Эргокомфорт Fiskars</t>
  </si>
  <si>
    <t>Лопата для земляных работ Эргокомфорт Fiskars</t>
  </si>
  <si>
    <t>Лопата совковая без черенка</t>
  </si>
  <si>
    <t xml:space="preserve">Лопата совковая с черенком (122 см) </t>
  </si>
  <si>
    <t>Лопата совковая Эргокомфорт Fiskars</t>
  </si>
  <si>
    <t>Черенок для лопат</t>
  </si>
  <si>
    <t>Нож садовый Fiskars</t>
  </si>
  <si>
    <t>Ледоруб - топор с металлической ручкой</t>
  </si>
  <si>
    <t>Лопата снеговая алюминиевая без черенка  500х375 мм</t>
  </si>
  <si>
    <t>Лопата снеговая алюминиевая с черенком 400х380 мм</t>
  </si>
  <si>
    <t>Лопата снеговая металлическая без черенка 360х380 мм</t>
  </si>
  <si>
    <t>Лопата снеговая пластиковая автомобильная с металлическим съемным черенком 290х375 мм</t>
  </si>
  <si>
    <t>Лопата снеговая пластиковая без черенка 320х440 мм</t>
  </si>
  <si>
    <t>Лопата снеговая пластиковая с металлической ручкой (движок на колесиках) 820х400 мм</t>
  </si>
  <si>
    <t>Лопата снеговая пластиковая с металлической ручкой (скрепер-волокуша)  740х600 Fiskars</t>
  </si>
  <si>
    <t>Лопата снеговая пластиковая с черенком (ручной скрепер)  540х380  Fiskars</t>
  </si>
  <si>
    <t>Лопата снеговая пластиковая с черенком 355х440  Fiskars</t>
  </si>
  <si>
    <t>Лопата снеговая пластиковая с черенком 410х400 мм</t>
  </si>
  <si>
    <t>Лопата снеговая пластиковая с черенком 490х400 мм</t>
  </si>
  <si>
    <t>Соединитель для поливочных шлангов 20х20 мм</t>
  </si>
  <si>
    <t>Шланг поливочный 1/2" (16 мм) бухта 25 м</t>
  </si>
  <si>
    <t>Шланг поливочный 3/4" (20 мм) бухта 25 м</t>
  </si>
  <si>
    <t>Валик велюровый 100 мм без рукоятки d=6 мм Hardy Стандарт</t>
  </si>
  <si>
    <t>Валик велюровый 100 мм с рукояткой d=6 мм Hardy Стандарт</t>
  </si>
  <si>
    <t>Валик велюровый 150 мм с рукояткой d=6 мм Hardy Стандарт</t>
  </si>
  <si>
    <t>Валик велюровый 180 мм с рукояткой d=8 мм Hardy Стандарт</t>
  </si>
  <si>
    <t>Валик велюровый 250 мм без рукоятки d=8 мм Hardy Стандарт</t>
  </si>
  <si>
    <t>Валик велюровый 250 мм с рукояткой d=8 мм Hardy Стандарт</t>
  </si>
  <si>
    <t>Валик для обоев резиновый 150 мм с рукояткой</t>
  </si>
  <si>
    <t>Валик для обоев резиновый 250 мм с рукояткой</t>
  </si>
  <si>
    <t>Валик для обоев резиновый 50 мм с рукояткой</t>
  </si>
  <si>
    <t xml:space="preserve">Валик для окраски труб полиамидовый 75 мм с рукояткой d=6 мм </t>
  </si>
  <si>
    <t>Валик игольчатый 150 мм игла 14 мм с рукояткой для ГКЛ</t>
  </si>
  <si>
    <t xml:space="preserve">Валик игольчатый 200 мм игла 13 мм с рукояткой </t>
  </si>
  <si>
    <t xml:space="preserve">Валик игольчатый 240 мм игла 14 мм с рукояткой </t>
  </si>
  <si>
    <t xml:space="preserve">Валик игольчатый 250 мм игла 11 мм с рукояткой </t>
  </si>
  <si>
    <t>Валик игольчатый 250 мм игла 13 мм с рукояткой</t>
  </si>
  <si>
    <t xml:space="preserve">Валик игольчатый 250 мм игла 20 мм с рукояткой </t>
  </si>
  <si>
    <t xml:space="preserve">Валик игольчатый 300 мм игла 28 мм с рукояткой </t>
  </si>
  <si>
    <t xml:space="preserve">Валик игольчатый 400 мм игла 20 мм с рукояткой </t>
  </si>
  <si>
    <t>Валик кожаный 180 мм с рукояткой</t>
  </si>
  <si>
    <t>Валик меховой 100 мм, d25 мм, с рукояткой Эконом</t>
  </si>
  <si>
    <t>Валик меховой 100 мм, d45 мм, с рукояткой Эконом</t>
  </si>
  <si>
    <t>Валик меховой 150 мм, d38 мм, с рукояткой Эконом</t>
  </si>
  <si>
    <t>Валик меховой 200 мм, d48 мм, с рукояткой Эконом</t>
  </si>
  <si>
    <t>Валик меховой 250 мм, d48 мм, с рукояткой Эконом</t>
  </si>
  <si>
    <t>Валик полиакрил 100 мм (для рукоятки d=6 мм) 2 шт Gepard Профи</t>
  </si>
  <si>
    <t>Валик полиакрил 100 мм (для рукоятки d=6 мм) Elitakolor Профи</t>
  </si>
  <si>
    <t>Валик полиакрил 100 мм (для рукоятки d=6 мм) Hardex Стандарт</t>
  </si>
  <si>
    <t>Валик полиакрил 150 мм (для рукоятки d=6 мм)  Hardex Стандарт</t>
  </si>
  <si>
    <t>Валик полиакрил 150 мм (для рукоятки d=6 мм) Elitakolor Профи</t>
  </si>
  <si>
    <t>Валик полиакрил 180 мм (для рукоятки d=8 мм) Elitakolor Профи</t>
  </si>
  <si>
    <t>Валик полиакрил 180 мм (для рукоятки d=8 мм) Gepard Профи</t>
  </si>
  <si>
    <t>Валик полиакрил 180 мм (для рукоятки d=8 мм) Gepardakryl Профи</t>
  </si>
  <si>
    <t>Валик полиакрил 180 мм (для рукоятки d=8 мм) Hardex Стандарт</t>
  </si>
  <si>
    <t>Валик полиакрил 180 мм (для рукоятки d=8 мм) Эконом</t>
  </si>
  <si>
    <t>Валик полиакрил 180 мм красная нить (для рукоятки d=8 мм) Эконом</t>
  </si>
  <si>
    <t>Валик полиакрил 180 мм с рукояткой Elitakolor Профи</t>
  </si>
  <si>
    <t>Валик полиакрил 180 мм с рукояткой Gepard Профи</t>
  </si>
  <si>
    <t>Валик полиакрил 180 мм с рукояткой Gepardakryl Профи</t>
  </si>
  <si>
    <t>Валик полиакрил 180 мм с рукояткой Hardex Стандарт</t>
  </si>
  <si>
    <t>Валик полиакрил 250 мм (для рукоятки d=8 мм) Elitakolor Профи</t>
  </si>
  <si>
    <t>Валик полиакрил 250 мм (для рукоятки d=8 мм) Gepard Профи</t>
  </si>
  <si>
    <t>Валик полиакрил 250 мм (для рукоятки d=8 мм) Gepardakryl Профи</t>
  </si>
  <si>
    <t>Валик полиакрил 250 мм (для рукоятки d=8 мм) Hardex Стандарт</t>
  </si>
  <si>
    <t>Валик полиакрил 250 мм (для рукоятки d=8 мм) Эконом</t>
  </si>
  <si>
    <t>Валик полиакрил 250 мм красная нить (для рукоятки d=8 мм) Эконом</t>
  </si>
  <si>
    <t>Валик полиакрил 250 мм с рукояткой Elitakolor Профи</t>
  </si>
  <si>
    <t>Валик полиакрил 250 мм с рукояткой Gepard Профи</t>
  </si>
  <si>
    <t>Валик полиакрил 250 мм с рукояткой Gepardakryl Профи</t>
  </si>
  <si>
    <t>Валик полиакрил 250 мм с рукояткой Hardex Стандарт</t>
  </si>
  <si>
    <t>Валик полиакрил для покраски углов (для рукоятки d=6 мм) Hardstar Стандарт</t>
  </si>
  <si>
    <t>Валик полиакрил для покраски углов с рукояткой Hardstar Стандарт</t>
  </si>
  <si>
    <t>Валик полиамид 180 мм  с рукояткой Nylonplus Стандарт</t>
  </si>
  <si>
    <t>Валик полиамид 180 мм (для рукоятки d=8 мм) Nylonplus Стандарт</t>
  </si>
  <si>
    <t>Валик полиамид 250 мм (для рукоятки d=8мм) Nylonplus Стандарт</t>
  </si>
  <si>
    <t>Валик полиамид 250 мм с рукояткой Nylonplus Стандарт</t>
  </si>
  <si>
    <t>Валик полиэстер 180 мм белый (для рукоятки d=8 мм) Vestan Стандарт</t>
  </si>
  <si>
    <t>Валик полиэстер 180 мм белый с рукояткой Vestan Стандарт</t>
  </si>
  <si>
    <t>Валик полиэстер 250 мм белый (для рукоятки d=8 мм) Vestan Стандарт</t>
  </si>
  <si>
    <t>Валик полиэстер 250 мм белый с рукояткой Vestan Стандарт</t>
  </si>
  <si>
    <t>Валик поролоновый 100 мм (для рукоятки d=6 мм) Moltopren Стандарт</t>
  </si>
  <si>
    <t>Валик поролоновый 100 мм с рукояткой Moltopren Стандарт</t>
  </si>
  <si>
    <t>Валик поролоновый 100 мм с рукояткой Эконом</t>
  </si>
  <si>
    <t>Валик поролоновый 150 мм с рукояткой Эконом</t>
  </si>
  <si>
    <t>Валик поролоновый 180 мм (для рукоятки d=6 мм) Moltopren Стандарт</t>
  </si>
  <si>
    <t>Валик поролоновый 180 мм с рукояткой Moltopren Стандарт</t>
  </si>
  <si>
    <t>Валик поролоновый 200 мм с рукояткой Эконом</t>
  </si>
  <si>
    <t>Валик поролоновый 250 мм (для рукоятки d=8 мм) Moltopren Стандарт</t>
  </si>
  <si>
    <t>Валик поролоновый 250 мм с рукояткой Moltopren Стандарт</t>
  </si>
  <si>
    <t>Валик поролоновый 250 мм с рукояткой Эконом</t>
  </si>
  <si>
    <t>Валик структурный горошек 250 мм (для рукоятки d=8 мм)</t>
  </si>
  <si>
    <t>Валик структурный грубый 180 мм с несъемной рукояткой</t>
  </si>
  <si>
    <t>Валик структурный шероховатый 250 мм (для рукоятки d=8 мм)</t>
  </si>
  <si>
    <t>Кисть гнущаяся 63 мм  натуральная щетина пластиковая ручка Эконом</t>
  </si>
  <si>
    <t>Кисть круглая 30 мм натуральная щетина деревянная ручка Hardy Стандарт</t>
  </si>
  <si>
    <t>Кисть круглая 30 мм смешанная щетина деревянная ручка Hardy Стандарт</t>
  </si>
  <si>
    <t>Кисть круглая 35 мм натуральная щетина деревянная ручка Hardy Стандарт</t>
  </si>
  <si>
    <t>Кисть круглая 35 мм смешанная щетина деревянная ручка Hardy Стандарт</t>
  </si>
  <si>
    <t>Кисть круглая 40 мм натуральная щетина деревянная ручка Hardy Стандарт</t>
  </si>
  <si>
    <t>Кисть круглая 40 мм натуральная щетина деревянная ручка Эконом</t>
  </si>
  <si>
    <t>Кисть круглая 40 мм смешанная щетина деревянная ручка Hardy Стандарт</t>
  </si>
  <si>
    <t>Кисть круглая 60 мм натуральная щетина деревянная ручка Эконом</t>
  </si>
  <si>
    <t>Кисть макловица 140х40 мм натуральная щетина пластиковая ручка Wenzo Стандарт</t>
  </si>
  <si>
    <t>Кисть макловица 140х40 мм смешанная щетина  пластиковая ручка Wenzo Стандарт</t>
  </si>
  <si>
    <t>Кисть макловица 150х40 мм натуральная щетина пластиковая ручка Hardy Стандарт</t>
  </si>
  <si>
    <t>Кисть макловица 150х40 мм смешанная щетина  пластиковая ручка Hardy Стандарт</t>
  </si>
  <si>
    <t>Кисть макловица 150х70 мм искусственная щетина, деревянный корпус Эконом</t>
  </si>
  <si>
    <t>Кисть плоская  25 мм натуральная щетина деревянная ручка Hardy Стандарт</t>
  </si>
  <si>
    <t>Кисть плоская  25 мм натуральная щетина деревянная ручка Wenzo Стандарт</t>
  </si>
  <si>
    <t>Кисть плоская  25 мм натуральная щетина деревянная ручка Лазурный берег Стандарт</t>
  </si>
  <si>
    <t>Кисть плоская  25 мм натуральная щетина деревянная ручка Эконом</t>
  </si>
  <si>
    <t>Кисть плоская  25 мм натуральная щетина прорезиненная ручка Hardy Стандарт</t>
  </si>
  <si>
    <t>Кисть плоская  25 мм натуральная щетина прорезиненная ручка Hesler Профи</t>
  </si>
  <si>
    <t>Кисть плоская  25 мм смешанная щетина деревянная ручка (для лаков) Hardy Стандарт</t>
  </si>
  <si>
    <t>Кисть плоская  25 мм смешанная щетина деревянная ручка Hardy Стандарт</t>
  </si>
  <si>
    <t>Кисть плоская  25 мм смешанная щетина деревянная ручка Wenzo Стандарт</t>
  </si>
  <si>
    <t xml:space="preserve">Кисть плоская  25 мм смешанная щетина деревянная ручка Лазурный берег Стандарт </t>
  </si>
  <si>
    <t>Кисть плоская  25 мм смешанная щетина прорезиненная ручка Hardy Стандарт</t>
  </si>
  <si>
    <t xml:space="preserve">Кисть плоская  35 мм натуральная щетина деревянная ручка Лазурный берег Стандарт </t>
  </si>
  <si>
    <t xml:space="preserve">Кисть плоская  35 мм смешанная щетина деревянная ручка Лазурный берег Стандарт </t>
  </si>
  <si>
    <t>Кисть плоская  38 мм натуральная щетина деревянная ручка Hardy Стандарт</t>
  </si>
  <si>
    <t xml:space="preserve">Кисть плоская  38 мм натуральная щетина деревянная ручка Wenzo Стандарт </t>
  </si>
  <si>
    <t>Кисть плоская  38 мм натуральная щетина деревянная ручка Эконом</t>
  </si>
  <si>
    <t>Кисть плоская  38 мм натуральная щетина прорезиненная ручка Hesler Профи</t>
  </si>
  <si>
    <t>Кисть плоская  38 мм смешанная щетина деревянная ручка (для лаков) Hardy Стандарт</t>
  </si>
  <si>
    <t>Кисть плоская  38 мм смешанная щетина деревянная ручка Hardy Стандарт</t>
  </si>
  <si>
    <t>Кисть плоская  38 мм смешанная щетина деревянная ручка Wenzo Стандарт</t>
  </si>
  <si>
    <t>Кисть плоская  40 мм натуральная щетина прорезиненная ручка Hardy Стандарт</t>
  </si>
  <si>
    <t>Кисть плоская  40 мм смешанная щетина прорезиненная ручка Hardy Стандарт</t>
  </si>
  <si>
    <t>Кисть плоская  50 мм натуральная щетина деревянная ручка Hardy Стандарт</t>
  </si>
  <si>
    <t>Кисть плоская  50 мм натуральная щетина деревянная ручка Wenzo Стандарт</t>
  </si>
  <si>
    <t>Кисть плоская  50 мм натуральная щетина деревянная ручка Лазурный берег Стандарт</t>
  </si>
  <si>
    <t>Кисть плоская  50 мм натуральная щетина деревянная ручка Эконом</t>
  </si>
  <si>
    <t>Кисть плоская  50 мм натуральная щетина прорезиненная ручка Hardy Стандарт</t>
  </si>
  <si>
    <t>Кисть плоская  50 мм натуральная щетина прорезиненная ручка Hesler Профи</t>
  </si>
  <si>
    <t>Кисть плоская  50 мм смешанная щетина деревянная ручка (для лаков) Hardy Стандарт</t>
  </si>
  <si>
    <t>Кисть плоская  50 мм смешанная щетина деревянная ручка Hardy Стандарт</t>
  </si>
  <si>
    <t>Кисть плоская  50 мм смешанная щетина деревянная ручка Wenzo Стандарт</t>
  </si>
  <si>
    <t xml:space="preserve">Кисть плоская  50 мм смешанная щетина деревянная ручка Лазурный берег Стандарт </t>
  </si>
  <si>
    <t>Кисть плоская  50 мм смешанная щетина прорезиненная ручка Hardy Стандарт</t>
  </si>
  <si>
    <t>Кисть плоская  60 мм натуральная щетина прорезиненная ручка Hardy Стандарт</t>
  </si>
  <si>
    <t>Кисть плоская  60 мм смешанная щетина прорезиненная ручка Hardy Стандарт</t>
  </si>
  <si>
    <t>Кисть плоская  63 мм натуральная щетина деревянная ручка Hardy Стандарт</t>
  </si>
  <si>
    <t>Кисть плоская  63 мм натуральная щетина деревянная ручка Wenzo Стандарт</t>
  </si>
  <si>
    <t>Кисть плоская  63 мм натуральная щетина деревянная ручка Эконом</t>
  </si>
  <si>
    <t>Кисть плоская  63 мм смешанная щетина деревянная ручка (для лаков) Hardy Стандарт</t>
  </si>
  <si>
    <t>Кисть плоская  63 мм смешанная щетина деревянная ручка Hardy Стандарт</t>
  </si>
  <si>
    <t>Кисть плоская  63 мм смешанная щетина деревянная ручка Wenzo Стандарт</t>
  </si>
  <si>
    <t xml:space="preserve">Кисть плоская  70 мм натуральная щетина деревянная ручка Лазурный берег Стандарт </t>
  </si>
  <si>
    <t>Кисть плоская  70 мм смешанная щетина деревянная ручка Лазурный берег Стандарт</t>
  </si>
  <si>
    <t>Кисть плоская  75 мм натуральная щетина деревянная ручка Wenzo Стандарт</t>
  </si>
  <si>
    <t>Кисть плоская  75 мм натуральная щетина деревянная ручка Эконом</t>
  </si>
  <si>
    <t>Кисть плоская  75 мм смешанная щетина деревянная ручка Wenzo Стандарт</t>
  </si>
  <si>
    <t>Кисть плоская 100 мм  натуральная щетина деревянная ручка Эконом</t>
  </si>
  <si>
    <t>Кисть плоская 100 мм натуральная щетина деревянная ручка Wenzo Стандарт</t>
  </si>
  <si>
    <t>Кисть плоская 100 мм натуральная щетина деревянная ручка Лазурный берег Стандарт</t>
  </si>
  <si>
    <t>Кисть плоская 100 мм смешанная щетина деревянная ручка Wenzo Стандарт</t>
  </si>
  <si>
    <t>Кисть плоская 100 мм смешанная щетина деревянная ручка Лазурный берег Стандарт</t>
  </si>
  <si>
    <t>Кисть плоская 200 мм смешанная щетина деревянная ручка (для лака) Лазурный берег Стандарт</t>
  </si>
  <si>
    <t>Кисть радиаторная 15 мм натуральная щетина деревянная ручка Эконом</t>
  </si>
  <si>
    <t>Кисть радиаторная 20 мм натуральная щетина деревянная ручка Эконом</t>
  </si>
  <si>
    <t>Кисть радиаторная 25 мм  натуральная щетина деревянная ручка Hardy Стандарт</t>
  </si>
  <si>
    <t>Кисть радиаторная 25 мм  натуральная щетина деревянная ручка Эконом</t>
  </si>
  <si>
    <t>Кисть радиаторная 38 мм  натуральная щетина деревянная ручка Hardy Стандарт</t>
  </si>
  <si>
    <t>Кисть радиаторная 38 мм  натуральная щетина деревянная ручка Эконом</t>
  </si>
  <si>
    <t>Кисть радиаторная 50 мм  натуральная щетина деревянная ручка Hardy Стандарт</t>
  </si>
  <si>
    <t>Кисть радиаторная 50 мм  натуральная щетина деревянная ручка Эконом</t>
  </si>
  <si>
    <t>Кисть радиаторная 63 мм  натуральная щетина деревянная ручка Hardy Стандарт</t>
  </si>
  <si>
    <t>Кисть радиаторная 63 мм  натуральная щетина деревянная ручка Эконом</t>
  </si>
  <si>
    <t xml:space="preserve">Ванночка для краски 140х270 мм </t>
  </si>
  <si>
    <t xml:space="preserve">Ванночка для краски 220х270 мм </t>
  </si>
  <si>
    <t xml:space="preserve">Ванночка для краски 240х260 мм </t>
  </si>
  <si>
    <t xml:space="preserve">Ванночка для краски 240х320 мм </t>
  </si>
  <si>
    <t xml:space="preserve">Ванночка для краски 300х290 мм </t>
  </si>
  <si>
    <t>Ванночка для краски 310х350 мм</t>
  </si>
  <si>
    <t>Губка строительная 150х100х50 мм</t>
  </si>
  <si>
    <t>Решетка отжимная пластиковая 260х240 мм</t>
  </si>
  <si>
    <t>Решетка отжимная пластиковая 310х260 мм</t>
  </si>
  <si>
    <t>Рукоятка для валика 100 мм (стальной стержень d=6 мм) Стандарт</t>
  </si>
  <si>
    <t>Рукоятка для валика 100 мм L=400 мм (стальной стержень d=6 мм) Стандарт</t>
  </si>
  <si>
    <t>Рукоятка для валика 150 мм (стальной стержень d=6 мм) Стандарт</t>
  </si>
  <si>
    <t>Рукоятка для валика 180 мм (стальной стержень d=8 мм) Стандарт</t>
  </si>
  <si>
    <t>Рукоятка для валика 180 мм, d=8 мм Эконом</t>
  </si>
  <si>
    <t>Рукоятка для валика 250 мм (стальной стержень d=8 мм) Стандарт</t>
  </si>
  <si>
    <t>Рукоятка для валика 250 мм, d=8 мм Эконом</t>
  </si>
  <si>
    <t>Стержень телескопический 0,8-1,5 м алюминиевый Стандарт</t>
  </si>
  <si>
    <t>Стержень телескопический 0,8-1,5 м алюминиевый Эконом</t>
  </si>
  <si>
    <t>Стержень телескопический 0,8-1,5 м металлический</t>
  </si>
  <si>
    <t>Стержень телескопический 1-2 м алюминиевый Стандарт</t>
  </si>
  <si>
    <t>Стержень телескопический 1-2 м алюминиевый Эконом</t>
  </si>
  <si>
    <t>Стержень телескопический 1-2 м металлический</t>
  </si>
  <si>
    <t>Стержень телескопический 1,5-3 м алюминиевый Стандарт</t>
  </si>
  <si>
    <t>Стержень телескопический 1,5-3 м алюминиевый Эконом</t>
  </si>
  <si>
    <t xml:space="preserve">Стержень телескопический 1,5-3 м металлический </t>
  </si>
  <si>
    <t>Стержень телескопический 2 м металлический</t>
  </si>
  <si>
    <t>Стержень телескопический 3 м металлический</t>
  </si>
  <si>
    <t>Стеклоомыватель БЛИК летний 4 л бутылка</t>
  </si>
  <si>
    <t>Стеклоомыватель Полярис (-30) 5 л евроканистра</t>
  </si>
  <si>
    <t>Стеклоомыватель Полярис (-30) 5 л евроканистра, 2шт (АКЦИЯ)</t>
  </si>
  <si>
    <t>Брикеты для розжига, 28 шт., Fire up lighter</t>
  </si>
  <si>
    <t>Брикеты для розжига, 72 шт., Fire up lighters-brown</t>
  </si>
  <si>
    <t>Брикеты топливные Pini&amp;Kay Зажигай, 4,5 кг</t>
  </si>
  <si>
    <t>Брикеты топливные RUF, 9,5 кг</t>
  </si>
  <si>
    <t>Дрова березовые в сетках Пикник без хлопот, 20 л</t>
  </si>
  <si>
    <t>Жидкость для камина Пикник без хлопот, 1 л</t>
  </si>
  <si>
    <t>Жидкость для розжига Пикник без хлопот, 0,5 л</t>
  </si>
  <si>
    <t>Зажигалка j3 Bic</t>
  </si>
  <si>
    <t>Зажигалка бытовая мегалайтер Bic</t>
  </si>
  <si>
    <t>Спички газовые, 9 см, 40 шт.</t>
  </si>
  <si>
    <t>Спички каминные, 19 см, 30 шт.</t>
  </si>
  <si>
    <t>Уголь древесный в пакете Молния, 10 л</t>
  </si>
  <si>
    <t>Уголь древесный со стружкой в пакете Пикник без хлопот, 6 л</t>
  </si>
  <si>
    <t>Уголь древесный, 10 л</t>
  </si>
  <si>
    <t>Бак пластиковый с крышкой, 60 л</t>
  </si>
  <si>
    <t>Бак пластиковый с крышкой, 90 л</t>
  </si>
  <si>
    <t>Ведро пластиковое бытовое, 10 л</t>
  </si>
  <si>
    <t>Ведро пластиковое бытовое, 7 л</t>
  </si>
  <si>
    <t>Ведро-туалет, 16 л</t>
  </si>
  <si>
    <t>Ерш для унитаза Фигурный</t>
  </si>
  <si>
    <t>Канистра со сливом, 10 л</t>
  </si>
  <si>
    <t>Канистра со сливом, 22 л</t>
  </si>
  <si>
    <t>Канистра-бочка, 10 л</t>
  </si>
  <si>
    <t>Канистра-бочка, 25 л</t>
  </si>
  <si>
    <t>Канистра-бочка, 40 л</t>
  </si>
  <si>
    <t>Контейнер пластиковый для мусора Хапс, 15 л</t>
  </si>
  <si>
    <t>Таз круглый пластиковый бытовой, 11 л</t>
  </si>
  <si>
    <t>Таз круглый пластиковый бытовой, 6 л</t>
  </si>
  <si>
    <t>Таз пластиковый овальный с ручками бытовой, 16 л</t>
  </si>
  <si>
    <t>Щетка с совком</t>
  </si>
  <si>
    <t xml:space="preserve">Лестница 3-х секционная универсальная 3х10 Новая высота </t>
  </si>
  <si>
    <t xml:space="preserve">Лестница 3-х секционная универсальная 3х12 Новая высота </t>
  </si>
  <si>
    <t xml:space="preserve">Лестница 3-х секционная универсальная 3х8 Новая высота </t>
  </si>
  <si>
    <t>Лестница 4-х секционная шарнирная 4х3 Новая высота</t>
  </si>
  <si>
    <t>Лестница 4-х секционная шарнирная 4х4 Новая высота</t>
  </si>
  <si>
    <t xml:space="preserve">Стремянка алюминиевая 5 ступеней Kroft </t>
  </si>
  <si>
    <t xml:space="preserve">Стремянка алюминиевая 6 ступеней Kroft </t>
  </si>
  <si>
    <t xml:space="preserve">Стремянка алюминиевая 7 ступеней Kroft </t>
  </si>
  <si>
    <t xml:space="preserve">Стремянка алюминиевая 8 ступеней Kroft </t>
  </si>
  <si>
    <t>Коробка упаковочная большая 620х320х340 мм с боковыми прорезями</t>
  </si>
  <si>
    <t>Коробка упаковочная малая 412х310х270 мм с ручкой</t>
  </si>
  <si>
    <t>Мешок п.п. б/у</t>
  </si>
  <si>
    <t>Мешок п.п. белый 55х105 см</t>
  </si>
  <si>
    <t>Мешок п.п. для мусора зеленый 50х90 см</t>
  </si>
  <si>
    <t>Мешок п.п. для мусора зеленый 50х90 см, упаковка 10 шт.</t>
  </si>
  <si>
    <t>Пакет "Петрович" 300х570 мм</t>
  </si>
  <si>
    <t>Пакет "Петрович" майка 400х690 мм</t>
  </si>
  <si>
    <t>Пакеты п/э для мусора, 120 л, упаковка 10 шт</t>
  </si>
  <si>
    <t>Пакеты п/э для мусора, 120 л, упаковка 10 шт., повышенной прочности</t>
  </si>
  <si>
    <t>Пакеты п/э для мусора, 160 л, упаковка 10 шт</t>
  </si>
  <si>
    <t>Пакеты п/э для мусора, 200 л, упаковка 5 шт</t>
  </si>
  <si>
    <t>Пакеты п/э для мусора, 240 л, упаковка 5 шт</t>
  </si>
  <si>
    <t>Пакеты п/э для мусора, 300 л, упаковка 3 шт</t>
  </si>
  <si>
    <t>Пакеты п/э для мусора, 90 л, упаковка 10 шт</t>
  </si>
  <si>
    <t>Пакеты п/э повышенной прочности (пакеты для строительного мусора) 160 л, упаковка 3 шт</t>
  </si>
  <si>
    <t>Пакеты п/э повышенной прочности (пакеты для строительного мусора), 70 л, упаковка 5 шт</t>
  </si>
  <si>
    <t>Изолента ПВХ желто-зеленая 15 мм х 20 м Safeline</t>
  </si>
  <si>
    <t xml:space="preserve">Изолента ПВХ зеленая 15 мм х 20 м Safeline </t>
  </si>
  <si>
    <t>Изолента ПВХ зеленая 19 мм х 20 м Safeline</t>
  </si>
  <si>
    <t>Изолента ПВХ комплект 7 цветов 19 мм х 5 м Safeline Master</t>
  </si>
  <si>
    <t>Изолента ПВХ красная 15мм х 20 м Safeline</t>
  </si>
  <si>
    <t>Изолента ПВХ красная 19 мм х 20 м Safeline</t>
  </si>
  <si>
    <t>Изолента ПВХ серо-стальная 15мм х 20 м Safeline</t>
  </si>
  <si>
    <t>Изолента ПВХ серо-стальная 19 мм х 20 м Safeline</t>
  </si>
  <si>
    <t>Изолента ПВХ синяя 15мм х 20 м Safeline</t>
  </si>
  <si>
    <t>Изолента ПВХ синяя 19 мм х 20 м Safeline</t>
  </si>
  <si>
    <t>Изолента ПВХ черная 15мм х 20 м Safeline</t>
  </si>
  <si>
    <t>Изолента ПВХ черная 19 мм х 20 м Safeline</t>
  </si>
  <si>
    <t>Изолента ХБ 2х сторонняя (250гр)</t>
  </si>
  <si>
    <t>Изолента ХБ односторонняя (ткан.250-260гр)</t>
  </si>
  <si>
    <t>Лента малярная 38ммх50м</t>
  </si>
  <si>
    <t>Лента малярная 48ммх25м</t>
  </si>
  <si>
    <t>Лента малярная 48ммх50м</t>
  </si>
  <si>
    <t xml:space="preserve">Лента сигнальная красно-белая 75 ммх200 м </t>
  </si>
  <si>
    <t>Сетка для аварийного ограждения, ячейка 45х90 мм, рулон 1х50 м</t>
  </si>
  <si>
    <t>Сетка для строит. лесов Фасад-30 ячейка 2х10 мм, полотно 4х100 м</t>
  </si>
  <si>
    <t>Скотч 2-х сторонний 50ммх50м п.п.</t>
  </si>
  <si>
    <t>Скотч алюминиевый 50ммх50м</t>
  </si>
  <si>
    <t>Скотч коричневый 48ммх66м 45мк</t>
  </si>
  <si>
    <t>Скотч прозрачный 48ммх66м 45 мк</t>
  </si>
  <si>
    <t>Скотч сантехнический ТПЛ 50ммх50м</t>
  </si>
  <si>
    <t>Стретч пленка 17мк, 450ммх142м, 1 кг (нетто)</t>
  </si>
  <si>
    <t>ХозЛента 10 м серебряная Момент</t>
  </si>
  <si>
    <t>ХозЛента 25 м серебряная Момент</t>
  </si>
  <si>
    <t>Ветошь ХБ цветная 10кг</t>
  </si>
  <si>
    <t>Картон гладкий 1,25х25 м</t>
  </si>
  <si>
    <t>Картон гофрированный  двухслойный 1,05х23,8 м (25 м.кв)</t>
  </si>
  <si>
    <t>Картон гофрированный  двухслойный 1,25х25 м</t>
  </si>
  <si>
    <t xml:space="preserve">Уплотнитель-D белый, 10 м </t>
  </si>
  <si>
    <t xml:space="preserve">Уплотнитель-D коричневый, 10 м </t>
  </si>
  <si>
    <t>Бумага туалетная двухслойная, упаковка 4 рулона</t>
  </si>
  <si>
    <t>Бумага туалетная однослойная 37мх9см</t>
  </si>
  <si>
    <t>Мыло жидкое с дозатором, 520 мл, в ассортименте</t>
  </si>
  <si>
    <t>Мыло жидкое, канистра 5 л, в ассортименте</t>
  </si>
  <si>
    <t>Мыло туалетное 90 г, в ассортименте</t>
  </si>
  <si>
    <t>Мыло хозяйственное 72% 150 г, в упаковке</t>
  </si>
  <si>
    <t>Полотенце бумажное двуслойное, упаковка 2 рулона</t>
  </si>
  <si>
    <t>Салфетка для пола 50х60 см, в упаковке</t>
  </si>
  <si>
    <t>Салфетка для уборки 30х40 см, упаковка 3 шт</t>
  </si>
  <si>
    <t>Средство для мытья стекол с триггером, 750 мл Help</t>
  </si>
  <si>
    <t>Средство чистящее универсальное 500 мл Мистер мускул</t>
  </si>
  <si>
    <t>Ботинки  строительные, размер 41</t>
  </si>
  <si>
    <t>пара</t>
  </si>
  <si>
    <t>Ботинки  строительные, размер 42</t>
  </si>
  <si>
    <t>Ботинки  строительные, размер 43</t>
  </si>
  <si>
    <t>Ботинки  строительные, размер 44</t>
  </si>
  <si>
    <t>Ботинки  строительные, размер 45</t>
  </si>
  <si>
    <t>Ботинки строительные с металлическим носом, размер 41</t>
  </si>
  <si>
    <t>Ботинки строительные с металлическим носом, размер 42</t>
  </si>
  <si>
    <t>Ботинки строительные с металлическим носом, размер 43</t>
  </si>
  <si>
    <t>Ботинки строительные с металлическим носом, размер 44</t>
  </si>
  <si>
    <t>Ботинки строительные с металлическим носом, размер 45</t>
  </si>
  <si>
    <t>Ботинки строительные утепленные, размер 41</t>
  </si>
  <si>
    <t>Ботинки строительные утепленные, размер 42</t>
  </si>
  <si>
    <t>Ботинки строительные утепленные, размер 43</t>
  </si>
  <si>
    <t>Ботинки строительные утепленные, размер 44</t>
  </si>
  <si>
    <t>Ботинки строительные утепленные, размер 45</t>
  </si>
  <si>
    <t>Валенки на резиновой подошве, размер 42 (29)</t>
  </si>
  <si>
    <t>Валенки на резиновой подошве, размер 43 (30)</t>
  </si>
  <si>
    <t>Валенки на резиновой подошве, размер 44 (31)</t>
  </si>
  <si>
    <t>Валенки на резиновой подошве, размер 45 (32)</t>
  </si>
  <si>
    <t>Валенки на резиновой подошве, размер 46 (33)</t>
  </si>
  <si>
    <t>Галоши утепленные черные, размер 41</t>
  </si>
  <si>
    <t>Галоши утепленные черные, размер 42</t>
  </si>
  <si>
    <t>Галоши утепленные черные, размер 43</t>
  </si>
  <si>
    <t>Галоши утепленные черные, размер 44</t>
  </si>
  <si>
    <t>Галоши утепленные черные, размер 45</t>
  </si>
  <si>
    <t>Галоши, размер 41-42</t>
  </si>
  <si>
    <t>Галоши, размер 43-44</t>
  </si>
  <si>
    <t>Галоши, размер 45</t>
  </si>
  <si>
    <t>Сапоги резиновые ПВХ, размер 41 (262)</t>
  </si>
  <si>
    <t>Сапоги резиновые ПВХ, размер 42 (270)</t>
  </si>
  <si>
    <t>Сапоги резиновые ПВХ, размер 43 (277)</t>
  </si>
  <si>
    <t>Сапоги резиновые ПВХ, размер 44 (285)</t>
  </si>
  <si>
    <t>Сапоги резиновые ПВХ, размер 45 (292)</t>
  </si>
  <si>
    <t>Сапоги утепленные укороченные черные Алтай, размер 40-41</t>
  </si>
  <si>
    <t>Сапоги утепленные укороченные черные Алтай, размер 41-42</t>
  </si>
  <si>
    <t>Сапоги утепленные укороченные черные Алтай, размер 42-43</t>
  </si>
  <si>
    <t>Сапоги утепленные укороченные черные Алтай, размер 43-44</t>
  </si>
  <si>
    <t>Сапоги утепленные укороченные черные Алтай, размер 44-45</t>
  </si>
  <si>
    <t>Сапоги утепленные хаки Байкал, размер 40-41</t>
  </si>
  <si>
    <t>Сапоги утепленные хаки Байкал, размер 41-42</t>
  </si>
  <si>
    <t>Сапоги утепленные хаки Байкал, размер 42-43</t>
  </si>
  <si>
    <t>Сапоги утепленные хаки Байкал, размер 43-44</t>
  </si>
  <si>
    <t>Сапоги утепленные хаки Байкал, размер 44-45</t>
  </si>
  <si>
    <t>Тапки (шлепанцы), размер 36</t>
  </si>
  <si>
    <t>Тапки (шлепанцы), размер 37</t>
  </si>
  <si>
    <t>Тапки (шлепанцы), размер 38</t>
  </si>
  <si>
    <t>Тапки (шлепанцы), размер 39</t>
  </si>
  <si>
    <t>Тапки (шлепанцы), размер 40</t>
  </si>
  <si>
    <t>Тапки (шлепанцы), размер 41</t>
  </si>
  <si>
    <t>Тапки (шлепанцы), размер 42</t>
  </si>
  <si>
    <t>Тапки (шлепанцы), размер 43</t>
  </si>
  <si>
    <t>Тапки (шлепанцы), размер 44</t>
  </si>
  <si>
    <t>Тапки (шлепанцы), размер 45</t>
  </si>
  <si>
    <t>Чулки утепленные, размер 41</t>
  </si>
  <si>
    <t>Чулки утепленные, размер 42</t>
  </si>
  <si>
    <t>Чулки утепленные, размер 43</t>
  </si>
  <si>
    <t>Чулки утепленные, размер 44</t>
  </si>
  <si>
    <t>Чулки утепленные, размер 45</t>
  </si>
  <si>
    <t>Брюки светло-синие "Бригадир", размер 48-50 (96-100), рост 170-176</t>
  </si>
  <si>
    <t>Брюки светло-синие "Бригадир", размер 52-54 (104-108), рост 170-176</t>
  </si>
  <si>
    <t>Брюки светло-синие "Бригадир", размер 52-54 (104-108), рост 182-188</t>
  </si>
  <si>
    <t>Брюки серые "Прораб", размер 48-50 (96-100), рост 170-176</t>
  </si>
  <si>
    <t>Брюки серые "Прораб", размер 52-54 (104-108), рост 170-176</t>
  </si>
  <si>
    <t>Брюки серые "Прораб", размер 52-54 (104-108), рост 182-188</t>
  </si>
  <si>
    <t>Брюки темно-синие "Мастер", размер 48-50 (96-100), рост 170-176</t>
  </si>
  <si>
    <t>Брюки темно-синие "Мастер", размер 48-50 (96-100), рост 182-188</t>
  </si>
  <si>
    <t>Брюки темно-синие "Мастер", размер 52-54 (104-108), рост 170-176</t>
  </si>
  <si>
    <t>Брюки темно-синие "Мастер", размер 52-54 (104-108), рост 182-188</t>
  </si>
  <si>
    <t>Брюки темно-синие "Мастер", размер 56-58 (112-116), рост 170-176</t>
  </si>
  <si>
    <t>Брюки темно-синие "Мастер", размер 56-58 (112-116), рост 182-188</t>
  </si>
  <si>
    <t>Костюм влагозащитный сигнальный</t>
  </si>
  <si>
    <t>Костюм сварщика "Прометей", размер 48-50 (96-100), рост 170-176</t>
  </si>
  <si>
    <t>Костюм сварщика "Прометей", размер 52-54 (104-108), рост 170-176</t>
  </si>
  <si>
    <t>Костюм сварщика "Прометей", размер 52-54 (104-108), рост 182-188</t>
  </si>
  <si>
    <t>Куртка светло-синяя "Бригадир", размер 48-50 (96-100), рост 170-176</t>
  </si>
  <si>
    <t>Куртка светло-синяя "Бригадир", размер 52-54 (104-108), рост 170-176</t>
  </si>
  <si>
    <t>Куртка светло-синяя "Бригадир", размер 52-54 (104-108), рост 182-188</t>
  </si>
  <si>
    <t>Куртка серая "Прораб", размер 48-50 (96-100), рост 170-176</t>
  </si>
  <si>
    <t>Куртка серая "Прораб", размер 52-54 (104-108), рост 170-176</t>
  </si>
  <si>
    <t>Куртка серая "Прораб", размер 52-54 (104-108), рост 182-188</t>
  </si>
  <si>
    <t>Куртка темно-синяя "Мастер", размер 48-50 (96-100), рост 170-176</t>
  </si>
  <si>
    <t>Куртка темно-синяя "Мастер", размер 48-50 (96-100), рост 182-188</t>
  </si>
  <si>
    <t>Куртка темно-синяя "Мастер", размер 52-54 (104-108), рост 170-176</t>
  </si>
  <si>
    <t>Куртка темно-синяя "Мастер", размер 52-54 (104-108), рост 182-188</t>
  </si>
  <si>
    <t>Куртка темно-синяя "Мастер", размер 56-58 (112-116), рост 170-176</t>
  </si>
  <si>
    <t>Куртка темно-синяя "Мастер", размер 56-58 (112-116), рост 182-188</t>
  </si>
  <si>
    <t>Плащ нейлоновый</t>
  </si>
  <si>
    <t>Плащ нейлоновый сигнальный</t>
  </si>
  <si>
    <t>Плащ ПВХ</t>
  </si>
  <si>
    <t>Полукомбинезон светло-синий "Бригадир", размер 48-50 (96-100), рост 170-176</t>
  </si>
  <si>
    <t>Полукомбинезон светло-синий "Бригадир", размер 52-54 (104-108), рост 170-176</t>
  </si>
  <si>
    <t>Полукомбинезон светло-синий "Бригадир", размер 52-54 (104-108), рост 182-188</t>
  </si>
  <si>
    <t>Полукомбинезон серый "Прораб", размер 48-50 (96-100), рост 170-176</t>
  </si>
  <si>
    <t>Полукомбинезон серый "Прораб", размер 52-54 (104-108), рост 170-176</t>
  </si>
  <si>
    <t>Полукомбинезон серый "Прораб", размер 52-54 (104-108), рост 182-188</t>
  </si>
  <si>
    <t>Полукомбинезон темно-синий "Мастер", размер 48-50 (96-100), рост 170-176</t>
  </si>
  <si>
    <t>Полукомбинезон темно-синий "Мастер", размер 48-50 (96-100), рост 182-188</t>
  </si>
  <si>
    <t>Полукомбинезон темно-синий "Мастер", размер 52-54 (104-108), рост 170-176</t>
  </si>
  <si>
    <t>Полукомбинезон темно-синий "Мастер", размер 52-54 (104-108), рост 182-188</t>
  </si>
  <si>
    <t>Полукомбинезон темно-синий "Мастер", размер 56-58 (112-116), рост 170-176</t>
  </si>
  <si>
    <t>Полукомбинезон темно-синий "Мастер", размер 56-58 (112-116), рост 182-188</t>
  </si>
  <si>
    <t>Футболка серая, размер 44-46 (88-92)</t>
  </si>
  <si>
    <t>Футболка серая, размер 48-50 (96-100)</t>
  </si>
  <si>
    <t>Футболка серая, размер 52-54 (104-108)</t>
  </si>
  <si>
    <t>Футболка серая, размер 56-58 (112-116)</t>
  </si>
  <si>
    <t>Футболка синяя, размер 44-46 (88-92)</t>
  </si>
  <si>
    <t>Футболка синяя, размер 48-50 (96-100)</t>
  </si>
  <si>
    <t>Футболка синяя, размер 52-54 (104-108)</t>
  </si>
  <si>
    <t>Футболка синяя, размер 56-58 (112-116)</t>
  </si>
  <si>
    <t>Футболка утепленная с длинным рукавом серая, размер 44-46 (88-92)</t>
  </si>
  <si>
    <t>Футболка утепленная с длинным рукавом серая, размер 48-50 (96-100)</t>
  </si>
  <si>
    <t>Футболка утепленная с длинным рукавом серая, размер 52-54 (104-108)</t>
  </si>
  <si>
    <t>Футболка утепленная с длинным рукавом серая, размер 56-58 (112-116)</t>
  </si>
  <si>
    <t>Брюки утепленные темно-синие "СЕВЕР", размер 48-50 (96-100), рост 170-176</t>
  </si>
  <si>
    <t>Брюки утепленные темно-синие "СЕВЕР", размер 52-54 (104-108), рост 170-176</t>
  </si>
  <si>
    <t>Брюки утепленные темно-синие "СЕВЕР", размер 52-54 (104-108), рост 182-188</t>
  </si>
  <si>
    <t>Брюки утепленные черные "ТАЙГА", размер 48-50 (96-100), рост 170-176</t>
  </si>
  <si>
    <t>Брюки утепленные черные "ТАЙГА", размер 52-54 (104-108), рост 170-176</t>
  </si>
  <si>
    <t>Брюки утепленные черные "ТАЙГА", размер 52-54 (104-108), рост 182-188</t>
  </si>
  <si>
    <t>Куртка утепленная серая "СТИЛЬ", размер 48-50 (96-100), рост 170-176</t>
  </si>
  <si>
    <t>Куртка утепленная серая "СТИЛЬ", размер 52-54 (104-108), рост 170-176</t>
  </si>
  <si>
    <t>Куртка утепленная серая "СТИЛЬ", размер 52-54 (104-108), рост 182-188</t>
  </si>
  <si>
    <t>Куртка утепленная синяя "ТАЙГА", размер 48-50 (96-100), рост 170-176</t>
  </si>
  <si>
    <t>Куртка утепленная синяя "ТАЙГА", размер 48-50 (96-100), рост 182-188</t>
  </si>
  <si>
    <t>Куртка утепленная синяя "ТАЙГА", размер 52-54 (104-108), рост 170-176</t>
  </si>
  <si>
    <t>Куртка утепленная синяя "ТАЙГА", размер 52-54 (104-108), рост 182-188</t>
  </si>
  <si>
    <t>Куртка утепленная синяя "ТАЙГА", размер 56-58 (112-116), рост 170-176</t>
  </si>
  <si>
    <t>Куртка утепленная синяя "ТАЙГА", размер 56-58 (112-116), рост 182-188</t>
  </si>
  <si>
    <t>Куртка утепленная темно-синяя "СЕВЕР", размер 48-50 (96-100), рост 170-176</t>
  </si>
  <si>
    <t>Куртка утепленная темно-синяя "СЕВЕР", размер 52-54 (104-108), рост 170-176</t>
  </si>
  <si>
    <t>Куртка утепленная темно-синяя "СЕВЕР", размер 52-54 (104-108), рост 182-188</t>
  </si>
  <si>
    <t>Куртка утепленная темно-синяя "Спец", размер 48-50 (96-100), рост 170-176</t>
  </si>
  <si>
    <t>Куртка утепленная темно-синяя "Спец", размер 52-54 (104-108), рост 170-176</t>
  </si>
  <si>
    <t>Куртка утепленная темно-синяя "Спец", размер 52-54 (104-108), рост 182-188</t>
  </si>
  <si>
    <t>Полукомбинезон утепленный синий "ТАЙГА", размер 48-50 (96-100), рост 170-176</t>
  </si>
  <si>
    <t>Полукомбинезон утепленный синий "ТАЙГА", размер 48-50 (96-100), рост 182-188</t>
  </si>
  <si>
    <t>Полукомбинезон утепленный синий "ТАЙГА", размер 52-54 (104-108), рост 170-176</t>
  </si>
  <si>
    <t>Полукомбинезон утепленный синий "ТАЙГА", размер 52-54 (104-108), рост 182-188</t>
  </si>
  <si>
    <t>Полукомбинезон утепленный синий "ТАЙГА", размер 56-58 (112-116), рост 170-176</t>
  </si>
  <si>
    <t>Полукомбинезон утепленный синий "ТАЙГА", размер 56-58 (112-116), рост 182-188</t>
  </si>
  <si>
    <t>Полукомбинезон утепленный темно-синий "Спец", размер 48-50 (96-100), рост 170-176</t>
  </si>
  <si>
    <t>Полукомбинезон утепленный темно-синий "Спец", размер 52-54 (104-108), рост 170-176</t>
  </si>
  <si>
    <t>Полукомбинезон утепленный темно-синий "Спец", размер 52-54 (104-108), рост 182-188</t>
  </si>
  <si>
    <t>Термобелье (комплект), размер 48-50</t>
  </si>
  <si>
    <t>Термобелье (комплект), размер 50-52</t>
  </si>
  <si>
    <t>Термобелье (комплект), размер 52-54</t>
  </si>
  <si>
    <t>Шапка зимняя вязанная</t>
  </si>
  <si>
    <t>Беруши на шнурке</t>
  </si>
  <si>
    <t>Жилет сигнальный светоотражающий желтый</t>
  </si>
  <si>
    <t>Жилет сигнальный светоотражающий оранжевый</t>
  </si>
  <si>
    <t>Каска строительная белая</t>
  </si>
  <si>
    <t>Каска строительная оранжевая</t>
  </si>
  <si>
    <t>Комбинезон малярный белый п.п</t>
  </si>
  <si>
    <t xml:space="preserve">Маска защитная </t>
  </si>
  <si>
    <t>Маска малярная лепесток 5шт</t>
  </si>
  <si>
    <t xml:space="preserve">Маска сварщика </t>
  </si>
  <si>
    <t>Наколенники пластиковые Профи FIT</t>
  </si>
  <si>
    <t>Наколенники ЭВА</t>
  </si>
  <si>
    <t>Наушники складные желтые</t>
  </si>
  <si>
    <t>Очки газосварщика с откидными светофильтрами</t>
  </si>
  <si>
    <t>Очки защитные</t>
  </si>
  <si>
    <t>Очки защитные желтые</t>
  </si>
  <si>
    <t>Очки защитные закрытого типа гибкие</t>
  </si>
  <si>
    <t>Очки защитные закрытого типа гибкие химостойкие</t>
  </si>
  <si>
    <t xml:space="preserve">Очки защитные затемненные  </t>
  </si>
  <si>
    <t xml:space="preserve">Очки защитные затемненные антизапотевающие </t>
  </si>
  <si>
    <t>Очки защитные открытого типа жесткие</t>
  </si>
  <si>
    <t xml:space="preserve">Перчатки  4 нити х.б. с ПВХ покрытием </t>
  </si>
  <si>
    <t>Перчатки  4 нити х.б. с ПВХ покрытием, упаковка 10 пар</t>
  </si>
  <si>
    <t>Перчатки  х.б. с ПВХ покрытием черные (повышенная плотность)</t>
  </si>
  <si>
    <t>Перчатки для сварщика, краги</t>
  </si>
  <si>
    <t>Перчатки Крисс Кросс</t>
  </si>
  <si>
    <t>Перчатки латексные</t>
  </si>
  <si>
    <t>Перчатки нейлоновые</t>
  </si>
  <si>
    <t>Перчатки нейлоновые с нитриловым покрытием</t>
  </si>
  <si>
    <t xml:space="preserve">Перчатки нитриловые синие, краги </t>
  </si>
  <si>
    <t>Перчатки резиновые МБС, КЩС растворы до 80%, краги</t>
  </si>
  <si>
    <t xml:space="preserve">Перчатки синтетические «Евро» </t>
  </si>
  <si>
    <t>Перчатки спилковые комбинированные, краги</t>
  </si>
  <si>
    <t>Перчатки спилковые усиленные, краги</t>
  </si>
  <si>
    <t>Перчатки утепленные акриловые с латексным покрытием</t>
  </si>
  <si>
    <t>Перчатки утепленные кожаные, манжета на резинке</t>
  </si>
  <si>
    <t>Перчатки утепленные спилковые, краги</t>
  </si>
  <si>
    <t>Перчатки х.б. облитые ПВХ МБС, манжета на резинке</t>
  </si>
  <si>
    <t>Перчатки х.б. с латексным покрытием</t>
  </si>
  <si>
    <t>Перчатки х.б. с латексным покрытием "Комфорт" (повышенная прочность)</t>
  </si>
  <si>
    <t>Подшлемник на ватине 2-х слойный для каски</t>
  </si>
  <si>
    <t>Пояс монтажный ПП1А</t>
  </si>
  <si>
    <t>Пояс монтажный с наплечными и набедренными лямками ПП2АЖ</t>
  </si>
  <si>
    <t>Респиратор лепесток (FFP1)</t>
  </si>
  <si>
    <t>Респиратор лепесток с клапаном (FFP1)</t>
  </si>
  <si>
    <t>Респиратор лепесток с клапаном (FFP2)</t>
  </si>
  <si>
    <t>Респиратор У-2К (FFP1)</t>
  </si>
  <si>
    <t>Рукавицы брезентовые с двойным наладонником ОП</t>
  </si>
  <si>
    <t>Рукавицы х.б.</t>
  </si>
  <si>
    <t>Ключ 6-гранный набор 7 шт. (1,5-6 мм) Witte Профи</t>
  </si>
  <si>
    <t>Ключ 6-гранный, набор 9 шт (1,5-10 мм) CrV Tulips Эконом</t>
  </si>
  <si>
    <t>Ключ TORX набор 9 шт (Т10-50) CrV</t>
  </si>
  <si>
    <t xml:space="preserve">Ключ разводной 200 мм Tulips </t>
  </si>
  <si>
    <t>Ключ разводной 250 мм Tulips</t>
  </si>
  <si>
    <t xml:space="preserve">Ключ разводной 300 мм Tulips </t>
  </si>
  <si>
    <t xml:space="preserve">Ключ рожково-накидной набор 12 шт (6-22 мм) CrV Klas </t>
  </si>
  <si>
    <t xml:space="preserve">Ключ рожково-накидной набор 8 шт (6-19 мм)  CrV Klas </t>
  </si>
  <si>
    <t xml:space="preserve">Ключ рожковый плоский набор 6 шт (6-17 мм) (St) CrV Klas </t>
  </si>
  <si>
    <t xml:space="preserve">Ключ трубный переставной 250 мм CrV Tulips </t>
  </si>
  <si>
    <t xml:space="preserve">Ключ трубный тип S 1,5" максимальный захват 55 мм CrV Tulips </t>
  </si>
  <si>
    <t xml:space="preserve">Ключ трубный тип S 1" максимальный захват 40 мм CrV  Tulips </t>
  </si>
  <si>
    <t>Ключи и насадки, набор  36 предметов Cr-V Tulips</t>
  </si>
  <si>
    <t>Ключи и насадки, набор  38 предметов Станкоимпорт</t>
  </si>
  <si>
    <t>Ключи и насадки, набор  72 предмета Cr-V Tulips</t>
  </si>
  <si>
    <t>Ключи и насадки, набор  82 предмета Cr-V Tulips</t>
  </si>
  <si>
    <t>Ключи и насадки, набор  87 предметов Станкоимпорт</t>
  </si>
  <si>
    <t>Ключи и насадки, набор 108 предметов Станкоимпорт</t>
  </si>
  <si>
    <t>Ключи и насадки, набор 128 предметов Станкоимпорт</t>
  </si>
  <si>
    <t>Набор плашек и метчиков, 40 предметов Станкоимпорт</t>
  </si>
  <si>
    <t>Киянка резиновая белая 225 гр фибергласовая ручка</t>
  </si>
  <si>
    <t>Киянка резиновая белая 450 гр фибергласовая ручка</t>
  </si>
  <si>
    <t>Киянка резиновая черная 400 гр деревянная ручка</t>
  </si>
  <si>
    <t>Киянка резиновая черная 600 гр деревянная ручка</t>
  </si>
  <si>
    <t>Молоток каменщика 0,6 кг металлическая ручка Стандарт</t>
  </si>
  <si>
    <t>Молоток кровельщика 0,6 кг металлическая ручка FIT Стандарт</t>
  </si>
  <si>
    <t>Молоток плиточника 0,6 кг металлическая ручка FIT Стандарт</t>
  </si>
  <si>
    <t>Молоток слесарный 0,3 кг деревянная ручка Graphite Pro Стандарт</t>
  </si>
  <si>
    <t>Молоток слесарный 0,3 кг деревянная ручка Эконом</t>
  </si>
  <si>
    <t>Молоток слесарный 0,3 кг фибергласовая ручка Tulips Стандарт</t>
  </si>
  <si>
    <t>Молоток слесарный 0,5 кг деревянная ручка Graphite Pro Стандарт</t>
  </si>
  <si>
    <t>Молоток слесарный 0,5 кг деревянная ручка Эконом</t>
  </si>
  <si>
    <t>Молоток слесарный 0,5 кг фибергласовая ручка Tulips Стандарт</t>
  </si>
  <si>
    <t>Молоток слесарный 0,8 кг деревянная ручка Graphite Pro Стандарт</t>
  </si>
  <si>
    <t>Молоток слесарный 0,8 кг деревянная ручка Эконом</t>
  </si>
  <si>
    <t>Молоток слесарный 0,8 кг фибергласовая ручка Tulips Стандарт</t>
  </si>
  <si>
    <t>Молоток столярный 0,45 кг фибергласовая ручка Tulips Стандарт</t>
  </si>
  <si>
    <t>Лезвие для линолеума крюкообразное 5 шт Тulips</t>
  </si>
  <si>
    <t>Лезвие для ножа прямое 18 мм 10 шт Armero Профи</t>
  </si>
  <si>
    <t>Лезвие для ножа прямое 18 мм 10 шт Эконом</t>
  </si>
  <si>
    <t>Лезвие для ножа прямое 25 мм 10 шт Armero Профи</t>
  </si>
  <si>
    <t>Лезвие для ножа трапеция 19 мм 10 шт Эконом</t>
  </si>
  <si>
    <t xml:space="preserve">Лезвие для рашпиля 140 мм </t>
  </si>
  <si>
    <t xml:space="preserve">Лезвие для рашпиля 250 мм </t>
  </si>
  <si>
    <t>Лезвие для шабера 50 мм</t>
  </si>
  <si>
    <t>Нож для линолеума с трапециевидным лезвием 19 мм 5 лезвий Стандарт</t>
  </si>
  <si>
    <t xml:space="preserve">Нож для удаления изоляции (автомат) сечение 0,5-4 кв. мм NWS Профи </t>
  </si>
  <si>
    <t xml:space="preserve">Нож для удаления изоляции сечение 8-28 кв. мм NWS Профи </t>
  </si>
  <si>
    <t>Нож с ломающимся лезвием 18 мм 10 лезвий стальной корпус Armero Профи</t>
  </si>
  <si>
    <t>Нож с ломающимся лезвием 18 мм 8 лезвий пластиковый корпус Armero Профи</t>
  </si>
  <si>
    <t>Нож с ломающимся лезвием 18 мм 8 лезвий пластиковый корпус Tulips Стандарт</t>
  </si>
  <si>
    <t>Нож с ломающимся лезвием 18 мм пластиковый корпус Good Work Эконом</t>
  </si>
  <si>
    <t xml:space="preserve">Нож с ломающимся лезвием 18 мм пластиковый корпус Тulips Эконом </t>
  </si>
  <si>
    <t>Нож с ломающимся лезвием 18 мм пластиковый корпус Эконом</t>
  </si>
  <si>
    <t>Нож с ломающимся лезвием 18 мм стальной корпус Tulips Эконом</t>
  </si>
  <si>
    <t>Нож с ломающимся лезвием 25 мм стальной корпус Armero Профи</t>
  </si>
  <si>
    <t>Нож строительный Bahco Профи</t>
  </si>
  <si>
    <t>Нож электрика складной 90 мм Fit Эконом</t>
  </si>
  <si>
    <t xml:space="preserve">Ножницы для прутов 450 мм </t>
  </si>
  <si>
    <t xml:space="preserve">Ножницы для прутов 600 мм </t>
  </si>
  <si>
    <t>Ножницы по металлу 250 мм левые Graphite Pro Стандарт</t>
  </si>
  <si>
    <t>Ножницы по металлу 250 мм левые Tulips Эконом</t>
  </si>
  <si>
    <t>Ножницы по металлу 250 мм правые Graphite Pro Стандарт</t>
  </si>
  <si>
    <t>Ножницы по металлу 250 мм правые Tulips Эконом</t>
  </si>
  <si>
    <t>Ножницы по металлу 250 мм прямые Graphite Pro Стандарт</t>
  </si>
  <si>
    <t>Ножницы по металлу 250 мм прямые NWS Профи</t>
  </si>
  <si>
    <t>Ножницы по металлу 250 мм прямые Tulips Эконом</t>
  </si>
  <si>
    <t>Ножницы по металлу 250 мм прямые усиленные Tulips Эконом</t>
  </si>
  <si>
    <t>Ножницы по металлу 250 мм фигурно-пробивные левые NWS Профи</t>
  </si>
  <si>
    <t>Ножницы по металлу 250 мм фигурно-пробивные правые NWS Профи</t>
  </si>
  <si>
    <t>Ножницы по металлу 300 мм прямые (Пеликан) NWS Профи</t>
  </si>
  <si>
    <t>Ножницы хозяйственные 220 мм</t>
  </si>
  <si>
    <t xml:space="preserve">Отвертка 6 насадок Tulips </t>
  </si>
  <si>
    <t xml:space="preserve">Отвертка индикаторная пластиковая ручка 140 мм Witte Профи </t>
  </si>
  <si>
    <t xml:space="preserve">Отвертка индикаторная пластиковая ручка 190 мм FIT </t>
  </si>
  <si>
    <t>Отвертка крестовая PH0 60 мм Witte Профи</t>
  </si>
  <si>
    <t>Отвертка крестовая PH1 80 мм Witte Профи</t>
  </si>
  <si>
    <t>Отвертка крестовая PH1 80 мм диэлектрическая 1000V Witte Профи</t>
  </si>
  <si>
    <t>Отвертка крестовая PH2 100 мм Tulips Эконом</t>
  </si>
  <si>
    <t>Отвертка крестовая PH2 100 мм Witte Профи</t>
  </si>
  <si>
    <t>Отвертка крестовая PH2 100 мм диэлектрическая 1000V Witte Профи</t>
  </si>
  <si>
    <t>Отвертка крестовая PH3 150 мм Witte Профи</t>
  </si>
  <si>
    <t>Отвертка крестовая PZ1 75 мм Tulips Эконом</t>
  </si>
  <si>
    <t>Отвертка крестовая PZ1 80 мм Witte Профи</t>
  </si>
  <si>
    <t>Отвертка крестовая PZ2 100 мм Tulips Эконом</t>
  </si>
  <si>
    <t>Отвертка крестовая РZ1 100 мм Graphite Pro Стандарт</t>
  </si>
  <si>
    <t>Отвертка крестовая РZ2 125 мм Graphite Pro Стандарт</t>
  </si>
  <si>
    <t>Отвертка крестовая РН0 75 мм Graphite Pro Стандарт</t>
  </si>
  <si>
    <t>Отвертка крестовая РН1 100 мм Graphite Стандарт</t>
  </si>
  <si>
    <t>Отвертка крестовая РН2 125 мм Graphite Стандарт</t>
  </si>
  <si>
    <t>Отвертка крестовая РН3 150 мм Graphite Pro Стандарт</t>
  </si>
  <si>
    <t>Отвертка плоская 2,5х75 мм диэлектрическая 1000V Witte Профи</t>
  </si>
  <si>
    <t>Отвертка плоская 3,5х75 мм Witte Профи</t>
  </si>
  <si>
    <t xml:space="preserve">Отвертка плоская 3x75 мм Tulips </t>
  </si>
  <si>
    <t>Отвертка плоская 3х75 мм Witte Профи</t>
  </si>
  <si>
    <t>Отвертка плоская 4х100 мм Witte Профи</t>
  </si>
  <si>
    <t>Отвертка плоская 5,5х125 мм Witte Профи</t>
  </si>
  <si>
    <t>Отвертка плоская 5,5х125 мм диэлектрическая 1000V Witte Профи</t>
  </si>
  <si>
    <t>Отвертка плоская 5х100 мм Graphite Стандарт</t>
  </si>
  <si>
    <t>Отвертка плоская 5х100 мм Tulips Эконом</t>
  </si>
  <si>
    <t>Отвертка плоская 6х125 мм Graphite Pro Стандарт</t>
  </si>
  <si>
    <t>Отвертка плоская 8х150 мм Graphite Стандарт</t>
  </si>
  <si>
    <t>Отвертка под биту Witte Профи</t>
  </si>
  <si>
    <t>Шило 6х100 мм Witte Профи</t>
  </si>
  <si>
    <t>Ножовка по газобетону 620 мм Bahco Профи</t>
  </si>
  <si>
    <t>Ножовка по газобетону 700 мм Graphite Стандарт</t>
  </si>
  <si>
    <t>Ножовка по гипсокартону 150 мм Tulips Эконом</t>
  </si>
  <si>
    <t>Ножовка по гипсокартону 160 мм Bahco Профи</t>
  </si>
  <si>
    <t>Ножовка по дереву 350 мм Tulips Эконом</t>
  </si>
  <si>
    <t>Ножовка по дереву 360 мм  Bahco Профи</t>
  </si>
  <si>
    <t>Ножовка по дереву 400 мм Bahco Профи</t>
  </si>
  <si>
    <t>Ножовка по дереву 400 мм Teflon Tulips Эконом</t>
  </si>
  <si>
    <t>Ножовка по дереву 400 мм Tulips Эконом</t>
  </si>
  <si>
    <t>Ножовка по дереву 450 мм Teflon Tulips Эконом</t>
  </si>
  <si>
    <t>Ножовка по дереву 475 мм Bahco Профи</t>
  </si>
  <si>
    <t>Ножовка по дереву 500 мм Teflon Tulips Эконом</t>
  </si>
  <si>
    <t>Ножовка по дереву 500 мм Tulips Эконом</t>
  </si>
  <si>
    <t>Ножовка по дереву 550 мм Bahco Профи</t>
  </si>
  <si>
    <t>Ножовка по ламинату 500 мм Bahco Профи</t>
  </si>
  <si>
    <t>Ножовка по металлу 300 мм Bahco Профи</t>
  </si>
  <si>
    <t>Ножовка по металлу 300 мм Tulips Эконом</t>
  </si>
  <si>
    <t>Ножовка по фанере 300 мм Bahco Профи</t>
  </si>
  <si>
    <t>Полотно по металлу  300 мм 24 зуб/дюйм Tulips Эконом</t>
  </si>
  <si>
    <t>Полотно по металлу биметаллическое 300 мм 18 зуб/дюйм Bahco Профи</t>
  </si>
  <si>
    <t>Полотно по металлу биметаллическое 300 мм 18 зуб/дюйм Tulips Эконом</t>
  </si>
  <si>
    <t>Полотно по металлу биметаллическое 300 мм 24 зуб/дюйм Bahco Профи</t>
  </si>
  <si>
    <t>Полотно по металлу биметаллическое 300 мм 32 зуб/дюйм Bahco Профи</t>
  </si>
  <si>
    <t>Полотно по металлу биметаллическое 300 мм 32 зуб/дюйм Tulips Эконом</t>
  </si>
  <si>
    <t>Полотно по металлу биметаллическое 300мм 24 зуб/дюйм (25мм) Tulips</t>
  </si>
  <si>
    <t xml:space="preserve">Пистолет для герметика пластиковый Стандарт </t>
  </si>
  <si>
    <t>Пистолет для герметика стальной полукорпусной</t>
  </si>
  <si>
    <t>Пистолет для герметика стальной скелетный усиленый Эконом</t>
  </si>
  <si>
    <t>Пистолет для монтажной пены Armero Профи</t>
  </si>
  <si>
    <t>Пистолет для монтажной пены Tulips Эконом</t>
  </si>
  <si>
    <t>Пистолет для монтажной пены Люкс Zolder Эконом</t>
  </si>
  <si>
    <t>Пистолет для монтажной пены Профи Zolder Стандарт</t>
  </si>
  <si>
    <t>Пистолет для монтажной пены, тефлоновый адаптер Tulips Стандарт</t>
  </si>
  <si>
    <t>Бокорезы 160 мм Graphite Pro Стандарт</t>
  </si>
  <si>
    <t>Бокорезы 160 мм Tulips Эконом</t>
  </si>
  <si>
    <t>Бокорезы 160 мм диэлектрические 1000V NWS Профи</t>
  </si>
  <si>
    <t>Бокорезы 180 мм NWS Профи</t>
  </si>
  <si>
    <t>Бокорезы 180 мм усиленные NWS Профи</t>
  </si>
  <si>
    <t>Бокорезы 200 мм усиленные NWS Профи</t>
  </si>
  <si>
    <t>Длинногубцы 170 мм NWS Профи</t>
  </si>
  <si>
    <t>Длинногубцы 170 мм диэлектрические 1000V NWS Профи</t>
  </si>
  <si>
    <t>Клещи 190 мм обжимные для конусных гильз NWS Профи</t>
  </si>
  <si>
    <t>Клещи 200 мм Tulips Эконом</t>
  </si>
  <si>
    <t>Клещи 240 мм переставные NWS Профи</t>
  </si>
  <si>
    <t>Клещи 300 мм переставные NWS Профи</t>
  </si>
  <si>
    <t>Круглогубцы с прорезиненной ручкой</t>
  </si>
  <si>
    <t>Плоскогубцы 160 мм Graphite Pro Стандарт</t>
  </si>
  <si>
    <t>Плоскогубцы 160 мм Tulips Эконом</t>
  </si>
  <si>
    <t>Плоскогубцы 165 мм NWS Профи</t>
  </si>
  <si>
    <t>Плоскогубцы 180 мм Graphite Pro Стандарт</t>
  </si>
  <si>
    <t>Плоскогубцы 180 мм NWS Профи</t>
  </si>
  <si>
    <t>Плоскогубцы 180 мм Tulips Эконом</t>
  </si>
  <si>
    <t>Плоскогубцы 180 мм диэлектрические 1000V NWS Профи</t>
  </si>
  <si>
    <t>Плоскогубцы 200 мм Graphite Pro Стандарт</t>
  </si>
  <si>
    <t>Плоскогубцы 200 мм Tulips Эконом</t>
  </si>
  <si>
    <t>Плоскогубцы 205 мм NWS Профи</t>
  </si>
  <si>
    <t>Утконосы 160 мм Graphite Pro Стандарт</t>
  </si>
  <si>
    <t>Утконосы 160 мм Tulips Эконом</t>
  </si>
  <si>
    <t>Гвозди для степлера 12 мм, тип 300, 1000 шт Graphite</t>
  </si>
  <si>
    <t>Заклепки 3,2х11 мм вытяжные алюминиевые 200 шт Tulips</t>
  </si>
  <si>
    <t>Заклепки 3,2х13 мм вытяжные алюминиевые 200 шт Tulips</t>
  </si>
  <si>
    <t>Заклепки 3,2х9 мм вытяжные алюминиевые 200 шт Tulips</t>
  </si>
  <si>
    <t>Заклепки 4,8х12 мм вытяжные алюминиевые 200 шт Tulips</t>
  </si>
  <si>
    <t>Заклепки 4,8х12,5 мм вытяжные алюминиевые 50 шт Tulips</t>
  </si>
  <si>
    <t>Заклепки 4,8х14 мм вытяжные алюминиевые 200 шт Tulips</t>
  </si>
  <si>
    <t>Заклепки 4,8х16 мм вытяжные алюминиевые 200 шт Tulips</t>
  </si>
  <si>
    <t>Заклепки 4х10 мм вытяжные алюминиевые 200 шт Tulips</t>
  </si>
  <si>
    <t>Заклепки 4х12,5 мм вытяжные алюминиевые 50 шт Tulips</t>
  </si>
  <si>
    <t>Заклепки 4х13 мм вытяжные алюминиевые 200 шт Tulips</t>
  </si>
  <si>
    <t>Заклепки 4х16 мм вытяжные алюминиевые 200 шт Tulips</t>
  </si>
  <si>
    <t>Заклепочник на 2 положения Тulips 250 мм</t>
  </si>
  <si>
    <t>Скобы для степлера  6 мм, тип 53, (11,3х0,7) П-образные, 1000 шт Homaster</t>
  </si>
  <si>
    <t>Скобы для степлера  6 мм, тип 53, (11,3х0,7) П-образные, 1000 шт Sturm</t>
  </si>
  <si>
    <t>Скобы для степлера  6 мм, тип 53, (11,3х0,7) П-образные, 1000 шт Tulips</t>
  </si>
  <si>
    <t>Скобы для степлера  8 мм, тип 140, (10,6х1,2) П-обр., 1000 шт Sturm</t>
  </si>
  <si>
    <t>Скобы для степлера  8 мм, тип 140, (10.6х1.2) П-образные, 1000 шт Tulips</t>
  </si>
  <si>
    <t>Скобы для степлера  8 мм, тип 53, (11,3х0,7) П-образные,  1000 шт Tulips</t>
  </si>
  <si>
    <t>Скобы для степлера  8 мм, тип 53, (11,3х0,7) П-образные, 1000 шт Homaster</t>
  </si>
  <si>
    <t>Скобы для степлера  8 мм, тип 53, (11,3х0,7) П-образные, 1000 шт Sturm</t>
  </si>
  <si>
    <t>Скобы для степлера 10 мм, тип 53, (11,3х0,7) П-образные, 1000 шт Homaster</t>
  </si>
  <si>
    <t>Скобы для степлера 10 мм, тип 53, (11,3х0,7) П-образные, 1000 шт Sturm</t>
  </si>
  <si>
    <t>Скобы для степлера 10 мм, тип 53, (11,3х0,7) П-образные, 1000 шт Tulips</t>
  </si>
  <si>
    <t>Скобы для степлера 12 мм, тип 140, (10.6x1.2) П-образные, 1000 шт Tulips</t>
  </si>
  <si>
    <t xml:space="preserve">Скобы для степлера 12 мм, тип 28 (6,2х1,2) U-образные, 1000 шт Tulips </t>
  </si>
  <si>
    <t>Скобы для степлера 12 мм, тип 36 (7,6х1,2) U-образные, 1000 шт Tulips</t>
  </si>
  <si>
    <t>Скобы для степлера 12 мм, тип 53, (11,3х0,7) П-образные, 1000 шт Homaster</t>
  </si>
  <si>
    <t>Скобы для степлера 12 мм, тип 53, (11,3х0,7) П-образные, 1000 шт Sturm</t>
  </si>
  <si>
    <t>Скобы для степлера 12 мм, тип 53, (11,3х0,7) П-образные, 1000 шт Tulips</t>
  </si>
  <si>
    <t>Скобы для степлера 14 мм, тип 53, (11,3х0,7) П-образные, 1000 шт Homaster</t>
  </si>
  <si>
    <t>Скобы для степлера 14 мм, тип 53, (11,3х0,7) П-образные, 1000 шт Sturm</t>
  </si>
  <si>
    <t>Скобы для степлера 14 мм, тип 53, (11,3х0,7) П-образные, 1000 шт Tulips</t>
  </si>
  <si>
    <t>Степлер для скоб 4-14 мм, тип 53,  Homaster</t>
  </si>
  <si>
    <t>Степлер для скоб 6-14 мм, тип 53,  Tulips</t>
  </si>
  <si>
    <t>Степлер для скоб, гвоздей Универсальный Armero Профи</t>
  </si>
  <si>
    <t>Степлер для скоб, гвоздей Универсальный Tulips</t>
  </si>
  <si>
    <t>Ящик для инструмента 39х22х16 см Stanley Профи</t>
  </si>
  <si>
    <t>Ящик для инструмента 41х21х18,5 см Dельта</t>
  </si>
  <si>
    <t>Ящик для инструмента 41х25х19 см Stanley Стандарт</t>
  </si>
  <si>
    <t xml:space="preserve">Ящик для инструмента 48,5х24,5х21,5 см Dельта </t>
  </si>
  <si>
    <t>Ящик для инструмента 49х27х24 см Stanley Профи</t>
  </si>
  <si>
    <t>Ящик для инструмента 49х27х24 см Stanley Стандарт</t>
  </si>
  <si>
    <t>Ящик для инструмента 57х32х27 см Stanley Стандарт</t>
  </si>
  <si>
    <t xml:space="preserve">Ящик для крепежа 2-сторонний 29,5х22х7,6 см Dельта </t>
  </si>
  <si>
    <t>Гвоздодер усиленный 450х25х12 мм Matrix</t>
  </si>
  <si>
    <t>Гвоздодер усиленный 600х29х15 мм Matrix</t>
  </si>
  <si>
    <t>Гвоздодер усиленный 900х29х15 мм Matrix</t>
  </si>
  <si>
    <t>Гвоздодер шестигранный 600х17 мм</t>
  </si>
  <si>
    <t>Гвоздодер шестигранный 900х17 мм</t>
  </si>
  <si>
    <t>Зубило плоское 250х18х24 мм (скарпель) с пластиковым протектором</t>
  </si>
  <si>
    <t>Зубило плоское 300х16х20 мм (скарпель) с пластиковым протектором</t>
  </si>
  <si>
    <t>Зубило точечное 300х16 мм (керн) с пластиковым протектором</t>
  </si>
  <si>
    <t>Зубило широкое 250х16х50 мм с резиновым протектором FIT</t>
  </si>
  <si>
    <t>Корщетка 6-ти рядная с деревянной ручкой</t>
  </si>
  <si>
    <t>Корщетка латунированная с пластиковой ручкой Fit</t>
  </si>
  <si>
    <t>Корщетка стальная с пластиковой ручкой Fit</t>
  </si>
  <si>
    <t>Крюк вязальный стальной, пластиковая ручка</t>
  </si>
  <si>
    <t>Кувалда кованая 3 кг ВАЧА</t>
  </si>
  <si>
    <t>Кувалда кованая 4 кг Сибртех</t>
  </si>
  <si>
    <t>Кувалда кованая 5 кг ВАЧА</t>
  </si>
  <si>
    <t>Кувалда кованая 5 кг Сибртех</t>
  </si>
  <si>
    <t>Кувалда кованая 6 кг Сибртех</t>
  </si>
  <si>
    <t>Кувалда кованая 7 кг ВАЧА</t>
  </si>
  <si>
    <t>Кувалда кованая 7 кг Сибртех</t>
  </si>
  <si>
    <t>Кувалда кованая 9 кг ВАЧА</t>
  </si>
  <si>
    <t>Лом D-25 мм</t>
  </si>
  <si>
    <t>Напильник по металлу квадратный 200 мм Good Work Эконом</t>
  </si>
  <si>
    <t>Напильник по металлу круглый 200 мм Good Work Эконом</t>
  </si>
  <si>
    <t>Напильник по металлу плоский 200 мм Good Work Эконом</t>
  </si>
  <si>
    <t>Напильник по металлу треугольный 200 мм Good Work Эконом</t>
  </si>
  <si>
    <t>Пленка защитная с клейким краем 240 см 16м</t>
  </si>
  <si>
    <t>Пленка защитная, толщина 7мк (20 м.кв)</t>
  </si>
  <si>
    <t>Просекатель для гипсокартона усиленный</t>
  </si>
  <si>
    <t>Рашпиль (рубанок) обдирочный для ГКЛ 140 мм</t>
  </si>
  <si>
    <t>Рашпиль (рубанок) обдирочный для ГКЛ 250 мм</t>
  </si>
  <si>
    <t>Рашпиль по дереву круглый 200 мм Good Work Эконом</t>
  </si>
  <si>
    <t>Рашпиль по дереву полукруглый 200 мм Good Work Эконом</t>
  </si>
  <si>
    <t>Рубанок по дереву 250х50</t>
  </si>
  <si>
    <t>Стамеска 10 мм CrV эргономичная рукоятка</t>
  </si>
  <si>
    <t>Стамеска 12 мм CrV эргономичная рукоятка</t>
  </si>
  <si>
    <t>Стамеска 14 мм CrV эргономичная рукоятка</t>
  </si>
  <si>
    <t>Стамеска 16 мм CrV эргономичная рукоятка</t>
  </si>
  <si>
    <t>Стамеска 20 мм CrV эргономичная рукоятка</t>
  </si>
  <si>
    <t>Стамеска 25 мм CrV эргономичная рукоятка</t>
  </si>
  <si>
    <t>Стамеска 32 мм CrV эргономичная рукоятка</t>
  </si>
  <si>
    <t>Стеклодомкрат двойной</t>
  </si>
  <si>
    <t>Стеклодомкрат одинарный</t>
  </si>
  <si>
    <t xml:space="preserve">Стеклорез Topex </t>
  </si>
  <si>
    <t>Стеклорез Эконом</t>
  </si>
  <si>
    <t>Струбцина столярная 120х500 мм F-тип Tulips</t>
  </si>
  <si>
    <t>Струбцина столярная 50х150 мм F-тип Tulips</t>
  </si>
  <si>
    <t>Стусло 290х85х50 мм пластиковое</t>
  </si>
  <si>
    <t>Стусло 300х140х70 мм пластиковое Tulips</t>
  </si>
  <si>
    <t xml:space="preserve">Стусло 550х150 мм поворотное с пилой Tulips </t>
  </si>
  <si>
    <t>Топор 0,6 кг Tulips Стандарт</t>
  </si>
  <si>
    <t>Топор 0,8 кг Tulips Стандарт</t>
  </si>
  <si>
    <t>Топор 0,8 кг ВАЧА Эконом</t>
  </si>
  <si>
    <t>Топор 0,98 кг Х10 Fiskars Профи</t>
  </si>
  <si>
    <t>Топор 1 кг фибергласовая ручка Стандарт</t>
  </si>
  <si>
    <t>Топор 1,2 кг ВАЧА Эконом</t>
  </si>
  <si>
    <t>Топор 1,25 кг Tulips Стандарт</t>
  </si>
  <si>
    <t>Топор 1,4 кг ВАЧА Эконом</t>
  </si>
  <si>
    <t>Топор-колун 1,57 кг Х17 Fiskars Профи</t>
  </si>
  <si>
    <t>Топор-колун 1,9 кг ВАЧА Эконом</t>
  </si>
  <si>
    <t>Топорище 400 мм деревянное</t>
  </si>
  <si>
    <t>Топорище 550 мм деревянное</t>
  </si>
  <si>
    <t>Топорище 600 мм (для колуна) деревянное</t>
  </si>
  <si>
    <t>Точилка для топоров и ножей Fiskars</t>
  </si>
  <si>
    <t>Плиткорез 400 мм Стандарт Эконом</t>
  </si>
  <si>
    <t>Плиткорез 420 мм Star-40 Rubi Стандарт</t>
  </si>
  <si>
    <t>Плиткорез 460 мм с балеринкой FIT Эконом</t>
  </si>
  <si>
    <t>Плиткорез 500 мм на подшипниках Эконом</t>
  </si>
  <si>
    <t>Плиткорез 510 мм Star-50 Rubi Стандарт</t>
  </si>
  <si>
    <t>Плиткорез 610 мм Star-60 Rubi Стандарт</t>
  </si>
  <si>
    <t>Плиткорез 620 мм Speed-62 Rubi Стандарт</t>
  </si>
  <si>
    <t>Плиткорез электрический 200 мм DU-200-L-BL Rubi Стандарт</t>
  </si>
  <si>
    <t>Резец победитовый d10 мм роликовый Gold Rubi</t>
  </si>
  <si>
    <t>Резец победитовый d10 мм роликовый Rubi</t>
  </si>
  <si>
    <t>Резец победитовый d6 мм роликовый Rubi</t>
  </si>
  <si>
    <t>Резец победитовый d8 мм роликовый Rubi</t>
  </si>
  <si>
    <t>Гладилка зубчатая 280х130 мм зуб 6х6 мм с деревянной ручкой</t>
  </si>
  <si>
    <t>Гладилка зубчатая 480х130 мм зуб 6х6 мм с деревянной ручкой</t>
  </si>
  <si>
    <t>Гладилка плоская 280х130 мм с деревянной ручкой</t>
  </si>
  <si>
    <t>Гладилка плоская 480х130 мм с деревянной ручкой</t>
  </si>
  <si>
    <t xml:space="preserve">Полутерок 120х1000 мм полиуретановый желтый Профи </t>
  </si>
  <si>
    <t xml:space="preserve">Полутерок 120х800 мм полиуретановый желтый Профи </t>
  </si>
  <si>
    <t>Правило алюминиевое 1 м (трапеция) Стандарт</t>
  </si>
  <si>
    <t>Правило алюминиевое 1,5 м (трапеция)  Стандарт</t>
  </si>
  <si>
    <t>Правило алюминиевое 2 м (трапеция) Стандарт</t>
  </si>
  <si>
    <t>Правило алюминиевое 2 м, Н-образное с захватом, тип НАК Stabila Профи</t>
  </si>
  <si>
    <t>Правило алюминиевое 2,5 м (трапеция) Стандарт</t>
  </si>
  <si>
    <t>Правило алюминиевое 3 м (трапеция) Стандарт</t>
  </si>
  <si>
    <t>Правило-уровень алюминиевое 2,0 м 2 глазка Armero Профи</t>
  </si>
  <si>
    <t>Правило-уровень алюминиевое 2,0 м 2 глазка Стандарт</t>
  </si>
  <si>
    <t>Правило-уровень алюминиевое 2,5 м 2 глазка Armero Профи</t>
  </si>
  <si>
    <t>Правило-уровень алюминиевое 2,5 м 2 глазка Стандарт</t>
  </si>
  <si>
    <t xml:space="preserve">Терка полиуретановая 120х190 мм </t>
  </si>
  <si>
    <t xml:space="preserve">Терка полиуретановая 120х240 мм </t>
  </si>
  <si>
    <t xml:space="preserve">Терка полиуретановая 140х230 мм </t>
  </si>
  <si>
    <t xml:space="preserve">Терка полиуретановая 140х280 мм </t>
  </si>
  <si>
    <t xml:space="preserve">Терка полиуретановая 180х320 мм </t>
  </si>
  <si>
    <t>Кельма бетонщика 200 мм кованая Hesler Профи</t>
  </si>
  <si>
    <t>Кельма бетонщика 200 мм сварная Стандарт</t>
  </si>
  <si>
    <t>Кельма плиточника 200 мм кованая Hesler Профи</t>
  </si>
  <si>
    <t>Кельма плиточника 200 мм сварная Стандарт</t>
  </si>
  <si>
    <t>Кельма угловая внутренняя 80х60х60 мм</t>
  </si>
  <si>
    <t>Кельма угловая наружная 80х60х60 мм</t>
  </si>
  <si>
    <t>Кельма штукатура 200 мм сварная Стандарт</t>
  </si>
  <si>
    <t>Кельма штукатура 200 мм сварная Эконом</t>
  </si>
  <si>
    <t>Кельма штукатура 228 мм кованая Hesler Профи</t>
  </si>
  <si>
    <t xml:space="preserve">Ковш строительный </t>
  </si>
  <si>
    <t>Ковш штукатурный</t>
  </si>
  <si>
    <t>Скребок стекольный</t>
  </si>
  <si>
    <t>Шабер для снятия краски 50 мм</t>
  </si>
  <si>
    <t xml:space="preserve">Шпатель 135 мм для силикона </t>
  </si>
  <si>
    <t xml:space="preserve">Шпатель 200 мм для затирания швов </t>
  </si>
  <si>
    <t xml:space="preserve">Шпатель 250 мм для затирания швов </t>
  </si>
  <si>
    <t xml:space="preserve">Шпатель 280 мм для обоев </t>
  </si>
  <si>
    <t xml:space="preserve">Шпатель 50 мм для удаления ржавчины </t>
  </si>
  <si>
    <t>Шпатель 600 мм для затирания швов</t>
  </si>
  <si>
    <t>Шпатель зубчатый 200х6 мм Эконом</t>
  </si>
  <si>
    <t>Шпатель зубчатый 200х8 мм Эконом</t>
  </si>
  <si>
    <t>Шпатель зубчатый 250х6 мм Эконом</t>
  </si>
  <si>
    <t>Шпатель зубчатый 250х8 мм Эконом</t>
  </si>
  <si>
    <t>Шпатель малярный  25 мм с эргономичной ручкой Armero Стандарт</t>
  </si>
  <si>
    <t>Шпатель малярный  40 мм с эргономичной ручкой Armero Стандарт</t>
  </si>
  <si>
    <t>Шпатель малярный  40 мм с эргономичной ручкой Tulips Эконом</t>
  </si>
  <si>
    <t>Шпатель малярный  50 мм с эргономичной ручкой Armero Стандарт</t>
  </si>
  <si>
    <t>Шпатель малярный  50 мм с эргономичной ручкой Tulips Эконом</t>
  </si>
  <si>
    <t>Шпатель малярный  63 мм с эргономичной ручкой Tulips Эконом</t>
  </si>
  <si>
    <t>Шпатель малярный  75 мм с эргономичной ручкой Armero Стандарт</t>
  </si>
  <si>
    <t>Шпатель малярный  75 мм с эргономичной ручкой Tulips Эконом</t>
  </si>
  <si>
    <t>Шпатель малярный 100 мм с эргономичной ручкой Armero Стандарт</t>
  </si>
  <si>
    <t>Шпатель малярный 100 мм с эргономичной ручкой Tulips Эконом</t>
  </si>
  <si>
    <t>Шпатель малярный 125 мм с эргономичной ручкой Armero Стандарт</t>
  </si>
  <si>
    <t>Шпатель малярный 125 мм с эргономичной ручкой Tulips Эконом</t>
  </si>
  <si>
    <t>Шпатель малярный 150 мм с прорезиненной ручкой Anza Профи</t>
  </si>
  <si>
    <t>Шпатель малярный 150 мм с эргономичной ручкой Armero Стандарт</t>
  </si>
  <si>
    <t>Шпатель малярный 150 мм с эргономичной ручкой Tulips Эконом</t>
  </si>
  <si>
    <t>Шпатель малярный 200 мм с прорезиненной ручкой Anza Профи</t>
  </si>
  <si>
    <t>Шпатель малярный 250 мм с прорезиненной ручкой Anza Профи</t>
  </si>
  <si>
    <t>Шпатель малярный 350 мм с прорезиненной ручкой Anza Профи</t>
  </si>
  <si>
    <t>Шпатель малярный 450 мм с прорезиненной ручкой Anza Профи</t>
  </si>
  <si>
    <t xml:space="preserve">Шпатель резиновый набор 3 шт (40, 60, 80 мм) </t>
  </si>
  <si>
    <t xml:space="preserve">Шпатель фасадный 200 мм </t>
  </si>
  <si>
    <t xml:space="preserve">Шпатель фасадный 250 мм </t>
  </si>
  <si>
    <t xml:space="preserve">Шпатель фасадный 300 мм </t>
  </si>
  <si>
    <t xml:space="preserve">Шпатель фасадный 350 мм </t>
  </si>
  <si>
    <t xml:space="preserve">Шпатель фасадный 450 мм </t>
  </si>
  <si>
    <t xml:space="preserve">Шпатель фасадный 600 мм </t>
  </si>
  <si>
    <t xml:space="preserve">Шпатель японский набор 4 шт (50, 80, 100, 120 мм) </t>
  </si>
  <si>
    <t>Анкер - гильза PFG/ ES  6 (50 шт) Sormat</t>
  </si>
  <si>
    <t>Анкер - гильза PFG/ ES  8 (50 шт) Sormat</t>
  </si>
  <si>
    <t>Анкер - гильза PFG/ ES 10 (50 шт) Sormat</t>
  </si>
  <si>
    <t>Анкер - гильза PFG/ ES 12 (25 шт) Sormat</t>
  </si>
  <si>
    <t>Анкер для листовых материалов KLA (100 шт) Sormat</t>
  </si>
  <si>
    <t>Анкер для листовых материалов KLA metal (100 шт) Sormat</t>
  </si>
  <si>
    <t>Анкер для листовых материалов MOLA 4/13 (50 шт) Sormat</t>
  </si>
  <si>
    <t>Анкер для листовых материалов MOLA 5/13 (50 шт) Sormat</t>
  </si>
  <si>
    <t>Анкер для листовых материалов MOLA 5/26 (50 шт) Sormat</t>
  </si>
  <si>
    <t>Анкер для листовых материалов MOLA 6/13 (50 шт) Sormat</t>
  </si>
  <si>
    <t>Анкер для листовых материалов MOLA 6/26 (50 шт) Sormat</t>
  </si>
  <si>
    <t>Анкер для листовых материалов OLA (50 шт) Sormat</t>
  </si>
  <si>
    <t>Анкер для листовых материалов PBA (50 шт) Кнауф</t>
  </si>
  <si>
    <t>Анкер для листовых материалов PLA (50 шт) Кнауф</t>
  </si>
  <si>
    <t>Анкер забивной LA  6 (100 шт) Sormat</t>
  </si>
  <si>
    <t>Анкер забивной LA  8 (100 шт) Sormat</t>
  </si>
  <si>
    <t>Анкер забивной LA 10 (50 шт) Sormat</t>
  </si>
  <si>
    <t>Анкер забивной LA 12 (50 шт) Sormat</t>
  </si>
  <si>
    <t>Анкер клиновой S-KA  6/15-65 (100 шт) Sormat</t>
  </si>
  <si>
    <t>Анкер клиновой S-KA  6/2-40 (150 шт) Sormat</t>
  </si>
  <si>
    <t>Анкер клиновой S-KA  6/50-100 (100 шт) Sormat</t>
  </si>
  <si>
    <t>Анкер клиновой S-KA  8/10-72 (50 шт) Sormat</t>
  </si>
  <si>
    <t>Анкер клиновой S-KA  8/2-50 (100 шт) Sormat</t>
  </si>
  <si>
    <t>Анкер клиновой S-KA  8/30-92 (50 шт) Sormat</t>
  </si>
  <si>
    <t>Анкер клиновой S-KA  8/50-112 (40 шт) Sormat</t>
  </si>
  <si>
    <t>Анкер клиновой S-KA 10/10-92 (40 шт) Sormat</t>
  </si>
  <si>
    <t>Анкер клиновой S-KA 10/20-102 (25 шт) Sormat</t>
  </si>
  <si>
    <t>Анкер клиновой S-KA 10/3-60 (50 шт) Sormat</t>
  </si>
  <si>
    <t>Анкер клиновой S-KA 10/30-112 (25 шт) Sormat</t>
  </si>
  <si>
    <t>Анкер клиновой S-KA 10/50-132 (25 шт) Sormat</t>
  </si>
  <si>
    <t>Анкер клиновой S-KA 10/80-162 (25 шт) Sormat</t>
  </si>
  <si>
    <t>Анкер клиновой S-KA 12/155-253 (10 шт) Sormat</t>
  </si>
  <si>
    <t>Анкер клиновой S-KA 12/20-118 (20 шт) Sormat</t>
  </si>
  <si>
    <t>Анкер клиновой S-KA 12/30-128 (20 шт) Sormat</t>
  </si>
  <si>
    <t>Анкер клиновой S-KA 12/5-103 (20 шт) Sormat</t>
  </si>
  <si>
    <t>Анкер клиновой S-KA 12/65-163 (20 шт) Sormat</t>
  </si>
  <si>
    <t>Анкер клиновой S-KA 12/80-178 (20 шт) Sormat</t>
  </si>
  <si>
    <t>Анкер клиновой S-KA 16/50-168 (10 шт) Sormat</t>
  </si>
  <si>
    <t>Анкер клиновой S-KA 20/130-280 (5 шт) Sormat</t>
  </si>
  <si>
    <t>Анкер клиновой S-KA 20/70-220 (5 шт) Sormat</t>
  </si>
  <si>
    <t>Анкер латунный MSА  6 (100 шт) Sormat</t>
  </si>
  <si>
    <t>Анкер латунный MSА  8 (100 шт) Sormat</t>
  </si>
  <si>
    <t>Анкер латунный MSА 10 (50 шт) Sormat</t>
  </si>
  <si>
    <t>Анкер латунный MSА 12 (50 шт) Sormat</t>
  </si>
  <si>
    <t>Анкер с болтом - крюком PFG/ HBF  6 (25 шт) Sormat</t>
  </si>
  <si>
    <t>Анкер с болтом - крюком PFG/ HBF  8 (25 шт) Sormat</t>
  </si>
  <si>
    <t>Анкер с болтом - крюком PFG/ HBF 10 (10 шт) Sormat</t>
  </si>
  <si>
    <t>Анкер с болтом - крюком PFG/ HBF 12 (10 шт) Sormat</t>
  </si>
  <si>
    <t>Анкер с болтом PFG/ LB  6-35 мм (50 шт) Sormat</t>
  </si>
  <si>
    <t>Анкер с болтом PFG/ LB  8-25 мм (50 шт) Sormat</t>
  </si>
  <si>
    <t>Анкер с болтом PFG/ LB  8-35 мм (50 шт) Sormat</t>
  </si>
  <si>
    <t>Анкер с болтом PFG/ LB 10-35 мм (25 шт) Sormat</t>
  </si>
  <si>
    <t>Анкер с болтом PFG/ LB 10-55 мм (25 шт) Sormat</t>
  </si>
  <si>
    <t>Анкер с болтом PFG/ LB 12-50 мм (25 шт) Sormat</t>
  </si>
  <si>
    <t>Анкер с болтом PFG/ LB 12-70 мм (10 шт) Sormat</t>
  </si>
  <si>
    <t>Анкер с рым - болтом (петлей) PFG/ EBF  6 (25 шт) Sormat</t>
  </si>
  <si>
    <t>Анкер с рым - болтом (петлей) PFG/ EBF  8 (25 шт) Sormat</t>
  </si>
  <si>
    <t>Анкер с рым - болтом (петлей) PFG/ EBF 10 (10 шт) Sormat</t>
  </si>
  <si>
    <t>Анкер с рым - болтом (петлей) PFG/ EBF 12 (10 шт) Sormat</t>
  </si>
  <si>
    <t>Анкер со шпилькой PFG/ SB  6-30 мм (50 шт) Sormat</t>
  </si>
  <si>
    <t>Анкер со шпилькой PFG/ SB  8-30 мм (50 шт) Sormat</t>
  </si>
  <si>
    <t>Анкер со шпилькой PFG/ SB  8-45 мм (50 шт) Sormat</t>
  </si>
  <si>
    <t>Анкер со шпилькой PFG/ SB 10-30 мм (25 шт) Sormat</t>
  </si>
  <si>
    <t>Анкер со шпилькой PFG/ SB 10-40 мм (25 шт) Sormat</t>
  </si>
  <si>
    <t>Анкер со шпилькой PFG/ SB 10-50 мм (25 шт) Sormat</t>
  </si>
  <si>
    <t>Анкер со шпилькой PFG/ SB 12-30 мм (10 шт) Sormat</t>
  </si>
  <si>
    <t>Анкер со шпилькой PFG/ SB 12-50 мм (10 шт) Sormat</t>
  </si>
  <si>
    <t>Анкер со шпилькой PFG/ SB 12-65 мм (10 шт) Sormat</t>
  </si>
  <si>
    <t>Установочный инструмент для анкера LA  6 Sormat</t>
  </si>
  <si>
    <t>Установочный инструмент для анкера LA  8 Sormat</t>
  </si>
  <si>
    <t>Установочный инструмент для анкера LA 10 Sormat</t>
  </si>
  <si>
    <t>Установочный инструмент для анкера LA 12 Sormat</t>
  </si>
  <si>
    <t>Дюбель  5 NAT (100 шт) Sormat</t>
  </si>
  <si>
    <t>Дюбель  5 NAT (1400 шт) Sormat</t>
  </si>
  <si>
    <t>Дюбель  5 PND (100 шт) Кнауф</t>
  </si>
  <si>
    <t>Дюбель  6 NAT (100 шт) Sormat</t>
  </si>
  <si>
    <t>Дюбель  6 NAT (800 шт) Sormat</t>
  </si>
  <si>
    <t>Дюбель  6 PND (100 шт) Кнауф</t>
  </si>
  <si>
    <t>Дюбель  8 NAT (100 шт) Sormat</t>
  </si>
  <si>
    <t>Дюбель  8 NAT (350 шт) Sormat</t>
  </si>
  <si>
    <t>Дюбель  8 PND (100 шт) Кнауф</t>
  </si>
  <si>
    <t>Дюбель  8L NAT (50 шт) Sormat</t>
  </si>
  <si>
    <t>Дюбель  8L PND (50 шт) Кнауф</t>
  </si>
  <si>
    <t>Дюбель 10 NAT (180 шт) Sormat</t>
  </si>
  <si>
    <t>Дюбель 10 NAT (50 шт) Sormat</t>
  </si>
  <si>
    <t>Дюбель 10 PND (50 шт) Кнауф</t>
  </si>
  <si>
    <t>Дюбель 10L NAT (25 шт) Sormat</t>
  </si>
  <si>
    <t>Дюбель 10L PND (25 шт) Кнауф</t>
  </si>
  <si>
    <t>Дюбель 12 NAT (100 шт) Sormat</t>
  </si>
  <si>
    <t>Дюбель 12 NAT (25 шт) Sormat</t>
  </si>
  <si>
    <t>Дюбель 12 PND (25 шт) Кнауф</t>
  </si>
  <si>
    <t>Дюбель для газобетона 6 КВТ (25 шт) Sormat</t>
  </si>
  <si>
    <t>Дюбель для газобетона 8 КВТ (25 шт) Sormat</t>
  </si>
  <si>
    <t xml:space="preserve">Дюбель для теплоизоляции 10х100 пластиковый гвоздь (100 шт) </t>
  </si>
  <si>
    <t xml:space="preserve">Дюбель для теплоизоляции 10х100М металлический гвоздь (100 шт) </t>
  </si>
  <si>
    <t>Дюбель для теплоизоляции 10х120 пластиковый гвоздь (70 шт)</t>
  </si>
  <si>
    <t>Дюбель для теплоизоляции 10х120М металлический гвоздь (70 шт)</t>
  </si>
  <si>
    <t>Дюбель для теплоизоляции 10х140N металлический гвоздь, фасадный (60 шт)</t>
  </si>
  <si>
    <t>Дюбель для теплоизоляции 10х160 пластиковый гвоздь (50 шт)</t>
  </si>
  <si>
    <t>Дюбель для теплоизоляции 10х160N металлический гвоздь, фасадный (50 шт)</t>
  </si>
  <si>
    <t>Дюбель для теплоизоляции 10х160М металлический гвоздь (50 шт)</t>
  </si>
  <si>
    <t>Дюбель для теплоизоляции 10х180N металлический гвоздь, фасадный (50 шт)</t>
  </si>
  <si>
    <t>Дюбель для теплоизоляции 10х200 пластиковый гвоздь (40 шт)</t>
  </si>
  <si>
    <t>Дюбель для теплоизоляции 10х200N металлический гвоздь, фасадный (40 шт)</t>
  </si>
  <si>
    <t>Дюбель для теплоизоляции 10х200М металлический гвоздь (40 шт)</t>
  </si>
  <si>
    <t>Дюбель для теплоизоляции 10х220N металлический гвоздь, фасадный (30 шт)</t>
  </si>
  <si>
    <t>Дюбель для теплоизоляции 10х260N металлический гвоздь, фасадный (30 шт)</t>
  </si>
  <si>
    <t>Крепеж тарельчатый для теплоизоляции TR-60, фасадный (30 шт)</t>
  </si>
  <si>
    <t>Дюбель рамный металлический MRD  10х72 (100 шт)</t>
  </si>
  <si>
    <t>Дюбель рамный металлический MRD  10х72 (8 шт)</t>
  </si>
  <si>
    <t>Дюбель рамный металлический MRD  10х92 (100 шт)</t>
  </si>
  <si>
    <t>Дюбель рамный металлический MRD  10х92 (8 шт)</t>
  </si>
  <si>
    <t>Дюбель рамный металлический MRD 10х112 (100 шт)</t>
  </si>
  <si>
    <t>Дюбель рамный металлический MRD 10х112 (8 шт)</t>
  </si>
  <si>
    <t>Дюбель рамный металлический MRD 10х132 (100 шт)</t>
  </si>
  <si>
    <t>Дюбель рамный металлический MRD 10х132 (8 шт)</t>
  </si>
  <si>
    <t>Дюбель рамный металлический MRD 10х152 (100 шт)</t>
  </si>
  <si>
    <t>Дюбель рамный металлический MRD 10х152 (8 шт)</t>
  </si>
  <si>
    <t>Дюбель рамный металлический MRD 10х182 (100 шт)</t>
  </si>
  <si>
    <t>Дюбель рамный металлический MRD 10х182 (8 шт)</t>
  </si>
  <si>
    <t>Дюбель рамный металлический MRD 10х202 (100 шт)</t>
  </si>
  <si>
    <t>Дюбель рамный металлический MRD 10х202 (8 шт)</t>
  </si>
  <si>
    <t>Дюбель фасадный с шурупом 10х100, SW13 T40 ZN S-UF (50 шт) Sormat</t>
  </si>
  <si>
    <t>Дюбель фасадный с шурупом 10х115, SW13 T40 ZN S-UF (50 шт) Sormat</t>
  </si>
  <si>
    <t>Дюбель фасадный с шурупом 10х135, SW13 T40 ZN S-UF (40 шт) Sormat</t>
  </si>
  <si>
    <t>Дюбель фасадный с шурупом 10х160, SW13 T40 ZN S-UF (40 шт) Sormat</t>
  </si>
  <si>
    <t>Дюбель фасадный с шурупом 10х80, SW13 T40 ZN S-UF (50 шт) Sormat</t>
  </si>
  <si>
    <t>Дюбель-гвоздь 5/30 LYT UK KP (200 шт) Sormat</t>
  </si>
  <si>
    <t>Дюбель-гвоздь 5/30 PDG LK (200 шт) Кнауф</t>
  </si>
  <si>
    <t>Дюбель-гвоздь 5/30 PDG UK (200 шт) Кнауф</t>
  </si>
  <si>
    <t>Дюбель-гвоздь 5/50 LYT UK KP (200 шт) Sormat</t>
  </si>
  <si>
    <t>Дюбель-гвоздь 5/50 PDG LK (150 шт) Кнауф</t>
  </si>
  <si>
    <t>Дюбель-гвоздь 5/50 PDG UK (150 шт) Кнауф</t>
  </si>
  <si>
    <t>Дюбель-гвоздь 6/40 LYT UK KP (200 шт) Sormat</t>
  </si>
  <si>
    <t>Дюбель-гвоздь 6/40 PDG LK (150 шт) Кнауф</t>
  </si>
  <si>
    <t>Дюбель-гвоздь 6/40 PDG UK (150 шт) Кнауф</t>
  </si>
  <si>
    <t>Дюбель-гвоздь 6/60 LYT UK KP (200 шт) Sormat</t>
  </si>
  <si>
    <t>Дюбель-гвоздь 6/60 PDG LK (100 шт) Кнауф</t>
  </si>
  <si>
    <t>Дюбель-гвоздь 6/60 PDG UK (100 шт) Кнауф</t>
  </si>
  <si>
    <t>Дюбель-гвоздь 6/80 LYT UK KP (100 шт) Sormat</t>
  </si>
  <si>
    <t>Дюбель-гвоздь 6/80 PDG LK (70 шт) Кнауф</t>
  </si>
  <si>
    <t>Дюбель-гвоздь 6/80 PDG UK (70 шт) Кнауф</t>
  </si>
  <si>
    <t>Дюбель-гвоздь 8 /60 LYT UK KP (100 шт) Sormat</t>
  </si>
  <si>
    <t>Дюбель-гвоздь 8 /60 PDG LK (70 шт) Кнауф</t>
  </si>
  <si>
    <t>Дюбель-гвоздь 8 /60 PDG UK (70 шт) Кнауф</t>
  </si>
  <si>
    <t>Дюбель-гвоздь 8 /80 LYT UK KP (100 шт) Sormat</t>
  </si>
  <si>
    <t>Дюбель-гвоздь 8 /80 PDG LK (50 шт) Кнауф</t>
  </si>
  <si>
    <t>Дюбель-гвоздь 8 /80 PDG UK (50 шт) Кнауф</t>
  </si>
  <si>
    <t>Дюбель-гвоздь 8/100 LYT UK KP (100 шт) Sormat</t>
  </si>
  <si>
    <t>Дюбель-гвоздь 8/100 PDG LK (50 шт) Кнауф</t>
  </si>
  <si>
    <t>Дюбель-гвоздь 8/100 PDG UK (50 шт) Кнауф</t>
  </si>
  <si>
    <t>Дюбель-гвоздь 8/120 LYT UK KP (100 шт) Sormat</t>
  </si>
  <si>
    <t>Дюбель-гвоздь 8/120 PDG LK (50 шт) Кнауф</t>
  </si>
  <si>
    <t>Дюбель-гвоздь 8/120 PDG UK (50 шт) Кнауф</t>
  </si>
  <si>
    <t>Дюбель-гвоздь 8/140 LYT UK KP (100 шт) Sormat</t>
  </si>
  <si>
    <t>Дюбель-гвоздь 8/160 LYT UK KP(100 шт) Sormat</t>
  </si>
  <si>
    <t>Дюбель-гвоздь для монтажного пистолета 4,5х40 (0,5 кг)</t>
  </si>
  <si>
    <t>Дюбель-гвоздь для монтажного пистолета 4,5х50 (0,5 кг)</t>
  </si>
  <si>
    <t>Дюбель-гвоздь для монтажного пистолета 4,5х60 (0,5 кг)</t>
  </si>
  <si>
    <t xml:space="preserve">Гвозди строительные 2,0х40 мм (25 кг) </t>
  </si>
  <si>
    <t>Гвозди строительные 2,5х50 мм (25 кг)</t>
  </si>
  <si>
    <t>Гвозди строительные 2,5х60 мм (25 кг)</t>
  </si>
  <si>
    <t>Гвозди строительные 3,0х70 мм (25 кг)</t>
  </si>
  <si>
    <t xml:space="preserve">Гвозди строительные 3,0х80 мм (25 кг) </t>
  </si>
  <si>
    <t>Гвозди строительные 3,5х90 мм (25 кг)</t>
  </si>
  <si>
    <t>Гвозди строительные 4,0х100 мм (25 кг)</t>
  </si>
  <si>
    <t>Гвозди строительные 4,0х120 мм (25 кг)</t>
  </si>
  <si>
    <t>Гвозди строительные 5,0х150 мм (25 кг)</t>
  </si>
  <si>
    <t>Гвозди строительные 6,0х200 мм (25 кг)</t>
  </si>
  <si>
    <t>Гвозди строительные 8,0х250 мм (5 кг)</t>
  </si>
  <si>
    <t>Гвозди строительные 8,0х300 мм (5 кг)</t>
  </si>
  <si>
    <t>Гвозди оцинкованные 1,8х32 мм (0,25 кг)</t>
  </si>
  <si>
    <t>Гвозди оцинкованные 2,0х40 мм (0,2 кг)</t>
  </si>
  <si>
    <t>Гвозди оцинкованные 2,0х50 мм (0,25 кг)</t>
  </si>
  <si>
    <t>Гвозди оцинкованные 2,5х50 мм (1 кг)</t>
  </si>
  <si>
    <t>Гвозди оцинкованные 2,5х60 мм (0,4 кг)</t>
  </si>
  <si>
    <t>Гвозди оцинкованные 3,0х70 мм (1 кг)</t>
  </si>
  <si>
    <t>Гвозди оцинкованные 3,0х80 мм (1 кг)</t>
  </si>
  <si>
    <t>Гвозди оцинкованные 3,5х90 мм (1 кг)</t>
  </si>
  <si>
    <t>Гвозди оцинкованные 4,0х100 мм (1 кг)</t>
  </si>
  <si>
    <t>Гвозди оцинкованные 4,0х120 мм (1 кг)</t>
  </si>
  <si>
    <t>Гвозди оцинкованные 5,0х150 мм (1 кг)</t>
  </si>
  <si>
    <t>Гвозди оцинкованные 6,0х200 мм (1 кг)</t>
  </si>
  <si>
    <t>Гвозди строительные 1,2х20 мм (0,2 кг)</t>
  </si>
  <si>
    <t>Гвозди строительные 1,2х25 мм (0,2 кг)</t>
  </si>
  <si>
    <t>Гвозди строительные 1,4х32 мм (0,2 кг)</t>
  </si>
  <si>
    <t>Гвозди строительные 1,8х40 мм (0,25 кг)</t>
  </si>
  <si>
    <t>Гвозди строительные 2,0х40 мм (0,2 кг)</t>
  </si>
  <si>
    <t>Гвозди строительные 2,5х50 мм (1 кг)</t>
  </si>
  <si>
    <t>Гвозди строительные 2,5х60 мм (1 кг)</t>
  </si>
  <si>
    <t>Гвозди строительные 3,0х70 мм (1 кг)</t>
  </si>
  <si>
    <t>Гвозди строительные 3,0х80 мм (1 кг)</t>
  </si>
  <si>
    <t>Гвозди строительные 3,5х90 мм (1 кг)</t>
  </si>
  <si>
    <t>Гвозди строительные 4,0х100 мм (1 кг)</t>
  </si>
  <si>
    <t>Гвозди строительные 4,0х120 мм (1 кг)</t>
  </si>
  <si>
    <t>Гвозди строительные 5,0х150 мм (1 кг)</t>
  </si>
  <si>
    <t>Гвозди строительные 6,0х200 мм (1 кг)</t>
  </si>
  <si>
    <t>Гвозди толевые оцинкованные 3,0х30 мм  DIN 1160 (0,5 кг)</t>
  </si>
  <si>
    <t>Гвозди толевые оцинкованные 3,0х40 мм DIN 1160 (0,5 кг)</t>
  </si>
  <si>
    <t>Гвозди толевые оцинкованные 3,0х50 мм  DIN 1160 (0,5 кг)</t>
  </si>
  <si>
    <t>Гвозди финишные латунированные 1,4х25 мм (50 шт)</t>
  </si>
  <si>
    <t>Гвозди финишные латунированные 1,4х30 мм (50 шт)</t>
  </si>
  <si>
    <t>Гвозди финишные латунированные 1,4х35 мм (40 шт)</t>
  </si>
  <si>
    <t>Гвозди финишные латунированные 1,4х40 мм (40 шт)</t>
  </si>
  <si>
    <t>Гвозди финишные латунированные 1,4х45 мм (40 шт)</t>
  </si>
  <si>
    <t>Гвозди финишные оцинкованные 1,8х30 мм (0,5 кг)</t>
  </si>
  <si>
    <t>Гвозди финишные оцинкованные 1,8х40 мм (0,5 кг)</t>
  </si>
  <si>
    <t>Гвозди финишные оцинкованные 1,8х50 мм (0,5 кг)</t>
  </si>
  <si>
    <t>Гвозди шиферные оцинкованные 4,0х120 мм (50 шт)</t>
  </si>
  <si>
    <t>Канат джутовый d10 мм</t>
  </si>
  <si>
    <t>Канат джутовый d12 мм</t>
  </si>
  <si>
    <t>Канат джутовый d14 мм</t>
  </si>
  <si>
    <t>Канат джутовый d16 мм</t>
  </si>
  <si>
    <t>Канат джутовый d18 мм</t>
  </si>
  <si>
    <t>Нить капроновая d1,8 мм 500гр.(500 м)</t>
  </si>
  <si>
    <t>Шнур крученый полипропиленовый (3-х прядный) d4 мм</t>
  </si>
  <si>
    <t>Шнур крученый полипропиленовый (3-х прядный) d5 мм</t>
  </si>
  <si>
    <t>Шнур крученый полипропиленовый (3-х прядный) d6 мм</t>
  </si>
  <si>
    <t>Шнур крученый полиэтиленовый (3-х прядный) d5 мм</t>
  </si>
  <si>
    <t>Шнур крученый полиэтиленовый (3-х прядный) d6,5 мм</t>
  </si>
  <si>
    <t>Шнур плетеный цветной полипропиленовый  d3 мм</t>
  </si>
  <si>
    <t>Шнур плетеный цветной полипропиленовый  d4 мм</t>
  </si>
  <si>
    <t>Шнур плетеный цветной полипропиленовый  d5 мм</t>
  </si>
  <si>
    <t>Шнур плетеный цветной полипропиленовый  d6 мм</t>
  </si>
  <si>
    <t>Шнур плетеный цветной полипропиленовый  d8 мм</t>
  </si>
  <si>
    <t>Шнур плетеный цветной полипропиленовый d10 мм</t>
  </si>
  <si>
    <t>Шнур плетеный цветной полипропиленовый d12 мм</t>
  </si>
  <si>
    <t>Шнур плетеный цветной полипропиленовый d14 мм</t>
  </si>
  <si>
    <t>Шнур плетеный цветной полипропиленовый d16 мм</t>
  </si>
  <si>
    <t>Шпагат полипропиленовый ПП 1000 текс (60 м)</t>
  </si>
  <si>
    <t>Шпагат полипропиленовый ПП 1200 текс (60 м)</t>
  </si>
  <si>
    <t>Шпагат полипропиленовый ПП 1600 текс (625 м)</t>
  </si>
  <si>
    <t>Анкер регулировочный 100x100х4мм М20 h200</t>
  </si>
  <si>
    <t>Анкер регулировочный 100х100х4мм М24 h200</t>
  </si>
  <si>
    <t>Анкер регулировочный 120x120х4мм М20 h200</t>
  </si>
  <si>
    <t>Анкер регулировочный 120х120х4мм М24 h200</t>
  </si>
  <si>
    <t>Анкер регулировочный 150x150х4 мм М24 h200</t>
  </si>
  <si>
    <t>Анкер регулировочный 150x150х4 мм М30 h200</t>
  </si>
  <si>
    <t>Крепеж (кляймер) №1 с гвоздями для панелей (100 шт)</t>
  </si>
  <si>
    <t>Крепеж (кляймер) №4 с гвоздями для вагонки и блок хауза (100 шт)</t>
  </si>
  <si>
    <t>Крепеж (кляймер) №5 с гвоздями для вагонки и имитатора бруса (100 шт)</t>
  </si>
  <si>
    <t>Крепеж (кляймер) №6 с гвоздями для имитатора бревна (100 шт)</t>
  </si>
  <si>
    <t>Крепеж для террасной доски Inowood (50 шт)</t>
  </si>
  <si>
    <t xml:space="preserve">Крепеж для террасной доски ГвозDECK Classic (130 шт) </t>
  </si>
  <si>
    <t>Крюк полукольцо с дюбелем SX- 6 (8шт) Wkret-met</t>
  </si>
  <si>
    <t>Крюк полукольцо с дюбелем SX-10 (3шт) Wkret-met</t>
  </si>
  <si>
    <t>Крюк полукольцо с дюбелем SX-12 (2шт) Wkret-met</t>
  </si>
  <si>
    <t>Нагель березовый d 22 мм, 50 см (160 шт)</t>
  </si>
  <si>
    <t>Держатель балки левый оцинкованный 170х40х40х2 мм</t>
  </si>
  <si>
    <t>Держатель балки левый оцинкованный 190х40х40х2 мм</t>
  </si>
  <si>
    <t>Держатель балки левый оцинкованный 210х40х40х2 мм</t>
  </si>
  <si>
    <t>Держатель балки левый оцинкованный 250х40х40х2 мм</t>
  </si>
  <si>
    <t>Держатель балки левый оцинкованный 290х40х40х2 мм</t>
  </si>
  <si>
    <t>Держатель балки правый оцинкованный 170х40х40х2 мм</t>
  </si>
  <si>
    <t>Держатель балки правый оцинкованный 190х40х40х2 мм</t>
  </si>
  <si>
    <t>Держатель балки правый оцинкованный 210х40х40х2 мм</t>
  </si>
  <si>
    <t>Держатель балки правый оцинкованный 250х40х40х2 мм</t>
  </si>
  <si>
    <t>Держатель балки правый оцинкованный 290х40х40х2 мм</t>
  </si>
  <si>
    <t>Опора балки левая оцинкованная 140х76х25х2 мм</t>
  </si>
  <si>
    <t>Опора балки правая оцинкованная 140х76х25х2 мм</t>
  </si>
  <si>
    <t>Опора балки универсальная оцинкованная 140х40х70х1 мм</t>
  </si>
  <si>
    <t>Опора балки универсальная оцинкованная 140х50х70х1 мм</t>
  </si>
  <si>
    <t>Опора бруса закрытая оцинкованная 140х76х100х2 мм</t>
  </si>
  <si>
    <t>Опора бруса закрытая оцинкованная 150х76х75х2 мм</t>
  </si>
  <si>
    <t>Опора бруса раскрытая оцинкованная 110х76х40х2 мм</t>
  </si>
  <si>
    <t>Опора бруса раскрытая оцинкованная 140х76х100х2 мм</t>
  </si>
  <si>
    <t>Опора бруса раскрытая оцинкованная 140х76х50х2 мм</t>
  </si>
  <si>
    <t>Опора бруса раскрытая оцинкованная 150х76х75х2 мм</t>
  </si>
  <si>
    <t>Опора бруса раскрытая оцинкованная 165х76х50х2 мм</t>
  </si>
  <si>
    <t>Опора бруса раскрытая оцинкованная 170х76х40х2 мм</t>
  </si>
  <si>
    <t>Опора скользящая  оцинкованная 90х90х40х2 мм</t>
  </si>
  <si>
    <t>Опора скользящая оцинкованная 120х90х40х2 мм</t>
  </si>
  <si>
    <t>Опора скользящая оцинкованная 160х90х40х2 мм</t>
  </si>
  <si>
    <t>Опора столба универсальная оцинкованная 145х65х50х2 мм (1 шт.)</t>
  </si>
  <si>
    <t>Пластина гвоздевая оцинкованная 129х102х1,5 мм</t>
  </si>
  <si>
    <t>Пластина гвоздевая оцинкованная 129х152х1,5 мм</t>
  </si>
  <si>
    <t>Пластина гвоздевая оцинкованная 129х203х1,5 мм</t>
  </si>
  <si>
    <t>Пластина гвоздевая оцинкованная 129х305х1,5 мм</t>
  </si>
  <si>
    <t>Пластина крепежная оцинкованная 100х35х2 мм</t>
  </si>
  <si>
    <t>Пластина крепежная оцинкованная 130х53х2 мм</t>
  </si>
  <si>
    <t>Пластина крепежная оцинкованная 180х65х2 мм</t>
  </si>
  <si>
    <t>Пластина крепежная оцинкованная 200х90х2 мм</t>
  </si>
  <si>
    <t>Пластина соединительная оцинкованная  80х40х2 мм</t>
  </si>
  <si>
    <t>Пластина соединительная оцинкованная 100х40х2 мм</t>
  </si>
  <si>
    <t>Пластина соединительная оцинкованная 120х40х2 мм</t>
  </si>
  <si>
    <t>Пластина соединительная оцинкованная 1250х100х2 мм</t>
  </si>
  <si>
    <t>Пластина соединительная оцинкованная 1250х200х2 мм</t>
  </si>
  <si>
    <t>Пластина соединительная оцинкованная 140х60х2 мм</t>
  </si>
  <si>
    <t>Пластина соединительная оцинкованная 160х40х2 мм</t>
  </si>
  <si>
    <t>Пластина соединительная оцинкованная 200х100х2 мм</t>
  </si>
  <si>
    <t>Пластина соединительная оцинкованная 200х40х2 мм</t>
  </si>
  <si>
    <t>Пластина соединительная оцинкованная 200х50х2 мм</t>
  </si>
  <si>
    <t>Пластина соединительная оцинкованная 200х60х2 мм</t>
  </si>
  <si>
    <t>Пластина соединительная оцинкованная 200х80х2 мм</t>
  </si>
  <si>
    <t>Пластина соединительная оцинкованная 240х100х2 мм</t>
  </si>
  <si>
    <t>Пластина соединительная оцинкованная 240х120х2 мм</t>
  </si>
  <si>
    <t>Пластина соединительная оцинкованная 240х40х2 мм</t>
  </si>
  <si>
    <t>Пластина соединительная оцинкованная 240х60х2 мм</t>
  </si>
  <si>
    <t>Пластина соединительная оцинкованная 240х80х2 мм</t>
  </si>
  <si>
    <t>Пластина соединительная оцинкованная 300х100х2 мм</t>
  </si>
  <si>
    <t>Пластина соединительная оцинкованная 300х120х2 мм</t>
  </si>
  <si>
    <t>Пластина соединительная оцинкованная 300х150х2 мм</t>
  </si>
  <si>
    <t>Пластина соединительная оцинкованная 300х200х2 мм</t>
  </si>
  <si>
    <t>Пластина соединительная оцинкованная 300х60х2 мм</t>
  </si>
  <si>
    <t>Пластина соединительная оцинкованная 300х80х2 мм</t>
  </si>
  <si>
    <t>Пластина соединительная оцинкованная 360х60х2 мм</t>
  </si>
  <si>
    <t>Пластина соединительная оцинкованная 360х80х2 мм</t>
  </si>
  <si>
    <t>Пластина соединительная оцинкованная 400х80х2 мм</t>
  </si>
  <si>
    <t>Пластина соединительная оцинкованная 480х60х2 мм</t>
  </si>
  <si>
    <t>Пластина соединительная оцинкованная 480х80х2 мм</t>
  </si>
  <si>
    <t>Пластина Т-образная оцинкованная 35х135х135х2 мм</t>
  </si>
  <si>
    <t>Соединитель угловой оцинкованный 120х120х35х2 мм</t>
  </si>
  <si>
    <t>Соединитель угловой оцинкованный 145х145х35х2 мм</t>
  </si>
  <si>
    <t>Соединитель угловой оцинкованный 175х175х35х2 мм</t>
  </si>
  <si>
    <t>Лента крепежная (монтажная) LM  30х2 мм (10 м)</t>
  </si>
  <si>
    <t>Лента крепежная (монтажная) LM  40х2 мм (10 м)</t>
  </si>
  <si>
    <t>Лента крепежная (монтажная) LM  60х2 мм (10 м)</t>
  </si>
  <si>
    <t>Лента крепежная (монтажная) LM  80х2 мм (10 м)</t>
  </si>
  <si>
    <t>Лента крепежная (монтажная) LM 100х2 мм (10 м)</t>
  </si>
  <si>
    <t>Лента крепежная (перфорированная) ЛВП 12х0,5 мм (25 м)</t>
  </si>
  <si>
    <t>Лента крепежная (перфорированная) ЛВП 17х0,5 мм (25 м)</t>
  </si>
  <si>
    <t>Лента крепежная (перфорированная) ЛСП 12х0,5 мм (25 м)</t>
  </si>
  <si>
    <t>Лента крепежная (перфорированная) ЛСП 17х0,5 мм (25 м)</t>
  </si>
  <si>
    <t>Лента крепежная (перфорированная) ЛСП 20х0,5 мм (25 м)</t>
  </si>
  <si>
    <t>Лента упаковочная 20х0,5 мм (20 м)</t>
  </si>
  <si>
    <t>Лента упаковочная 20х0,5 мм (50 м)</t>
  </si>
  <si>
    <t>Скоба строительная кованая  d8 200х70 мм (10 шт)</t>
  </si>
  <si>
    <t>Скоба строительная кованая  d8 220х70 мм (10 шт)</t>
  </si>
  <si>
    <t>Скоба строительная кованая  d8 250х70 мм (10 шт)</t>
  </si>
  <si>
    <t>Скоба строительная кованая  d8 270х70 мм (10 шт)</t>
  </si>
  <si>
    <t>Скоба строительная кованая  d8 300х70 мм (10 шт)</t>
  </si>
  <si>
    <t>Скоба строительная кованая  d8 320х70 мм (10 шт)</t>
  </si>
  <si>
    <t>Скоба строительная кованая d10 270х70 мм (10 шт)</t>
  </si>
  <si>
    <t>Скоба строительная кованая d10 300х70 мм (10 шт)</t>
  </si>
  <si>
    <t>Скоба строительная кованая d10 320х70 мм (10 шт)</t>
  </si>
  <si>
    <t>Скоба строительная кованая d10 350х70 мм (10 шт)</t>
  </si>
  <si>
    <t>Хомуты червячные 1 1/4"  (16-32 мм) 1 шт</t>
  </si>
  <si>
    <t>Хомуты червячные 1 7/8" (25-48 мм) 1 шт</t>
  </si>
  <si>
    <t>Хомуты червячные 1" (13-26 мм) 2 шт</t>
  </si>
  <si>
    <t>Хомуты червячные 2" (32-51 мм) 1 шт</t>
  </si>
  <si>
    <t>Хомуты червячные 3/4" (10-19 мм) 2 шт</t>
  </si>
  <si>
    <t>Хомуты червячные 7/8" (10-23 мм) 2 шт</t>
  </si>
  <si>
    <t>Уголок анкерный оцинкованный  40х80х40х2 мм</t>
  </si>
  <si>
    <t>Уголок анкерный оцинкованный 40х120х80х2 мм</t>
  </si>
  <si>
    <t>Уголок анкерный оцинкованный 40х200х40х2 мм</t>
  </si>
  <si>
    <t>Уголок анкерный оцинкованный 40х320х40х2 мм</t>
  </si>
  <si>
    <t>Уголок для бетона оцинкованный 90х60х60х5 мм</t>
  </si>
  <si>
    <t>Уголок для стропильных соединений оцинкованный  50х50х35х2 мм 135°</t>
  </si>
  <si>
    <t>Уголок для стропильных соединений оцинкованный  70х70х55х2 мм 135°</t>
  </si>
  <si>
    <t>Уголок для стропильных соединений оцинкованный  90х90х65х2 мм 135°</t>
  </si>
  <si>
    <t>Уголок для стропильных соединений оцинкованный 105х105х90х2 мм 135°</t>
  </si>
  <si>
    <t>Уголок крепежный Z-образный оцинкованный 35х70х35х55х2 мм</t>
  </si>
  <si>
    <t>Уголок крепежный Z-образный оцинкованный 45х90х45х65х2 мм</t>
  </si>
  <si>
    <t>Уголок крепежный Z-образный оцинкованный 55х105х90х2 мм</t>
  </si>
  <si>
    <t>Уголок крепежный оцинкованный 40х140х40х2 мм</t>
  </si>
  <si>
    <t>Уголок крепежный оцинкованный 45х95х55х2 мм</t>
  </si>
  <si>
    <t>Уголок крепежный оцинкованный 50х130х65х2 мм</t>
  </si>
  <si>
    <t>Уголок крепежный оцинкованный 50х50х35х2 мм</t>
  </si>
  <si>
    <t>Уголок крепежный оцинкованный 70х70х55х2 мм</t>
  </si>
  <si>
    <t>Уголок крепежный оцинкованный 90х90х65х2 мм</t>
  </si>
  <si>
    <t>Уголок крепежный усиленный оцинкованный  50х50х36х2 мм</t>
  </si>
  <si>
    <t>Уголок крепежный усиленный оцинкованный  70х70х55х2 мм</t>
  </si>
  <si>
    <t>Уголок крепежный усиленный оцинкованный  90х90х40х2 мм</t>
  </si>
  <si>
    <t>Уголок крепежный усиленный оцинкованный  90х90х65х2 мм</t>
  </si>
  <si>
    <t>Уголок крепежный усиленный оцинкованный 105х105х90х2 мм</t>
  </si>
  <si>
    <t>Уголок оконный оцинкованный 75х75х14х2 мм</t>
  </si>
  <si>
    <t>Уголок скользящий оцинкованный 40х40х120х2 мм</t>
  </si>
  <si>
    <t>Уголок скользящий оцинкованный 60х60х220х2 мм</t>
  </si>
  <si>
    <t>Уголок соединительный оцинкованный  40х40х100х2 мм</t>
  </si>
  <si>
    <t>Уголок соединительный оцинкованный  40х40х200х2 мм</t>
  </si>
  <si>
    <t>Уголок соединительный оцинкованный  40х40х20х2 мм</t>
  </si>
  <si>
    <t>Уголок соединительный оцинкованный  40х40х40х2 мм</t>
  </si>
  <si>
    <t>Уголок соединительный оцинкованный  40х40х60х2 мм</t>
  </si>
  <si>
    <t>Уголок соединительный оцинкованный  40х40х80х2 мм</t>
  </si>
  <si>
    <t>Уголок соединительный оцинкованный  50х50х40х2 мм</t>
  </si>
  <si>
    <t>Уголок соединительный оцинкованный  50х50х50х2 мм</t>
  </si>
  <si>
    <t>Уголок соединительный оцинкованный  50х50х60х2 мм</t>
  </si>
  <si>
    <t>Уголок соединительный оцинкованный  50х50х80х2 мм</t>
  </si>
  <si>
    <t>Уголок соединительный оцинкованный  60х60х100х2 мм</t>
  </si>
  <si>
    <t>Уголок соединительный оцинкованный  60х60х200х2 мм</t>
  </si>
  <si>
    <t>Уголок соединительный оцинкованный  60х60х40х2 мм</t>
  </si>
  <si>
    <t>Уголок соединительный оцинкованный  60х60х50х2 мм</t>
  </si>
  <si>
    <t>Уголок соединительный оцинкованный  60х60х60х2 мм</t>
  </si>
  <si>
    <t>Уголок соединительный оцинкованный  80х80х100х2 мм</t>
  </si>
  <si>
    <t>Уголок соединительный оцинкованный  80х80х200х2 мм</t>
  </si>
  <si>
    <t>Уголок соединительный оцинкованный  80х80х40х2 мм</t>
  </si>
  <si>
    <t>Уголок соединительный оцинкованный  80х80х60х2 мм</t>
  </si>
  <si>
    <t>Уголок соединительный оцинкованный  80х80х80х2 мм</t>
  </si>
  <si>
    <t>Уголок соединительный оцинкованный 100х100х100х2 мм</t>
  </si>
  <si>
    <t>Уголок соединительный оцинкованный 100х100х200х2 мм</t>
  </si>
  <si>
    <t>Уголок соединительный оцинкованный 100х100х40х2 мм</t>
  </si>
  <si>
    <t>Уголок соединительный оцинкованный 100х100х60х2 мм</t>
  </si>
  <si>
    <t>Уголок соединительный оцинкованный 100х100х80х2 мм</t>
  </si>
  <si>
    <t>Уголок соединительный оцинкованный 160х160х60х2 мм</t>
  </si>
  <si>
    <t>Уголок узкий оцинкованный 100х100х20х4 мм</t>
  </si>
  <si>
    <t>Уголок узкий оцинкованный 125х125х20х4 мм</t>
  </si>
  <si>
    <t>Уголок узкий оцинкованный 150х150х25х4 мм</t>
  </si>
  <si>
    <t>Болты оцинкованные  М5х25 мм DIN 933 (470 шт)</t>
  </si>
  <si>
    <t>Болты оцинкованные  М5х30 мм DIN 933  (6 шт)</t>
  </si>
  <si>
    <t>Болты оцинкованные  М5х30 мм DIN 933 (420 шт)</t>
  </si>
  <si>
    <t>Болты оцинкованные  М5х50 мм DIN 933 (5 шт)</t>
  </si>
  <si>
    <t>Болты оцинкованные  М6х100 мм DIN 933 (90 шт)</t>
  </si>
  <si>
    <t>Болты оцинкованные  М6х12 мм DIN 933 (450 шт)</t>
  </si>
  <si>
    <t>Болты оцинкованные  М6х16 мм DIN 933 (390 шт)</t>
  </si>
  <si>
    <t>Болты оцинкованные  М6х20 мм DIN 933  (6 шт)</t>
  </si>
  <si>
    <t>Болты оцинкованные  М6х20 мм DIN 933 (350 шт)</t>
  </si>
  <si>
    <t>Болты оцинкованные  М6х25 мм DIN 933 (290 шт)</t>
  </si>
  <si>
    <t>Болты оцинкованные  М6х30 мм DIN 933  (5 шт)</t>
  </si>
  <si>
    <t>Болты оцинкованные  М6х30 мм DIN 933 (260 шт)</t>
  </si>
  <si>
    <t>Болты оцинкованные  М6х40 мм DIN 933  (4 шт)</t>
  </si>
  <si>
    <t>Болты оцинкованные  М6х40 мм DIN 933 (220 шт)</t>
  </si>
  <si>
    <t>Болты оцинкованные  М6х50 мм DIN 933 (180 шт)</t>
  </si>
  <si>
    <t>Болты оцинкованные  М6х60 мм DIN 933 (160 шт)</t>
  </si>
  <si>
    <t>Болты оцинкованные  М6х70 мм DIN 933  (3 шт)</t>
  </si>
  <si>
    <t>Болты оцинкованные  М6х70 мм DIN 933 (140 шт)</t>
  </si>
  <si>
    <t>Болты оцинкованные  М6х80 мм DIN 933 (130 шт)</t>
  </si>
  <si>
    <t>Болты оцинкованные  М6х90 мм DIN 933 (100 шт)</t>
  </si>
  <si>
    <t>Болты оцинкованные  М8х100 мм DIN 933 (50 шт)</t>
  </si>
  <si>
    <t>Болты оцинкованные  М8х20 мм DIN 933 (340 шт)</t>
  </si>
  <si>
    <t>Болты оцинкованные  М8х25 мм DIN 933 (310 шт)</t>
  </si>
  <si>
    <t>Болты оцинкованные  М8х30 мм DIN 933  (4 шт)</t>
  </si>
  <si>
    <t>Болты оцинкованные  М8х30 мм DIN 933 (200 шт)</t>
  </si>
  <si>
    <t>Болты оцинкованные  М8х40 мм DIN 933  (3 шт)</t>
  </si>
  <si>
    <t>Болты оцинкованные  М8х40 мм DIN 933 (170 шт)</t>
  </si>
  <si>
    <t>Болты оцинкованные  М8х50 мм DIN 933  (3 шт)</t>
  </si>
  <si>
    <t>Болты оцинкованные  М8х50 мм DIN 933 (150 шт)</t>
  </si>
  <si>
    <t>Болты оцинкованные  М8х60 мм DIN 933 (120 шт)</t>
  </si>
  <si>
    <t>Болты оцинкованные  М8х70 мм DIN 933  (2 шт)</t>
  </si>
  <si>
    <t>Болты оцинкованные  М8х70 мм DIN 933 (110 шт)</t>
  </si>
  <si>
    <t>Болты оцинкованные  М8х80 мм DIN 933 (100 шт)</t>
  </si>
  <si>
    <t>Болты оцинкованные  М8х90 мм DIN 933 (90 шт)</t>
  </si>
  <si>
    <t>Болты оцинкованные М10х100 мм DIN 933 (50 шт)</t>
  </si>
  <si>
    <t>Болты оцинкованные М10х120 мм DIN 933 (40 шт)</t>
  </si>
  <si>
    <t>Болты оцинкованные М10х20 мм DIN 933 (190 шт)</t>
  </si>
  <si>
    <t>Болты оцинкованные М10х25 мм DIN 933 (170 шт)</t>
  </si>
  <si>
    <t>Болты оцинкованные М10х30 мм DIN 933  (2 шт)</t>
  </si>
  <si>
    <t>Болты оцинкованные М10х30 мм DIN 933 (150 шт)</t>
  </si>
  <si>
    <t>Болты оцинкованные М10х40 мм DIN 933 (100 шт)</t>
  </si>
  <si>
    <t>Болты оцинкованные М10х50 мм DIN 933 (2 шт)</t>
  </si>
  <si>
    <t>Болты оцинкованные М10х50 мм DIN 933 (90 шт)</t>
  </si>
  <si>
    <t>Болты оцинкованные М10х60 мм DIN 933 (70 шт)</t>
  </si>
  <si>
    <t>Болты оцинкованные М10х70 мм DIN 933 (2 шт)</t>
  </si>
  <si>
    <t>Болты оцинкованные М10х70 мм DIN 933 (60 шт)</t>
  </si>
  <si>
    <t>Болты оцинкованные М10х80 мм DIN 933 (60 шт)</t>
  </si>
  <si>
    <t>Болты оцинкованные М10х90 мм DIN 933 (50 шт)</t>
  </si>
  <si>
    <t>Болты оцинкованные М12х100 мм DIN 933 (35 шт)</t>
  </si>
  <si>
    <t>Болты оцинкованные М12х30 мм DIN 933 (100 шт)</t>
  </si>
  <si>
    <t>Болты оцинкованные М12х40 мм DIN 933 (90 шт)</t>
  </si>
  <si>
    <t>Болты оцинкованные М12х50 мм DIN 933 (60 шт)</t>
  </si>
  <si>
    <t>Болты оцинкованные М12х60 мм DIN 933 (50 шт)</t>
  </si>
  <si>
    <t>Болты оцинкованные М12х70 мм DIN 933 (50 шт)</t>
  </si>
  <si>
    <t>Болты оцинкованные М12х80 мм DIN 933 (40 шт)</t>
  </si>
  <si>
    <t>Болты оцинкованные М12х90 мм DIN 933 (40 шт)</t>
  </si>
  <si>
    <t>Болты оцинкованные М14х50 мм DIN 933 (40 шт)</t>
  </si>
  <si>
    <t>Болты оцинкованные М14х60 мм DIN 933 (36 шт)</t>
  </si>
  <si>
    <t>Болты оцинкованные М14х70 мм DIN 933 (30 шт)</t>
  </si>
  <si>
    <t>Болты оцинкованные М16х100 мм DIN 933 (21 шт)</t>
  </si>
  <si>
    <t>Болты оцинкованные М16х50 мм DIN 933 (30 шт)</t>
  </si>
  <si>
    <t>Болты оцинкованные М16х60 мм DIN 933 (27 шт)</t>
  </si>
  <si>
    <t>Болты оцинкованные М16х70 мм DIN 933 (24 шт)</t>
  </si>
  <si>
    <t>Болты оцинкованные М16х80 мм DIN 933 (24 шт)</t>
  </si>
  <si>
    <t>Болты оцинкованные М16х90 мм DIN 933 (21 шт)</t>
  </si>
  <si>
    <t>Болты оцинкованные М18х60 мм DIN 933 (18 шт)</t>
  </si>
  <si>
    <t>Болты оцинкованные М18х70 мм DIN 933 (18 шт)</t>
  </si>
  <si>
    <t>Болты оцинкованные М18х80 мм DIN 933 (17 шт)</t>
  </si>
  <si>
    <t>Болты оцинкованные М20х100 мм DIN 933 (12 шт)</t>
  </si>
  <si>
    <t>Болты оцинкованные М20х50 мм DIN 933 (18 шт)</t>
  </si>
  <si>
    <t>Болты оцинкованные М20х60 мм DIN 933 (18 шт)</t>
  </si>
  <si>
    <t>Болты оцинкованные М20х70 мм DIN 933 (15 шт)</t>
  </si>
  <si>
    <t>Болты оцинкованные М20х80 мм DIN 933 (15 шт)</t>
  </si>
  <si>
    <t>Болты оцинкованные М20х90 мм DIN 933 (12 шт)</t>
  </si>
  <si>
    <t>Болты оцинкованные М24х50 мм DIN 933 (11 шт)</t>
  </si>
  <si>
    <t>Болты оцинкованные М24х60 мм DIN 933 (10 шт)</t>
  </si>
  <si>
    <t>Болты сантехнические оцинкованные    6х40 мм DIN 571 (4 шт)</t>
  </si>
  <si>
    <t>Болты сантехнические оцинкованные    6х40 мм DIN 571 (50 шт)</t>
  </si>
  <si>
    <t>Болты сантехнические оцинкованные    6х50 мм DIN 571 (4 шт)</t>
  </si>
  <si>
    <t>Болты сантехнические оцинкованные    6х50 мм DIN 571 (40 шт)</t>
  </si>
  <si>
    <t>Болты сантехнические оцинкованные    6х60 мм DIN 571 (4 шт)</t>
  </si>
  <si>
    <t>Болты сантехнические оцинкованные    6х60 мм DIN 571 (40 шт)</t>
  </si>
  <si>
    <t>Болты сантехнические оцинкованные    6х70 мм DIN 571 (4 шт)</t>
  </si>
  <si>
    <t>Болты сантехнические оцинкованные    6х70 мм DIN 571 (40 шт)</t>
  </si>
  <si>
    <t>Болты сантехнические оцинкованные    6х80 мм DIN 571 (2 шт)</t>
  </si>
  <si>
    <t>Болты сантехнические оцинкованные    6х80 мм DIN 571 (30 шт)</t>
  </si>
  <si>
    <t>Болты сантехнические оцинкованные    6х90 мм DIN 571 (2 шт)</t>
  </si>
  <si>
    <t>Болты сантехнические оцинкованные    6х90 мм DIN 571 (30 шт)</t>
  </si>
  <si>
    <t>Болты сантехнические оцинкованные   6х100 мм DIN 571 (2 шт)</t>
  </si>
  <si>
    <t>Болты сантехнические оцинкованные   6х100 мм DIN 571 (30 шт)</t>
  </si>
  <si>
    <t>Болты сантехнические оцинкованные   6х120 мм DIN 571 (2 шт)</t>
  </si>
  <si>
    <t>Болты сантехнические оцинкованные   6х120 мм DIN 571 (30 шт)</t>
  </si>
  <si>
    <t xml:space="preserve">Болты сантехнические оцинкованные   8х50 мм DIN 571 (2 шт)	</t>
  </si>
  <si>
    <t>Болты сантехнические оцинкованные   8х50 мм DIN 571 (25 шт)</t>
  </si>
  <si>
    <t>Болты сантехнические оцинкованные   8х60 мм DIN 571 (2 шт)</t>
  </si>
  <si>
    <t>Болты сантехнические оцинкованные   8х60 мм DIN 571 (25 шт)</t>
  </si>
  <si>
    <t>Болты сантехнические оцинкованные   8х70 мм DIN 571 (2 шт)</t>
  </si>
  <si>
    <t>Болты сантехнические оцинкованные   8х70 мм DIN 571 (20 шт)</t>
  </si>
  <si>
    <t>Болты сантехнические оцинкованные   8х80 мм DIN 571 (2 шт)</t>
  </si>
  <si>
    <t>Болты сантехнические оцинкованные   8х80 мм DIN 571 (20 шт)</t>
  </si>
  <si>
    <t>Болты сантехнические оцинкованные   8х90 мм DIN 571 (2 шт)</t>
  </si>
  <si>
    <t>Болты сантехнические оцинкованные   8х90 мм DIN 571 (20 шт)</t>
  </si>
  <si>
    <t>Болты сантехнические оцинкованные  8х100 мм DIN 571 (2 шт)</t>
  </si>
  <si>
    <t>Болты сантехнические оцинкованные  8х100 мм DIN 571 (20 шт)</t>
  </si>
  <si>
    <t>Болты сантехнические оцинкованные  8х120 мм DIN 571 (2 шт)</t>
  </si>
  <si>
    <t>Болты сантехнические оцинкованные  8х120 мм DIN 571 (20 шт)</t>
  </si>
  <si>
    <t>Болты сантехнические оцинкованные 10х100 мм DIN 571  (2 шт)</t>
  </si>
  <si>
    <t>Болты сантехнические оцинкованные 10х100 мм DIN 571 (15 шт)</t>
  </si>
  <si>
    <t>Болты сантехнические оцинкованные 10х120 мм DIN 571  (2 шт)</t>
  </si>
  <si>
    <t>Болты сантехнические оцинкованные 10х120 мм DIN 571 (10 шт)</t>
  </si>
  <si>
    <t>Болты сантехнические оцинкованные 10х140 мм DIN 571 (2 шт)</t>
  </si>
  <si>
    <t>Болты сантехнические оцинкованные 10х140 мм DIN 571 (20 шт)</t>
  </si>
  <si>
    <t>Гайки  оцинкованные М5 DIN 934 (20 шт)</t>
  </si>
  <si>
    <t>Гайки  оцинкованные М5 DIN 934 (400 шт)</t>
  </si>
  <si>
    <t>Гайки  оцинкованные М6  DIN 934 (15 шт)</t>
  </si>
  <si>
    <t>Гайки  оцинкованные М6 DIN 934 (200 шт)</t>
  </si>
  <si>
    <t>Гайки  оцинкованные М8 DIN 934 (10 шт)</t>
  </si>
  <si>
    <t>Гайки  оцинкованные М8 DIN 934 (650 шт)</t>
  </si>
  <si>
    <t>Гайки колпачковые  М5 мм DIN 1587 (4 шт)</t>
  </si>
  <si>
    <t>Гайки колпачковые  М6 мм DIN 1587 (3 шт)</t>
  </si>
  <si>
    <t>Гайки колпачковые  М8 мм DIN 1587 (2 шт)</t>
  </si>
  <si>
    <t>Гайки колпачковые М10 мм DIN 1587 (1 шт)</t>
  </si>
  <si>
    <t>Гайки колпачковые М12 мм DIN 1587 (1 шт)</t>
  </si>
  <si>
    <t>Гайки оцинкованные М10 DIN 934 (300 шт)</t>
  </si>
  <si>
    <t>Гайки оцинкованные М10 DIN 934 (5 шт)</t>
  </si>
  <si>
    <t>Гайки оцинкованные М12  DIN 934 (3 шт)</t>
  </si>
  <si>
    <t>Гайки оцинкованные М12 DIN 934 (130 шт)</t>
  </si>
  <si>
    <t>Гайки оцинкованные М14  DIN 934 (130 шт)</t>
  </si>
  <si>
    <t>Гайки оцинкованные М14 DIN 934(2 шт)</t>
  </si>
  <si>
    <t>Гайки оцинкованные М16 DIN 934 (100 шт)</t>
  </si>
  <si>
    <t>Гайки оцинкованные М18 DIN 934 (1 шт)</t>
  </si>
  <si>
    <t>Гайки оцинкованные М18 DIN 934 (80 шт)</t>
  </si>
  <si>
    <t>Гайки оцинкованные М20  DIN 934 (1 шт)</t>
  </si>
  <si>
    <t>Гайки оцинкованные М20 DIN 934 (50 шт)</t>
  </si>
  <si>
    <t>Гайки оцинкованные М22 DIN 934 (46 шт)</t>
  </si>
  <si>
    <t>Гайки оцинкованные М24 DIN 934 (30 шт)</t>
  </si>
  <si>
    <t>Гайки самостопорящиеся оцинкованные   М5 мм DIN 985 (16 шт)</t>
  </si>
  <si>
    <t>Гайки самостопорящиеся оцинкованные   М5 мм DIN 985 (200 шт)</t>
  </si>
  <si>
    <t>Гайки самостопорящиеся оцинкованные   М6 мм DIN 985 (14 шт)</t>
  </si>
  <si>
    <t>Гайки самостопорящиеся оцинкованные   М6 мм DIN 985 (200 шт)</t>
  </si>
  <si>
    <t>Гайки самостопорящиеся оцинкованные   М8 мм DIN 985  (8 шт)</t>
  </si>
  <si>
    <t>Гайки самостопорящиеся оцинкованные   М8 мм DIN 985 (100 шт)</t>
  </si>
  <si>
    <t>Гайки самостопорящиеся оцинкованные  М10 мм DIN 985 (4 шт)</t>
  </si>
  <si>
    <t>Гайки самостопорящиеся оцинкованные  М10 мм DIN 985 (40 шт)</t>
  </si>
  <si>
    <t>Гайки самостопорящиеся оцинкованные  М12 мм DIN 985 (2 шт)</t>
  </si>
  <si>
    <t>Гайки самостопорящиеся оцинкованные  М16 мм DIN 985 (1 шт)</t>
  </si>
  <si>
    <t>Гайки соединительные оцинкованные  М6х18 мм DIN 6334 (1 шт)</t>
  </si>
  <si>
    <t>Гайки соединительные оцинкованные  М8х24 мм DIN 6334 (1 шт)</t>
  </si>
  <si>
    <t>Гайки соединительные оцинкованные М10х30 мм DIN 6334 (1 шт)</t>
  </si>
  <si>
    <t>Гайки соединительные оцинкованные М12х36 мм DIN 6334 (1 шт)</t>
  </si>
  <si>
    <t>Гайки соединительные оцинкованные М16х48 мм DIN 6334 (1 шт)</t>
  </si>
  <si>
    <t>Гайки соединительные оцинкованные М20х60 мм DIN 6334 (1 шт)</t>
  </si>
  <si>
    <t>Шайбы кузовные оцинкованные  5х15 мм DIN 9021 (20 шт)</t>
  </si>
  <si>
    <t>Шайбы кузовные оцинкованные  5х15 мм DIN 9021 (250 шт)</t>
  </si>
  <si>
    <t>Шайбы кузовные оцинкованные  6х18 мм DIN 9021 (15 шт)</t>
  </si>
  <si>
    <t>Шайбы кузовные оцинкованные  6х18 мм DIN 9021 (200 шт)</t>
  </si>
  <si>
    <t>Шайбы кузовные оцинкованные  8х24 мм DIN 9021 (340 шт)</t>
  </si>
  <si>
    <t>Шайбы кузовные оцинкованные  8х24 мм DIN 9021 (8 шт)</t>
  </si>
  <si>
    <t>Шайбы кузовные оцинкованные 10х30 мм DIN 9021 (170 шт)</t>
  </si>
  <si>
    <t>Шайбы кузовные оцинкованные 10х30 мм DIN 9021 (4 шт)</t>
  </si>
  <si>
    <t>Шайбы кузовные оцинкованные 12х37 мм DIN 9021 (3 шт)</t>
  </si>
  <si>
    <t>Шайбы кузовные оцинкованные 12х37 мм DIN 9021 (90 шт)</t>
  </si>
  <si>
    <t>Шайбы кузовные оцинкованные 14х44 мм DIN 9021 (2 шт)</t>
  </si>
  <si>
    <t>Шайбы кузовные оцинкованные 14х44 мм DIN 9021 (95 шт)</t>
  </si>
  <si>
    <t>Шайбы кузовные оцинкованные 16х44 мм DIN 9021 (2 шт)</t>
  </si>
  <si>
    <t>Шайбы кузовные оцинкованные 16х44 мм DIN 9021 (80 шт)</t>
  </si>
  <si>
    <t>Шайбы кузовные оцинкованные 18х56 мм DIN 9021 (1 шт)</t>
  </si>
  <si>
    <t>Шайбы кузовные оцинкованные 18х56 мм DIN 9021 (45 шт)</t>
  </si>
  <si>
    <t>Шайбы кузовные оцинкованные 20х60 мм DIN 9021 (1 шт)</t>
  </si>
  <si>
    <t>Шайбы кузовные оцинкованные 20х60 мм DIN 9021 (40 шт)</t>
  </si>
  <si>
    <t>Шайбы кузовные оцинкованные 22x66 мм DIN 9021 (29 шт)</t>
  </si>
  <si>
    <t>Шайбы кузовные оцинкованные 24х72 мм DIN 9021 (22 шт)</t>
  </si>
  <si>
    <t>Шайбы оцинкованные  5х10 мм DIN 125А (30 шт)</t>
  </si>
  <si>
    <t>Шайбы оцинкованные  5х10 мм DIN 125А (500 шт)</t>
  </si>
  <si>
    <t>Шайбы оцинкованные  6х12 мм DIN 125А (25 шт)</t>
  </si>
  <si>
    <t>Шайбы оцинкованные  6х12 мм DIN 125А (300 шт)</t>
  </si>
  <si>
    <t>Шайбы оцинкованные  8х16 мм DIN 125А (20 шт)</t>
  </si>
  <si>
    <t>Шайбы оцинкованные  8х16 мм DIN 125А (200 шт)</t>
  </si>
  <si>
    <t>Шайбы оцинкованные 10х20 мм DIN 125А (100 шт)</t>
  </si>
  <si>
    <t>Шайбы оцинкованные 10х20 мм DIN 125А (12 шт)</t>
  </si>
  <si>
    <t>Шайбы оцинкованные 12х24 мм DIN 125А (350 шт)</t>
  </si>
  <si>
    <t>Шайбы оцинкованные 12х24 мм DIN 125А (8 шт)</t>
  </si>
  <si>
    <t>Шайбы оцинкованные 14х28 мм DIN 125А (345 шт)</t>
  </si>
  <si>
    <t>Шайбы оцинкованные 14х28 мм DIN 125А (5 шт)</t>
  </si>
  <si>
    <t>Шайбы оцинкованные 16х28 мм DIN 125А (290 шт)</t>
  </si>
  <si>
    <t>Шайбы оцинкованные 18х34 мм DIN 125А (210 шт)</t>
  </si>
  <si>
    <t>Шайбы оцинкованные 18х34 мм DIN 125А (3 шт)</t>
  </si>
  <si>
    <t>Шайбы оцинкованные 20х37 мм DIN 125А (190 шт)</t>
  </si>
  <si>
    <t>Шайбы оцинкованные 20х37 мм DIN 125А (2 шт)</t>
  </si>
  <si>
    <t>Шайбы оцинкованные 22x39 мм DIN 125А (180 шт)</t>
  </si>
  <si>
    <t>Шайбы оцинкованные 24х44 мм DIN 125А (90 шт)</t>
  </si>
  <si>
    <t>Шайбы пружинные (гровер) оцинкованные   5 мм DIN 127 (25 шт)</t>
  </si>
  <si>
    <t>Шайбы пружинные (гровер) оцинкованные   5 мм DIN 127 (500 шт)</t>
  </si>
  <si>
    <t>Шайбы пружинные (гровер) оцинкованные   6 мм DIN 127 (20 шт)</t>
  </si>
  <si>
    <t>Шайбы пружинные (гровер) оцинкованные   6 мм DIN 127 (500 шт)</t>
  </si>
  <si>
    <t>Шайбы пружинные (гровер) оцинкованные   8 мм DIN 127 (16 шт)</t>
  </si>
  <si>
    <t>Шайбы пружинные (гровер) оцинкованные   8 мм DIN 127 (200 шт)</t>
  </si>
  <si>
    <t>Шайбы пружинные (гровер) оцинкованные  10 мм DIN 127  (8 шт)</t>
  </si>
  <si>
    <t>Шайбы пружинные (гровер) оцинкованные  10 мм DIN 127 (150 шт)</t>
  </si>
  <si>
    <t>Шайбы пружинные (гровер) оцинкованные  12 мм DIN 127  (5 шт)</t>
  </si>
  <si>
    <t>Шайбы пружинные (гровер) оцинкованные  12 мм DIN 127 (100 шт)</t>
  </si>
  <si>
    <t>Шайбы пружинные (гровер) оцинкованные  14 мм DIN 127 (3 шт)</t>
  </si>
  <si>
    <t>Шайбы пружинные (гровер) оцинкованные  14 мм DIN 127 (500 шт)</t>
  </si>
  <si>
    <t>Шайбы пружинные (гровер) оцинкованные  16 мм DIN 127 (3 шт)</t>
  </si>
  <si>
    <t>Шайбы пружинные (гровер) оцинкованные  16 мм DIN 127 (340 шт)</t>
  </si>
  <si>
    <t>Шайбы пружинные (гровер) оцинкованные  18 мм DIN 127 (3 шт)</t>
  </si>
  <si>
    <t>Шайбы пружинные (гровер) оцинкованные  18 мм DIN 127 (330 шт)</t>
  </si>
  <si>
    <t>Шайбы пружинные (гровер) оцинкованные  20 мм DIN 127 (2 шт)</t>
  </si>
  <si>
    <t>Шайбы пружинные (гровер) оцинкованные 20 мм DIN 127 (200 шт)</t>
  </si>
  <si>
    <t>Шайбы пружинные (гровер) оцинкованные 24 мм DIN 127 (110 шт)</t>
  </si>
  <si>
    <t>Штанга с резьбой   M5х2м DIN 975</t>
  </si>
  <si>
    <t>Штанга с резьбой   M6х2м DIN 975</t>
  </si>
  <si>
    <t>Штанга с резьбой   М8х2м DIN 975</t>
  </si>
  <si>
    <t>Штанга с резьбой  М10х2м DIN 975</t>
  </si>
  <si>
    <t>Штанга с резьбой  М12х2м DIN 975</t>
  </si>
  <si>
    <t>Штанга с резьбой  М14х2м DIN 975</t>
  </si>
  <si>
    <t>Штанга с резьбой  М16х2м DIN 975</t>
  </si>
  <si>
    <t>Штанга с резьбой  М18х2м DIN 975</t>
  </si>
  <si>
    <t>Штанга с резьбой  М20х2м DIN 975</t>
  </si>
  <si>
    <t>Штанга с резьбой M 22х2м DIN 975</t>
  </si>
  <si>
    <t>Штанга с резьбой M 24х2м DIN 975</t>
  </si>
  <si>
    <t>Саморезы "клопы" 13х4,2 мм  (1000 шт)</t>
  </si>
  <si>
    <t>Саморезы "клопы" 13х4,2 мм  (4000 шт)</t>
  </si>
  <si>
    <t>Саморезы "клопы" 16х4,2 мм   (1000 шт)</t>
  </si>
  <si>
    <t>Саморезы "клопы" 16х4,2 мм   (4000 шт)</t>
  </si>
  <si>
    <t>Саморезы "клопы" 19х4,2 мм  (1000 шт)</t>
  </si>
  <si>
    <t>Саморезы "клопы" 25х4,2 мм  (1000 шт)</t>
  </si>
  <si>
    <t>Саморезы "клопы" 32х4,2 мм  (1000 шт)</t>
  </si>
  <si>
    <t>Саморезы "клопы" 41х4,2 мм (1000 шт)</t>
  </si>
  <si>
    <t>Саморезы "клопы" 50 (51)х4,2 мм (500 шт)</t>
  </si>
  <si>
    <t>Саморезы "клопы" 75х4,2 мм (500 шт)</t>
  </si>
  <si>
    <t>Саморезы "клопы" с буром  9,5х3,9 (3,5) мм (1000 шт) полуцилиндрическая головка, фосфатированные</t>
  </si>
  <si>
    <t>Саморезы "клопы" с буром 11х3,9 мм(1000 шт) полуцилиндрическая головка, фосфатированные</t>
  </si>
  <si>
    <t>Саморезы "клопы" с буром 13х4,2 мм (1000 шт)</t>
  </si>
  <si>
    <t>Саморезы "клопы" с буром 16х4,2 мм (1000 шт)</t>
  </si>
  <si>
    <t>Саморезы "клопы" с буром 19х4,2 мм (1000 шт)</t>
  </si>
  <si>
    <t>Саморезы "клопы" с буром 25х4,2 мм (1000 шт)</t>
  </si>
  <si>
    <t>Саморезы "клопы" с буром 32х4,2 мм (1000 шт)</t>
  </si>
  <si>
    <t>Саморезы "клопы" с буром 41х4,2 мм (1000 шт)</t>
  </si>
  <si>
    <t>Саморезы "клопы" с буром 50х4,2 мм (500 шт)</t>
  </si>
  <si>
    <t>Саморезы "клопы" с буром 75х4,2 мм (500 шт)</t>
  </si>
  <si>
    <t>Саморезы "клопы" 13х4,2 мм (200 шт)</t>
  </si>
  <si>
    <t>Саморезы "клопы" 13х4,2 мм (22 шт)</t>
  </si>
  <si>
    <t>Саморезы "клопы" 16х4,2 мм  (200 шт)</t>
  </si>
  <si>
    <t>Саморезы "клопы" 16х4,2 мм (20 шт)</t>
  </si>
  <si>
    <t>Саморезы "клопы" 19х4,2 мм  (200 шт)</t>
  </si>
  <si>
    <t>Саморезы "клопы" 19х4,2 мм (18 шт)</t>
  </si>
  <si>
    <t>Саморезы "клопы" 25х4,2 мм  (200 шт)</t>
  </si>
  <si>
    <t>Саморезы "клопы" 25х4,2 мм (16 шт)</t>
  </si>
  <si>
    <t>Саморезы "клопы" 32х4,2 мм  (200 шт)</t>
  </si>
  <si>
    <t>Саморезы "клопы" 32х4,2 мм (10 шт)</t>
  </si>
  <si>
    <t>Саморезы "клопы" 38х4,2 мм (200 шт)</t>
  </si>
  <si>
    <t>Саморезы "клопы" 38х4,2 мм (9 шт)</t>
  </si>
  <si>
    <t>Саморезы "клопы" 50х4,2мм (100 шт)</t>
  </si>
  <si>
    <t>Саморезы "клопы" 50х4,2мм (7 шт)</t>
  </si>
  <si>
    <t>Саморезы "клопы" 75х4,2мм (5 шт)</t>
  </si>
  <si>
    <t>Саморезы "клопы" с буром 13х4,2 мм  (200 шт)</t>
  </si>
  <si>
    <t>Саморезы "клопы" с буром 13х4,2 мм (18 шт)</t>
  </si>
  <si>
    <t>Саморезы "клопы" с буром 16х4,2 мм (16 шт)</t>
  </si>
  <si>
    <t>Саморезы "клопы" с буром 19х4,2 мм  (200 шт)</t>
  </si>
  <si>
    <t>Саморезы "клопы" с буром 19х4,2 мм (15 шт)</t>
  </si>
  <si>
    <t>Саморезы "клопы" с буром 25х4,2 мм (12 шт)</t>
  </si>
  <si>
    <t>Саморезы "клопы" с буром 32х4,2 мм  (200 шт)</t>
  </si>
  <si>
    <t>Саморезы "клопы" с буром 32х4,2 мм (10 шт)</t>
  </si>
  <si>
    <t>Саморезы "клопы" с буром 38х4,2 мм (8 шт)</t>
  </si>
  <si>
    <t>Саморезы "клопы" с буром 50х4,2 мм (100 шт)</t>
  </si>
  <si>
    <t>Саморезы "клопы" с буром 50х4,2 мм (6 шт)</t>
  </si>
  <si>
    <t>Саморезы "клопы" с буром 75х4,2 мм (4 шт)</t>
  </si>
  <si>
    <t>Саморезы ГД  16х3,5 мм (1000 шт)</t>
  </si>
  <si>
    <t>Саморезы ГД  19х3,5 мм (1000 шт)</t>
  </si>
  <si>
    <t>Саморезы ГД  25х3,8 (3,5) мм (1000 шт)</t>
  </si>
  <si>
    <t>Саморезы ГД  32х3,8 (3,5) мм (1000 шт)</t>
  </si>
  <si>
    <t>Саморезы ГД  32х3,8 (3,5) мм (2500 шт)</t>
  </si>
  <si>
    <t>Саморезы ГД  35х3,5 (3,8) мм (1000 шт)</t>
  </si>
  <si>
    <t>Саморезы ГД  41х3,8 (3,5) мм (1000 шт)</t>
  </si>
  <si>
    <t>Саморезы ГД  41х3,8 (3,5) мм (2000 шт)</t>
  </si>
  <si>
    <t>Саморезы ГД  45х3,5 (3,8) мм (1000 шт)</t>
  </si>
  <si>
    <t>Саморезы ГД  51х3,8 (3,5) мм (1000 шт)</t>
  </si>
  <si>
    <t>Саморезы ГД  51х3,8 (3,5) мм (1500 шт)</t>
  </si>
  <si>
    <t>Саморезы ГД  55х3,5 (3,8) мм (1000 шт)</t>
  </si>
  <si>
    <t>Саморезы ГД  65 (64)х3,8 мм (500 шт)</t>
  </si>
  <si>
    <t>Саморезы ГД  75 (76)х4,2 мм (500 шт)</t>
  </si>
  <si>
    <t>Саморезы ГД  19х3,5 мм (200 шт)</t>
  </si>
  <si>
    <t>Саморезы ГД  19х3,5 мм (40 шт)</t>
  </si>
  <si>
    <t>Саморезы ГД  25х3,5 мм (30 шт)</t>
  </si>
  <si>
    <t>Саморезы ГД  25х3,8 (3,5) мм (200 шт)</t>
  </si>
  <si>
    <t>Саморезы ГД  32х3,5 мм (30 шт)</t>
  </si>
  <si>
    <t>Саморезы ГД  32х3,8 (3,5) мм (200 шт)</t>
  </si>
  <si>
    <t>Саморезы ГД  35х3,5 мм (30 шт)</t>
  </si>
  <si>
    <t>Саморезы ГД  41х3,5 мм (25 шт)</t>
  </si>
  <si>
    <t>Саморезы ГД  41х3,8 (3,5) мм (200 шт)</t>
  </si>
  <si>
    <t>Саморезы ГД  45х3,5 мм (20 шт)</t>
  </si>
  <si>
    <t>Саморезы ГД  45х3,8 (3,5) мм (200 шт)</t>
  </si>
  <si>
    <t>Саморезы ГД  51х3,5 мм (18 шт)</t>
  </si>
  <si>
    <t>Саморезы ГД  51х3,8 (3,5) мм (200 шт)</t>
  </si>
  <si>
    <t>Саморезы ГД  55х3,5 мм (13 шт)</t>
  </si>
  <si>
    <t>Саморезы ГД  55х3,8 (3,5) мм (200 шт)</t>
  </si>
  <si>
    <t>Саморезы ГД  65х3,8 мм (11 шт)</t>
  </si>
  <si>
    <t xml:space="preserve">Саморезы ГД  65х4,2 (3,8) мм (100 шт) </t>
  </si>
  <si>
    <t>Саморезы ГД  75х4,2 мм (10 шт)</t>
  </si>
  <si>
    <t>Саморезы ГД  75х4,2 мм (100 шт)</t>
  </si>
  <si>
    <t>Саморезы ГД  90 (89)х4,2 мм (250 шт)</t>
  </si>
  <si>
    <t>Саморезы ГД  90х4,2 мм (6 шт)</t>
  </si>
  <si>
    <t>Саморезы ГД 100 (102)х4,8 мм (250 шт)</t>
  </si>
  <si>
    <t>Саморезы ГД 100х4,8 мм (4 шт)</t>
  </si>
  <si>
    <t>Саморезы ГД 110х4,8 мм (250 шт)</t>
  </si>
  <si>
    <t>Саморезы ГД 110х4,8 мм (3 шт)</t>
  </si>
  <si>
    <t>Саморезы ГД 127х4,8 мм (200 шт)</t>
  </si>
  <si>
    <t>Саморезы ГД 127х4,8 мм (3 шт)</t>
  </si>
  <si>
    <t>Саморезы ГД 150х4,8 мм (200 шт)</t>
  </si>
  <si>
    <t>Саморезы ГД 152х4,8 мм (2 шт)</t>
  </si>
  <si>
    <t>Саморезы ГД  25х3,5 мм (1000 шт) усиленные тип «Т» Oмах</t>
  </si>
  <si>
    <t>Саморезы ГД  32х3,5 мм (1000 шт) усиленные тип «Т» Омах</t>
  </si>
  <si>
    <t xml:space="preserve">Саморезы ГД  35х3,5 мм (500 шт) усиленные тип «Т» Омах   </t>
  </si>
  <si>
    <t xml:space="preserve">Саморезы ГД  41х3,5 мм (500 шт) усиленные тип «Т» Омах     </t>
  </si>
  <si>
    <t xml:space="preserve">Саморезы ГД  45х3,5 мм (500 шт) усиленные тип «Т» Омах  </t>
  </si>
  <si>
    <t xml:space="preserve">Саморезы ГД  51х3,5 мм (350 шт) усиленные тип «Т» Омах </t>
  </si>
  <si>
    <t>Саморезы ГД  55х3,5 мм (250 шт) усиленные тип «Т» Омах</t>
  </si>
  <si>
    <t xml:space="preserve">Саморезы ГД  64х3,8 мм (250 шт) усиленные тип «Т» Омах   </t>
  </si>
  <si>
    <t xml:space="preserve">Саморезы ГД  76х4,2 мм (200 шт) усиленные тип «Т» Омах   </t>
  </si>
  <si>
    <t>Саморезы ГД  89х4,2 мм (150 шт) усиленные тип «Т» Омах</t>
  </si>
  <si>
    <t>Саморезы ГД 102х4,8 мм (110 шт) усиленные тип «Т» Омах</t>
  </si>
  <si>
    <t>Саморезы ГД 127х4,8 мм (50 шт) усиленные тип «Т» Омах</t>
  </si>
  <si>
    <t>Саморезы ГД 152х4,8 мм (50 шт) усиленные тип «Т» Омах</t>
  </si>
  <si>
    <t>Саморезы ГМ 25х3,5 мм (1000 шт)</t>
  </si>
  <si>
    <t>Саморезы ГМ 25х3,5 мм (4000 шт)</t>
  </si>
  <si>
    <t>Саморезы ГМ 32х3,5 мм (1000 шт)</t>
  </si>
  <si>
    <t>Саморезы ГМ 35х3,5 мм (1000 шт)</t>
  </si>
  <si>
    <t>Саморезы ГМ 35х3,5 мм (2000 шт)</t>
  </si>
  <si>
    <t>Саморезы ГМ 41х3,5 мм (1000 шт)</t>
  </si>
  <si>
    <t>Саморезы ГМ 45х3,5 мм (1000 шт)</t>
  </si>
  <si>
    <t>Саморезы ГМ 51х3,5 мм (1000 шт)</t>
  </si>
  <si>
    <t>Саморезы ГМ 55х3,5 (3,8) мм (1000 шт)</t>
  </si>
  <si>
    <t>Саморезы ГМ 65х4,2 (3,5) мм (500 шт)</t>
  </si>
  <si>
    <t>Саморезы ГМ 75 (76)х4,2 мм (500 шт)</t>
  </si>
  <si>
    <t>Саморезы ГМ 100х4,8 мм (250 шт)</t>
  </si>
  <si>
    <t>Саморезы ГМ 100х4,8 мм (4 шт)</t>
  </si>
  <si>
    <t>Саморезы ГМ 127х4,8 мм (200 шт)</t>
  </si>
  <si>
    <t>Саморезы ГМ 19х3,5 мм (200 шт)</t>
  </si>
  <si>
    <t>Саморезы ГМ 19х3,5 мм (40 шт)</t>
  </si>
  <si>
    <t>Саморезы ГМ 25х3,5 мм (200 шт)</t>
  </si>
  <si>
    <t>Саморезы ГМ 25х3,5 мм (40 шт)</t>
  </si>
  <si>
    <t>Саморезы ГМ 32х3,5 мм (30 шт)</t>
  </si>
  <si>
    <t>Саморезы ГМ 35х3,5 мм (200 шт)</t>
  </si>
  <si>
    <t>Саморезы ГМ 35х3,5 мм (30 шт)</t>
  </si>
  <si>
    <t>Саморезы ГМ 41х3,5 мм (25 шт)</t>
  </si>
  <si>
    <t>Саморезы ГМ 45х3,5 мм (200 шт)</t>
  </si>
  <si>
    <t>Саморезы ГМ 45х3,5 мм (22 шт)</t>
  </si>
  <si>
    <t>Саморезы ГМ 51х3,5 мм (18 шт)</t>
  </si>
  <si>
    <t>Саморезы ГМ 51х3,5 мм (200 шт)</t>
  </si>
  <si>
    <t>Саморезы ГМ 55х3,5мм (13 шт)</t>
  </si>
  <si>
    <t>Саморезы ГМ 55х3,5мм (200 шт)</t>
  </si>
  <si>
    <t>Саморезы ГМ 65х4,2 (3,8) мм (100 шт)</t>
  </si>
  <si>
    <t>Саморезы ГМ 65х4,2 (3,8) мм (11 шт)</t>
  </si>
  <si>
    <t>Саморезы ГМ 75х4,2 мм (10 шт)</t>
  </si>
  <si>
    <t>Саморезы ГМ 75х4,2 мм (100 шт)</t>
  </si>
  <si>
    <t>Саморезы ГМ 90х4,2 мм (250 шт)</t>
  </si>
  <si>
    <t>Саморезы ГМ 90х4,2 мм (6 шт)</t>
  </si>
  <si>
    <t xml:space="preserve">Саморезы ГМ 25х3,5 мм (1000 шт) усиленные тип «Т» Омах </t>
  </si>
  <si>
    <t>Саморезы ГМ 32х3,5 мм (1000 шт) усиленные тип «Т» Омах</t>
  </si>
  <si>
    <t xml:space="preserve">Саморезы ГМ 35х3,5 мм (1000 шт) усиленные тип «Т» Омах   </t>
  </si>
  <si>
    <t xml:space="preserve">Саморезы ГМ 45х3,5 мм (500 шт) усиленные тип «Т» Омах   </t>
  </si>
  <si>
    <t xml:space="preserve">Саморезы ГМ 51х3,5 мм (500 шт) усиленные тип «Т» Омах    </t>
  </si>
  <si>
    <t xml:space="preserve">Саморезы ГМ 76х4,2 мм (200 шт) усиленные тип «Т» Омах    </t>
  </si>
  <si>
    <t>Саморезы для ГВЛ 19х3,9 мм (1000 шт)</t>
  </si>
  <si>
    <t>Саморезы для ГВЛ 25х3,9 мм (1000 шт)</t>
  </si>
  <si>
    <t>Саморезы для ГВЛ 25х3,9 мм (18 шт)</t>
  </si>
  <si>
    <t>Саморезы для ГВЛ 30х3,9 мм (1000 шт)</t>
  </si>
  <si>
    <t>Саморезы для ГВЛ 35х3,9 мм (1000 шт)</t>
  </si>
  <si>
    <t>Саморезы для ГВЛ 45х3,9 мм (1000 шт)</t>
  </si>
  <si>
    <t>Саморезы кровельные с буром оцинкованные 19х5,5 мм (300 шт)</t>
  </si>
  <si>
    <t>Саморезы кровельные с буром оцинкованные 25х5,5 мм (300 шт)</t>
  </si>
  <si>
    <t>Саморезы кровельные с буром оцинкованные 28х4,8 мм (300 шт)</t>
  </si>
  <si>
    <t>Саморезы кровельные с буром оцинкованные 32х5,5 мм (250 шт)</t>
  </si>
  <si>
    <t>Саморезы кровельные с буром оцинкованные 35х4,8 мм (250 шт)</t>
  </si>
  <si>
    <t>Саморезы кровельные с буром оцинкованные 38х4,8 мм (250 шт)</t>
  </si>
  <si>
    <t>Саморезы кровельные с буром оцинкованные 38х5,5мм (250 шт)</t>
  </si>
  <si>
    <t>Саморезы кровельные с буром оцинкованные 50х4,8 мм (200 шт)</t>
  </si>
  <si>
    <t>Саморезы кровельные с буром оцинкованные 51х5,5 мм (180 шт)</t>
  </si>
  <si>
    <t>Саморезы кровельные с буром оцинкованные 60х4,8 мм (200 шт)</t>
  </si>
  <si>
    <t>Саморезы кровельные с буром оцинкованные 65х4,8 мм (150 шт)</t>
  </si>
  <si>
    <t>Саморезы кровельные с буром оцинкованные 70х4,8 мм (150 шт)</t>
  </si>
  <si>
    <t>Саморезы кровельные с буром оцинкованные 76х5,5 мм (130 шт)</t>
  </si>
  <si>
    <t>Саморезы кровельные с буром оцинкованные 80х4,8 мм (150 шт)</t>
  </si>
  <si>
    <t>Саморезы оконные  с буром 19х3,9 мм (500 шт) желтые</t>
  </si>
  <si>
    <t>Саморезы оконные с буром 25х3,9 мм (500 шт) желтые</t>
  </si>
  <si>
    <t>Саморезы оконные с буром 32х3,9 мм (500 шт) желтые</t>
  </si>
  <si>
    <t>Саморезы ГД  41х3,5 мм (8000 шт)</t>
  </si>
  <si>
    <t>Саморезы ГД  51х3,5 мм (6000 шт)</t>
  </si>
  <si>
    <t>Саморезы ГД  75(76)х4,2 мм (3500 шт)</t>
  </si>
  <si>
    <t>Саморезы ГМ  25х3,5 мм (16000 шт)</t>
  </si>
  <si>
    <t>Саморезы ГМ  35х3,5 мм (10000 шт)</t>
  </si>
  <si>
    <t>Саморезы универсальные желтые  10х2,5 мм (25 шт)</t>
  </si>
  <si>
    <t>Саморезы универсальные желтые  12х2,5 мм (25 шт)</t>
  </si>
  <si>
    <t>Саморезы универсальные желтые  12х3,0 мм (40 шт)</t>
  </si>
  <si>
    <t>Саморезы универсальные желтые  12х3,0 мм (500 шт)</t>
  </si>
  <si>
    <t>Саморезы универсальные желтые  12х3,5 мм (200 шт)</t>
  </si>
  <si>
    <t>Саморезы универсальные желтые  12х3,5 мм (35 шт)</t>
  </si>
  <si>
    <t>Саморезы универсальные желтые  12х4,0 мм (26 шт)</t>
  </si>
  <si>
    <t>Саморезы универсальные желтые  16х2,5 мм (25 шт)</t>
  </si>
  <si>
    <t>Саморезы универсальные желтые  16х2,5 мм (500 шт)</t>
  </si>
  <si>
    <t>Саморезы универсальные желтые  16х3,0 мм (35 шт)</t>
  </si>
  <si>
    <t>Саморезы универсальные желтые  16х3,0 мм (500 шт)</t>
  </si>
  <si>
    <t>Саморезы универсальные желтые  16х3,5 мм (200 шт)</t>
  </si>
  <si>
    <t>Саморезы универсальные желтые  16х3,5 мм (30 шт)</t>
  </si>
  <si>
    <t>Саморезы универсальные желтые  16х4,0 мм (200 шт)</t>
  </si>
  <si>
    <t>Саморезы универсальные желтые  16х4,0 мм (25 шт)</t>
  </si>
  <si>
    <t>Саморезы универсальные желтые  16х4,5 мм (20 шт)</t>
  </si>
  <si>
    <t>Саморезы универсальные желтые  20х2,5 мм (200 шт)</t>
  </si>
  <si>
    <t>Саморезы универсальные желтые  20х2,5 мм (25 шт)</t>
  </si>
  <si>
    <t>Саморезы универсальные желтые  20х3,0 мм (200 шт)</t>
  </si>
  <si>
    <t>Саморезы универсальные желтые  20х3,0 мм (30 шт)</t>
  </si>
  <si>
    <t>Саморезы универсальные желтые  20х3,5 мм (200 шт)</t>
  </si>
  <si>
    <t>Саморезы универсальные желтые  20х3,5 мм (26 шт)</t>
  </si>
  <si>
    <t>Саморезы универсальные желтые  20х4,0 мм (200 шт)</t>
  </si>
  <si>
    <t>Саморезы универсальные желтые  20х4,0 мм (23 шт)</t>
  </si>
  <si>
    <t>Саморезы универсальные желтые  20х4,5 мм (18 шт)</t>
  </si>
  <si>
    <t>Саморезы универсальные желтые  20х4,5 мм (200 шт)</t>
  </si>
  <si>
    <t>Саморезы универсальные желтые  20х5,0 мм (16 шт)</t>
  </si>
  <si>
    <t>Саморезы универсальные желтые  25х2,5 мм (200 шт)</t>
  </si>
  <si>
    <t>Саморезы универсальные желтые  25х2,5 мм (25 шт)</t>
  </si>
  <si>
    <t>Саморезы универсальные желтые  25х3,0 мм (200 шт)</t>
  </si>
  <si>
    <t>Саморезы универсальные желтые  25х3,0мм (28 шт)</t>
  </si>
  <si>
    <t>Саморезы универсальные желтые  25х3,5 мм (200 шт)</t>
  </si>
  <si>
    <t>Саморезы универсальные желтые  25х3,5мм (23 шт)</t>
  </si>
  <si>
    <t>Саморезы универсальные желтые  25х4,0 мм (200 шт)</t>
  </si>
  <si>
    <t>Саморезы универсальные желтые  25х4,0мм (20 шт)</t>
  </si>
  <si>
    <t>Саморезы универсальные желтые  25х4,5мм (18 шт)</t>
  </si>
  <si>
    <t>Саморезы универсальные желтые  25х5,0 мм (14 шт)</t>
  </si>
  <si>
    <t>Саморезы универсальные желтые  30х3,0 мм (200 шт)</t>
  </si>
  <si>
    <t>Саморезы универсальные желтые  30х3,0мм (25 шт)</t>
  </si>
  <si>
    <t>Саморезы универсальные желтые  30х3,5 мм (200 шт)</t>
  </si>
  <si>
    <t>Саморезы универсальные желтые  30х3,5мм (20 шт)</t>
  </si>
  <si>
    <t>Саморезы универсальные желтые  30х4,0 мм (200 шт)</t>
  </si>
  <si>
    <t>Саморезы универсальные желтые  30х4,0мм (17шт)</t>
  </si>
  <si>
    <t>Саморезы универсальные желтые  30х4,5 мм (200 шт)</t>
  </si>
  <si>
    <t>Саморезы универсальные желтые  30х5,0 мм (12 шт)</t>
  </si>
  <si>
    <t>Саморезы универсальные желтые  30х5,0 мм (200 шт)</t>
  </si>
  <si>
    <t>Саморезы универсальные желтые  35х3,0 мм (200 шт)</t>
  </si>
  <si>
    <t>Саморезы универсальные желтые  35х3,0мм (22шт)</t>
  </si>
  <si>
    <t>Саморезы универсальные желтые  35х3,5 мм (200 шт)</t>
  </si>
  <si>
    <t>Саморезы универсальные желтые  35х4,0 мм (200 шт)</t>
  </si>
  <si>
    <t>Саморезы универсальные желтые  35х4,5 мм (200 шт)</t>
  </si>
  <si>
    <t>Саморезы универсальные желтые  35х5,0 мм (200 шт)</t>
  </si>
  <si>
    <t>Саморезы универсальные желтые  40х3,0 мм (200 шт)</t>
  </si>
  <si>
    <t>Саморезы универсальные желтые  40х3,5 мм (200 шт)</t>
  </si>
  <si>
    <t>Саморезы универсальные желтые  40х4,0 мм (200 шт)</t>
  </si>
  <si>
    <t>Саморезы универсальные желтые  40х4,5 мм (200 шт)</t>
  </si>
  <si>
    <t>Саморезы универсальные желтые  40х5,0 мм (200 шт)</t>
  </si>
  <si>
    <t>Саморезы универсальные желтые  45х4,0 мм (200 шт)</t>
  </si>
  <si>
    <t>Саморезы универсальные желтые  45х4,5 мм (200 шт)</t>
  </si>
  <si>
    <t>Саморезы универсальные желтые  50х3,5 мм (200 шт)</t>
  </si>
  <si>
    <t>Саморезы универсальные желтые  50х4,0 мм (200 шт)</t>
  </si>
  <si>
    <t>Саморезы универсальные желтые  50х4,5 мм (200 шт)</t>
  </si>
  <si>
    <t>Саморезы универсальные желтые  50х5,0 мм (150 шт)</t>
  </si>
  <si>
    <t>Саморезы универсальные желтые  50х6,0 мм (100 шт)</t>
  </si>
  <si>
    <t>Саморезы универсальные желтые  60х4,0 мм (200 шт)</t>
  </si>
  <si>
    <t>Саморезы универсальные желтые  60х4,5 мм (150 шт)</t>
  </si>
  <si>
    <t>Саморезы универсальные желтые  60х5,0 мм (100 шт)</t>
  </si>
  <si>
    <t>Саморезы универсальные желтые  70х4,0 мм (150 шт)</t>
  </si>
  <si>
    <t>Саморезы универсальные желтые  70х5,0 мм (100 шт)</t>
  </si>
  <si>
    <t>Саморезы универсальные желтые  80х5,0 мм (100 шт)</t>
  </si>
  <si>
    <t>Саморезы универсальные желтые  80х6,0 мм (75 шт)</t>
  </si>
  <si>
    <t>Саморезы универсальные желтые  90х5,0 мм (100 шт)</t>
  </si>
  <si>
    <t>Саморезы универсальные желтые  90х6,0 мм (50 шт)</t>
  </si>
  <si>
    <t>Саморезы универсальные желтые 100х5,0 мм (100 шт)</t>
  </si>
  <si>
    <t>Саморезы универсальные желтые 100х5,0мм (3 шт)</t>
  </si>
  <si>
    <t>Саморезы универсальные желтые 100х6,0 мм (50 шт)</t>
  </si>
  <si>
    <t>Саморезы универсальные желтые 100х6,0мм (2 шт)</t>
  </si>
  <si>
    <t>Саморезы универсальные желтые 110х6,0 мм (50 шт)</t>
  </si>
  <si>
    <t>Саморезы универсальные желтые 110х6,0мм (2 шт)</t>
  </si>
  <si>
    <t>Саморезы универсальные желтые 120х6,0 мм (50 шт)</t>
  </si>
  <si>
    <t>Саморезы универсальные желтые 120х6,0мм (2 шт)</t>
  </si>
  <si>
    <t>Саморезы универсальные желтые 130х6,0 мм (50 шт)</t>
  </si>
  <si>
    <t>Саморезы универсальные желтые 130х6,0мм (2 шт)</t>
  </si>
  <si>
    <t>Саморезы универсальные желтые 140х6,0 мм (50 шт)</t>
  </si>
  <si>
    <t>Саморезы универсальные желтые 140х6,0мм (2 шт)</t>
  </si>
  <si>
    <t>Саморезы универсальные желтые 150х6,0 мм (50 шт)</t>
  </si>
  <si>
    <t>Саморезы универсальные желтые 150х6,0мм (2 шт)</t>
  </si>
  <si>
    <t>Саморезы универсальные желтые 30х4,5мм (14шт)</t>
  </si>
  <si>
    <t>Саморезы универсальные желтые 35х3,5мм (18шт)</t>
  </si>
  <si>
    <t>Саморезы универсальные желтые 35х4,0мм (16 шт)</t>
  </si>
  <si>
    <t>Саморезы универсальные желтые 35х4,5мм (12 шт)</t>
  </si>
  <si>
    <t>Саморезы универсальные желтые 35х5,0мм (11 шт)</t>
  </si>
  <si>
    <t>Саморезы универсальные желтые 40х3,0мм (20 шт)</t>
  </si>
  <si>
    <t>Саморезы универсальные желтые 40х3,5мм (15 шт)</t>
  </si>
  <si>
    <t>Саморезы универсальные желтые 40х4,0мм (15 шт)</t>
  </si>
  <si>
    <t>Саморезы универсальные желтые 40х4,5мм (11 шт)</t>
  </si>
  <si>
    <t>Саморезы универсальные желтые 40х5,0мм (10 шт)</t>
  </si>
  <si>
    <t>Саморезы универсальные желтые 40х6,0мм (7 шт)</t>
  </si>
  <si>
    <t>Саморезы универсальные желтые 45х3,5мм (9 шт)</t>
  </si>
  <si>
    <t>Саморезы универсальные желтые 45х4,0мм (14 шт)</t>
  </si>
  <si>
    <t>Саморезы универсальные желтые 45х4,5мм (10 шт)</t>
  </si>
  <si>
    <t>Саморезы универсальные желтые 50х3,5мм (7 шт)</t>
  </si>
  <si>
    <t>Саморезы универсальные желтые 50х4,0мм (13 шт)</t>
  </si>
  <si>
    <t>Саморезы универсальные желтые 50х4,5мм (10 шт)</t>
  </si>
  <si>
    <t>Саморезы универсальные желтые 50х5,0мм (8шт)</t>
  </si>
  <si>
    <t>Саморезы универсальные желтые 50х6,0мм (6 шт)</t>
  </si>
  <si>
    <t>Саморезы универсальные желтые 60х4,0мм (10 шт)</t>
  </si>
  <si>
    <t>Саморезы универсальные желтые 60х4,5мм (7 шт)</t>
  </si>
  <si>
    <t>Саморезы универсальные желтые 60х5,0мм (7 шт)</t>
  </si>
  <si>
    <t>Саморезы универсальные желтые 60х6,0мм (5 шт)</t>
  </si>
  <si>
    <t>Саморезы универсальные желтые 70х4,0мм (8 шт)</t>
  </si>
  <si>
    <t>Саморезы универсальные желтые 70х4,5мм (6 шт)</t>
  </si>
  <si>
    <t>Саморезы универсальные желтые 70х5,0мм (6 шт)</t>
  </si>
  <si>
    <t>Саморезы универсальные желтые 70х6,0мм (4 шт)</t>
  </si>
  <si>
    <t>Саморезы универсальные желтые 80х4,5мм (5 шт)</t>
  </si>
  <si>
    <t>Саморезы универсальные желтые 80х5,0мм (5 шт)</t>
  </si>
  <si>
    <t>Саморезы универсальные желтые 80х6,0мм (3 шт)</t>
  </si>
  <si>
    <t>Саморезы универсальные желтые 90х5,0мм (4 шт)</t>
  </si>
  <si>
    <t>Саморезы универсальные желтые 90х6,0мм (2 шт)</t>
  </si>
  <si>
    <t>Саморезы универсальные оцинкованные  12х3,0 мм (500 шт)</t>
  </si>
  <si>
    <t>Саморезы универсальные оцинкованные  12х3,5 мм (200 шт)</t>
  </si>
  <si>
    <t>Саморезы универсальные оцинкованные  16х2,5 мм (500 шт)</t>
  </si>
  <si>
    <t>Саморезы универсальные оцинкованные  16х3,0 мм (500 шт)</t>
  </si>
  <si>
    <t>Саморезы универсальные оцинкованные  16х3,5 мм (200 шт)</t>
  </si>
  <si>
    <t>Саморезы универсальные оцинкованные  16х4,0 мм (200 шт)</t>
  </si>
  <si>
    <t>Саморезы универсальные оцинкованные  20х2,5 мм (200 шт)</t>
  </si>
  <si>
    <t>Саморезы универсальные оцинкованные  20х3,0 мм (200 шт)</t>
  </si>
  <si>
    <t>Саморезы универсальные оцинкованные  20х3,5 мм (200 шт)</t>
  </si>
  <si>
    <t>Саморезы универсальные оцинкованные  20х4,0 мм (200 шт)</t>
  </si>
  <si>
    <t>Саморезы универсальные оцинкованные  20х4,5 мм (200 шт)</t>
  </si>
  <si>
    <t>Саморезы универсальные оцинкованные  25х2,5 мм (200 шт)</t>
  </si>
  <si>
    <t>Саморезы универсальные оцинкованные  25х3,0 мм (200 шт)</t>
  </si>
  <si>
    <t>Саморезы универсальные оцинкованные  25х3,5 мм (200 шт)</t>
  </si>
  <si>
    <t>Саморезы универсальные оцинкованные  25х4,0 мм (200 шт)</t>
  </si>
  <si>
    <t>Саморезы универсальные оцинкованные  30х3,0 мм (200 шт)</t>
  </si>
  <si>
    <t>Саморезы универсальные оцинкованные  30х3,5 мм (200 шт)</t>
  </si>
  <si>
    <t>Саморезы универсальные оцинкованные  30х4,0 мм (200 шт)</t>
  </si>
  <si>
    <t>Саморезы универсальные оцинкованные  30х4,5 мм (200 шт)</t>
  </si>
  <si>
    <t>Саморезы универсальные оцинкованные  30х5,0 мм (200 шт)</t>
  </si>
  <si>
    <t>Саморезы универсальные оцинкованные  35х3,0 мм (200 шт)</t>
  </si>
  <si>
    <t>Саморезы универсальные оцинкованные  35х3,5 мм (200 шт)</t>
  </si>
  <si>
    <t>Саморезы универсальные оцинкованные  35х4,0 мм (200 шт)</t>
  </si>
  <si>
    <t>Саморезы универсальные оцинкованные  35х4,5 мм (200 шт)</t>
  </si>
  <si>
    <t>Саморезы универсальные оцинкованные  35х5,0 мм (200 шт)</t>
  </si>
  <si>
    <t>Саморезы универсальные оцинкованные  40х3,0 мм (200 шт)</t>
  </si>
  <si>
    <t>Саморезы универсальные оцинкованные  40х3,5 мм (200 шт)</t>
  </si>
  <si>
    <t>Саморезы универсальные оцинкованные  40х4,0 мм (200 шт)</t>
  </si>
  <si>
    <t>Саморезы универсальные оцинкованные  40х4,5 мм (200 шт)</t>
  </si>
  <si>
    <t>Саморезы универсальные оцинкованные  40х5,0 мм (200 шт)</t>
  </si>
  <si>
    <t>Саморезы универсальные оцинкованные  45х4,0 мм (200 шт)</t>
  </si>
  <si>
    <t>Саморезы универсальные оцинкованные  45х4,5 мм (200 шт)</t>
  </si>
  <si>
    <t>Саморезы универсальные оцинкованные  50х3,5 мм (200 шт)</t>
  </si>
  <si>
    <t>Саморезы универсальные оцинкованные  50х4,0 мм (200 шт)</t>
  </si>
  <si>
    <t>Саморезы универсальные оцинкованные  50х4,5 мм (200 шт)</t>
  </si>
  <si>
    <t>Саморезы универсальные оцинкованные  50х5,0 мм (150 шт)</t>
  </si>
  <si>
    <t>Саморезы универсальные оцинкованные  50х6,0 мм (100 шт)</t>
  </si>
  <si>
    <t>Саморезы универсальные оцинкованные  60х4,0 мм (200 шт)</t>
  </si>
  <si>
    <t>Саморезы универсальные оцинкованные  60х4,5 мм (150 шт)</t>
  </si>
  <si>
    <t>Саморезы универсальные оцинкованные  60х5,0 мм (100 шт)</t>
  </si>
  <si>
    <t>Саморезы универсальные оцинкованные  70х4,0 мм (150 шт)</t>
  </si>
  <si>
    <t>Саморезы универсальные оцинкованные  70х5,0 мм (100 шт)</t>
  </si>
  <si>
    <t>Саморезы универсальные оцинкованные  80х5,0 мм (100 шт)</t>
  </si>
  <si>
    <t>Саморезы универсальные оцинкованные  80х6,0 мм (75 шт)</t>
  </si>
  <si>
    <t>Саморезы универсальные оцинкованные  90х5,0 мм (100 шт)</t>
  </si>
  <si>
    <t>Саморезы универсальные оцинкованные  90х6,0 мм (50 шт)</t>
  </si>
  <si>
    <t>Саморезы универсальные оцинкованные 100х5,0 мм (100 шт)</t>
  </si>
  <si>
    <t>Саморезы универсальные оцинкованные 100х5,0 мм (3 шт.)</t>
  </si>
  <si>
    <t>Саморезы универсальные оцинкованные 100х6,0 мм (2 шт.)</t>
  </si>
  <si>
    <t>Саморезы универсальные оцинкованные 100х6,0 мм (50 шт)</t>
  </si>
  <si>
    <t>Саморезы универсальные оцинкованные 10х2,5 мм (25 шт)</t>
  </si>
  <si>
    <t>Саморезы универсальные оцинкованные 110х6,0 мм (2 шт)</t>
  </si>
  <si>
    <t>Саморезы универсальные оцинкованные 110х6,0 мм (50 шт)</t>
  </si>
  <si>
    <t>Саморезы универсальные оцинкованные 120х6,0 мм (2 шт)</t>
  </si>
  <si>
    <t>Саморезы универсальные оцинкованные 120х6,0 мм (50 шт)</t>
  </si>
  <si>
    <t>Саморезы универсальные оцинкованные 12х2,5 мм (25 шт)</t>
  </si>
  <si>
    <t>Саморезы универсальные оцинкованные 12х3,0 мм (40 шт)</t>
  </si>
  <si>
    <t>Саморезы универсальные оцинкованные 12х3,5 мм (35 шт)</t>
  </si>
  <si>
    <t>Саморезы универсальные оцинкованные 12х4,0 мм (26 шт)</t>
  </si>
  <si>
    <t>Саморезы универсальные оцинкованные 130х6,0 мм (2 шт)</t>
  </si>
  <si>
    <t>Саморезы универсальные оцинкованные 130х6,0 мм (50 шт)</t>
  </si>
  <si>
    <t>Саморезы универсальные оцинкованные 140х6,0 мм (2 шт)</t>
  </si>
  <si>
    <t>Саморезы универсальные оцинкованные 140х6,0 мм (50 шт)</t>
  </si>
  <si>
    <t>Саморезы универсальные оцинкованные 150х6,0 мм (2 шт)</t>
  </si>
  <si>
    <t>Саморезы универсальные оцинкованные 150х6,0 мм (50 шт)</t>
  </si>
  <si>
    <t>Саморезы универсальные оцинкованные 16х2,5 мм (25 шт)</t>
  </si>
  <si>
    <t>Саморезы универсальные оцинкованные 16х3,0 мм (35 шт)</t>
  </si>
  <si>
    <t>Саморезы универсальные оцинкованные 16х3,5 мм (30 шт)</t>
  </si>
  <si>
    <t>Саморезы универсальные оцинкованные 16х4,0 мм (25 шт)</t>
  </si>
  <si>
    <t>Саморезы универсальные оцинкованные 16х4,5 мм (20 шт)</t>
  </si>
  <si>
    <t>Саморезы универсальные оцинкованные 180х6,0 мм (2 шт)</t>
  </si>
  <si>
    <t>Саморезы универсальные оцинкованные 200х6,0 мм (2 шт)</t>
  </si>
  <si>
    <t>Саморезы универсальные оцинкованные 20х2,5 мм (25 шт)</t>
  </si>
  <si>
    <t>Саморезы универсальные оцинкованные 20х3,0 мм (30 шт)</t>
  </si>
  <si>
    <t>Саморезы универсальные оцинкованные 20х3,5 мм (26 шт)</t>
  </si>
  <si>
    <t>Саморезы универсальные оцинкованные 20х4,0 мм (23 шт)</t>
  </si>
  <si>
    <t>Саморезы универсальные оцинкованные 20х4,5 мм (18 шт)</t>
  </si>
  <si>
    <t>Саморезы универсальные оцинкованные 20х5,0 мм (16 шт)</t>
  </si>
  <si>
    <t>Саморезы универсальные оцинкованные 25х2,5 мм (25 шт)</t>
  </si>
  <si>
    <t>Саморезы универсальные оцинкованные 25х3,0 мм (28 шт)</t>
  </si>
  <si>
    <t>Саморезы универсальные оцинкованные 25х3,5 мм (23 шт)</t>
  </si>
  <si>
    <t>Саморезы универсальные оцинкованные 25х4,0 мм (20 шт)</t>
  </si>
  <si>
    <t>Саморезы универсальные оцинкованные 25х4,5 мм (18 шт)</t>
  </si>
  <si>
    <t>Саморезы универсальные оцинкованные 25х5,0 мм (14 шт)</t>
  </si>
  <si>
    <t>Саморезы универсальные оцинкованные 30х3,0 мм (25 шт)</t>
  </si>
  <si>
    <t>Саморезы универсальные оцинкованные 30х3,5 мм (20 шт)</t>
  </si>
  <si>
    <t>Саморезы универсальные оцинкованные 30х4,0 мм (17 шт)</t>
  </si>
  <si>
    <t>Саморезы универсальные оцинкованные 30х4,5 мм (14 шт)</t>
  </si>
  <si>
    <t>Саморезы универсальные оцинкованные 30х5,0 мм (12 шт)</t>
  </si>
  <si>
    <t>Саморезы универсальные оцинкованные 35х3,0 мм (22 шт)</t>
  </si>
  <si>
    <t>Саморезы универсальные оцинкованные 35х3,5 мм (18 шт)</t>
  </si>
  <si>
    <t>Саморезы универсальные оцинкованные 35х4,0 мм (16 шт)</t>
  </si>
  <si>
    <t>Саморезы универсальные оцинкованные 35х4,5 мм (12 шт)</t>
  </si>
  <si>
    <t>Саморезы универсальные оцинкованные 35х5,0 мм (11 шт)</t>
  </si>
  <si>
    <t>Саморезы универсальные оцинкованные 40х3,0 мм (20 шт)</t>
  </si>
  <si>
    <t>Саморезы универсальные оцинкованные 40х3,5 мм (15 шт)</t>
  </si>
  <si>
    <t>Саморезы универсальные оцинкованные 40х4,0 мм (15 шт)</t>
  </si>
  <si>
    <t>Саморезы универсальные оцинкованные 40х4,5 мм (11 шт)</t>
  </si>
  <si>
    <t>Саморезы универсальные оцинкованные 40х5,0 мм (10 шт)</t>
  </si>
  <si>
    <t>Саморезы универсальные оцинкованные 40х6,0 мм (7 шт)</t>
  </si>
  <si>
    <t>Саморезы универсальные оцинкованные 45х3,5 мм (9 шт)</t>
  </si>
  <si>
    <t>Саморезы универсальные оцинкованные 45х4,0 мм (14 шт)</t>
  </si>
  <si>
    <t>Саморезы универсальные оцинкованные 45х4,5 мм (10 шт)</t>
  </si>
  <si>
    <t>Саморезы универсальные оцинкованные 50х3,5 мм (7 шт)</t>
  </si>
  <si>
    <t>Саморезы универсальные оцинкованные 50х4,0 мм (13 шт)</t>
  </si>
  <si>
    <t>Саморезы универсальные оцинкованные 50х4,5 мм (10 шт)</t>
  </si>
  <si>
    <t>Саморезы универсальные оцинкованные 50х5,0 мм (8 шт)</t>
  </si>
  <si>
    <t>Саморезы универсальные оцинкованные 50х6,0 мм (6шт)</t>
  </si>
  <si>
    <t>Саморезы универсальные оцинкованные 60х4,0 мм (10 шт)</t>
  </si>
  <si>
    <t>Саморезы универсальные оцинкованные 60х4,5 мм (7 шт)</t>
  </si>
  <si>
    <t>Саморезы универсальные оцинкованные 60х5,0 мм (7 шт)</t>
  </si>
  <si>
    <t>Саморезы универсальные оцинкованные 60х6,0 мм (5 шт)</t>
  </si>
  <si>
    <t>Саморезы универсальные оцинкованные 70х4,0 мм (8 шт)</t>
  </si>
  <si>
    <t>Саморезы универсальные оцинкованные 70х4,5 мм (6 шт)</t>
  </si>
  <si>
    <t>Саморезы универсальные оцинкованные 70х5,0 мм (6 шт)</t>
  </si>
  <si>
    <t>Саморезы универсальные оцинкованные 70х6,0 мм (4 шт)</t>
  </si>
  <si>
    <t>Саморезы универсальные оцинкованные 80х4,5 мм (5 шт)</t>
  </si>
  <si>
    <t>Саморезы универсальные оцинкованные 80х5,0 мм (5 шт)</t>
  </si>
  <si>
    <t>Саморезы универсальные оцинкованные 80х6,0 мм (3 шт)</t>
  </si>
  <si>
    <t>Саморезы универсальные оцинкованные 90х5,0 мм (4 шт)</t>
  </si>
  <si>
    <t>Саморезы универсальные оцинкованные 90х6,0 мм (2 шт)</t>
  </si>
  <si>
    <t>Зажим троса 2 мм Duplex (3 шт)</t>
  </si>
  <si>
    <t>Зажим троса 3 мм Duplex (3 шт)</t>
  </si>
  <si>
    <t>Зажим троса 3 мм Simplex (3 шт)</t>
  </si>
  <si>
    <t>Зажим троса 4 мм Duplex (3 шт)</t>
  </si>
  <si>
    <t>Зажим троса 5 мм Duplex (3 шт)</t>
  </si>
  <si>
    <t>Зажим троса дугообразный 3 мм DIN 741 (3 шт)</t>
  </si>
  <si>
    <t>Зажим троса дугообразный 5 мм DIN 741 (3 шт)</t>
  </si>
  <si>
    <t>Зажим троса дугообразный 6 мм DIN 741 (3 шт)</t>
  </si>
  <si>
    <t>Зажим троса дугообразный 8 мм DIN 741 (3 шт)</t>
  </si>
  <si>
    <t>Зажим троса прижимной 4 мм  DIN 9093 (3 шт)</t>
  </si>
  <si>
    <t>Карабин  4х40 мм DIN 5299С (3 шт)</t>
  </si>
  <si>
    <t>Карабин  6х60 мм DIN 5299С (3 шт)</t>
  </si>
  <si>
    <t>Карабин 10х100 мм DIN 5299С (3 шт)</t>
  </si>
  <si>
    <t>Карабин 12х140 мм DIN 5299С (2 шт)</t>
  </si>
  <si>
    <t>Карабин с фиксатором  5х50 мм DIN 5299D  (3 шт)</t>
  </si>
  <si>
    <t>Карабин с фиксатором  7х70 мм DIN 5299D  (3 шт)</t>
  </si>
  <si>
    <t>Карабин с фиксатором  8х80 мм DIN 5299D  (3 шт)</t>
  </si>
  <si>
    <t>Карабин с фиксатором 11х120 мм DIN 5299D  (2 шт)</t>
  </si>
  <si>
    <t>Коуш 6 мм DIN 6899 (3 шт)</t>
  </si>
  <si>
    <t>Ремень стяжной 4 т. 10 м (50 мм)</t>
  </si>
  <si>
    <t>Ремень стяжной 5 т. 10 м (50 мм)</t>
  </si>
  <si>
    <t>Скоба такелажная 6 мм тип СА (3 шт)</t>
  </si>
  <si>
    <t>Тальреп крюк-кольцо М6 DIN 1480 (1 шт)</t>
  </si>
  <si>
    <t>Тальреп крюк-кольцо М8 DIN 1480 (1 шт)</t>
  </si>
  <si>
    <t>Трос стальной оцинкованный d1,5 мм DIN 3055</t>
  </si>
  <si>
    <t>Трос стальной оцинкованный d3 мм DIN 3055</t>
  </si>
  <si>
    <t>Трос стальной оцинкованный d4 мм DIN 3055</t>
  </si>
  <si>
    <t>Трос стальной оцинкованный d5 мм DIN 3055</t>
  </si>
  <si>
    <t>Трос стальной оцинкованный d6 мм DIN 3055</t>
  </si>
  <si>
    <t>Цепь короткозвенная оцинкованная d4 мм DIN 766</t>
  </si>
  <si>
    <t>Цепь короткозвенная оцинкованная d6 мм DIN 766</t>
  </si>
  <si>
    <t>Шуруп - крючок, L- образный 3,5х35 мм (4 шт)</t>
  </si>
  <si>
    <t>Шуруп - крючок, L- образный 4,0х50 мм (3 шт)</t>
  </si>
  <si>
    <t>Шуруп - крючок, L- образный 5,0х60 мм (2 шт)</t>
  </si>
  <si>
    <t>Шуруп - крючок, L- образный 6,0х70 мм (2 шт)</t>
  </si>
  <si>
    <t>Шуруп - крючок, L- образный 6,0х90 мм (1 шт)</t>
  </si>
  <si>
    <t>Шуруп - крючок, L- образный 8,0х100 мм (1 шт)</t>
  </si>
  <si>
    <t>Шуруп - крючок, кольцо 3,5х30 мм (4 шт)</t>
  </si>
  <si>
    <t>Шуруп - крючок, кольцо 4,0х50 мм (2 шт)</t>
  </si>
  <si>
    <t>Шуруп - крючок, кольцо 5,0х40 мм (2 шт)</t>
  </si>
  <si>
    <t>Шуруп - крючок, кольцо 5,0х60 мм (1 шт)</t>
  </si>
  <si>
    <t>Шуруп - крючок, кольцо 6,0х70 мм (1 шт)</t>
  </si>
  <si>
    <t>Шуруп - крючок, кольцо 8,0х100 мм (1 шт)</t>
  </si>
  <si>
    <t>Шуруп - крючок, полукольцо 3,5х40 мм (4 шт)</t>
  </si>
  <si>
    <t>Шуруп - крючок, полукольцо 4,0х60 мм (2 шт)</t>
  </si>
  <si>
    <t>Шуруп - крючок, полукольцо 5,0х40 мм (2 шт)</t>
  </si>
  <si>
    <t>Шуруп - крючок, полукольцо 5,0х70 мм (1 шт)</t>
  </si>
  <si>
    <t>Шуруп - крючок, полукольцо 6,0х80 мм (1 шт)</t>
  </si>
  <si>
    <t>Шуруп - крючок, полукольцо 8,0х100 мм (1 шт)</t>
  </si>
  <si>
    <t>Шуруп по бетону MMS-S  7,5х35 мм SW13 ZN (100 шт) Heco</t>
  </si>
  <si>
    <t>Шуруп по бетону MMS-S  7,5х60 мм SW13 ZN (100 шт) Heco</t>
  </si>
  <si>
    <t>Шуруп по бетону MMS-S  7,5х80 мм SW13 ZN (50 шт) Heco</t>
  </si>
  <si>
    <t>Шуруп по бетону MMS-S 10х70 мм SW16 ZN (40 шт) Heco</t>
  </si>
  <si>
    <t>Шуруп по бетону MMS-S 10х80 мм SW16 ZN (40 шт) Heco</t>
  </si>
  <si>
    <t>Шуруп по бетону MMS-S 12х120 мм SW18 ZN (25 шт) Heco</t>
  </si>
  <si>
    <t>Шуруп по бетону MMS-S 12х80 мм SW18 ZN (25 шт) Heco</t>
  </si>
  <si>
    <t>Шуруп по дереву  4х50 мм (потайная головка) Topix ТХ15 (500 шт) Heco</t>
  </si>
  <si>
    <t>Шуруп по дереву  5х70 мм (потайная головка) Topix ТХ25  (200 шт) Heco</t>
  </si>
  <si>
    <t>Шуруп по дереву  5х90 мм (потайная головка) Topix ТХ25 (200 шт) Heco</t>
  </si>
  <si>
    <t>Шуруп по дереву  6х100 мм (потайная головка) Topix ТХ25 (100 шт) Heco</t>
  </si>
  <si>
    <t>Шуруп по дереву  6х140 мм (потайная головка) Topix ТХ25 (100 шт) Heco</t>
  </si>
  <si>
    <t>Шуруп по дереву  6х240 мм (потайная головка) Topix ТХ25 (100 шт) Heco</t>
  </si>
  <si>
    <t>Шуруп по дереву  6х70 мм (потайная головка) Topix ТХ25 (200 шт) Heco</t>
  </si>
  <si>
    <t>Шуруп по дереву  8х 80 мм (плоская головка) Topix ТХ40 (50 шт) Heco</t>
  </si>
  <si>
    <t>Шуруп по дереву  8х120 мм (плоская головка) Topix ТХ40 (50 шт) Heco</t>
  </si>
  <si>
    <t>Шуруп по дереву  8х120 мм (потайная головка) Topix ТХ40 (100 шт) Heco</t>
  </si>
  <si>
    <t>Шуруп по дереву  8х160 мм (плоская головка) Topix ТХ40 (50 шт) Heco</t>
  </si>
  <si>
    <t>Шуруп по дереву  8х160 мм (потайная головка) Topix ТХ40 (100 шт) Heco</t>
  </si>
  <si>
    <t>Шуруп по дереву  8х200 мм (плоская головка) Topix ТХ40 (50 шт) Heco</t>
  </si>
  <si>
    <t>Шуруп по дереву  8х200 мм (потайная головка) Topix ТХ40 (100 шт) Heco</t>
  </si>
  <si>
    <t>Шуруп по дереву  8х240 мм (потайная головка) Topix ТХ40 (50 шт) Heco</t>
  </si>
  <si>
    <t>Шуруп по дереву  8х300 мм (плоская головка) Topix ТХ40 (50 шт) Heco</t>
  </si>
  <si>
    <t>Шуруп по дереву  8х320 мм (плоская головка) Topix ТХ40 (50 шт) Heco</t>
  </si>
  <si>
    <t>Шуруп по дереву  8х340 мм (потайная головка) Topix ТХ40 (50 шт) Heco</t>
  </si>
  <si>
    <t>Шуруп по дереву  8х360 мм (плоская головка) Topix ТХ40 (50 шт) Heco</t>
  </si>
  <si>
    <t>Шуруп по дереву  8х400 мм (плоская головка) Topix ТХ40 (50 шт) Heco</t>
  </si>
  <si>
    <t>Шуруп по дереву 10х200 мм (потайная головка) Topix ТХ40 (50 шт) Heco</t>
  </si>
  <si>
    <t>Шуруп по дереву 10х280 мм (потайная головка) Topix ТХ40 (50 шт) Heco</t>
  </si>
  <si>
    <t>Шуруп по дереву 8х260 мм (плоская головка) ТХ40  Topix Heco (50 шт)</t>
  </si>
  <si>
    <t xml:space="preserve">Шуруп по дереву 8х300 мм (потайная головка) ТХ40  Topix Heco (50 шт) </t>
  </si>
  <si>
    <t>Шуруп по бетону/дереву MMS-ТС  7,5х100 мм Delta TX30 (50 шт) Heco</t>
  </si>
  <si>
    <t>Шуруп по бетону/дереву MMS-ТС 10х130 мм Delta TX40 (25 шт) Heco</t>
  </si>
  <si>
    <t>Шуруп по бетону/дереву MMS-ТС 12х160 мм Delta TX50 (25 шт) Heco</t>
  </si>
  <si>
    <t xml:space="preserve">Затирка Киилто №10 белый 1 кг </t>
  </si>
  <si>
    <t xml:space="preserve">Затирка Киилто №10 белый 10 кг </t>
  </si>
  <si>
    <t xml:space="preserve">Затирка Киилто №10 белый 3 кг </t>
  </si>
  <si>
    <t xml:space="preserve">Затирка Киилто №11 природно-белый 1 кг </t>
  </si>
  <si>
    <t xml:space="preserve">Затирка Киилто №11 природно-белый 3 кг </t>
  </si>
  <si>
    <t xml:space="preserve">Затирка Киилто №14 желтый 1 кг </t>
  </si>
  <si>
    <t xml:space="preserve">Затирка Киилто №14 желтый 3 кг </t>
  </si>
  <si>
    <t xml:space="preserve">Затирка Киилто №16 оранжевый 1 кг </t>
  </si>
  <si>
    <t xml:space="preserve">Затирка Киилто №20 розовый 1 кг </t>
  </si>
  <si>
    <t xml:space="preserve">Затирка Киилто №20 розовый 3 кг </t>
  </si>
  <si>
    <t xml:space="preserve">Затирка Киилто №24 темно-розовый 1 кг </t>
  </si>
  <si>
    <t xml:space="preserve">Затирка Киилто №24 темно-розовый 3 кг </t>
  </si>
  <si>
    <t xml:space="preserve">Затирка Киилто №27 красный 1 кг </t>
  </si>
  <si>
    <t xml:space="preserve">Затирка Киилто №29 светло-бежевый 1 кг </t>
  </si>
  <si>
    <t xml:space="preserve">Затирка Киилто №29 светло-бежевый 10 кг </t>
  </si>
  <si>
    <t xml:space="preserve">Затирка Киилто №29 светло-бежевый 3 кг </t>
  </si>
  <si>
    <t xml:space="preserve">Затирка Киилто №30 бежевый 1 кг </t>
  </si>
  <si>
    <t>Затирка Киилто №30 бежевый 10 кг</t>
  </si>
  <si>
    <t xml:space="preserve">Затирка Киилто №30 бежевый 3 кг </t>
  </si>
  <si>
    <t xml:space="preserve">Затирка Киилто №31 светло-коричневый 1 кг </t>
  </si>
  <si>
    <t xml:space="preserve">Затирка Киилто №31 светло-коричневый 3 кг </t>
  </si>
  <si>
    <t xml:space="preserve">Затирка Киилто №32 темно-коричневый 1 кг </t>
  </si>
  <si>
    <t>Затирка Киилто №32 темно-коричневый 10 кг</t>
  </si>
  <si>
    <t xml:space="preserve">Затирка Киилто №32 темно-коричневый 3 кг </t>
  </si>
  <si>
    <t xml:space="preserve">Затирка Киилто №39 бело-мраморный 1 кг </t>
  </si>
  <si>
    <t xml:space="preserve">Затирка Киилто №39 бело-мраморный 3 кг </t>
  </si>
  <si>
    <t xml:space="preserve">Затирка Киилто №40 серый 1 кг </t>
  </si>
  <si>
    <t>Затирка Киилто №40 серый 3 кг</t>
  </si>
  <si>
    <t xml:space="preserve">Затирка Киилто №41 средне-серый 1 кг </t>
  </si>
  <si>
    <t xml:space="preserve">Затирка Киилто №41 средне-серый 3 кг </t>
  </si>
  <si>
    <t xml:space="preserve">Затирка Киилто №42 сине-серый 1 кг </t>
  </si>
  <si>
    <t xml:space="preserve">Затирка Киилто №42 сине-серый 3 кг </t>
  </si>
  <si>
    <t>Затирка Киилто №43 светло-серый 1 кг</t>
  </si>
  <si>
    <t xml:space="preserve">Затирка Киилто №43 светло-серый 3 кг </t>
  </si>
  <si>
    <t xml:space="preserve">Затирка Киилто №44 темно-серый 1 кг </t>
  </si>
  <si>
    <t xml:space="preserve">Затирка Киилто №44 темно-серый 3 кг </t>
  </si>
  <si>
    <t>Затирка Киилто №48 графитовый-серый 1 кг</t>
  </si>
  <si>
    <t>Затирка Киилто №50 черный 1 кг</t>
  </si>
  <si>
    <t>Затирка Киилто №50 черный 3 кг</t>
  </si>
  <si>
    <t xml:space="preserve">Затирка Киилто №64 серо-зеленый 1 кг </t>
  </si>
  <si>
    <t xml:space="preserve">Затирка Киилто №64 серо-зеленый 3 кг </t>
  </si>
  <si>
    <t xml:space="preserve">Затирка Киилто №65 зеленый 1 кг </t>
  </si>
  <si>
    <t xml:space="preserve">Затирка Киилто №69 светло-бирюзовый 1 кг </t>
  </si>
  <si>
    <t xml:space="preserve">Затирка Киилто №79 синий-пастельный 1 кг </t>
  </si>
  <si>
    <t xml:space="preserve">Затирка Киилто №90 ледяной синий 1 кг </t>
  </si>
  <si>
    <t xml:space="preserve">Затирка Киилто №90 ледяной синий 3 кг </t>
  </si>
  <si>
    <t xml:space="preserve">Затирка Киилто №94 синий 1 кг </t>
  </si>
  <si>
    <t>Крепс Затирка для плитки белая, 20кг</t>
  </si>
  <si>
    <t>Крепс Затирка для плитки серая, 20кг</t>
  </si>
  <si>
    <t>Затирка Церезит СЕ 33 №01 белый 2 кг</t>
  </si>
  <si>
    <t>Затирка Церезит СЕ 33 №01 белый 5 кг</t>
  </si>
  <si>
    <t>Затирка Церезит СЕ 33 №04 серебристо-серый 2 кг</t>
  </si>
  <si>
    <t>Затирка Церезит СЕ 33 №07 серый 2 кг</t>
  </si>
  <si>
    <t>Затирка Церезит СЕ 33 №07 серый 5 кг</t>
  </si>
  <si>
    <t>Затирка Церезит СЕ 33 №10 манхеттен 2 кг</t>
  </si>
  <si>
    <t>Затирка Церезит СЕ 33 №13 антрацит 2 кг</t>
  </si>
  <si>
    <t>Затирка Церезит СЕ 33 №16 графит 2 кг</t>
  </si>
  <si>
    <t>Затирка Церезит СЕ 33 №28 персик 2 кг</t>
  </si>
  <si>
    <t>Затирка Церезит СЕ 33 №31 роса 2 кг</t>
  </si>
  <si>
    <t>Затирка Церезит СЕ 33 №34 розовый 2 кг</t>
  </si>
  <si>
    <t>Затирка Церезит СЕ 33 №40 жасмин 2 кг</t>
  </si>
  <si>
    <t>Затирка Церезит СЕ 33 №41 натура 2 кг</t>
  </si>
  <si>
    <t>Затирка Церезит СЕ 33 №43 багама бежевый 2 кг</t>
  </si>
  <si>
    <t>Затирка Церезит СЕ 33 №43 багама бежевый 5 кг</t>
  </si>
  <si>
    <t>Затирка Церезит СЕ 33 №46 карамель 2 кг</t>
  </si>
  <si>
    <t>Затирка Церезит СЕ 33 №47 сиена 2 кг</t>
  </si>
  <si>
    <t>Затирка Церезит СЕ 33 №49 кирпичный 2 кг</t>
  </si>
  <si>
    <t>Затирка Церезит СЕ 33 №52 какао 2 кг</t>
  </si>
  <si>
    <t>Затирка Церезит СЕ 33 №55 светло-коричневый 2 кг</t>
  </si>
  <si>
    <t>Затирка Церезит СЕ 33 №58 темно-коричневый 2 кг</t>
  </si>
  <si>
    <t>Затирка Церезит СЕ 33 №64 мята 2кг</t>
  </si>
  <si>
    <t>Затирка Церезит СЕ 33 №73 оливковый 2 кг</t>
  </si>
  <si>
    <t>Затирка Церезит СЕ 33 №82 голубой 2 кг</t>
  </si>
  <si>
    <t>Затирка Церезит СЕ 33 №85 серо-голубой 2 кг</t>
  </si>
  <si>
    <t>Затирка Церезит СЕ 40 aquastatic №01 белый 2 кг</t>
  </si>
  <si>
    <t>Затирка Церезит СЕ 40 aquastatic №04 серебристо-серый 2 кг</t>
  </si>
  <si>
    <t>Затирка Церезит СЕ 40 aquastatic №07 серый 2 кг</t>
  </si>
  <si>
    <t>Затирка Церезит СЕ 40 aquastatic №10 манхеттен 2 кг</t>
  </si>
  <si>
    <t>Затирка Церезит СЕ 40 aquastatic №13 антрацит 2 кг</t>
  </si>
  <si>
    <t>Затирка Церезит СЕ 40 aquastatic №16 графит 2 кг</t>
  </si>
  <si>
    <t>Затирка Церезит СЕ 40 aquastatic №28 персик 2 кг</t>
  </si>
  <si>
    <t>Затирка Церезит СЕ 40 aquastatic №40 жасмин 2 кг</t>
  </si>
  <si>
    <t>Затирка Церезит СЕ 40 aquastatic №41 натура 2 кг</t>
  </si>
  <si>
    <t>Затирка Церезит СЕ 40 aquastatic №43 багама бежевый 2 кг</t>
  </si>
  <si>
    <t>Затирка Церезит СЕ 40 aquastatic №46 карамель 2 кг</t>
  </si>
  <si>
    <t>Затирка Церезит СЕ 40 aquastatic №47 сиена 2 кг</t>
  </si>
  <si>
    <t>Затирка Церезит СЕ 40 aquastatic №49 кирпичный 2 кг</t>
  </si>
  <si>
    <t>Затирка Церезит СЕ 40 aquastatic №52 какао 2 кг</t>
  </si>
  <si>
    <t>Затирка Церезит СЕ 40 aquastatic №55 светло-коричневый  2 кг</t>
  </si>
  <si>
    <t>Затирка Церезит СЕ 40 aquastatic №58 темно-коричневый 2 кг</t>
  </si>
  <si>
    <t>Затирка Церезит СЕ 40 aquastatic №64 мята 2 кг</t>
  </si>
  <si>
    <t>Керамогранит 300х300х7 мм Грес 0001 серый/Атем (18шт=1,62м.кв.)</t>
  </si>
  <si>
    <t>Керамогранит 300х300х7 мм Грес 0010 светло-серый/Атем (18шт=1,62м.кв.)</t>
  </si>
  <si>
    <t>Керамогранит 330х330х8 мм Грес 0105 светло-серый/ЕвроКерамика (9шт=1м.кв.)</t>
  </si>
  <si>
    <t>Керамогранит 330х330х8 мм Грес 0228 черный/ЕвроКерамика (9шт=1м.кв.)</t>
  </si>
  <si>
    <t>Керамогранит 330х330х8 мм Грес 0362 светло-желтый/ЕвроКерамика (9шт=1м.кв.)</t>
  </si>
  <si>
    <t>Керамогранит 300х300х8 мм Арно беж/Керама Марацци (16шт=1,44м2.)</t>
  </si>
  <si>
    <t>Керамогранит 300х300х8 мм Арно светлый/Керама Марацци (16шт=1,44м2)</t>
  </si>
  <si>
    <t>Керамогранит 300х600х9 мм Тис беж/Керама Марацци (8шт=1,44м2)</t>
  </si>
  <si>
    <t>Керамогранит 300х600х9 мм Тис коричневый/Керама Марацци (8шт=1,44м2)</t>
  </si>
  <si>
    <t>Керамогранит 400х400х8 мм Грес 0637 бежевый/Керамин (11шт=1,76м2)</t>
  </si>
  <si>
    <t>Керамогранит 400х400х8 мм Грес 0645 белый/Керамин (11 шт. = 1,76 кв.м)</t>
  </si>
  <si>
    <t>Керамогранит 600х600х10 мм Атлантик 1Р светло-серый полированный/Керамин (4 шт = 1,44 кв.м)</t>
  </si>
  <si>
    <t>Керамогранит 600х600х10 мм Атлантик 1Р светло-серый/Керамин (4 шт = 1,44 кв.м)</t>
  </si>
  <si>
    <t>Керамогранит 600х600х10 мм Атлантик 3Р бежевый полированный/Керамин (4 шт = 1,44 кв.м)</t>
  </si>
  <si>
    <t>Керамогранит 600х600х10 мм Атлантик 3Р бежевый/Керамин (4 шт = 1,44 кв.м)</t>
  </si>
  <si>
    <t>Керамогранит 300х300х7 мм Грес Технический серый/Контакт (17шт=1,53м.кв.)</t>
  </si>
  <si>
    <t>Керамогранит 300х300х8 мм Грес СВЕТЛЫЙ светло-бежевый/Контакт (16шт=1,44м.кв.)</t>
  </si>
  <si>
    <t>Керамогранит 300х300х8 мм Грес СЕРЫЙ СП светло-серый/Контакт(16шт=1,44м.кв.)</t>
  </si>
  <si>
    <t>Керамогранит 300х300х8 мм СТУПЕНИ Грес Светлый светло-бежевый/Контакт (14шт=1,26м.кв.)</t>
  </si>
  <si>
    <t>Керамогранит 300х300х8 мм СТУПЕНИ Грес Серый СП светло-серый/Контакт (14шт=1,26м.кв.)</t>
  </si>
  <si>
    <t>Керамогранит 300х300х8 мм Грес К 300 светло-бежевый/Церсанит (18шт=1,62м2)</t>
  </si>
  <si>
    <t>Керамогранит 300х300х8 мм, Грес А 100 бежевый/Церсанит (18 шт. = 1,62 кв.м)</t>
  </si>
  <si>
    <t>Керамогранит 300х300х8 мм, Грес Р 400 бежево-бордовый/Церсанит (18 шт. = 1,62 кв.м)</t>
  </si>
  <si>
    <t>Керамогранит 300х300х8 мм, Грес Х 200 серый/Церсанит (18 шт. = 1,62 кв.м)</t>
  </si>
  <si>
    <t>Плитка бордюр 200х60 мм Аква</t>
  </si>
  <si>
    <t>Плитка декор 200х300х7 мм Аква голубая Зефир 1</t>
  </si>
  <si>
    <t>Плитка декор 200х300х7 мм Аква голубая Зефир 2</t>
  </si>
  <si>
    <t>Плитка напольная 333х333х8,3 мм Аква морская волна (12 шт.=1,33 кв.м)</t>
  </si>
  <si>
    <t>Плитка облицовочная 200х300х7 мм Аква голубая (20 шт.=1,2 кв.м)</t>
  </si>
  <si>
    <t>Плитка облицовочная 200х300х7 мм Аква морская волна (20 шт.=1,2 кв.м)</t>
  </si>
  <si>
    <t>Плитка бордюр 200х71 мм ЗШБ Антарес с золотом</t>
  </si>
  <si>
    <t>Плитка декор 200х300 мм Антарес 3 с золотом</t>
  </si>
  <si>
    <t>Плитка напольная 400х400х9 мм Антарес 3П терракот  (11шт=1,76м2)</t>
  </si>
  <si>
    <t>Плитка облицовочная 200х300х7 мм Антарес 3С каштан (20шт=1,2м2)</t>
  </si>
  <si>
    <t>Плитка облицовочная 200х300х7 мм Антарес 3Т терракот (20шт=1,2м2)</t>
  </si>
  <si>
    <t>Плитка бордюр 405х50 мм Асти Бьянка Геометрия</t>
  </si>
  <si>
    <t>Плитка декор 405х201х7 мм Асти Бьянка Геометрия</t>
  </si>
  <si>
    <t>Плитка напольная 333х333х8 мм Асти Грей (12шт.=1,33м2)</t>
  </si>
  <si>
    <t>Плитка облицовочная 405х201х7 мм Асти Бьянка (15шт=1,22м2)</t>
  </si>
  <si>
    <t>Плитка облицовочная 405х201х7 мм Асти Грей (15шт=1,22м2)</t>
  </si>
  <si>
    <t>Плитка бордюр 200х60 мм Брава</t>
  </si>
  <si>
    <t xml:space="preserve">Плитка декор 200х250х7 мм Брава </t>
  </si>
  <si>
    <t>Плитка напольная 333х333х8,3 мм Брава темно-бежевая (12 шт.=1,33 кв.м)</t>
  </si>
  <si>
    <t>Плитка облицовочная 200х250х7 мм Брава бежевая (20шт.=1 кв.м)</t>
  </si>
  <si>
    <t>Плитка облицовочная 200х250х7 мм Брава темно-бежевая (20 шт.=1 кв.м)</t>
  </si>
  <si>
    <t>Плитка бордюр 405х62 мм Ирис Бордо Оазис</t>
  </si>
  <si>
    <t>Плитка декор 405х201х7 мм Ирис Бордо Оазис</t>
  </si>
  <si>
    <t>Плитка напольная 333х333х8 мм Ирис Бордо (12шт.=1,33м2)</t>
  </si>
  <si>
    <t>Плитка облицовочная 405х201х7 мм Ирис Беж (15шт=1,22м2)</t>
  </si>
  <si>
    <t>Плитка облицовочная 405х201х7 мм Ирис Бордо (15шт=1,22м2)</t>
  </si>
  <si>
    <t>Плитка облицовочная 200х300х7 мм Каррара  голубая (18шт=1,08м2)</t>
  </si>
  <si>
    <t>Плитка облицовочная 200х300х7 мм Каррара  зеленая (18шт=1,08м2)</t>
  </si>
  <si>
    <t>Плитка облицовочная 200х300х7 мм Каррара светло-палевая (18шт=1,08м2)</t>
  </si>
  <si>
    <t>Плитка облицовочная 200х300х7 мм Каррара светло-серая (18шт=1,08м2)</t>
  </si>
  <si>
    <t>Плитка облицовочная 200х300х7 мм Каррара серая (18шт=1,08м2)</t>
  </si>
  <si>
    <t>Плитка бордюр 200х28 мм Муаре розовый</t>
  </si>
  <si>
    <t>Плитка бордюр 200х58 мм Муаре розовый</t>
  </si>
  <si>
    <t>Плитка напольная 330х330х8 мм Муаре розовый (13шт.=1,41м2)</t>
  </si>
  <si>
    <t>Плитка облицовочная 200х300х7 мм Муаре розовый (20шт=1,2м2)</t>
  </si>
  <si>
    <t>Плитка облицовочная 200х300х7 мм Муаре темно-розовый, спутник (20шт=1,2м2)</t>
  </si>
  <si>
    <t>Плитка напольная 300х300х8 мм Ника песочная (15шт.=1,35м2)</t>
  </si>
  <si>
    <t>Плитка напольная 300х300х8 мм Ника серая (15шт.=1,35м2)</t>
  </si>
  <si>
    <t>Плитка бордюр 200х60 мм Оливе</t>
  </si>
  <si>
    <t>Плитка декор 200х300х7 мм Оливе 1</t>
  </si>
  <si>
    <t>Плитка декор 200х300х7 мм Оливе 2</t>
  </si>
  <si>
    <t>Плитка напольная 333х333х8,3 мм Оливе бежевая  (12 шт.=1,33 кв.м)</t>
  </si>
  <si>
    <t>Плитка облицовочная 200х300х7 мм Оливе бежевая (20 шт.=1,2 кв.м)</t>
  </si>
  <si>
    <t>Плитка облицовочная 200х300х7 мм Оливе светло-бежевая (20 шт.=1,2 кв.м)</t>
  </si>
  <si>
    <t>Плитка бордюр 200х60 мм Палермо бирюзовый</t>
  </si>
  <si>
    <t>Плитка бордюр 200х60 мм Палермо голубой</t>
  </si>
  <si>
    <t xml:space="preserve">Плитка бордюр 200х60 мм Палермо песочный </t>
  </si>
  <si>
    <t>Плитка декор 200х300х7 мм Палермо голубой</t>
  </si>
  <si>
    <t>Плитка декор 200х300х7 мм Палермо песочный</t>
  </si>
  <si>
    <t>Плитка напольная 300х300х8 мм Палермо бирюзовый (15шт.=1,35м2)</t>
  </si>
  <si>
    <t>Плитка напольная 300х300х8 мм Палермо голубой (15шт=1,35м2)</t>
  </si>
  <si>
    <t>Плитка напольная 300х300х8 мм Палермо песочный (15шт=1,35м2)</t>
  </si>
  <si>
    <t>Плитка облицовочная 200х300х7 мм Палермо бирюзовый (20шт=1,2м2)</t>
  </si>
  <si>
    <t>Плитка облицовочная 200х300х7 мм Палермо голубой (20шт=1,2м2)</t>
  </si>
  <si>
    <t>Плитка облицовочная 200х300х7 мм Палермо песочный (20шт=1,2м2)</t>
  </si>
  <si>
    <t>Плитка облицовочная 200х300х7 мм Палермо светло-бирюзовый (20шт=1,2м2)</t>
  </si>
  <si>
    <t>Плитка облицовочная 200х300х7 мм Палермо светло-голубой (20шт=1,2м2)</t>
  </si>
  <si>
    <t>Плитка облицовочная 200х300х7 мм Палермо светло-песочный (20шт=1,2м2)</t>
  </si>
  <si>
    <t>Плитка бордюр 200х60 Диана салатные</t>
  </si>
  <si>
    <t>Плитка бордюр 200х60мм Диана песочные</t>
  </si>
  <si>
    <t xml:space="preserve">Плитка декор 200х300х7 мм Диана песочный </t>
  </si>
  <si>
    <t>Плитка декор 200х300х7 мм Диана салатный</t>
  </si>
  <si>
    <t>Плитка напольная 330х330х9 мм Саяны песочные (11шт=1,2м2)</t>
  </si>
  <si>
    <t>Плитка напольная 330х330х9 мм Саяны салатные (11шт=1,2м2)</t>
  </si>
  <si>
    <t>Плитка облицовочная 200х300х7 мм Саяны песочные (20шт=1,2м2)</t>
  </si>
  <si>
    <t>Плитка облицовочная 200х300х7 мм Саяны салатные (20шт=1,2м2)</t>
  </si>
  <si>
    <t>Плитка облицовочная 200х300х7 мм Саяны салатные низ (20шт=1,2м2)</t>
  </si>
  <si>
    <t>Плитка облицовочная 200х300х7 мм Саяны светло-песочные (20шт=1,2м2)</t>
  </si>
  <si>
    <t>Плитка бордюр 200х60 мм Сиеста светло-бежевая</t>
  </si>
  <si>
    <t>Плитка бордюр 200х60 мм Сиеста светло-зеленая</t>
  </si>
  <si>
    <t>Плитка декор 200х300х7 мм Сиеста светло-бежевая</t>
  </si>
  <si>
    <t>Плитка декор 200х300х7 мм Сиеста светло-зеленая</t>
  </si>
  <si>
    <t>Плитка напольная 333х333х8,3 мм Сиеста морская волна  (12шт=1,33м2)</t>
  </si>
  <si>
    <t>Плитка напольная 333х333х8,3 мм Сиеста темно-бежевая  (12 шт.=1,33 кв.м)</t>
  </si>
  <si>
    <t>Плитка облицовочная 200х300х7 мм Сиеста морская волна (20 шт.=1,2 кв.м)</t>
  </si>
  <si>
    <t>Плитка облицовочная 200х300х7 мм Сиеста светло-бежевая (20 шт.=1,2 кв.м)</t>
  </si>
  <si>
    <t>Плитка облицовочная 200х300х7 мм Сиеста светло-зеленая (20 шт.=1,2 кв.м)</t>
  </si>
  <si>
    <t>Плитка облицовочная 200х300х7 мм Сиеста темно-бежевая (20 шт.=1,2 кв.м)</t>
  </si>
  <si>
    <t>Плитка бордюр 200х47 мм Соната 3УБ Геометрия светло бежевая</t>
  </si>
  <si>
    <t>Плитка декор 200х300х7 мм Соната 3 Геометрия светло бежевая</t>
  </si>
  <si>
    <t>Плитка напольная 400х400х7 мм Соната 3П бежевая (11шт=1,76м2)</t>
  </si>
  <si>
    <t>Плитка напольная 400х400х7 мм Соната 3П бежевая (15шт=2,4м2)</t>
  </si>
  <si>
    <t>Плитка облицовочная 200х300х7 мм Соната 3С светло-бежевая (20шт=1,2м2)</t>
  </si>
  <si>
    <t>Плитка облицовочная 200х300х7 мм Соната 3Т бежевая (20шт=1,2м2)</t>
  </si>
  <si>
    <t>Плитка бордюр 250х80 мм Шелк желтый</t>
  </si>
  <si>
    <t>Плитка бордюр 250х80 мм Шелк серый</t>
  </si>
  <si>
    <t>Плитка декор 250х400х8 мм Шелк желтый</t>
  </si>
  <si>
    <t>Плитка декор 250х400х8 мм Шелк серый</t>
  </si>
  <si>
    <t>Плитка напольная 330х330х9 мм Шелк желтый (11шт=1,2м2)</t>
  </si>
  <si>
    <t>Плитка напольная 330х330х9 мм Шелк серый (11шт=1,2м2)</t>
  </si>
  <si>
    <t>Плитка облицовочная 250х400х8 мм Шелк желтый (16шт=1,6м2)</t>
  </si>
  <si>
    <t>Плитка облицовочная 250х400х8 мм Шелк светло-желтый (16шт=1,6м2)</t>
  </si>
  <si>
    <t>Плитка облицовочная 250х400х8 мм Шелк светло-серый (16шт=1,6м2)</t>
  </si>
  <si>
    <t>Плитка облицовочная 250х400х8 мм Шелк серый (16шт=1,6м2)</t>
  </si>
  <si>
    <t>Плитка бордюр 200х60 мм Эдем</t>
  </si>
  <si>
    <t>Плитка декор 200х250х7 мм Эдем</t>
  </si>
  <si>
    <t>Плитка напольная 333х333х8,3 мм Эдем голубая (12 шт.=1,33 кв.м)</t>
  </si>
  <si>
    <t>Плитка напольная 333х333х8,3 мм Эдем розовая (12 шт.=1,33 кв.м)</t>
  </si>
  <si>
    <t>Плитка облицовочная 200х250х7 мм Эдем белая (20 шт.=1 кв.м)</t>
  </si>
  <si>
    <t>Плитка облицовочная 200х250х7 мм Эдем голубая (20 шт.=1 кв.м)</t>
  </si>
  <si>
    <t>Плитка облицовочная 200х250х7 мм, Эдем розовая (20 шт.=1 кв.м)</t>
  </si>
  <si>
    <t>Плитка облицовочная 200х300х7 мм 2-ой сорт белая/Нефрит (20шт=1,2м2)</t>
  </si>
  <si>
    <t>Плитка бордюр 115х330 мм Медео</t>
  </si>
  <si>
    <t>Плитка облицовочная 200х300х7 мм Барселона светло-палевая (18шт=1,08м2)</t>
  </si>
  <si>
    <t>Плитка облицовочная 200х300х7 мм Джайпур бежевая (25 шт=1,5м2)</t>
  </si>
  <si>
    <t>Плитка облицовочная 200х300х7 мм белая/Белое солнце (25шт=1,5м2)</t>
  </si>
  <si>
    <t>Плитка облицовочная 200х300х7 мм белая/Нефрит (20шт=1,2м2)</t>
  </si>
  <si>
    <t>Плитка облицовочная 200х300х7 мм белая/Шахты (20шт=1,2м2)</t>
  </si>
  <si>
    <t>Плитка облицовочная 250х400х8 мм белая/Белая блестящая (11шт=1,1м2)</t>
  </si>
  <si>
    <t>Плитка облицовочная, 250х350х7 мм, белая матовая/Церсанит (16 шт. = 1,4 кв.м)</t>
  </si>
  <si>
    <t>Клинья для кафеля большие 37х7 мм 50 шт.</t>
  </si>
  <si>
    <t>Клинья для кафеля малые 23х4 мм 100 шт.</t>
  </si>
  <si>
    <t>Крестики для плитки (Петрович) 1,5мм 100шт</t>
  </si>
  <si>
    <t>Крестики для плитки (Петрович) 2,0мм 100шт</t>
  </si>
  <si>
    <t>Крестики для плитки (Петрович) 2,5мм 100шт</t>
  </si>
  <si>
    <t>Крестики для плитки (Петрович) 3,0мм 100шт</t>
  </si>
  <si>
    <t>Крестики для плитки (Петрович) 3,5мм 100шт</t>
  </si>
  <si>
    <t>Крестики для плитки (Петрович) 4,0мм 100шт</t>
  </si>
  <si>
    <t>Крестики для плитки (Петрович) 5,0мм 100шт</t>
  </si>
  <si>
    <t>Бордюр на ванну, на плитку 35х35х1800 мм белый</t>
  </si>
  <si>
    <t>Уголок для кафельной плитки внутренний 7 мм 2,5м бежевый</t>
  </si>
  <si>
    <t>Уголок для кафельной плитки внутренний 7 мм 2,5м белый</t>
  </si>
  <si>
    <t>Уголок для кафельной плитки внутренний 7 мм 2,5м серый</t>
  </si>
  <si>
    <t>Уголок для кафельной плитки внутренний 9 мм 2,5м бежевый</t>
  </si>
  <si>
    <t>Уголок для кафельной плитки внутренний 9 мм 2,5м белый</t>
  </si>
  <si>
    <t>Уголок для кафельной плитки внутренний 9 мм 2,5м серый</t>
  </si>
  <si>
    <t>Уголок для кафельной плитки наружный 7 мм 2,5м бежевый</t>
  </si>
  <si>
    <t>Уголок для кафельной плитки наружный 7 мм 2,5м белый</t>
  </si>
  <si>
    <t>Уголок для кафельной плитки наружный 7 мм 2,5м серый</t>
  </si>
  <si>
    <t>Уголок для кафельной плитки наружный 9 мм 2,5м бежевый</t>
  </si>
  <si>
    <t>Уголок для кафельной плитки наружный 9 мм 2,5м белый</t>
  </si>
  <si>
    <t>Уголок для кафельной плитки наружный 9 мм 2,5м серый</t>
  </si>
  <si>
    <t>Вантуз</t>
  </si>
  <si>
    <t>Калибратор для металлопластиковых труб d16, 20, 26 мм</t>
  </si>
  <si>
    <t>Калибратор для металлопластиковых труб d26, 32, 40 мм</t>
  </si>
  <si>
    <t>Ножницы для металлопластиковых труб NWS</t>
  </si>
  <si>
    <t>Ножницы для металлопластиковых труб пистолетного типа Henco</t>
  </si>
  <si>
    <t>Ножницы для пластиковых труб</t>
  </si>
  <si>
    <t>Пресс-клещи ручные с комплектом вкладышей d16,20 мм Henco</t>
  </si>
  <si>
    <t>Пружина (кондуктор) внутренняя для изгиба металлопластиковых труб 16 мм</t>
  </si>
  <si>
    <t>Пружина (кондуктор) внутренняя для изгиба металлопластиковых труб 20 мм</t>
  </si>
  <si>
    <t>Пружина (кондуктор) внутренняя для изгиба металлопластиковых труб 26 мм</t>
  </si>
  <si>
    <t>Пружина (кондуктор) наружная для изгиба металлопластиковых труб 16 мм</t>
  </si>
  <si>
    <t>Пружина (кондуктор) наружная для изгиба металлопластиковых труб 20 мм</t>
  </si>
  <si>
    <t>Коллектор 3/4" внутр(г)х2 отвода 1/2" нар(ш) х 3/4" нар(ш) регулируемый GF</t>
  </si>
  <si>
    <t>Коллектор 3/4" внутр(г)х2 отвода 16 обж(ц) х 3/4" нар(ш) Smart</t>
  </si>
  <si>
    <t>Коллектор 3/4" внутр(г)х3 отвода 1/2" нар(ш) х 3/4" нар(ш) регулируемый GF</t>
  </si>
  <si>
    <t>Коллектор 3/4" внутр(г)х3 отвода 16 обж(ц) х 3/4" нар(ш) Smart</t>
  </si>
  <si>
    <t>Коллектор 3/4" внутр(г)х4 отвода 1/2" нар(ш) х 3/4" нар(ш) регулируемый GF</t>
  </si>
  <si>
    <t>Коллектор 3/4" внутр(г)х4 отвода 16 обж(ц) х 3/4" нар(ш) Smart</t>
  </si>
  <si>
    <t>Коллекторная группа 1" х 5 отводов с расходомерами Tiemme</t>
  </si>
  <si>
    <t>Коллекторная группа 1" х 6 отводов с расходомерами Tiemme</t>
  </si>
  <si>
    <t>Коллекторная группа 1" х 7 отводов с расходомерами Tiemme</t>
  </si>
  <si>
    <t>Коллекторная группа 1" х 8 отводов с расходомерами Tiemme</t>
  </si>
  <si>
    <t>Кронштейн для монтажа коллекторов универсальный (2 шт.)</t>
  </si>
  <si>
    <t>Шкаф коллекторный встраиваемый ШРВ-1 Grota</t>
  </si>
  <si>
    <t>Шкаф коллекторный встраиваемый ШРВ-2 Grota</t>
  </si>
  <si>
    <t>Шкаф коллекторный встраиваемый ШРВ-3 Grota</t>
  </si>
  <si>
    <t>Шкаф коллекторный накладной ШРН-1 Grota</t>
  </si>
  <si>
    <t>Шкаф коллекторный накладной ШРН-2 Grota</t>
  </si>
  <si>
    <t>Шкаф коллекторный накладной ШРН-3 Grota</t>
  </si>
  <si>
    <t>Кран шаровый 1" в/в бабочка Valtec Base</t>
  </si>
  <si>
    <t>Кран шаровый 1" в/в ручка Valtec Base</t>
  </si>
  <si>
    <t>Кран шаровый 1" в/н бабочка CK Best</t>
  </si>
  <si>
    <t>Кран шаровый 1" в/н бабочка Valtec Base</t>
  </si>
  <si>
    <t>Кран шаровый 1" в/н ручка Valtec Base</t>
  </si>
  <si>
    <t>Кран шаровый 1" в/н со сгоном бабочка CK Best</t>
  </si>
  <si>
    <t>Кран шаровый 1/2" в/в бабочка Valtec Base</t>
  </si>
  <si>
    <t>Кран шаровый 1/2" в/в с фильтром, бабочка Arco Sena</t>
  </si>
  <si>
    <t>Кран шаровый 1/2" в/н бабочка CK Best</t>
  </si>
  <si>
    <t>Кран шаровый 1/2" в/н бабочка Valtec Base</t>
  </si>
  <si>
    <t>Кран шаровый 1/2" в/н ручка CK Best</t>
  </si>
  <si>
    <t>Кран шаровый 1/2" в/н со сгоном бабочка CK Best</t>
  </si>
  <si>
    <t>Кран шаровый 1/2" н/н бабочка Valtec Base</t>
  </si>
  <si>
    <t>Кран шаровый 3/4" в/в бабочка Valtec Base</t>
  </si>
  <si>
    <t>Кран шаровый 3/4" в/в ручка Valtec Base</t>
  </si>
  <si>
    <t>Кран шаровый 3/4" в/в с фильтром, бабочка Arco Sena</t>
  </si>
  <si>
    <t>Кран шаровый 3/4" в/н бабочка CK Best</t>
  </si>
  <si>
    <t>Кран шаровый 3/4" в/н бабочка Valtec Base</t>
  </si>
  <si>
    <t>Кран шаровый 3/4" в/н ручка CK Best</t>
  </si>
  <si>
    <t>Кран шаровый 3/4" в/н ручка Valtec Base</t>
  </si>
  <si>
    <t>Кран шаровый 3/4" в/н со сгоном бабочка CK Best</t>
  </si>
  <si>
    <t>Кран шаровый 3/4" н/н бабочка Valtec Base</t>
  </si>
  <si>
    <t>Кран шаровый для металлопластиковых труб 16 обж(ц) х 1/2" внутр(г) бабочка Smart</t>
  </si>
  <si>
    <t>Кран шаровый для металлопластиковых труб 16 обж(ц) х 1/2" нар(ш) бабочка Smart</t>
  </si>
  <si>
    <t>Кран шаровый для металлопластиковых труб 16 обж(ц) х 16 обж(ц) бабочка Smart</t>
  </si>
  <si>
    <t>Кран шаровый для металлопластиковых труб 20 обж(ц) х 20 обж(ц) бабочка Smart</t>
  </si>
  <si>
    <t>Кран шаровый для металлопластиковых труб 20 обж(ц) х 3/4" внутр(г) бабочка Smart</t>
  </si>
  <si>
    <t>Кран шаровый для металлопластиковых труб 20 обж(ц) х 3/4" нар(ш) бабочка Smart</t>
  </si>
  <si>
    <t>Кран шаровый для стиральных машин 1/2" х 1/2" н/н бабочка CK Best</t>
  </si>
  <si>
    <t>Кран шаровый для стиральных машин 1/2" х 3/4" х 1/2" в/н/н бабочка Remer</t>
  </si>
  <si>
    <t>Кран шаровый для стиральных машин 3/4" х 1/2" н/н бабочка CK Best</t>
  </si>
  <si>
    <t>Кран шаровый 1" в/н ручка Bugatti</t>
  </si>
  <si>
    <t>Кран шаровый 1/2" в/в бабочка Bugatti</t>
  </si>
  <si>
    <t>Кран шаровый 1/2" в/в мини Bugatti</t>
  </si>
  <si>
    <t>Кран шаровый 1/2" в/в ручка Bugatti</t>
  </si>
  <si>
    <t>Кран шаровый 1/2" в/н бабочка Bugatti</t>
  </si>
  <si>
    <t>Кран шаровый 1/2" в/н мини Bugatti</t>
  </si>
  <si>
    <t>Кран шаровый 1/2" в/н ручка Bugatti</t>
  </si>
  <si>
    <t>Кран шаровый 1/2" в/н со сгоном бабочка Bugatti</t>
  </si>
  <si>
    <t>Кран шаровый 1/2" н/н бабочка Bugatti</t>
  </si>
  <si>
    <t>Кран шаровый 1/2" н/н со штуцером ручка Bugatti</t>
  </si>
  <si>
    <t>Кран шаровый 3/4" в/в бабочка Bugatti</t>
  </si>
  <si>
    <t>Кран шаровый 3/4" в/в ручка Bugatti</t>
  </si>
  <si>
    <t>Кран шаровый 3/4" в/н бабочка Bugatti</t>
  </si>
  <si>
    <t>Кран шаровый 3/4" в/н ручка Bugatti</t>
  </si>
  <si>
    <t>Кран шаровый 3/4" в/н со сгоном бабочка Bugatti</t>
  </si>
  <si>
    <t>Кран шаровый 3/4" н/н со штуцером ручка Bugatti</t>
  </si>
  <si>
    <t>Набор для крепления водонагревателя (упак.)</t>
  </si>
  <si>
    <t>Набор для крепления умывальника (упак.)</t>
  </si>
  <si>
    <t>Набор для крепления унитаза (упак.)</t>
  </si>
  <si>
    <t>Хомут сантехнический 1.1/2” (48-52 мм) 30 шт.</t>
  </si>
  <si>
    <t>Хомут сантехнический 1.1/2” (48-52 мм) со шпилькой и дюбелем</t>
  </si>
  <si>
    <t>Хомут сантехнический 1.1/4” (40-45 мм) 30 шт.</t>
  </si>
  <si>
    <t>Хомут сантехнический 1.1/4” (40-45 мм) со шпилькой и дюбелем</t>
  </si>
  <si>
    <t>Хомут сантехнический 1” (32-35 мм) 50 шт.</t>
  </si>
  <si>
    <t>Хомут сантехнический 1” (32-35 мм) со шпилькой и дюбелем 2 шт.</t>
  </si>
  <si>
    <t>Хомут сантехнический 1/2” (20-24 мм) 50 шт.</t>
  </si>
  <si>
    <t>Хомут сантехнический 1/2” (20-24 мм) со шпилькой и дюбелем 2 шт.</t>
  </si>
  <si>
    <t>Хомут сантехнический 3/4” (25-28 мм)  50 шт.</t>
  </si>
  <si>
    <t>Хомут сантехнический 3/4” (25-28 мм) со шпилькой и дюбелем 2 шт.</t>
  </si>
  <si>
    <t>Хомут сантехнический 3/8” (15-19 мм) со шпилькой и дюбелем 2 шт.</t>
  </si>
  <si>
    <t>Хомут сантехнический 4” (108-115 мм) 10 шт.</t>
  </si>
  <si>
    <t>Хомут сантехнический 4” (108-115 мм) со шпилькой и дюбелем</t>
  </si>
  <si>
    <t>Шпилька сантехническая  8х100 мм оцинкованная 2 шт.</t>
  </si>
  <si>
    <t>Шпилька сантехническая  8х80 мм оцинкованная 4 шт.</t>
  </si>
  <si>
    <t>Шпилька сантехническая 10х100 мм оцинкованная 2 шт.</t>
  </si>
  <si>
    <t>Манжета переходная  d25x40 мм</t>
  </si>
  <si>
    <t>Манжета переходная  d25x50 мм</t>
  </si>
  <si>
    <t>Манжета переходная  d32x40 мм</t>
  </si>
  <si>
    <t>Манжета переходная  d32x50 мм</t>
  </si>
  <si>
    <t>Манжета переходная  d40x50 мм</t>
  </si>
  <si>
    <t>Манжета переходная  d40x73мм</t>
  </si>
  <si>
    <t>Манжета переходная  d50x73 мм</t>
  </si>
  <si>
    <t>Манжета переходная d110x123 мм</t>
  </si>
  <si>
    <t>Набор сантехнических прокладок «Сантехник» №1 (резина)</t>
  </si>
  <si>
    <t>Набор сантехнических прокладок «Сантехник» №2 (силикон)</t>
  </si>
  <si>
    <t>Прокладка 1" резиновая (20 шт.)</t>
  </si>
  <si>
    <t>Прокладка 1" силиконовая (20 шт.)</t>
  </si>
  <si>
    <t>Прокладка 1" фторопласт (20 шт.)</t>
  </si>
  <si>
    <t>Прокладка 1/2" паронитовая (20 шт.)</t>
  </si>
  <si>
    <t>Прокладка 1/2" резиновая (10 шт.)</t>
  </si>
  <si>
    <t>Прокладка 1/2" силиконовая (20 шт.)</t>
  </si>
  <si>
    <t>Прокладка 1/2" фторопласт (20 шт.)</t>
  </si>
  <si>
    <t>Прокладка 3/4" паронитовая (20 шт.)</t>
  </si>
  <si>
    <t>Прокладка 3/4" резиновая (20 шт.)</t>
  </si>
  <si>
    <t>Прокладка 3/4" силиконовая (20 шт.)</t>
  </si>
  <si>
    <t>Прокладка 3/4" фторопласт (20 шт.)</t>
  </si>
  <si>
    <t>Замазка сантехническая Unigum (250 гр.)</t>
  </si>
  <si>
    <t>Комплект монтажный Multipak №3 для газа</t>
  </si>
  <si>
    <t>Комплект монтажный Unipak №1 для воды</t>
  </si>
  <si>
    <t>Комплект монтажный Unipak №2 для воды</t>
  </si>
  <si>
    <t>Лен сантехнический 100 гр. Unipak</t>
  </si>
  <si>
    <t>Лен сантехнический 500 гр. Unipak</t>
  </si>
  <si>
    <t>Лента ФУМ 12 мм х 10 м (2 шт.)</t>
  </si>
  <si>
    <t>Лента ФУМ 12 мм х 12 м Unitape</t>
  </si>
  <si>
    <t>Лента ФУМ 12 мм х 12 м для газа</t>
  </si>
  <si>
    <t>Нить универсальная Tangit Uni-lock 20 м</t>
  </si>
  <si>
    <t>Нить универсальная Unipak Uniflon 175 м</t>
  </si>
  <si>
    <t>Определитель утечки газа Multitec (400 мл.)</t>
  </si>
  <si>
    <t>Паста (шпаклевка) для уплотнения резьбовых соединений Multipak (300 гр.)</t>
  </si>
  <si>
    <t>Паста (шпаклевка) для уплотнения резьбовых соединений Multipak (50 гр.)</t>
  </si>
  <si>
    <t>Паста (шпаклевка) для уплотнения резьбовых соединений Unipak (250 гр.)</t>
  </si>
  <si>
    <t>Паста (шпаклевка) для уплотнения резьбовых соединений Unipak (360 гр.)</t>
  </si>
  <si>
    <t>Паста (шпаклевка) для уплотнения резьбовых соединений Unipak (65 гр.)</t>
  </si>
  <si>
    <t>Смазка сантехническая Unipak Glidex (50 гр.)</t>
  </si>
  <si>
    <t>Смазка техническая Unipak Super Glidex (250 гр.)</t>
  </si>
  <si>
    <t>Смазка техническая Оstendorf (150 гр.)</t>
  </si>
  <si>
    <t>Подводка гибкая для воды  30 см, 1/2" в/в</t>
  </si>
  <si>
    <t>Подводка гибкая для воды  30 см, 1/2" в/н</t>
  </si>
  <si>
    <t>Подводка гибкая для воды  60 см, 1/2" в/в</t>
  </si>
  <si>
    <t>Подводка гибкая для воды  60 см, 1/2" в/н</t>
  </si>
  <si>
    <t>Подводка гибкая для воды  80 см, 1/2" в/в</t>
  </si>
  <si>
    <t>Подводка гибкая для воды  80 см, 1/2" в/н</t>
  </si>
  <si>
    <t>Подводка гибкая для воды 100 см, 1/2" в/в</t>
  </si>
  <si>
    <t>Подводка гибкая для воды 120 см, 1/2" в/в</t>
  </si>
  <si>
    <t>Подводка гибкая для воды 120 см, 1/2" в/н</t>
  </si>
  <si>
    <t>Подводка гибкая для воды 150 см, 1/2" в/в</t>
  </si>
  <si>
    <t>Подводка гибкая для воды 150 см, 1/2" в/н</t>
  </si>
  <si>
    <t>Подводка гибкая для воды 200 см, 1/2" в/в</t>
  </si>
  <si>
    <t>Подводка гибкая для воды 200 см, 1/2" в/н</t>
  </si>
  <si>
    <t>Подводка гибкая для смесителя  40 см, 1/2" х М10</t>
  </si>
  <si>
    <t>Подводка гибкая для смесителя  60 см, 1/2" х М10</t>
  </si>
  <si>
    <t>Подводка гибкая для смесителя  80 см, 1/2" х М10</t>
  </si>
  <si>
    <t>Подводка гибкая для смесителя 100 см, 1/2" х М10</t>
  </si>
  <si>
    <t>Манометр радиальный 1/4" нар(ш) 4 бара Emmeti</t>
  </si>
  <si>
    <t>Манометр радиальный 1/4" нар(ш) 6 бар Emmeti</t>
  </si>
  <si>
    <t>Редуктор давления 1/2" в/в Itap</t>
  </si>
  <si>
    <t>Редуктор давления 1/2" в/в с отверстием под манометр Itap</t>
  </si>
  <si>
    <t>Редуктор давления 3/4" в/в Itap</t>
  </si>
  <si>
    <t>Редуктор давления 3/4" в/в с отверстием под манометр Itap</t>
  </si>
  <si>
    <t>Счетчик для горячей воды Minomess-Zenner 15</t>
  </si>
  <si>
    <t>Счетчик для горячей воды Minomess-Zenner 20</t>
  </si>
  <si>
    <t>Счетчик для горячей воды Метер СВ-15Г</t>
  </si>
  <si>
    <t>Счетчик для холодной воды Minomess-Zenner 15</t>
  </si>
  <si>
    <t>Счетчик для холодной воды Minomess-Zenner 20</t>
  </si>
  <si>
    <t>Счетчик для холодной воды Метер СВ-15Х</t>
  </si>
  <si>
    <t>Труба гофрированная 25 мм для металлопластиковых труб d16 мм красная (бухта 50 м)</t>
  </si>
  <si>
    <t>Труба гофрированная 25 мм для металлопластиковых труб d16 мм синяя (бухта 50 м)</t>
  </si>
  <si>
    <t>Труба гофрированная 32 мм для металлопластиковых труб d20 мм красная (бухта 50 м)</t>
  </si>
  <si>
    <t>Труба гофрированная 32 мм для металлопластиковых труб d20 мм синяя (бухта 50 м)</t>
  </si>
  <si>
    <t>Труба гофрированная 40 мм для металлопластиковых труб d26 мм красная (бухта 30 м)</t>
  </si>
  <si>
    <t>Труба гофрированная 40 мм для металлопластиковых труб d26 мм синяя (бухта 30 м)</t>
  </si>
  <si>
    <t>Труба металлопластиковая 16х2 мм Henco</t>
  </si>
  <si>
    <t>Труба металлопластиковая 16х2 мм Henco (200 м)</t>
  </si>
  <si>
    <t>Труба металлопластиковая 16х2 мм Lemen</t>
  </si>
  <si>
    <t>Труба металлопластиковая 16х2 мм Lemen (100 м)</t>
  </si>
  <si>
    <t>Труба металлопластиковая 20х2 мм Henco</t>
  </si>
  <si>
    <t>Труба металлопластиковая 20х2 мм Henco (100 м)</t>
  </si>
  <si>
    <t xml:space="preserve">Труба металлопластиковая 20х2 мм Lemen </t>
  </si>
  <si>
    <t>Труба металлопластиковая 20х2 мм Lemen (100 м)</t>
  </si>
  <si>
    <t>Труба металлопластиковая 26х3 мм Henco</t>
  </si>
  <si>
    <t>Труба металлопластиковая 26х3 мм Henco (50 м)</t>
  </si>
  <si>
    <t xml:space="preserve">Труба металлопластиковая 26х3 мм Lemen </t>
  </si>
  <si>
    <t>Труба металлопластиковая 26х3 мм Lemen (100 м)</t>
  </si>
  <si>
    <t>Труба металлопластиковая 26х3 мм Lemen (50 м)</t>
  </si>
  <si>
    <t>Труба металлопластиковая 32х3 мм Henco</t>
  </si>
  <si>
    <t>Труба металлопластиковая 32х3 мм Henco (50 м)</t>
  </si>
  <si>
    <t>Фиксатор для металлопластиковых труб 16 мм (10 шт.)</t>
  </si>
  <si>
    <t>Фиксатор для металлопластиковых труб 20 мм (10 шт.)</t>
  </si>
  <si>
    <t>Фиксатор для металлопластиковых труб 26 мм (5 шт.)</t>
  </si>
  <si>
    <t>Заглушка ПНД компрессионная 20 мм ТПК-Аква</t>
  </si>
  <si>
    <t>Заглушка ПНД компрессионная 25 мм ТПК-Аква</t>
  </si>
  <si>
    <t>Заглушка ПНД компрессионная 32 мм ТПК-Аква</t>
  </si>
  <si>
    <t>Заглушка ПНД компрессионная 40 мм ТПК-Аква</t>
  </si>
  <si>
    <t>Кран ПНД компрессионный 40 мм Poelsan</t>
  </si>
  <si>
    <t>Кран ПНД компрессионный переходный 32х3/4" ВР Poelsan</t>
  </si>
  <si>
    <t>Кран ПНД компрессионный переходный 40х1" НР Poelsan</t>
  </si>
  <si>
    <t>Кран ПНД переходный 1.1/4" ВРх1.1/4" НР Poelsan</t>
  </si>
  <si>
    <t>Кран ПНД переходный 1" ВРх3/4" ВР Poelsan</t>
  </si>
  <si>
    <t>Муфта ПНД компрессионная 20х20 мм ТПК-Аква</t>
  </si>
  <si>
    <t>Муфта ПНД компрессионная 25х25 мм ТПК-Аква</t>
  </si>
  <si>
    <t>Муфта ПНД компрессионная 32х32 мм ТПК-Аква</t>
  </si>
  <si>
    <t>Муфта ПНД компрессионная 40х40 мм ТПК-Аква</t>
  </si>
  <si>
    <t>Муфта ПНД компрессионная переходная 20х1/2" ВР ТПК-Аква</t>
  </si>
  <si>
    <t>Муфта ПНД компрессионная переходная 20х1/2" НР ТПК-Аква</t>
  </si>
  <si>
    <t>Муфта ПНД компрессионная переходная 25х1" НР ТПК-Аква</t>
  </si>
  <si>
    <t>Муфта ПНД компрессионная переходная 25х1/2" НР ТПК-Аква</t>
  </si>
  <si>
    <t>Муфта ПНД компрессионная переходная 25х20 мм ТПК-Аква</t>
  </si>
  <si>
    <t>Муфта ПНД компрессионная переходная 25х3/4" ВР ТПК-Аква</t>
  </si>
  <si>
    <t>Муфта ПНД компрессионная переходная 25х3/4" НР ТПК-Аква</t>
  </si>
  <si>
    <t>Муфта ПНД компрессионная переходная 32х1" ВР ТПК-Аква</t>
  </si>
  <si>
    <t>Муфта ПНД компрессионная переходная 32х1" НР ТПК-Аква</t>
  </si>
  <si>
    <t>Муфта ПНД компрессионная переходная 32х25 мм ТПК-Аква</t>
  </si>
  <si>
    <t>Муфта ПНД компрессионная переходная 32х3/4" ВР ТПК-Аква</t>
  </si>
  <si>
    <t>Муфта ПНД компрессионная переходная 32х3/4" НР ТПК-Аква</t>
  </si>
  <si>
    <t>Муфта ПНД компрессионная переходная 40х1.1/4" НР ТПК-Аква</t>
  </si>
  <si>
    <t>Муфта ПНД компрессионная переходная 40х32 мм ТПК-Аква</t>
  </si>
  <si>
    <t>Тройник ПНД компрессионный 20х20х20 мм ТПК-Аква</t>
  </si>
  <si>
    <t>Тройник ПНД компрессионный 25х25х25 мм ТПК-Аква</t>
  </si>
  <si>
    <t>Тройник ПНД компрессионный 32х32х32 мм ТПК-Аква</t>
  </si>
  <si>
    <t>Тройник ПНД компрессионный 40х40х40 мм ТПК-Аква</t>
  </si>
  <si>
    <t>Тройник ПНД компрессионный переходный 20х1/2" НР х20 мм ТПК-Аква</t>
  </si>
  <si>
    <t>Тройник ПНД компрессионный переходный 25х1/2" НР х25 мм ТПК-Аква</t>
  </si>
  <si>
    <t>Тройник ПНД компрессионный переходный 25х3/4" ВР х25 мм ТПК-Аква</t>
  </si>
  <si>
    <t>Тройник ПНД компрессионный переходный 25х3/4" НР х25 мм ТПК-Аква</t>
  </si>
  <si>
    <t>Тройник ПНД компрессионный переходный 32х1" ВР х32 мм ТПК-Аква</t>
  </si>
  <si>
    <t>Тройник ПНД компрессионный переходный 32х1" НР х32 мм ТПК-Аква</t>
  </si>
  <si>
    <t>Тройник ПНД компрессионный переходный 32х25х32 мм ТПК-Аква</t>
  </si>
  <si>
    <t>Тройник ПНД компрессионный переходный 32х3/4" ВР х32 мм ТПК-Аква</t>
  </si>
  <si>
    <t>Труба ПНД (ПЭ-100) для систем водоснабжения 20 мм</t>
  </si>
  <si>
    <t>Труба ПНД (ПЭ-100) для систем водоснабжения 20 мм (бухта 100 м)</t>
  </si>
  <si>
    <t>Труба ПНД (ПЭ-100) для систем водоснабжения 25 мм</t>
  </si>
  <si>
    <t>Труба ПНД (ПЭ-100) для систем водоснабжения 25 мм (бухта 100 м)</t>
  </si>
  <si>
    <t>Труба ПНД (ПЭ-100) для систем водоснабжения 32 мм</t>
  </si>
  <si>
    <t>Труба ПНД (ПЭ-100) для систем водоснабжения 32 мм (бухта 100 м)</t>
  </si>
  <si>
    <t>Труба ПНД (ПЭ-100) для систем водоснабжения 40 мм</t>
  </si>
  <si>
    <t>Труба ПНД (ПЭ-100) для систем водоснабжения 40 мм (бухта 100 м)</t>
  </si>
  <si>
    <t>Угол ПНД компрессионный 20х20 мм ТПК-Аква</t>
  </si>
  <si>
    <t>Угол ПНД компрессионный 25х25 мм ТПК-Аква</t>
  </si>
  <si>
    <t>Угол ПНД компрессионный 32х32 мм ТПК-Аква</t>
  </si>
  <si>
    <t>Угол ПНД компрессионный 40х40 мм ТПК-Аква</t>
  </si>
  <si>
    <t>Угол ПНД компрессионный переходный 20х1/2" ВР ТПК-Аква</t>
  </si>
  <si>
    <t>Угол ПНД компрессионный переходный 20х1/2" НР ТПК-Аква</t>
  </si>
  <si>
    <t>Угол ПНД компрессионный переходный 20х3/4" НР ТПК-Аква</t>
  </si>
  <si>
    <t>Угол ПНД компрессионный переходный 25х1/2" НР ТПК-Аква</t>
  </si>
  <si>
    <t>Угол ПНД компрессионный переходный 25х3/4" ВР ТПК-Аква</t>
  </si>
  <si>
    <t>Угол ПНД компрессионный переходный 25х3/4" НР ТПК-Аква</t>
  </si>
  <si>
    <t>Угол ПНД компрессионный переходный 32х1" ВР ТПК-Аква</t>
  </si>
  <si>
    <t>Угол ПНД компрессионный переходный 32х1" НР ТПК-Аква</t>
  </si>
  <si>
    <t>Угол ПНД компрессионный переходный 32х3/4" ВР ТПК-Аква</t>
  </si>
  <si>
    <t>Угол ПНД компрессионный переходный 32х3/4" НР ТПК-Аква</t>
  </si>
  <si>
    <t>Вентиль полипропиленовый 20 мм Pro Aqua</t>
  </si>
  <si>
    <t>Вентиль полипропиленовый 25 мм Pro Aqua</t>
  </si>
  <si>
    <t>Вентиль полипропиленовый 32 мм Pro Aqua</t>
  </si>
  <si>
    <t>Водорозетка полипропиленовая 20х1/2" ВР Pro Aqua</t>
  </si>
  <si>
    <t>Водорозетка полипропиленовая 25х1/2" ВР Pro Aqua</t>
  </si>
  <si>
    <t>Заглушка полипропиленовая 1/2" НР Pro Aqua</t>
  </si>
  <si>
    <t>Заглушка полипропиленовая 20 мм Pro Aqua</t>
  </si>
  <si>
    <t>Заглушка полипропиленовая 25 мм Pro Aqua</t>
  </si>
  <si>
    <t>Заглушка полипропиленовая 3/4" НР Pro Aqua</t>
  </si>
  <si>
    <t>Заглушка полипропиленовая 32 мм Pro Aqua</t>
  </si>
  <si>
    <t>Заглушка полипропиленовая 40 мм Pro Aqua</t>
  </si>
  <si>
    <t>Зачистка для полипропиленовых труб 20-25 мм Pro Aqua</t>
  </si>
  <si>
    <t>Зачистка для полипропиленовых труб 32-40 мм Pro Aqua</t>
  </si>
  <si>
    <t>Кран полипропиленовый шаровый 20 мм Pro Aqua</t>
  </si>
  <si>
    <t>Кран полипропиленовый шаровый 20х1/2" НР прямой с американкой Pro Aqua</t>
  </si>
  <si>
    <t>Кран полипропиленовый шаровый 20х1/2" НР угловой с американкой Pro Aqua</t>
  </si>
  <si>
    <t>Кран полипропиленовый шаровый 25 мм Pro Aqua</t>
  </si>
  <si>
    <t>Кран полипропиленовый шаровый 25х3/4" НР прямой с американкой Pro Aqua</t>
  </si>
  <si>
    <t>Кран полипропиленовый шаровый 25х3/4" НР угловой с американкой Pro Aqua</t>
  </si>
  <si>
    <t>Кран полипропиленовый шаровый 32 мм Pro Aqua</t>
  </si>
  <si>
    <t>Кран полипропиленовый шаровый 40 мм Pro Aqua</t>
  </si>
  <si>
    <t>Крестовина полипропиленовая 20 мм Pro Aqua</t>
  </si>
  <si>
    <t>Крестовина полипропиленовая 25 мм Pro Aqua</t>
  </si>
  <si>
    <t>Крестовина полипропиленовая 32 мм Pro Aqua</t>
  </si>
  <si>
    <t>Муфта полипропиленовая 20 мм Pro Aqua</t>
  </si>
  <si>
    <t>Муфта полипропиленовая 20х1/2" ВР Pro Aqua</t>
  </si>
  <si>
    <t>Муфта полипропиленовая 20х1/2" НР Pro Aqua</t>
  </si>
  <si>
    <t>Муфта полипропиленовая 20х3/4" ВР Pro Aqua</t>
  </si>
  <si>
    <t>Муфта полипропиленовая 20х3/4" НР Pro Aqua</t>
  </si>
  <si>
    <t>Муфта полипропиленовая 25 мм Pro Aqua</t>
  </si>
  <si>
    <t>Муфта полипропиленовая 25х1/2" ВР Pro Aqua</t>
  </si>
  <si>
    <t>Муфта полипропиленовая 25х1/2" НР Pro Aqua</t>
  </si>
  <si>
    <t>Муфта полипропиленовая 25х3/4" ВР Pro Aqua</t>
  </si>
  <si>
    <t>Муфта полипропиленовая 25х3/4" НР Pro Aqua</t>
  </si>
  <si>
    <t>Муфта полипропиленовая 32 мм Pro Aqua</t>
  </si>
  <si>
    <t>Муфта полипропиленовая 32х3/4" ВР Pro Aqua</t>
  </si>
  <si>
    <t>Муфта полипропиленовая 32х3/4" НР Pro Aqua</t>
  </si>
  <si>
    <t>Муфта полипропиленовая 40 мм Pro Aqua</t>
  </si>
  <si>
    <t>Муфта полипропиленовая переходная 25х20 мм Pro Aqua</t>
  </si>
  <si>
    <t>Муфта полипропиленовая переходная 32х20 мм Pro Aqua</t>
  </si>
  <si>
    <t>Муфта полипропиленовая переходная 32х25 мм Pro Aqua</t>
  </si>
  <si>
    <t>Муфта полипропиленовая переходная 40х20 мм Pro Aqua</t>
  </si>
  <si>
    <t>Муфта полипропиленовая переходная 40х25 мм Pro Aqua</t>
  </si>
  <si>
    <t>Муфта полипропиленовая переходная 40х32 мм Pro Aqua</t>
  </si>
  <si>
    <t>Муфта полипропиленовая под ключ 32х1" ВР Pro Aqua</t>
  </si>
  <si>
    <t>Муфта полипропиленовая под ключ 32х1" НР Pro Aqua</t>
  </si>
  <si>
    <t>Муфта полипропиленовая под ключ 40х1.1/4" ВР Pro Aqua</t>
  </si>
  <si>
    <t>Муфта полипропиленовая под ключ 40х1.1/4" НР Pro Aqua</t>
  </si>
  <si>
    <t>Муфта полипропиленовая разъемная (американка) 20х1/2" ВР Pro Aqua</t>
  </si>
  <si>
    <t>Муфта полипропиленовая разъемная (американка) 20х1/2" НР Pro Aqua</t>
  </si>
  <si>
    <t>Муфта полипропиленовая разъемная (американка) 25х3/4" ВР Pro Aqua</t>
  </si>
  <si>
    <t>Муфта полипропиленовая разъемная (американка) 25х3/4" НР Pro Aqua</t>
  </si>
  <si>
    <t>Муфта полипропиленовая разъемная (американка) 32х1" ВР Pro Aqua</t>
  </si>
  <si>
    <t>Муфта полипропиленовая разъемная (американка) 32х1" НР Pro Aqua</t>
  </si>
  <si>
    <t>Муфта полипропиленовая разъемная (американка) 40х1.1/4" ВР Pro Aqua</t>
  </si>
  <si>
    <t>Муфта полипропиленовая с накидной гайкой 20х1/2" ВР Pro Aqua</t>
  </si>
  <si>
    <t>Муфта полипропиленовая с накидной гайкой 20х3/4" ВР Pro Aqua</t>
  </si>
  <si>
    <t>Муфта полипропиленовая с накидной гайкой 25х1" ВР Pro Aqua</t>
  </si>
  <si>
    <t>Муфта полипропиленовая с накидной гайкой 25х3/4" ВР Pro Aqua</t>
  </si>
  <si>
    <t>Муфта полипропиленовая с накидной гайкой 32х1" ВР Pro Aqua</t>
  </si>
  <si>
    <t>Обвод полипропиленовый 20 мм Pro Aqua</t>
  </si>
  <si>
    <t>Обвод полипропиленовый 25 мм Pro Aqua</t>
  </si>
  <si>
    <t>Обвод полипропиленовый 32 мм Pro Aqua</t>
  </si>
  <si>
    <t>Обвод полипропиленовый 40 мм Pro Aqua</t>
  </si>
  <si>
    <t>Петля полипропиленовая компенсационная 20 мм Pro Aqua</t>
  </si>
  <si>
    <t>Петля полипропиленовая компенсационная 25 мм Pro Aqua</t>
  </si>
  <si>
    <t>Планка монтажная полипропиленовая с двумя водорозетками 20х1/2" ВР Pro Aqua</t>
  </si>
  <si>
    <t>Сварочный аппарат для полипропиленовых труб с насадками</t>
  </si>
  <si>
    <t>Тройник полипропиленовый 20 мм Pro Aqua</t>
  </si>
  <si>
    <t>Тройник полипропиленовый 20х1/2" ВР Pro Aqua</t>
  </si>
  <si>
    <t>Тройник полипропиленовый 20х1/2" НР Pro Aqua</t>
  </si>
  <si>
    <t>Тройник полипропиленовый 20х3/4" ВР Pro Aqua</t>
  </si>
  <si>
    <t>Тройник полипропиленовый 20х3/4" НР Pro Aqua</t>
  </si>
  <si>
    <t>Тройник полипропиленовый 25 мм Pro Aqua</t>
  </si>
  <si>
    <t>Тройник полипропиленовый 25х1/2" ВР Pro Aqua</t>
  </si>
  <si>
    <t>Тройник полипропиленовый 25х1/2" НР Pro Aqua</t>
  </si>
  <si>
    <t>Тройник полипропиленовый 25х3/4" ВР Pro Aqua</t>
  </si>
  <si>
    <t>Тройник полипропиленовый 25х3/4" НР Pro Aqua</t>
  </si>
  <si>
    <t>Тройник полипропиленовый 32мм Pro Aqua</t>
  </si>
  <si>
    <t>Тройник полипропиленовый 32х1" ВР Pro Aqua</t>
  </si>
  <si>
    <t>Тройник полипропиленовый 32х1" НР Pro Aqua</t>
  </si>
  <si>
    <t>Тройник полипропиленовый 32х3/4" ВР Pro Aqua</t>
  </si>
  <si>
    <t>Тройник полипропиленовый 32х3/4" НР Pro Aqua</t>
  </si>
  <si>
    <t>Тройник полипропиленовый 40 мм Pro Aqua</t>
  </si>
  <si>
    <t>Тройник полипропиленовый переходный 25х20х20 мм Pro Aqua</t>
  </si>
  <si>
    <t>Тройник полипропиленовый переходный 25х20х25 мм Pro Aqua</t>
  </si>
  <si>
    <t>Тройник полипропиленовый переходный 32х20х20 мм Pro Aqua</t>
  </si>
  <si>
    <t>Тройник полипропиленовый переходный 32х20х25 мм Pro Aqua</t>
  </si>
  <si>
    <t>Тройник полипропиленовый переходный 32х20х32 мм Pro Aqua</t>
  </si>
  <si>
    <t>Тройник полипропиленовый переходный 32х25х25 мм Pro Aqua</t>
  </si>
  <si>
    <t>Тройник полипропиленовый переходный 32х25х32 мм Pro Aqua</t>
  </si>
  <si>
    <t>Тройник полипропиленовый переходный 40х20х40 мм Pro Aqua</t>
  </si>
  <si>
    <t>Тройник полипропиленовый переходный 40х25х40 мм Pro Aqua</t>
  </si>
  <si>
    <t>Тройник полипропиленовый переходный 40х32х40 мм Pro Aqua</t>
  </si>
  <si>
    <t>Тройник полипропиленовый с накидной гайкой 20х 3/4" ВР х20 мм Pro Aqua</t>
  </si>
  <si>
    <t>Труба полипропиленовая PN 20, 20х2000 мм Pro Aqua</t>
  </si>
  <si>
    <t>Труба полипропиленовая PN 20, 25х2000 мм Pro Aqua</t>
  </si>
  <si>
    <t>Труба полипропиленовая PN 20, 32х2000 мм Pro Aqua</t>
  </si>
  <si>
    <t>Труба полипропиленовая PN 20, 40х2000 мм Pro Aqua</t>
  </si>
  <si>
    <t>Труба полипропиленовая, армированная алюминием PN 25, 20х2000 мм Pro Aqua</t>
  </si>
  <si>
    <t>Труба полипропиленовая, армированная алюминием PN 25, 25х2000 мм Pro Aqua</t>
  </si>
  <si>
    <t>Труба полипропиленовая, армированная алюминием PN 25, 32х2000 мм Pro Aqua</t>
  </si>
  <si>
    <t>Труба полипропиленовая, армированная алюминием PN 25, 40х2000 мм Pro Aqua</t>
  </si>
  <si>
    <t>Труба полипропиленовая, армированная стекловолокном PN 25, 20х2000 мм Pro Aqua</t>
  </si>
  <si>
    <t>Труба полипропиленовая, армированная стекловолокном PN 25, 25х2000 мм Pro Aqua</t>
  </si>
  <si>
    <t>Труба полипропиленовая, армированная стекловолокном PN 25, 32х2000 мм Pro Aqua</t>
  </si>
  <si>
    <t>Труба полипропиленовая, армированная стекловолокном PN 25, 40х2000 мм Pro Aqua</t>
  </si>
  <si>
    <t>Угол полипропиленовый 20 мм, 45° Pro Aqua</t>
  </si>
  <si>
    <t>Угол полипропиленовый 20 мм, 90° Pro Aqua</t>
  </si>
  <si>
    <t>Угол полипропиленовый 20х1/2" ВР Pro Aqua</t>
  </si>
  <si>
    <t>Угол полипропиленовый 20х1/2" НР Pro Aqua</t>
  </si>
  <si>
    <t>Угол полипропиленовый 20х3/4" ВР Pro Aqua</t>
  </si>
  <si>
    <t>Угол полипропиленовый 20х3/4" НР Pro Aqua</t>
  </si>
  <si>
    <t>Угол полипропиленовый 25 мм, 45°  Pro Aqua</t>
  </si>
  <si>
    <t>Угол полипропиленовый 25 мм, 90° Pro Aqua</t>
  </si>
  <si>
    <t>Угол полипропиленовый 25х1/2" ВР Pro Aqua</t>
  </si>
  <si>
    <t>Угол полипропиленовый 25х1/2" НР Pro Aqua</t>
  </si>
  <si>
    <t>Угол полипропиленовый 25х3/4" ВР Pro Aqua</t>
  </si>
  <si>
    <t>Угол полипропиленовый 25х3/4" НР Pro Aqua</t>
  </si>
  <si>
    <t>Угол полипропиленовый 32 мм, 45° Pro Aqua</t>
  </si>
  <si>
    <t>Угол полипропиленовый 32 мм, 90° Pro Aqua</t>
  </si>
  <si>
    <t>Угол полипропиленовый 32х1" ВР Pro Aqua</t>
  </si>
  <si>
    <t>Угол полипропиленовый 32х1" НР Pro Aqua</t>
  </si>
  <si>
    <t>Угол полипропиленовый 32х3/4" ВР Pro Aqua</t>
  </si>
  <si>
    <t>Угол полипропиленовый 32х3/4" НР Pro Aqua</t>
  </si>
  <si>
    <t>Угол полипропиленовый 40 мм, 45° Pro Aqua</t>
  </si>
  <si>
    <t>Угол полипропиленовый 40 мм, 90° Pro Aqua</t>
  </si>
  <si>
    <t>Угол полипропиленовый с накидной гайкой 20х1/2" ВР Pro Aqua</t>
  </si>
  <si>
    <t>Угол полипропиленовый с накидной гайкой 20х3/4" ВР Pro Aqua</t>
  </si>
  <si>
    <t>Угол полипропиленовый с накидной гайкой 25х1" ВР Pro Aqua</t>
  </si>
  <si>
    <t>Угол полипропиленовый с накидной гайкой 25х3/4" ВР Pro Aqua</t>
  </si>
  <si>
    <t>Угол полипропиленовый с накидной гайкой 32х1" ВР Pro Aqua</t>
  </si>
  <si>
    <t>Универсальный настенный комплект 20х1/2" ВР Pro Aqua</t>
  </si>
  <si>
    <t>Фиксатор для полипропиленовых труб 20 мм Pro Aqua</t>
  </si>
  <si>
    <t>Фиксатор для полипропиленовых труб 25 мм Pro Aqua</t>
  </si>
  <si>
    <t>Фиксатор для полипропиленовых труб 32 мм Pro Aqua</t>
  </si>
  <si>
    <t>Фиксатор для полипропиленовых труб 40 мм Pro Aqua</t>
  </si>
  <si>
    <t>Фиксатор для полипропиленовых труб двойной 20 мм Pro Aqua</t>
  </si>
  <si>
    <t>Фильтр полипропиленовый косой сетчатый 20 мм Pro Aqua</t>
  </si>
  <si>
    <t>Фильтр полипропиленовый косой сетчатый 25 мм Pro Aqua</t>
  </si>
  <si>
    <t>Фильтр полипропиленовый косой сетчатый 32 мм Pro Aqua</t>
  </si>
  <si>
    <t>Комплект модулей сменных фильтрующих для мягкой воды Аквафор K1-03-02-07</t>
  </si>
  <si>
    <t>Комплект сменных фильтрующих модулей Аквафор В510-03-02-07</t>
  </si>
  <si>
    <t>Комплект сменных фильтрующих модулей Аквафор РР5-В510-02-07</t>
  </si>
  <si>
    <t>Корпус предфильтра для горячей воды Аквафор</t>
  </si>
  <si>
    <t>Корпус предфильтра для холодной воды Аквафор</t>
  </si>
  <si>
    <t>Корпус фильтра Аквафор Викинг</t>
  </si>
  <si>
    <t>Корпус фильтра Аквафор Гросс 10” NPT (водоочиститель)</t>
  </si>
  <si>
    <t>Корпус фильтра Аквафор Гросс 20” NPT (водоочиститель)</t>
  </si>
  <si>
    <t>Корпус фильтрующего модуля Аквафор К1-Р</t>
  </si>
  <si>
    <t>Модуль сменный фильтрующий Аквафор В 150 плюс</t>
  </si>
  <si>
    <t>Модуль сменный фильтрующий Аквафор В100-8</t>
  </si>
  <si>
    <t>Модуль сменный фильтрующий Аквафор В510-08</t>
  </si>
  <si>
    <t>Модуль сменный фильтрующий Аквафор В520-14</t>
  </si>
  <si>
    <t>Модуль сменный фильтрующий Аквафор К1-02</t>
  </si>
  <si>
    <t>Модуль сменный фильтрующий Аквафор К1-03</t>
  </si>
  <si>
    <t>Модуль сменный фильтрующий Аквафор К1-04</t>
  </si>
  <si>
    <t>Модуль сменный фильтрующий Аквафор К1-07</t>
  </si>
  <si>
    <t>Фильтр Аквафор (водоочиститель) Кристалл А</t>
  </si>
  <si>
    <t>Фильтр Аквафор (водоочиститель) Трио Норма</t>
  </si>
  <si>
    <t>Фильтр Аквафор (кувшин-водоочиститель) Арт</t>
  </si>
  <si>
    <t>Фильтр Аквафор (кувшин-водоочиститель) Престиж</t>
  </si>
  <si>
    <t>Элемент сменный фильтрующий для горячей воды Аквафор ЭФГ 63/250, 5 мкм</t>
  </si>
  <si>
    <t xml:space="preserve">Элемент сменный фильтрующий для холодной воды Аквафор ЭФ Г 112/250, 20 мкм </t>
  </si>
  <si>
    <t xml:space="preserve">Элемент сменный фильтрующий для холодной воды Аквафор ЭФ Г 112/250, 5 мкм </t>
  </si>
  <si>
    <t>Элемент сменный фильтрующий для холодной воды Аквафор ЭФ Г 112/508 20 мкм</t>
  </si>
  <si>
    <t xml:space="preserve">Элемент сменный фильтрующий для холодной воды Аквафор ЭФ Г 112/508, 5 мкм </t>
  </si>
  <si>
    <t>Элемент сменный фильтрующий для холодной воды Аквафор ЭФ Г 55/265, 20 мкм</t>
  </si>
  <si>
    <t>Элемент сменный фильтрующий для холодной воды Аквафор ЭФГ 63/250, 20 мкм</t>
  </si>
  <si>
    <t>Элемент сменный фильтрующий для холодной воды Аквафор ЭФГ 63/250, 5 мкм</t>
  </si>
  <si>
    <t>Клапан обратный 1" внутр(г)</t>
  </si>
  <si>
    <t>Клапан обратный 1/2" внутр(г)</t>
  </si>
  <si>
    <t>Клапан обратный 3/4" внутр(г)</t>
  </si>
  <si>
    <t>Фильтр косой 1/2" внутр(г) х 1/2" внутр(г) 800 мкм</t>
  </si>
  <si>
    <t>Фильтр косой 3/4" внутр(г) х 3/4" внутр(г) 800 мкм</t>
  </si>
  <si>
    <t>Фильтр прямой 1/2" внутр(г) х 1/2" нар(ш) 800 мкм</t>
  </si>
  <si>
    <t>Фильтр прямой 3/4" внутр(г) х 3/4" нар(ш) 800 мкм</t>
  </si>
  <si>
    <t>Фильтр сетчатый для обратного клапана 1"</t>
  </si>
  <si>
    <t>Фильтр сетчатый для обратного клапана 1/2"</t>
  </si>
  <si>
    <t>Фильтр сетчатый для обратного клапана 3/4"</t>
  </si>
  <si>
    <t>Водорозетка (угол с креплением) 16 обж(ц) х 1/2" внутр(г)</t>
  </si>
  <si>
    <t>Водорозетка (угол с креплением) 20 обж(ц) х 1/2" внутр(г)</t>
  </si>
  <si>
    <t>Водорозетка (угол с креплением) 20 обж(ц) х 3/4" внутр(г)</t>
  </si>
  <si>
    <t>Водорозетка проходная (тройник с креплением) 16 обж(ц) х 1/2" внутр(г)</t>
  </si>
  <si>
    <t>Водорозетка проходная (тройник с креплением) 20 обж(ц) х 1/2" внутр(г)</t>
  </si>
  <si>
    <t>Крестовина 16х16х16х16 обж(ц)</t>
  </si>
  <si>
    <t>Соединитель прямой 16 обж(ц) х 1/2" внутр(г)</t>
  </si>
  <si>
    <t>Соединитель прямой 16 обж(ц) х 1/2" нар(ш)</t>
  </si>
  <si>
    <t>Соединитель прямой 16 обж(ц) х 16 обж(ц)</t>
  </si>
  <si>
    <t>Соединитель прямой 16 обж(ц) х 3/4" внутр(г)</t>
  </si>
  <si>
    <t>Соединитель прямой 16 обж(ц) х 3/4" нар(ш)</t>
  </si>
  <si>
    <t>Соединитель прямой 20 обж(ц) х 1/2" внутр(г)</t>
  </si>
  <si>
    <t>Соединитель прямой 20 обж(ц) х 1/2" нар(ш)</t>
  </si>
  <si>
    <t>Соединитель прямой 20 обж(ц) х 16 обж(ц)</t>
  </si>
  <si>
    <t>Соединитель прямой 20 обж(ц) х 20 обж(ц)</t>
  </si>
  <si>
    <t>Соединитель прямой 20 обж(ц) х 3/4" внутр(г)</t>
  </si>
  <si>
    <t>Соединитель прямой 20 обж(ц) х 3/4" нар(ш)</t>
  </si>
  <si>
    <t>Соединитель прямой 26 обж(ц) х 1" внутр(г)</t>
  </si>
  <si>
    <t>Соединитель прямой 26 обж(ц) х 1" нар(ш)</t>
  </si>
  <si>
    <t>Соединитель прямой 26 обж(ц) х 20 обж(ц)</t>
  </si>
  <si>
    <t>Соединитель прямой 26 обж(ц) х 26 обж(ц)</t>
  </si>
  <si>
    <t>Соединитель прямой 26 обж(ц) х 3/4" внутр(г)</t>
  </si>
  <si>
    <t>Соединитель прямой 26 обж(ц) х 3/4" нар(ш)</t>
  </si>
  <si>
    <t>Тройник 16 обж(ц) х 1/2" внутр(г) х 16 обж(ц)</t>
  </si>
  <si>
    <t>Тройник 16 обж(ц) х 1/2" нар(ш) х 16 обж(ц)</t>
  </si>
  <si>
    <t>Тройник 16 обж(ц) х 16 обж(ц) х 16 обж(ц)</t>
  </si>
  <si>
    <t>Тройник 16 обж(ц) х 20 обж(ц) х 16 обж(ц)</t>
  </si>
  <si>
    <t>Тройник 16 обж(ц) х 3/4" нар(ш) х 16 обж(ц)</t>
  </si>
  <si>
    <t>Тройник 20 обж(ц) х 1/2" внутр(г) х 20 обж(ц)</t>
  </si>
  <si>
    <t>Тройник 20 обж(ц) х 1/2" нар(ш) х 20 обж(ц)</t>
  </si>
  <si>
    <t>Тройник 20 обж(ц) х 16 обж(ц) х 20 обж(ц)</t>
  </si>
  <si>
    <t>Тройник 20 обж(ц) х 20 обж(ц) х 20 обж(ц)</t>
  </si>
  <si>
    <t>Тройник 20 обж(ц) х 3/4" внутр(г) х 20 обж(ц)</t>
  </si>
  <si>
    <t>Тройник 20 обж(ц) х 3/4" нар(ш) х 20 обж(ц)</t>
  </si>
  <si>
    <t>Тройник 26 обж(ц) х 1" внутр(г) х 26 обж(ц)</t>
  </si>
  <si>
    <t>Тройник 26 обж(ц) х 1" нар(ш) х 26 обж(ц)</t>
  </si>
  <si>
    <t>Тройник 26 обж(ц) х 20 обж(ц) х 26 обж(ц)</t>
  </si>
  <si>
    <t>Тройник 26 обж(ц) х 26 обж(ц) х 26 обж(ц)</t>
  </si>
  <si>
    <t>Тройник 26 обж(ц) х 3/4" внутр(г) х 26 обж(ц)</t>
  </si>
  <si>
    <t>Тройник 26 обж(ц) х 3/4" нар(ш) х 26 обж(ц)</t>
  </si>
  <si>
    <t>Угол 16 обж(ц) х 1/2" внутр(г)</t>
  </si>
  <si>
    <t>Угол 16 обж(ц) х 1/2" нар(ш)</t>
  </si>
  <si>
    <t>Угол 16 обж(ц) х 16 обж(ц)</t>
  </si>
  <si>
    <t>Угол 16 обж(ц) х 3/4" внутр(г)</t>
  </si>
  <si>
    <t>Угол 16 обж(ц) х 3/4" нар(ш)</t>
  </si>
  <si>
    <t>Угол 20 обж(ц) х 1/2" внутр(г)</t>
  </si>
  <si>
    <t>Угол 20 обж(ц) х 1/2" нар(ш)</t>
  </si>
  <si>
    <t>Угол 20 обж(ц) х 20 обж(ц)</t>
  </si>
  <si>
    <t>Угол 20 обж(ц) х 3/4" внутр(г)</t>
  </si>
  <si>
    <t>Угол 20 обж(ц) х 3/4" нар(ш)</t>
  </si>
  <si>
    <t>Угол 26 обж(ц) х 1" внутр(г)</t>
  </si>
  <si>
    <t>Угол 26 обж(ц) х 1" нар(ш)</t>
  </si>
  <si>
    <t>Угол 26 обж(ц) х 26 обж(ц)</t>
  </si>
  <si>
    <t>Угол 26 обж(ц) х 3/4" внутр(г)</t>
  </si>
  <si>
    <t>Угол 26 обж(ц) х 3/4" нар(ш)</t>
  </si>
  <si>
    <t>Водорозетка (угол с креплением) 16(пресс) х 1/2" внутр(г) Tiemme</t>
  </si>
  <si>
    <t>Водорозетка (угол с креплением) 20(пресс) х 1/2" внутр(г) Tiemme</t>
  </si>
  <si>
    <t>Водорозетка проходная (тройник с креплением) 16(пресс) х 1/2" внутр(г) Tiemme</t>
  </si>
  <si>
    <t>Водорозетка проходная (тройник с креплением) 20(пресс) х 1/2" внутр(г) Tiemme</t>
  </si>
  <si>
    <t>Гильза для пресс-фитинга 16 Tiemme</t>
  </si>
  <si>
    <t>Гильза для пресс-фитинга 20 Tiemme</t>
  </si>
  <si>
    <t>Гильза для пресс-фитинга 26 Tiemme</t>
  </si>
  <si>
    <t>Гильза для пресс-фитинга 32 Tiemme</t>
  </si>
  <si>
    <t>Планка монтажная с двумя водорозетками 16(пресс) х 1/2" внутр(г) Tiemme</t>
  </si>
  <si>
    <t>Планка монтажная с двумя водорозетками 20(пресс) х 1/2" внутр(г) Tiemme</t>
  </si>
  <si>
    <t>Соединитель прямой 16(пресс) х 1/2" внутр(г) Tiemme</t>
  </si>
  <si>
    <t>Соединитель прямой 16(пресс) х 1/2" нар(ш) Tiemme</t>
  </si>
  <si>
    <t>Соединитель прямой 16(пресс) х 16(пресс) Tiemme</t>
  </si>
  <si>
    <t>Соединитель прямой 16(пресс) х 3/4" внутр(г) Tiemme</t>
  </si>
  <si>
    <t>Соединитель прямой 16(пресс) х 3/4" нар(ш) Tiemme</t>
  </si>
  <si>
    <t>Соединитель прямой 20(пресс) х 1/2" внутр(г) Tiemme</t>
  </si>
  <si>
    <t>Соединитель прямой 20(пресс) х 1/2" нар(ш) Tiemme</t>
  </si>
  <si>
    <t>Соединитель прямой 20(пресс) х 16(пресс) Tiemme</t>
  </si>
  <si>
    <t>Соединитель прямой 20(пресс) х 20(пресс) Tiemme</t>
  </si>
  <si>
    <t>Соединитель прямой 20(пресс) х 3/4" внутр(г) Tiemme</t>
  </si>
  <si>
    <t>Соединитель прямой 20(пресс) х 3/4" нар(ш) Tiemme</t>
  </si>
  <si>
    <t>Соединитель прямой 26(пресс) х 1" внутр(г) Tiemme</t>
  </si>
  <si>
    <t>Соединитель прямой 26(пресс) х 1" нар(ш) Tiemme</t>
  </si>
  <si>
    <t>Соединитель прямой 26(пресс) х 16(пресс) Tiemme</t>
  </si>
  <si>
    <t>Соединитель прямой 26(пресс) х 20(пресс) Tiemme</t>
  </si>
  <si>
    <t>Соединитель прямой 26(пресс) х 26(пресс) Tiemme</t>
  </si>
  <si>
    <t>Соединитель прямой 26(пресс) х 3/4" внутр(г) Tiemme</t>
  </si>
  <si>
    <t>Соединитель прямой 26(пресс) х 3/4" нар(ш) Tiemme</t>
  </si>
  <si>
    <t>Соединитель прямой 32(пресс) х 1" внутр(г) Tiemme</t>
  </si>
  <si>
    <t>Соединитель прямой 32(пресс) х 1" нар(ш) Tiemme</t>
  </si>
  <si>
    <t>Соединитель прямой 32(пресс) х 20(пресс) Tiemme</t>
  </si>
  <si>
    <t>Соединитель прямой 32(пресс) х 26(пресс) Tiemme</t>
  </si>
  <si>
    <t>Соединитель прямой 32(пресс) х 32(пресс) Tiemme</t>
  </si>
  <si>
    <t>Соединитель прямой разъемный 16(пресс) х 1/2" нар(ш) Tiemme</t>
  </si>
  <si>
    <t>Соединитель прямой разъемный 16(пресс) х 3/4" нар(ш) Tiemme</t>
  </si>
  <si>
    <t>Соединитель прямой разъемный 20(пресс) х 1/2" нар(ш) Tiemme</t>
  </si>
  <si>
    <t>Соединитель прямой разъемный 20(пресс) х 3/4" нар(ш) Tiemme</t>
  </si>
  <si>
    <t>Соединитель прямой разъемный 26(пресс) х 1" нар(ш) Tiemme</t>
  </si>
  <si>
    <t>Соединитель прямой разъемный 26(пресс) х 3/4" нар(ш) Tiemme</t>
  </si>
  <si>
    <t>Соединитель прямой разъемный 32(пресс) х 1" нар(ш) Tiemme</t>
  </si>
  <si>
    <t>Соединитель прямой с накидной гайкой и плоской прокладкой 16(пресс) х 1/2" внутр(г) Tiemme</t>
  </si>
  <si>
    <t>Соединитель прямой с накидной гайкой и плоской прокладкой 16(пресс) х 3/4" внутр(г) Tiemme</t>
  </si>
  <si>
    <t>Соединитель прямой с накидной гайкой и плоской прокладкой 20(пресс) х 1/2" внутр(г) Tiemme</t>
  </si>
  <si>
    <t>Соединитель прямой с накидной гайкой и плоской прокладкой 20(пресс) х 3/4" внутр(г) Tiemme</t>
  </si>
  <si>
    <t>Соединитель прямой с накидной гайкой под евроконус 16(пресс) х 1/2" внутр(г) Tiemme</t>
  </si>
  <si>
    <t>Соединитель прямой с накидной гайкой под евроконус 16(пресс) х 3/4" внутр(г) Tiemme</t>
  </si>
  <si>
    <t>Соединитель прямой с накидной гайкой под евроконус 20(пресс) х 1/2" внутр(г) Tiemme</t>
  </si>
  <si>
    <t>Соединитель прямой с накидной гайкой под евроконус 20(пресс) х 3/4" внутр(г) Tiemme</t>
  </si>
  <si>
    <t>Тройник 16(пресс) х 1/2" внутр(г) х 16(пресс) Tiemme</t>
  </si>
  <si>
    <t>Тройник 16(пресс) х 1/2" нар(ш) х 16(пресс) Tiemme</t>
  </si>
  <si>
    <t>Тройник 16(пресс) х 16(пресс) х 16(пресс) Tiemme</t>
  </si>
  <si>
    <t>Тройник 16(пресс) х 20(пресс) х 16(пресс) Tiemme</t>
  </si>
  <si>
    <t>Тройник 20(пресс) х 1/2" внутр(г) х 20(пресс) Tiemme</t>
  </si>
  <si>
    <t>Тройник 20(пресс) х 1/2" нар(ш) х 20(пресс) Tiemme</t>
  </si>
  <si>
    <t>Тройник 20(пресс) х 16(пресс) х 16(пресс) Tiemme</t>
  </si>
  <si>
    <t>Тройник 20(пресс) х 16(пресс) х 20(пресс) Tiemme</t>
  </si>
  <si>
    <t>Тройник 20(пресс) х 20(пресс) х 16(пресс) Tiemme</t>
  </si>
  <si>
    <t>Тройник 20(пресс) х 20(пресс) х 20(пресс) Tiemme</t>
  </si>
  <si>
    <t>Тройник 20(пресс) х 26(пресс) х 20(пресс) Tiemme</t>
  </si>
  <si>
    <t>Тройник 20(пресс) х 3/4" внутр(г) х 20(пресс) Tiemme</t>
  </si>
  <si>
    <t>Тройник 20(пресс) х 3/4" нар(ш) х 20(пресс) Tiemme</t>
  </si>
  <si>
    <t>Тройник 26(пресс) х 1/2" внутр(г) х 26(пресс) Tiemme</t>
  </si>
  <si>
    <t>Тройник 26(пресс) х 1/2" нар(ш) х 26(пресс) Tiemme</t>
  </si>
  <si>
    <t>Тройник 26(пресс) х 16(пресс) х 16(пресс) Tiemme</t>
  </si>
  <si>
    <t>Тройник 26(пресс) х 16(пресс) х 20(пресс) Tiemme</t>
  </si>
  <si>
    <t>Тройник 26(пресс) х 16(пресс) х 26(пресс) Tiemme</t>
  </si>
  <si>
    <t>Тройник 26(пресс) х 20(пресс) х 16(пресс) Tiemme</t>
  </si>
  <si>
    <t>Тройник 26(пресс) х 20(пресс) х 20(пресс) Tiemme</t>
  </si>
  <si>
    <t>Тройник 26(пресс) х 20(пресс) х 26(пресс) Tiemme</t>
  </si>
  <si>
    <t>Тройник 26(пресс) х 26(пресс) х 16(пресс) Tiemme</t>
  </si>
  <si>
    <t>Тройник 26(пресс) х 26(пресс) х 20(пресс) Tiemme</t>
  </si>
  <si>
    <t>Тройник 26(пресс) х 26(пресс) х 26(пресс) Tiemme</t>
  </si>
  <si>
    <t>Тройник 26(пресс) х 3/4" внутр(г) х 26(пресс) Tiemme</t>
  </si>
  <si>
    <t>Тройник 26(пресс) х 3/4" нар(ш) х 26(пресс) Tiemme</t>
  </si>
  <si>
    <t>Тройник 26(пресс) х 32(пресс) х 26(пресс) Tiemme</t>
  </si>
  <si>
    <t>Тройник 32(пресс) х 1" внутр(г) х 32(пресс) Tiemme</t>
  </si>
  <si>
    <t>Тройник 32(пресс) х 1" нар(ш) х 32(пресс) Tiemme</t>
  </si>
  <si>
    <t>Тройник 32(пресс) х 1/2" внутр(г) х 32(пресс) Tiemme</t>
  </si>
  <si>
    <t>Тройник 32(пресс) х 16(пресс) х 32(пресс) Tiemme</t>
  </si>
  <si>
    <t>Тройник 32(пресс) х 20(пресс) х 20(пресс) Tiemme</t>
  </si>
  <si>
    <t>Тройник 32(пресс) х 20(пресс) х 26(пресс) Tiemme</t>
  </si>
  <si>
    <t>Тройник 32(пресс) х 20(пресс) х 32(пресс) Tiemme</t>
  </si>
  <si>
    <t>Тройник 32(пресс) х 26(пресс) х 26(пресс) Tiemme</t>
  </si>
  <si>
    <t>Тройник 32(пресс) х 26(пресс) х 32(пресс) Tiemme</t>
  </si>
  <si>
    <t>Тройник 32(пресс) х 3/4" внутр(г) х 32(пресс) Tiemme</t>
  </si>
  <si>
    <t>Тройник 32(пресс) х 3/4" нар(ш) х 32(пресс) Tiemme</t>
  </si>
  <si>
    <t>Тройник 32(пресс) х 32(пресс) х 20(пресс) Tiemme</t>
  </si>
  <si>
    <t>Тройник 32(пресс) х 32(пресс) х 26(пресс) Tiemme</t>
  </si>
  <si>
    <t>Тройник 32(пресс) х 32(пресс) х 32(пресс) Tiemme</t>
  </si>
  <si>
    <t>Угол 16(пресс) х 1/2" внутр(г) Tiemme</t>
  </si>
  <si>
    <t>Угол 16(пресс) х 1/2" нар(ш) Tiemme</t>
  </si>
  <si>
    <t>Угол 16(пресс) х 16(пресс) Tiemme</t>
  </si>
  <si>
    <t>Угол 20(пресс) х 1/2" внутр(г) Tiemme</t>
  </si>
  <si>
    <t>Угол 20(пресс) х 1/2" нар(ш) Tiemme</t>
  </si>
  <si>
    <t>Угол 20(пресс) х 20(пресс) Tiemme</t>
  </si>
  <si>
    <t>Угол 20(пресс) х 3/4" внутр(г) Tiemme</t>
  </si>
  <si>
    <t>Угол 20(пресс) х 3/4" нар(ш) Tiemme</t>
  </si>
  <si>
    <t>Угол 26(пресс) х 1" внутр(г) Tiemme</t>
  </si>
  <si>
    <t>Угол 26(пресс) х 26(пресс) Tiemme</t>
  </si>
  <si>
    <t>Угол 26(пресс) х 3/4" внутр(г) Tiemme</t>
  </si>
  <si>
    <t>Угол 26(пресс) х 3/4" нар(ш) Tiemme</t>
  </si>
  <si>
    <t>Угол 32(пресс) х 1" внутр(г) Tiemme</t>
  </si>
  <si>
    <t>Угол 32(пресс) х 1" нар(ш) Tiemme</t>
  </si>
  <si>
    <t>Угол 32(пресс) х 32(пресс) Tiemme</t>
  </si>
  <si>
    <t>Американка прямая (сгон) 1" внутр(г) х 1" нар(ш)</t>
  </si>
  <si>
    <t>Американка прямая (сгон) 1/2" внутр(г) х 1/2" нар(ш)</t>
  </si>
  <si>
    <t>Американка прямая (сгон) 3/4" внутр(г) х 3/4" нар(ш)</t>
  </si>
  <si>
    <t>Американка угловая (сгон) 1" внутр(г) х 1" нар(ш)</t>
  </si>
  <si>
    <t>Американка угловая (сгон) 1/2" внутр(г) х 1/2" нар(ш)</t>
  </si>
  <si>
    <t>Американка угловая (сгон) 3/4" внутр(г) х 3/4" нар(ш)</t>
  </si>
  <si>
    <t>Водорозетка (угол с креплением) 1/2" внутр(г) х 1/2 внутр(г)</t>
  </si>
  <si>
    <t>Заглушка 1" внутр(г)</t>
  </si>
  <si>
    <t>Заглушка 1" нар(ш)</t>
  </si>
  <si>
    <t>Заглушка 1/2" внутр(г)</t>
  </si>
  <si>
    <t>Заглушка 1/2" нар(ш)</t>
  </si>
  <si>
    <t>Заглушка 3/4" внутр(г)</t>
  </si>
  <si>
    <t>Заглушка 3/4" нар(ш)</t>
  </si>
  <si>
    <t>Контргайка 1" внутр(г)</t>
  </si>
  <si>
    <t>Контргайка 1/2" внутр(г)</t>
  </si>
  <si>
    <t>Контргайка 3/4" внутр(г)</t>
  </si>
  <si>
    <t>Муфта 1" внутр(г) х 1" внутр(г)</t>
  </si>
  <si>
    <t>Муфта 1/2" внутр(г) х 1/2" внутр(г)</t>
  </si>
  <si>
    <t>Муфта 3/4" внутр(г) х 3/4" внутр(г)</t>
  </si>
  <si>
    <t>Муфта переходная 1" внутр(г) х 1/2" внутр(г)</t>
  </si>
  <si>
    <t>Муфта переходная 1" внутр(г) х 3/4" внутр(г)</t>
  </si>
  <si>
    <t>Муфта переходная 3/4" внутр(г) х 1/2" внутр(г)</t>
  </si>
  <si>
    <t>Ниппель (бочонок) 1" нар(ш) х 1" нар(ш)</t>
  </si>
  <si>
    <t>Ниппель (бочонок) 1/2" нар(ш) х 1/2" нар(ш)</t>
  </si>
  <si>
    <t>Ниппель (бочонок) 3/4" нар(ш) х 3/4" нар(ш)</t>
  </si>
  <si>
    <t>Ниппель (бочонок) переходный 1" нар(ш) х 1/2"нар(ш)</t>
  </si>
  <si>
    <t>Ниппель (бочонок) переходный 1" нар(ш) х 3/4" нар(ш)</t>
  </si>
  <si>
    <t>Ниппель (бочонок) переходный 1/2" нар(ш) х 3/8" нар(ш)</t>
  </si>
  <si>
    <t>Ниппель (бочонок) переходный 3/4" нар(ш) х 1/2" нар(ш)</t>
  </si>
  <si>
    <t>Ниппель (бочонок) удлинительный 1/2" нар(ш) 100 мм</t>
  </si>
  <si>
    <t>Ниппель (бочонок) удлинительный 1/2" нар(ш) 125 мм</t>
  </si>
  <si>
    <t>Ниппель (бочонок) удлинительный 1/2" нар(ш) 75 мм</t>
  </si>
  <si>
    <t>Ниппель (бочонок) удлинительный 3/4" нар(ш) 100 мм</t>
  </si>
  <si>
    <t>Ниппель (бочонок) удлинительный 3/4" нар(ш) 125 мм</t>
  </si>
  <si>
    <t>Ниппель (бочонок) удлинительный 3/4" нар(ш) 75 мм</t>
  </si>
  <si>
    <t>Переходник 1" внутр(г) х 1/2" нар(ш)</t>
  </si>
  <si>
    <t>Переходник 1" внутр(г) х 3/4" нар(ш)</t>
  </si>
  <si>
    <t>Переходник 1/2" внутр(г) х 3/8" нар(ш)</t>
  </si>
  <si>
    <t>Переходник 1/2" внутр(г) х 3/8" нар(ш) с обжимной цангой на 10 мм</t>
  </si>
  <si>
    <t>Переходник 3/4" внутр(г) х 1/2" нар(ш)</t>
  </si>
  <si>
    <t>Планка монтажная с двумя углами 1/2" внутр(г) х 1/2" внутр(г)</t>
  </si>
  <si>
    <t>Сгон 1/2" нар(ш)  55 мм</t>
  </si>
  <si>
    <t>Сгон 1/2" нар(ш)  75 мм</t>
  </si>
  <si>
    <t>Сгон 1/2" нар(ш) 100 мм</t>
  </si>
  <si>
    <t>Сгон 1/2" нар(ш) 150 мм</t>
  </si>
  <si>
    <t>Тройник 1/2" внутр(г) х 1/2" внутр(г) х 1/2" внутр(г)</t>
  </si>
  <si>
    <t>Тройник 1/2" нар(ш) х 1/2" нар(ш) х 1/2" нар(ш)</t>
  </si>
  <si>
    <t>Тройник 3/4" внутр(г) х 3/4" внутр(г) х 3/4" внутр(г)</t>
  </si>
  <si>
    <t>Тройник 3/4" нар(ш) х 3/4" нар(ш) х 3/4" нар(ш)</t>
  </si>
  <si>
    <t>Угол 1/2" внутр(г) х 1/2" внутр(г)</t>
  </si>
  <si>
    <t>Угол 1/2" внутр(г) х 1/2" нар(ш)</t>
  </si>
  <si>
    <t>Угол 1/2" нар(ш) х 1/2" нар(ш)</t>
  </si>
  <si>
    <t>Угол 3/4" внутр(г) х 3/4" внутр(г)</t>
  </si>
  <si>
    <t>Угол 3/4" внутр(г) х 3/4" нар(ш)</t>
  </si>
  <si>
    <t>Угол 3/4" нар(ш) х 3/4" нар(ш)</t>
  </si>
  <si>
    <t>Удлинитель 10 мм 1/2" НР</t>
  </si>
  <si>
    <t>Удлинитель 15 мм 1/2" НР</t>
  </si>
  <si>
    <t>Удлинитель 20 мм 1/2" НР</t>
  </si>
  <si>
    <t>Удлинитель 25 мм 1/2" НР</t>
  </si>
  <si>
    <t>Удлинитель 30 мм 1/2" НР</t>
  </si>
  <si>
    <t>Удлинитель 40 мм 1/2" НР</t>
  </si>
  <si>
    <t>Удлинитель 50 мм 1/2" НР</t>
  </si>
  <si>
    <t>Удлинитель 60 мм 1/2" НР</t>
  </si>
  <si>
    <t>Футорка 1" нар(ш) х 1/2" внутр(г)</t>
  </si>
  <si>
    <t>Футорка 1" нар(ш) х 3/4" внутр(г)</t>
  </si>
  <si>
    <t>Футорка 1/2" нар(ш) х 3/8" внутр(г)</t>
  </si>
  <si>
    <t>Футорка 3/4" нар(ш) х 1/2" внутр(г)</t>
  </si>
  <si>
    <t>Штуцер 1 1/4" нар(ш) х 35 м</t>
  </si>
  <si>
    <t>Штуцер 1" нар(ш) х 25 мм</t>
  </si>
  <si>
    <t>Штуцер 1/2" внутр(г) х 10 мм</t>
  </si>
  <si>
    <t>Штуцер 1/2" внутр(г) х 16 мм</t>
  </si>
  <si>
    <t>Штуцер 1/2" внутр(г) х 20 мм</t>
  </si>
  <si>
    <t>Штуцер 1/2" нар(ш) х 12 мм</t>
  </si>
  <si>
    <t>Штуцер 1/2" нар(ш) х 20 мм</t>
  </si>
  <si>
    <t>Штуцер 3/4" внутр(г) х 20 мм</t>
  </si>
  <si>
    <t>Штуцер 3/4" нар(ш) х 20 мм</t>
  </si>
  <si>
    <t>Кран шаровый газовый 1/2" в/в бабочка Itap</t>
  </si>
  <si>
    <t>Кран шаровый газовый 1/2" в/в ручка Itap</t>
  </si>
  <si>
    <t>Кран шаровый газовый 1/2" в/н бабочка Itap</t>
  </si>
  <si>
    <t>Кран шаровый газовый 1/2" в/н ручка Itap</t>
  </si>
  <si>
    <t>Кран шаровый газовый 1/2" в/н угловой с накидной гайкой бабочка Itap</t>
  </si>
  <si>
    <t>Кран шаровый газовый 1/2" н/н угловой бабочка Itap</t>
  </si>
  <si>
    <t>Кран шаровый газовый 3/4" в/в бабочка Itap</t>
  </si>
  <si>
    <t>Кран шаровый газовый 3/4" в/в ручка Itap</t>
  </si>
  <si>
    <t>Кран шаровый газовый 3/4" в/н бабочка Itap</t>
  </si>
  <si>
    <t>Кран шаровый газовый 3/4" в/н ручка Itap</t>
  </si>
  <si>
    <t>Шланг (рукав) газовый  87 см, 1/2" в/н</t>
  </si>
  <si>
    <t>Шланг (рукав) газовый 100 см, 1/2" в/н</t>
  </si>
  <si>
    <t>Шланг (рукав) газовый 120 см, 1/2" в/н</t>
  </si>
  <si>
    <t>Шланг (рукав) газовый 150 см, 1/2" в/н</t>
  </si>
  <si>
    <t>Шланг (рукав) газовый 200 см, 1/2" в/н</t>
  </si>
  <si>
    <t>Шланг (рукав) газовый 250 см, 1/2" в/н</t>
  </si>
  <si>
    <t>Счетчик для газа Гранд 1,6</t>
  </si>
  <si>
    <t>Счетчик для газа Гранд 6 ТК</t>
  </si>
  <si>
    <t>Биотуалет Enviro 10</t>
  </si>
  <si>
    <t>Биотуалет Mr. Little Ideal 24</t>
  </si>
  <si>
    <t>Биотуалет Mr. Little Mini 18</t>
  </si>
  <si>
    <t>Жидкость санитарная для нижнего бака биотуалетов Bio-San, 2 литра</t>
  </si>
  <si>
    <t>Жидкость санитарно-дезодорирующая  для верхнего бака биотуалетов SEPTICSOL-R, 1 литр</t>
  </si>
  <si>
    <t>Жидкость санитарно-дезодорирующая для приемного бака биотуалетов SEPTICSOL-L, 1 литр</t>
  </si>
  <si>
    <t>Биогранулы для септических систем и выгребных ям Septicsol (12 шт)</t>
  </si>
  <si>
    <t>Канализация автономная Дека 3 0,75м.куб/аэробы</t>
  </si>
  <si>
    <t>Канализация автономная Дека 5 1,0м.куб/аэробы</t>
  </si>
  <si>
    <t>Канализация автономная Дека 7 1,4м.куб/аэробы</t>
  </si>
  <si>
    <t>Канализация автономная Евробион 5, самотечная, 1,0 м3/аэробы</t>
  </si>
  <si>
    <t>Канализация локальная Санитек С 2м.куб/биобактер</t>
  </si>
  <si>
    <t>Канализация локальная Санитек С 3,5м.куб/биобактер</t>
  </si>
  <si>
    <t>Комплект ПР для Дека</t>
  </si>
  <si>
    <t>Сигнализация аварийная для Дека</t>
  </si>
  <si>
    <t>Муфта противопожарная  25 мм РТМК</t>
  </si>
  <si>
    <t>Муфта противопожарная  32 мм РТМК</t>
  </si>
  <si>
    <t>Муфта противопожарная  40 мм РТМК</t>
  </si>
  <si>
    <t>Муфта противопожарная  50 мм РТМК</t>
  </si>
  <si>
    <t>Муфта противопожарная 110 мм РТМК</t>
  </si>
  <si>
    <t>Муфта противопожарная 160 мм РТМК</t>
  </si>
  <si>
    <t>Гофра 1.1/2"х40/50 универсальная Ani К106</t>
  </si>
  <si>
    <t>Гофра 1.1/2"х40/50 универсальная удлиненная Ani К116</t>
  </si>
  <si>
    <t>Гофра 1.1/4"х40/50 универсальная Ani К206</t>
  </si>
  <si>
    <t>Сифон для ванны (обвязка) 1.1/2"х70 Ani Е250</t>
  </si>
  <si>
    <t>Сифон для мойки 1.1/2"х70 с отводом, с гофрой 40/50 Ani-grot А2010</t>
  </si>
  <si>
    <t>Сифон для умывальника 1.1/4"х64 с гофрой 40/50 Ani С2010</t>
  </si>
  <si>
    <t>Сифон для умывальника/мойки 1.1/2"х70 Ani С0500</t>
  </si>
  <si>
    <t>Слив для унитаза удлинительный Ani К828</t>
  </si>
  <si>
    <t>Гофра 1.1/2"х40/50 Jimten A-103</t>
  </si>
  <si>
    <t>Гофра 1.1/4"х32/40 Jimten A-103</t>
  </si>
  <si>
    <t>Сифон для ванны (обвязка) 1.1/2"х70 Jimten S-34</t>
  </si>
  <si>
    <t>Сифон для душевого поддона 1.1/2"х80 Jimten S-134</t>
  </si>
  <si>
    <t>Сифон для умывальника/мойки 1.1/2"х70 Jimten S-136</t>
  </si>
  <si>
    <t>Сифон для умывальника/мойки 1.1/2"х70 с отводом Jimten S-351</t>
  </si>
  <si>
    <t>Сифон для умывальника/мойки 1.1/4"х70 Jimten S-136</t>
  </si>
  <si>
    <t>Слив для унитаза прямой 110 мм Jimten S-218</t>
  </si>
  <si>
    <t>Слив для унитаза эксцентриковый 110 мм Jimten S-219</t>
  </si>
  <si>
    <t>Труба фановая (отвод для унитаза) 110 мм х 22° Jimten S-310</t>
  </si>
  <si>
    <t>Труба фановая (отвод для унитаза) 110 мм х 45° Jimten S-328</t>
  </si>
  <si>
    <t>Труба фановая (отвод для унитаза) 110 мм х 90° Jimten S-311</t>
  </si>
  <si>
    <t>Гофра жесткая 1.1/2"х40/50 SAS</t>
  </si>
  <si>
    <t>Сифон для ванны (обвязка) полуавтомат 1.1/2"х70 SAS</t>
  </si>
  <si>
    <t>Слив для унитаза 110 мм х 90° SAS</t>
  </si>
  <si>
    <t>Слив для унитаза 110 мм х 90° с отводом на 40 мм SAS</t>
  </si>
  <si>
    <t>Слив для унитаза прямой 110 мм SAS</t>
  </si>
  <si>
    <t>Слив для унитаза эксцентриковый 110 мм SAS</t>
  </si>
  <si>
    <t>Трап прямой 138х138, 50 мм</t>
  </si>
  <si>
    <t>Трап прямой металлический 100х100, 50 мм Tulips</t>
  </si>
  <si>
    <t>Трап прямой металлический 150х150, 50 мм Tulips</t>
  </si>
  <si>
    <t>Трап прямой пластиковый 150х150, 110 мм Haco</t>
  </si>
  <si>
    <t>Трап прямой пластиковый 150х150, 50 мм Haco</t>
  </si>
  <si>
    <t>Трап прямой пластиковый усиленный 150х150, 50 мм</t>
  </si>
  <si>
    <t>Трап прямой пластиковый усиленный 200х200, 110 мм</t>
  </si>
  <si>
    <t>Трап прямой решетка хром 150х150, 110 мм Haco</t>
  </si>
  <si>
    <t>Трап прямой решетка хром 150х150, 50 мм Haco</t>
  </si>
  <si>
    <t>Трап угловой 138х138, 50 мм</t>
  </si>
  <si>
    <t>Трап угловой металлический 100х100, 50 мм Tulips</t>
  </si>
  <si>
    <t>Трап угловой металлический 150х150, 50 мм Tulips</t>
  </si>
  <si>
    <t>Трап угловой пластиковый поворотный 110х110, 50 мм</t>
  </si>
  <si>
    <t>Трап угловой решетка хром 100х100, 50 мм с фланцем, регулируемый по высоте Haco</t>
  </si>
  <si>
    <t>Трап угловой решетка хром 150х150, 50 мм Haco</t>
  </si>
  <si>
    <t>Грибок (дефлектор) вытяжной для канализационной трубы 110 мм</t>
  </si>
  <si>
    <t>Заглушка внутренняя 110 мм Ostendorf</t>
  </si>
  <si>
    <t>Клапан вакуумный канализационный 110 мм Оstendorf</t>
  </si>
  <si>
    <t>Кольцо уплотнительное 110 мм Ostendorf</t>
  </si>
  <si>
    <t>Крестовина внутренняя 110 мм, 67° двухплоскостная трехраструбная Оstendorf</t>
  </si>
  <si>
    <t>Крестовина внутренняя 110 мм, 67° одноплоскостная трехраструбная Оstendorf</t>
  </si>
  <si>
    <t>Крестовина внутренняя 110х50 мм, 67° одноплоскостная трехраструбная Оstendorf</t>
  </si>
  <si>
    <t>Муфта внутренняя 110 мм двухраструбная Оstendorf</t>
  </si>
  <si>
    <t>Муфта внутренняя компенсационная 110 мм однораструбная Оstendorf</t>
  </si>
  <si>
    <t>Муфта внутренняя переходная 110х50 мм однораструбная Оstendorf</t>
  </si>
  <si>
    <t>Муфта внутренняя переходная короткая 110х50 мм однораструбная Оstendorf</t>
  </si>
  <si>
    <t>Муфта внутренняя переходная на чугун 110 мм с сальником однораструбная Оstendorf</t>
  </si>
  <si>
    <t>Отвод внутренний 110 мм, 15° однораструбный Ostendorf</t>
  </si>
  <si>
    <t>Отвод внутренний 110 мм, 30° однораструбный Ostendorf</t>
  </si>
  <si>
    <t>Отвод внутренний 110 мм, 45° однораструбный Ostendorf</t>
  </si>
  <si>
    <t>Отвод внутренний 110 мм, 67° однораструбный Ostendorf</t>
  </si>
  <si>
    <t>Отвод внутренний 110 мм, 87° однораструбный Ostendorf</t>
  </si>
  <si>
    <t>Ревизия внутренняя 110 мм однораструбная Оstendorf</t>
  </si>
  <si>
    <t>Тройник внутренний 110 мм, 45° двухраструбный Ostendorf</t>
  </si>
  <si>
    <t>Тройник внутренний 110 мм, 67° двухраструбный Ostendorf</t>
  </si>
  <si>
    <t>Тройник внутренний 110 мм, 87° двухраструбный Ostendorf</t>
  </si>
  <si>
    <t>Тройник внутренний 110х50 мм, 45° двухраструбный Ostendorf</t>
  </si>
  <si>
    <t>Тройник внутренний 110х50 мм, 67° двухраструбный Ostendorf</t>
  </si>
  <si>
    <t>Тройник внутренний 110х50 мм, 87° двухраструбный Ostendorf</t>
  </si>
  <si>
    <t>Труба канализационная внутренняя 110х1000 мм Ostendorf</t>
  </si>
  <si>
    <t>Труба канализационная внутренняя 110х150 мм Ostendorf</t>
  </si>
  <si>
    <t>Труба канализационная внутренняя 110х1500 мм Ostendorf</t>
  </si>
  <si>
    <t>Труба канализационная внутренняя 110х2000 мм Ostendorf</t>
  </si>
  <si>
    <t>Труба канализационная внутренняя 110х250 мм Ostendorf</t>
  </si>
  <si>
    <t>Труба канализационная внутренняя 110х500 мм Ostendorf</t>
  </si>
  <si>
    <t>Хомут с дюбелем для трубы 110 мм (2шт.)</t>
  </si>
  <si>
    <t>Заглушка внутренняя 32 мм Ostendorf</t>
  </si>
  <si>
    <t>Кольцо уплотнительное 32 мм Ostendorf</t>
  </si>
  <si>
    <t>Муфта внутренняя 32 мм двухраструбная Оstendorf</t>
  </si>
  <si>
    <t>Муфта внутренняя переходная 32х40 мм однораструбная Оstendorf</t>
  </si>
  <si>
    <t>Муфта внутренняя переходная 32х50 мм однораструбная Оstendorf</t>
  </si>
  <si>
    <t>Отвод внутренний 32 мм, 15° однораструбный Ostendorf</t>
  </si>
  <si>
    <t>Отвод внутренний 32 мм, 30° однораструбный Ostendorf</t>
  </si>
  <si>
    <t>Отвод внутренний 32 мм, 45° однораструбный Ostendorf</t>
  </si>
  <si>
    <t>Отвод внутренний 32 мм, 67° однораструбный Ostendorf</t>
  </si>
  <si>
    <t>Отвод внутренний 32 мм, 87° однораструбный Ostendorf</t>
  </si>
  <si>
    <t>Тройник внутренний 32 мм, 45° двухраструбный Ostendorf</t>
  </si>
  <si>
    <t>Тройник внутренний 32 мм, 67° двухраструбный Ostendorf</t>
  </si>
  <si>
    <t>Тройник внутренний 32 мм, 87° двухраструбный Ostendorf</t>
  </si>
  <si>
    <t>Труба канализационная внутренняя 32х1000 мм Ostendorf</t>
  </si>
  <si>
    <t>Труба канализационная внутренняя 32х150 мм Ostendorf</t>
  </si>
  <si>
    <t>Труба канализационная внутренняя 32х1500 мм Ostendorf</t>
  </si>
  <si>
    <t>Труба канализационная внутренняя 32х2000 мм Ostendorf</t>
  </si>
  <si>
    <t>Труба канализационная внутренняя 32х250 мм Ostendorf</t>
  </si>
  <si>
    <t>Труба канализационная внутренняя 32х500 мм Ostendorf</t>
  </si>
  <si>
    <t>Заглушка внутренняя 40 мм Ostendorf</t>
  </si>
  <si>
    <t>Кольцо уплотнительное 40 мм Ostendorf</t>
  </si>
  <si>
    <t>Муфта внутренняя 40 мм двухраструбная Оstendorf</t>
  </si>
  <si>
    <t>Отвод внутренний 40 мм, 15° однораструбный Ostendorf</t>
  </si>
  <si>
    <t>Отвод внутренний 40 мм, 30° однораструбный Ostendorf</t>
  </si>
  <si>
    <t>Отвод внутренний 40 мм, 45° однораструбный Ostendorf</t>
  </si>
  <si>
    <t>Отвод внутренний 40 мм, 67° однораструбный Ostendorf</t>
  </si>
  <si>
    <t>Отвод внутренний 40 мм, 87° однораструбный Ostendorf</t>
  </si>
  <si>
    <t>Тройник внутренний 40 мм, 45° двухраструбный Ostendorf</t>
  </si>
  <si>
    <t>Тройник внутренний 40 мм, 67° двухраструбный Ostendorf</t>
  </si>
  <si>
    <t>Тройник внутренний 40 мм, 87° двухраструбный Ostendorf</t>
  </si>
  <si>
    <t>Труба канализационная внутренняя 40х1000 мм Ostendorf</t>
  </si>
  <si>
    <t>Труба канализационная внутренняя 40х150 мм Ostendorf</t>
  </si>
  <si>
    <t>Труба канализационная внутренняя 40х1500 мм Ostendorf</t>
  </si>
  <si>
    <t>Труба канализационная внутренняя 40х2000 мм Ostendorf</t>
  </si>
  <si>
    <t>Труба канализационная внутренняя 40х250 мм Ostendorf</t>
  </si>
  <si>
    <t>Труба канализационная внутренняя 40х500 мм Ostendorf</t>
  </si>
  <si>
    <t>Хомут с дюбелем для трубы 40 мм (2шт.)</t>
  </si>
  <si>
    <t>Грибок (дефлектор) вытяжной для канализационной трубы 50 мм</t>
  </si>
  <si>
    <t>Заглушка внутренняя 50 мм Ostendorf</t>
  </si>
  <si>
    <t>Клапан вакуумный канализационный 50 мм Оstendorf</t>
  </si>
  <si>
    <t>Клапан обратный канализационный внутренний 50 мм, Capricorn</t>
  </si>
  <si>
    <t>Кольцо уплотнительное 50 мм Ostendorf</t>
  </si>
  <si>
    <t>Крестовина внутренняя 50 мм, 67° одноплоскостная трехраструбная Оstendorf</t>
  </si>
  <si>
    <t>Муфта внутренняя 50 мм двухраструбная Оstendorf</t>
  </si>
  <si>
    <t>Муфта внутренняя компенсационная 50 мм однораструбная Оstendorf</t>
  </si>
  <si>
    <t>Муфта внутренняя переходная 50х40 мм однораструбная Оstendorf</t>
  </si>
  <si>
    <t>Муфта внутренняя переходная на чугун 50 мм с сальником однораструбная Оstendorf</t>
  </si>
  <si>
    <t>Отвод внутренний 50 мм, 15° однораструбный Ostendorf</t>
  </si>
  <si>
    <t>Отвод внутренний 50 мм, 30° однораструбный Ostendorf</t>
  </si>
  <si>
    <t>Отвод внутренний 50 мм, 45° однораструбный Ostendorf</t>
  </si>
  <si>
    <t>Отвод внутренний 50 мм, 67° однораструбный Ostendorf</t>
  </si>
  <si>
    <t>Отвод внутренний 50 мм, 87° однораструбный Ostendorf</t>
  </si>
  <si>
    <t>Ревизия внутренняя 50 мм однораструбная Оstendorf</t>
  </si>
  <si>
    <t>Тройник внутренний 50 мм, 45° двухраструбный Ostendorf</t>
  </si>
  <si>
    <t>Тройник внутренний 50 мм, 67° двухраструбный Ostendorf</t>
  </si>
  <si>
    <t>Тройник внутренний 50 мм, 87° двухраструбный Ostendorf</t>
  </si>
  <si>
    <t>Тройник внутренний 50х40 мм, 45° двухраструбный Ostendorf</t>
  </si>
  <si>
    <t>Тройник внутренний 50х40 мм, 67° двухраструбный Ostendorf</t>
  </si>
  <si>
    <t>Тройник внутренний 50х40 мм, 87° двухраструбный Ostendorf</t>
  </si>
  <si>
    <t>Труба канализационная внутренняя 50х1000 мм Ostendorf</t>
  </si>
  <si>
    <t>Труба канализационная внутренняя 50х150 мм Ostendorf</t>
  </si>
  <si>
    <t>Труба канализационная внутренняя 50х1500 мм Ostendorf</t>
  </si>
  <si>
    <t>Труба канализационная внутренняя 50х2000 мм Ostendorf</t>
  </si>
  <si>
    <t>Труба канализационная внутренняя 50х250 мм Ostendorf</t>
  </si>
  <si>
    <t>Труба канализационная внутренняя 50х500 мм Ostendorf</t>
  </si>
  <si>
    <t>Хомут с дюбелем для трубы 50 мм (2шт.)</t>
  </si>
  <si>
    <t>Заглушка наружная 110 мм Ostendorf</t>
  </si>
  <si>
    <t>Клапан обратный канализационный наружный 110 мм, Capricorn</t>
  </si>
  <si>
    <t>Муфта наружная 110 мм двухраструбная Оstendorf</t>
  </si>
  <si>
    <t>Отвод наружный 110 мм, 15° однораструбный Ostendorf</t>
  </si>
  <si>
    <t>Отвод наружный 110 мм, 30° однораструбный Ostendorf</t>
  </si>
  <si>
    <t>Отвод наружный 110 мм, 45° однораструбный Ostendorf</t>
  </si>
  <si>
    <t>Отвод наружный 110 мм, 87° однораструбный Ostendorf</t>
  </si>
  <si>
    <t>Ревизия наружная 110 мм однораструбная Оstendorf</t>
  </si>
  <si>
    <t>Тройник наружный 110 мм, 45° двухраструбный Ostendorf</t>
  </si>
  <si>
    <t>Тройник наружный 110 мм, 87° двухраструбный Ostendorf</t>
  </si>
  <si>
    <t>Труба канализационная наружная 110х1000 мм Ostendorf</t>
  </si>
  <si>
    <t>Труба канализационная наружная 110х2000 мм</t>
  </si>
  <si>
    <t>Труба канализационная наружная 110х2000 мм Ostendorf</t>
  </si>
  <si>
    <t>Труба канализационная наружная 110х500 мм Ostendorf</t>
  </si>
  <si>
    <t>Заглушка наружная 160 мм Ostendorf</t>
  </si>
  <si>
    <t>Клапан обратный канализационный наружный 160 мм, Kessel</t>
  </si>
  <si>
    <t>Муфта наружная 160 мм двухраструбная Оstendorf</t>
  </si>
  <si>
    <t>Муфта наружная переходная 160х110 мм однораструбная Оstendorf</t>
  </si>
  <si>
    <t>Отвод наружный 160 мм, 45° однораструбный Ostendorf</t>
  </si>
  <si>
    <t>Отвод наружный 160 мм, 87° однораструбный Ostendorf</t>
  </si>
  <si>
    <t>Ревизия наружная 160 мм однораструбная Оstendorf</t>
  </si>
  <si>
    <t>Тройник наружный 160 мм, 45° двухраструбный Ostendorf</t>
  </si>
  <si>
    <t>Тройник наружный 160 мм, 87° двухраструбный Ostendorf</t>
  </si>
  <si>
    <t>Тройник наружный 160х110 мм, 45° двухраструбный Ostendorf</t>
  </si>
  <si>
    <t>Тройник наружный 160х110 мм, 87° двухраструбный Ostendorf</t>
  </si>
  <si>
    <t>Труба канализационная наружная 160х1000 мм Ostendorf</t>
  </si>
  <si>
    <t>Труба канализационная наружная 160х2000 мм Ostendorf</t>
  </si>
  <si>
    <t>Люк ревизионный 200х200 мм с замком, металлический ИСВ</t>
  </si>
  <si>
    <t>Люк ревизионный 200х200 мм, металлический ИСВ</t>
  </si>
  <si>
    <t>Люк ревизионный 200х250 мм, металлический ИСВ</t>
  </si>
  <si>
    <t>Люк ревизионный 200х300 мм с замком, металлический ИСВ</t>
  </si>
  <si>
    <t>Люк ревизионный 200х300 мм, металлический ИСВ</t>
  </si>
  <si>
    <t>Люк ревизионный 200х400 мм, металлический ИСВ</t>
  </si>
  <si>
    <t>Люк ревизионный 300х300 мм с замком, металлический ИСВ</t>
  </si>
  <si>
    <t>Люк ревизионный 300х300 мм, металлический ИСВ</t>
  </si>
  <si>
    <t>Люк ревизионный 400х400 мм с замком, металлический ИСВ</t>
  </si>
  <si>
    <t>Люк ревизионный 400х400 мм, металлический ИСВ</t>
  </si>
  <si>
    <t>Люк ревизионный 500х500 мм с замком, металлический ИСВ</t>
  </si>
  <si>
    <t>Люк ревизионный 500х500 мм, металлический ИСВ</t>
  </si>
  <si>
    <t>Люк ревизионный 600х600 мм с замком, металлический ИСВ</t>
  </si>
  <si>
    <t>Люк ревизионный 600х600 мм, металлический ИСВ</t>
  </si>
  <si>
    <t>Люк ревизионный 300х300 мм под плитку с защелкой, металлический ИСВ Клик-Клак</t>
  </si>
  <si>
    <t>Люк ревизионный 400х300 мм под плитку с защелкой, металлический ИСВ Клик-Клак</t>
  </si>
  <si>
    <t>Люк ревизионный 400х400 мм под плитку с защелкой, металлический ИСВ Клик-Клак</t>
  </si>
  <si>
    <t>Люк ревизионный 500х400 мм под плитку с защелкой, металлический ИСВ Клик-Клак</t>
  </si>
  <si>
    <t>Теплоизоляция для труб  18х4 мм красная (бухта 10 м)</t>
  </si>
  <si>
    <t>Теплоизоляция для труб  18х4 мм синяя (бухта 10 м)</t>
  </si>
  <si>
    <t>Теплоизоляция для труб  18х9х2000 мм Стенофлекс</t>
  </si>
  <si>
    <t>Теплоизоляция для труб  22х4 мм красная (бухта 10 м)</t>
  </si>
  <si>
    <t>Теплоизоляция для труб  22х4 мм синяя (бухта 10 м)</t>
  </si>
  <si>
    <t>Теплоизоляция для труб  22х9х2000 мм Стенофлекс</t>
  </si>
  <si>
    <t>Теплоизоляция для труб  28х4 мм красная (бухта 10 м)</t>
  </si>
  <si>
    <t>Теплоизоляция для труб  28х4 мм синяя (бухта 10 м)</t>
  </si>
  <si>
    <t>Теплоизоляция для труб  28х9х2000 мм Стенофлекс</t>
  </si>
  <si>
    <t>Теплоизоляция для труб  34х9х2000 мм Стенофлекс</t>
  </si>
  <si>
    <t>Теплоизоляция для труб  35х4 мм красная (бухта 10 м)</t>
  </si>
  <si>
    <t>Теплоизоляция для труб  35х4 мм синяя (бухта 10 м)</t>
  </si>
  <si>
    <t>Теплоизоляция для труб  54х13х2000 мм Стенофлекс</t>
  </si>
  <si>
    <t>Теплоизоляция для труб 108х13х2000 мм Стенофлекс</t>
  </si>
  <si>
    <t>Теплоизоляция для труб 114х13х2000 мм Стенофлекс</t>
  </si>
  <si>
    <t>Насосная станция Dab Aquajet 82М</t>
  </si>
  <si>
    <t>Насосная станция Джилекс Джамбо 60/35 П-24</t>
  </si>
  <si>
    <t>Насос для повышения давления Wilo PB-088-EA</t>
  </si>
  <si>
    <t>Насос для повышения давления Wilo РВ-201-ЕА</t>
  </si>
  <si>
    <t>Бак мембранный (гидроаккумулятор) горизонтальный Джилекс 24 л</t>
  </si>
  <si>
    <t>Насос погружной вибрационный Малыш (Бавлены) нижний забор воды</t>
  </si>
  <si>
    <t>Насос погружной вибрационный Ручеек-1 (Могилев) верхний забор воды</t>
  </si>
  <si>
    <t>Насос погружной скважинный Джилекс Водомет 60/32</t>
  </si>
  <si>
    <t>Оголовок скважинный ОС-133-40</t>
  </si>
  <si>
    <t>Насос погружной дренажный Dab Nova 180 M-A</t>
  </si>
  <si>
    <t>Насос погружной дренажный Джилекс Дренажник 110/6</t>
  </si>
  <si>
    <t>Насос погружной фекальный Dab Feka 600 M-A</t>
  </si>
  <si>
    <t>Насос погружной фекальный Джилекс Дренажник 150/6Ф</t>
  </si>
  <si>
    <t>Насос погружной фекальный Джилекс Дренажник 255/11Н</t>
  </si>
  <si>
    <t>Рукав напорный с соединительными головками d50 мм</t>
  </si>
  <si>
    <t>Рукав напорный с соединительными головками d80 мм</t>
  </si>
  <si>
    <t>Шланг 1.1/2" для насосов армированный Rehau Rauspiraflex (бухта 25 м)</t>
  </si>
  <si>
    <t>Шланг 1.1/4" для насосов армированный Rehau Rauspiraflex (бухта 25 м)</t>
  </si>
  <si>
    <t>Шланг 1" для насосов армированный Rehau Rauspiraflex (бухта 25 м)</t>
  </si>
  <si>
    <t>Насосная установка канализационная Grundfos Sololift2 C-3</t>
  </si>
  <si>
    <t>Насосная установка канализационная Grundfos Sololift2 D-2</t>
  </si>
  <si>
    <t>Насосная установка канализационная Grundfos Sololift2 WC-1</t>
  </si>
  <si>
    <t>Насосная установка канализационная Grundfos Sololift2 WC-3</t>
  </si>
  <si>
    <t>Гайки  для насосов 1.1/4" Halm Hupa 30 (4 шт.)</t>
  </si>
  <si>
    <t>Гайки  для насосов 1" Halm Hupa 25 (4 шт.)</t>
  </si>
  <si>
    <t>Гайки  для насосов 3/4" Halm Bupa 20 (4 шт.)</t>
  </si>
  <si>
    <t>Насос циркуляционный для систем ГВС Halm Bupa 20-1.5 U 150 без гаек</t>
  </si>
  <si>
    <t>Насос циркуляционный для систем отопления Halm Hupа 25-4,0 U 180 без гаек</t>
  </si>
  <si>
    <t>Насос циркуляционный для систем отопления Halm Hupа 25-6,0 U 180 без гаек</t>
  </si>
  <si>
    <t>Насос циркуляционный для систем отопления Halm Hupа 30-4,0 U 180 без гаек</t>
  </si>
  <si>
    <t>Насос циркуляционный для систем отопления UPS 25-40 Grundfos с гайками</t>
  </si>
  <si>
    <t>Насос циркуляционный для систем отопления UPS 25-60 Grundfos с гайками</t>
  </si>
  <si>
    <t>Насос циркуляционный для систем отопления UPS 32-40 Grundfos с гайками</t>
  </si>
  <si>
    <t>Вентиль запорный прямой 1/2" Far</t>
  </si>
  <si>
    <t>Вентиль запорный прямой 1/2" Tiemme</t>
  </si>
  <si>
    <t>Вентиль запорный прямой 3/4" Far</t>
  </si>
  <si>
    <t>Вентиль запорный угловой 1/2" Far</t>
  </si>
  <si>
    <t>Вентиль запорный угловой 1/2" Tiemme</t>
  </si>
  <si>
    <t>Вентиль запорный угловой 3/4" Far</t>
  </si>
  <si>
    <t>Вентиль ручной прямой 1/2" Far</t>
  </si>
  <si>
    <t>Вентиль ручной прямой 1/2" Tiemme</t>
  </si>
  <si>
    <t>Вентиль ручной прямой 3/4" Far</t>
  </si>
  <si>
    <t>Вентиль ручной прямой 3/4" Tiemme</t>
  </si>
  <si>
    <t>Вентиль ручной угловой 1/2" Far</t>
  </si>
  <si>
    <t>Вентиль ручной угловой 3/4" Far</t>
  </si>
  <si>
    <t>Вентиль терморегулирующий прямой 1/2" Far</t>
  </si>
  <si>
    <t>Вентиль терморегулирующий прямой 1/2" Tiemme</t>
  </si>
  <si>
    <t>Вентиль терморегулирующий прямой 3/4" Far</t>
  </si>
  <si>
    <t>Вентиль терморегулирующий прямой 3/4" Tiemme</t>
  </si>
  <si>
    <t>Вентиль терморегулирующий угловой 1/2" Far</t>
  </si>
  <si>
    <t>Вентиль терморегулирующий угловой 1/2" Tiemme</t>
  </si>
  <si>
    <t>Вентиль терморегулирующий угловой 3/4" Far</t>
  </si>
  <si>
    <t>Головка термостатическая Far</t>
  </si>
  <si>
    <t>Головка термостатическая Tiemme</t>
  </si>
  <si>
    <t>Заглушка 1" для радиатора левая</t>
  </si>
  <si>
    <t>Заглушка 1" для радиатора правая</t>
  </si>
  <si>
    <t>Клапан Маевского 1/2" для радиатора</t>
  </si>
  <si>
    <t>Кронштейн для радиатора с дюбелем белый (2 шт.)</t>
  </si>
  <si>
    <t>Кронштейн для радиатора универсальный угловой</t>
  </si>
  <si>
    <t>Набор универсальный для монтажа радиаторов 1/2"</t>
  </si>
  <si>
    <t>Набор универсальный для монтажа радиаторов 3/4"</t>
  </si>
  <si>
    <t>Переходник 1" х 1/2" для радиатора левый</t>
  </si>
  <si>
    <t>Переходник 1" х 1/2" для радиатора правый</t>
  </si>
  <si>
    <t>Переходник 1" х 3/4" для радиатора левый</t>
  </si>
  <si>
    <t>Переходник 1" х 3/4" для радиатора правый</t>
  </si>
  <si>
    <t>Прокладка для радиатора межсекционная паронитовая</t>
  </si>
  <si>
    <t>Водонагреватель накопительный  30 л Ariston TI-SHAPE R/5/OR</t>
  </si>
  <si>
    <t>Водонагреватель накопительный  50 л Ariston ABS PRO ECO V</t>
  </si>
  <si>
    <t>Водонагреватель накопительный  50 л Ariston ABS VLS PW</t>
  </si>
  <si>
    <t>Водонагреватель накопительный  80 л Ariston ABS PRO ECO V</t>
  </si>
  <si>
    <t>Водонагреватель накопительный  80 л Ariston ABS VLS PW</t>
  </si>
  <si>
    <t>Водонагреватель накопительный 100 л Ariston ABS PRO ECO V</t>
  </si>
  <si>
    <t>Водонагреватель накопительный 100 л Ariston ABS VLS PW</t>
  </si>
  <si>
    <t>Водонагреватель накопительный 150 л Ariston ABS PRO ECO V</t>
  </si>
  <si>
    <t>Водонагреватель наливной 20 л Элвин ЭВБО-20/1</t>
  </si>
  <si>
    <t>Кронштейн для полотенцесушителя 1” телескопический</t>
  </si>
  <si>
    <t>Муфта для полотенцесушителя в комплекте с контргайкой 1" внутр(г) х 1/2" внутр(г)</t>
  </si>
  <si>
    <t>Муфта для полотенцесушителя в комплекте с контргайкой 1" внутр(г) х 3/4" внутр(г)</t>
  </si>
  <si>
    <t>Муфта для полотенцесушителя прямая с накидной гайкой 1" внутр(г) х 1/2" нар(ш)</t>
  </si>
  <si>
    <t>Муфта для полотенцесушителя прямая с накидной гайкой 1" внутр(г) х 3/4" нар(ш)</t>
  </si>
  <si>
    <t>Муфта для полотенцесушителя угловая с накидной гайкой 1" внутр(г) х 1/2" нар(ш)</t>
  </si>
  <si>
    <t>Муфта для полотенцесушителя угловая с накидной гайкой 1" внутр(г) х 3/4" нар(ш)</t>
  </si>
  <si>
    <t>Полотенцесушитель 600х400 мм 1” М-образный нерж.сталь</t>
  </si>
  <si>
    <t>Полотенцесушитель 600х500 мм 1” М-образный нерж.сталь</t>
  </si>
  <si>
    <t>Полотенцесушитель 600х500 мм 1” Фокстрот нерж. сталь</t>
  </si>
  <si>
    <t>Полотенцесушитель 600х600 мм 1” М-образный нерж.сталь</t>
  </si>
  <si>
    <t>Полотенцесушитель 600х600 мм 1” Фокстрот нерж.сталь</t>
  </si>
  <si>
    <t>Радиатор алюминиевый Elsotherm AL N 500,  6 секций</t>
  </si>
  <si>
    <t>Радиатор алюминиевый Elsotherm AL N 500,  8 секций</t>
  </si>
  <si>
    <t>Радиатор алюминиевый Elsotherm AL N 500, 10 секций</t>
  </si>
  <si>
    <t>Радиатор алюминиевый Elsotherm AL N 500, 12 секций</t>
  </si>
  <si>
    <t>Радиатор алюминиевый IPS Elegance 500,  5 секций</t>
  </si>
  <si>
    <t>Радиатор алюминиевый IPS Elegance 500,  6 секций</t>
  </si>
  <si>
    <t>Радиатор алюминиевый IPS Elegance 500,  8 секций</t>
  </si>
  <si>
    <t>Радиатор алюминиевый IPS Elegance 500, 10 секций</t>
  </si>
  <si>
    <t>Радиатор алюминиевый IPS Elegance 500, 12 секций</t>
  </si>
  <si>
    <t>Радиатор алюминиевый IPS Ellips 500,  4 секции</t>
  </si>
  <si>
    <t>Радиатор алюминиевый IPS Ellips 500,  6 секций</t>
  </si>
  <si>
    <t>Радиатор алюминиевый IPS Ellips 500,  8 секций</t>
  </si>
  <si>
    <t>Радиатор алюминиевый IPS Ellips 500, 10 секций</t>
  </si>
  <si>
    <t>Радиатор алюминиевый IPS Ellips 500, 12 секций</t>
  </si>
  <si>
    <t>Радиатор алюминиевый IPS Wave 500,  4 секции</t>
  </si>
  <si>
    <t>Радиатор алюминиевый IPS Wave 500,  6 секций</t>
  </si>
  <si>
    <t>Радиатор алюминиевый IPS Wave 500,  8 секций</t>
  </si>
  <si>
    <t>Радиатор алюминиевый IPS Wave 500, 10 секций</t>
  </si>
  <si>
    <t>Радиатор алюминиевый IPS Wave 500, 12 секций</t>
  </si>
  <si>
    <t>Радиатор биметаллический IPS Elegance Wave Bimetallico 500,  6 секций</t>
  </si>
  <si>
    <t>Радиатор биметаллический IPS Elegance Wave Bimetallico 500,  8 секций</t>
  </si>
  <si>
    <t>Радиатор биметаллический IPS Elegance Wave Bimetallico 500, 10 секций</t>
  </si>
  <si>
    <t>Радиатор биметаллический IPS Elegance Wave Bimetallico 500, 12 секций</t>
  </si>
  <si>
    <t>Радиатор биметаллический Rifar Base 500,  6 секций</t>
  </si>
  <si>
    <t>Радиатор биметаллический Rifar Base 500,  8 секций</t>
  </si>
  <si>
    <t>Радиатор биметаллический Rifar Base 500, 10 секций</t>
  </si>
  <si>
    <t>Радиатор стальной панельный Лидея ЛК тип 11  500х500 мм</t>
  </si>
  <si>
    <t>Радиатор стальной панельный Лидея ЛК тип 11  500х600 мм</t>
  </si>
  <si>
    <t>Радиатор стальной панельный Лидея ЛК тип 11  500х800 мм</t>
  </si>
  <si>
    <t>Радиатор стальной панельный Лидея ЛК тип 11 500х1000 мм</t>
  </si>
  <si>
    <t>Радиатор стальной панельный Лидея ЛК тип 11 500х1200 мм</t>
  </si>
  <si>
    <t>Радиатор стальной панельный Лидея ЛК тип 22  500х500 мм</t>
  </si>
  <si>
    <t>Радиатор стальной панельный Лидея ЛК тип 22  500х600 мм</t>
  </si>
  <si>
    <t>Радиатор стальной панельный Лидея ЛК тип 22  500х800 мм</t>
  </si>
  <si>
    <t>Радиатор стальной панельный Лидея ЛК тип 22 500х1000 мм</t>
  </si>
  <si>
    <t>Радиатор стальной панельный Лидея ЛК тип 22 500х1200 мм</t>
  </si>
  <si>
    <t>Решетка радиаторная ПВХ белая 600 мм х  600 мм</t>
  </si>
  <si>
    <t>Решетка радиаторная ПВХ белая 600 мм х  900 мм</t>
  </si>
  <si>
    <t>Решетка радиаторная ПВХ белая 600 мм х 1200 мм</t>
  </si>
  <si>
    <t>Теплоноситель Thermagent Eko -30°С, 10кг / 10,4 л</t>
  </si>
  <si>
    <t>Теплоноситель Thermagent Eko -30°С, 20 кг /20,8 л</t>
  </si>
  <si>
    <t>Теплоноситель Thermagent Eko -30°С, 45 кг / 46,9 л</t>
  </si>
  <si>
    <t>Адаптер стартовый из нержавеющей стали, d=115/200 мм</t>
  </si>
  <si>
    <t>Адаптер стартовый из нержавеющей стали, d=120/200 мм</t>
  </si>
  <si>
    <t>Адаптер стартовый из нержавеющей стали, d=150/210 мм</t>
  </si>
  <si>
    <t>Дефлектор-К (зонт с ветрозащитой) из нержавеющей стали, d=115 мм</t>
  </si>
  <si>
    <t xml:space="preserve">Дефлектор-К (зонт с ветрозащитой) из нержавеющей стали, d=120 мм </t>
  </si>
  <si>
    <t>Дефлектор-К (зонт с ветрозащитой) из нержавеющей стали, d=150 мм</t>
  </si>
  <si>
    <t>Дымоход из нержавеющей стали d=120 мм, 1 м</t>
  </si>
  <si>
    <t>Дымоход из нержавеющей стали d=150 мм, 1 м</t>
  </si>
  <si>
    <t>Дымоход из нержавеющей стали, d=115 мм, 0,5 м</t>
  </si>
  <si>
    <t>Дымоход из нержавеющей стали, d=115 мм, 1 м</t>
  </si>
  <si>
    <t>Дымоход из нержавеющей стали, d=120 мм, 0,5 м</t>
  </si>
  <si>
    <t>Дымоход из нержавеющей стали, d=150 мм, 0,5 м</t>
  </si>
  <si>
    <t>Дымоход-сэндвич из нержавеющей стали d=115/200 мм, 1 м</t>
  </si>
  <si>
    <t>Дымоход-сэндвич из нержавеющей стали d=120/200 мм, 0,5 м</t>
  </si>
  <si>
    <t>Дымоход-сэндвич из нержавеющей стали d=120/200 мм, 1 м</t>
  </si>
  <si>
    <t>Дымоход-сэндвич из нержавеющей стали d=150/210 мм, 0,5 м</t>
  </si>
  <si>
    <t>Дымоход-сэндвич из нержавеющей стали, d=115/200 мм, 0,5 м</t>
  </si>
  <si>
    <t>Дымоход-сэндвич из нержавеющей стали, d=150х210 мм, 1 м</t>
  </si>
  <si>
    <t>Заглушка внешняя с конденсатоотводом из нержавеющей стали, d=115 мм</t>
  </si>
  <si>
    <t>Заглушка внешняя с конденсатоотводом из нержавеющей стали, d=120 мм</t>
  </si>
  <si>
    <t>Заглушка внешняя с конденсатоотводом из нержавеющей стали, d=150 мм</t>
  </si>
  <si>
    <t>Заглушка внутренняя на дымоход-сэндвич с конденсатоотводом из нержавеющей стали, d=200 мм</t>
  </si>
  <si>
    <t>Заглушка внутренняя на дымоход-сэндвич с конденсатоотводом из нержавеющей стали, d=210 мм</t>
  </si>
  <si>
    <t>Зонт из нержавеющей стали, d=115 мм</t>
  </si>
  <si>
    <t xml:space="preserve">Зонт из нержавеющей стали, d=120 мм </t>
  </si>
  <si>
    <t xml:space="preserve">Зонт из нержавеющей стали, d=150 мм </t>
  </si>
  <si>
    <t>Колено из нержавеющей стали, d=115 мм, угол 135°</t>
  </si>
  <si>
    <t>Колено из нержавеющей стали, d=115 мм, угол 90°</t>
  </si>
  <si>
    <t>Колено из нержавеющей стали, d=120 мм, угол 135°</t>
  </si>
  <si>
    <t>Колено из нержавеющей стали, d=120 мм, угол 90°</t>
  </si>
  <si>
    <t>Колено из нержавеющей стали, d=150 мм, угол 135°</t>
  </si>
  <si>
    <t>Колено из нержавеющей стали, d=150 мм, угол 90°</t>
  </si>
  <si>
    <t>Колено- сэндвич из нержавеющей стали, d=120/200 мм, угол 135°</t>
  </si>
  <si>
    <t>Колено-сэндвич из нержавеющей стали d=150/210 мм, угол 90°</t>
  </si>
  <si>
    <t>Колено-сэндвич из нержавеющей стали, d=115/200 мм, угол 135°</t>
  </si>
  <si>
    <t>Колено-сэндвич из нержавеющей стали, d=115/200 мм, угол 90°</t>
  </si>
  <si>
    <t>Колено-сэндвич из нержавеющей стали, d=120/200 мм, угол 90°</t>
  </si>
  <si>
    <t>Колено-сэндвич из нержавеющей стали, d=150/210 мм, угол 135°</t>
  </si>
  <si>
    <t>Конус финишный из нержавеющей стали, d=115/200 мм</t>
  </si>
  <si>
    <t>Конус финишный из нержавеющей стали, d=120/200 мм</t>
  </si>
  <si>
    <t>Конус финишный из нержавеющей стали, d=150/210 мм</t>
  </si>
  <si>
    <t>Кронштейн стеновой К-1 из нержавеющей стали, d=115 мм, расстояние 55-105 мм</t>
  </si>
  <si>
    <t>Кронштейн стеновой К-1 из нержавеющей стали, d=120 мм, расстояние 50-100 мм</t>
  </si>
  <si>
    <t>Кронштейн стеновой К-1 из нержавеющей стали, d=150 мм, расстояние 45-100 мм</t>
  </si>
  <si>
    <t>Кронштейн стеновой К-1 из нержавеющей стали, d=200 мм, расстояние 70-150 мм</t>
  </si>
  <si>
    <t>Кронштейн стеновой К-1 из нержавеющей стали, d=210 мм, расстояние 70-150 мм</t>
  </si>
  <si>
    <t>Оголовок на дымоход- сэндвич из нержавеющей стали, d=115/200 мм</t>
  </si>
  <si>
    <t>Оголовок на дымоход-сэндвич из нержавеющей стали, d=120/200 мм</t>
  </si>
  <si>
    <t>Оголовок на дымоход-сэндвич из нержавеющей стали, d=150/210 мм</t>
  </si>
  <si>
    <t>Переходник из нержавеющей стали, d=110-115 мм</t>
  </si>
  <si>
    <t>Переходник из нержавеющей стали, d=110-120 мм</t>
  </si>
  <si>
    <t>Проходник для крыш угловой, 650х650 мм, d=203-280 мм, зеленый</t>
  </si>
  <si>
    <t>Проходник для крыш угловой, 650х650 мм, d=203-280 мм, коричневый</t>
  </si>
  <si>
    <t>Проходник для крыш угловой, 650х650 мм, d=203-280 мм, красный</t>
  </si>
  <si>
    <t>Проходник для крыш угловой, 650х650 мм, d=203-280 мм, чёрный</t>
  </si>
  <si>
    <t>Проходник для крыш, 270х270 мм, d=102-178 мм, красный</t>
  </si>
  <si>
    <t>Проходник для крыш, 270х270 мм, d=102-178 мм, чёрный</t>
  </si>
  <si>
    <t>Проходник для крыш, 360х360 мм, d=152-280 мм, черный</t>
  </si>
  <si>
    <t>Проходник для крыш, 425х425 мм, d=178-330 мм, зеленый</t>
  </si>
  <si>
    <t xml:space="preserve">Проходник для крыш, 425х425 мм, d=178-330 мм, коричневый </t>
  </si>
  <si>
    <t>Проходник для крыш, 425х425 мм, d=178-330 мм, красный</t>
  </si>
  <si>
    <t>Проходник для крыш, 425х425 мм, d=178-330 мм, чёрный</t>
  </si>
  <si>
    <t xml:space="preserve">Тройник из нержавеющей стали, d=115 мм, угол 90° </t>
  </si>
  <si>
    <t>Тройник из нержавеющей стали, d=120 мм, угол 90°</t>
  </si>
  <si>
    <t xml:space="preserve">Тройник из нержавеющей стали, d=150 мм, угол 90° </t>
  </si>
  <si>
    <t>Тройник-сэндвич из нержавеющей стали, 150х210 мм, угол 90°</t>
  </si>
  <si>
    <t>Тройник-сэндвич из нержавеющей стали, d=115/200 мм, угол 90°</t>
  </si>
  <si>
    <t>Тройник-сэндвич из нержавеющей стали, d=115х200 мм, угол 135°</t>
  </si>
  <si>
    <t>Тройник-сэндвич из нержавеющей стали, d=120х200 мм, угол 135°</t>
  </si>
  <si>
    <t>Тройник-сэндвич из нержавеющей стали, d=120х200 мм, угол 90°</t>
  </si>
  <si>
    <t>Тройник-сэндвич из нержавеющей стали, d=150х210 мм, угол 135°</t>
  </si>
  <si>
    <t>Узел потолочно-проходной, d=115 мм</t>
  </si>
  <si>
    <t>Узел потолочно-проходной, d=120 мм</t>
  </si>
  <si>
    <t>Узел потолочно-проходной, d=150 мм</t>
  </si>
  <si>
    <t>Узел потолочно-проходной, d=200 мм</t>
  </si>
  <si>
    <t>Узел потолочно-проходной, d=210 мм</t>
  </si>
  <si>
    <t>Узел потолочно-проходной, минерит, d=200 мм</t>
  </si>
  <si>
    <t>Узел потолочно-проходной, минерит, d=210 мм</t>
  </si>
  <si>
    <t xml:space="preserve">Фланец из нержавеющей стали d=210 мм </t>
  </si>
  <si>
    <t>Фланец из нержавеющей стали, d=115 мм</t>
  </si>
  <si>
    <t xml:space="preserve">Фланец из нержавеющей стали, d=120 мм </t>
  </si>
  <si>
    <t xml:space="preserve">Фланец из нержавеющей стали, d=150 мм </t>
  </si>
  <si>
    <t xml:space="preserve">Фланец из нержавеющей стали, d=200 мм </t>
  </si>
  <si>
    <t>Хомут обжимной для дымоходов из нержавеющей стали, d=115 мм</t>
  </si>
  <si>
    <t>Хомут обжимной для дымоходов из нержавеющей стали, d=120 мм</t>
  </si>
  <si>
    <t>Хомут обжимной для дымоходов из нержавеющей стали, d=150 мм</t>
  </si>
  <si>
    <t>Хомут обжимной для дымоходов из нержавеющей стали, d=200 мм</t>
  </si>
  <si>
    <t>Хомут обжимной для дымоходов из нержавеющей стали, d=210 мм</t>
  </si>
  <si>
    <t>Хомут под растяжки из нержавеющей стали, d=200 мм</t>
  </si>
  <si>
    <t>Хомут под растяжки из нержавеющей стали, d=210 мм</t>
  </si>
  <si>
    <t>Шибер (задвижка) поворотный из нержавеющей стали, d=115 мм</t>
  </si>
  <si>
    <t>Шибер (задвижка) поворотный из нержавеющей стали, d=120 мм</t>
  </si>
  <si>
    <t>Шибер (задвижка) поворотный из нержавеющей стали, d=150 мм</t>
  </si>
  <si>
    <t xml:space="preserve">Бак водонагревательный Парус, 55 л </t>
  </si>
  <si>
    <t xml:space="preserve">Бак Комфорт для теплообменника горизонтальный, 75 л </t>
  </si>
  <si>
    <t xml:space="preserve">Бак Комфорт с водяным контуром, 12 л </t>
  </si>
  <si>
    <t xml:space="preserve">Бак Комфорт эллиптический с дымоходом 70 л </t>
  </si>
  <si>
    <t xml:space="preserve">Бак Комфорт эллиптический с дымоходом, 50 л </t>
  </si>
  <si>
    <t>Бак Элит с водяным контуром, 7 л</t>
  </si>
  <si>
    <t>Камни для саун колотые, талькохлорит, 20 кг</t>
  </si>
  <si>
    <t>Камни для саун, малиновый кварцит обвалованный, 20 кг</t>
  </si>
  <si>
    <t>Котел воздухогрейный Студент (с металлической дверцей)</t>
  </si>
  <si>
    <t>Лист притопочный из нержавеющей стали, 1000х600 мм</t>
  </si>
  <si>
    <t>Лист притопочный из нержавеющей стали, 600х500 мм</t>
  </si>
  <si>
    <t>Набор монтажный для плит Минерит ЛВ  1200х1275 мм</t>
  </si>
  <si>
    <t>Набор монтажный для плит Минерит ЛВ  1200х630 мм</t>
  </si>
  <si>
    <t xml:space="preserve">Печь отопительно-варочная Гимназист-1 </t>
  </si>
  <si>
    <t>Печь отопительно-варочная Тайга-80</t>
  </si>
  <si>
    <t>Печь-каменка Русь 18л</t>
  </si>
  <si>
    <t>Печь-каменка Русь 9л</t>
  </si>
  <si>
    <t>Печь-каменка Сахара 16ЛК</t>
  </si>
  <si>
    <t>Печь-камин Бавария с плитой Оптима ПКО 049</t>
  </si>
  <si>
    <t>Плита огнеупорная Фламма ЛТМ, 1200х1220х9 мм</t>
  </si>
  <si>
    <t>Плита огнеупорная Фламма ЛТМ, 1200х610х9 мм</t>
  </si>
  <si>
    <t>Экран боковой 20</t>
  </si>
  <si>
    <t>Экран напольный 20</t>
  </si>
  <si>
    <t>Экран фронтальный</t>
  </si>
  <si>
    <t>Дверца поддувальная ДП-2, 270х160 мм</t>
  </si>
  <si>
    <t>Дверца прочистная ДП-1, 160х140 мм</t>
  </si>
  <si>
    <t>Дверца прочистная ДПр-3, 182х130 мм</t>
  </si>
  <si>
    <t>Дверца прочистная ДПр., 140х110 мм</t>
  </si>
  <si>
    <t>Дверца топочная ДТ-3, 270х230 мм</t>
  </si>
  <si>
    <t>Дверца топочная ДТ-4, 270х295 мм</t>
  </si>
  <si>
    <t xml:space="preserve">Духовка с чугунной дверцей ДТ-4 </t>
  </si>
  <si>
    <t>Духовка с чугунной каминной дверцей ДТК-2</t>
  </si>
  <si>
    <t>Духовка чугунная</t>
  </si>
  <si>
    <t>Задвижка печная Зв-1, 280х190 мм</t>
  </si>
  <si>
    <t>Задвижка печная Зв-3, 390х190 мм</t>
  </si>
  <si>
    <t>Задвижка печная Зв-6, 395х265 мм</t>
  </si>
  <si>
    <t>Кочерга КМ-2Д, 600 мм</t>
  </si>
  <si>
    <t>Набор для печи (кронштейн, совок, щетка, кочерга, багор)</t>
  </si>
  <si>
    <t>Плита в сборе двухкомфорочная П2-3, 710х410 мм</t>
  </si>
  <si>
    <t>Плита однокомфорочная П1-3, 340х410 мм</t>
  </si>
  <si>
    <t>Плита цельная ПЦ, 710х410 мм</t>
  </si>
  <si>
    <t>Плита цельнолитая двухконфорочная П2-2А, 510х340 мм</t>
  </si>
  <si>
    <t>Решетка колосниковая РД-3, 250х180 мм</t>
  </si>
  <si>
    <t>Решетка колосниковая РД-5, 300х250 мм</t>
  </si>
  <si>
    <t>Решетка колосниковая РД-6, 380х250 мм</t>
  </si>
  <si>
    <t>Решетка колосниковая РУ-2, 200х300 мм</t>
  </si>
  <si>
    <t>Решетка колосниковая РУ-3, 350х200 мм</t>
  </si>
  <si>
    <t>Совок для поддувальной дверцы СБ-2Д, 510 мм</t>
  </si>
  <si>
    <t>Совок для прочистной дверцы СМ-2Д, 460 мм</t>
  </si>
  <si>
    <t>Арматура для унитаза кнопочная, боковая подводка РБМ АС-16М (Тула)</t>
  </si>
  <si>
    <t>Арматура для унитаза кнопочная, нижняя подводка РБМ АС-17М (Тула)</t>
  </si>
  <si>
    <t>Арматура для унитаза штоковая РБМ АС-1 (Тула)</t>
  </si>
  <si>
    <t>Клапан впускной поплавковый для унитаза, боковой подвод 1/2" SAS</t>
  </si>
  <si>
    <t>Клапан впускной поплавковый для унитаза, нижний подвод 1/2" SAS</t>
  </si>
  <si>
    <t>Сливной механизм для унитаза кнопочный универсальный SAS</t>
  </si>
  <si>
    <t>Сливной механизм для унитаза кнопочный универсальный двойной слив SAS</t>
  </si>
  <si>
    <t>Ванна стальная 1,5х0,75 м "Стандарт" с ножками</t>
  </si>
  <si>
    <t>Ванна стальная 1,7х0,75 м "Стандарт" с ножками</t>
  </si>
  <si>
    <t>Каркас для душевого поддона 800х800 мм</t>
  </si>
  <si>
    <t>Поддон душевой стальной 800х800 мм "Классик"</t>
  </si>
  <si>
    <t>Кронштейн для умывальника 2-й величины (2 шт.)</t>
  </si>
  <si>
    <t>Кронштейн для умывальника 3-й величины (2 шт.)</t>
  </si>
  <si>
    <t>Мойка эмалированная МСК 500х500 мм с кронштейнами</t>
  </si>
  <si>
    <t>Пьедестал "Венеция"</t>
  </si>
  <si>
    <t>Пьедестал Jika Lyra</t>
  </si>
  <si>
    <t>Пьедестал Sanita Luxe Art</t>
  </si>
  <si>
    <t>Пьедестал к умывальникам "Комфорт" / "Элеганс"</t>
  </si>
  <si>
    <t>Умывальник "Угловой"</t>
  </si>
  <si>
    <t>Умывальник 400 мм Jika Lyra</t>
  </si>
  <si>
    <t>Умывальник 480 мм Sanita Luxe Art</t>
  </si>
  <si>
    <t>Умывальник 500 мм Jika Lyra</t>
  </si>
  <si>
    <t>Умывальник 500 мм Vidima "Стиль"</t>
  </si>
  <si>
    <t>Умывальник 510 мм "Комфорт"</t>
  </si>
  <si>
    <t>Умывальник 545 мм "Венеция"</t>
  </si>
  <si>
    <t>Умывальник 550 мм "Домино/Ока"</t>
  </si>
  <si>
    <t>Умывальник 550 мм Jika Lyra</t>
  </si>
  <si>
    <t>Умывальник 560 мм Vidima "Стиль" встраиваемый</t>
  </si>
  <si>
    <t>Умывальник 570 мм "Водолей"</t>
  </si>
  <si>
    <t>Умывальник 600 мм "Элеганс"</t>
  </si>
  <si>
    <t>Умывальник 600 мм Jika Lyra</t>
  </si>
  <si>
    <t>Инсталляция без подвесного унитаза Geberit Платтенбау 458.162.21.1</t>
  </si>
  <si>
    <t>Инсталляция в комплекте с подвесным унитазом Wisa</t>
  </si>
  <si>
    <t>Кран для писсуара Vidima "СеваМикс" нажимной</t>
  </si>
  <si>
    <t>Писсуар "Орион"</t>
  </si>
  <si>
    <t>Писсуар Vidima "СеваМикс"</t>
  </si>
  <si>
    <t>Разделитель для писсуаров</t>
  </si>
  <si>
    <t>Сиденье для унитаза Jika Lyra, дюропласт</t>
  </si>
  <si>
    <t>Сифон для писсуара Vidima "СеваМикс"</t>
  </si>
  <si>
    <t>Унитаз без бачка с косым выпуском, без сиденья</t>
  </si>
  <si>
    <t>Унитаз подвесной с горизонтальным выпуском SmartSant "Арива"</t>
  </si>
  <si>
    <t>Унитаз-компакт  с косым выпуском "Комфорт"</t>
  </si>
  <si>
    <t>Унитаз-компакт  с косым выпуском "Универсал"</t>
  </si>
  <si>
    <t>Унитаз-компакт  с косым выпуском "Элегант"</t>
  </si>
  <si>
    <t>Унитаз-компакт  с косым выпуском Jika Lyra, без сиденья</t>
  </si>
  <si>
    <t>Унитаз-компакт  с косым выпуском Sanita "Идеал"</t>
  </si>
  <si>
    <t>Унитаз-компакт  с косым выпуском Sanita Luxe Classic</t>
  </si>
  <si>
    <t>Унитаз-компакт  с косым выпуском SmartSant "Реал"</t>
  </si>
  <si>
    <t>Унитаз-компакт  с косым выпуском SmartSant "Тайп"</t>
  </si>
  <si>
    <t>Унитаз-компакт с горизонтальным выпуском Am.Pm. Joy</t>
  </si>
  <si>
    <t>Унитаз-компакт с горизонтальным выпуском Am.Pm. Sense</t>
  </si>
  <si>
    <t>Унитаз-компакт с горизонтальным выпуском Jika Era</t>
  </si>
  <si>
    <t>Унитаз-компакт с горизонтальным выпуском Vitra Form 300</t>
  </si>
  <si>
    <t>Лейка для душа Am.Pm Bliss Supreme, 5 режимов</t>
  </si>
  <si>
    <t>Лейка для душа Am.Pm Joy</t>
  </si>
  <si>
    <t>Лейка для душа Oras Apollo</t>
  </si>
  <si>
    <t>Лейка для душа Terma 20574</t>
  </si>
  <si>
    <t>Шланг для душа 1500 мм металлический Oras</t>
  </si>
  <si>
    <t>Шланг для душа 1500 мм металлический Terma</t>
  </si>
  <si>
    <t>Шланг для душа 1500 мм силиконовый в оплетке Oras</t>
  </si>
  <si>
    <t xml:space="preserve">Шланг для душа 1750 мм металлический Am.Pm  </t>
  </si>
  <si>
    <t>Шланг для душа 1750 мм силиконовый в оплетке Am.Pm</t>
  </si>
  <si>
    <t>Шланг для душа 1750 мм силиконовый серый Am.Pm</t>
  </si>
  <si>
    <t>Смеситель для ванны/душа Am.Pm Joy</t>
  </si>
  <si>
    <t>Смеситель для кухонной мойки Am.Pm Joy</t>
  </si>
  <si>
    <t>Смеситель для умывальника Am.Pm Joy</t>
  </si>
  <si>
    <t>Смеситель для ванны/душа Aqueduc Gera</t>
  </si>
  <si>
    <t>Смеситель для ванны/умывальника Aqueduc Afrodita</t>
  </si>
  <si>
    <t>Смеситель для ванны/умывальника Aqueduc Asteria</t>
  </si>
  <si>
    <t>Смеситель для ванны/умывальника Aqueduc Demetra</t>
  </si>
  <si>
    <t>Смеситель для ванны/умывальника Aqueduc Ossa</t>
  </si>
  <si>
    <t>Смеситель для кухонной мойки Aqueduc Afrodita</t>
  </si>
  <si>
    <t>Смеситель для кухонной мойки Aqueduc Asteria</t>
  </si>
  <si>
    <t>Смеситель для кухонной мойки Aqueduc Demetra</t>
  </si>
  <si>
    <t>Смеситель для кухонной мойки Aqueduc Ossa</t>
  </si>
  <si>
    <t>Смеситель для умывальника Aqueduc Afrodita</t>
  </si>
  <si>
    <t>Смеситель для умывальника Aqueduc Asteria</t>
  </si>
  <si>
    <t>Смеситель для умывальника Aqueduc Demetra</t>
  </si>
  <si>
    <t>Смеситель для умывальника Aqueduc Gera</t>
  </si>
  <si>
    <t>Смеситель для умывальника Aqueduc Ossa</t>
  </si>
  <si>
    <t>Смеситель для ванны/душа Argo Oksa</t>
  </si>
  <si>
    <t>Смеситель для ванны/душа Argo Retro</t>
  </si>
  <si>
    <t>Смеситель для ванны/умывальника Argo Oksa</t>
  </si>
  <si>
    <t>Смеситель для ванны/умывальника Argo Open 40L40K</t>
  </si>
  <si>
    <t>Смеситель для ванны/умывальника Argo Open 40S35K</t>
  </si>
  <si>
    <t>Смеситель для ванны/умывальника Argo Retro</t>
  </si>
  <si>
    <t>Смеситель для кухонной мойки Argo Oksa 3502</t>
  </si>
  <si>
    <t>Смеситель для кухонной мойки Argo Oksa 3503</t>
  </si>
  <si>
    <t>Смеситель для кухонной мойки Argo Retro</t>
  </si>
  <si>
    <t>Смеситель для кухонной мойки настенный Argo Retro</t>
  </si>
  <si>
    <t>Смеситель для умывальника Argo Oksa</t>
  </si>
  <si>
    <t>Смеситель для умывальника Argo Retro</t>
  </si>
  <si>
    <t>Смеситель для умывальника Frap F1037</t>
  </si>
  <si>
    <t xml:space="preserve">Душевой гарнитур Damixa Practical Plus </t>
  </si>
  <si>
    <t>Смеситель для ванны/душа Damixa Starlight</t>
  </si>
  <si>
    <t>Смеситель для ванны/умывальника Damixa Object</t>
  </si>
  <si>
    <t>Смеситель для ванны/умывальника Damixa Retro</t>
  </si>
  <si>
    <t>Смеситель для кухонной мойки Damixa Object</t>
  </si>
  <si>
    <t xml:space="preserve">Смеситель для кухонной мойки Damixa Retro </t>
  </si>
  <si>
    <t>Смеситель для кухонной мойки Damixa Starlight</t>
  </si>
  <si>
    <t>Смеситель для умывальника Damixa Object</t>
  </si>
  <si>
    <t xml:space="preserve">Смеситель для умывальника Damixa Retro </t>
  </si>
  <si>
    <t>Смеситель для умывальника Damixa Starlight</t>
  </si>
  <si>
    <t>Душевой гарнитур Oras Apollo</t>
  </si>
  <si>
    <t>Смеситель для ванны/душа термостатический Oras Nova</t>
  </si>
  <si>
    <t>Смеситель для ванны/умывальника Oras Solina</t>
  </si>
  <si>
    <t>Смеситель для кухонной мойки Oras Solina</t>
  </si>
  <si>
    <t>Смеситель для умывальника Oras Solina</t>
  </si>
  <si>
    <t>Смеситель для умывальника бесконтактный, антивандальный Oras Electra</t>
  </si>
  <si>
    <t>Смеситель для умывальника с гигиеническим душем Oras Saga</t>
  </si>
  <si>
    <t>Смеситель для ванны/умывальника с душевым комплектом, маховики хром (Подольск)</t>
  </si>
  <si>
    <t>Смеситель для ванны/умывальника с душевым комплектом, пластмассовые маховики (Подольск)</t>
  </si>
  <si>
    <t>Смеситель для кухонной мойки настенный, маховики хром (Подольск)</t>
  </si>
  <si>
    <t>Смеситель для кухонной мойки, маховики хром (Подольск)</t>
  </si>
  <si>
    <t>Смеситель для кухонной мойки, пластмассовые маховики (Подольск)</t>
  </si>
  <si>
    <t>Зажим анкерный для СИП-4 2х16 (SO157.1)</t>
  </si>
  <si>
    <t>Зажим анкерный для СИП-4 4х16 (SO158.1)</t>
  </si>
  <si>
    <t>Зажим прокалывающий влагозащищенный для СИП-4 (SLIP12.1)</t>
  </si>
  <si>
    <t>Крюк для деревянных опор (SОТ16.12)</t>
  </si>
  <si>
    <t>Провод СИП-4 2х16 кв.мм (50 м)</t>
  </si>
  <si>
    <t>Провод СИП-4 4х16 кв.мм (50 м)</t>
  </si>
  <si>
    <t>Кабель NYM 2х1,5 "Псковкабель"</t>
  </si>
  <si>
    <t>Кабель NYM 2х1,5 "Псковкабель" (100 м)</t>
  </si>
  <si>
    <t>Кабель NYM 2х1,5 "Севкабель"</t>
  </si>
  <si>
    <t>Кабель NYM 2х1,5 "Севкабель" (100 м)</t>
  </si>
  <si>
    <t>Кабель NYM 2х2,5 "Псковкабель"</t>
  </si>
  <si>
    <t>Кабель NYM 2х2,5 "Псковкабель" (100 м)</t>
  </si>
  <si>
    <t>Кабель NYM 2х2,5 "Севкабель"</t>
  </si>
  <si>
    <t>Кабель NYM 2х2,5 "Севкабель" (100 м)</t>
  </si>
  <si>
    <t>Кабель NYM 3х1,5 "Псковкабель"</t>
  </si>
  <si>
    <t>Кабель NYM 3х1,5 "Псковкабель" (100 м)</t>
  </si>
  <si>
    <t>Кабель NYM 3х1,5 "Севкабель"</t>
  </si>
  <si>
    <t>Кабель NYM 3х1,5 "Севкабель" (100 м)</t>
  </si>
  <si>
    <t>Кабель NYM 3х2,5 "Псковкабель"</t>
  </si>
  <si>
    <t>Кабель NYM 3х2,5 "Псковкабель" (100 м)</t>
  </si>
  <si>
    <t>Кабель NYM 3х2,5 "Севкабель"</t>
  </si>
  <si>
    <t>Кабель NYM 3х2,5 "Севкабель" (100 м)</t>
  </si>
  <si>
    <t>Кабель NYM 3х4 "Севкабель"</t>
  </si>
  <si>
    <t>Кабель NYM 3х4 "Севкабель" (100 м)</t>
  </si>
  <si>
    <t>Кабель NYM 3х6 "Севкабель"</t>
  </si>
  <si>
    <t>Кабель NYM 3х6 "Севкабель" (100 м)</t>
  </si>
  <si>
    <t>Кабель NYM 4х1,5 "Севкабель"</t>
  </si>
  <si>
    <t>Кабель NYM 4х1,5 "Севкабель" (100 м)</t>
  </si>
  <si>
    <t>Кабель NYM 4х4 "Севкабель"</t>
  </si>
  <si>
    <t>Кабель NYM 4х4 "Севкабель" (100 м)</t>
  </si>
  <si>
    <t>Кабель NYM 5х1,5 "Севкабель"</t>
  </si>
  <si>
    <t>Кабель NYM 5х1,5 "Севкабель" (100 м)</t>
  </si>
  <si>
    <t>Кабель NYM 5х2,5 "Севкабель"</t>
  </si>
  <si>
    <t>Кабель NYM 5х2,5 "Севкабель" (100 м)</t>
  </si>
  <si>
    <t>Кабель NYM 5х6 "Севкабель"</t>
  </si>
  <si>
    <t>Кабель NYM 5х6 "Севкабель" (100 м)</t>
  </si>
  <si>
    <t>Кабель TV SAT 50M CAVEL</t>
  </si>
  <si>
    <t>Кабель TV SAT 50M CAVEL (100 м)</t>
  </si>
  <si>
    <t>Кабель TV SAT 703, SATELL</t>
  </si>
  <si>
    <t>Кабель TV SAT 703, SATELL (100 м)</t>
  </si>
  <si>
    <t>Кабель ВВГ 4х1,5</t>
  </si>
  <si>
    <t>Кабель ВВГ 4х1,5 (100 м)</t>
  </si>
  <si>
    <t>Кабель ВВГ 4х2,5</t>
  </si>
  <si>
    <t>Кабель ВВГ 4х2,5 (100 м)</t>
  </si>
  <si>
    <t>Кабель ВВГ 4х4</t>
  </si>
  <si>
    <t>Кабель ВВГ 4х4 (100 м)</t>
  </si>
  <si>
    <t>Кабель ВВГ 4х6</t>
  </si>
  <si>
    <t>Кабель ВВГ 4х6 (100 м)</t>
  </si>
  <si>
    <t>Кабель ВВГ 5х1,5</t>
  </si>
  <si>
    <t>Кабель ВВГ 5х1,5 (100 м)</t>
  </si>
  <si>
    <t>Кабель ВВГ 5х2,5</t>
  </si>
  <si>
    <t>Кабель ВВГ 5х2,5 (100 м)</t>
  </si>
  <si>
    <t>Кабель ВВГ 5х4</t>
  </si>
  <si>
    <t>Кабель ВВГ 5х4 (100 м)</t>
  </si>
  <si>
    <t>Кабель ВВГ 5х6</t>
  </si>
  <si>
    <t>Кабель ВВГ 5х6 (100 м)</t>
  </si>
  <si>
    <t>Кабель ВВГ-п 2х1,5</t>
  </si>
  <si>
    <t>Кабель ВВГ-п 2х1,5 (100 м)</t>
  </si>
  <si>
    <t>Кабель ВВГ-п 2х2,5</t>
  </si>
  <si>
    <t>Кабель ВВГ-п 2х2,5 (100 м)</t>
  </si>
  <si>
    <t>Кабель ВВГ-п 2х4</t>
  </si>
  <si>
    <t>Кабель ВВГ-п 2х4 (100 м)</t>
  </si>
  <si>
    <t>Кабель ВВГ-п 3х1,5</t>
  </si>
  <si>
    <t>Кабель ВВГ-п 3х1,5 (100 м)</t>
  </si>
  <si>
    <t>Кабель ВВГ-п 3х2,5</t>
  </si>
  <si>
    <t>Кабель ВВГ-п 3х2,5 (100 м)</t>
  </si>
  <si>
    <t>Кабель ВВГ-п 3х4</t>
  </si>
  <si>
    <t>Кабель ВВГ-п 3х4 (100 м)</t>
  </si>
  <si>
    <t>Кабель ВВГ-п 3х6</t>
  </si>
  <si>
    <t>Кабель ВВГ-п 3х6 (100 м)</t>
  </si>
  <si>
    <t>Кабель ВВГнг 2х1,5</t>
  </si>
  <si>
    <t>Кабель ВВГнг 2х1,5 (100 м)</t>
  </si>
  <si>
    <t xml:space="preserve">Кабель ВВГнг 2х2,5 </t>
  </si>
  <si>
    <t>Кабель ВВГнг 2х2,5 (100 м)</t>
  </si>
  <si>
    <t>Кабель ВВГнг 3х1,5</t>
  </si>
  <si>
    <t>Кабель ВВГнг 3х1,5 (100 м)</t>
  </si>
  <si>
    <t>Кабель ВВГнг 3х2,5</t>
  </si>
  <si>
    <t>Кабель ВВГнг 3х2,5 (100 м)</t>
  </si>
  <si>
    <t>Кабель ВВГнг 5х1,5</t>
  </si>
  <si>
    <t>Кабель ВВГнг 5х1,5 (100 м)</t>
  </si>
  <si>
    <t xml:space="preserve">Кабель ВВГнг 5х10 </t>
  </si>
  <si>
    <t>Кабель ВВГнг 5х10 (100 м)</t>
  </si>
  <si>
    <t>Кабель ВВГнг 5х2,5</t>
  </si>
  <si>
    <t>Кабель ВВГнг 5х2,5 (100 м)</t>
  </si>
  <si>
    <t>Кабель ВВГнг 5х4</t>
  </si>
  <si>
    <t>Кабель ВВГнг 5х4 (100 м)</t>
  </si>
  <si>
    <t>Кабель ВВГнг 5х6</t>
  </si>
  <si>
    <t>Кабель ВВГнг 5х6 (100 м)</t>
  </si>
  <si>
    <t>Кабель ВВГнг-LS 3х1,5</t>
  </si>
  <si>
    <t>Кабель ВВГнг-LS 3х1,5 (100 м)</t>
  </si>
  <si>
    <t>Кабель ВВГнг-LS 3х2,5</t>
  </si>
  <si>
    <t>Кабель ВВГнг-LS 3х2,5 (100 м)</t>
  </si>
  <si>
    <t xml:space="preserve">Кабель ВВГнг-LS 5х10 </t>
  </si>
  <si>
    <t>Кабель ВВГнг-LS 5х10 (100 м)</t>
  </si>
  <si>
    <t>Кабель ВВГнг-LS 5х2,5</t>
  </si>
  <si>
    <t>Кабель ВВГнг-LS 5х2,5 (100 м)</t>
  </si>
  <si>
    <t xml:space="preserve">Кабель ВВГнг-LS 5х4 </t>
  </si>
  <si>
    <t>Кабель ВВГнг-LS 5х4 (100 м)</t>
  </si>
  <si>
    <t xml:space="preserve">Кабель ВВГнг-LS 5х6 </t>
  </si>
  <si>
    <t>Кабель ВВГнг-LS 5х6 (100 м)</t>
  </si>
  <si>
    <t>Кабель компьютерный FTP (экранированный ), 4х2х0,51, 5е, Nexans (305 м)</t>
  </si>
  <si>
    <t>Кабель компьютерный FTP (экранированный), 4х2х0,51, 5е, Nexans</t>
  </si>
  <si>
    <t>Кабель компьютерный UTP 4х2х0,51, 5е, Nexans</t>
  </si>
  <si>
    <t>Кабель компьютерный UTP 4х2х0,51, 5е, Nexans (305 м)</t>
  </si>
  <si>
    <t>Кабель компьютерный UTP 4х2х0,52 5е</t>
  </si>
  <si>
    <t>Кабель компьютерный UTP 4х2х0,52 5е (305 м)</t>
  </si>
  <si>
    <t>Кабель с резиновой изоляцией КГ 2х1,5</t>
  </si>
  <si>
    <t>Кабель с резиновой изоляцией КГ 2х1,5 (200 м)</t>
  </si>
  <si>
    <t>Кабель с резиновой изоляцией КГ 2х2,5</t>
  </si>
  <si>
    <t>Кабель с резиновой изоляцией КГ 2х2,5 (200 м)</t>
  </si>
  <si>
    <t>Провод ПВ3 (ПуГВ)  1х1,5 белый</t>
  </si>
  <si>
    <t>Провод ПВ3 (ПуГВ)  1х1,5 белый (500 м)</t>
  </si>
  <si>
    <t>Провод ПВ3 (ПуГВ)  1х1,5 желто-зелёный</t>
  </si>
  <si>
    <t>Провод ПВ3 (ПуГВ)  1х1,5 желто-зелёный (500 м)</t>
  </si>
  <si>
    <t>Провод ПВ3 (ПуГВ)  1х1,5 синий</t>
  </si>
  <si>
    <t>Провод ПВ3 (ПуГВ)  1х1,5 синий (500 м)</t>
  </si>
  <si>
    <t>Провод ПВ3 (ПуГВ)  1х2,5 белый</t>
  </si>
  <si>
    <t>Провод ПВ3 (ПуГВ)  1х2,5 белый (500 м)</t>
  </si>
  <si>
    <t>Провод ПВ3 (ПуГВ)  1х2,5 желто-зелёный</t>
  </si>
  <si>
    <t>Провод ПВ3 (ПуГВ)  1х2,5 желто-зелёный (500 м)</t>
  </si>
  <si>
    <t>Провод ПВ3 (ПуГВ)  1х2,5 синий</t>
  </si>
  <si>
    <t>Провод ПВ3 (ПуГВ)  1х2,5 синий (500 м)</t>
  </si>
  <si>
    <t>Провод ПВ3 (ПуГВ)  1х4 белый</t>
  </si>
  <si>
    <t>Провод ПВ3 (ПуГВ)  1х4 белый (200 м)</t>
  </si>
  <si>
    <t>Провод ПВ3 (ПуГВ)  1х4 желто-зелёный</t>
  </si>
  <si>
    <t>Провод ПВ3 (ПуГВ)  1х4 желто-зелёный (200 м)</t>
  </si>
  <si>
    <t>Провод ПВ3 (ПуГВ)  1х4 синий</t>
  </si>
  <si>
    <t>Провод ПВ3 (ПуГВ)  1х4 синий (200 м)</t>
  </si>
  <si>
    <t>Провод ПВ3 (ПуГВ)  1х6 белый</t>
  </si>
  <si>
    <t>Провод ПВ3 (ПуГВ)  1х6 белый (150 м)</t>
  </si>
  <si>
    <t>Провод ПВ3 (ПуГВ)  1х6 желто-зелёный</t>
  </si>
  <si>
    <t>Провод ПВ3 (ПуГВ)  1х6 желто-зелёный (150 м)</t>
  </si>
  <si>
    <t>Провод ПВ3 (ПуГВ)  1х6 синий</t>
  </si>
  <si>
    <t>Провод ПВ3 (ПуГВ)  1х6 синий (150 м)</t>
  </si>
  <si>
    <t>Провод ПВ3 (ПуГВ) 1х10 белый</t>
  </si>
  <si>
    <t>Провод ПВ3 (ПуГВ) 1х10 белый (100 м)</t>
  </si>
  <si>
    <t>Провод ПВ3 (ПуГВ) 1х10 желто-зелёный</t>
  </si>
  <si>
    <t>Провод ПВ3 (ПуГВ) 1х10 желто-зелёный (100 м)</t>
  </si>
  <si>
    <t>Провод ПВ3 (ПуГВ) 1х10 синий</t>
  </si>
  <si>
    <t>Провод ПВ3 (ПуГВ) 1х10 синий (100 м)</t>
  </si>
  <si>
    <t>Провод ПВ3 (ПуГВ) 1х16 белый</t>
  </si>
  <si>
    <t>Провод ПВ3 (ПуГВ) 1х16 белый (100 м)</t>
  </si>
  <si>
    <t>Провод ПВ3 (ПуГВ) 1х16 желто-зелёный</t>
  </si>
  <si>
    <t>Провод ПВ3 (ПуГВ) 1х16 желто-зелёный (100 м)</t>
  </si>
  <si>
    <t>Провод ПВ3 (ПуГВ) 1х16 синий</t>
  </si>
  <si>
    <t>Провод ПВ3 (ПуГВ) 1х16 синий (100 м)</t>
  </si>
  <si>
    <t>Провод ПВС 2х0,75</t>
  </si>
  <si>
    <t>Провод ПВС 2х0,75 (100 м)</t>
  </si>
  <si>
    <t>Провод ПВС 2х1,5</t>
  </si>
  <si>
    <t>Провод ПВС 2х1,5 (100 м)</t>
  </si>
  <si>
    <t>Провод ПВС 2х2,5</t>
  </si>
  <si>
    <t>Провод ПВС 2х2,5 (100 м)</t>
  </si>
  <si>
    <t>Провод ПВС 3х0,75</t>
  </si>
  <si>
    <t>Провод ПВС 3х0,75 (100 м)</t>
  </si>
  <si>
    <t xml:space="preserve">Провод ПВС 3х1,5 </t>
  </si>
  <si>
    <t>Провод ПВС 3х1,5 (100 м)</t>
  </si>
  <si>
    <t>Провод ПВС 3х2,5</t>
  </si>
  <si>
    <t>Провод ПВС 3х2,5 (100 м)</t>
  </si>
  <si>
    <t>Провод ПВС 4х0,75</t>
  </si>
  <si>
    <t>Провод ПВС 4х0,75 (100 м)</t>
  </si>
  <si>
    <t>Провод ПВС 4х1,5</t>
  </si>
  <si>
    <t>Провод ПВС 4х1,5 (100 м)</t>
  </si>
  <si>
    <t>Провод ПВС 4х2,5</t>
  </si>
  <si>
    <t>Провод ПВС 4х2,5 (100 м)</t>
  </si>
  <si>
    <t>Провод ПВС 5х1,5</t>
  </si>
  <si>
    <t>Провод ПВС 5х1,5 (100 м)</t>
  </si>
  <si>
    <t>Провод телефонный ШТЛП 2х0,12</t>
  </si>
  <si>
    <t>Провод телефонный ШТЛП 2х0,12 (100 м)</t>
  </si>
  <si>
    <t>Провод телефонный ШТЛП 4х0,12</t>
  </si>
  <si>
    <t>Провод телефонный ШТЛП 4х0,12 (100 м)</t>
  </si>
  <si>
    <t>Провод ШВВП 2х0,5</t>
  </si>
  <si>
    <t>Провод ШВВП 2х0,5 (200 м)</t>
  </si>
  <si>
    <t>Провод ШВВП 2х0,75</t>
  </si>
  <si>
    <t>Провод ШВВП 2х0,75 (200 м)</t>
  </si>
  <si>
    <t>Заглушка для кабель-канала 100х40 мм белая</t>
  </si>
  <si>
    <t>Заглушка для кабель-канала 100х60 мм белая</t>
  </si>
  <si>
    <t>Заглушка для кабель-канала 12х12 мм белая</t>
  </si>
  <si>
    <t>Заглушка для кабель-канала 15х10 мм белая</t>
  </si>
  <si>
    <t>Заглушка для кабель-канала 16х16 мм белая</t>
  </si>
  <si>
    <t>Заглушка для кабель-канала 20х10 мм белая</t>
  </si>
  <si>
    <t>Заглушка для кабель-канала 25х16 мм белая</t>
  </si>
  <si>
    <t>Заглушка для кабель-канала 25х25 мм белая</t>
  </si>
  <si>
    <t>Заглушка для кабель-канала 40х16 мм белая</t>
  </si>
  <si>
    <t>Заглушка для кабель-канала 40х25 мм белая</t>
  </si>
  <si>
    <t>Заглушка для кабель-канала 40х40 мм белая</t>
  </si>
  <si>
    <t>Заглушка для кабель-канала 60х40 мм белая</t>
  </si>
  <si>
    <t>Кабель-канал 100х40 мм белый, 2 м</t>
  </si>
  <si>
    <t>Кабель-канал 100х60 мм белый, 2 м</t>
  </si>
  <si>
    <t>Кабель-канал 12х12 мм белый, 2 м</t>
  </si>
  <si>
    <t>Кабель-канал 15х10 мм белый, 2 м</t>
  </si>
  <si>
    <t>Кабель-канал 15х10 мм под дерево (дуб) 2 м</t>
  </si>
  <si>
    <t>Кабель-канал 16х16 мм белый, 2 м</t>
  </si>
  <si>
    <t>Кабель-канал 16х16 мм под дерево (дуб) 2 м</t>
  </si>
  <si>
    <t>Кабель-канал 20х10 мм белый, 2 м</t>
  </si>
  <si>
    <t>Кабель-канал 20х10 мм под дерево (дуб) 2 м</t>
  </si>
  <si>
    <t>Кабель-канал 25х16 мм белый, 2 м</t>
  </si>
  <si>
    <t>Кабель-канал 25х25 мм белый, 2 м</t>
  </si>
  <si>
    <t>Кабель-канал 25х25 мм под дерево (дуб) 2 м</t>
  </si>
  <si>
    <t>Кабель-канал 40х16 мм белый, 2 м</t>
  </si>
  <si>
    <t>Кабель-канал 40х16 мм под дерево (дуб) 2 м</t>
  </si>
  <si>
    <t>Кабель-канал 40х25 мм белый, 2 м</t>
  </si>
  <si>
    <t>Кабель-канал 40х40 мм белый, 2 м</t>
  </si>
  <si>
    <t>Кабель-канал 60х40 мм белый, 2 м</t>
  </si>
  <si>
    <t>Соединение на стык кабель-канала 100x40 мм белое</t>
  </si>
  <si>
    <t>Соединение на стык кабель-канала 100x60 мм белое</t>
  </si>
  <si>
    <t>Соединение на стык кабель-канала 12x12 мм белое</t>
  </si>
  <si>
    <t>Соединение на стык кабель-канала 15x10 мм белое</t>
  </si>
  <si>
    <t>Соединение на стык кабель-канала 16x16 мм белое</t>
  </si>
  <si>
    <t>Соединение на стык кабель-канала 20x10 мм белое</t>
  </si>
  <si>
    <t>Соединение на стык кабель-канала 25x16 мм белое</t>
  </si>
  <si>
    <t>Соединение на стык кабель-канала 25x25 мм белое</t>
  </si>
  <si>
    <t>Соединение на стык кабель-канала 40x16 мм белое</t>
  </si>
  <si>
    <t>Соединение на стык кабель-канала 40x25 мм белое</t>
  </si>
  <si>
    <t>Соединение на стык кабель-канала 40x40 мм белое</t>
  </si>
  <si>
    <t>Соединение на стык кабель-канала 60x40 мм белое</t>
  </si>
  <si>
    <t>Угол внешний для кабель-канала 100x40 мм белый</t>
  </si>
  <si>
    <t>Угол внешний для кабель-канала 100x60 мм белый</t>
  </si>
  <si>
    <t>Угол внешний для кабель-канала 12x12 мм белый</t>
  </si>
  <si>
    <t>Угол внешний для кабель-канала 15x10 мм белый</t>
  </si>
  <si>
    <t>Угол внешний для кабель-канала 16x16 мм белый</t>
  </si>
  <si>
    <t>Угол внешний для кабель-канала 20x10 мм белый</t>
  </si>
  <si>
    <t>Угол внешний для кабель-канала 25x16 мм белый</t>
  </si>
  <si>
    <t>Угол внешний для кабель-канала 25x25 мм белый</t>
  </si>
  <si>
    <t>Угол внешний для кабель-канала 40x16 мм белый</t>
  </si>
  <si>
    <t>Угол внешний для кабель-канала 40x25 мм белый</t>
  </si>
  <si>
    <t>Угол внешний для кабель-канала 40x40 мм белый</t>
  </si>
  <si>
    <t>Угол внешний для кабель-канала 60x40 мм белый</t>
  </si>
  <si>
    <t>Угол внутренний для кабель-канала 100x40 мм белый</t>
  </si>
  <si>
    <t>Угол внутренний для кабель-канала 100x60 мм белый</t>
  </si>
  <si>
    <t>Угол внутренний для кабель-канала 12x12 мм белый</t>
  </si>
  <si>
    <t>Угол внутренний для кабель-канала 15x10 мм белый</t>
  </si>
  <si>
    <t>Угол внутренний для кабель-канала 16x16 мм белый</t>
  </si>
  <si>
    <t>Угол внутренний для кабель-канала 20x10 мм белый</t>
  </si>
  <si>
    <t>Угол внутренний для кабель-канала 25x16 мм белый</t>
  </si>
  <si>
    <t>Угол внутренний для кабель-канала 25x25 мм белый</t>
  </si>
  <si>
    <t>Угол внутренний для кабель-канала 40x16 мм белый</t>
  </si>
  <si>
    <t>Угол внутренний для кабель-канала 40x25 мм белый</t>
  </si>
  <si>
    <t>Угол внутренний для кабель-канала 40x40 мм белый</t>
  </si>
  <si>
    <t>Угол внутренний для кабель-канала 60x40 мм белый</t>
  </si>
  <si>
    <t>Угол плоский для кабель-канала 100x40 мм белый</t>
  </si>
  <si>
    <t>Угол плоский для кабель-канала 100x60 мм белый</t>
  </si>
  <si>
    <t>Угол плоский для кабель-канала 12x12 мм белый</t>
  </si>
  <si>
    <t>Угол плоский для кабель-канала 15x10 мм белый</t>
  </si>
  <si>
    <t>Угол плоский для кабель-канала 16x16 мм белый</t>
  </si>
  <si>
    <t>Угол плоский для кабель-канала 20x10 мм белый</t>
  </si>
  <si>
    <t>Угол плоский для кабель-канала 25x16 мм белый</t>
  </si>
  <si>
    <t>Угол плоский для кабель-канала 25x25 мм белый</t>
  </si>
  <si>
    <t>Угол плоский для кабель-канала 40x16 мм белый</t>
  </si>
  <si>
    <t>Угол плоский для кабель-канала 40x25 мм белый</t>
  </si>
  <si>
    <t>Угол плоский для кабель-канала 40x40 мм белый</t>
  </si>
  <si>
    <t>Угол плоский для кабель-канала 60x40 мм белый</t>
  </si>
  <si>
    <t>Угол Т-образный для кабель-канала 100x40 мм белый</t>
  </si>
  <si>
    <t>Угол Т-образный для кабель-канала 100x60 мм белый</t>
  </si>
  <si>
    <t>Угол Т-образный для кабель-канала 12x12 мм белый</t>
  </si>
  <si>
    <t>Угол Т-образный для кабель-канала 15x10 мм белый</t>
  </si>
  <si>
    <t>Угол Т-образный для кабель-канала 16x16 мм белый</t>
  </si>
  <si>
    <t>Угол Т-образный для кабель-канала 20x10 мм белый</t>
  </si>
  <si>
    <t>Угол Т-образный для кабель-канала 25x16 мм белый</t>
  </si>
  <si>
    <t>Угол Т-образный для кабель-канала 25x25 мм белый</t>
  </si>
  <si>
    <t>Угол Т-образный для кабель-канала 40x16 мм белый</t>
  </si>
  <si>
    <t>Угол Т-образный для кабель-канала 40x25 мм белый</t>
  </si>
  <si>
    <t>Угол Т-образный для кабель-канала 40x40 мм белый</t>
  </si>
  <si>
    <t>Угол Т-образный для кабель-канала 60x40 мм белый</t>
  </si>
  <si>
    <t>Выключатель для кабель-канала DKC белый 1 модуль, Viva</t>
  </si>
  <si>
    <t>Выключатель для кабель-канала DKC белый 2 модуля, Viva</t>
  </si>
  <si>
    <t>Заглушка для кабель-канала DKC 1 модуль белая, Viva</t>
  </si>
  <si>
    <t>Заглушка для кабель-канала DKC 100х60 мм торцевая белая</t>
  </si>
  <si>
    <t>Заглушка для кабель-канала DKC 22x10 мм торцевая белая</t>
  </si>
  <si>
    <t>Заглушка для кабель-канала DKC 25x17 мм торцевая белая</t>
  </si>
  <si>
    <t>Заглушка для кабель-канала DKC 40x17 мм торцевая белая</t>
  </si>
  <si>
    <t>Заглушка для кабель-канала DKC 80х40 мм торцевая белая</t>
  </si>
  <si>
    <t>Кабель-канал 100x60 мм белый DKC, 2м</t>
  </si>
  <si>
    <t>Кабель-канал 22x10 мм белый DKC, 2 м</t>
  </si>
  <si>
    <t>Кабель-канал 25x17 мм белый DKC, 2 м</t>
  </si>
  <si>
    <t>Кабель-канал 40x17 мм белый DKC, 2 м</t>
  </si>
  <si>
    <t>Кабель-канал 40x17 мм с перегородкой белый DKC, 2 м</t>
  </si>
  <si>
    <t>Кабель-канал 80x40 мм белый DKC, 2 м</t>
  </si>
  <si>
    <t>Коробка монтажная для кабель-каналов DKC универсальная на 2 модуля белая,Viva(монтируется с рамкой)</t>
  </si>
  <si>
    <t>Коробка монтажная для кабель-каналов DKC, 2 модуля  белая, Viva</t>
  </si>
  <si>
    <t>Коробка распределительная для кабель-каналов DKC белая</t>
  </si>
  <si>
    <t>Разделитель для кабель-канала DKC 100х60 мм белый</t>
  </si>
  <si>
    <t>Разделитель для кабель-канала DKC 80х40 мм белый</t>
  </si>
  <si>
    <t>Рамка в сборе с суппортом для кабель-канала DKC под 2 модуля белая (для коробок универсальных),Viva</t>
  </si>
  <si>
    <t>Рамка-суппорт для кабель-канала DKC под 2 модуля 100х60 мм белая</t>
  </si>
  <si>
    <t>Рамка-суппорт для кабель-канала DKC под 2 модуля 80х40 мм белая</t>
  </si>
  <si>
    <t>Рамка-суппорт для кабель-канала DKC под 6 модулей 100х60 мм белая</t>
  </si>
  <si>
    <t>Рамка-суппорт для кабель-канала DKC под 6 модулей 80х40 мм белая</t>
  </si>
  <si>
    <t>Розетка компьютерная для кабель-канала DKC белая 1 модуль, Viva</t>
  </si>
  <si>
    <t>Розетка силовая для кабель-канала DKC со шторками белая 2 модуля,Viva</t>
  </si>
  <si>
    <t>Розетка силовая для кабель-канала DKC со шторками красная 2 модуля, Viva</t>
  </si>
  <si>
    <t>Розетка телефонная для кабель-канала DKC белая 1 модуль, Viva</t>
  </si>
  <si>
    <t>Соединение на стык кабель-канала DKC 22x10 мм белое</t>
  </si>
  <si>
    <t>Соединение на стык кабель-канала DKC 25x17 мм белое</t>
  </si>
  <si>
    <t>Соединение на стык кабель-канала DKC 40x17 мм белое</t>
  </si>
  <si>
    <t>Соединение на стык крышки кабель-канала  DKC 100х60 мм белое</t>
  </si>
  <si>
    <t>Соединение на стык крышки кабель-канала  DKC 80х40 мм белое</t>
  </si>
  <si>
    <t>Соединение на стык профиля кабель-канала DKC 100х60 мм белое</t>
  </si>
  <si>
    <t>Соединение на стык профиля кабель-канала DKC 80х40 мм белое</t>
  </si>
  <si>
    <t>Тройник для кабель-канала DKC 22x10 мм белый</t>
  </si>
  <si>
    <t>Тройник для кабель-канала DKC 25x17 мм белый</t>
  </si>
  <si>
    <t>Тройник для кабель-канала DKC 40x17 мм белый</t>
  </si>
  <si>
    <t>Тройник/отвод для кабель-канала DKC 100х60 мм белый</t>
  </si>
  <si>
    <t>Тройник/отвод для кабель-канала DKC 80х40 мм белый</t>
  </si>
  <si>
    <t>Угол внешний для кабель-канала DKC 22x10 мм белый</t>
  </si>
  <si>
    <t>Угол внешний для кабель-канала DKC 25x17 мм белый</t>
  </si>
  <si>
    <t>Угол внешний для кабель-канала DKC 40x17 мм белый</t>
  </si>
  <si>
    <t>Угол внешний изменяемый для кабель-канала DKC 100х60 мм белый</t>
  </si>
  <si>
    <t>Угол внешний изменяемый для кабель-канала DKC 80х40 мм белый</t>
  </si>
  <si>
    <t>Угол внутренний для кабель-канала DKC 22x10 мм белый</t>
  </si>
  <si>
    <t>Угол внутренний для кабель-канала DKC 25x17 мм белый</t>
  </si>
  <si>
    <t>Угол внутренний для кабель-канала DKC 40x17 мм белый</t>
  </si>
  <si>
    <t>Угол внутренний изменяемый для кабель-канала DKC 100х60 мм белый</t>
  </si>
  <si>
    <t>Угол внутренний изменяемый для кабель-канала DKC 80х40 мм белый</t>
  </si>
  <si>
    <t>Угол плоский для кабель-канала DKC 100х60 мм белый</t>
  </si>
  <si>
    <t>Угол плоский для кабель-канала DKC 22x10 мм белый</t>
  </si>
  <si>
    <t>Угол плоский для кабель-канала DKC 25x17 мм белый</t>
  </si>
  <si>
    <t>Угол плоский для кабель-канала DKC 40x17 мм белый</t>
  </si>
  <si>
    <t>Угол плоский для кабель-канала DKC 80х40 мм белый</t>
  </si>
  <si>
    <t>Крепеж-клипса для труб 16мм (10 шт)</t>
  </si>
  <si>
    <t>Крепеж-клипса для труб 20мм (10 шт)</t>
  </si>
  <si>
    <t>Крепеж-клипса для труб 25мм (10 шт)</t>
  </si>
  <si>
    <t>Крепеж-клипса для труб 32мм (10шт)</t>
  </si>
  <si>
    <t>Крепеж-скоба 14 мм для металлорукава (100шт.)</t>
  </si>
  <si>
    <t>Крепеж-скоба 20 мм для металлорукава (100шт.)</t>
  </si>
  <si>
    <t>Крепеж-скоба 24 мм для металлорукава (50 шт.)</t>
  </si>
  <si>
    <t>Крепеж-скоба 32 мм для металлорукава (25 шт.)</t>
  </si>
  <si>
    <t>Крепеж-скоба 40 мм для металлорукава (20 шт.)</t>
  </si>
  <si>
    <t>Металлорукав РЗ-Ц-10 (100 м)</t>
  </si>
  <si>
    <t xml:space="preserve">Металлорукав РЗ-Ц-15 (100 м) </t>
  </si>
  <si>
    <t>Металлорукав РЗ-ЦХ-15 (20 м)</t>
  </si>
  <si>
    <t>Металлорукав РЗ-ЦХ-20 (15 м)</t>
  </si>
  <si>
    <t xml:space="preserve">Металлорукав РЗ-ЦХ-20 (50 м) </t>
  </si>
  <si>
    <t>Металлорукав РЗ-ЦХ-25 (50 м)</t>
  </si>
  <si>
    <t>Металлорукав РЗ-ЦХ-32 (25 м)</t>
  </si>
  <si>
    <t>Труба ПВХ 16 мм гофрированная с зондом 100 м</t>
  </si>
  <si>
    <t>Труба ПВХ 16 мм гофрированная с зондом 25 м</t>
  </si>
  <si>
    <t>Труба ПВХ 20 мм гофрированная с зондом 100 м</t>
  </si>
  <si>
    <t>Труба ПВХ 20 мм гофрированная с зондом 25 м</t>
  </si>
  <si>
    <t>Труба ПВХ 25 мм гофрированная с зондом 50 м</t>
  </si>
  <si>
    <t>Труба ПВХ 32 мм гофрированная с зондом 25 м</t>
  </si>
  <si>
    <t>Труба ПНД 16 мм гофрированная тяжелая с зондом 100 м</t>
  </si>
  <si>
    <t>Труба ПНД 20 мм гофрированная тяжелая с зондом 100 м</t>
  </si>
  <si>
    <t>Труба ПНД 25 мм гофрированная тяжелая с зондом 50 м</t>
  </si>
  <si>
    <t>Труба ПНД 32 мм гофрированная тяжелая с зондом 25 м</t>
  </si>
  <si>
    <t>Кабель для обогрева труб Thermo Freeze Guard 25Вт/м.пог.10м (250Вт)</t>
  </si>
  <si>
    <t>Кабель для обогрева труб Thermo Freeze Guard 25Вт/м.пог.15м (375Вт)</t>
  </si>
  <si>
    <t>Кабель для обогрева труб Thermo Freeze Guard 25Вт/м.пог.1м (25Вт)</t>
  </si>
  <si>
    <t>Кабель для обогрева труб Thermo Freeze Guard 25Вт/м.пог.20м (500Вт)</t>
  </si>
  <si>
    <t>Кабель для обогрева труб Thermo Freeze Guard 25Вт/м.пог.2м (50Вт)</t>
  </si>
  <si>
    <t>Кабель для обогрева труб Thermo Freeze Guard 25Вт/м.пог.30м (750Вт)</t>
  </si>
  <si>
    <t>Кабель для обогрева труб Thermo Freeze Guard 25Вт/м.пог.4м (100Вт)</t>
  </si>
  <si>
    <t>Кабель для обогрева труб Thermo Freeze Guard 25Вт/м.пог.6м (150Вт)</t>
  </si>
  <si>
    <t>Кабель для обогрева труб Thermo Freeze Guard 25Вт/м.пог.8м (200Вт)</t>
  </si>
  <si>
    <t>Конвектор Electrolux ECH/AG, эл. термостат 1000 Вт</t>
  </si>
  <si>
    <t>Конвектор Electrolux ECH/AG, эл. термостат 1500 Вт</t>
  </si>
  <si>
    <t>Конвектор Electrolux ECH/AG, эл. термостат 2000 Вт</t>
  </si>
  <si>
    <t>Конвектор Electrolux ECH/AG, эл. термостат 500 Вт</t>
  </si>
  <si>
    <t>Конвектор Timberk PF1 M мех. термостат 1000 Вт</t>
  </si>
  <si>
    <t>Обогреватель инфракрасный BALLU, 1 кВт, белый</t>
  </si>
  <si>
    <t>Обогреватель инфракрасный BALLU, 2 кВт, белый</t>
  </si>
  <si>
    <t>Терморегулятор Shuft механический</t>
  </si>
  <si>
    <t>Радиатор масляный Timberk с вент.TOR 31.2007</t>
  </si>
  <si>
    <t>Радиатор масляный Timberk с вент.TOR 31.2509</t>
  </si>
  <si>
    <t>Радиатор масляный Timberk с вент.TOR 31.3012</t>
  </si>
  <si>
    <t>Радиатор масляный TOR 21.1507 Timberk</t>
  </si>
  <si>
    <t>Радиатор масляный TOR 21.2009 Timberk</t>
  </si>
  <si>
    <t>Радиатор масляный TOR 21.2512 Timberk</t>
  </si>
  <si>
    <t>Завеса тепловая BALLU, 3 кВт</t>
  </si>
  <si>
    <t>Завеса тепловая BALLU, 5 кВт</t>
  </si>
  <si>
    <t>Печь трамвайная "Спектр" ПЭТ-1кВт</t>
  </si>
  <si>
    <t>Тепловая пушка "Hintek" Prof-03220 3кВт</t>
  </si>
  <si>
    <t>Тепловая пушка BALLU KX/ ВКХ, 2 кВт</t>
  </si>
  <si>
    <t>Тепловая пушка BALLU, 3 кВт</t>
  </si>
  <si>
    <t>Тепловая пушка BALLU, 5 кВт</t>
  </si>
  <si>
    <t>Тепловая пушка газовая BALLU, 10 кВт</t>
  </si>
  <si>
    <t>Тепловая пушка газовая BALLU, 18 кВт</t>
  </si>
  <si>
    <t>Тепловая пушка дизельная BALLU, 13 кВт</t>
  </si>
  <si>
    <t>Тепловая пушка дизельная BALLU, 20 кВт</t>
  </si>
  <si>
    <t>Тепловентилятор "Hintek" Т-09380 9кВт</t>
  </si>
  <si>
    <t>Тепловентилятор Timberk TFH T15TL.DW</t>
  </si>
  <si>
    <t>Теплоизоляция для теплого пола Thermo 1 м.кв.</t>
  </si>
  <si>
    <t>Теплоизоляция для теплого пола Thermo 2 м.кв.</t>
  </si>
  <si>
    <t>Теплоизоляция для теплого пола Thermo 3 м.кв.</t>
  </si>
  <si>
    <t>Теплоизоляция для теплого пола Thermo 4 м.кв.</t>
  </si>
  <si>
    <t>Теплоизоляция для теплого пола Thermo 5 м.кв.</t>
  </si>
  <si>
    <t>Теплый пол комплект Thermocable 108 м (18-22 м.кв. / 2250 Вт)</t>
  </si>
  <si>
    <t>Теплый пол комплект Thermocable 18 м (1,5-3,5 м.кв. / 350 Вт)</t>
  </si>
  <si>
    <t>Теплый пол комплект Thermocable 25 м (3,5-5 м.кв. / 500 Вт)</t>
  </si>
  <si>
    <t>Теплый пол комплект Thermocable 35 м (5-7 м.кв. / 710 Вт)</t>
  </si>
  <si>
    <t>Теплый пол комплект Thermocable 44 м (7-9 м.кв. / 900 Вт)</t>
  </si>
  <si>
    <t>Теплый пол комплект Thermocable 62 м (9-12 м.кв. / 1250 Вт)</t>
  </si>
  <si>
    <t>Теплый пол комплект Thermocable 73 м (12-15 м.кв. / 1500 Вт)</t>
  </si>
  <si>
    <t>Теплый пол комплект Thermocable 8 м (до 1,5 м.кв. / 165 Вт)</t>
  </si>
  <si>
    <t>Теплый пол комплект Thermocable 87 м (15-18 м.кв. / 1800 Вт)</t>
  </si>
  <si>
    <t>Теплый пол комплект Thermomat 0,6 м.кв. 130 Вт</t>
  </si>
  <si>
    <t>Теплый пол комплект Thermomat 1 м.кв. 130 Вт</t>
  </si>
  <si>
    <t>Теплый пол комплект Thermomat 1 м.кв. 180 Вт</t>
  </si>
  <si>
    <t>Теплый пол комплект Thermomat 1,5 м.кв. 130 Вт (190 Вт)</t>
  </si>
  <si>
    <t>Теплый пол комплект Thermomat 1,5 м.кв. 180 Вт (270 Вт)</t>
  </si>
  <si>
    <t>Теплый пол комплект Thermomat 2 м.кв. 130 Вт (260 Вт)</t>
  </si>
  <si>
    <t>Теплый пол комплект Thermomat 2 м.кв. 180 Вт (360 Вт)</t>
  </si>
  <si>
    <t>Теплый пол комплект Thermomat 3 м.кв. 130 Вт (390 Вт)</t>
  </si>
  <si>
    <t>Теплый пол комплект Thermomat 3 м.кв. 180 Вт (550 Вт)</t>
  </si>
  <si>
    <t>Теплый пол комплект Thermomat 4 м.кв. 130 Вт (520 Вт)</t>
  </si>
  <si>
    <t>Теплый пол комплект Thermomat 5 м.кв. 130 Вт (640 Вт)</t>
  </si>
  <si>
    <t>Теплый пол комплект Thermomat 5 м.кв. 180 Вт (910 Вт)</t>
  </si>
  <si>
    <t>Теплый пол комплект Thermomat 6 м.кв. 130 Вт (760 Вт)</t>
  </si>
  <si>
    <t>Теплый пол комплект Thermomat 7 м.кв. 130 Вт (890 Вт)</t>
  </si>
  <si>
    <t>Теплый пол комплект Thermomat 8 м.кв. 130 Вт (980 Вт)</t>
  </si>
  <si>
    <t>Теплый пол комплект Thermomat 8 м.кв. 180 Вт (1460 Вт)</t>
  </si>
  <si>
    <t>Теплый пол комплект Thermomat LP под ламинат и паркет  1 кв.м 130 Вт (130 Вт)</t>
  </si>
  <si>
    <t>Теплый пол комплект Thermomat LP под ламинат и паркет  1,5 кв.м 130 Вт (190 Вт)</t>
  </si>
  <si>
    <t>Теплый пол комплект Thermomat LP под ламинат и паркет  2 кв.м 130 Вт (260 Вт)</t>
  </si>
  <si>
    <t>Теплый пол комплект Thermomat LP под ламинат и паркет  4 кв.м 130 Вт (520 Вт)</t>
  </si>
  <si>
    <t>Теплый пол комплект Thermomat LP под ламинат и паркет  6 кв.м 130 Вт (760 Вт)</t>
  </si>
  <si>
    <t>Теплый пол комплект Thermomat LP под ламинат и паркет  7 кв.м 130 Вт (890 Вт)</t>
  </si>
  <si>
    <t>Теплый пол комплект Thermomat LP под ламинат и паркет  8 кв.м 130 Вт (980 Вт)</t>
  </si>
  <si>
    <t>Теплый пол комплект Thermomat LP под ламинат и паркет 10 кв.м 130 Вт (1300 Вт)</t>
  </si>
  <si>
    <t xml:space="preserve">Теплый пол комплект Thermomat LP под ламинат и паркет 12 кв.м 130 Вт (1560 Вт) </t>
  </si>
  <si>
    <t>Терморегулятор Thermoreg TI 200 механический</t>
  </si>
  <si>
    <t>Терморегулятор Thermoreg TI 900 программируемый</t>
  </si>
  <si>
    <t>Терморегулятор Thermoreg TI 950 программируемый</t>
  </si>
  <si>
    <t>Теплый пол, комплект БНК-110, 6 м (0,6-0,9 кв.м / 110 Вт), Национальный комфорт</t>
  </si>
  <si>
    <t>Теплый пол, комплект БНК-150, 9 м (1,0-1,2 кв.м / 150 Вт), Национальный комфорт</t>
  </si>
  <si>
    <t>Теплый пол, комплект БНК-200, 11,5 м (1,3-1,8 кв.м / 200 Вт), Национальный комфорт</t>
  </si>
  <si>
    <t>Теплый пол, комплект БНК-260, 14 м (1,7-2,2 кв.м / 260 Вт), Национальный комфорт</t>
  </si>
  <si>
    <t>Теплый пол, комплект БНК-360, 19 м (2,3-2,9 кв.м / 360 Вт), Национальный комфорт</t>
  </si>
  <si>
    <t>Теплый пол, комплект БНК-450, 25 м (3,0-3,5 кв.м / 450 Вт), Национальный комфорт</t>
  </si>
  <si>
    <t>Теплый пол, комплект БНК-540, 31 м (3,6-4,6 кв.м / 540 Вт), Национальный комфорт</t>
  </si>
  <si>
    <t>Теплый пол, комплект БНК-700, 40 м (4,7-5,9 кв.м / 700 Вт), Национальный комфорт</t>
  </si>
  <si>
    <t>Теплый пол, комплект БНК-930, 53 м (6,0-7,9 кв.м / 930 Вт), Национальный комфорт</t>
  </si>
  <si>
    <t>Теплый пол, комплект тНК, 0,65 кв.м (105 Вт), Национальный комфорт</t>
  </si>
  <si>
    <t>Теплый пол, комплект тНК, 1 кв.м (155 Вт), Национальный комфорт</t>
  </si>
  <si>
    <t>Теплый пол, комплект тНК, 1,4 кв.м (200 Вт), Национальный комфорт</t>
  </si>
  <si>
    <t>Теплый пол, комплект тНК, 13 кв.м (1960 Вт), Национальный комфорт</t>
  </si>
  <si>
    <t>Теплый пол, комплект тНК, 2,3 кв.м (345 Вт), Национальный комфорт</t>
  </si>
  <si>
    <t>Теплый пол, комплект тНК, 3 кв.м (440 Вт), Национальный комфорт</t>
  </si>
  <si>
    <t>Теплый пол, комплект тНК, 3,6 кв.м (540 Вт), Национальный комфорт</t>
  </si>
  <si>
    <t>Теплый пол, комплект тНК, 4,2 кв.м (640 Вт), Национальный комфорт</t>
  </si>
  <si>
    <t>Теплый пол, комплект тНК, 5 кв.м (760 Вт), Национальный комфорт</t>
  </si>
  <si>
    <t>Теплый пол, комплект тНК, 6 кв.м (930 Вт), Национальный комфорт</t>
  </si>
  <si>
    <t>Теплый пол, комплект тНК, 7 кв.м (1070 Вт), Национальный комфорт</t>
  </si>
  <si>
    <t>Теплый пол, комплект тНК, 8 кв.м (1180 Вт), Национальный комфорт</t>
  </si>
  <si>
    <t>Теплый пол, комплект тНК, 9,5 кв.м (1420 Вт), Национальный комфорт</t>
  </si>
  <si>
    <t>Терморегулятор ТР 110 механический белый, Национальный комфорт</t>
  </si>
  <si>
    <t>Терморегулятор ТР 110 механический кремовый, Национальный комфорт</t>
  </si>
  <si>
    <t>Терморегулятор ТР 710 электронный жидкокристаллический белый, Национальный комфорт</t>
  </si>
  <si>
    <t>Терморегулятор ТР 720 программируемый белый, Национальный комфорт</t>
  </si>
  <si>
    <t>Лампа галогенная Акцент MR 16 12V 20W GU5.3</t>
  </si>
  <si>
    <t>Лампа галогенная Акцент MR 16 12V 35W GU5.3</t>
  </si>
  <si>
    <t>Лампа галогенная Акцент MR 16 12V 50W GU5.3</t>
  </si>
  <si>
    <t>Лампа галогенная Космос МR16 JCDR 220V 35W GU5.3</t>
  </si>
  <si>
    <t>Лампа галогенная Космос МR16 JCDR 220V 50W GU5.3</t>
  </si>
  <si>
    <t>Лампа для прожектора галогенная R7s, 1000 Вт</t>
  </si>
  <si>
    <t>Лампа для прожектора галогенная R7s, 150 Вт</t>
  </si>
  <si>
    <t>Лампа для прожектора галогенная R7s, 500 Вт</t>
  </si>
  <si>
    <t>Лампа Osram L18W/640 d26 G13 590 мм (25 шт) холодный свет</t>
  </si>
  <si>
    <t>Лампа Osram L18W/640 d26 G13 590 мм холодный свет</t>
  </si>
  <si>
    <t>Лампа Osram L18W/765, d=26, G13, 590 мм, холодный дневной свет</t>
  </si>
  <si>
    <t>Лампа Osram L18W/830 d26 G13 590 мм LUMILUX теплый свет</t>
  </si>
  <si>
    <t>Лампа Osram L36W/640 d26 G13 1200 мм (25 шт) холодный свет</t>
  </si>
  <si>
    <t>Лампа Osram L36W/640 d26 G13 1200 мм холодный свет</t>
  </si>
  <si>
    <t>Лампа Osram L36W/765, d=26, G13, 1200 мм, холодный дневной свет</t>
  </si>
  <si>
    <t>Лампа Osram L36W/830 d26 G13 1200 мм LUMILUX теплый свет</t>
  </si>
  <si>
    <t>Лампа Philips TL-D 18W/33-640 d28 (G13) 600 мм холодный свет</t>
  </si>
  <si>
    <t>Лампа Philips TL-D 36W/33-640 d28 G13 1200 мм холодный свет</t>
  </si>
  <si>
    <t>Лампа ИЭК ЛЛ-13W/6400К, d=16 (Т5), G5, 517 мм, холодный свет</t>
  </si>
  <si>
    <t>Лампа ИЭК ЛЛ-21W/6400К, d=16 (Т5), G5, 849 мм, холодный свет</t>
  </si>
  <si>
    <t>Лампа ИЭК ЛЛ-28W/6400К, d=16 (Т5), G5, 1149 мм, холодный свет</t>
  </si>
  <si>
    <t>Лампа ИЭК ЛЛ-6W/6400К, d=16 (Т5), G5, 212 мм, холодный свет</t>
  </si>
  <si>
    <t>Лампа ИЭК ЛЛ-8W/6400К, d=16 (Т5), G5, 288 мм, холодный свет</t>
  </si>
  <si>
    <t>Лампа накаливания Philips A55 40W E27 CL прозрачная</t>
  </si>
  <si>
    <t>Лампа накаливания Philips A55 40W E27 FR матовая</t>
  </si>
  <si>
    <t>Лампа накаливания Philips A55 60W E27 CL прозрачная</t>
  </si>
  <si>
    <t>Лампа накаливания Philips A55 60W E27 FR матовая</t>
  </si>
  <si>
    <t>Лампа накаливания Philips A55 75W E27 CL прозрачная</t>
  </si>
  <si>
    <t>Лампа накаливания Philips A55 75W E27 FR матовая</t>
  </si>
  <si>
    <t>Лампа накаливания Philips R50 40W E14 зеркальная Spotline</t>
  </si>
  <si>
    <t>Лампа накаливания Philips R50 60W E14 зеркальная Spotline</t>
  </si>
  <si>
    <t>Лампа накаливания Philips R63 60W E27 зеркальная Spotline</t>
  </si>
  <si>
    <t>Лампа накаливания Philips В35 40W E14 свеча CL прозрачная</t>
  </si>
  <si>
    <t>Лампа накаливания Philips В35 40W E14 свеча FR матовая</t>
  </si>
  <si>
    <t>Лампа накаливания Philips В35 60W E14 свеча CL прозрачная</t>
  </si>
  <si>
    <t>Лампа накаливания Philips В35 60W E14 свеча FR матовая</t>
  </si>
  <si>
    <t>Лампа накаливания Philips Р45 40W E14 CL "миньон" шар прозр.</t>
  </si>
  <si>
    <t>Лампа накаливания Philips Р45 40W E14 FR "миньон" шар матов.</t>
  </si>
  <si>
    <t>Лампа накаливания Philips Р45 40W E27 CL шар прозрачная</t>
  </si>
  <si>
    <t>Лампа накаливания Philips Р45 40W E27 FR шар матовая</t>
  </si>
  <si>
    <t>Лампа накаливания Philips Р45 60W E14 CL "миньон" шар прозр.</t>
  </si>
  <si>
    <t>Лампа накаливания Philips Р45 60W E14 FR "миньон" шар матов.</t>
  </si>
  <si>
    <t>Лампа накаливания Philips Р45 60W E27 CL шар прозрачная</t>
  </si>
  <si>
    <t>Лампа накаливания Philips Р45 60W E27 FR шар матовая</t>
  </si>
  <si>
    <t>Лампа накаливания ЛОН 60Вт Е27 груша</t>
  </si>
  <si>
    <t>Лампа накаливания ЛОН 75Вт Е27 груша</t>
  </si>
  <si>
    <t>Лампа накаливания ЛОН 95Вт Е27 груша</t>
  </si>
  <si>
    <t>Лампа накаливания МО, 60 Вт, Е27, 36 В</t>
  </si>
  <si>
    <t>Лампа энергосберегающая Shine Candela E14 9W 2700K (теплый свет)</t>
  </si>
  <si>
    <t>Лампа энергосберегающая Shine Candela E14 9W 4200К(4000К) (холодный свет)</t>
  </si>
  <si>
    <t>Лампа энергосберегающая Shine Candela E27 9W 2700K (теплый свет)</t>
  </si>
  <si>
    <t>Лампа энергосберегающая Shine Candela E27 9W 4200К(4000К) (холодный свет)</t>
  </si>
  <si>
    <t>Лампа энергосберегающая Shine Cospiral E27 15W 2700K (теплый свет)</t>
  </si>
  <si>
    <t>Лампа энергосберегающая Shine Cospiral E27 20W 2700K (теплый свет)</t>
  </si>
  <si>
    <t>Лампа энергосберегающая Shine Gigalite E27 65W 6500K (дневной белый свет)</t>
  </si>
  <si>
    <t>Лампа энергосберегающая Shine Gigalite E27 85W 6500K (дневной белый свет)</t>
  </si>
  <si>
    <t>Лампа энергосберегающая Shine Gigalite E40 105W 4200К(4000К) (холодный свет)</t>
  </si>
  <si>
    <t>Лампа энергосберегающая Shine Gigalite E40 85W 6500K (дневной белый свет)</t>
  </si>
  <si>
    <t>Лампа энергосберегающая Shine Golf E14 9W 2700K (теплый свет)</t>
  </si>
  <si>
    <t>Лампа энергосберегающая Shine Golf E14 9W 4200К(4000К) (холодный свет)</t>
  </si>
  <si>
    <t>Лампа энергосберегающая Shine Golf E27 9W 2700K (теплый свет)</t>
  </si>
  <si>
    <t>Лампа энергосберегающая Shine Golf E27 9W 4200К(4000К) (холодный свет)</t>
  </si>
  <si>
    <t>Лампа энергосберегающая Shine Reflector E14 9W 2700K (теплый свет)</t>
  </si>
  <si>
    <t>Лампа энергосберегающая Shine Reflector E14 9W 4200К(4000К) (холодный свет)</t>
  </si>
  <si>
    <t>Лампа энергосберегающая Shine Reflector E27 11W 4200К(4000К) (холодный свет)</t>
  </si>
  <si>
    <t>Лампа энергосберегающая Shine Reflector E27, 15W, 4200К(4000К) (холодный свет)</t>
  </si>
  <si>
    <t>Лампа энергосберегающая Shine Reflector МR16 GU5.3 11W 4200К(4000К) (холодный свет)</t>
  </si>
  <si>
    <t>Лампа энергосберегающая Shine Reflector МR16 GU5.3 9W 4200К(4000К) (холодный свет)</t>
  </si>
  <si>
    <t>Лампа энергосберегающая Shine Spiral E14 11W 2700K (теплый свет)</t>
  </si>
  <si>
    <t>Лампа энергосберегающая Shine Spiral E14 11W 4200К(4000К) (холодный свет)</t>
  </si>
  <si>
    <t>Лампа энергосберегающая Shine Spiral E14 9W 2700K (теплый свет)</t>
  </si>
  <si>
    <t>Лампа энергосберегающая Shine Spiral E14 9W 4200К(4000К) (холодный свет)</t>
  </si>
  <si>
    <t>Лампа энергосберегающая Shine Spiral E14, 20W, 4200К(4000К) (холодный свет)</t>
  </si>
  <si>
    <t>Лампа энергосберегающая Shine Spiral E27 11W 2700K (теплый свет)</t>
  </si>
  <si>
    <t>Лампа энергосберегающая Shine Spiral E27 11W 4200К(4000К) (холодный свет)</t>
  </si>
  <si>
    <t>Лампа энергосберегающая Shine Spiral E27 15W 2700K (теплый свет)</t>
  </si>
  <si>
    <t>Лампа энергосберегающая Shine Spiral E27 15W 4200К(4000К) (холодный свет)</t>
  </si>
  <si>
    <t>Лампа энергосберегающая Shine Spiral E27 20W 2700K (теплый свет)</t>
  </si>
  <si>
    <t>Лампа энергосберегающая Shine Spiral E27 20W 4200К(4000К) (холодный свет)</t>
  </si>
  <si>
    <t>Лампа энергосберегающая Shine Spiral E27 25W 4200К(4000К) (холодный свет)</t>
  </si>
  <si>
    <t>Лампа энергосберегающая Shine Spiral E27 30W 2700K (теплый свет)</t>
  </si>
  <si>
    <t>Лампа энергосберегающая Shine Spiral E27 30W 4200К(4000К) (холодный свет)</t>
  </si>
  <si>
    <t>Лампа энергосберегающая Shine Spiral E27 45W 2700K (теплый свет)</t>
  </si>
  <si>
    <t>Лампа энергосберегающая Shine Spiral E27 45W 4200К(4000К) (холодный свет)</t>
  </si>
  <si>
    <t>Лампа энергосберегающая Shine Spiral E27 9W 2700K (теплый свет)</t>
  </si>
  <si>
    <t>Лампа энергосберегающая Shine Spiral E27 9W 4200К(4000К) (холодный свет)</t>
  </si>
  <si>
    <t>Лампа энергосберегающая Shine Wardrobe GX53 11W 2700K (теплый свет)</t>
  </si>
  <si>
    <t>Лампа энергосберегающая Shine Wardrobe GX53 11W 4200К(4000К) (холодный свет)</t>
  </si>
  <si>
    <t>Лампа энергосберегающая Shine Wardrobe GX53 13W 2700K (теплый свет)</t>
  </si>
  <si>
    <t>Лампа энергосберегающая Shine Wardrobe GX53 13W 4200К(4000К) (холодный свет)</t>
  </si>
  <si>
    <t>Автомат 1п,  6А, тип С, LR, 6кA, Legrand</t>
  </si>
  <si>
    <t>Автомат 1п, 10А, тип С, LR, 6кA, Legrand</t>
  </si>
  <si>
    <t>Автомат 1п, 16А, тип С, LR, 6кA, Legrand</t>
  </si>
  <si>
    <t>Автомат 1п, 20А, тип С, LR, 6кA, Legrand</t>
  </si>
  <si>
    <t>Автомат 1п, 25А, тип С, LR, 6кA, Legrand</t>
  </si>
  <si>
    <t>Автомат 1п, 32А, тип С, LR, 6кA, Legrand</t>
  </si>
  <si>
    <t>Автомат 1п, 40А, тип С, LR, 6кA, Legrand</t>
  </si>
  <si>
    <t>Автомат 1п, 50А, тип С, LR, 6кA, Legrand</t>
  </si>
  <si>
    <t>Автомат 1п, 63А, тип С, LR, 6кA, Legrand</t>
  </si>
  <si>
    <t>Автомат 2п,  6А, тип С, LR, 6кA, Legrand</t>
  </si>
  <si>
    <t>Автомат 2п, 10А, тип С, LR, 6кA, Legrand</t>
  </si>
  <si>
    <t>Автомат 2п, 16А, тип С, LR, 6кA, Legrand</t>
  </si>
  <si>
    <t>Автомат 2п, 20А, тип С, LR, 6кA, Legrand</t>
  </si>
  <si>
    <t>Автомат 2п, 25А, тип С, LR, 6кA, Legrand</t>
  </si>
  <si>
    <t>Автомат 2п, 32А, тип С, LR, 6кA, Legrand</t>
  </si>
  <si>
    <t>Автомат 2п, 40А, тип С, LR, 6кA, Legrand</t>
  </si>
  <si>
    <t>Автомат 3п,  6А, тип С, LR, 6кA, Legrand</t>
  </si>
  <si>
    <t>Автомат 3п, 10А, тип С, LR, 6кA, Legrand</t>
  </si>
  <si>
    <t>Автомат 3п, 16А, тип С, LR, 6кA, Legrand</t>
  </si>
  <si>
    <t>Автомат 3п, 20А, тип С, LR, 6кA, Legrand</t>
  </si>
  <si>
    <t>Автомат 3п, 25А, тип С, LR, 6кA, Legrand</t>
  </si>
  <si>
    <t>Автомат 3п, 32А, тип С, LR, 6кA, Legrand</t>
  </si>
  <si>
    <t>Автомат 3п, 40А, тип С, LR, 6кA, Legrand</t>
  </si>
  <si>
    <t>Автомат 3п, 50А, тип С, LR, 6кA, Legrand</t>
  </si>
  <si>
    <t>Автомат 3п, 63А, тип С, LR, 6кA, Legrand</t>
  </si>
  <si>
    <t>УЗО 2п, 25А, 30мA, LR, Legrand</t>
  </si>
  <si>
    <t>УЗО 2п, 40А, 30мA, LR, Legrand</t>
  </si>
  <si>
    <t>УЗО 2п, 63А, 30мA, LR, Legrand</t>
  </si>
  <si>
    <t>УЗО 4п, 25А, 30мA, LR, Legrand</t>
  </si>
  <si>
    <t>УЗО 4п, 40А, 300мA, LR, Legrand</t>
  </si>
  <si>
    <t>УЗО 4п, 40А, 30мA, LR, Legrand</t>
  </si>
  <si>
    <t>Автомат 1п,  6А, тип С, S201, 6кА, АВВ</t>
  </si>
  <si>
    <t xml:space="preserve">Автомат 1п,  6А, тип С, SH201L, 4.5кА, АВВ  </t>
  </si>
  <si>
    <t>Автомат 1п, 10А, тип С, S201, 6кА, АВВ</t>
  </si>
  <si>
    <t>Автомат 1п, 10А, тип С, SH201L, 4.5кА, АВВ</t>
  </si>
  <si>
    <t>Автомат 1п, 16А, тип С, S201, 6кА, АВВ</t>
  </si>
  <si>
    <t>Автомат 1п, 16А, тип С, SH201L, 4.5кА, АВВ</t>
  </si>
  <si>
    <t>Автомат 1п, 20А, тип С, S201, 6кА, АВВ</t>
  </si>
  <si>
    <t xml:space="preserve">Автомат 1п, 20А, тип С, SH201L, 4.5кА, АВВ  </t>
  </si>
  <si>
    <t>Автомат 1п, 25А, тип С, S201, 6кА, АВВ</t>
  </si>
  <si>
    <t xml:space="preserve">Автомат 1п, 25А, тип С, SH201L, 4.5кА, АВВ  </t>
  </si>
  <si>
    <t>Автомат 1п, 32А, тип С, S201, 6кА, АВВ</t>
  </si>
  <si>
    <t xml:space="preserve">Автомат 1п, 32А, тип С, SH201L, 4.5кА, АВВ  </t>
  </si>
  <si>
    <t>Автомат 1п, 40А, тип С, S201, 6кА, АВВ</t>
  </si>
  <si>
    <t xml:space="preserve">Автомат 1п, 40А, тип С, SH201L, 4.5кА, АВВ  </t>
  </si>
  <si>
    <t>Автомат 1п, 50А, тип С, S201, 6кА, АВВ</t>
  </si>
  <si>
    <t>Автомат 1п, 63А, тип С, S201, 6кА, АВВ</t>
  </si>
  <si>
    <t>Автомат 2п,  6А, тип С, S202, 6кА, АВВ</t>
  </si>
  <si>
    <t>Автомат 2п,  6А, тип С, SH202L, 4.5кА, АВВ</t>
  </si>
  <si>
    <t>Автомат 2п, 10А, тип С, S202, 6кА, АВВ</t>
  </si>
  <si>
    <t>Автомат 2п, 10А, тип С, SH202L, 4.5кА, АВВ</t>
  </si>
  <si>
    <t>Автомат 2п, 16А, тип С, S202, 6кА, АВВ</t>
  </si>
  <si>
    <t>Автомат 2п, 16А, тип С, SH202L, 4.5кА, АВВ</t>
  </si>
  <si>
    <t>Автомат 2п, 20А, тип С, S202, 6кА, АВВ</t>
  </si>
  <si>
    <t xml:space="preserve">Автомат 2п, 20А, тип С, SH202L, 4.5кА, АВВ  </t>
  </si>
  <si>
    <t>Автомат 2п, 25А, тип С, S202, 6кА, АВВ</t>
  </si>
  <si>
    <t xml:space="preserve">Автомат 2п, 25А, тип С, SH202L, 4.5кА, АВВ  </t>
  </si>
  <si>
    <t>Автомат 2п, 32А, тип С, S202, 6кА, АВВ</t>
  </si>
  <si>
    <t xml:space="preserve">Автомат 2п, 32А, тип С, SH202L, 4.5кА, АВВ  </t>
  </si>
  <si>
    <t>Автомат 2п, 40А, тип С, S202, 6кА, АВВ</t>
  </si>
  <si>
    <t xml:space="preserve">Автомат 2п, 40А, тип С, SH202L, 4.5кА, АВВ  </t>
  </si>
  <si>
    <t>Автомат 2п, 50А, тип С, S202, 6кА, АВВ</t>
  </si>
  <si>
    <t>Автомат 2п, 63А, тип С, S202, 6кА, АВВ</t>
  </si>
  <si>
    <t>Автомат 3п,  6А, тип С, S203, 6кА, АВВ</t>
  </si>
  <si>
    <t>Автомат 3п,  6А, тип С, SH203L, 4.5кА, АВВ</t>
  </si>
  <si>
    <t>Автомат 3п, 100А, тип С, S283, 6кА, АВВ</t>
  </si>
  <si>
    <t>Автомат 3п, 10А, тип С, S203, 6кА, АВВ</t>
  </si>
  <si>
    <t>Автомат 3п, 10А, тип С, SH203L, 4.5кА, АВВ</t>
  </si>
  <si>
    <t>Автомат 3п, 16А, тип С, S203, 6кА, АВВ</t>
  </si>
  <si>
    <t>Автомат 3п, 16А, тип С, SH203L, 4.5кА, АВВ</t>
  </si>
  <si>
    <t>Автомат 3п, 20А, тип С, S203, 6кА, АВВ</t>
  </si>
  <si>
    <t>Автомат 3п, 20А, тип С, SH203L, 4.5кА, АВВ</t>
  </si>
  <si>
    <t>Автомат 3п, 25А, тип С, S203, 6кА, АВВ</t>
  </si>
  <si>
    <t>Автомат 3п, 25А, тип С, SH203L, 4.5кА, АВВ</t>
  </si>
  <si>
    <t>Автомат 3п, 32А, тип С, S203, 6кА, АВВ</t>
  </si>
  <si>
    <t>Автомат 3п, 32А, тип С, SH203L, 4.5кА, АВВ</t>
  </si>
  <si>
    <t>Автомат 3п, 40А, тип С, S203, 6кА, АВВ</t>
  </si>
  <si>
    <t>Автомат 3п, 40А, тип С, SH203L, 4.5кА, АВВ</t>
  </si>
  <si>
    <t>Автомат 3п, 50А, тип С, S203, 6кА, АВВ</t>
  </si>
  <si>
    <t>Автомат 3п, 63А, тип С, S203, 6кА, АВВ</t>
  </si>
  <si>
    <t>Автомат 3п, 80А, тип С, S283, 6кА, АВВ</t>
  </si>
  <si>
    <t>Автомат дифференциальный 1P+N, 10А, тип C, DSH941R, 30мА, 4.5kA, ABB</t>
  </si>
  <si>
    <t>Автомат дифференциальный 1P+N, 16А, тип C, DSH941R, 30мА, 4.5kA, ABB</t>
  </si>
  <si>
    <t>Автомат дифференциальный 1P+N, 20А, тип C, DSH941R, 30мА, 4.5kA, ABB</t>
  </si>
  <si>
    <t>Автомат дифференциальный 1P+N, 25А, тип C, DSH941R, 30мА, 4.5kA, ABB</t>
  </si>
  <si>
    <t>Автомат дифференциальный 1P+N, 32А, тип C, DSH941R, 30мА, 4.5kA, ABB</t>
  </si>
  <si>
    <t>Автомат дифференциальный 1P+N, 40А, тип C, DSH941R, 30мА, 4.5kA, ABB</t>
  </si>
  <si>
    <t>Независимый расцепитель S2C-A2, 110-415 B, ABB</t>
  </si>
  <si>
    <t>УЗО 2п, 16А, 10мA, F202, ABB</t>
  </si>
  <si>
    <t>УЗО 2п, 25А, 30мA, F202, ABB</t>
  </si>
  <si>
    <t>УЗО 2п, 25А, 30мA, FH202, ABB</t>
  </si>
  <si>
    <t>УЗО 2п, 40А, 300мA, F202, ABB</t>
  </si>
  <si>
    <t>УЗО 2п, 40А, 30мA, F202, ABB</t>
  </si>
  <si>
    <t>УЗО 2п, 40А, 30мA, FH202, ABB</t>
  </si>
  <si>
    <t>УЗО 2п, 63А, 300мA, F202, ABB</t>
  </si>
  <si>
    <t>УЗО 2п, 63А, 30мA, F202, ABB</t>
  </si>
  <si>
    <t>УЗО 4п, 25А, 300мA, F204, ABB</t>
  </si>
  <si>
    <t xml:space="preserve">УЗО 4п, 25А, 30мA, F204, ABB  </t>
  </si>
  <si>
    <t>УЗО 4п, 25А, 30мA, FH204, ABB</t>
  </si>
  <si>
    <t>УЗО 4п, 40А, 300мA, F204, ABB</t>
  </si>
  <si>
    <t xml:space="preserve">УЗО 4п, 40А, 30мA, F204, ABB </t>
  </si>
  <si>
    <t>УЗО 4п, 63А, 300мA, F204, ABB</t>
  </si>
  <si>
    <t>УЗО 4п, 63А, 30мA, F204, ABB</t>
  </si>
  <si>
    <t xml:space="preserve">Автомат 1п,  6А, тип С, ВА 47-29,  4.5кА, ИЭК   </t>
  </si>
  <si>
    <t xml:space="preserve">Автомат 1п, 10А, тип С, ВА 47-29, 4.5кА, ИЭК  </t>
  </si>
  <si>
    <t xml:space="preserve">Автомат 1п, 16А, тип С, ВА 47-29, 4.5кА, ИЭК  </t>
  </si>
  <si>
    <t xml:space="preserve">Автомат 1п, 20А, тип С, ВА 47-29, 4.5кА, ИЭК   </t>
  </si>
  <si>
    <t xml:space="preserve">Автомат 1п, 25А, тип С, ВА 47-29, 4.5кА, ИЭК   </t>
  </si>
  <si>
    <t xml:space="preserve">Автомат 1п, 32А, тип С, ВА 47-29, 4.5кА, ИЭК   </t>
  </si>
  <si>
    <t xml:space="preserve">Автомат 1п, 40А, тип С, ВА 47-29, 4.5кА, ИЭК   </t>
  </si>
  <si>
    <t xml:space="preserve">Автомат 1п, 50А, тип С, ВА 47-29, 4.5кА, ИЭК   </t>
  </si>
  <si>
    <t xml:space="preserve">Автомат 1п, 63А, тип С, ВА 47-29, 4.5кА, ИЭК   </t>
  </si>
  <si>
    <t xml:space="preserve">Автомат 2п, 10А, тип С, ВА 47-29, 4.5кА, ИЭК   </t>
  </si>
  <si>
    <t xml:space="preserve">Автомат 2п, 16А, тип С, ВА 47-29, 4.5кА, ИЭК   </t>
  </si>
  <si>
    <t xml:space="preserve">Автомат 2п, 25А, тип С, ВА 47-29, 4.5кА, ИЭК </t>
  </si>
  <si>
    <t xml:space="preserve">Автомат 2п, 32А, тип С, ВА 47-29, 4.5кА, ИЭК </t>
  </si>
  <si>
    <t xml:space="preserve">Автомат 2п, 40А, тип С, ВА 47-29, 4.5кА, ИЭК </t>
  </si>
  <si>
    <t xml:space="preserve">Автомат 2п, 50А, тип С, ВА 47-29, 4.5кА, ИЭК </t>
  </si>
  <si>
    <t xml:space="preserve">Автомат 2п, 63А, тип С, ВА 47-29, 4.5кА, ИЭК </t>
  </si>
  <si>
    <t xml:space="preserve">Автомат 3п,  6А, тип С, ВА 47-29, 4.5кА, ИЭК </t>
  </si>
  <si>
    <t xml:space="preserve">Автомат 3п, 100А, тип С, ВА 47-100, 10кА, ИЭК </t>
  </si>
  <si>
    <t xml:space="preserve">Автомат 3п, 10А, тип С, ВА 47-29, 4.5кА, ИЭК </t>
  </si>
  <si>
    <t xml:space="preserve">Автомат 3п, 16А, тип С, ВА 47-29, 4.5кА, ИЭК </t>
  </si>
  <si>
    <t xml:space="preserve">Автомат 3п, 20А, тип С, ВА 47-29, 4.5кА, ИЭК </t>
  </si>
  <si>
    <t>Автомат 3п, 25А, тип С, ВА 47-29, 4.5кА, ИЭК</t>
  </si>
  <si>
    <t xml:space="preserve">Автомат 3п, 32А, тип С, ВА 47-29, 4.5кА, ИЭК </t>
  </si>
  <si>
    <t xml:space="preserve">Автомат 3п, 40А, тип С, ВА 47-29, 4.5кА, ИЭК </t>
  </si>
  <si>
    <t>Автомат 3п, 50А, тип С, ВА 47-29, 4.5кА, ИЭК</t>
  </si>
  <si>
    <t xml:space="preserve">Автомат 3п, 63А, тип С, ВА 47-29, 4.5кА, ИЭК </t>
  </si>
  <si>
    <t xml:space="preserve">Автомат 3п, 80А, тип С, ВА 47-100, 10кА, ИЭК </t>
  </si>
  <si>
    <t>Автомат дифференциальный 1P+N, 16А, тип C, АВДТ 32, 30мА, 6kA, ИЭК</t>
  </si>
  <si>
    <t>Автомат дифференциальный 1P+N, 20А, тип C, АВДТ 32, 30мА, 6kA, ИЭК</t>
  </si>
  <si>
    <t>Автомат дифференциальный 1P+N, 25А, тип C, АВДТ 32, 30мА, 6kA, ИЭК</t>
  </si>
  <si>
    <t>Автомат дифференциальный 2P, 16А, тип С, АД-12, 30мА, 4.5kA, ИЭК</t>
  </si>
  <si>
    <t>Автомат дифференциальный 2P, 25А, тип С, АД-12, 30мА, 4.5kA, ИЭК</t>
  </si>
  <si>
    <t>Автомат дифференциальный 2P, 32А, тип С, АД-12, 30мА, 4.5kA, ИЭК</t>
  </si>
  <si>
    <t>Автомат дифференциальный 2P, 40А, тип С, АД-12, 30мА, 4.5kA, ИЭК</t>
  </si>
  <si>
    <t>Автомат дифференциальный 4P, 16А, тип С, АД-14, 30мА, 4.5kA, ИЭК</t>
  </si>
  <si>
    <t>Автомат дифференциальный 4P, 25А, тип С, АД-14, 30мА, 4.5kA, ИЭК</t>
  </si>
  <si>
    <t>Автомат дифференциальный 4P, 32А, тип С, АД-14, 30мА, 4.5kA, ИЭК</t>
  </si>
  <si>
    <t>Автомат дифференциальный 4P, 40А, тип С, АД-14, 30мА, 4.5kA, ИЭК</t>
  </si>
  <si>
    <t>Ограничитель импульсных перенапряжений 1Р In=5kA, Im=10kA, ОПС1-D, ИЭК</t>
  </si>
  <si>
    <t>Ограничитель импульсных перенапряжений 1Р, In=20kA, Im=40kA, ОПС1-C, ИЭК</t>
  </si>
  <si>
    <t>Ограничитель импульсных перенапряжений 3Р, In=20kA, Im=40kA, ОПС1-C, ИЭК</t>
  </si>
  <si>
    <t>Ограничитель импульсных перенапряжений 4Р, In=20kA, Im=40kA, ОПС1-C, ИЭК</t>
  </si>
  <si>
    <t>УЗО 2п, 16А, 30мA, ВД1-63, ИЭК</t>
  </si>
  <si>
    <t>УЗО 2п, 25А, 30мA, ВД1-63, ИЭК</t>
  </si>
  <si>
    <t>УЗО 2п, 32А, 30мA, ВД1-63, ИЭК</t>
  </si>
  <si>
    <t>УЗО 2п, 40А, 30мA, ВД1-63, ИЭК</t>
  </si>
  <si>
    <t>УЗО 2п, 63А, 30мA, ВД1-63, ИЭК</t>
  </si>
  <si>
    <t>УЗО 4п, 25А, 30мA, ВД1-63, ИЭК</t>
  </si>
  <si>
    <t>УЗО 4п, 32А, 30мA, ВД1-63, ИЭК</t>
  </si>
  <si>
    <t>УЗО 4п, 40А, 30мA, ВД1-63, ИЭК</t>
  </si>
  <si>
    <t>УЗО 4п, 63А, 30мA, ВД1-63, ИЭК</t>
  </si>
  <si>
    <t>УЗО 4п, 63А,300мA, ВД1-63, ИЭК</t>
  </si>
  <si>
    <t>Гайка F для кабеля TV JR6219  (5 шт)</t>
  </si>
  <si>
    <t>Дин-рейка (длина 30 см)</t>
  </si>
  <si>
    <t>Дин-рейка (длина 7,5 см)</t>
  </si>
  <si>
    <t>Зажим Wago (0,08-2,5 мм.кв) с рычажком на 2 провода (50 шт)</t>
  </si>
  <si>
    <t>Зажим Wago (0,08-2,5 мм.кв) с рычажком на 3 провода (50 шт)</t>
  </si>
  <si>
    <t>Зажим Wago (0,08-2,5 мм.кв) с рычажком на 5 проводов (40 шт)</t>
  </si>
  <si>
    <t>Зажим Wago (0,75-2,5 мм.кв) на 2 провода (100 шт)</t>
  </si>
  <si>
    <t>Зажим Wago (0,75-2,5 мм.кв) на 4 провода (100 шт)</t>
  </si>
  <si>
    <t>Зажим Wago (0,75-2,5 мм.кв) на 4 провода (8 шт)</t>
  </si>
  <si>
    <t>Зажим Wago (0,75-2,5 мм.кв) на 6 проводов (50 шт)</t>
  </si>
  <si>
    <t>Зажим Wago (0,75-2,5 мм.кв) на 6 проводов (6 шт)</t>
  </si>
  <si>
    <t>Зажим Wago (0,75-2,5 мм.кв) на 8 проводов (50 шт)</t>
  </si>
  <si>
    <t>Зажим Wago (1,0-2,5 мм.кв) с пастой на 2 провода (100 шт)</t>
  </si>
  <si>
    <t>Зажим Wago (1,0-2,5 мм.кв) с пастой на 4 провода (100 шт)</t>
  </si>
  <si>
    <t>Зажим Wago (1,0-2,5 мм.кв) с пастой на 6 проводов (50 шт)</t>
  </si>
  <si>
    <t>Зажим Wago для светильника (0,75-2,5 мм.кв) (5 шт)</t>
  </si>
  <si>
    <t>Зажим Wago для светильника белый (0,5-2,5 мм.кв) (100 шт)</t>
  </si>
  <si>
    <t>Зажим Wago для светильника серый (0,5-2,5 мм.кв) (100 шт)</t>
  </si>
  <si>
    <t>Клеммник  12х4,0 (п/э)</t>
  </si>
  <si>
    <t>Клеммник  12х6,0 (п/э)</t>
  </si>
  <si>
    <t>Клеммник 12х10,0 (п/э)</t>
  </si>
  <si>
    <t>Клеммник 12х16,0 (п/э)</t>
  </si>
  <si>
    <t>Клеммник 12х25,0 (п/э)</t>
  </si>
  <si>
    <t>Наконечник-гильза для провода  1,5 кв.мм (100 шт.) ИЭК</t>
  </si>
  <si>
    <t>Наконечник-гильза для провода  2,5 кв.мм (100 шт.) ИЭК</t>
  </si>
  <si>
    <t>Наконечник-гильза для провода  4 кв.мм (100 шт.) ИЭК</t>
  </si>
  <si>
    <t>Наконечник-гильза для провода  6 кв.мм (100 шт.) ИЭК</t>
  </si>
  <si>
    <t>Наконечник-гильза для провода 10 кв.мм (100 шт.) ИЭК</t>
  </si>
  <si>
    <t>Наконечник-гильза для провода 16 кв.мм (100 шт.) ИЭК</t>
  </si>
  <si>
    <t>Нулевая шина на Din-рейку (10 отв)</t>
  </si>
  <si>
    <t>Нулевая шина на Din-рейку (12 отв)</t>
  </si>
  <si>
    <t>Нулевая шина на Din-рейку (7 отв)</t>
  </si>
  <si>
    <t>Переходник F гнездо V штекер (папа)</t>
  </si>
  <si>
    <t>Разветвитель телевизионный LV 2 под F гнездо</t>
  </si>
  <si>
    <t>Разветвитель телевизионный LV 3 под F гнездо</t>
  </si>
  <si>
    <t>Скобы д/электрокабеля  6 кругл.(50 шт)</t>
  </si>
  <si>
    <t>Скобы д/электрокабеля  8 кругл.(50 шт)</t>
  </si>
  <si>
    <t>Скобы д/электрокабеля 10 кругл.(40 шт)</t>
  </si>
  <si>
    <t>Скобы д/электрокабеля 12 кругл.(40 шт)</t>
  </si>
  <si>
    <t>Скрутки для кабеля (колпачки СИЗ) d=5 мм (25 шт.)</t>
  </si>
  <si>
    <t>Скрутки для кабеля (колпачки СИЗ) d=7 мм (20 шт.)</t>
  </si>
  <si>
    <t>Стяжка для кабеля 2,5х135мм белая (100 шт) ДКС</t>
  </si>
  <si>
    <t>Стяжка для кабеля 2,5х135мм черная (100 шт) ДКС</t>
  </si>
  <si>
    <t>Стяжка для кабеля 3,6х200мм белая (100 шт) ДКС</t>
  </si>
  <si>
    <t>Стяжка для кабеля 3,6х200мм черная (100 шт) ДКС</t>
  </si>
  <si>
    <t>Стяжка для кабеля 3,6х290мм белая (100 шт) ДКС</t>
  </si>
  <si>
    <t>Стяжка для кабеля 3,6х290мм черная (100 шт) ДКС</t>
  </si>
  <si>
    <t>Стяжка для кабеля 4,8х360мм белая (100 шт) ДКС</t>
  </si>
  <si>
    <t>Стяжка для кабеля 4,8х360мм черная (100 шт) ДКС</t>
  </si>
  <si>
    <t>Хомут-дюбель для кабеля 11-18 мм, белый (100 шт)</t>
  </si>
  <si>
    <t>Хомут-дюбель для кабеля 19-25 мм, белый (100 шт)</t>
  </si>
  <si>
    <t>Хомут-дюбель для кабеля 5-10 мм, белый (100 шт)</t>
  </si>
  <si>
    <t>Шина соединительная, тип PIN (штырь), 1-рядная, до 63А, длина 1м, ИЭК</t>
  </si>
  <si>
    <t>Шина соединительная, тип PIN (штырь), 1-рядная, до 63А, на 12 модулей, ABB</t>
  </si>
  <si>
    <t>Шина соединительная, тип PIN (штырь), 3-рядная, до 63А, длина 1м, ИЭК</t>
  </si>
  <si>
    <t>Шина соединительная, тип PIN (штырь), 3-рядная, до 63А, на 12 модулей, ABB</t>
  </si>
  <si>
    <t>Щит с монтажной панелью 395х310х220, металлический, IP31, ИЭК</t>
  </si>
  <si>
    <t>Щит с монтажной панелью 395х310х220, металлический, IP54, ИЭК</t>
  </si>
  <si>
    <t>Щит с монтажной панелью 500х400х220, металлический, IP31, ИЭК</t>
  </si>
  <si>
    <t>Щит с монтажной панелью 500х400х220, металлический, IP54, ИЭК</t>
  </si>
  <si>
    <t>Щит с монтажной панелью 650х500х220, металлический, IP31, ИЭК</t>
  </si>
  <si>
    <t>Щит с монтажной панелью 650х500х220, металлический, IP54, ИЭК</t>
  </si>
  <si>
    <t>Щиток встраиваемый для 12 модулей металлический , IP31, ИЭК</t>
  </si>
  <si>
    <t>Щиток встраиваемый для 24 модулей металлический , IP31, ИЭК</t>
  </si>
  <si>
    <t>Щиток навесной для 12 модулей и под 1ф. счетчик, металлический, IP31, ИЭК</t>
  </si>
  <si>
    <t>Щиток навесной для 12 модулей и под 3ф. счетчик, металлический, IP31, ИЭК</t>
  </si>
  <si>
    <t>Щиток навесной для 12 модулей металлический , IP31, ИЭК</t>
  </si>
  <si>
    <t>Щиток навесной для 12 модулей металлический , IP54, ИЭК</t>
  </si>
  <si>
    <t>Щиток навесной для 15 модулей и под 1ф. счетчик, металлический, IP31, ИЭК</t>
  </si>
  <si>
    <t>Щиток навесной для 24 модулей и под 3ф. счетчик, металлический, IP31, ИЭК</t>
  </si>
  <si>
    <t>Щиток навесной для 24 модулей металлический  , IP31, ИЭК</t>
  </si>
  <si>
    <t>Щиток навесной для 24 модулей металлический, IP54, ИЭК</t>
  </si>
  <si>
    <t>Щиток навесной для 36 модулей металлический , IP31, ИЭК</t>
  </si>
  <si>
    <t>Щиток ОЩВ-06 c din рейкой 230х200х105</t>
  </si>
  <si>
    <t>Щиток ОЩВ-12 c din рейкой 330х200х105</t>
  </si>
  <si>
    <t>Щиток ЩУРН-01/12 (под 1ф.+12мод.) 395х310х175</t>
  </si>
  <si>
    <t>Коробка под автомат о/у двухместная 130х50х65 TYCO</t>
  </si>
  <si>
    <t>Коробка под автомат о/у четырехместная 130х90х65 TYCO</t>
  </si>
  <si>
    <t>Щиток встраиваемый для  4 модулей пластиковый , IP40, Makel</t>
  </si>
  <si>
    <t>Щиток встраиваемый для  6 модулей пластиковый , IP40, Makel</t>
  </si>
  <si>
    <t>Щиток встраиваемый для  6 модулей пластиковый, IP40, ИЭК</t>
  </si>
  <si>
    <t>Щиток встраиваемый для  8 модулей пластиковый, IP40, Makel</t>
  </si>
  <si>
    <t>Щиток встраиваемый для  8 модулей пластиковый, IP40, ИЭК</t>
  </si>
  <si>
    <t>Щиток встраиваемый для 12 модулей пластиковый , IP40, UNIBOX ABB</t>
  </si>
  <si>
    <t>Щиток встраиваемый для 12 модулей пластиковый , IP40, ИЭК</t>
  </si>
  <si>
    <t>Щиток встраиваемый для 18 модулей пластиковый , IP40, ИЭК</t>
  </si>
  <si>
    <t>Щиток встраиваемый для 24 модулей пластиковый , IP40, UNIBOX ABB</t>
  </si>
  <si>
    <t>Щиток встраиваемый для 24 модулей пластиковый , IP40, ИЭК</t>
  </si>
  <si>
    <t>Щиток встраиваемый для 36 модулей пластиковый , IP40, UNIBOX ABB</t>
  </si>
  <si>
    <t>Щиток встраиваемый для 54 модулей пластиковый , IP40, UNIBOX ABB</t>
  </si>
  <si>
    <t>Щиток навесной для  4 модулей пластиковый, IP40, Makel</t>
  </si>
  <si>
    <t>Щиток навесной для  6 модулей пластиковый, IP40, Makel</t>
  </si>
  <si>
    <t>Щиток навесной для  6 модулей пластиковый, IP40, ИЭК</t>
  </si>
  <si>
    <t>Щиток навесной для  8 модулей пластиковый, IP40, Makel</t>
  </si>
  <si>
    <t>Щиток навесной для  8 модулей пластиковый, IP40, ИЭК</t>
  </si>
  <si>
    <t>Щиток навесной для 12 модулей пластиковый , IP40, UNIBOX ABB</t>
  </si>
  <si>
    <t>Щиток навесной для 12 модулей пластиковый, IP40, ИЭК</t>
  </si>
  <si>
    <t>Щиток навесной для 12 модулей пластиковый, IP65, SE Kaedra</t>
  </si>
  <si>
    <t>Щиток навесной для 18 модулей пластиковый, IP40, ИЭК</t>
  </si>
  <si>
    <t>Щиток навесной для 18 модулей пластиковый, IP65, SE Kaedra</t>
  </si>
  <si>
    <t>Щиток навесной для 24 модулей пластиковый , IP40, UNIBOX ABB</t>
  </si>
  <si>
    <t>Щиток навесной для 24 модулей пластиковый, IP40, ИЭК</t>
  </si>
  <si>
    <t>Щиток навесной для 24 модулей пластиковый, IP65, SE Kaedra</t>
  </si>
  <si>
    <t>Щиток навесной для 36 модулей пластиковый , IP40, UNIBOX ABB</t>
  </si>
  <si>
    <t>Щиток навесной для 36 модулей пластиковый, IP65, SE Kaedra</t>
  </si>
  <si>
    <t>Щиток навесной для 54 модулей пластиковый , IP40, UNIBOX ABB</t>
  </si>
  <si>
    <t>Щиток навесной для 8 модулей пластиковый, IP65, SE Kaedra</t>
  </si>
  <si>
    <t>Счетчик 1- фазный электронный 2-тарифный FBU 11205-108 (10-80А) с тарификатором ABB</t>
  </si>
  <si>
    <t>Счетчик 1- фазный электронный многотарифный "Нева МТ 113" (5-100А)</t>
  </si>
  <si>
    <t>Счетчик 1- фазный электронный многотарифный "Нева МТ 123" (5-60А) на дин-рейку</t>
  </si>
  <si>
    <t>Счетчик 1-фазный индукционный однотарифный "СО-ЭУ-10" (10-40А)</t>
  </si>
  <si>
    <t xml:space="preserve">Счетчик 1-фазный электронный однотарифный "Нева 103 1SO" (5-60А) </t>
  </si>
  <si>
    <t>Счетчик 3-фазный электронный однотарифный "Нева 306 1SO"</t>
  </si>
  <si>
    <t>Вилка бытовая 230В 2Р+Е 16А IP44 Mennekes</t>
  </si>
  <si>
    <t>Вилка кабельная 230В 2P+E 16А IP44 Mennekes</t>
  </si>
  <si>
    <t>Вилка кабельная 230В 2P+E 32А IP44 Mennekes</t>
  </si>
  <si>
    <t>Вилка кабельная 400В 3P+N+E 16А IP44 Mennekes</t>
  </si>
  <si>
    <t>Вилка кабельная 400В 3P+N+E 32А IP44 Mennekes</t>
  </si>
  <si>
    <t>Разъем о/у 1 фазн.3 контакта 32А РА32-002</t>
  </si>
  <si>
    <t>Разъем о/у 3х фазн.4 контакта 32А РА32-005</t>
  </si>
  <si>
    <t>Разъем с/у 1 фазн.3 контакта 32А РС32-006</t>
  </si>
  <si>
    <t>Разъем с/у 3х фазн.4 контакта 32А РС32-004</t>
  </si>
  <si>
    <t>Розетка бытовая 230В 2Р 16А IP44 Mennekes</t>
  </si>
  <si>
    <t>Розетка кабельная 230В 2P+E 16А IP44 Mennekes</t>
  </si>
  <si>
    <t>Розетка кабельная 230В 2P+E 32A IP44 Mennekes</t>
  </si>
  <si>
    <t xml:space="preserve">Розетка кабельная 400В 3P+N+E 16А IP44 Mennekes </t>
  </si>
  <si>
    <t xml:space="preserve">Розетка кабельная 400В 3P+N+E 32А IP44 Mennekes </t>
  </si>
  <si>
    <t>Розетка настенная 230В 2P+E 16А IP44 Mennekes</t>
  </si>
  <si>
    <t>Розетка настенная 230В 2P+E 32A IP44 Mennekes</t>
  </si>
  <si>
    <t xml:space="preserve">Розетка настенная 400В 3P+N+E 16А IP44 Mennekes </t>
  </si>
  <si>
    <t xml:space="preserve">Розетка настенная 400В 3P+N+E 32A IP44 Mennekes </t>
  </si>
  <si>
    <t>Прожектор галогенный переносной, 500 Вт, черный</t>
  </si>
  <si>
    <t>Прожектор галогенный с датчиком движения, 150 Вт, черный</t>
  </si>
  <si>
    <t>Прожектор галогенный с датчиком движения, 500 Вт, черный</t>
  </si>
  <si>
    <t>Прожектор галогенный,  150 Вт, черный</t>
  </si>
  <si>
    <t>Прожектор галогенный,  500 Вт, черный</t>
  </si>
  <si>
    <t>Прожектор галогенный, 1000 Вт, черный</t>
  </si>
  <si>
    <t>Светильник встраиваемый 595х595 RVA 418 без ламп, ЭПРА</t>
  </si>
  <si>
    <t>Светильник встраиваемый 595х595 TLC 418 OL с опаловым рассеивателем без ламп</t>
  </si>
  <si>
    <t>Светильник встраиваемый 595х595 ЛВО-418Dс лампами</t>
  </si>
  <si>
    <t>Светильник встраиваемый Technolux TLC418-1 595х595 мм без ламп</t>
  </si>
  <si>
    <t>Светильник встраиваемый квадратный со стеклом WL-180/1 1x50W матовый хром</t>
  </si>
  <si>
    <t>Светильник встраиваемый круглый 1xGX53, белый</t>
  </si>
  <si>
    <t>Светильник встраиваемый круглый 1xGX53, золото</t>
  </si>
  <si>
    <t xml:space="preserve">Светильник встраиваемый круглый 1xGX53, хром </t>
  </si>
  <si>
    <t>Светильник встраиваемый круглый WL-218 1x50W белый</t>
  </si>
  <si>
    <t xml:space="preserve">Светильник встраиваемый круглый WL-218 1x50W золото </t>
  </si>
  <si>
    <t>Светильник встраиваемый круглый WL-218 1x50W хром</t>
  </si>
  <si>
    <t>Светильник встраиваемый круглый WL-271 1xR63 белый</t>
  </si>
  <si>
    <t>Светильник встраиваемый круглый WL-271 1xR63 золото</t>
  </si>
  <si>
    <t>Светильник встраиваемый круглый WL-271 1xR63 хром</t>
  </si>
  <si>
    <t>Светильник встраиваемый круглый WL-273 1xR50 белый</t>
  </si>
  <si>
    <t>Светильник встраиваемый круглый WL-273 1xR50 золото</t>
  </si>
  <si>
    <t>Светильник встраиваемый круглый WL-273 1xR50 хром</t>
  </si>
  <si>
    <t>Светильник встраиваемый круглый влагозащитный WL-670 1x50W белый</t>
  </si>
  <si>
    <t>Светильник встраиваемый круглый влагозащитный WL-670 1x50W хром</t>
  </si>
  <si>
    <t>Светильник встраиваемый круглый со стеклом WL-183 1x50W матовый хром</t>
  </si>
  <si>
    <t xml:space="preserve">Светильник встраиваемый поворотный 113AA 1x50W белый </t>
  </si>
  <si>
    <t xml:space="preserve">Светильник встраиваемый поворотный 113AA 1x50W золото </t>
  </si>
  <si>
    <t>Светильник встраиваемый поворотный 113AA 1x50W хром</t>
  </si>
  <si>
    <t>Светильник встраиваемый поворотный овальный WL-110 1x50W матовый хром</t>
  </si>
  <si>
    <t>Крепеж для светильников РКУ</t>
  </si>
  <si>
    <t>Лампа ртутная ДРЛ-250 (для светильника РКУ)</t>
  </si>
  <si>
    <t>Переноска с выкл. 60Вт 10м L1028</t>
  </si>
  <si>
    <t>Светильник 60 Вт белый круглый влагозащитный</t>
  </si>
  <si>
    <t>Светильник 60 Вт белый круглый с решеткой влагозащитный</t>
  </si>
  <si>
    <t>Светильник 60 Вт белый овальный влагозащитный</t>
  </si>
  <si>
    <t>Светильник 60 Вт черный круглый влагозащитный</t>
  </si>
  <si>
    <t>Светильник 60 Вт черный круглый с решеткой влагозащитный</t>
  </si>
  <si>
    <t>Светильник 60 Вт черный овальный влагозащитный</t>
  </si>
  <si>
    <t>Светильник 95 Вт, белый "таблетка", влагозащитный матовый плафон</t>
  </si>
  <si>
    <t>Светильник 95 Вт, белый круглый, влагозащитный матовый плафон</t>
  </si>
  <si>
    <t>Светильник 95 Вт, белый круглый, влагозащитный прозрачный плафон</t>
  </si>
  <si>
    <t>Светильник аварийный ЛБА 3923 с аккумулятором на 3 ч., 2х8 Вт (T5, G5), IP20, с лампами</t>
  </si>
  <si>
    <t>Светильник ЛПО 2001, 1х13 Вт (T5, G5, L=583 мм), IP 20, ЭПРА, с лампой, шнуром и выключателем</t>
  </si>
  <si>
    <t>Светильник ЛПО 2001, 1х21 Вт (T5, G5, L=916 мм), IP 20, ЭПРА, с лампой, шнуром и выключателем</t>
  </si>
  <si>
    <t>Светильник ЛПО 2001, 1х28 Вт (T5, G5, L=1216 мм), IP 20, ЭПРА, с лампой, шнуром и выключателем</t>
  </si>
  <si>
    <t>Светильник ЛПО 2001, 1х6 Вт (T5,G5, L=279 мм), IP 20, ЭПРА, с лампой, шнуром и выключателем</t>
  </si>
  <si>
    <t>Светильник ЛПО 2001, 1х8 Вт (T5, G5, L=356 мм), IP 20, ЭПРА, с лампой, шнуром и выключателем</t>
  </si>
  <si>
    <t>Светильник ЛПО 3011, 1х18 Вт (T8, G13, L=669 мм), IP 20, ЭПРА, с лампой и выключателем</t>
  </si>
  <si>
    <t>Светильник ЛПО 3011, 1х36 Вт (T8, G13, L=1279 мм), IP 20, ЭПРА, с лампой и выключателем</t>
  </si>
  <si>
    <t>Светильник ЛПО 3016, 1х18 Вт (T8, G13, L=634 мм), IP 20, ЭПРА, с лампой</t>
  </si>
  <si>
    <t>Светильник ЛПО 3016, 1х36 Вт (T8, G13, L=1243мм), IP 20, ЭПРА, с лампой</t>
  </si>
  <si>
    <t>Светильник ЛПО 3017, 2х18 Вт (T8, G13, L=637мм), IP 20, ЭПРА, с лампами</t>
  </si>
  <si>
    <t>Светильник ЛПО 3017, 2х36 Вт (T8, G13, L=1246 мм), IP 20, ЭПРА, с лампами</t>
  </si>
  <si>
    <t>Светильник ЛПО TLPL 2х36Вт (IP 20), ЭПРА</t>
  </si>
  <si>
    <t>Светильник ЛПО TLPL, 2х18 Вт (IP 20), ЭПРА</t>
  </si>
  <si>
    <t>Светильник ЛПП TLWP 2х18 Вт пылевлагозащищенный (IP 65), ЭПРА</t>
  </si>
  <si>
    <t>Светильник ЛПП TLWP 2х36Вт пылевлагозащищенный (IP 65), ЭПРА</t>
  </si>
  <si>
    <t>Светильник накладной 620х620 TL 418 OL с опаловым рассеивателем без ламп</t>
  </si>
  <si>
    <t>Светильник накладной ЛПО 418 620х620 с лампами</t>
  </si>
  <si>
    <t>Светильник НББ 60 белое косое основание/пластиковый плафон</t>
  </si>
  <si>
    <t>Светильник НББ 60 белое прямое основание/стеклянный плафон</t>
  </si>
  <si>
    <t>Светильник промышленный РКУ 06-250 (поликарбонатовый плафон)</t>
  </si>
  <si>
    <t>Патрон карб. Е27</t>
  </si>
  <si>
    <t>Патрон керамич. Е27</t>
  </si>
  <si>
    <t>Патрон потолочный (прямой) Е27</t>
  </si>
  <si>
    <t>Стартер S10 станд.220-240V/4-65 W</t>
  </si>
  <si>
    <t>Стартер S2 тандемный 220-240V/4-22 W</t>
  </si>
  <si>
    <t>Трансформатор электронный GALS ET-190K-220V/12V 105W</t>
  </si>
  <si>
    <t>Трансформатор электронный GALS ET-190L-220V/12V 150W</t>
  </si>
  <si>
    <t>Трансформатор электронный GALS ET-190T-220V/12V 250W</t>
  </si>
  <si>
    <t>Батарейка A23 12V Energizer 1шт.</t>
  </si>
  <si>
    <t>Батарейка D Energizer LR20 Base 2 шт.</t>
  </si>
  <si>
    <t>Батарейка D Panasonic LR20 2 шт.</t>
  </si>
  <si>
    <t>Батарейка Energizer, 9V, Крона, Base (alk)</t>
  </si>
  <si>
    <t>Батарейка АА Energizer LR6 Base 2 шт.</t>
  </si>
  <si>
    <t>Батарейка АА Panasonic LR6 2 шт.</t>
  </si>
  <si>
    <t>Батарейка ААА Energizer LR03 Base 2 шт.</t>
  </si>
  <si>
    <t>Батарейка ААА Panasonic LR03 2 шт.</t>
  </si>
  <si>
    <t>Батарейка С Energizer LR14 Base 2 шт.</t>
  </si>
  <si>
    <t>Батарейка С Panasonic LR14 2 шт.</t>
  </si>
  <si>
    <t>Фонарь Яркий Луч LA-1W аккумуляторный, 3 режима</t>
  </si>
  <si>
    <t>Фонарь Яркий Луч LH-703 налобный 7светодиод.</t>
  </si>
  <si>
    <t>Фонарь Яркий Луч LT-2406-2 "Походная люстра"</t>
  </si>
  <si>
    <t>Коробка в бетон с/у разветвительная круглая с крышкой, d=100 мм, h=50 мм, Schneider Electric</t>
  </si>
  <si>
    <t>Коробка в бетон с/у разветвительная круглая с крышкой, d=70 мм, h=40 мм, Schneider Electric</t>
  </si>
  <si>
    <t>Коробка в бетон с/у разветвительная с крышкой, 100х100х50, Schneider Electric</t>
  </si>
  <si>
    <t>Коробка в бетон с/у установочная круглая наборная без крышки d=68 мм, h=47 мм Lexel</t>
  </si>
  <si>
    <t>Коробка в бетон с/у установочная круглая наборная без крышки, d=68 мм, h=45 мм, Schneider Electric</t>
  </si>
  <si>
    <t>Коробка в бетон с/у установочная круглая наборная без крышки, d=68 мм, h=60 мм, Schneider Electric</t>
  </si>
  <si>
    <t>Коробка в бетон с/у установочная круглая с винтами без крышки d=75 мм, h=45 мм КУ-2</t>
  </si>
  <si>
    <t>Коробка в гипрок с/у разветвительная круглая с крышкой, d=80 мм, h=45 мм, Schneider Electric</t>
  </si>
  <si>
    <t>Коробка в гипрок с/у разветвительная с крышкой, 100х100х50, Schneider Electric</t>
  </si>
  <si>
    <t>Коробка в гипрок с/у установочная круглая наборная с мет. лапками d=68 мм, h=47 мм Lexel</t>
  </si>
  <si>
    <t>Коробка в гипрок с/у установочная круглая наборная с мет. лапками без крышки, d=68 мм, h=45 мм, Sch</t>
  </si>
  <si>
    <t>Коробка разветвительная о/у 10 вводов, 150х110x70, Промрукав</t>
  </si>
  <si>
    <t>Коробка разветвительная о/у 4 ввода, круглая, d=65 мм, h=40 мм, Промрукав</t>
  </si>
  <si>
    <t>Коробка разветвительная о/у 4 ввода, круглая, d=80 мм, h=50 мм, Промрукав</t>
  </si>
  <si>
    <t>Коробка разветвительная о/у 6 вводов, 100х100x50, Промрукав</t>
  </si>
  <si>
    <t>Коробка разветвительная о/у 7 вводов, 80х80x40, Промрукав</t>
  </si>
  <si>
    <t>Коробка разветвительная о/у, 6 вводов, 100х100x50, Schneider Electric</t>
  </si>
  <si>
    <t>Коробка разветвительная о/у, 6 вводов, 70х70x40, Schneider Electric</t>
  </si>
  <si>
    <t>Коробка разветвительная о/у, 6 вводов, 85х85x40, Schneider Electric</t>
  </si>
  <si>
    <t>Соединитель для установочной коробки в гипрок Lexel (10шт)</t>
  </si>
  <si>
    <t xml:space="preserve">Вилка Makel б/заз </t>
  </si>
  <si>
    <t xml:space="preserve">Вилка Makel с/заз </t>
  </si>
  <si>
    <t>Вилка штепсельная ВШ6-215</t>
  </si>
  <si>
    <t xml:space="preserve">Двойник Makel б/заз </t>
  </si>
  <si>
    <t xml:space="preserve">Переходник Makel </t>
  </si>
  <si>
    <t>Сетевой фильтр MOST-RG 5 роз.с/з+1 б/з выкл.(2м)</t>
  </si>
  <si>
    <t>Сетевой фильтр MOST-RG 5роз.с/з+1б/з, вык.(5м)</t>
  </si>
  <si>
    <t>Тройник 6 А б/з "Токер"</t>
  </si>
  <si>
    <t>Тройник Makel с/заз</t>
  </si>
  <si>
    <t xml:space="preserve">Удлинитель Makel 2 гнезда 10м б/заз </t>
  </si>
  <si>
    <t xml:space="preserve">Удлинитель Makel 2 гнезда 3м с/заз </t>
  </si>
  <si>
    <t>Удлинитель Makel 3 гнезда 10м б/заз</t>
  </si>
  <si>
    <t xml:space="preserve">Удлинитель Makel 3 гнезда 3м с/заз с выкл </t>
  </si>
  <si>
    <t xml:space="preserve">Удлинитель Makel 3 гнезда 5м б/заз </t>
  </si>
  <si>
    <t>Удлинитель Makel 3 гнезда 7м б/заз</t>
  </si>
  <si>
    <t xml:space="preserve">Удлинитель Makel 4 гнезда 5м с/заз </t>
  </si>
  <si>
    <t>Удлинитель силовой без катушки 10 А (ПВС 2х0,75) 1 розетка б/з, 20 м</t>
  </si>
  <si>
    <t>Удлинитель силовой без катушки 10 А (ПВС 2х0,75) 1 розетка б/з, 30 м</t>
  </si>
  <si>
    <t>Удлинитель силовой без катушки 16 А (ПВС 3х1) 3 брызгозащищенных розетки с/з, 40 м</t>
  </si>
  <si>
    <t>Удлинитель силовой на катушке 10 А (ПВС 3х1) 4 розетки с/з, 25 м</t>
  </si>
  <si>
    <t>Удлинитель силовой на катушке 10 А (ПВС 3х1) 4 розетки с/з, 50 м</t>
  </si>
  <si>
    <t>Удлинитель силовой на катушке 16 А (ПВС 3х1) 3 брызгозащищенных розетки с/з, 40 м</t>
  </si>
  <si>
    <t>Штепсельная колодка 3 гнезда  б/заз LUX</t>
  </si>
  <si>
    <t>Штепсельная колодка 3 гнезда с/заз LUX</t>
  </si>
  <si>
    <t>Штепсельная колодка 4 гнезда  б/заз Makel</t>
  </si>
  <si>
    <t>Штепсельная колодка 4 гнезда  с/заз Makel</t>
  </si>
  <si>
    <t>Штепсельное гнездо MAKEL белое</t>
  </si>
  <si>
    <t xml:space="preserve">Выключатель двухклавишный о/у Eljo Quiсk белый </t>
  </si>
  <si>
    <t xml:space="preserve">Выключатель двухклавишный с/у Eljo Trend белый </t>
  </si>
  <si>
    <t xml:space="preserve">Выключатель одноклавишный с/у Eljo Trend белый </t>
  </si>
  <si>
    <t xml:space="preserve">Диммер 300W Eljo Trend белый </t>
  </si>
  <si>
    <t xml:space="preserve">Клавиша двойная для выключателей Eljo Trend белая </t>
  </si>
  <si>
    <t xml:space="preserve">Клавиша одинарная для выключателей Eljo Trend белая </t>
  </si>
  <si>
    <t>Механизм выключателя двухклавишного с/у без клавиши Eljo Trend</t>
  </si>
  <si>
    <t>Механизм выключателя одноклавишного с/у без клавиши Eljo Trend</t>
  </si>
  <si>
    <t>Механизм переключателя одноклавишного с/у без клавиши Eljo Trend</t>
  </si>
  <si>
    <t xml:space="preserve">Механизм розетки с/у без заземления со шторками Eljo Trend белый </t>
  </si>
  <si>
    <t xml:space="preserve">Механизм розетки с/у с заземлением со шторками Eljo Trend белый </t>
  </si>
  <si>
    <t>Механизм розетки телевизионной оконечной с/у без накладки Eljo Trend</t>
  </si>
  <si>
    <t xml:space="preserve">Накладка розетки телевизионной Eljo Trend белая </t>
  </si>
  <si>
    <t xml:space="preserve">Переключатель одноклавишный о/у Eljo Quiсk белый </t>
  </si>
  <si>
    <t>Переключатель одноклавишный с/у Eljo Aqua-Trend белый</t>
  </si>
  <si>
    <t xml:space="preserve">Переключатель одноклавишный с/у Eljo Trend белый </t>
  </si>
  <si>
    <t xml:space="preserve">Рамка двухместная Eljo Trend белая </t>
  </si>
  <si>
    <t xml:space="preserve">Рамка одноместная Eljo Trend белая </t>
  </si>
  <si>
    <t xml:space="preserve">Рамка трехместная Eljo Trend белая </t>
  </si>
  <si>
    <t xml:space="preserve">Розетка двойная о/у с заземлением со шторками Eljo Quiсk белая </t>
  </si>
  <si>
    <t xml:space="preserve">Розетка двойная с/у без заземления со шторками Eljo Trend белая </t>
  </si>
  <si>
    <t xml:space="preserve">Розетка двойная с/у с заземлением со шторками Eljo Trend белая </t>
  </si>
  <si>
    <t xml:space="preserve">Розетка компьютерная с/у 1x8 Eljo Trend белая </t>
  </si>
  <si>
    <t xml:space="preserve">Розетка о/у с заземлением со шторками Eljo Quiсk белая </t>
  </si>
  <si>
    <t xml:space="preserve">Розетка с/у без заземления со шторками Eljo Trend белая </t>
  </si>
  <si>
    <t xml:space="preserve">Розетка с/у с заземлением со шторками Eljo Trend белая </t>
  </si>
  <si>
    <t xml:space="preserve">Розетка с/у с крышкой с заземлением Eljo Aqua-Trend белая </t>
  </si>
  <si>
    <t>Розетка телефонная с/у 1x6 Eljo Trend белая</t>
  </si>
  <si>
    <t xml:space="preserve">Выключатель двухклавишный о/у Makel белый </t>
  </si>
  <si>
    <t xml:space="preserve">Выключатель двухклавишный с/у Makel Lilium Kare белый </t>
  </si>
  <si>
    <t xml:space="preserve">Выключатель двухклавишный с/у с подсветкой Makel Lilium Kare белый </t>
  </si>
  <si>
    <t xml:space="preserve">Выключатель одноклавишный о/у Makel белый </t>
  </si>
  <si>
    <t xml:space="preserve">Выключатель одноклавишный с/у Makel Lilium Kare белый </t>
  </si>
  <si>
    <t xml:space="preserve">Выключатель одноклавишный с/у с подсветкой Makel Lilium Kare белый </t>
  </si>
  <si>
    <t xml:space="preserve">Выключатель трехклавишный с/у Makel Lilium Kare белый </t>
  </si>
  <si>
    <t xml:space="preserve">Рамка двухместная Makel Lilium Kare белая </t>
  </si>
  <si>
    <t xml:space="preserve">Рамка трехместная Makel Lilium Kare белая </t>
  </si>
  <si>
    <t xml:space="preserve">Розетка двойная о/у брызгозащитная Makel белая </t>
  </si>
  <si>
    <t xml:space="preserve">Розетка двойная о/у брызгозащитная Makel серая </t>
  </si>
  <si>
    <t xml:space="preserve">Розетка двойная с/у без заземления Makel Lilium Kare белая </t>
  </si>
  <si>
    <t xml:space="preserve">Розетка двойная с/у с заземлением Makel Lilium Kare белая </t>
  </si>
  <si>
    <t xml:space="preserve">Розетка о/у с крышкой Makel белая </t>
  </si>
  <si>
    <t xml:space="preserve">Розетка о/у с крышкой Makel серая </t>
  </si>
  <si>
    <t xml:space="preserve">Розетка с выключателем двухклавишным о/у влагозащитная Makel белая </t>
  </si>
  <si>
    <t xml:space="preserve">Розетка с выключателем одноклавишным о/у влагозащитная Makel белая </t>
  </si>
  <si>
    <t xml:space="preserve">Розетка с/у без заземления Makel Lilium Kare белая </t>
  </si>
  <si>
    <t>Розетка с/у с заземлением Makel Lilium Kare белая</t>
  </si>
  <si>
    <t xml:space="preserve">Розетка с/у с крышкой Makel Lilium Kare белая </t>
  </si>
  <si>
    <t>Розетка телевизионная с/у Makel Lilium Kare белая</t>
  </si>
  <si>
    <t>Механизм выключателя двухклавишного с/у Schneider Electric Unica бежевый</t>
  </si>
  <si>
    <t>Механизм выключателя двухклавишного с/у Schneider Electric Unica белый</t>
  </si>
  <si>
    <t>Механизм выключателя одноклавишного с/у Schneider Electric Unica бежевый</t>
  </si>
  <si>
    <t>Механизм выключателя одноклавишного с/у Schneider Electric Unica белый</t>
  </si>
  <si>
    <t>Механизм переключателя одноклавишного с/у Schneider Electric Unica бежевый</t>
  </si>
  <si>
    <t>Механизм переключателя одноклавишного с/у Schneider Electric Unica белый</t>
  </si>
  <si>
    <t>Механизм розетки компьютерной с/у Schneider Electric Unica бежевый</t>
  </si>
  <si>
    <t>Механизм розетки компьютерной с/у Schneider Electric Unica белый</t>
  </si>
  <si>
    <t>Механизм розетки с/у с заземлением Schneider Electric Unica бежевый</t>
  </si>
  <si>
    <t>Механизм розетки с/у с заземлением Schneider Electric Unica белый</t>
  </si>
  <si>
    <t>Механизм розетки с/у с заземлением с крышкой Schneider Electric Unica бежевый</t>
  </si>
  <si>
    <t>Механизм розетки с/у с заземлением с крышкой Schneider Electric Unica белый</t>
  </si>
  <si>
    <t>Механизм розетки с/у с заземлением со шторками Schneider Electric Unica бежевый</t>
  </si>
  <si>
    <t>Механизм розетки с/у с заземлением со шторками Schneider Electric Unica белый</t>
  </si>
  <si>
    <t>Механизм розетки телевизионной с/у Schneider Electric Unica бежевый</t>
  </si>
  <si>
    <t>Механизм розетки телевизионной с/у Schneider Electric Unica белый</t>
  </si>
  <si>
    <t>Механизм розетки телефонной с/у Schneider Electric Unica бежевый</t>
  </si>
  <si>
    <t>Механизм розетки телефонной с/у Schneider Electric Unica белый</t>
  </si>
  <si>
    <t>Рамка двухместная Schneider Electric Unica бежевая</t>
  </si>
  <si>
    <t>Рамка двухместная Schneider Electric Unica белая</t>
  </si>
  <si>
    <t>Рамка двухместная Schneider Electric Unica песчаная под бежевый механизм</t>
  </si>
  <si>
    <t>Рамка одноместная Schneider Electric Unica бежевая</t>
  </si>
  <si>
    <t>Рамка одноместная Schneider Electric Unica белая</t>
  </si>
  <si>
    <t>Рамка одноместная Schneider Electric Unica песчаная под бежевый механизм</t>
  </si>
  <si>
    <t>Рамка трехместная Schneider Electric Unica бежевая</t>
  </si>
  <si>
    <t xml:space="preserve">Рамка трехместная Schneider Electric Unica белая     </t>
  </si>
  <si>
    <t>Рамка трехместная Schneider Electric Unica песчаная под бежевый механизм</t>
  </si>
  <si>
    <t>Механизм выключателя двухклавишного с/у Legrand Valena белый</t>
  </si>
  <si>
    <t>Механизм выключателя двухклавишного с/у Legrand Valena слоновая кость</t>
  </si>
  <si>
    <t>Механизм выключателя двухклавишного с/у с подсветкой Legrand Valena белый</t>
  </si>
  <si>
    <t>Механизм выключателя двухклавишного с/у с подсветкой Legrand Valena слоновая кость</t>
  </si>
  <si>
    <t>Механизм выключателя одноклавишного с/у Legrand Valena белый</t>
  </si>
  <si>
    <t>Механизм выключателя одноклавишного с/у Legrand Valena слоновая кость</t>
  </si>
  <si>
    <t>Механизм выключателя одноклавишного с/у с подсветкой Legrand Valena белый</t>
  </si>
  <si>
    <t>Механизм выключателя одноклавишного с/у с подсветкой Legrand Valena слоновая кость</t>
  </si>
  <si>
    <t xml:space="preserve">Механизм диммера 40-400Вт Legrand Valena белый </t>
  </si>
  <si>
    <t xml:space="preserve">Механизм диммера 40-400Вт Legrand Valena слоновая кость </t>
  </si>
  <si>
    <t xml:space="preserve">Механизм переключателя одноклавишного с/у Legrand Valena белый </t>
  </si>
  <si>
    <t>Механизм переключателя одноклавишного с/у Legrand Valena слоновая кость</t>
  </si>
  <si>
    <t>Механизм розетки компьютерной с/у Legrand Valena белый</t>
  </si>
  <si>
    <t xml:space="preserve">Механизм розетки компьютерной с/у Legrand Valena слоновая кость </t>
  </si>
  <si>
    <t>Механизм розетки с/у без заземления Legrand Valena белый</t>
  </si>
  <si>
    <t xml:space="preserve">Механизм розетки с/у без заземления Legrand Valena слоновая кость </t>
  </si>
  <si>
    <t>Механизм розетки с/у с заземлением Legrand Valena белый</t>
  </si>
  <si>
    <t xml:space="preserve">Механизм розетки с/у с заземлением Legrand Valena слоновая кость </t>
  </si>
  <si>
    <t>Механизм розетки с/у с заземлением с крышкой Legrand Valena белый</t>
  </si>
  <si>
    <t xml:space="preserve">Механизм розетки с/у с заземлением с крышкой Legrand Valena слоновая кость </t>
  </si>
  <si>
    <t xml:space="preserve">Механизм розетки с/у с заземлением со шторками Legrand Valena белый </t>
  </si>
  <si>
    <t xml:space="preserve">Механизм розетки с/у с заземлением со шторками Legrand Valena слоновая кость </t>
  </si>
  <si>
    <t>Механизм розетки телевизионной с/у Legrand Valena белый</t>
  </si>
  <si>
    <t xml:space="preserve">Механизм розетки телевизионной с/у Legrand Valena слоновая кость </t>
  </si>
  <si>
    <t>Механизм розетки телефонной с/у Legrand Valena белый</t>
  </si>
  <si>
    <t>Механизм розетки телефонной с/у Legrand Valena слоновая кость</t>
  </si>
  <si>
    <t xml:space="preserve">Рамка двухместная Legrand Valena белая </t>
  </si>
  <si>
    <t xml:space="preserve">Рамка двухместная Legrand Valena слоновая кость </t>
  </si>
  <si>
    <t xml:space="preserve">Рамка одноместная Legrand Valena белая </t>
  </si>
  <si>
    <t xml:space="preserve">Рамка одноместная Legrand Valena слоновая кость </t>
  </si>
  <si>
    <t xml:space="preserve">Рамка трехместная Legrand Valena белая </t>
  </si>
  <si>
    <t xml:space="preserve">Рамка трехместная Legrand Valena слоновая кость </t>
  </si>
  <si>
    <t xml:space="preserve">Рамка четырехместная Legrand Valena белая </t>
  </si>
  <si>
    <t xml:space="preserve">Рамка четырехместная Legrand Valena слоновая кость </t>
  </si>
  <si>
    <t xml:space="preserve">Розетка двойная с/у с заземлением Legrand Valena белая </t>
  </si>
  <si>
    <t xml:space="preserve">Розетка двойная с/у с заземлением Legrand Valena слоновая кость </t>
  </si>
  <si>
    <t xml:space="preserve">Выключатель двухклавишный о/у Этюд белый </t>
  </si>
  <si>
    <t xml:space="preserve">Выключатель двухклавишный с/у Этюд белый </t>
  </si>
  <si>
    <t xml:space="preserve">Выключатель одноклавишный о/у Этюд белый </t>
  </si>
  <si>
    <t xml:space="preserve">Выключатель одноклавишный с/у Этюд белый </t>
  </si>
  <si>
    <t xml:space="preserve">Розетка двойная о/у без заземления Этюд белая </t>
  </si>
  <si>
    <t xml:space="preserve">Розетка двойная о/у с заземлением Этюд белая </t>
  </si>
  <si>
    <t xml:space="preserve">Розетка двойная с/у без заземления Этюд белая </t>
  </si>
  <si>
    <t xml:space="preserve">Розетка двойная с/у с заземлением Этюд белая </t>
  </si>
  <si>
    <t xml:space="preserve">Розетка о/у без заземления Этюд белая </t>
  </si>
  <si>
    <t xml:space="preserve">Розетка о/у с заземлением Этюд белая </t>
  </si>
  <si>
    <t xml:space="preserve">Розетка с/у без заземления Этюд белая </t>
  </si>
  <si>
    <t>Розетка с/у с заземлением брызгозащищенная Этюд белая</t>
  </si>
  <si>
    <t xml:space="preserve">Розетка с/у с заземлением Этюд белая </t>
  </si>
  <si>
    <t>Герметик акрил-силиконовый Fome Pro 122 310 мл белый</t>
  </si>
  <si>
    <t>Герметик акрил-силиконовый Fome Pro 122 310 мл прозрачный</t>
  </si>
  <si>
    <t>Герметик акриловый Fome Pro 202 310 мл белый</t>
  </si>
  <si>
    <t>Герметик акриловый Мастертекс А 290 мл белый</t>
  </si>
  <si>
    <t>Герметик кровельный Cyclone Bitumen 69 280 мл черный</t>
  </si>
  <si>
    <t>Герметик кровельный Мастертекс B 290 мл черный</t>
  </si>
  <si>
    <t>Герметик силиконовый Zolder нейтральный 280 мл белый</t>
  </si>
  <si>
    <t>Герметик силиконовый Zolder нейтральный 280 мл прозрачный</t>
  </si>
  <si>
    <t>Герметик силиконовый Мастертекс N нейтральный 290 мл белый</t>
  </si>
  <si>
    <t>Герметик силиконовый Мастертекс N нейтральный 290 мл прозрачный</t>
  </si>
  <si>
    <t>Герметик  силиконовый (затирка) Церезит СS 25 №01 белый 280 мл</t>
  </si>
  <si>
    <t>Герметик  силиконовый (затирка) Церезит СS 25 №07 серый 280 мл</t>
  </si>
  <si>
    <t>Герметик  силиконовый (затирка) Церезит СS 25 №43 багамы беж. 280 мл</t>
  </si>
  <si>
    <t>Герметик  силиконовый (затирка) Церезит СS 25 прозрачный 280 мл</t>
  </si>
  <si>
    <t>Герметик  силиконовый санитарный Киилто № 00 бесцветный 310 мл</t>
  </si>
  <si>
    <t>Герметик  силиконовый санитарный Киилто № 10 белый 310 мл</t>
  </si>
  <si>
    <t>Герметик  силиконовый санитарный Киилто № 11 природно-белый 310 мл</t>
  </si>
  <si>
    <t>Герметик  силиконовый санитарный Киилто № 20 розовый 310 мл</t>
  </si>
  <si>
    <t>Герметик  силиконовый санитарный Киилто № 29 светло-бежевый 310 мл</t>
  </si>
  <si>
    <t>Герметик  силиконовый санитарный Киилто № 30 бежевый 310 мл</t>
  </si>
  <si>
    <t>Герметик  силиконовый санитарный Киилто № 31 светло-коричневый 310 мл</t>
  </si>
  <si>
    <t>Герметик  силиконовый санитарный Киилто № 32 темно-коричневый 310 мл</t>
  </si>
  <si>
    <t>Герметик  силиконовый санитарный Киилто № 40 серый 310 мл</t>
  </si>
  <si>
    <t>Герметик  силиконовый санитарный Киилто № 44 темно-серый 310 мл</t>
  </si>
  <si>
    <t>Герметик  силиконовый санитарный Киилто № 50 черный 310 мл</t>
  </si>
  <si>
    <t>Герметик силиконовый Cyclone санитарный 280 мл белый</t>
  </si>
  <si>
    <t>Герметик силиконовый Cyclone санитарный 280 мл прозрачный</t>
  </si>
  <si>
    <t>Герметик силиконовый Мастертекс S санитарный 290 мл белый</t>
  </si>
  <si>
    <t>Герметик силиконовый Мастертекс S санитарный 290 мл прозрачный</t>
  </si>
  <si>
    <t>Герметик силиконовый Fome Pro 102Е универсальный 310 мл белый</t>
  </si>
  <si>
    <t>Герметик силиконовый Fome Pro 102Е универсальный 310 мл прозрачный</t>
  </si>
  <si>
    <t>Герметик силиконовый Мастертекс U универсальный 290 мл белый</t>
  </si>
  <si>
    <t>Герметик силиконовый Мастертекс U универсальный 290мл прозрачный</t>
  </si>
  <si>
    <t>Герметик силиконовый Момент Гермент универсальный премиум 85 мл белый</t>
  </si>
  <si>
    <t>Герметик силиконовый Момент Гермент универсальный премиум 85 мл прозрачный</t>
  </si>
  <si>
    <t>Герметик для каминов Мастертекс F силикатный 290 мл черный</t>
  </si>
  <si>
    <t>Герметик силиконовый высокотемпературный Мастертекс T 290 мл красный</t>
  </si>
  <si>
    <t>Герметик клей Quelyd 007 белый 290 мл</t>
  </si>
  <si>
    <t>Герметик клей Quelyd 007 бесцветный 290 мл</t>
  </si>
  <si>
    <t>Очиститель для силикона Tytan 80 мл</t>
  </si>
  <si>
    <t>Жидкие гвозди LN-601 общестроительные</t>
  </si>
  <si>
    <t>Жидкие гвозди LN-604 для пенопанелей</t>
  </si>
  <si>
    <t>Жидкие гвозди LN-901 особопрочные</t>
  </si>
  <si>
    <t>Жидкие гвозди LN-910 для панелей и молдингов</t>
  </si>
  <si>
    <t>Жидкие гвозди LN-915 для влажных помещений</t>
  </si>
  <si>
    <t>Жидкие гвозди LN-930 для зеркал</t>
  </si>
  <si>
    <t>Жидкие гвозди Quelyd Мастификс 310 мл</t>
  </si>
  <si>
    <t>Жидкие гвозди Quelyd Мастификс Ультра 310 мл</t>
  </si>
  <si>
    <t>Жидкие гвозди Quelyd Мастификс Ультра туба 300 мл</t>
  </si>
  <si>
    <t>Жидкие гвозди Tytan Classic Fix 310 мл</t>
  </si>
  <si>
    <t>Жидкие гвозди Tytan Hydro Fix 310 мл</t>
  </si>
  <si>
    <t>Клей Fix-it каучуковый 160 мл</t>
  </si>
  <si>
    <t>Клей Fix-it каучуковый 300 мл</t>
  </si>
  <si>
    <t>Клей для декоративных элементов Момент Монтаж Экспресс 400 гр.</t>
  </si>
  <si>
    <t>Клей для декоративных элементов Момент Монтаж Экспресс туба 250 гр.</t>
  </si>
  <si>
    <t>Клей для панелей Момент Монтаж 400 гр.</t>
  </si>
  <si>
    <t>Клей особопрочный Момент Монтаж 390 гр.</t>
  </si>
  <si>
    <t>Клей суперсильный Момент Монтаж белый 400 гр.</t>
  </si>
  <si>
    <t>Клей суперсильный Момент Монтаж прозрачный 185 гр.</t>
  </si>
  <si>
    <t>Клей суперсильный Момент Монтаж прозрачный 280 гр.</t>
  </si>
  <si>
    <t>Клей обувной "Момент Марафон" блистер-карта 30мл</t>
  </si>
  <si>
    <t>Клей универсальный  "Момент Кристалл", блистер-карта, 30мл</t>
  </si>
  <si>
    <t>Клей универсальный "Момент-1", 125мл</t>
  </si>
  <si>
    <t>Клей универсальный, секундный "Супер Момент" 3гр. на блист.</t>
  </si>
  <si>
    <t>Клей универсальный, секундный "Супер Момент" гель 3 гр. на блист.</t>
  </si>
  <si>
    <t>Клей эпоксидный "Момент Супер Эпокси" 2 х 6 мл. ш/бокс</t>
  </si>
  <si>
    <t>Клей эпоксидный Поксипол прозрачный 14 мл</t>
  </si>
  <si>
    <t>Клей эпоксидный Поксипол прозрачный 70 мл</t>
  </si>
  <si>
    <t>Клей эпоксидный Поксипол серый/металл 14 мл</t>
  </si>
  <si>
    <t>Клей эпоксидный Поксипол серый/металл 70 мл</t>
  </si>
  <si>
    <t>Гель для стыков ламината Clic Protect 125 мл</t>
  </si>
  <si>
    <t>Клей для линолеума холодная сварка Sintex H-44 100 мл</t>
  </si>
  <si>
    <t>Клей для напольных  покрытий Bostik KU 320 универсальный  6 кг</t>
  </si>
  <si>
    <t>Клей для напольных  покрытий Bostik KU 320 универсальный 20 кг</t>
  </si>
  <si>
    <t>Клей для напольных ПВХ покрытий Thomsit K 188 E 12 кг</t>
  </si>
  <si>
    <t>Клей для напольных ПВХ покрытий Thomsit K 188 E 5 кг</t>
  </si>
  <si>
    <t>Клей для паркета Киилто Standard 15 л</t>
  </si>
  <si>
    <t>Клей Oscar для стеклообоев 400 г (сухой)</t>
  </si>
  <si>
    <t>Клей Oscar для стеклообоев 5 кг (готовый)</t>
  </si>
  <si>
    <t>Клей Profi Quick Универсал для бумажных/виниловых обоев 20 кг</t>
  </si>
  <si>
    <t>Клей Profi Quick Эконом для бумажных обоев 20 кг</t>
  </si>
  <si>
    <t>Клей Quality универсальный для обоев 200гр</t>
  </si>
  <si>
    <t>Клей Quelyd Intisse флизелиновый для обоев 300гр</t>
  </si>
  <si>
    <t>Клей Quelyd для стеклообоев 500 гр</t>
  </si>
  <si>
    <t>Клей Quelyd для стыков обоев 80 гр</t>
  </si>
  <si>
    <t>Клей Quelyd Индикатор для обоев 250гр</t>
  </si>
  <si>
    <t>Клей Quelyd специальный виниловый для обоев 300гр</t>
  </si>
  <si>
    <t>Клей Quelyd Супер Экспресс для обоев 250гр</t>
  </si>
  <si>
    <t>Клей Киилто Мастер Лайт для обоев 15 л (готовый)</t>
  </si>
  <si>
    <t>Клей Киилто Мастер Про для стеклообоев 15 л (готовый)</t>
  </si>
  <si>
    <t>Клей Метилан Винил Премиум для обоев 300гр</t>
  </si>
  <si>
    <t>Клей Метилан для стеклообоев 500гр</t>
  </si>
  <si>
    <t>Клей Метилан Универсал Премиум для обоев 250гр</t>
  </si>
  <si>
    <t>Клей Метилан Флизелин Премиум для обоев 250гр</t>
  </si>
  <si>
    <t>Клей для пенополистирола Tytan Styro 750 мл</t>
  </si>
  <si>
    <t>Клей для пенополистирола Церезит CT 84 850 мл</t>
  </si>
  <si>
    <t>Клей для экструдированного пенополистирола "Bitumast"  3,8 л</t>
  </si>
  <si>
    <t>Клей для экструдированного пенополистирола "Bitumast" 21,5 л</t>
  </si>
  <si>
    <t>Клей строительный КС Bitumast 25 кг</t>
  </si>
  <si>
    <t>Клей строительный КС Bitumast 3 кг</t>
  </si>
  <si>
    <t>Клей строительный КС Bitumast 9 кг</t>
  </si>
  <si>
    <t>Мастика клеящая универсальная термостойкая Неомид 20кг</t>
  </si>
  <si>
    <t>Мастика клеящая универсальная термостойкая Неомид 4кг</t>
  </si>
  <si>
    <t>Мастика клеящая универсальная термостойкая Неомид 9кг</t>
  </si>
  <si>
    <t>Клей ПВА Kapral V-10  2 кг</t>
  </si>
  <si>
    <t>Клей ПВА Kapral V-10  5 кг</t>
  </si>
  <si>
    <t>Клей ПВА Kapral V-10 1 кг</t>
  </si>
  <si>
    <t>Клей ПВА Kapral V-10 10 кг</t>
  </si>
  <si>
    <t>Клей ПВА Kapral V-10 17 кг</t>
  </si>
  <si>
    <t>Клей ПВА профессиональный универсал Текс 1 кг</t>
  </si>
  <si>
    <t>Клей ПВА профессиональный универсал Текс 10 кг</t>
  </si>
  <si>
    <t>Клей ПВА профессиональный универсал Текс 3 кг</t>
  </si>
  <si>
    <t>Обезжириватель Zolder 500 мл</t>
  </si>
  <si>
    <t>Очиститель затвердевшей пены Мастертекс 500 мл</t>
  </si>
  <si>
    <t>Очиститель пены Mastertex 500 мл</t>
  </si>
  <si>
    <t>Очиститель пены Zolder 500 мл</t>
  </si>
  <si>
    <t>Пена монтажная Mastertex 500 мл</t>
  </si>
  <si>
    <t>Пена монтажная Mastertex 750 мл</t>
  </si>
  <si>
    <t>Пена монтажная Mastertex зимняя 750 мл</t>
  </si>
  <si>
    <t>Пена монтажная Tytan O2 STD 750 мл</t>
  </si>
  <si>
    <t>Пена монтажная Tytan O2 STD зимняя 750 мл</t>
  </si>
  <si>
    <t>Пена монтажная Zolder всесезонная 570 гр</t>
  </si>
  <si>
    <t>Пена монтажная Макрофлекс 750 мл</t>
  </si>
  <si>
    <t>Пена монтажная Макрофлекс зимняя 750 мл</t>
  </si>
  <si>
    <t>Пена монтажная Mastertex 65 профессиональная 750 мл</t>
  </si>
  <si>
    <t>Пена монтажная Mastertex 65 профессиональная зимняя 750 мл</t>
  </si>
  <si>
    <t>Пена монтажная Mastertex B1 огнеупорная профессиональная 750 мл</t>
  </si>
  <si>
    <t>Пена монтажная Mastertex профессиональная 750 мл</t>
  </si>
  <si>
    <t>Пена монтажная Mastertex профессиональная зимняя 750 мл</t>
  </si>
  <si>
    <t>Пена монтажная Tytan 65 O2 профессиональная 750 мл</t>
  </si>
  <si>
    <t>Пена монтажная Tytan 65 O2 профессиональная зимняя 750 мл</t>
  </si>
  <si>
    <t>Пена монтажная Tytan O2 Low Expansion профессиональная 750 мл</t>
  </si>
  <si>
    <t>Пена монтажная Tytan O2 Low Expansion профессиональная зимняя 750 мл</t>
  </si>
  <si>
    <t>Пена монтажная Zolder Prof 65 профессиональная 900 мл</t>
  </si>
  <si>
    <t>Пена монтажная Zolder профессиональная всесезонная 685 мл</t>
  </si>
  <si>
    <t>Пена монтажная Макрофлекс 2х2 универсальная 750 мл</t>
  </si>
  <si>
    <t>Пена монтажная Макрофлекс Window профессиональная 750 мл</t>
  </si>
  <si>
    <t>Пена монтажная Макрофлекс профессиональная 750 мл</t>
  </si>
  <si>
    <t>Пена монтажная Макрофлекс профессиональная зимняя 750 мл</t>
  </si>
  <si>
    <t>Анемостат вытяжной регулируемый с фланцем d100 мм</t>
  </si>
  <si>
    <t>Анемостат вытяжной регулируемый с фланцем d125 мм</t>
  </si>
  <si>
    <t>Анемостат вытяжной регулируемый с фланцем d160 мм</t>
  </si>
  <si>
    <t>Анемостат приточный регулируемый с фланцем d100 мм</t>
  </si>
  <si>
    <t>Анемостат приточный регулируемый с фланцем d125 мм</t>
  </si>
  <si>
    <t>Анемостат приточный регулируемый с фланцем d160 мм</t>
  </si>
  <si>
    <t>Диффузор потолочный с фланцем d100 мм</t>
  </si>
  <si>
    <t>Диффузор потолочный с фланцем d125 мм</t>
  </si>
  <si>
    <t>Диффузор потолочный с фланцем d150 мм</t>
  </si>
  <si>
    <t>Вентилятор осевой d100 мм Cata B-10 Plus, белый</t>
  </si>
  <si>
    <t>Вентилятор осевой d100 мм Cata MT-100, белый</t>
  </si>
  <si>
    <t>Вентилятор осевой d100 мм Cata Silentis 10 Inox, серебристый</t>
  </si>
  <si>
    <t>Вентилятор осевой d100 мм Cata Silentis 10, белый</t>
  </si>
  <si>
    <t>Вентилятор осевой d100 мм Cata Silentis 10Т с таймером, белый</t>
  </si>
  <si>
    <t>Вентилятор осевой d100 мм Cata X-Mart 10 Inox, серебристый</t>
  </si>
  <si>
    <t>Вентилятор осевой d100 мм Cata X-Mart 10, белый</t>
  </si>
  <si>
    <t>Вентилятор осевой d100 мм Colibri Flight</t>
  </si>
  <si>
    <t>Вентилятор осевой d100 мм Era 4S</t>
  </si>
  <si>
    <t>Вентилятор осевой d100 мм Era Pro 4</t>
  </si>
  <si>
    <t>Вентилятор осевой d100 мм Вентс 100K</t>
  </si>
  <si>
    <t>Вентилятор осевой d100 мм Вентс 100ВКО</t>
  </si>
  <si>
    <t>Вентилятор осевой d100 мм Вентс 100СВ</t>
  </si>
  <si>
    <t>Вентилятор осевой d100 мм Вентс Квайт</t>
  </si>
  <si>
    <t>Вентилятор осевой d100 мм Вентс М3</t>
  </si>
  <si>
    <t>Вентилятор осевой d100 мм Вентс Силента М</t>
  </si>
  <si>
    <t>Вентилятор осевой d100 мм Домовент 100С</t>
  </si>
  <si>
    <t>Вентилятор осевой d120 мм Cata B-12 Plus, белый</t>
  </si>
  <si>
    <t>Вентилятор осевой d120 мм Cata Silentis 12, белый</t>
  </si>
  <si>
    <t>Вентилятор осевой d120 мм Cata X-Mart 12 Inox, серебристый</t>
  </si>
  <si>
    <t>Вентилятор осевой d120 мм Cata X-Mart 12, белый</t>
  </si>
  <si>
    <t>Вентилятор осевой d125 мм Cata Duct In Line 125/320, белый</t>
  </si>
  <si>
    <t>Вентилятор осевой d125 мм Cata MT-125, белый</t>
  </si>
  <si>
    <t>Вентилятор осевой d125 мм Era 5S</t>
  </si>
  <si>
    <t>Вентилятор осевой d125 мм Era Pro 5</t>
  </si>
  <si>
    <t>Вентилятор осевой d125 мм Вентс 125ВКО</t>
  </si>
  <si>
    <t>Вентилятор осевой d125 мм Вентс 125Д</t>
  </si>
  <si>
    <t>Вентилятор осевой d125 мм Домовент 125С</t>
  </si>
  <si>
    <t>Вентилятор осевой d150 мм Cata MT-150, белый</t>
  </si>
  <si>
    <t>Вентилятор осевой d150 мм Era 6S</t>
  </si>
  <si>
    <t>Вентилятор осевой d150 мм Вентс 150С</t>
  </si>
  <si>
    <t>Вентилятор осевой d160 мм Era Pro 6</t>
  </si>
  <si>
    <t>Вентилятор осевой оконный Cata B-23 RA с реверсом, белый</t>
  </si>
  <si>
    <t>Вентилятор центробежный d100 мм Cata CB-100 Plus, белый</t>
  </si>
  <si>
    <t>Вентилятор центробежный d100 мм Cata Duct In Line 100/130, белый</t>
  </si>
  <si>
    <t>Вентилятор центробежный d100 мм Era Solo 4C</t>
  </si>
  <si>
    <t>Вентилятор центробежный d100 мм Era Stels</t>
  </si>
  <si>
    <t>Вентилятор центробежный d100 мм Era Tornado</t>
  </si>
  <si>
    <t>Вентилятор центробежный d125 мм Era Stels</t>
  </si>
  <si>
    <t>Вентилятор центробежный d125 мм Era Tornado</t>
  </si>
  <si>
    <t>Вентилятор центробежный d150 мм Era Stels</t>
  </si>
  <si>
    <t>Вентилятор центробежный d150 мм Era Tornado</t>
  </si>
  <si>
    <t>Вентилятор центробежный d160 мм Era Tornado</t>
  </si>
  <si>
    <t>Выход вентиляционный стенной пластиковый с обратным клапаном и с фланцем d100 мм</t>
  </si>
  <si>
    <t>Выход вентиляционный стенной пластиковый с обратным клапаном и с фланцем d125 мм</t>
  </si>
  <si>
    <t>Выход вентиляционный стенной пластиковый с обратным клапаном и с фланцем d160 мм</t>
  </si>
  <si>
    <t>Выход вентиляционный стенной стальной d100 мм</t>
  </si>
  <si>
    <t>Выход вентиляционный стенной стальной d125 мм</t>
  </si>
  <si>
    <t>Выход вентиляционный стенной стальной d150 мм</t>
  </si>
  <si>
    <t>Выход вентиляционный стенной стальной d160 мм</t>
  </si>
  <si>
    <t>Решетка вентиляционная 154(в)х154(ш)х100(д)</t>
  </si>
  <si>
    <t>Решетка вентиляционная 154(в)х154(ш)х100(д) c фланцем d100 мм</t>
  </si>
  <si>
    <t>Решетка вентиляционная 186(в)х186(ш)х120(д)</t>
  </si>
  <si>
    <t>Решетка вентиляционная 204(в)х204(ш)х150(д)</t>
  </si>
  <si>
    <t>Решетка вентиляционная 238(в)х170(ш)х125(д)</t>
  </si>
  <si>
    <t>Решетка вентиляционная 250(в)х250(ш)х150(д)</t>
  </si>
  <si>
    <t>Решетка вентиляционная 251(в)х182(ш)х125(д)х16(т)</t>
  </si>
  <si>
    <t>Решетка вентиляционная 251(в)х182(ш)х125(д)х19,5(т)</t>
  </si>
  <si>
    <t>Решетка вентиляционная 299(в)х221(ш)х150(д)</t>
  </si>
  <si>
    <t>Решетка вентиляционная вытяжная стальная 150х150 мм</t>
  </si>
  <si>
    <t>Решетка вентиляционная вытяжная стальная 200х200 мм</t>
  </si>
  <si>
    <t>Решетка вентиляционная вытяжная стальная 250х250 мм</t>
  </si>
  <si>
    <t>Решетка вентиляционная вытяжная стальная 300х300 мм</t>
  </si>
  <si>
    <t>Решетка вентиляционная дверная 124(в)х462(ш)</t>
  </si>
  <si>
    <t>Решетка вентиляционная дверная 91(в)х453(ш)</t>
  </si>
  <si>
    <t>Решетка вентиляционная наружная круглая алюминиевая d125 мм c фланцем d100 мм</t>
  </si>
  <si>
    <t>Решетка вентиляционная наружная круглая алюминиевая d150 мм c фланцем d125 мм</t>
  </si>
  <si>
    <t>Решетка вентиляционная наружная круглая алюминиевая d185 мм c фланцем d160 мм</t>
  </si>
  <si>
    <t>Решетка вентиляционная наружная круглая пластиковая d130 мм c фланцем d100 мм</t>
  </si>
  <si>
    <t>Решетка вентиляционная наружная круглая пластиковая d150 мм c фланцем d125 мм</t>
  </si>
  <si>
    <t>Решетка вентиляционная наружная круглая пластиковая d200 мм c фланцем d150 мм</t>
  </si>
  <si>
    <t>Решетка вентиляционная регулируемая 187(в)х187(ш)х125(д) c фланцем d125 мм</t>
  </si>
  <si>
    <t>Решетка вентиляционная регулируемая пластиковая 150х150 мм</t>
  </si>
  <si>
    <t>Решетка вентиляционная регулируемая пластиковая 200х200 мм</t>
  </si>
  <si>
    <t>Решетка вентиляционная регулируемая пластиковая 250х250 мм</t>
  </si>
  <si>
    <t>Решетка вентиляционная регулируемая пластиковая 350х350 мм</t>
  </si>
  <si>
    <t>Воздуховод гибкий армированный d102 мм</t>
  </si>
  <si>
    <t>Воздуховод гибкий армированный d127 мм</t>
  </si>
  <si>
    <t>Воздуховод гибкий армированный d152 мм</t>
  </si>
  <si>
    <t>Воздуховод гибкий армированный d160 мм</t>
  </si>
  <si>
    <t>Воздуховод гибкий гофрированный алюминиевый d100 мм Алювент-Стандарт Р</t>
  </si>
  <si>
    <t>Воздуховод гибкий гофрированный алюминиевый d100 мм Экофлекс</t>
  </si>
  <si>
    <t>Воздуховод гибкий гофрированный алюминиевый d120 мм Алювент-Стандарт Р</t>
  </si>
  <si>
    <t>Воздуховод гибкий гофрированный алюминиевый d120 мм Экофлекс</t>
  </si>
  <si>
    <t>Воздуховод гибкий гофрированный алюминиевый d125 мм Алювент-Стандарт Р</t>
  </si>
  <si>
    <t>Воздуховод гибкий гофрированный алюминиевый d125 мм Экофлекс</t>
  </si>
  <si>
    <t>Воздуховод гибкий гофрированный алюминиевый d150 мм Алювент-Стандарт Р</t>
  </si>
  <si>
    <t>Воздуховод гибкий гофрированный алюминиевый d150 мм Экофлекс</t>
  </si>
  <si>
    <t>Воздуховод гибкий гофрированный алюминиевый d160 мм Экофлекс</t>
  </si>
  <si>
    <t>Редуктор (переходник) оцинкованный с круглых воздуховодов d100 мм на круглые d125 мм</t>
  </si>
  <si>
    <t>Редуктор (переходник) оцинкованный с круглых воздуховодов d125 мм на круглые d150 мм</t>
  </si>
  <si>
    <t>Редуктор универсальный пластиковый для круглых воздуховодов 80/100/120/125/150 мм</t>
  </si>
  <si>
    <t>Соединитель (патрубок) для круглых воздуховодов оцинкованный d125 мм</t>
  </si>
  <si>
    <t>Соединитель (патрубок) для круглых воздуховодов оцинкованный d150 мм</t>
  </si>
  <si>
    <t>Соединитель (патрубок) для круглых воздуховодов стальной белый d100 мм</t>
  </si>
  <si>
    <t>Соединитель (патрубок) для круглых воздуховодов стальной белый d120 мм</t>
  </si>
  <si>
    <t>Соединитель для круглых воздуховодов с обратным клапаном и настенной накладкой пластиковый d100 мм</t>
  </si>
  <si>
    <t>Соединитель для круглых воздуховодов с обратным клапаном и настенной накладкой пластиковый d125 мм</t>
  </si>
  <si>
    <t>Соединитель для круглых воздуховодов с обратным клапаном и настенной накладкой пластиковый d150 мм</t>
  </si>
  <si>
    <t>Соединитель для круглых воздуховодов стальной белый 195х238 мм с фланцем d150 мм</t>
  </si>
  <si>
    <t>Соединитель для круглых воздуховодов стальной белый 200х250 мм с решеткой и фланцем d100 мм</t>
  </si>
  <si>
    <t>Соединитель для круглых воздуховодов стальной белый 200х250 мм с решеткой и фланцем d120 мм</t>
  </si>
  <si>
    <t>Соединитель для круглых воздуховодов стальной белый 200х250 мм с фланцем d100 мм</t>
  </si>
  <si>
    <t>Соединитель для круглых воздуховодов стальной белый 200х250 мм с фланцем d120 мм</t>
  </si>
  <si>
    <t>Тройник для круглых воздуховодов оцинкованный d100 мм, 90°</t>
  </si>
  <si>
    <t>Тройник для круглых воздуховодов оцинкованный d125 мм, 90°</t>
  </si>
  <si>
    <t>Тройник для круглых воздуховодов оцинкованный d150 мм, 90°</t>
  </si>
  <si>
    <t>Фланец для круглых воздуховодов стальной белый d100 мм</t>
  </si>
  <si>
    <t>Фланец для круглых воздуховодов стальной белый d125 мм</t>
  </si>
  <si>
    <t>Фланец для круглых воздуховодов стальной белый d150 мм</t>
  </si>
  <si>
    <t>Хомут 110-130 мм</t>
  </si>
  <si>
    <t>Хомут 140-160 мм</t>
  </si>
  <si>
    <t>Хомут 90-110 мм</t>
  </si>
  <si>
    <t>Люк ревизионный 150х150 мм, пластиковый Вентс</t>
  </si>
  <si>
    <t>Люк ревизионный 150х200 мм, пластиковый Вентс</t>
  </si>
  <si>
    <t>Люк ревизионный 200х200 мм, пластиковый Вентс</t>
  </si>
  <si>
    <t>Люк ревизионный 200х250 мм, пластиковый Вентс</t>
  </si>
  <si>
    <t>Люк ревизионный 200х300 мм, пластиковый Эра Декофот</t>
  </si>
  <si>
    <t>Люк ревизионный 200х400 мм, пластиковый Вентс</t>
  </si>
  <si>
    <t>Люк ревизионный 300х300 мм, пластиковый Вентс</t>
  </si>
  <si>
    <t>Люк ревизионный 300х300 мм, пластиковый Эра Декофот</t>
  </si>
  <si>
    <t>Люк ревизионный 300х400 мм, пластиковый Вентс</t>
  </si>
  <si>
    <t>Люк ревизионный 300х400 мм, пластиковый Эра Декофот</t>
  </si>
  <si>
    <t>Воздуховод круглый пластиковый d100х1000 мм</t>
  </si>
  <si>
    <t>Воздуховод круглый пластиковый d100х1500 мм</t>
  </si>
  <si>
    <t>Воздуховод круглый пластиковый d100х2000 мм</t>
  </si>
  <si>
    <t>Воздуховод круглый пластиковый d100х500 мм</t>
  </si>
  <si>
    <t>Держатель для круглых воздуховодов пластиковый d100 мм</t>
  </si>
  <si>
    <t>Клапан приточный d100 мм</t>
  </si>
  <si>
    <t>Колено для круглых воздуховодов пластиковое d100 мм, 90°</t>
  </si>
  <si>
    <t>Накладка настенная для круглых воздуховодов пластиковая d100 мм</t>
  </si>
  <si>
    <t>Соединитель для круглых воздуховодов пластиковый d100 мм</t>
  </si>
  <si>
    <t>Соединитель для круглых воздуховодов с обратным клапаном пластиковый d100 мм</t>
  </si>
  <si>
    <t>Соединитель пластиковый для круглых воздуховодов d100 мм с круглыми d125 мм</t>
  </si>
  <si>
    <t>Соединитель эксцентриковый пластиковый для круглых воздуховодов d100 мм с круглыми d125 мм</t>
  </si>
  <si>
    <t>Тройник для круглых воздуховодов пластиковый d100 мм, 90°</t>
  </si>
  <si>
    <t>Фланец для круглых воздуховодов  пластиковый d100 мм</t>
  </si>
  <si>
    <t>Воздуховод круглый пластиковый d125х1000 мм</t>
  </si>
  <si>
    <t>Воздуховод круглый пластиковый d125х1500 мм</t>
  </si>
  <si>
    <t>Воздуховод круглый пластиковый d125х2000 мм</t>
  </si>
  <si>
    <t>Воздуховод круглый пластиковый d125х500 мм</t>
  </si>
  <si>
    <t>Держатель для круглых воздуховодов пластиковый d125 мм</t>
  </si>
  <si>
    <t>Клапан приточный d125 мм</t>
  </si>
  <si>
    <t>Колено для круглых воздуховодов пластиковое d125 мм, 90°</t>
  </si>
  <si>
    <t>Накладка настенная для круглых воздуховодов пластиковая d125 мм</t>
  </si>
  <si>
    <t>Соединитель для круглых воздуховодов пластиковый d125 мм</t>
  </si>
  <si>
    <t>Соединитель для круглых воздуховодов с обратным клапаном пластиковый d125 мм</t>
  </si>
  <si>
    <t>Соединитель для круглых воздуховодов стальной белый 196х236 мм с фланцем d125 мм</t>
  </si>
  <si>
    <t>Тройник для круглых воздуховодов пластиковый d125 мм, 90°</t>
  </si>
  <si>
    <t>Фланец для круглых воздуховодов пластиковый d125 мм</t>
  </si>
  <si>
    <t>Воздуховод плоский пластиковый 55х110х1000 мм</t>
  </si>
  <si>
    <t>Воздуховод плоский пластиковый 55х110х500 мм</t>
  </si>
  <si>
    <t>Держатель для плоских воздуховодов пластиковый 55х110 мм</t>
  </si>
  <si>
    <t>Колено для плоских воздуховодов вертикальное пластиковое 55х110 мм, 90°</t>
  </si>
  <si>
    <t>Колено для плоских воздуховодов горизонтальное пластиковое 55х110 мм, 90°</t>
  </si>
  <si>
    <t>Накладка настенная для плоских воздуховодов пластиковая 55х110 мм</t>
  </si>
  <si>
    <t>Решетка вентиляционная торцевая для плоских воздуховодов 55х110 мм</t>
  </si>
  <si>
    <t>Соединитель для плоских воздуховодов пластиковый 55х110 мм</t>
  </si>
  <si>
    <t>Соединитель для плоских воздуховодов пластиковый с обратным клапаном 55х110 мм</t>
  </si>
  <si>
    <t>Соединитель угловой 90º пластиковый для плоских воздуховодов 55х110 мм с круглыми d100 мм</t>
  </si>
  <si>
    <t>Соединитель эксцентриковый пластиковый для плоских воздуховодов 55х110 мм с круглыми d100 мм</t>
  </si>
  <si>
    <t>Тройник для плоских воздуховодов пластиковый 55х110 мм, 90°</t>
  </si>
  <si>
    <t>Воздуховод плоский пластиковый 60х120х1000 мм</t>
  </si>
  <si>
    <t>Воздуховод плоский пластиковый 60х120х1500 мм</t>
  </si>
  <si>
    <t>Воздуховод плоский пластиковый 60х120х2000 мм</t>
  </si>
  <si>
    <t>Воздуховод плоский пластиковый 60х120х500 мм</t>
  </si>
  <si>
    <t>Держатель для плоских воздуховодов пластиковый 60х120 мм</t>
  </si>
  <si>
    <t>Колено для плоских воздуховодов вертикальное пластиковое 60х120 мм, 90°</t>
  </si>
  <si>
    <t>Колено для плоских воздуховодов горизонтальное пластиковое 60х120 мм, 90°</t>
  </si>
  <si>
    <t>Колено для плоских воздуховодов горизонтальное пластиковое 60х120 мм, разноугловое</t>
  </si>
  <si>
    <t>Накладка настенная для плоских воздуховодов пластиковая 60х120 мм</t>
  </si>
  <si>
    <t>Решетка вентиляционная торцевая для плоских воздуховодов 60х120 мм</t>
  </si>
  <si>
    <t>Соединитель для плоских воздуховодов пластиковый 60х120 мм</t>
  </si>
  <si>
    <t>Соединитель для плоских воздуховодов пластиковый с обратным клапаном 60х120 мм</t>
  </si>
  <si>
    <t>Соединитель Т-образный пластиковый для плоских воздуховодов 60х120 мм с анемостатами d100 мм</t>
  </si>
  <si>
    <t>Соединитель угловой 90º пластиковый для плоских воздуховодов 60х120 мм с анемостатами d100 мм</t>
  </si>
  <si>
    <t>Соединитель угловой 90º пластиковый для плоских воздуховодов 60х120 мм с круглыми d100 мм</t>
  </si>
  <si>
    <t>Соединитель эксцентриковый пластиковый для плоских воздуховодов 60х120 мм с круглыми d100 мм</t>
  </si>
  <si>
    <t>Соединитель эксцентриковый пластиковый для плоских воздуховодов 60х120 мм с плоскими 60х204 мм</t>
  </si>
  <si>
    <t>Тройник для плоских воздуховодов пластиковый 60х120 мм, 90°</t>
  </si>
  <si>
    <t>Воздуховод плоский пластиковый 60х204х1000 мм</t>
  </si>
  <si>
    <t>Воздуховод плоский пластиковый 60х204х1500 мм</t>
  </si>
  <si>
    <t>Воздуховод плоский пластиковый 60х204х2000 мм</t>
  </si>
  <si>
    <t>Воздуховод плоский пластиковый 60х204х500 мм</t>
  </si>
  <si>
    <t>Держатель для плоских воздуховодов пластиковый 60х204 мм</t>
  </si>
  <si>
    <t>Колено для плоских воздуховодов вертикальное пластиковое 60х204 мм, 90°</t>
  </si>
  <si>
    <t>Колено для плоских воздуховодов горизонтальное пластиковое 60х204 мм, 90°</t>
  </si>
  <si>
    <t>Колено для плоских воздуховодов горизонтальное пластиковое 60х204 мм, разноугловое</t>
  </si>
  <si>
    <t>Накладка настенная для плоских воздуховодов пластиковая 60х204 мм</t>
  </si>
  <si>
    <t>Решетка вентиляционная торцевая для плоских воздуховодов 60х204мм</t>
  </si>
  <si>
    <t>Соединитель для плоских воздуховодов пластиковый 60х204 мм</t>
  </si>
  <si>
    <t>Соединитель для плоских воздуховодов пластиковый с обратным клапаном 60х204 мм</t>
  </si>
  <si>
    <t>Соединитель Т-образный пластиковый для плоских воздуховодов 60х204 мм с анемостатами d125 мм</t>
  </si>
  <si>
    <t>Соединитель угловой 90º пластиковый для плоских воздуховодов 60х204 мм с анемостатами d125 мм</t>
  </si>
  <si>
    <t>Соединитель угловой 90º пластиковый для плоских воздуховодов 60х204 мм с круглыми d125 мм</t>
  </si>
  <si>
    <t>Соединитель эксцентриковый пластиковый для плоских воздуховодов 60х204 мм с круглыми d125 мм</t>
  </si>
  <si>
    <t>Тройник для плоских воздуховодов пластиковый 60х204 мм, 90°</t>
  </si>
  <si>
    <t>Диод ELF Pixel  5mm, 5В, 0.1Вт, белый</t>
  </si>
  <si>
    <t>Диод ELF Pixel  5mm, 5В, 0.1Вт, белый матовый</t>
  </si>
  <si>
    <t>Диод ELF Pixel  5mm, 5В, 0.1Вт, желтый</t>
  </si>
  <si>
    <t>Диод ELF Pixel  5mm, 5В, 0.1Вт, желтый матовый</t>
  </si>
  <si>
    <t>Диод ELF Pixel  5mm, 5В, 0.1Вт, зеленый</t>
  </si>
  <si>
    <t>Диод ELF Pixel  5mm, 5В, 0.1Вт, зеленый матовый</t>
  </si>
  <si>
    <t>Диод ELF Pixel  5mm, 5В, 0.1Вт, красный</t>
  </si>
  <si>
    <t>Диод ELF Pixel  5mm, 5В, 0.1Вт, красный матовый</t>
  </si>
  <si>
    <t>Диод ELF Pixel  5mm, 5В, 0.1Вт, синий</t>
  </si>
  <si>
    <t>Диод ELF Pixel  5mm, 5В, 0.1Вт, синий матовый</t>
  </si>
  <si>
    <t>Диод ELF Pixel  8mm, 5В, 0.1Вт, белый</t>
  </si>
  <si>
    <t>Диод ELF Pixel  8mm, 5В, 0.1Вт, белый матовый</t>
  </si>
  <si>
    <t>Диод ELF Pixel  8mm, 5В, 0.1Вт, желтый</t>
  </si>
  <si>
    <t>Диод ELF Pixel  8mm, 5В, 0.1Вт, желтый матовый</t>
  </si>
  <si>
    <t>Диод ELF Pixel  8mm, 5В, 0.1Вт, зеленый</t>
  </si>
  <si>
    <t>Диод ELF Pixel  8mm, 5В, 0.1Вт, зеленый матовый</t>
  </si>
  <si>
    <t>Диод ELF Pixel  8mm, 5В, 0.1Вт, красный</t>
  </si>
  <si>
    <t>Диод ELF Pixel  8mm, 5В, 0.1Вт, красный матовый</t>
  </si>
  <si>
    <t>Диод ELF Pixel  8mm, 5В, 0.1Вт, синий</t>
  </si>
  <si>
    <t>Диод ELF Pixel  8mm, 5В, 0.1Вт, синий матовый</t>
  </si>
  <si>
    <t>Диод ELF Pixel  8mm, 5В, 0.3Вт, RGB SM-control (круглая линза)</t>
  </si>
  <si>
    <t>Лента светодиодная 300SMD диодов (3528) тип В, 12В, 30Вт, 120град, 5м, белая</t>
  </si>
  <si>
    <t>Лента светодиодная ELF MAGIC, 160SMD(5050) диодов, 5В, 21.5Вт, 120град, 5м, RGB</t>
  </si>
  <si>
    <t>Лента светодиодная ELF Strike 150SMD, 12В, 36Вт, 120град, 5м, RGB</t>
  </si>
  <si>
    <t>Лента светодиодная ELF, 150SMD (5050), 12В, 36Вт, 120град, 5м, 3500K, белая</t>
  </si>
  <si>
    <t>Лента светодиодная ELF, 150SMD (5050), 12В, 36Вт, 120град, 5м, белая</t>
  </si>
  <si>
    <t>Лента светодиодная ELF, 150SMD (5050), 12В, 36Вт, 120град, 5м, желтая</t>
  </si>
  <si>
    <t>Лента светодиодная ELF, 150SMD (5050), 12В, 36Вт, 120град, 5м, зеленая</t>
  </si>
  <si>
    <t>Лента светодиодная ELF, 150SMD (5050), 12В, 36Вт, 120град, 5м, красная</t>
  </si>
  <si>
    <t>Лента светодиодная ELF, 150SMD (5050), 12В, 36Вт, 120град, 5м, синяя</t>
  </si>
  <si>
    <t>Лента светодиодная ELF, 300SMD (3528), 12В, 24Вт, 120град, 5м, 3500К, белая</t>
  </si>
  <si>
    <t>Лента светодиодная ELF, 300SMD (3528), 12В, 24Вт, 120град, 5м, 7000К, белая</t>
  </si>
  <si>
    <t>Лента светодиодная ELF, 300SMD (3528), 12В, 24Вт, 120град, 5м, белая</t>
  </si>
  <si>
    <t>Лента светодиодная ELF, 300SMD (3528), 12В, 24Вт, 120град, 5м, желтая</t>
  </si>
  <si>
    <t>Лента светодиодная ELF, 300SMD (3528), 12В, 24Вт, 120град, 5м, зеленая</t>
  </si>
  <si>
    <t>Лента светодиодная ELF, 300SMD (3528), 12В, 24Вт, 120град, 5м, красная</t>
  </si>
  <si>
    <t>Лента светодиодная ELF, 300SMD (3528), 12В, 24Вт, 120град, 5м, синяя</t>
  </si>
  <si>
    <t>Лента светодиодная ELF, 300SMD (5050), 12В, 60Вт, 120град, 5м, 3500К, белая</t>
  </si>
  <si>
    <t>Лента светодиодная ELF, 300SMD (5050), 12В, 60Вт, 120град, 5м, белая</t>
  </si>
  <si>
    <t>Лента светодиодная ELF, 600SMD (3528), 12В, 120град, 5м, 6500К, белая</t>
  </si>
  <si>
    <t>Лента светодиодная ELF, 600SMD (3528), 12В, 120град, 5м, красная</t>
  </si>
  <si>
    <t>Лента светодиодная ELF, 600SMD (3528), 12В, 120град, 5м, синяя</t>
  </si>
  <si>
    <t>Лента светодиодная герметичная 300SMD диодов (3528), 12В, 30Вт, 120град, 5м, IP65, белая</t>
  </si>
  <si>
    <t>Лента светодиодная герметичная ELF Strike 150SMD, 12В, 36Вт, 120град, 5м, RGB</t>
  </si>
  <si>
    <t>Лента светодиодная герметичная ELF, 150SMD (5050), 12В, 36Вт, 120град, 5м, белая</t>
  </si>
  <si>
    <t>Лента светодиодная герметичная ELF, 150SMD (5050), 12В, 36Вт, 120град, 5м, желтая</t>
  </si>
  <si>
    <t>Лента светодиодная герметичная ELF, 150SMD (5050), 12В, 36Вт, 120град, 5м, зеленая</t>
  </si>
  <si>
    <t>Лента светодиодная герметичная ELF, 150SMD (5050), 12В, 36Вт, 120град, 5м, красная</t>
  </si>
  <si>
    <t>Лента светодиодная герметичная ELF, 150SMD (5050), 12В, 36Вт, 120град, 5м, синяя</t>
  </si>
  <si>
    <t>Лента светодиодная герметичная ELF, 300SMD (3528), 12В, 24Вт, 120град, 5м, белая</t>
  </si>
  <si>
    <t>Лента светодиодная герметичная ELF, 300SMD (3528), 12В, 24Вт, 120град, 5м, желтая</t>
  </si>
  <si>
    <t>Лента светодиодная герметичная ELF, 300SMD (3528), 12В, 24Вт, 120град, 5м, зеленая</t>
  </si>
  <si>
    <t>Лента светодиодная герметичная ELF, 300SMD (3528), 12В, 24Вт, 120град, 5м, красная</t>
  </si>
  <si>
    <t>Лента светодиодная герметичная ELF, 300SMD (3528), 12В, 24Вт, 120град, 5м, синяя</t>
  </si>
  <si>
    <t>Лента светодиодная герметичная ELF, 300SMD (3528), 12В, 24Вт, 120град, 5м, холодная белая</t>
  </si>
  <si>
    <t>Линейка светодиодная Flying Dragon, 12V, 180led, 110град., 3m, IP65, красная</t>
  </si>
  <si>
    <t>Линейка светодиодная Flying Dragon, 12V, 180led, 120град., 3m, IP65, желтая</t>
  </si>
  <si>
    <t>Линейка светодиодная Flying Dragon, 12V, 180led, 130град., 3m, IP65, зелёная</t>
  </si>
  <si>
    <t>Линейка светодиодная Flying Dragon, 12V, 180led, 130град., 3m, IP65, синяя</t>
  </si>
  <si>
    <t>Линейка светодиодная Flying Dragon, 12V, 180led, 80град., 3m, IP65, белая</t>
  </si>
  <si>
    <t>Линейка светодиодная герметичная ELF Crystal  300SMD, 12В, 24Вт, 5м, IP67, белая</t>
  </si>
  <si>
    <t>Линейка светодиодная герметичная ELF Crystal  300SMD, 12В, 24Вт, 5м, IP67, желтая</t>
  </si>
  <si>
    <t>Линейка светодиодная герметичная ELF Crystal  300SMD, 12В, 24Вт, 5м, IP67, зеленая</t>
  </si>
  <si>
    <t>Линейка светодиодная герметичная ELF Crystal  300SMD, 12В, 24Вт, 5м, IP67, красная</t>
  </si>
  <si>
    <t>Линейка светодиодная герметичная ELF Crystal  300SMD, 12В, 24Вт, 5м, IP67, синяя</t>
  </si>
  <si>
    <t>Модуль светодиодный ELF HighPower, 1.5Вт, 140гр., 12В, IP65, белый</t>
  </si>
  <si>
    <t>Модуль светодиодный ELF HighPower, 1.5Вт, 140гр., 12В, IP65, красный</t>
  </si>
  <si>
    <t>Модуль светодиодный ELF HighPower, 1.5Вт, 140гр., 12В, IP65, синий</t>
  </si>
  <si>
    <t>Модуль светодиодный ELF MAX L GRIG, 3SMD диода 5630, 12В, белый 6000K</t>
  </si>
  <si>
    <t>Модуль светодиодный ELF MAX L, 3SMD диода 5630, 12В, белый 6000K</t>
  </si>
  <si>
    <t>Модуль светодиодный ELF Strike II, 1Вт, 120гр.,12В, IP65, белый</t>
  </si>
  <si>
    <t>Модуль светодиодный ELF Strike II, 1Вт, 120гр.,12В, IP65, красный</t>
  </si>
  <si>
    <t>Модуль светодиодный ELF Strike II, 1Вт, 120гр.,12В, IP65, синий</t>
  </si>
  <si>
    <t>Модуль светодиодный ELF Strike II, 1Вт, 120гр.,12В, IP65, холодный белый</t>
  </si>
  <si>
    <t>Модуль светодиодный ELF STRIKE, 4 SMD диода, 120гр., 12В, IP67, RGB</t>
  </si>
  <si>
    <t>Модуль светодиодный ELF STRIKE, 4 SMD диода, 120гр., 12В, IP67, белый</t>
  </si>
  <si>
    <t>Модуль светодиодный ELF STRIKE, 4 SMD диода, 120гр., 12В, IP67, желтый</t>
  </si>
  <si>
    <t>Модуль светодиодный ELF STRIKE, 4 SMD диода, 120гр., 12В, IP67, зеленый</t>
  </si>
  <si>
    <t>Модуль светодиодный ELF STRIKE, 4 SMD диода, 120гр., 12В, IP67, красный</t>
  </si>
  <si>
    <t>Модуль светодиодный ELF STRIKE, 4 SMD диода, 120гр., 12В, IP67, синий</t>
  </si>
  <si>
    <t>Модуль светодиодный ELF STRIKE, 4 SMD диода, 120гр., 12В, IP67, холодный белый</t>
  </si>
  <si>
    <t>Модуль светодиодный ELF Ultra, 12V, 2SMD диода, 7000K, белый</t>
  </si>
  <si>
    <t>Модуль светодиодный ELF Ultra, 12V, 2SMD диода, желтый</t>
  </si>
  <si>
    <t>Модуль светодиодный ELF Ultra, 12V, 2SMD диода, зеленый</t>
  </si>
  <si>
    <t>Модуль светодиодный ELF Ultra, 12V, 2SMD диода, красный</t>
  </si>
  <si>
    <t>Модуль светодиодный ELF Ultra, 12V, 2SMD диода, синий</t>
  </si>
  <si>
    <t>Модуль светодиодный ELF, 12B, 1SMD диода 5050, 12В, белый 6500K</t>
  </si>
  <si>
    <t>Модуль светодиодный ELF, 12B, 3SMD диода 5050, 12В, белый 6500K</t>
  </si>
  <si>
    <t>Модуль светодиодный ELF, 12B, 3SMD диода 5050, 12В, красный</t>
  </si>
  <si>
    <t>Модуль светодиодный ELF, 12B, 3SMD диода 5050, 12В, синий</t>
  </si>
  <si>
    <t>Модуль светодиодный ELF, 12B, 3SMD диода, белый 6000K</t>
  </si>
  <si>
    <t>Модуль светодиодный ELF, 12B, 3SMD диода, белый 6500K</t>
  </si>
  <si>
    <t>Модуль светодиодный ELF, 12B, 3SMD диода, красный</t>
  </si>
  <si>
    <t>Модуль светодиодный ELF, 12B, 3SMD диода, синий</t>
  </si>
  <si>
    <t>Модуль светодиодный ELF, 3SMD диода 5630, 12В, белый 6500K</t>
  </si>
  <si>
    <t>Модуль светодиодный ELF, 5 SMD диодов, 12В, IP67, белый</t>
  </si>
  <si>
    <t>Модуль светодиодный ELF, 5 SMD диодов, 12В, IP67, белый 8000К</t>
  </si>
  <si>
    <t>Модуль светодиодный ELF, 5 SMD диодов, 12В, IP67, желтый</t>
  </si>
  <si>
    <t>Модуль светодиодный ELF, 5 SMD диодов, 12В, IP67, зеленый</t>
  </si>
  <si>
    <t>Модуль светодиодный ELF, 5 SMD диодов, 12В, IP67, красный</t>
  </si>
  <si>
    <t>Модуль светодиодный ELF, 5 SMD диодов, 12В, IP67, синий</t>
  </si>
  <si>
    <t>Прожектор светодиодный уличный ELF, 10Вт, 140град., 800Лм, IP65, 5500K</t>
  </si>
  <si>
    <t>Прожектор светодиодный уличный ELF, 30Вт, 120град., 2000Лм, IP65, 5500K</t>
  </si>
  <si>
    <t>Прожектор светодиодный уличный ELF, 50Вт, 140град., 4000Лм, IP65, 5500K</t>
  </si>
  <si>
    <t>Прожектор светодиодный уличный ELF, 70Вт, 140град., 5600Лм, IP65, 5500K</t>
  </si>
  <si>
    <t>Лампа светодиодная без цоколя, 220В, белая</t>
  </si>
  <si>
    <t>Лампа светодиодная без цоколя, 220В, зеленая</t>
  </si>
  <si>
    <t>Лампа светодиодная без цоколя, 220В, красная</t>
  </si>
  <si>
    <t>Лампа светодиодная без цоколя, 220В, синяя</t>
  </si>
  <si>
    <t>Лампа энергосберегающая ELF, 220 V, без цоколя, белая</t>
  </si>
  <si>
    <t>Лампа энергосберегающая ELF, 220 V, без цоколя, желтая</t>
  </si>
  <si>
    <t>Лампа энергосберегающая ELF, 220 V, без цоколя, зеленая</t>
  </si>
  <si>
    <t>Лампа энергосберегающая ELF, 220 V, без цоколя, красная</t>
  </si>
  <si>
    <t>Лампа энергосберегающая ELF, 220 V, без цоколя, оранжевая</t>
  </si>
  <si>
    <t>Лампа энергосберегающая ELF, 220 V, без цоколя, синяя</t>
  </si>
  <si>
    <t>Лампа стробоскопическая диодная ELF, 7LED, 220В, белая</t>
  </si>
  <si>
    <t>Лампа стробоскопическая диодная ELF, 7LED, 220В, желтая</t>
  </si>
  <si>
    <t>Лампа стробоскопическая диодная ELF, 7LED, 220В, зеленая</t>
  </si>
  <si>
    <t>Лампа стробоскопическая диодная ELF, 7LED, 220В, красная</t>
  </si>
  <si>
    <t>Лампа стробоскопическая диодная ELF, 7LED, 220В, синяя</t>
  </si>
  <si>
    <t>Лампа стробоскопическая диодная, ELF,  220V, желтая</t>
  </si>
  <si>
    <t>Лампа стробоскопическая диодная, ELF,  220V, зеленая</t>
  </si>
  <si>
    <t>Датчик температуры УНИКОН</t>
  </si>
  <si>
    <t>Драйвер УНИКОН</t>
  </si>
  <si>
    <t>Кабель интерфейсный УНИКОН, 25м</t>
  </si>
  <si>
    <t>Конвертер сигнала RS232-Ethernet</t>
  </si>
  <si>
    <t>Конвертер сигнала RS232-USB</t>
  </si>
  <si>
    <t>Контроллер УНИКОН</t>
  </si>
  <si>
    <t>Контроллер УНИКОН с радиомодулем</t>
  </si>
  <si>
    <t>Матрица светодиодная 160х300 (бегущая строка)</t>
  </si>
  <si>
    <t>Матрица светодиодная 300х300 (бегущая строка)</t>
  </si>
  <si>
    <t>Матрица сегментная УНИКОН, белая</t>
  </si>
  <si>
    <t>Матрица сегментная УНИКОН, желтая</t>
  </si>
  <si>
    <t>Матрица сегментная УНИКОН, зеленая</t>
  </si>
  <si>
    <t>Матрица сегментная УНИКОН, красная</t>
  </si>
  <si>
    <t>Матрица сегментная УНИКОН, синяя</t>
  </si>
  <si>
    <t>Модем дистанционного управления, GSM</t>
  </si>
  <si>
    <t>Модуль дистанционного управления, GSM-USB</t>
  </si>
  <si>
    <t>Пульт управления УНИКОН</t>
  </si>
  <si>
    <t>Радиомодуль УНИКОН RF433</t>
  </si>
  <si>
    <t>Блок питания ELF высокой мощности, влагозащищенный, 12В, 1.2кВт</t>
  </si>
  <si>
    <t>Блок питания герметичный ELF Compact, 12В, 100Вт, IP65, в металлическом корпусе</t>
  </si>
  <si>
    <t>Блок питания герметичный ELF Compact, 12В, 150Вт, IP65, в металлическом корпусе</t>
  </si>
  <si>
    <t>Блок питания герметичный ELF, 12В, 100Вт, IP65, в металлическом корпусе</t>
  </si>
  <si>
    <t>Блок питания герметичный ELF, 12В, 14Вт, IP65, в металлическом корпусе</t>
  </si>
  <si>
    <t>Блок питания герметичный ELF, 12В, 150Вт, IP65, в металлическом корпусе</t>
  </si>
  <si>
    <t>Блок питания герметичный ELF, 12В, 18Вт, IP65, в металлическом корпусе</t>
  </si>
  <si>
    <t>Блок питания герметичный ELF, 12В, 30Вт, IP65, в металлическом корпусе</t>
  </si>
  <si>
    <t>Блок питания герметичный ELF, 12В, 40Вт, IP65, в металлическом корпусе</t>
  </si>
  <si>
    <t>Блок питания герметичный ELF, 12В, 60Вт, IP65, в металлическом корпусе</t>
  </si>
  <si>
    <t>Блок питания герметичный ELF, 12В, 80Вт, IP67, в металлическом корпусе</t>
  </si>
  <si>
    <t>Блок питания герметичный ELF, 5В, 30Вт, IP65, в металлическом корпусе</t>
  </si>
  <si>
    <t>Блок питания импульсный ELF, 12В, 16.7А, 200Вт</t>
  </si>
  <si>
    <t>Блок питания импульсный ELF, 12В, 33,3А, 400Вт</t>
  </si>
  <si>
    <t>Блок питания импульсный ELF, 5В, 30A, 150Вт</t>
  </si>
  <si>
    <t>Блок питания импульсный ELF, 5В, 40A, 200Вт</t>
  </si>
  <si>
    <t>Блок питания импульсный ELF, 5В, 50A, 250Вт</t>
  </si>
  <si>
    <t>Жгут соединительный на 50 разъемов, для строб и ламп ELF</t>
  </si>
  <si>
    <t>Крепежи для герметичной светодиодной ленты ELF, 50 шт</t>
  </si>
  <si>
    <t>Соединительный провод с герметичными разъемами, 50см</t>
  </si>
  <si>
    <t>Диммер для светодиодов Smart, 12/32В, 5А на канал</t>
  </si>
  <si>
    <t>Диммер для светодиодов, 12/24В, 8А</t>
  </si>
  <si>
    <t>Контроллер ELF RGB 12/24В, 3А с сенсорным управлением</t>
  </si>
  <si>
    <t>Контроллер ELF RGB 12/24В, 4А в герметичном корпусе с пультом дистанционного управления</t>
  </si>
  <si>
    <t>Контроллер ELF RGB 12/24В, 4А/канал, с  голосовым управлением и пультом дистанционного управления</t>
  </si>
  <si>
    <t>Контроллер ELF RGB 5-24В, 8А/канал, с пультом дистанционного управления</t>
  </si>
  <si>
    <t>Контроллер ELF T-1000, SM-control, 5/24В, 4Вт, SD card</t>
  </si>
  <si>
    <t>Контроллер RGB, 3канала, 12-24В, 5А/канал</t>
  </si>
  <si>
    <t>Контроллер RGB, 3канала, 12-24В, 5А/канал, управл. с пульта</t>
  </si>
  <si>
    <t>Контроллер RGB, 3канала, 12/24V, 180/360W, 5A/канал, управление с пульта</t>
  </si>
  <si>
    <t>Контроллер для ленты ELF MAGIC, 12В, 84 программы</t>
  </si>
  <si>
    <t>Контроллер для светодиодов, 9-30В, 5А/канал</t>
  </si>
  <si>
    <t>Контроллер для системы Play RGB</t>
  </si>
  <si>
    <t>Контроллер для системы Play RGB III, 12-32V, 3A ch.</t>
  </si>
  <si>
    <t>Контроллер Светодиодный 4-х канальный "КС-45",  5А/канал</t>
  </si>
  <si>
    <t>Контроллер светодиодный 8-ми канальный Dominator-806, 6А/канал</t>
  </si>
  <si>
    <t>Контроллер светодиодный 8-ми канальный Dominator-810, 10А/канал</t>
  </si>
  <si>
    <t>Контроллер трехканальный ELF RGB 12/24V, 2А/канал, с пультом управления</t>
  </si>
  <si>
    <t>Контроллер трехканальный ELF RGB 12/24V, 4А/канал, с пультом управления</t>
  </si>
  <si>
    <t>Пульт дистанционного управления Smart для диммера</t>
  </si>
  <si>
    <t>Пульт управления Play RGB III</t>
  </si>
  <si>
    <t>Пульт управления Play RGB IV</t>
  </si>
  <si>
    <t>Усилитель для RGB контроллера, 3 канала, 12-24В, 4А/канал</t>
  </si>
  <si>
    <t>Усилитель для RGB контроллера, 3 канала, 12-24В, 4А/канал, влагозащищенный</t>
  </si>
  <si>
    <t>Усилитель для RGB контроллера, 3 канала, 12-24В, 5А/канал</t>
  </si>
  <si>
    <t>Усилитель для RGB контроллера, 3 канала, 12-24В, 5А/канал, влагозащищенный</t>
  </si>
  <si>
    <t>Устройство зарядное для системы Play RGB</t>
  </si>
  <si>
    <t>ВИНТ DIN912  М10*100  8.8 Ц</t>
  </si>
  <si>
    <t>ВИНТ DIN912  М10*20  8.8 Ц</t>
  </si>
  <si>
    <t>ВИНТ DIN912  М10*25  8.8 Ц</t>
  </si>
  <si>
    <t>ВИНТ DIN912  М10*30  8.8 Ц</t>
  </si>
  <si>
    <t>ВИНТ DIN912  М10*35  8.8 Ц</t>
  </si>
  <si>
    <t>ВИНТ DIN912  М10*40  8.8 Ц</t>
  </si>
  <si>
    <t>ВИНТ DIN912  М10*50  8.8 Ц</t>
  </si>
  <si>
    <t>ВИНТ DIN912  М10*55  8.8 Ц</t>
  </si>
  <si>
    <t>ВИНТ DIN912  М10*60  8.8 Ц</t>
  </si>
  <si>
    <t>ВИНТ DIN912  М10*65  8.8 Ц</t>
  </si>
  <si>
    <t>ВИНТ DIN912  М10*70  8.8 Ц</t>
  </si>
  <si>
    <t>ВИНТ DIN912  М10*80  8.8 Ц</t>
  </si>
  <si>
    <t>ВИНТ DIN912  М10*90  8.8 Ц</t>
  </si>
  <si>
    <t>ВИНТ DIN912  М12*25  8.8 Ц</t>
  </si>
  <si>
    <t>ВИНТ DIN912  М12*30  8.8 Ц</t>
  </si>
  <si>
    <t>ВИНТ DIN912  М12*40  8.8 Ц</t>
  </si>
  <si>
    <t>ВИНТ DIN912  М12*45  8.8 Ц</t>
  </si>
  <si>
    <t>ВИНТ DIN912  М12*50  8.8 Ц</t>
  </si>
  <si>
    <t>ВИНТ DIN912  М12*60  8.8 Ц</t>
  </si>
  <si>
    <t>ВИНТ DIN912  М12*70  8.8 Ц</t>
  </si>
  <si>
    <t>ВИНТ DIN912  М16*40  8.8 Ц</t>
  </si>
  <si>
    <t>ВИНТ DIN912  М16*50  8.8 Ц</t>
  </si>
  <si>
    <t>ВИНТ DIN912  М16*60  8.8 Ц</t>
  </si>
  <si>
    <t>ВИНТ DIN912  М16*80  8.8 Ц</t>
  </si>
  <si>
    <t>ВИНТ DIN912  М4*12  8.8 Ц</t>
  </si>
  <si>
    <t>ВИНТ DIN912  М4*25  8.8 Ц</t>
  </si>
  <si>
    <t>ВИНТ DIN912  М5*10  8.8 Ц</t>
  </si>
  <si>
    <t>ВИНТ DIN912  М5*16  8.8 Ц</t>
  </si>
  <si>
    <t>ВИНТ DIN912  М6*10  8.8 Ц</t>
  </si>
  <si>
    <t>ВИНТ DIN912  М6*12  8.8 Ц</t>
  </si>
  <si>
    <t>ВИНТ DIN912  М6*16  8.8 Ц</t>
  </si>
  <si>
    <t>ВИНТ DIN912  М6*20  8.8 Ц</t>
  </si>
  <si>
    <t>ВИНТ DIN912  М6*25  8.8 Ц</t>
  </si>
  <si>
    <t>ВИНТ DIN912  М6*30  8.8 Ц</t>
  </si>
  <si>
    <t>ВИНТ DIN912  М6*35  8.8 Ц</t>
  </si>
  <si>
    <t>ВИНТ DIN912  М6*40  8.8 Ц</t>
  </si>
  <si>
    <t>ВИНТ DIN912  М6*50  8.8 Ц</t>
  </si>
  <si>
    <t>ВИНТ DIN912  М8*16  8.8 Ц</t>
  </si>
  <si>
    <t>ВИНТ DIN912  М8*20  8.8 Ц</t>
  </si>
  <si>
    <t>ВИНТ DIN912  М8*25  8.8 Ц</t>
  </si>
  <si>
    <t>ВИНТ DIN912  М8*30  8.8 Ц</t>
  </si>
  <si>
    <t>ВИНТ DIN912  М8*35  8.8 Ц</t>
  </si>
  <si>
    <t>ВИНТ DIN912  М8*40  8.8 Ц</t>
  </si>
  <si>
    <t>ВИНТ DIN912  М8*50  8.8 Ц</t>
  </si>
  <si>
    <t>ВИНТ DIN912  М8*55  8.8 Ц</t>
  </si>
  <si>
    <t>ВИНТ DIN912  М8*60  8.8 Ц</t>
  </si>
  <si>
    <t>ВИНТ DIN912  М8*70  8.8 Ц</t>
  </si>
  <si>
    <t>DIN6923  М 4 ГАЙКА С РИФ.ФЛАН. Ц</t>
  </si>
  <si>
    <t>DIN6923  М 5 ГАЙКА С РИФ.ФЛАН. Ц</t>
  </si>
  <si>
    <t>DIN6923  М 6 ГАЙКА С РИФ.ФЛАН. Ц</t>
  </si>
  <si>
    <t>DIN6923  М 8 ГАЙКА С РИФ.ФЛАН.Ц</t>
  </si>
  <si>
    <t>DIN6923  М10 ГАЙКА С РИФ.ФЛАН.Ц</t>
  </si>
  <si>
    <t>DIN6923  М12 ГАЙКА С РИФ.ФЛАН.Ц</t>
  </si>
  <si>
    <t>ГАЙКА НИЗКАЯ  DIN936  М 8  17H Ц</t>
  </si>
  <si>
    <t>ГАЙКА НИЗКАЯ  DIN936  М10  17H Ц</t>
  </si>
  <si>
    <t>ГАЙКА НИЗКАЯ  DIN936  М12  17H Ц</t>
  </si>
  <si>
    <t>ГАЙКА НИЗКАЯ  DIN936  М16  17H Ц</t>
  </si>
  <si>
    <t>DIN7976 4.2*13 ШУРУП</t>
  </si>
  <si>
    <t>DIN7976 4.2*16 ШУРУП</t>
  </si>
  <si>
    <t>DIN7976 4.2*19 ШУРУП</t>
  </si>
  <si>
    <t>DIN7976 4.2*25 ШУРУП</t>
  </si>
  <si>
    <t>DIN7976 4.8*13 ШУРУП</t>
  </si>
  <si>
    <t>DIN7976 4.8*16 ШУРУП</t>
  </si>
  <si>
    <t>DIN7976 4.8*19 ШУРУП</t>
  </si>
  <si>
    <t>DIN7976 4.8*25 ШУРУП</t>
  </si>
  <si>
    <t>DIN7976 4.8*32 ШУРУП</t>
  </si>
  <si>
    <t>DIN7976 4.8*38 ШУРУП</t>
  </si>
  <si>
    <t>DIN7976 5.5*19 ШУРУП</t>
  </si>
  <si>
    <t>DIN7976 5.5*25 ШУРУП</t>
  </si>
  <si>
    <t>DIN7976 5.5*32 ШУРУП</t>
  </si>
  <si>
    <t>DIN7976 5.5*38 ШУРУП</t>
  </si>
  <si>
    <t>DIN7976 5.5*45 ШУРУП</t>
  </si>
  <si>
    <t>DIN7976 5.5*50 ШУРУП</t>
  </si>
  <si>
    <t>DIN7976 6.3*19 ШУРУП</t>
  </si>
  <si>
    <t>DIN7976 6.3*25 ШУРУП</t>
  </si>
  <si>
    <t>DIN7976 6.3*32 ШУРУП</t>
  </si>
  <si>
    <t>DIN7976 6.3*38 ШУРУП</t>
  </si>
  <si>
    <t xml:space="preserve">DIN7976 6.3*45 ШУРУП </t>
  </si>
  <si>
    <t>DIN7976 6.3*50 ШУРУП</t>
  </si>
  <si>
    <t>DIN7981 2.2*6.5 ШУРУП</t>
  </si>
  <si>
    <t>DIN7981 2.2*9.5 ШУРУП</t>
  </si>
  <si>
    <t>DIN7981 2.9*13 ШУРУП</t>
  </si>
  <si>
    <t>DIN7981 2.9*16 ШУРУП</t>
  </si>
  <si>
    <t>DIN7981 2.9*19 ШУРУП</t>
  </si>
  <si>
    <t>DIN7981 2.9*25 ШУРУП</t>
  </si>
  <si>
    <t>DIN7981 2.9*6.5 ШУРУП</t>
  </si>
  <si>
    <t>DIN7981 2.9*9.5 ШУРУП</t>
  </si>
  <si>
    <t>DIN7981 3.5*13 ШУРУП</t>
  </si>
  <si>
    <t>DIN7981 3.5*16 ШУРУП</t>
  </si>
  <si>
    <t>DIN7981 3.5*19 ШУРУП</t>
  </si>
  <si>
    <t>DIN7981 3.5*25 ШУРУП</t>
  </si>
  <si>
    <t>DIN7981 3.5*38 ШУРУП</t>
  </si>
  <si>
    <t>DIN7981 3.5*6.5 ШУРУП</t>
  </si>
  <si>
    <t>DIN7981 3.5*9.5 ШУРУП</t>
  </si>
  <si>
    <t>DIN7981 3.9*13 ШУРУП</t>
  </si>
  <si>
    <t>DIN7981 3.9*16 ШУРУП</t>
  </si>
  <si>
    <t>DIN7981 3.9*19 ШУРУП</t>
  </si>
  <si>
    <t>DIN7981 3.9*25 ШУРУП</t>
  </si>
  <si>
    <t>DIN7981 3.9*32 ШУРУП</t>
  </si>
  <si>
    <t>DIN7981 3.9*38 ШУРУП</t>
  </si>
  <si>
    <t>DIN7981 3.9*6.5 ШУРУП</t>
  </si>
  <si>
    <t>DIN7981 3.9*9.5 ШУРУП</t>
  </si>
  <si>
    <t>DIN7981 4.2*13 ШУРУП</t>
  </si>
  <si>
    <t>DIN7981 4.2*16 ШУРУП</t>
  </si>
  <si>
    <t>DIN7981 4.2*19 ШУРУП</t>
  </si>
  <si>
    <t>DIN7981 4.2*25 ШУРУП</t>
  </si>
  <si>
    <t>DIN7981 4.2*32 ШУРУП</t>
  </si>
  <si>
    <t>DIN7981 4.2*38 ШУРУП</t>
  </si>
  <si>
    <t>DIN7981 4.2*45 ШУРУП</t>
  </si>
  <si>
    <t>DIN7981 4.2*6.5 ШУРУП</t>
  </si>
  <si>
    <t>DIN7981 4.2*9.5 ШУРУП</t>
  </si>
  <si>
    <t>DIN7981 4.8*13 ШУРУП</t>
  </si>
  <si>
    <t>DIN7981 4.8*16 ШУРУП</t>
  </si>
  <si>
    <t>DIN7981 4.8*19 ШУРУП</t>
  </si>
  <si>
    <t>DIN7981 4.8*22 ШУРУП</t>
  </si>
  <si>
    <t>DIN7981 4.8*25 ШУРУП</t>
  </si>
  <si>
    <t>DIN7981 4.8*32 ШУРУП</t>
  </si>
  <si>
    <t>DIN7981 4.8*38 ШУРУП</t>
  </si>
  <si>
    <t>DIN7981 4.8*45 ШУРУП</t>
  </si>
  <si>
    <t xml:space="preserve">DIN7981 4.8*50 ШУРУП  </t>
  </si>
  <si>
    <t>DIN7981 4.8*70 ШУРУП</t>
  </si>
  <si>
    <t>DIN7981 4.8*9.5 ШУРУП</t>
  </si>
  <si>
    <t>DIN7981 5.5*13 ШУРУП</t>
  </si>
  <si>
    <t>DIN7981 5.5*16 ШУРУП</t>
  </si>
  <si>
    <t>DIN7981 5.5*19 ШУРУП</t>
  </si>
  <si>
    <t>DIN7981 5.5*22 ШУРУП</t>
  </si>
  <si>
    <t>DIN7981 5.5*25 ШУРУП</t>
  </si>
  <si>
    <t>DIN7981 5.5*32 ШУРУП</t>
  </si>
  <si>
    <t>DIN7981 5.5*38 ШУРУП</t>
  </si>
  <si>
    <t>DIN7981 5.5*45 ШУРУП</t>
  </si>
  <si>
    <t>DIN7981 5.5*50 ШУРУП</t>
  </si>
  <si>
    <t>DIN7981 5.5*70 ШУРУП</t>
  </si>
  <si>
    <t>DIN7981 6.3*13 ШУРУП</t>
  </si>
  <si>
    <t>DIN7981 6.3*16 ШУРУП</t>
  </si>
  <si>
    <t>DIN7981 6.3*19 ШУРУП</t>
  </si>
  <si>
    <t>DIN7981 6.3*25 ШУРУП</t>
  </si>
  <si>
    <t>DIN7981 6.3*32 ШУРУП</t>
  </si>
  <si>
    <t>DIN7981 6.3*38 ШУРУП</t>
  </si>
  <si>
    <t>DIN7981 6.3*50 ШУРУП</t>
  </si>
  <si>
    <t>DIN7981 6.3*60 ШУРУП</t>
  </si>
  <si>
    <t>DIN7981 6.3*70 ШУРУП</t>
  </si>
  <si>
    <t>DIN7982 2.2*13 ШУРУП</t>
  </si>
  <si>
    <t>DIN7982 2.2*6.5 ШУРУП</t>
  </si>
  <si>
    <t>DIN7982 2.2*9.5 ШУРУП</t>
  </si>
  <si>
    <t>DIN7982 2.9*13 ШУРУП</t>
  </si>
  <si>
    <t>DIN7982 2.9*16 ШУРУП</t>
  </si>
  <si>
    <t>DIN7982 2.9*19 ШУРУП</t>
  </si>
  <si>
    <t>DIN7982 2.9*6.5 ШУРУП</t>
  </si>
  <si>
    <t>DIN7982 2.9*9.5 ШУРУП</t>
  </si>
  <si>
    <t>DIN7982 3.5*13 ШУРУП</t>
  </si>
  <si>
    <t>DIN7982 3.5*16 ШУРУП</t>
  </si>
  <si>
    <t>DIN7982 3.5*19 ШУРУП</t>
  </si>
  <si>
    <t>DIN7982 3.5*22 ШУРУП</t>
  </si>
  <si>
    <t>DIN7982 3.5*25 ШУРУП</t>
  </si>
  <si>
    <t>DIN7982 3.5*32 ШУРУП</t>
  </si>
  <si>
    <t>DIN7982 3.5*9.5 ШУРУП</t>
  </si>
  <si>
    <t>DIN7982 3.9*13 ШУРУП</t>
  </si>
  <si>
    <t>DIN7982 3.9*16 ШУРУП</t>
  </si>
  <si>
    <t>DIN7982 3.9*19 ШУРУП</t>
  </si>
  <si>
    <t>DIN7982 3.9*25 ШУРУП</t>
  </si>
  <si>
    <t>DIN7982 3.9*32 ШУРУП</t>
  </si>
  <si>
    <t>DIN7982 3.9*38 ШУРУП</t>
  </si>
  <si>
    <t>DIN7982 4.2*13 ШУРУП</t>
  </si>
  <si>
    <t>DIN7982 4.2*16 ШУРУП</t>
  </si>
  <si>
    <t>DIN7982 4.2*19 ШУРУП</t>
  </si>
  <si>
    <t>DIN7982 4.2*25 ШУРУП</t>
  </si>
  <si>
    <t>DIN7982 4.2*32 ШУРУП</t>
  </si>
  <si>
    <t>DIN7982 4.2*38 ШУРУП</t>
  </si>
  <si>
    <t>DIN7982 4.2*50 ШУРУП</t>
  </si>
  <si>
    <t>DIN7982 4.8*13 ШУРУП</t>
  </si>
  <si>
    <t>DIN7982 4.8*16 ШУРУП</t>
  </si>
  <si>
    <t>DIN7982 4.8*19 ШУРУП</t>
  </si>
  <si>
    <t>DIN7982 4.8*25 ШУРУП</t>
  </si>
  <si>
    <t>DIN7982 4.8*32 ШУРУП</t>
  </si>
  <si>
    <t>DIN7982 4.8*38 ШУРУП</t>
  </si>
  <si>
    <t>DIN7982 4.8*45 ШУРУП</t>
  </si>
  <si>
    <t>DIN7982 4.8*50 ШУРУП</t>
  </si>
  <si>
    <t>DIN7982 4.2*70 ШУРУП</t>
  </si>
  <si>
    <t>DIN7982 5.5*13 ШУРУП</t>
  </si>
  <si>
    <t>DIN7982 5.5*16 ШУРУП</t>
  </si>
  <si>
    <t>DIN7982 5.5*19 ШУРУП</t>
  </si>
  <si>
    <t>DIN7982 5.5*25 ШУРУП</t>
  </si>
  <si>
    <t>DIN7982 5.5*32 ШУРУП</t>
  </si>
  <si>
    <t>DIN7982 5.5*38 ШУРУП</t>
  </si>
  <si>
    <t>DIN7982 5.5*45 ШУРУП</t>
  </si>
  <si>
    <t>DIN7982 5.5*50 ШУРУП</t>
  </si>
  <si>
    <t>DIN7982 5.5*70 ШУРУП</t>
  </si>
  <si>
    <t>DIN7982 6.3*16 ШУРУП</t>
  </si>
  <si>
    <t>DIN7982 6.3*19 ШУРУП</t>
  </si>
  <si>
    <t>DIN7982 6.3*25 ШУРУП</t>
  </si>
  <si>
    <t>DIN7982 6.3*32 ШУРУП</t>
  </si>
  <si>
    <t>DIN7982 6.3*38 ШУРУП</t>
  </si>
  <si>
    <t>DIN7982 6.3*45 ШУРУП</t>
  </si>
  <si>
    <t>DIN7982 6.3*50 ШУРУП</t>
  </si>
  <si>
    <t>DIN7504 K (JP76) 4.2*13 ШУРУП</t>
  </si>
  <si>
    <t>DIN7504 K (JP76) 4.2*16 ШУРУП</t>
  </si>
  <si>
    <t>DIN7504 K (JP76) 4.2*19 ШУРУП</t>
  </si>
  <si>
    <t>DIN7504 K (JP76) 4.2*25 ШУРУП</t>
  </si>
  <si>
    <t>DIN7504 K (JP76) 4.8*13 ШУРУП</t>
  </si>
  <si>
    <t>DIN7504 K (JP76) 4.8*16 ШУРУП</t>
  </si>
  <si>
    <t>DIN7504 K (JP76) 4.8*19 ШУРУП</t>
  </si>
  <si>
    <t>DIN7504 K (JP76) 4.8*25 ШУРУП</t>
  </si>
  <si>
    <t>DIN7504 K (JP76) 4.8*32 ШУРУП</t>
  </si>
  <si>
    <t>DIN7504 K (JP76) 4.8*38 ШУРУП</t>
  </si>
  <si>
    <t>DIN7504 K (JP76) 5.5*19 ШУРУП</t>
  </si>
  <si>
    <t>DIN7504 K (JP76) 5.5*25 ШУРУП</t>
  </si>
  <si>
    <t>DIN7504 K (JP76) 5.5*32 ШУРУП</t>
  </si>
  <si>
    <t>DIN7504 K (JP76) 5.5*38 ШУРУП</t>
  </si>
  <si>
    <t>DIN7504 K (JP76) 5.5*70 ШУРУП</t>
  </si>
  <si>
    <t>DIN7504 K (JP76) 6.3*19 ШУРУП</t>
  </si>
  <si>
    <t>DIN7504 K (JP76) 6.3*25 ШУРУП</t>
  </si>
  <si>
    <t>DIN7504 K (JP76) 6.3*32 ШУРУП</t>
  </si>
  <si>
    <t>DIN7504 K (JP76) 6.3*38 ШУРУП</t>
  </si>
  <si>
    <t>DIN7504 K (JP76) 6.3*50 ШУРУП</t>
  </si>
  <si>
    <t>DIN7504 K (JP76) 6.3*60 ШУРУП</t>
  </si>
  <si>
    <t>DIN7504 M (JP81) 3.5*16 ШУРУП</t>
  </si>
  <si>
    <t>DIN7504 M (JP81) 3.5*19 ШУРУП</t>
  </si>
  <si>
    <t>DIN7504 M (JP81) 3.9*16 ШУРУП</t>
  </si>
  <si>
    <t>DIN7504 M (JP81) 4.2*13 ШУРУП</t>
  </si>
  <si>
    <t>DIN7504 M (JP81) 4.2*16 ШУРУП</t>
  </si>
  <si>
    <t>DIN7504 M (JP81) 4.2*19 ШУРУП</t>
  </si>
  <si>
    <t>DIN7504 M (JP81) 4.8*16 ШУРУП</t>
  </si>
  <si>
    <t>DIN7504 M (JP81) 4.8*19 ШУРУП</t>
  </si>
  <si>
    <t>DIN7504 M (JP81) 4.8*25 ШУРУП</t>
  </si>
  <si>
    <t>DIN7504 M (JP81) 4.8*38 ШУРУП</t>
  </si>
  <si>
    <t>DIN7504 M (JP81) 5.5*38 ШУРУП</t>
  </si>
  <si>
    <t>DIN7504 M (JP81) 6.3*25 ШУРУП</t>
  </si>
  <si>
    <t xml:space="preserve">DIN7504 R (JP83) 3.5*19 ШУРУП </t>
  </si>
  <si>
    <t xml:space="preserve">DIN7504 R (JP83) 3.9*16 ШУРУП </t>
  </si>
  <si>
    <t xml:space="preserve">DIN7504 R (JP83) 3.9*19 ШУРУП </t>
  </si>
  <si>
    <t xml:space="preserve">DIN7504 R (JP83) 3.9*32 ШУРУП </t>
  </si>
  <si>
    <t xml:space="preserve">DIN7504 R (JP83) 4.2*19 ШУРУП </t>
  </si>
  <si>
    <t xml:space="preserve">DIN7504 R (JP83) 4.2*32 ШУРУП </t>
  </si>
  <si>
    <t xml:space="preserve">DIN7504 R (JP83) 4.8*25 ШУРУП </t>
  </si>
  <si>
    <t xml:space="preserve">DIN7504 R (JP83) 4.8*38 ШУРУП </t>
  </si>
  <si>
    <t xml:space="preserve">DIN7504 R (JP83) 4.8*50 ШУРУП </t>
  </si>
  <si>
    <t xml:space="preserve">САМОРЕЗ   DIN7504-O (JP82) 3.5*19  </t>
  </si>
  <si>
    <t xml:space="preserve">САМОРЕЗ   DIN7504-O (JP82) 3.9*16  </t>
  </si>
  <si>
    <t xml:space="preserve">САМОРЕЗ   DIN7504-O (JP82) 3.9*19  </t>
  </si>
  <si>
    <t xml:space="preserve">САМОРЕЗ   DIN7504-O (JP82) 3.9*32  </t>
  </si>
  <si>
    <t xml:space="preserve">САМОРЕЗ   DIN7504-O (JP82) 4.2*19  </t>
  </si>
  <si>
    <t xml:space="preserve">САМОРЕЗ   DIN7504-O (JP82) 4.2*32  </t>
  </si>
  <si>
    <t xml:space="preserve">САМОРЕЗ   DIN7504-O (JP82) 4.8*25  </t>
  </si>
  <si>
    <t xml:space="preserve">САМОРЕЗ   DIN7504-O (JP82) 4.8*38  </t>
  </si>
  <si>
    <t xml:space="preserve">САМОРЕЗ   DIN7504-O (JP82) 4.8*50  </t>
  </si>
  <si>
    <t>ВИНТ DIN7985  М2*6  Ц</t>
  </si>
  <si>
    <t>ВИНТ DIN7985  М2*8  Ц</t>
  </si>
  <si>
    <t>ВИНТ DIN7985  М2.5*10  Ц</t>
  </si>
  <si>
    <t>ВИНТ DIN7985  М2.5*12  Ц</t>
  </si>
  <si>
    <t>ВИНТ DIN7985  М2.5*6  Ц</t>
  </si>
  <si>
    <t>ВИНТ DIN7985  М2.5*8  Ц</t>
  </si>
  <si>
    <t>ВИНТ DIN7985  М3*10  Ц</t>
  </si>
  <si>
    <t>ВИНТ DIN7985  М3*12  Ц</t>
  </si>
  <si>
    <t>ВИНТ DIN7985  М3*14  Ц</t>
  </si>
  <si>
    <t>ВИНТ DIN7985  М3*16  Ц</t>
  </si>
  <si>
    <t>ВИНТ DIN7985  М3*20  Ц</t>
  </si>
  <si>
    <t>ВИНТ DIN7985  М3*25  Ц</t>
  </si>
  <si>
    <t>ВИНТ DIN7985  М3*4  Ц</t>
  </si>
  <si>
    <t>ВИНТ DIN7985  М3*5  Ц</t>
  </si>
  <si>
    <t>ВИНТ DIN7985  М3*6  Ц</t>
  </si>
  <si>
    <t>ВИНТ DIN7985  М3*8  Ц</t>
  </si>
  <si>
    <t>ВИНТ DIN7985  М4*10  Ц</t>
  </si>
  <si>
    <t>ВИНТ DIN7985  М4*14  Ц</t>
  </si>
  <si>
    <t>ВИНТ DIN7985  М4*16  Ц</t>
  </si>
  <si>
    <t>ВИНТ DIN7985  М4*20  Ц</t>
  </si>
  <si>
    <t>ВИНТ DIN7985  М4*25  Ц</t>
  </si>
  <si>
    <t>ВИНТ DIN7985  М4*35  Ц</t>
  </si>
  <si>
    <t>ВИНТ DIN7985  М4*45  Ц</t>
  </si>
  <si>
    <t>ВИНТ DIN7985  М4*6  Ц</t>
  </si>
  <si>
    <t>ВИНТ DIN7985  М4*8  Ц</t>
  </si>
  <si>
    <t>ВИНТ DIN7985  М5*10  Ц</t>
  </si>
  <si>
    <t>ВИНТ DIN7985  М5*12  Ц</t>
  </si>
  <si>
    <t>ВИНТ DIN7985  М5*14  Ц</t>
  </si>
  <si>
    <t>ВИНТ DIN7985  М5*16  Ц</t>
  </si>
  <si>
    <t>ВИНТ DIN7985  М5*8  Ц</t>
  </si>
  <si>
    <t>ВИНТ DIN7985  М6*10  Ц</t>
  </si>
  <si>
    <t>ВИНТ DIN7985  М6*14  Ц</t>
  </si>
  <si>
    <t>ВИНТ DIN7985  М6*16  Ц</t>
  </si>
  <si>
    <t>ВИНТ DIN7985  М6*50  Ц</t>
  </si>
  <si>
    <t>ВИНТ DIN7985  М6*60  Ц</t>
  </si>
  <si>
    <t>ВИНТ DIN7985  М6*70  Ц</t>
  </si>
  <si>
    <t>ВИНТ DIN7985  М6*8  Ц</t>
  </si>
  <si>
    <t>ВИНТ DIN7985  М8*25  Ц</t>
  </si>
  <si>
    <t>ВИНТ DIN84  М2.5*10  Ц</t>
  </si>
  <si>
    <t>ВИНТ DIN84  М2.5*12  Ц</t>
  </si>
  <si>
    <t>ВИНТ DIN84  М2.5*6  Ц</t>
  </si>
  <si>
    <t>ВИНТ DIN84  М2.5*8  Ц</t>
  </si>
  <si>
    <t>ВИНТ DIN84  М3*10  Ц</t>
  </si>
  <si>
    <t>ВИНТ DIN84  М3*12  Ц</t>
  </si>
  <si>
    <t>ВИНТ DIN84  М3*14  Ц</t>
  </si>
  <si>
    <t>ВИНТ DIN84  М3*16  Ц</t>
  </si>
  <si>
    <t>ВИНТ DIN84  М3*20  Ц</t>
  </si>
  <si>
    <t>ВИНТ DIN84  М3*25  Ц</t>
  </si>
  <si>
    <t>ВИНТ DIN84  М3*6  Ц</t>
  </si>
  <si>
    <t>ВИНТ DIN84  М3*8  Ц</t>
  </si>
  <si>
    <t>ВИНТ DIN84  М4*10  Ц</t>
  </si>
  <si>
    <t>ВИНТ DIN84  М4*12  Ц</t>
  </si>
  <si>
    <t>ВИНТ DIN84  М4*14  Ц</t>
  </si>
  <si>
    <t>ВИНТ DIN84  М4*16  Ц</t>
  </si>
  <si>
    <t>ВИНТ DIN84  М4*18  Ц</t>
  </si>
  <si>
    <t>ВИНТ DIN84  М4*20  Ц</t>
  </si>
  <si>
    <t>ВИНТ DIN84  М4*25  Ц</t>
  </si>
  <si>
    <t>ВИНТ DIN84  М4*30  Ц</t>
  </si>
  <si>
    <t>ВИНТ DIN84  М4*35  Ц</t>
  </si>
  <si>
    <t>ВИНТ DIN84  М4*40  Ц</t>
  </si>
  <si>
    <t>ВИНТ DIN84  М4*6  Ц</t>
  </si>
  <si>
    <t>ВИНТ DIN84  М4*60  Ц</t>
  </si>
  <si>
    <t>ВИНТ DIN84  М4*8  Ц</t>
  </si>
  <si>
    <t>ВИНТ DIN84  М5*10  Ц</t>
  </si>
  <si>
    <t>ВИНТ DIN84  М5*12  Ц</t>
  </si>
  <si>
    <t>ВИНТ DIN84  М5*14  Ц</t>
  </si>
  <si>
    <t>ВИНТ DIN84  М5*16  Ц</t>
  </si>
  <si>
    <t>ВИНТ DIN84  М5*20  Ц</t>
  </si>
  <si>
    <t>ВИНТ DIN84  М5*25  Ц</t>
  </si>
  <si>
    <t>ВИНТ DIN84  М5*30  Ц</t>
  </si>
  <si>
    <t>ВИНТ DIN84  М5*40  Ц</t>
  </si>
  <si>
    <t>ВИНТ DIN84  М5*8  Ц</t>
  </si>
  <si>
    <t>ВИНТ DIN84  М6*10  Ц</t>
  </si>
  <si>
    <t>ВИНТ DIN84  М6*12  Ц</t>
  </si>
  <si>
    <t>ВИНТ DIN84  М6*14  Ц</t>
  </si>
  <si>
    <t>ВИНТ DIN84  М6*16  Ц</t>
  </si>
  <si>
    <t>ВИНТ DIN84  М6*20  Ц</t>
  </si>
  <si>
    <t>ВИНТ DIN84  М6*25  Ц</t>
  </si>
  <si>
    <t>ВИНТ DIN84  М6*30  Ц</t>
  </si>
  <si>
    <t>ВИНТ DIN84  М6*35  Ц</t>
  </si>
  <si>
    <t>DIN965  М2.5*4 ВИНТ ЦИНК.</t>
  </si>
  <si>
    <t>DIN965  М2.5*8 ВИНТ ЦИНК.</t>
  </si>
  <si>
    <t>DIN965  М3*10 ВИНТ ЦИНК.</t>
  </si>
  <si>
    <t>DIN965  М3*16 ВИНТ ЦИНК.</t>
  </si>
  <si>
    <t>DIN965  М3*18 ВИНТ ЦИНК.</t>
  </si>
  <si>
    <t>DIN965  М3*20 ВИНТ ЦИНК.</t>
  </si>
  <si>
    <t>DIN965  М3*30 ВИНТ ЦИНК.</t>
  </si>
  <si>
    <t>DIN965  М3*5 ВИНТ ЦИНК.</t>
  </si>
  <si>
    <t>DIN965  М3*6 ВИНТ ЦИНК.</t>
  </si>
  <si>
    <t>DIN965  М3*8 ВИНТ ЦИНК.</t>
  </si>
  <si>
    <t>DIN965  М4*10 ВИНТ ЦИНК.</t>
  </si>
  <si>
    <t>DIN965  М4*12 ВИНТ ЦИНК.</t>
  </si>
  <si>
    <t>DIN965  М4*16 ВИНТ ЦИНК.</t>
  </si>
  <si>
    <t>DIN965  М4*20 ВИНТ ЦИНК.</t>
  </si>
  <si>
    <t>DIN965  М4*25 ВИНТ ЦИНК.</t>
  </si>
  <si>
    <t>DIN965  М4*30 ВИНТ ЦИНК.</t>
  </si>
  <si>
    <t>DIN965  М4*45 ВИНТ ЦИНК.</t>
  </si>
  <si>
    <t>DIN965  М4*6 ВИНТ ЦИНК.</t>
  </si>
  <si>
    <t>DIN965  М4*8 ВИНТ ЦИНК.</t>
  </si>
  <si>
    <t>DIN965  М5*10 ВИНТ ЦИНК.</t>
  </si>
  <si>
    <t>ЗАКЛЕПКА ТЯГОВАЯ Ал-Mg2.5/Ст Плоск. 2.4*6</t>
  </si>
  <si>
    <t>ЗАКЛЕПКА ТЯГОВАЯ Ал-Mg2.5/Ст Плоск. 2.4*8</t>
  </si>
  <si>
    <t>ЗАКЛЕПКА ТЯГОВАЯ Ал-Mg2.5/Ст Плоск. 3.2*10</t>
  </si>
  <si>
    <t>ЗАКЛЕПКА ТЯГОВАЯ Ал-Mg2.5/Ст Плоск. 3.2*12</t>
  </si>
  <si>
    <t>ЗАКЛЕПКА ТЯГОВАЯ Ал-Mg2.5/Ст Плоск. 3.2*15</t>
  </si>
  <si>
    <t>ЗАКЛЕПКА ТЯГОВАЯ Ал-Mg2.5/Ст Плоск. 3.2*6</t>
  </si>
  <si>
    <t>ЗАКЛЕПКА ТЯГОВАЯ Ал-Mg2.5/Ст Плоск. 3.2*8</t>
  </si>
  <si>
    <t>ЗАКЛЕПКА ТЯГОВАЯ Ал-Mg2.5/Ст Плоск. 4.0*10</t>
  </si>
  <si>
    <t>ЗАКЛЕПКА ТЯГОВАЯ Ал-Mg2.5/Ст Плоск. 4.0*12</t>
  </si>
  <si>
    <t>ЗАКЛЕПКА ТЯГОВАЯ Ал-Mg2.5/Ст Плоск. 4.0*16</t>
  </si>
  <si>
    <t>ЗАКЛЕПКА ТЯГОВАЯ Ал-Mg2.5/Ст Плоск. 4.0*18</t>
  </si>
  <si>
    <t>ЗАКЛЕПКА ТЯГОВАЯ Ал-Mg2.5/Ст Плоск. 4.0*6</t>
  </si>
  <si>
    <t>ЗАКЛЕПКА ТЯГОВАЯ Ал-Mg2.5/Ст Плоск. 4.0*8</t>
  </si>
  <si>
    <t>ЗАКЛЕПКА ТЯГОВАЯ Ал-Mg2.5/Ст Плоск. 4.8*10</t>
  </si>
  <si>
    <t>ЗАКЛЕПКА ТЯГОВАЯ Ал-Mg2.5/Ст Плоск. 4.8*12</t>
  </si>
  <si>
    <t>ЗАКЛЕПКА ТЯГОВАЯ Ал-Mg2.5/Ст Плоск. 4.8*16</t>
  </si>
  <si>
    <t>ЗАКЛЕПКА ТЯГОВАЯ Ал-Mg2.5/Ст Плоск. 4.8*18</t>
  </si>
  <si>
    <t>ЗАКЛЕПКА ТЯГОВАЯ Ал-Mg2.5/Ст Плоск. 4.8*8</t>
  </si>
  <si>
    <t>ЗАКЛЕПКА ТЯГОВАЯ Ст/Ст Плоск. 3.2*10</t>
  </si>
  <si>
    <t>ЗАКЛЕПКА ТЯГОВАЯ Ст/Ст Плоск. 3.2*12</t>
  </si>
  <si>
    <t>ЗАКЛЕПКА ТЯГОВАЯ Ст/Ст Плоск. 3.2*6</t>
  </si>
  <si>
    <t>ЗАКЛЕПКА ТЯГОВАЯ Ст/Ст Плоск. 3.2*8</t>
  </si>
  <si>
    <t>ЗАКЛЕПКА ТЯГОВАЯ Ст/Ст Плоск. 4.0*10</t>
  </si>
  <si>
    <t>ЗАКЛЕПКА ТЯГОВАЯ Ст/Ст Плоск. 4.0*12</t>
  </si>
  <si>
    <t>ЗАКЛЕПКА ТЯГОВАЯ Ст/Ст Плоск. 4.0*6</t>
  </si>
  <si>
    <t>ЗАКЛЕПКА ТЯГОВАЯ Ст/Ст Плоск. 4.0*8</t>
  </si>
  <si>
    <t>ЗАКЛЕПКА ТЯГОВАЯ Ст/Ст Плоск. 4.8*10</t>
  </si>
  <si>
    <t>ЗАКЛЕПКА ТЯГОВАЯ Ст/Ст Плоск. 4.8*12</t>
  </si>
  <si>
    <t>ЗАКЛЕПКА ТЯГОВАЯ Ст/Ст Плоск. 4.8*16</t>
  </si>
  <si>
    <t>ЗАКЛЕПКА ТЯГОВАЯ Ст/Ст Плоск. 4.8*8</t>
  </si>
  <si>
    <t>11844</t>
  </si>
  <si>
    <t>ЗАКЛЕПОЧНИК BRALO TR-212</t>
  </si>
  <si>
    <t>34732</t>
  </si>
  <si>
    <t>ЗАКЛЕПОЧНИК CKI 150  2.4 - 4.8 мм</t>
  </si>
  <si>
    <t>34733</t>
  </si>
  <si>
    <t>ЗАКЛЕПОЧНИК CKI 260  3.0 - 6.4 мм</t>
  </si>
  <si>
    <t>34734</t>
  </si>
  <si>
    <t>ЗАКЛЕПОЧНИК CKI 510  М5 - М10</t>
  </si>
  <si>
    <t>10981</t>
  </si>
  <si>
    <t>ЗАКЛЕПОЧНИК GESIPA ACCUBIRD  2.4 - 5.0 мм</t>
  </si>
  <si>
    <t>12500</t>
  </si>
  <si>
    <t>ЗАКЛЕПОЧНИК GESIPA FIREBIRD  М3 - М10</t>
  </si>
  <si>
    <t>4916</t>
  </si>
  <si>
    <t>ЗАКЛЕПОЧНИК GESIPA FLIPPER</t>
  </si>
  <si>
    <t>8995</t>
  </si>
  <si>
    <t xml:space="preserve">ЗАКЛЕПОЧНИК GESIPA GBM30 </t>
  </si>
  <si>
    <t>8987</t>
  </si>
  <si>
    <t xml:space="preserve">ЗАКЛЕПОЧНИК GESIPA HN2 </t>
  </si>
  <si>
    <t>11473</t>
  </si>
  <si>
    <t xml:space="preserve">ЗАКЛЕПОЧНИК GESIPA PH-AXIAL  </t>
  </si>
  <si>
    <t>8996</t>
  </si>
  <si>
    <t>ЗАКЛЕПОЧНИК GESIPA PH1</t>
  </si>
  <si>
    <t>8997</t>
  </si>
  <si>
    <t>ЗАКЛЕПОЧНИК GESIPA PH2</t>
  </si>
  <si>
    <t>11453</t>
  </si>
  <si>
    <t>ЗАКЛЕПОЧНИК GESIPA POWERBIRD  4.8 - 6.4 мм</t>
  </si>
  <si>
    <t>8993</t>
  </si>
  <si>
    <t xml:space="preserve">ЗАКЛЕПОЧНИК GESIPA SN2 </t>
  </si>
  <si>
    <t>33517</t>
  </si>
  <si>
    <t>ЗАКЛЕПОЧНИК POP PNT  800L-PC  М4 - М10</t>
  </si>
  <si>
    <t>33518</t>
  </si>
  <si>
    <t xml:space="preserve">ЗАКЛЕПОЧНИК POP PNT 1000L-PC  М6 - М12 </t>
  </si>
  <si>
    <t>33513</t>
  </si>
  <si>
    <t>ЗАКЛЕПОЧНИК POP PNT 110  М3 - М6</t>
  </si>
  <si>
    <t>33514</t>
  </si>
  <si>
    <t>ЗАКЛЕПОЧНИК POP PNT 210  М4 - М12</t>
  </si>
  <si>
    <t>33515</t>
  </si>
  <si>
    <t>ЗАКЛЕПОЧНИК POP PNT 310  М4 - М12</t>
  </si>
  <si>
    <t>33516</t>
  </si>
  <si>
    <t>ЗАКЛЕПОЧНИК POP PNT 410  М5 - М12</t>
  </si>
  <si>
    <t>33510</t>
  </si>
  <si>
    <t>ЗАКЛЕПОЧНИК POP PROSET 1600MCS  2.0 - 4.0 мм</t>
  </si>
  <si>
    <t>33511</t>
  </si>
  <si>
    <t>ЗАКЛЕПОЧНИК POP PROSET 2500MCS  2.8 - 5.0 мм</t>
  </si>
  <si>
    <t>33512</t>
  </si>
  <si>
    <t>ЗАКЛЕПОЧНИК POP PROSET 3400MCS  2.8 - 6.4 мм</t>
  </si>
  <si>
    <t>33506</t>
  </si>
  <si>
    <t>ЗАКЛЕПОЧНИК POP PS 15  2.4 - 4.8 мм</t>
  </si>
  <si>
    <t>33507</t>
  </si>
  <si>
    <t>ЗАКЛЕПОЧНИК POP PS 25  2.4 - 6.4 мм</t>
  </si>
  <si>
    <t>33508</t>
  </si>
  <si>
    <t>ЗАКЛЕПОЧНИК POP PS 40  2.4 - 6.4 мм</t>
  </si>
  <si>
    <t>33509</t>
  </si>
  <si>
    <t>ЗАКЛЕПОЧНИК POP PS 45  2.4 - 6.4 мм</t>
  </si>
  <si>
    <t>МИНИМ. к-во</t>
  </si>
  <si>
    <t>Труба  15х15х1.5 6м г/к Ст1пс</t>
  </si>
  <si>
    <t>Труба  20х20х1.5 6м г/к Ст1пс</t>
  </si>
  <si>
    <t>Труба  20х20х2 6м Ст3пс5 ММЗ</t>
  </si>
  <si>
    <t>Труба  25х25х1.5 6м Ст1пс кор</t>
  </si>
  <si>
    <t>Труба  25х25х1.5 6м г/к Ст1пс</t>
  </si>
  <si>
    <t>Труба  25х25х2 6м Ст1пс СС</t>
  </si>
  <si>
    <t>Труба  25х25х2 6м Ст3пс5 ММЗ</t>
  </si>
  <si>
    <t>Труба  30х20х2 6м Ст3пс5</t>
  </si>
  <si>
    <t>Труба  30х30х1.5 6м Ст1пс кор</t>
  </si>
  <si>
    <t>Труба  30х30х1.5 6м г/к Ст1пс</t>
  </si>
  <si>
    <t>Труба  30х30х2 6м Ст1пс СС</t>
  </si>
  <si>
    <t>Труба  30х30х2 6м Ст3пс5 ММЗ</t>
  </si>
  <si>
    <t>Труба  30х30х3 6м Ст3пс5</t>
  </si>
  <si>
    <t>Труба  40х20х1.5 6м Ст1пс</t>
  </si>
  <si>
    <t>Труба  40х20х2 6м Ст3пс5 ММЗ</t>
  </si>
  <si>
    <t>Труба  40х20х3 6м Ст3пс5</t>
  </si>
  <si>
    <t>Труба  40х25х1.5 6м Ст1пс</t>
  </si>
  <si>
    <t>Труба  40х25х2 6м Ст3пс5 ММЗ</t>
  </si>
  <si>
    <t>Труба  40х25х3 6м Ст3пс5</t>
  </si>
  <si>
    <t>Труба  40х40х1.5 6м Ст1пс</t>
  </si>
  <si>
    <t>Труба  40х40х2 6м Ст1пс СС</t>
  </si>
  <si>
    <t>Труба  40х40х2 6м Ст3пс5 ММЗ</t>
  </si>
  <si>
    <t>Труба  40х40х2.5 9.7м Ст3пс5</t>
  </si>
  <si>
    <t>Труба  40х40х3 6м Ст3пс5 ММЗ</t>
  </si>
  <si>
    <t>Труба  40х40х3 6м Ст3пс5 СС</t>
  </si>
  <si>
    <t>Труба  40х40х4 6м Ст3пс5 СС</t>
  </si>
  <si>
    <t>Труба  50х25х2 6м Ст1пс СС</t>
  </si>
  <si>
    <t>Труба  50х25х2 6м Ст1пс5 ММЗ</t>
  </si>
  <si>
    <t>Труба  50х30х2 6м Ст3пс5 ММЗ</t>
  </si>
  <si>
    <t>Труба  50х50х2 6м Ст1пс СС</t>
  </si>
  <si>
    <t>Труба  50х50х2 6м Ст3пс5 ММЗ</t>
  </si>
  <si>
    <t>Труба  50х50х3 6м Ст3пс5 ММЗ</t>
  </si>
  <si>
    <t>Труба  50х50х3 6м Ст3пс5 СС</t>
  </si>
  <si>
    <t>Труба  50х50х4 12м Ст3пс5</t>
  </si>
  <si>
    <t>Труба  50х50х4 6м Ст3пс5 ММЗ</t>
  </si>
  <si>
    <t>Труба  50х50х4 6м Ст3пс5 СС</t>
  </si>
  <si>
    <t>Труба  50х50х5 6м Ст3пс5</t>
  </si>
  <si>
    <t>Труба  50х50х5 6м Ст3пс5 ММЗ</t>
  </si>
  <si>
    <t>Труба  60х30х1.5 6м Ст1пс</t>
  </si>
  <si>
    <t>Труба  60х30х2 6м Ст1пс СС</t>
  </si>
  <si>
    <t>Труба  60х30х2 6м Ст1пс кор</t>
  </si>
  <si>
    <t>Труба  60х30х2 6м Ст3пс5 ММЗ</t>
  </si>
  <si>
    <t>Труба  60х30х3 6м Ст3пс5 ММЗ</t>
  </si>
  <si>
    <t>Труба  60х30х3 6м Ст3пс5 СС</t>
  </si>
  <si>
    <t>Труба  60х30х4 6м Ст3пс5 ММЗ</t>
  </si>
  <si>
    <t>Труба  60х30х4 6м Ст3пс5 СС</t>
  </si>
  <si>
    <t>Труба  60х40х1.5 6м Ст1пс</t>
  </si>
  <si>
    <t>Труба  60х40х2 6м Ст1пс СС</t>
  </si>
  <si>
    <t>Труба  60х40х2 6м Ст3пс5 ММЗ</t>
  </si>
  <si>
    <t>Труба  60х40х3 6м Ст3пс5 ММЗ</t>
  </si>
  <si>
    <t>Труба  60х40х3 6м Ст3пс5 СС</t>
  </si>
  <si>
    <t>Труба  60х40х3 6м Ст3пс5 Укр</t>
  </si>
  <si>
    <t>Труба  60х40х4 6м Ст3пс5 СС</t>
  </si>
  <si>
    <t>Труба  60х60х2 6м Ст1пс СС</t>
  </si>
  <si>
    <t>Труба  60х60х2 6м Ст3пс5 ММЗ</t>
  </si>
  <si>
    <t>Труба  60х60х3 6м Ст3пс5 ММЗ</t>
  </si>
  <si>
    <t>Труба  60х60х3 6м Ст3пс5 СС</t>
  </si>
  <si>
    <t>Труба  60х60х3 6м Ст3пс5 Укр</t>
  </si>
  <si>
    <t>Труба  60х60х4 12м Ст3пс5 СС</t>
  </si>
  <si>
    <t>Труба  60х60х4 6м Ст3пс5 СС</t>
  </si>
  <si>
    <t>Труба  70х70х3 6м Ст3пс5</t>
  </si>
  <si>
    <t>Труба  80х40х2 6м Ст1пс</t>
  </si>
  <si>
    <t>Труба  80х40х3 6м Ст3пс5 СС</t>
  </si>
  <si>
    <t>Труба  80х40х3.5 8м Ст2пс</t>
  </si>
  <si>
    <t>Труба  80х40х4 6м Ст3пс ММЗ</t>
  </si>
  <si>
    <t>Труба  80х40х4 6м Ст3пс5 СС</t>
  </si>
  <si>
    <t>Труба  80х60х3 6м Ст3пс5 ММЗ</t>
  </si>
  <si>
    <t>Труба  80х60х3 6м Ст3пс5 СС</t>
  </si>
  <si>
    <t>Труба  80х60х4 6м Ст3пс5 ММЗ</t>
  </si>
  <si>
    <t>Труба  80х60х4 6м Ст3пс5 СС</t>
  </si>
  <si>
    <t>Труба  80х80х3 12м Ст3пс5 СС</t>
  </si>
  <si>
    <t>Труба  80х80х3 6м Ст3пс5 ММЗ</t>
  </si>
  <si>
    <t>Труба  80х80х3 8-11м Ст3пс5</t>
  </si>
  <si>
    <t>Труба  80х80х4 12м Ст3пс5 СС</t>
  </si>
  <si>
    <t>Труба  80х80х4 12мСт3пс5 ММЗ</t>
  </si>
  <si>
    <t>Труба  80х80х4 6м Ст3пс5 ММЗ</t>
  </si>
  <si>
    <t>Труба  80х80х4 8-11м Ст3пс5</t>
  </si>
  <si>
    <t>Труба  80х80х5 12м Ст3пс5 СС</t>
  </si>
  <si>
    <t>Труба  80х80х5 8-11м Ст3пс5</t>
  </si>
  <si>
    <t>Труба  80х80х6 12м Ст3пс5</t>
  </si>
  <si>
    <t>Труба 100х 50х3 12м Ст3пс5</t>
  </si>
  <si>
    <t>Труба 100х 50х3 6м Ст3пс5</t>
  </si>
  <si>
    <t>Труба 100х 50х4 12м Ст3пс5</t>
  </si>
  <si>
    <t>Труба 100х 50х4 6м Ст3пс5</t>
  </si>
  <si>
    <t>Труба 100х 50х5 12м Ст3пс5</t>
  </si>
  <si>
    <t>Труба 100х 50х5 6м Ст3пс5</t>
  </si>
  <si>
    <t>Труба 100х 60х4 12м Ст3пс5</t>
  </si>
  <si>
    <t>Труба 100х 60х4 8-11м Ст3пс5</t>
  </si>
  <si>
    <t>Труба 100х 60х5 12м Ст3пс5</t>
  </si>
  <si>
    <t>Труба 100х 60х5 6-11м Ст3пс5</t>
  </si>
  <si>
    <t>Труба 100х 80х4 12м Ст3пс5</t>
  </si>
  <si>
    <t>Труба 100х100х3 12м Ст3пс5 Укр</t>
  </si>
  <si>
    <t>Труба 100х100х3 12м Ст3сп5 Ш</t>
  </si>
  <si>
    <t>Труба 100х100х3 6м Ст3пс5</t>
  </si>
  <si>
    <t>Труба 100х100х3 6м Ст3пс5 ММЗ</t>
  </si>
  <si>
    <t>Труба 100х100х4 12м 09Г2С Ш</t>
  </si>
  <si>
    <t>Труба 100х100х4 12м Ст3пс5 ММЗ</t>
  </si>
  <si>
    <t>Труба 100х100х4 12м Ст3пс5 Укр</t>
  </si>
  <si>
    <t>Труба 100х100х4 12м Ст3сп5 Ш</t>
  </si>
  <si>
    <t>Труба 100х100х5 12м 09Г2С Ш</t>
  </si>
  <si>
    <t>Труба 100х100х5 12м Ст3пс/сп5</t>
  </si>
  <si>
    <t>Труба 100х100х6 12м 09Г2С Ш</t>
  </si>
  <si>
    <t>Труба 100х100х6 12м Ст3сп5 Ш</t>
  </si>
  <si>
    <t>Труба 100х100х6 7-9м Ст3пс5</t>
  </si>
  <si>
    <t>Труба 100х100х8 12м 09Г2С Ш</t>
  </si>
  <si>
    <t>Труба 100х100х8 12м Ст3сп5 Ш</t>
  </si>
  <si>
    <t>Труба 120х 60х4 12м Ст3пс/сп5</t>
  </si>
  <si>
    <t>Труба 120х 60х5 12м Ст3пс/сп5</t>
  </si>
  <si>
    <t>Труба 120х 80х4 12м Ст3сп5 Ш</t>
  </si>
  <si>
    <t>Труба 120х 80х5 12м Ст3сп5 Ш</t>
  </si>
  <si>
    <t>Труба 120х 80х6 12м Ст3сп5 Ш</t>
  </si>
  <si>
    <t>Труба 120х120х3 12м Ст3сп5 Ш</t>
  </si>
  <si>
    <t>Труба 120х120х4 12м 09Г2С Ш</t>
  </si>
  <si>
    <t>Труба 120х120х4 12м Ст3сп5 Ш</t>
  </si>
  <si>
    <t>Труба 120х120х5 12м Ст3сп5 Ш</t>
  </si>
  <si>
    <t>Труба 120х120х6 12м 09Г2С Ш</t>
  </si>
  <si>
    <t>Труба 120х120х6 12м Ст3сп5 Ш</t>
  </si>
  <si>
    <t>Труба 120х120х8 12м 09Г2С Ш</t>
  </si>
  <si>
    <t>Труба 120х120х8 12м Ст3сп5 Ш</t>
  </si>
  <si>
    <t>Труба 140х100х4 12м Ст3сп5 Ш</t>
  </si>
  <si>
    <t>Труба 140х100х6 12м Ст3сп5 Ш</t>
  </si>
  <si>
    <t>Труба 140х120х5 12м Ст3сп5 Ш</t>
  </si>
  <si>
    <t>Труба 140х140х4 12м Ст3сп5 Ш</t>
  </si>
  <si>
    <t>Труба 140х140х5 12м 09Г2С Ш</t>
  </si>
  <si>
    <t>Труба 140х140х5 12м Ст3сп5 Ш</t>
  </si>
  <si>
    <t>Труба 140х140х6 12м 09Г2С Ш</t>
  </si>
  <si>
    <t>Труба 140х140х6 12м Ст3сп5 Ш</t>
  </si>
  <si>
    <t>Труба 140х140х7 12м 09Г2С Ш</t>
  </si>
  <si>
    <t>Труба 140х140х7 12м Ст3сп5</t>
  </si>
  <si>
    <t>Труба 140х140х8 12м 09Г2С Ш</t>
  </si>
  <si>
    <t>Труба 140х140х8 12м Ст3сп5 Ш</t>
  </si>
  <si>
    <t>Труба 150х100х4 12м Ст3сп5</t>
  </si>
  <si>
    <t>Труба 150х100х8 12м Ст3сп5</t>
  </si>
  <si>
    <t>Труба 150х150х4 12м Ст3сп5 Ш</t>
  </si>
  <si>
    <t>Труба 150х150х5 12м Ст3 Укр</t>
  </si>
  <si>
    <t>Труба 150х150х5 12м Ст3сп5 Ш</t>
  </si>
  <si>
    <t>Труба 150х150х6 12м Ст3 Укр</t>
  </si>
  <si>
    <t>Труба 150х150х6 12м Ст3сп5 Ш</t>
  </si>
  <si>
    <t>Труба 150х150х8 10-12мСт3пс</t>
  </si>
  <si>
    <t>Труба 150х150х8 12м 09Г2С Ш</t>
  </si>
  <si>
    <t>Труба 150х150х8 12м Ст3сп5 Ш</t>
  </si>
  <si>
    <t>Труба 160х 80х5 12м Ст3пс5</t>
  </si>
  <si>
    <t>Труба 160х 80х5 12м Ст3сп5 Ш</t>
  </si>
  <si>
    <t>Труба 160х120х4 12м Ст3сп5 Ш</t>
  </si>
  <si>
    <t>Труба 160х120х4 8-11мСт3пс5</t>
  </si>
  <si>
    <t>Труба 160х120х5 12м Ст3сп5 Ш</t>
  </si>
  <si>
    <t>Труба 160х120х5 8-12м 09Г2С</t>
  </si>
  <si>
    <t>Труба 160х120х5 8-12мСт3сп5</t>
  </si>
  <si>
    <t>Труба 160х120х6 12м Ст3сп5 Ш</t>
  </si>
  <si>
    <t>Труба 160х120х8 12м Ст3сп5 Ш</t>
  </si>
  <si>
    <t>Труба 160х160х4 12м Ст3 Укр</t>
  </si>
  <si>
    <t>Труба 160х160х4 12м Ст3сп5 Ш</t>
  </si>
  <si>
    <t>Труба 160х160х4 6-12м 09Г2С</t>
  </si>
  <si>
    <t>Труба 160х160х5 12м 09Г2С Ш</t>
  </si>
  <si>
    <t>Труба 160х160х5 12м Ст3сп5 Ш</t>
  </si>
  <si>
    <t>Труба 160х160х6 12м 09Г2С Ш</t>
  </si>
  <si>
    <t>Труба 160х160х6 12м Ст3сп5 Ш</t>
  </si>
  <si>
    <t>Труба 160х160х7 12м Ст3сп5 Ш</t>
  </si>
  <si>
    <t>Труба 160х160х8 12м Ст3сп5 Ш</t>
  </si>
  <si>
    <t>Труба 180х100х5 12м Ст3сп5 Ш</t>
  </si>
  <si>
    <t>Труба 180х100х6 12м Ст3сп5 Ш</t>
  </si>
  <si>
    <t>Труба 180х100х8 12м Ст3сп5 Ш</t>
  </si>
  <si>
    <t>Труба 180х140х4 12м Ст3сп5 Ш</t>
  </si>
  <si>
    <t>Труба 180х140х4 6-12м 09Г2С</t>
  </si>
  <si>
    <t>Труба 180х140х4 6-12мСт3сп5</t>
  </si>
  <si>
    <t>Труба 180х140х5 12м 09Г2С Ш</t>
  </si>
  <si>
    <t>Труба 180х140х5 12м Ст3сп5 Ш</t>
  </si>
  <si>
    <t>Труба 180х140х6 12м 09Г2С Ш</t>
  </si>
  <si>
    <t>Труба 180х140х6 12м Ст3сп5 Ш</t>
  </si>
  <si>
    <t>Труба 180х140х6 6-11м 09Г2С</t>
  </si>
  <si>
    <t>Труба 180х140х8 12м 09Г2С Ш</t>
  </si>
  <si>
    <t>Труба 180х140х8 12м Ст3сп5 Ш</t>
  </si>
  <si>
    <t>Труба 180х140х8 6-12м 09Г2С</t>
  </si>
  <si>
    <t>Труба 180х180х 5  12м Ст3сп5 Ш</t>
  </si>
  <si>
    <t>Труба 180х180х 6  12м 09Г2С Ш</t>
  </si>
  <si>
    <t>Труба 180х180х 6  12м Ст3 Укр</t>
  </si>
  <si>
    <t>Труба 180х180х 6  12м Ст3сп5 Ш</t>
  </si>
  <si>
    <t>Труба 180х180х 7  12м Ст3сп5 Ш</t>
  </si>
  <si>
    <t>Труба 180х180х 8  12м Ст3сп5 Ш</t>
  </si>
  <si>
    <t>Труба 180х180х10 12м 09Г2С Ш</t>
  </si>
  <si>
    <t>Труба 180х180х10 12м Ст3сп5 Ш</t>
  </si>
  <si>
    <t>Труба 200х100х5 12м Ст3сп5 Ш</t>
  </si>
  <si>
    <t>Труба 200х100х6 12м Ст3сп5 Ш</t>
  </si>
  <si>
    <t>Труба 200х120х5 12м Ст3пс5 Ш</t>
  </si>
  <si>
    <t>Труба 200х120х6 12м Ст3сп5 Ш</t>
  </si>
  <si>
    <t>Труба 200х160х 5  12м 09Г2С Ш</t>
  </si>
  <si>
    <t>Труба 200х160х 5  12м Ст3сп5 Ш</t>
  </si>
  <si>
    <t>Труба 200х160х 6  12м 09Г2С Ш</t>
  </si>
  <si>
    <t>Труба 200х160х 6  12м Ст3сп5 Ш</t>
  </si>
  <si>
    <t>Труба 200х160х 6  6-12м 09Г2С</t>
  </si>
  <si>
    <t>Труба 200х160х 8  12м Ст3сп5 Ш</t>
  </si>
  <si>
    <t>Труба 200х200х 5  12м Ст3 Укр</t>
  </si>
  <si>
    <t>Труба 200х200х 5  12м Ст3сп5 Ш</t>
  </si>
  <si>
    <t>Труба 200х200х 6  12м 09Г2С Ш</t>
  </si>
  <si>
    <t>Труба 200х200х 6  12м Ст3сп5 Ш</t>
  </si>
  <si>
    <t>Труба 200х200х 8  12м 09Г2С Ш</t>
  </si>
  <si>
    <t>Труба 200х200х 8  12м Ст3сп5 Ш</t>
  </si>
  <si>
    <t>Труба 200х200х10 12м 09Г2С Ш</t>
  </si>
  <si>
    <t>Труба 200х200х10 12м Ст3сп5 Ш</t>
  </si>
  <si>
    <t>Труба 200х200х12 12м 09Г2С Ш</t>
  </si>
  <si>
    <t>Труба 200х200х12 12м Ст3сп5 Ш</t>
  </si>
  <si>
    <t>Труба 230х100х8 12м Ст3сп5</t>
  </si>
  <si>
    <t>Труба 240х160х8 12м Ст3сп5 Ш</t>
  </si>
  <si>
    <t>Труба 250х150х6 12м Ст3сп5 Ш</t>
  </si>
  <si>
    <t>Труба 250х150х8 12м Ст3сп5 Ш</t>
  </si>
  <si>
    <t>Труба 250х250х 6  12м Ст3сп5 Ш</t>
  </si>
  <si>
    <t>Труба 250х250х 8  12м 09Г2С Ш</t>
  </si>
  <si>
    <t>Труба 250х250х10 12м 09Г2С Ш</t>
  </si>
  <si>
    <t>Труба 250х250х10 12м Ст3сп5 Ш</t>
  </si>
  <si>
    <t>Труба 250х250х12 12м 09Г2С Ш</t>
  </si>
  <si>
    <t>Труба 300х200х 6  12м Ст3сп5 Ш</t>
  </si>
  <si>
    <t>Труба 300х200х 8  12м 09Г2С Ш</t>
  </si>
  <si>
    <t>Труба 300х200х10 12м Ст3сп5 Ш</t>
  </si>
  <si>
    <t>Труба 300х300х 6  12м Ст3сп5 Ш</t>
  </si>
  <si>
    <t>Труба 300х300х10 12м 09Г2С Ш</t>
  </si>
  <si>
    <t>Труба 300х300х10 12м Ст3сп5 Ш</t>
  </si>
  <si>
    <t>Уголок  25х3 3-6м Ст3пс5</t>
  </si>
  <si>
    <t>Уголок  25х3 6м Ст3пс/сп5</t>
  </si>
  <si>
    <t>Уголок  25х4 6м Ст3пс/сп5</t>
  </si>
  <si>
    <t>Уголок  32х3 2-6м Ст3пс5</t>
  </si>
  <si>
    <t>Уголок  32х3 6м Ст3пс/сп5</t>
  </si>
  <si>
    <t>Уголок  32х4 3-8м Ст3пс5</t>
  </si>
  <si>
    <t>Уголок  32х4 6м Ст3пс/сп5</t>
  </si>
  <si>
    <t>Уголок  40х4 2м Ст3пс/сп5</t>
  </si>
  <si>
    <t>Уголок  40х4 3-8м Ст3пс5</t>
  </si>
  <si>
    <t>Уголок  40х4 3м Ст3пс/сп5</t>
  </si>
  <si>
    <t>Уголок  40х4 6м Ст3пс/сп5</t>
  </si>
  <si>
    <t>Уголок  50х5 12м Ст3пс/сп5</t>
  </si>
  <si>
    <t>Уголок  50х5 3м Ст3пс/сп5</t>
  </si>
  <si>
    <t>Уголок  63х40х5 3-7м Ст3пс5</t>
  </si>
  <si>
    <t>Уголок  63х40х5 6м Ст3пс5</t>
  </si>
  <si>
    <t>Уголок  63х40х5 6м Ст3сп5</t>
  </si>
  <si>
    <t>Уголок  63х5 2-7м Ст3пс5</t>
  </si>
  <si>
    <t>Уголок  63х5 6м Ст3пс/сп5</t>
  </si>
  <si>
    <t>Уголок  63х6 6м Ст3пс/сп5</t>
  </si>
  <si>
    <t>Уголок  70х5 12м Ст3пс/сп5</t>
  </si>
  <si>
    <t>Уголок  70х5 6м Ст3сп5</t>
  </si>
  <si>
    <t>Уголок  75х5 6м Ст3пс/сп5</t>
  </si>
  <si>
    <t>Уголок  75х6 3-6м Ст3пс5</t>
  </si>
  <si>
    <t>Уголок  75х6 3-7м Ст3пс5</t>
  </si>
  <si>
    <t>Уголок  75х6 6м Ст3пс/сп5</t>
  </si>
  <si>
    <t>Уголок  80х6 12м Ст3пс5</t>
  </si>
  <si>
    <t>Уголок  80х6 4-7м Ст3пс5</t>
  </si>
  <si>
    <t>Уголок  90х6 12м Ст3пс5</t>
  </si>
  <si>
    <t>Уголок  90х6 3-11м Ст3пс5</t>
  </si>
  <si>
    <t>Уголок  90х7 12м Ст3пс5</t>
  </si>
  <si>
    <t>Уголок  90х7 4-7м Ст3пс5</t>
  </si>
  <si>
    <t>Уголок  90х7 9м Ст3пс5</t>
  </si>
  <si>
    <t>Уголок  90х8 12м Ст3пс5</t>
  </si>
  <si>
    <t>Уголок  90х8 3-5м Ст3пс5</t>
  </si>
  <si>
    <t>Уголок 100х 7  12м Ст3пс5</t>
  </si>
  <si>
    <t>Уголок 100х 7  4-8м Ст3пс5</t>
  </si>
  <si>
    <t>Уголок 100х 8  12м Ст3пс5</t>
  </si>
  <si>
    <t>Уголок 100х 8  3-6м Ст3пс5</t>
  </si>
  <si>
    <t>Уголок 100х10 12м Ст3пс5</t>
  </si>
  <si>
    <t>Уголок 100х10 4-7м Ст3пс5</t>
  </si>
  <si>
    <t>Уголок 100х63х6 6м Ст3сп5</t>
  </si>
  <si>
    <t>Уголок 100х63х6 н.дл.Ст3</t>
  </si>
  <si>
    <t>Уголок 100х63х8 6м Ст3сп5</t>
  </si>
  <si>
    <t>Уголок 125х 8  12м Ст3пс5</t>
  </si>
  <si>
    <t>Уголок 125х 9 12м Ст3пс5</t>
  </si>
  <si>
    <t>Уголок 125х10 12м Ст3пс5</t>
  </si>
  <si>
    <t>Уголок 125х10 4-7м Ст3пс5</t>
  </si>
  <si>
    <t>Уголок 125х10 6м Ст3пс5</t>
  </si>
  <si>
    <t>Уголок 125х80х8 11.5м Ст3сп5</t>
  </si>
  <si>
    <t>Уголок 140х 9 12м Ст3пс5</t>
  </si>
  <si>
    <t>Уголок 160х10 12м Ст3пс5</t>
  </si>
  <si>
    <t>Уголок 200х12 12м Ст3пс5</t>
  </si>
  <si>
    <t>0000022993</t>
  </si>
  <si>
    <t>Лист    А5М  0,8x1200x3000</t>
  </si>
  <si>
    <t>0000000304</t>
  </si>
  <si>
    <t>Лист    А5М  1,5x1200x3000</t>
  </si>
  <si>
    <t>0000022698</t>
  </si>
  <si>
    <t>Лист    А5М  2,0х1200х3000</t>
  </si>
  <si>
    <t>0000018251</t>
  </si>
  <si>
    <t>Лист   АМг2М   1,5х1500х3000</t>
  </si>
  <si>
    <t>0000022420</t>
  </si>
  <si>
    <t>Лист   АМг2М   1,0х1500х3000</t>
  </si>
  <si>
    <t>00000217335</t>
  </si>
  <si>
    <t>Лист   АМг2М   2,0х1500х3000</t>
  </si>
  <si>
    <t>0000022418</t>
  </si>
  <si>
    <t>Лист   АМг2М   3,0х1500х3000</t>
  </si>
  <si>
    <t>0000237892</t>
  </si>
  <si>
    <t>Лист   АМг2М   4,0х1500х3000</t>
  </si>
  <si>
    <t>0000000402</t>
  </si>
  <si>
    <t>Лист   АМг3М   1,0х1200х3000</t>
  </si>
  <si>
    <t>0000022708</t>
  </si>
  <si>
    <t>Лист   АМг3М   1,5х1200х3000</t>
  </si>
  <si>
    <t>0000007191</t>
  </si>
  <si>
    <t>Лист   АМг3М   1,5х1500х3000</t>
  </si>
  <si>
    <t>0000007829</t>
  </si>
  <si>
    <t>Лист   АМг3М   2,0х1200х3000</t>
  </si>
  <si>
    <t>000007830</t>
  </si>
  <si>
    <t>Лист   АМг3М   3,0х1200Х3000</t>
  </si>
  <si>
    <t>Лист   АМг3М   3,0х1500Х3000</t>
  </si>
  <si>
    <t>0000000636</t>
  </si>
  <si>
    <t>Лист   АМг3М   4,0х1200х3000</t>
  </si>
  <si>
    <t>0000014167</t>
  </si>
  <si>
    <t>Лист   АМг3М   5,0х1200х3000</t>
  </si>
  <si>
    <t>0000009820</t>
  </si>
  <si>
    <t>Лист   АМг3М   8,0х1200х3000</t>
  </si>
  <si>
    <t>0000022550</t>
  </si>
  <si>
    <t>Лист   АМг3М  10,0х1200х3000</t>
  </si>
  <si>
    <t>0000238431</t>
  </si>
  <si>
    <t>Лист  АМцН2   0,8x1200x750</t>
  </si>
  <si>
    <t>0000238668</t>
  </si>
  <si>
    <t>Лист  АМцН2   1,0x1200x2000</t>
  </si>
  <si>
    <t>000022747</t>
  </si>
  <si>
    <t>Лист  АМцН2   1,0x1200x3000</t>
  </si>
  <si>
    <t>0000023696</t>
  </si>
  <si>
    <t>Лист  АМцН2   1,0x1200x600</t>
  </si>
  <si>
    <t>0000238670</t>
  </si>
  <si>
    <t>Лист  АМцН2   1,5x1200x2000</t>
  </si>
  <si>
    <t>0000023905</t>
  </si>
  <si>
    <t>Лист  АМцН2   1,5x1200x600</t>
  </si>
  <si>
    <t>0000238667</t>
  </si>
  <si>
    <t>Лист  АМцН2  2,0х1200x2000</t>
  </si>
  <si>
    <t>0000023748</t>
  </si>
  <si>
    <t>Лист  АМцН2   2,0x1200x3000</t>
  </si>
  <si>
    <t>0000238669</t>
  </si>
  <si>
    <t>Лист  АМцН2   2,0x1200x600</t>
  </si>
  <si>
    <t>0000023359</t>
  </si>
  <si>
    <t>Лист  АМцН2   5,0х1200х3000</t>
  </si>
  <si>
    <t>0000000545</t>
  </si>
  <si>
    <t>Лист Д16АМ    4,0х1200х3000</t>
  </si>
  <si>
    <t>0000010510</t>
  </si>
  <si>
    <t>Лист Д16АТ   1,0х1200х3000</t>
  </si>
  <si>
    <t>0000013734</t>
  </si>
  <si>
    <t>Лист Д16АТ   1,5х1200х3000</t>
  </si>
  <si>
    <t>0000010511</t>
  </si>
  <si>
    <t>Лист Д16АТ   2,0х1200х3000</t>
  </si>
  <si>
    <t>0000014168</t>
  </si>
  <si>
    <t>Лист Д16АТ   3,0х1200х3000</t>
  </si>
  <si>
    <t>0000023949</t>
  </si>
  <si>
    <t>Лист Д16АТ   4,0х1200х3000</t>
  </si>
  <si>
    <t>0000022751</t>
  </si>
  <si>
    <t>Лист Д16АТ    6,0х1200х3000</t>
  </si>
  <si>
    <t>0000022623</t>
  </si>
  <si>
    <t>Плита АМг2    60,0х1200х1000</t>
  </si>
  <si>
    <t>0000022906</t>
  </si>
  <si>
    <t>Заглушка квадратная 15х15 10шт</t>
  </si>
  <si>
    <t>0000022907</t>
  </si>
  <si>
    <t>Заглушка квадратная 20х20 10шт</t>
  </si>
  <si>
    <t>0000022909</t>
  </si>
  <si>
    <t>Заглушка квадратная 30х30  2шт</t>
  </si>
  <si>
    <t>0000022910</t>
  </si>
  <si>
    <t>Заглушка квадратная 40х40  2шт</t>
  </si>
  <si>
    <t>0000022911</t>
  </si>
  <si>
    <t>Заглушка квадратная 50х50  2шт</t>
  </si>
  <si>
    <t>0000022913</t>
  </si>
  <si>
    <t>Заглушка квадратная 60х60  2шт</t>
  </si>
  <si>
    <t>0000022914</t>
  </si>
  <si>
    <t>Заглушка прямоугол. 40х20  2шт</t>
  </si>
  <si>
    <t>0000022916</t>
  </si>
  <si>
    <t>Заглушка прямоугол. 80х40  2шт</t>
  </si>
  <si>
    <t>0000022917</t>
  </si>
  <si>
    <t>Заглушка круглая д. 8мм 10шт</t>
  </si>
  <si>
    <t>0000022918</t>
  </si>
  <si>
    <t>Заглушка круглая д.12мм 10шт</t>
  </si>
  <si>
    <t>0000022919</t>
  </si>
  <si>
    <t>Заглушка круглая д.14мм 10шт</t>
  </si>
  <si>
    <t>0000022920</t>
  </si>
  <si>
    <t>Заглушка круглая д.16мм 10шт</t>
  </si>
  <si>
    <t>0000022921</t>
  </si>
  <si>
    <t>Заглушка круглая д.18мм 10шт</t>
  </si>
  <si>
    <t>0000022922</t>
  </si>
  <si>
    <t>Заглушка круглая д.20мм 10шт</t>
  </si>
  <si>
    <t>0000022923</t>
  </si>
  <si>
    <t>Заглушка круглая д.22мм 10шт</t>
  </si>
  <si>
    <t>0000022925</t>
  </si>
  <si>
    <t>Заглушка круглая д.28мм 10шт</t>
  </si>
  <si>
    <t>0000022926</t>
  </si>
  <si>
    <t>Заглушка круглая д.30мм  2шт</t>
  </si>
  <si>
    <t>0000022927</t>
  </si>
  <si>
    <t>Заглушка круглая д.50мм  2шт</t>
  </si>
  <si>
    <t>0000022928</t>
  </si>
  <si>
    <t>Заглушка для болта/гайки 10шт</t>
  </si>
  <si>
    <t>0000022929</t>
  </si>
  <si>
    <t>0000022930</t>
  </si>
  <si>
    <t>0000023158</t>
  </si>
  <si>
    <t>Заглушка прямоугол. 30х15  2шт</t>
  </si>
  <si>
    <t>0000023159</t>
  </si>
  <si>
    <t>Заглушка прямоугол. 50х20  2шт</t>
  </si>
  <si>
    <t>0000023160</t>
  </si>
  <si>
    <t>Заглушка квадратная 80х80  1шт</t>
  </si>
  <si>
    <t>0000023161</t>
  </si>
  <si>
    <t>Заглушка квадратная  100х100 1шт</t>
  </si>
  <si>
    <t>Полоса  4х20 6м+н.д.Ст3пс</t>
  </si>
  <si>
    <t>Полоса  4х25 6м+н.д.Ст3пс</t>
  </si>
  <si>
    <t>Полоса  4х30 6м+н.д.Ст3пс</t>
  </si>
  <si>
    <t>Полоса  4х40 6м+н.д.Ст3пс</t>
  </si>
  <si>
    <t>Полоса  5х50 6м+н.д.Ст3пс</t>
  </si>
  <si>
    <t>Полоса  6х60 6м+н.д.Ст3пс</t>
  </si>
  <si>
    <t>Полоса  8х100 5.85м+н.д.Ст3сп</t>
  </si>
  <si>
    <t>Полоса 10х100 5.85м+н.д.Ст3сп</t>
  </si>
  <si>
    <t>стирол-акрил Quinn SAN clear(прозр.)3050*2050*3мм</t>
  </si>
  <si>
    <t>стирол-акрил Quinn SAN UV opal35%(бел.)3050*2050*3мм</t>
  </si>
  <si>
    <t>стирол-акрил Quinn SAN clear(прозр.)3050*2000*1.5мм</t>
  </si>
  <si>
    <t>плита Quinn XT opal 024 (дымчатая)2050*3050*3мм</t>
  </si>
  <si>
    <t>плита Quinn SPC opal 5B(6B) 12*2,1m*6mm</t>
  </si>
  <si>
    <t>плита Quinn SPC opal 6B (трансл.)UVP 6*2.1*4мм</t>
  </si>
  <si>
    <t>плита Quinn SPC opal 6B(транслюц.)UVP 6*2.1*6мм</t>
  </si>
  <si>
    <t>плита Quinn SPC clear (прозр.)UVP 6*2,1*6мм</t>
  </si>
  <si>
    <t>плита Quinn SPC clear (прозр.)UVP 6*2,1*8мм</t>
  </si>
  <si>
    <t>плита Quinn SPC clear(прозр.)UVP 6*2,1*4мм</t>
  </si>
  <si>
    <t>плита Quinn PS (п.стирол) clear 2150*1250*1мм</t>
  </si>
  <si>
    <t>плита Quinn PS (п.стирол)"anti-reflex" 2150*1250*1мм</t>
  </si>
  <si>
    <t>плита Quinn PS (п.стирол)"anti-reflex" 2150*1250*1,5мм</t>
  </si>
  <si>
    <t>010905015</t>
  </si>
  <si>
    <t>плита Quinn PS (п.стирол) clear H2S "призма" 2500*1400*3мм</t>
  </si>
  <si>
    <t>010905017</t>
  </si>
  <si>
    <t>плита Quinn PS (п.стирол) clear IMR "колотый лед" 2500*1250*3мм</t>
  </si>
  <si>
    <t>плита Quinn SAN UV clear(прозр.) 3050*2050*2мм</t>
  </si>
  <si>
    <t>плита Quinn SAN opal35%(бел.) 3050*2030*2мм</t>
  </si>
  <si>
    <t>плита Quinn lumina cast 2050 3050*2030*8mm</t>
  </si>
  <si>
    <t>плита Quinn Cast design clear ARD 1000 3050*2030*10мм</t>
  </si>
  <si>
    <t>плита Quinn Cast design trans.green ARD 1512 3050*2030*10мм</t>
  </si>
  <si>
    <t>Акр.стекло Quinn Cast 3925/3945 черное(LT 1%) 2030*3050*3мм</t>
  </si>
  <si>
    <t>Акр.стекло Quinn Cast 1504 тонир.зелен.(LT 28%) 2030*3050*3мм</t>
  </si>
  <si>
    <t>Акр.стекло Quinn Cast 4517 зеленое(LT 11%) 2030*3050*3мм(2000*3050*3мм)</t>
  </si>
  <si>
    <t>Акр.стекло Quinn Cast 4503 зеленое(LT 3%) 2030*3050*3мм</t>
  </si>
  <si>
    <t>Акр.стекло Quinn Cast 4850 синее 2030*3050*3мм</t>
  </si>
  <si>
    <t>Акр.стекло Quinn Cast 4814 синее(LT 12%) 2030*3050*3мм</t>
  </si>
  <si>
    <t>Акр.стекло Quinn Cast 4608 красное(LT 14%) 2030*3050*3мм</t>
  </si>
  <si>
    <t>Акр.стекло Quinn Cast 4629 красное(LT 10%) 2030*3050*3мм</t>
  </si>
  <si>
    <t>Акр.стекло Quinn Cast 4317 оранж.(LT 17%) 2030*3050*3мм</t>
  </si>
  <si>
    <t>Акр.стекло Quinn Cast 4218 желтый 2030*3050*5мм</t>
  </si>
  <si>
    <t>плита Quinn Cast design clear MAT 1000 3050*2030*3мм</t>
  </si>
  <si>
    <t>01091375</t>
  </si>
  <si>
    <t>плита Satin Glass "шампань" ARD 1253 3050*2030*4мм</t>
  </si>
  <si>
    <t>01091376</t>
  </si>
  <si>
    <t>Акр.стекло Quinn Cast Optima LED 2021 white (LT 59%)2030*3050*3мм</t>
  </si>
  <si>
    <t>01091377</t>
  </si>
  <si>
    <t>плита Quinn Cast Design "белый" ARD 2000 3050*2030*10мм</t>
  </si>
  <si>
    <t>плита Quinn lumina cast 2050 3050*2030*6mm</t>
  </si>
  <si>
    <t>01091380</t>
  </si>
  <si>
    <t>плита Quinn lumina cast 2050 3050*2030*4mm</t>
  </si>
  <si>
    <t>01091436</t>
  </si>
  <si>
    <t>образец Quinn cast C01571 FLS0300 флуор.зеленый 2030*3050*3мм</t>
  </si>
  <si>
    <t>01091438</t>
  </si>
  <si>
    <t xml:space="preserve">Веер цветное акриловое стекло &lt;Коллекция 2011г.&gt; </t>
  </si>
  <si>
    <t>01091439</t>
  </si>
  <si>
    <t>Веер Quinn Akrylon XT</t>
  </si>
  <si>
    <t>01091440</t>
  </si>
  <si>
    <t>Веер Quinn PETG</t>
  </si>
  <si>
    <t>01091809</t>
  </si>
  <si>
    <t>плита Quinn Cast 1443 тонир.коричн.(LT57%) 3050*2030*4мм</t>
  </si>
  <si>
    <t>01092001</t>
  </si>
  <si>
    <t>плита Akrylon XT clear(прозр.)3050*2050*3мм</t>
  </si>
  <si>
    <t>01092004</t>
  </si>
  <si>
    <t>плита Akrylon XT clear(прозр.)3050*2050*6мм</t>
  </si>
  <si>
    <t>01092006</t>
  </si>
  <si>
    <t>плита Akrylon XT clear(прозр.)3050*2050*10мм</t>
  </si>
  <si>
    <t>011020109</t>
  </si>
  <si>
    <t>плита Axpet clear 099 3050*2050*0,8мм</t>
  </si>
  <si>
    <t>плита Dibond 1500*4050*2mm черн.мат./черн.глянц. (Black mat/Black high gloss)</t>
  </si>
  <si>
    <t>Плита DIBOND В 1500*4050*3mm золото/серебро (Maygold/Alummet)</t>
  </si>
  <si>
    <t>Плита DIBOND B 1500*4050*3мм черн.мат./черн.глянц. (Black mat/Black high gloss)</t>
  </si>
  <si>
    <t>Плита DIBOND B 1500*4050*3мм красн.мат./красн.глянц.(Red mat/Red high gloss)</t>
  </si>
  <si>
    <t>012001211</t>
  </si>
  <si>
    <t>плита PR-M180/23-71/9400-100_0 700*1000*0,5мм прозр.гл/гл</t>
  </si>
  <si>
    <t>012001212</t>
  </si>
  <si>
    <t>пленка PR-M253/05-01/798M-674K 1550*0,24мм тисненный/глянцевый</t>
  </si>
  <si>
    <t xml:space="preserve">плита PR-M180/23-09/9406-120_DY2 1400*1000*0,7мм белый гл/гл </t>
  </si>
  <si>
    <t>плита KAPA-PLAST 3000*1400*10мм art.705401(705053)</t>
  </si>
  <si>
    <t>плита KAPA-PLAST 1400*1000*5мм art.704049(705049)</t>
  </si>
  <si>
    <t>01240502</t>
  </si>
  <si>
    <t>плита KAPA-MOUNT 3000*1400*10мм art.706290</t>
  </si>
  <si>
    <t xml:space="preserve">плита KAPA-Bright 1000*700*5мм art.703002 </t>
  </si>
  <si>
    <t>плита Nudec PETG 000 clear(прозр.) 2050*1250*0,7мм</t>
  </si>
  <si>
    <t>01291701</t>
  </si>
  <si>
    <t>Веер на цепочке Perspex Standard sample chain</t>
  </si>
  <si>
    <t>01291702</t>
  </si>
  <si>
    <t>Веер на цепочке Perspex Innovation sample chain</t>
  </si>
  <si>
    <t>012919</t>
  </si>
  <si>
    <t>плита Perspex Cast 6T4C зеленый Skoda 3050*2030*3mm</t>
  </si>
  <si>
    <t>012920</t>
  </si>
  <si>
    <t>плита Perspex Red 4415 (малиновый) 3050*2030*3мм</t>
  </si>
  <si>
    <t>013201013</t>
  </si>
  <si>
    <t>Акрил.стекло Plexiglas XT 0A000(20070) clear (прозр.) 3050*2050*12mm</t>
  </si>
  <si>
    <t>Акрил.стекло Plexiglas XT 05070 (WN070) white(молочн.) 3050*2050*6мм</t>
  </si>
  <si>
    <t>Акрил.стекло Plexiglas XT 0А000(20070) clear(прозр.) 3050*2050*5мм</t>
  </si>
  <si>
    <t>Акрил.стекло Plexiglas XT 1N370(35370) бежевое 3050*2050*3мм</t>
  </si>
  <si>
    <t>013202056</t>
  </si>
  <si>
    <t>Акрил.стекло Plexiglas GS LED 3H15 красн.3050*2030*3мм</t>
  </si>
  <si>
    <t>01320254</t>
  </si>
  <si>
    <t>Акрил.стекло Plexiglas XT 5N370 (65370) голубое 3050*2050*3мм</t>
  </si>
  <si>
    <t>01320718</t>
  </si>
  <si>
    <t>Веер Plexiglas XT/GS</t>
  </si>
  <si>
    <t>01320720</t>
  </si>
  <si>
    <t>Компл.образцов Plexiglas The Satin Touch</t>
  </si>
  <si>
    <t>01320721</t>
  </si>
  <si>
    <t>Образец Plexiglas Resist A4</t>
  </si>
  <si>
    <t>01320722</t>
  </si>
  <si>
    <t>Образец Plexiglas RP A4</t>
  </si>
  <si>
    <t>013209021</t>
  </si>
  <si>
    <t>Акрил.стекло Plexiglas GS 7C22 umbra(тонир.) 3050*2030*10мм</t>
  </si>
  <si>
    <t>013209023</t>
  </si>
  <si>
    <t>Акрил.стекло Plexiglas XT 3N670GT (57670) красное 3050*2050*4мм</t>
  </si>
  <si>
    <t>013209025</t>
  </si>
  <si>
    <t>Акрил.стекло Plexiglas XT 20070 clear(прозр.) 2050*1500*3мм</t>
  </si>
  <si>
    <t>013209026</t>
  </si>
  <si>
    <t>Акрил.стекло Plexiglas GS 3H66 красн. 3050*2030*5мм</t>
  </si>
  <si>
    <t>013209027</t>
  </si>
  <si>
    <t>Акрил.стекло Plexiglas GS 6H02 зелен. 3050*2030*3мм</t>
  </si>
  <si>
    <t>013209028</t>
  </si>
  <si>
    <t>Акрил.стекло Plexiglas Mirror XT 0Z025 (зерк. серебро) 3050*2050*3мм</t>
  </si>
  <si>
    <t>013209029</t>
  </si>
  <si>
    <t>Акрил.стекло Plexiglas Resist SDP 0RS22 16/32 1200*3000мм</t>
  </si>
  <si>
    <t>013209030</t>
  </si>
  <si>
    <t>Акрил.стекло Plexiglas GS Satinice WH10 DC двустор.белый 3050*2030*4мм</t>
  </si>
  <si>
    <t>013209031</t>
  </si>
  <si>
    <t>Акрил.стекло Plexiglas GS LED WH72 white (молочн.LT31%)3050*2030*3мм</t>
  </si>
  <si>
    <t>013209032</t>
  </si>
  <si>
    <t>Акрил.стекло Plexiglas GS OF00 clear(прозр.) 3000*2000*40мм</t>
  </si>
  <si>
    <t>013209033</t>
  </si>
  <si>
    <t>Акрил.стекло Plexiglas XT 20070 U (для соляриев) 3050*2050*3мм</t>
  </si>
  <si>
    <t>013209034</t>
  </si>
  <si>
    <t>Акрил.стекло Plexiglas GS Textures 00F0 TU прозр. (LT 92%) 3050*2030*4мм</t>
  </si>
  <si>
    <t>013209035</t>
  </si>
  <si>
    <t>Акрил.стекло Plexiglas GS OF00 clear(прозр.) 3000*2000*30мм</t>
  </si>
  <si>
    <t>013209036</t>
  </si>
  <si>
    <t>Акрил.стекло Plexiglas XT 05070 white(молочн.) 4050*2050*3мм</t>
  </si>
  <si>
    <t>013209037</t>
  </si>
  <si>
    <t>Акрил.стекло Plexiglas GS OF00 clear(прозр.) 3050*2030*20мм</t>
  </si>
  <si>
    <t>013209038</t>
  </si>
  <si>
    <t>Акрил.стекло Plexiglas GS OF00 clear(прозр.) 3050*2030*10мм</t>
  </si>
  <si>
    <t>013209039</t>
  </si>
  <si>
    <t>Акрил.стекло Plexiglas GS Satinice WH10 DC  двустор.белый 3050*2030*20мм</t>
  </si>
  <si>
    <t>0132091014</t>
  </si>
  <si>
    <t>Акрил.стекло Plexiglas XT 20070 U (для соляриев) 3050*2050*2мм</t>
  </si>
  <si>
    <t>01320924</t>
  </si>
  <si>
    <t>Акрил.стекло Plexiglas XT 0A000(20070) clear (прозр.) 3050*1850*6mm</t>
  </si>
  <si>
    <t>013211004</t>
  </si>
  <si>
    <t>Акрил.стекло Plexiglas XT EndLighten T OE012 XL 3050*2050*8мм</t>
  </si>
  <si>
    <t>013211005</t>
  </si>
  <si>
    <t>Акрил.стекло Plexiglas XT EndLighten T OE012 XL 3050*2050*10мм</t>
  </si>
  <si>
    <t>013437</t>
  </si>
  <si>
    <t>Сл.пластик PECOLIT PE-ST 1,0мм белый 2,0*70м с одностор. обраб.</t>
  </si>
  <si>
    <t>01470103</t>
  </si>
  <si>
    <t>плита SMART-X white 3050*2030*10мм</t>
  </si>
  <si>
    <t>01470104</t>
  </si>
  <si>
    <t>плита SMART-X white 3050*2030*5мм</t>
  </si>
  <si>
    <t>01470105</t>
  </si>
  <si>
    <t>плита SMART-X white 3050*1560*5мм</t>
  </si>
  <si>
    <t>01470106</t>
  </si>
  <si>
    <t>плита SMART-X white 3050*1560*10мм</t>
  </si>
  <si>
    <t>01470107</t>
  </si>
  <si>
    <t>плита SMART-X white 3050*1220*5мм</t>
  </si>
  <si>
    <t>01470108</t>
  </si>
  <si>
    <t>плита SMART-X white 3050*1220*10мм</t>
  </si>
  <si>
    <t>01470109</t>
  </si>
  <si>
    <t>плита SMART-X white 2440*1220*5мм</t>
  </si>
  <si>
    <t>01470110</t>
  </si>
  <si>
    <t>плита SMART-X white 2440*1220*10мм</t>
  </si>
  <si>
    <t>0150033</t>
  </si>
  <si>
    <t>Панель декоративная Element Glass S-0082 с одностор. мат. 2440*1220*11мм</t>
  </si>
  <si>
    <t>Панель декоративная Element Glass FF-0085 2440*1220*11мм</t>
  </si>
  <si>
    <t>0150037</t>
  </si>
  <si>
    <t>Панель декоративная Element Glass FF-0039 глянец/глянец 2440*1220*8мм</t>
  </si>
  <si>
    <t>0150038</t>
  </si>
  <si>
    <t>Панель декоративная Element Glass FF-0013 с одностор. мат. 2440*1220*8мм</t>
  </si>
  <si>
    <t>0150039</t>
  </si>
  <si>
    <t>Панель декоративная Element Glass FF-0009 с двустор.мат. 2440*1220*8мм</t>
  </si>
  <si>
    <t>0150040</t>
  </si>
  <si>
    <t>Панель декоративная Element Glass FF-0076 глянец/глянец 2440х1220х11мм</t>
  </si>
  <si>
    <t>0150041</t>
  </si>
  <si>
    <t>Панель декоративная Element Glass FF-0060 гл./гл. 2440*1220*11мм</t>
  </si>
  <si>
    <t>0150042</t>
  </si>
  <si>
    <t>Панель декоративная Element Glass FF-0025 гл./мат.(попер.рис-к)2440*1220*11мм</t>
  </si>
  <si>
    <t>0150043</t>
  </si>
  <si>
    <t>Панель декоративная Element Glass FF-0013 гл./мат. (попер.рис-к) 2440*1220*8мм</t>
  </si>
  <si>
    <t>0150044</t>
  </si>
  <si>
    <t>Панель декоративная Element Glass S-0050 2000*1000*11мм</t>
  </si>
  <si>
    <t>0151066</t>
  </si>
  <si>
    <t>Плита ПВХ вспен. VEKAPLAN SF color черный 3050*2030*10мм</t>
  </si>
  <si>
    <t>0151067</t>
  </si>
  <si>
    <t>Плита ПВХ вспен. белая глянц. VEKAPLAN S 3000*1250*19мм</t>
  </si>
  <si>
    <t>0151701</t>
  </si>
  <si>
    <t>Плита ПВХ вспен. белая VEKAPLAN SF-TREND P (пл.0,6) 3050*2030*2мм</t>
  </si>
  <si>
    <t>0151702</t>
  </si>
  <si>
    <t>Плита ПВХ вспен. белая VEKAPLAN SF-TREND P (пл.0,6) 3050*1560*2мм</t>
  </si>
  <si>
    <t>0151703</t>
  </si>
  <si>
    <t>Плита ПВХ вспен. белая VEKAPLAN SF-TREND P (пл.0,6) 2440*1220*2мм</t>
  </si>
  <si>
    <t>0151704</t>
  </si>
  <si>
    <t>Плита ПВХ вспен. белая VEKAPLAN SF-TREND P (пл.0,52) 3050*2030*3мм</t>
  </si>
  <si>
    <t>0151705</t>
  </si>
  <si>
    <t>Плита ПВХ вспен. белая VEKAPLAN SF-TREND P (пл.0,52) 3050*1560*3мм</t>
  </si>
  <si>
    <t>0151706</t>
  </si>
  <si>
    <t>Плита ПВХ вспен. белая VEKAPLAN SF-TREND P (пл.0,52) 2440*1220*3мм</t>
  </si>
  <si>
    <t>0151707</t>
  </si>
  <si>
    <t>Плита ПВХ вспен. белая VEKAPLAN SF-TREND P (пл.0,52) 3050*2030*4мм</t>
  </si>
  <si>
    <t>0151708</t>
  </si>
  <si>
    <t>Плита ПВХ вспен. белая VEKAPLAN SF-TREND P (пл.0,52) 3050*1560*4мм</t>
  </si>
  <si>
    <t>0151709</t>
  </si>
  <si>
    <t>Плита ПВХ вспен. белая VEKAPLAN SF-TREND P (пл.0,52) 2440*1220*4мм</t>
  </si>
  <si>
    <t>0151710</t>
  </si>
  <si>
    <t>Плита ПВХ вспен. белая VEKAPLAN SF-TREND P (пл.0,52) 3050*2030*5мм</t>
  </si>
  <si>
    <t>0151711</t>
  </si>
  <si>
    <t>Плита ПВХ вспен. белая VEKAPLAN SF-TREND P (пл.0,52) 3050*1560*5мм</t>
  </si>
  <si>
    <t>0151712</t>
  </si>
  <si>
    <t>Плита ПВХ вспен. белая VEKAPLAN SF-TREND P (пл.0,52) 2440*1220*5мм</t>
  </si>
  <si>
    <t>0151713</t>
  </si>
  <si>
    <t>Плита ПВХ вспен. белая VEKAPLAN SF-TREND P (пл.0,52) 3050*2030*6мм</t>
  </si>
  <si>
    <t>0151714</t>
  </si>
  <si>
    <t>Плита ПВХ вспен. белая VEKAPLAN SF-TREND P (пл.0,52) 3050*1560*6мм</t>
  </si>
  <si>
    <t>0151715</t>
  </si>
  <si>
    <t>Плита ПВХ вспен. белая VEKAPLAN SF-TREND P (пл.0,52) 2440*1220*6мм</t>
  </si>
  <si>
    <t>0151716</t>
  </si>
  <si>
    <t>Плита ПВХ вспен. белая VEKAPLAN SF-TREND P (пл.0,52) 3050*2030*8мм</t>
  </si>
  <si>
    <t>0151717</t>
  </si>
  <si>
    <t>Плита ПВХ вспен. белая VEKAPLAN SF-TREND P (пл.0,52) 3050*1560*8мм</t>
  </si>
  <si>
    <t>0151718</t>
  </si>
  <si>
    <t>Плита ПВХ вспен. белая VEKAPLAN SF-TREND P (пл.0,52) 2440*1220*8мм</t>
  </si>
  <si>
    <t>0151719</t>
  </si>
  <si>
    <t>Плита ПВХ вспен. белая VEKAPLAN SF-TREND P (пл.0,52) 3050*2030*10мм</t>
  </si>
  <si>
    <t>0151720</t>
  </si>
  <si>
    <t>Плита ПВХ вспен. белая VEKAPLAN SF-TREND P (пл.0,52) 3050*1560*10мм</t>
  </si>
  <si>
    <t>0151721</t>
  </si>
  <si>
    <t>Плита ПВХ вспен. белая VEKAPLAN SF-TREND P (пл.0,52) 2440*1220*10мм</t>
  </si>
  <si>
    <t>01521009</t>
  </si>
  <si>
    <t xml:space="preserve">Плита Pop White 3000*1400*3mm </t>
  </si>
  <si>
    <t>01521010</t>
  </si>
  <si>
    <t>Плита Pop White 1016*1524*5mm</t>
  </si>
  <si>
    <t>01521011</t>
  </si>
  <si>
    <t>Плита Pop White 1016*1524*3mm</t>
  </si>
  <si>
    <t>01521012</t>
  </si>
  <si>
    <t>Плита Pop White 1220*2440*5mm</t>
  </si>
  <si>
    <t>0155017</t>
  </si>
  <si>
    <t>Пластик акрил.SHINE GLASS FLSXT870 Черный 3050*2050*4мм</t>
  </si>
  <si>
    <t>Пластик акрил.SHINE GLASS 4SP0 Бордо искристый 3050*2030*4мм</t>
  </si>
  <si>
    <t>Пластик акрил.SHINE GLASS FLS3925/3945 Черный 3050*2030*4мм</t>
  </si>
  <si>
    <t>015701052</t>
  </si>
  <si>
    <t>Плита ABS Transply 155 silver polished/black серебристый глянцевый/черный 610*1220*0,8мм</t>
  </si>
  <si>
    <t>015701053</t>
  </si>
  <si>
    <t>Плита ABS Transply 170 blue/white синий/белый 610*1220*2,5мм</t>
  </si>
  <si>
    <t>015701054</t>
  </si>
  <si>
    <t>Плита ABS Transply 142 yellow/red желт/красный 610*1220*2,5мм</t>
  </si>
  <si>
    <t>015701055</t>
  </si>
  <si>
    <t>Плита ABS Transply 144 yellow/blue желт/синий 610*1220*2,5мм</t>
  </si>
  <si>
    <t>015701056</t>
  </si>
  <si>
    <t>Плита ABS Transply 118 white/green белый/зеленый 610*1220*2,5мм</t>
  </si>
  <si>
    <t>015701057</t>
  </si>
  <si>
    <t>Плита ABS Transply 180 green/white зеленый/белый 610*1220*2,5мм</t>
  </si>
  <si>
    <t>015701058</t>
  </si>
  <si>
    <t>Плита ABS Transply 175 light blue/white голуб/бел 610*1220*2,5мм</t>
  </si>
  <si>
    <t>015701059</t>
  </si>
  <si>
    <t>Плита ABS Transply 130 red/white красный/белый 610*1220*2,5мм</t>
  </si>
  <si>
    <t>015701060</t>
  </si>
  <si>
    <t>Плита ABS Transply 135 burgundy/white бордо/бел 610*1220*2,5мм</t>
  </si>
  <si>
    <t>015701061</t>
  </si>
  <si>
    <t>Плита ABS Transply 185 grey/white серый/белый 610*1220*2,5мм</t>
  </si>
  <si>
    <t>015701062</t>
  </si>
  <si>
    <t>Плита ABS Transply 190 brown/white коричн/белый 610*1220*2,5мм</t>
  </si>
  <si>
    <t>015701063</t>
  </si>
  <si>
    <t>Плита ABS Transply 125 bronze/white бронза/белый 610*1220*2,5мм</t>
  </si>
  <si>
    <t>015701064</t>
  </si>
  <si>
    <t>Плита ABS Transply 133 red marmorate/white кр.мрамор/бел,610*1220*2,5мм</t>
  </si>
  <si>
    <t>015701065</t>
  </si>
  <si>
    <t>Плита ABS Transply 173 blue marmorate/white син.мрамор/бел,610*1220*2,5мм</t>
  </si>
  <si>
    <t>015701066</t>
  </si>
  <si>
    <t>Плита ABS Transply 183 green marmorate/white зел,мрамор/бел,610*1220*2,5мм</t>
  </si>
  <si>
    <t>015701067</t>
  </si>
  <si>
    <t>Плита ABS Transply 155 silver glossy/black гл.серебро металлик/черн,610*1220*2,5мм</t>
  </si>
  <si>
    <t>015701068</t>
  </si>
  <si>
    <t>Плита ABS Transply 165 gold glossy/black золото глянец/черн,610*1220*2,5мм</t>
  </si>
  <si>
    <t>015701069</t>
  </si>
  <si>
    <t>Плита ABS Transply 160-HC gold-brushed/black царап,зол,/черн,(с защ,)610*1220*2,5мм</t>
  </si>
  <si>
    <t>015701070</t>
  </si>
  <si>
    <t>Плита ABS Transply 160/70-HC gold brushed/blue царап,зол,/голуб,(с защ,)610*1220*2,5мм</t>
  </si>
  <si>
    <t>015701071</t>
  </si>
  <si>
    <t>Плита ABS Transply 163-HC european gold/black европ,зол,/черн,(с защ,)610*1220*2,5мм</t>
  </si>
  <si>
    <t>015701072</t>
  </si>
  <si>
    <t>Плита ABS Transply 151-HC silver brushed/black царап,серебро/черн,(с защ,)610*1220*2,5мм</t>
  </si>
  <si>
    <t>015701073</t>
  </si>
  <si>
    <t>Плита ABS Transply 130/20 red/black т-красн/черн, 610*1220*2,5мм</t>
  </si>
  <si>
    <t>015701074</t>
  </si>
  <si>
    <t>Плита ABS Transply 125(126)/20 bronza/black бронза/черн,610*1220*2,5мм</t>
  </si>
  <si>
    <t>015701075</t>
  </si>
  <si>
    <t>Плита ABS Transply 185/20 grey/black т-серый/черн 610*1220*2,5мм</t>
  </si>
  <si>
    <t>015701076</t>
  </si>
  <si>
    <t>Плита ABS Transply 175/20 light blue/black голуб/ черн,610*1220*2,5мм</t>
  </si>
  <si>
    <t>015701077</t>
  </si>
  <si>
    <t>Плита ABS Transply 160/30 gold brushed/red царап.золото/красный 610*1220*2,5мм</t>
  </si>
  <si>
    <t>015701078</t>
  </si>
  <si>
    <t>Плита ABS Transply 163/70 european gold/blue европ.золото/синий 610*1220*2,5мм</t>
  </si>
  <si>
    <t>015701079</t>
  </si>
  <si>
    <t>Плита ABS Transply 150/70 silver brushed/blue царап.серебро/синий 610*1220*2,5мм</t>
  </si>
  <si>
    <t>015701080</t>
  </si>
  <si>
    <t>Плита ABS Transply 150/30 silver brushed/red царап.серебро/красный  610*1220*2,5мм</t>
  </si>
  <si>
    <t>015701081</t>
  </si>
  <si>
    <t>Плита ABS Transply 155/70 silver glossy/blue гл.сереб.металлик/синий 610*1220*2,5мм</t>
  </si>
  <si>
    <t>015701083</t>
  </si>
  <si>
    <t>Плита ABS Transply 142 yellow/red желт/красный 610*1220*1,5мм</t>
  </si>
  <si>
    <t>015701084</t>
  </si>
  <si>
    <t>Плита ABS Transply 144 yellow/blue желт/синий 610*1220*1,5мм</t>
  </si>
  <si>
    <t>015701085</t>
  </si>
  <si>
    <t>Плита ABS Transply 198 walnut/white орех/белый 610*1220*1,5мм</t>
  </si>
  <si>
    <t>015701086</t>
  </si>
  <si>
    <t>Плита ABS Transply 125 bronze/white бронза/белый 610*1220*1,5мм</t>
  </si>
  <si>
    <t>015701087</t>
  </si>
  <si>
    <t>Плита ABS Transply 160/30 gold brushed/red царап.золото/красный 610*1220*1,5мм</t>
  </si>
  <si>
    <t>015701088</t>
  </si>
  <si>
    <t>Плита ABS Transply 163/70 european gold/blue европ.золото/синий 610*1220*1,5мм</t>
  </si>
  <si>
    <t>015701089</t>
  </si>
  <si>
    <t>Плита ABS Transply 150/70 silver brushed/blue царап.серебро/синий 610*1220*1,5мм</t>
  </si>
  <si>
    <t>015701090</t>
  </si>
  <si>
    <t>Плита ABS Transply 150/30 silver brushed/red царап.серебро/красный,610*1220*1,5мм</t>
  </si>
  <si>
    <t>015701091</t>
  </si>
  <si>
    <t>Плита ABS Transply 155/70 silver glossy/blue гл.сереб.металлик/синий 610*1220*1,5мм</t>
  </si>
  <si>
    <t>015701092</t>
  </si>
  <si>
    <t>Плита ABS Transply 165/30 gold glossy/red царап.серебро/красный,610*1220*1,5мм</t>
  </si>
  <si>
    <t>015701093</t>
  </si>
  <si>
    <t>Плита ABS Transply 760 gold brushed/black золото шлиф./черн.610*1220*2,5мм</t>
  </si>
  <si>
    <t>Плита Acrylic Laserply 3130 red/white красн./бел. 610*1220*1,5мм</t>
  </si>
  <si>
    <t>Плита Acrylic Laserply 3181 light-green/white св.зел./бел. 610*1220*1,5мм</t>
  </si>
  <si>
    <t>Плита Acrylic Laserply 3155 silver matt/black мат.серебристый/черн.610*1220*1,5мм</t>
  </si>
  <si>
    <t>Плита Acrylic Laserply 3133 red marmorate/white кр.мрамор./белый 610*1220*1,5мм</t>
  </si>
  <si>
    <t>Плита Acrylic Laserply 3173 blue marmorate/white син.мрамор./белый 610*1220*1,5мм</t>
  </si>
  <si>
    <t>Плита Acrylic Laserply 3121 black matt/gold черн.мат/золотистый 610*1220*0,6мм</t>
  </si>
  <si>
    <t>Плита Acrylic Laserply 3133 red marmorate/gold кр.мрамор/золотистый 610*1220*0,6мм</t>
  </si>
  <si>
    <t>Плита Acrylic Laserply 3173 blue marmorate/gold син.мрамор/золотистый 610*1220*0,6мм</t>
  </si>
  <si>
    <t>01570904</t>
  </si>
  <si>
    <t>Плита Acrylic Laserply 3110 white/black бел/черн 610*1220*0,6мм</t>
  </si>
  <si>
    <t>01570905</t>
  </si>
  <si>
    <t>Плита Acrylic Laserply 3120 black/white черн/бел 610*1220*0,6мм</t>
  </si>
  <si>
    <t>01570906</t>
  </si>
  <si>
    <t>Плита Acrylic Laserply 3130  red/white красн/бел 610*1220*0,6мм</t>
  </si>
  <si>
    <t>01570907</t>
  </si>
  <si>
    <t>Плита Acrylic Laserply 3135 burgundy/white бордо/бел 610*1220*0,6мм</t>
  </si>
  <si>
    <t>01570908</t>
  </si>
  <si>
    <t>Плита Acrylic Laserply 3140 yellow/black желт/черн 610*1220*0,6мм</t>
  </si>
  <si>
    <t>01570909</t>
  </si>
  <si>
    <t>Плита Acrylic Laserply 3170 blue/white син/бел 610*1220*0,6мм</t>
  </si>
  <si>
    <t>01570910</t>
  </si>
  <si>
    <t>Плита Acrylic Laserply 3175 light-blue/white голуб/бел 610*1220*0,6мм</t>
  </si>
  <si>
    <t>01570911</t>
  </si>
  <si>
    <t>Плита Acrylic Laserply 3180 green/white зел/бел 610*1220*0,6мм</t>
  </si>
  <si>
    <t>01570912</t>
  </si>
  <si>
    <t>Плита Acrylic Laserply 3181 light-green/white св.зел/бел 610*1220*0,6мм</t>
  </si>
  <si>
    <t>01570913</t>
  </si>
  <si>
    <t>Плита Acrylic Laserply 3155 silver matt/black мат.серебристый/черн 610*1220*0,6мм</t>
  </si>
  <si>
    <t>01570914</t>
  </si>
  <si>
    <t>Плита Acrylic Laserply 3165 gold matt/black мат.золотистый/черн 610*1220*0,6мм</t>
  </si>
  <si>
    <t>01570915</t>
  </si>
  <si>
    <t>Плита Acrylic Laserply 3150 silver brushed/black царап.серебристый/черн 610*1220*0,6мм</t>
  </si>
  <si>
    <t>01570916</t>
  </si>
  <si>
    <t>Плита Acrylic Laserply 3163 european gold/black еврозолото шлиф/черн 610*1220*0,6мм</t>
  </si>
  <si>
    <t>01570917</t>
  </si>
  <si>
    <t>Плита Acrylic Laserply 3145 orange/white оранж/бел 610*1220*0,6мм</t>
  </si>
  <si>
    <t>01570918</t>
  </si>
  <si>
    <t>Плита Acrylic Laserply 3185 grey/white серый/бел 610*1220*0,6мм</t>
  </si>
  <si>
    <t>01570919</t>
  </si>
  <si>
    <t>Плита Acrylic Laserply 3160 gold brushed/black царап.золото/черн 610*1220*0,6мм</t>
  </si>
  <si>
    <t>01570920</t>
  </si>
  <si>
    <t>Плита Acrylic Laserply 3221 black glossy/gold черн.гл/золотистый 610*1220*0,6мм</t>
  </si>
  <si>
    <t>01570921</t>
  </si>
  <si>
    <t>Плита Acrylic Laserply 3112 white/red бел/красн 610*1220*0,6мм</t>
  </si>
  <si>
    <t>01570922</t>
  </si>
  <si>
    <t>Плита Acrylic Laserply 3142 yellow/red желт/красн 610*1220*0,6мм</t>
  </si>
  <si>
    <t>01570923</t>
  </si>
  <si>
    <t>Плита Acrylic Laserply 3126 bronze brushed/black царап.бронза/черн 610*1220*0,6мм</t>
  </si>
  <si>
    <t>01570924</t>
  </si>
  <si>
    <t>Плита Acrylic Laserply 3114 white/blue бел/син 610*1220*0,6мм</t>
  </si>
  <si>
    <t>015902</t>
  </si>
  <si>
    <t>Плита ALSAN 3*1500*4000 черный (al.0,3*0,3)</t>
  </si>
  <si>
    <t>016201</t>
  </si>
  <si>
    <t>Плита ПВХ вспен. белая Plastech (пл. 0,8) 3050*2050*1мм</t>
  </si>
  <si>
    <t>016202</t>
  </si>
  <si>
    <t>Плита ПВХ вспен. белая Plastech (пл. 0,65) 3050*2050*2мм</t>
  </si>
  <si>
    <t>016203</t>
  </si>
  <si>
    <t>Плита ПВХ вспен. белая Plastech (пл. 0,5) 3050*2050*3мм</t>
  </si>
  <si>
    <t>016204</t>
  </si>
  <si>
    <t>Плита ПВХ вспен. белая Plastech (пл. 0,5) 3050*2050*4мм</t>
  </si>
  <si>
    <t>016205</t>
  </si>
  <si>
    <t>Плита ПВХ вспен. белая Plastech (пл. 0,5) 3050*2050*5мм</t>
  </si>
  <si>
    <t>016206</t>
  </si>
  <si>
    <t>Плита ПВХ вспен. белая Plastech (пл. 0,5) 3050*2050*6мм</t>
  </si>
  <si>
    <t>016207</t>
  </si>
  <si>
    <t>Плита ПВХ вспен. белая Plastech (пл. 0,5) 3050*2050*8мм</t>
  </si>
  <si>
    <t>016208</t>
  </si>
  <si>
    <t>Плита ПВХ вспен. белая Plastech (пл. 0,5) 3050*2050*10мм</t>
  </si>
  <si>
    <t>016301</t>
  </si>
  <si>
    <t>плита PET Plastech clear с 2-ст.з.пл. 2050*1250*0,3mm</t>
  </si>
  <si>
    <t>016302</t>
  </si>
  <si>
    <t>плита PET Plastech clear с 2-ст.з.пл. 2050*1250*0,4mm</t>
  </si>
  <si>
    <t>016303</t>
  </si>
  <si>
    <t>плита PET Plastech clear с 2-ст.з.пл. 2050*1250*0,5mm</t>
  </si>
  <si>
    <t>016304</t>
  </si>
  <si>
    <t>плита PET Plastech clear с 2-ст.з.пл. 2050*1250*0,6mm</t>
  </si>
  <si>
    <t>016305</t>
  </si>
  <si>
    <t>плита PET Plastech clear с 2-ст.з.пл. 2050*1250*0,7mm</t>
  </si>
  <si>
    <t>016306</t>
  </si>
  <si>
    <t>плита PET Plastech clear с 2-ст.з.пл. 2050*1250*1,0mm</t>
  </si>
  <si>
    <t>02040441</t>
  </si>
  <si>
    <t>пленка 126 ORL8300 079</t>
  </si>
  <si>
    <t>02040442</t>
  </si>
  <si>
    <t>пленка 126 ORL8300 216</t>
  </si>
  <si>
    <t>02040443</t>
  </si>
  <si>
    <t>пленка 126 ORL8300 052</t>
  </si>
  <si>
    <t>02040444</t>
  </si>
  <si>
    <t>пленка 126 ORL8300 030</t>
  </si>
  <si>
    <t>02040445</t>
  </si>
  <si>
    <t>пленка 126 ORL8300 031</t>
  </si>
  <si>
    <t>02040446</t>
  </si>
  <si>
    <t>пленка 126 ORL8300 034</t>
  </si>
  <si>
    <t>02040447</t>
  </si>
  <si>
    <t>пленка 126 ORL8300 040</t>
  </si>
  <si>
    <t>02040448</t>
  </si>
  <si>
    <t>пленка 126 ORL8300 041</t>
  </si>
  <si>
    <t>02040449</t>
  </si>
  <si>
    <t>пленка 126 ORL8300 049</t>
  </si>
  <si>
    <t>02040450</t>
  </si>
  <si>
    <t>пленка 126 ORL8300 061</t>
  </si>
  <si>
    <t>02040451</t>
  </si>
  <si>
    <t>пленка 126 ORL8300 068</t>
  </si>
  <si>
    <t>02040452</t>
  </si>
  <si>
    <t>пленка 126 ORL8300 074</t>
  </si>
  <si>
    <t>02040453</t>
  </si>
  <si>
    <t>пленка 126 ORL8300 063</t>
  </si>
  <si>
    <t>02040454</t>
  </si>
  <si>
    <t>пленка 126 ORL8300 025</t>
  </si>
  <si>
    <t>02040455</t>
  </si>
  <si>
    <t>пленка 126 ORL8300 054</t>
  </si>
  <si>
    <t>02040714</t>
  </si>
  <si>
    <t>бумага монтаж.ORATAPE MT-72 122см*50 влагостойкая</t>
  </si>
  <si>
    <t>0204120031</t>
  </si>
  <si>
    <t>пленка ORJ 1917 010 бел.мат.137см*20м</t>
  </si>
  <si>
    <t>02041201100</t>
  </si>
  <si>
    <t>пленка Oracal 1720G 010 126см*50м</t>
  </si>
  <si>
    <t>02041201101</t>
  </si>
  <si>
    <t>пленка ORJ 3620М 010 200см*50м со съемным клеем</t>
  </si>
  <si>
    <t>02041201102</t>
  </si>
  <si>
    <t>пленка ORJ 3164M 010 105см*50м матовая белая</t>
  </si>
  <si>
    <t>02041201103</t>
  </si>
  <si>
    <t>пленка ORJ 3164M 010 160см*50м матовая белая</t>
  </si>
  <si>
    <t>02041201104</t>
  </si>
  <si>
    <t>пленка ORJ 3164M 010 100см*50м матовая белая</t>
  </si>
  <si>
    <t>02041201105</t>
  </si>
  <si>
    <t>пленка ORJ 3105 G-HT 010 137см*50м</t>
  </si>
  <si>
    <t>02041201106</t>
  </si>
  <si>
    <t>пленка ORJ 3105 G-HT 010 152см*50м</t>
  </si>
  <si>
    <t>0204120311206</t>
  </si>
  <si>
    <t>пленка ORJ 3640M 000 105см*50м прозр.мат</t>
  </si>
  <si>
    <t>0204120320103</t>
  </si>
  <si>
    <t>пленка ORJ 3620G 000 100см*50м глянц.прозрачная</t>
  </si>
  <si>
    <t>0204120440</t>
  </si>
  <si>
    <t>пленка ORJ 3850 010 152см*50м светорассеив.</t>
  </si>
  <si>
    <t>0204120441</t>
  </si>
  <si>
    <t>0204120442</t>
  </si>
  <si>
    <t>0204120443</t>
  </si>
  <si>
    <t>0204120444</t>
  </si>
  <si>
    <t>0204120445</t>
  </si>
  <si>
    <t>0204120446</t>
  </si>
  <si>
    <t>пленка ORJ 3640M 000 126см*50м прозр.матовая</t>
  </si>
  <si>
    <t>0204120447</t>
  </si>
  <si>
    <t>пленка ORJ 3640M 000 137см*50м прозр.матовая</t>
  </si>
  <si>
    <t>0204120448</t>
  </si>
  <si>
    <t>пленка ORJ 3551 GRA 101 152см*50м</t>
  </si>
  <si>
    <t>0204120449</t>
  </si>
  <si>
    <t>пленка ORJ 3951 GRA 010 152см*50м бел.глянц.</t>
  </si>
  <si>
    <t>0204120450</t>
  </si>
  <si>
    <t>0204120451</t>
  </si>
  <si>
    <t>пленка ORAMASK 811 75,6см*50/46м</t>
  </si>
  <si>
    <t>020414007</t>
  </si>
  <si>
    <t>пленка ORAMASK 813 126см*50м полупрозр.трафаретная</t>
  </si>
  <si>
    <t>пленка 126 ORL641M 040М</t>
  </si>
  <si>
    <t>пленка ORL551 410 126см*50м</t>
  </si>
  <si>
    <t>020419118</t>
  </si>
  <si>
    <t>пленка ORL551 000 152см*50м</t>
  </si>
  <si>
    <t>двухст.клеящая лента ORAMOUNT 1811 25мм*50м*1,1мм</t>
  </si>
  <si>
    <t>двухст.клеящая лента ORAMOUNT 1820 12мм*50м*0,9мм</t>
  </si>
  <si>
    <t>двухст.клеящая лента ORAMOUNT 1820 19мм*50м*0,9мм</t>
  </si>
  <si>
    <t>двухст.клеящая лента ORAMOUNT 1811 12мм*50м*1,1мм</t>
  </si>
  <si>
    <t>двухст.клеящая лента ORAMOUNT 1816 19мм*50м*1,6мм</t>
  </si>
  <si>
    <t>двухст.клеящая лента ORAMOUNT 1812 15мм*50м*1,1мм</t>
  </si>
  <si>
    <t>двухст.клеящая лента ORAMOUNT 1826 12мм*50м*0,9мм</t>
  </si>
  <si>
    <t>двухст.клеящая лента ORAMOUNT 1811 19мм*50м*1,1мм</t>
  </si>
  <si>
    <t>двухст.клеящая лента ORAMOUNT 1820 6мм*50м*0,9мм</t>
  </si>
  <si>
    <t>двухст.клеящая лента ORAMOUNT 1822 12мм*50м*1,1мм(черн)</t>
  </si>
  <si>
    <t>двухст.клеящая лента ORAMOUNT 1822 19мм*50м*1,1мм(черн)</t>
  </si>
  <si>
    <t>020426012</t>
  </si>
  <si>
    <t>двухст.клеящая лента ORAMOUNT 1819 12мм*40м*2,1мм</t>
  </si>
  <si>
    <t>020426013</t>
  </si>
  <si>
    <t>двухст.клеящая лента ORAMOUNT 1828 12мм*25м*3,1мм</t>
  </si>
  <si>
    <t>020426014</t>
  </si>
  <si>
    <t>двухст.клеящая лента ORAMOUNT 1816 6мм*50*1,6мм</t>
  </si>
  <si>
    <t>020426015</t>
  </si>
  <si>
    <t>двухст.клеящая лента ORAMOUNT 1820 9мм*50м*0,9мм</t>
  </si>
  <si>
    <t>020426016</t>
  </si>
  <si>
    <t>двухст.клеящая лента ORAMOUNT 1840 6мм*50м*0,9мм</t>
  </si>
  <si>
    <t>020426017</t>
  </si>
  <si>
    <t>двухст.клеящая лента ORAMOUNT 1840 12мм*50м*0,9мм</t>
  </si>
  <si>
    <t>пленка 126 ORL8100 017</t>
  </si>
  <si>
    <t>02043019</t>
  </si>
  <si>
    <t>пленка с 2-ст.кл.FERMOFLEX 1352 50мм*25м</t>
  </si>
  <si>
    <t>02043020</t>
  </si>
  <si>
    <t>пленка с 2-ст.кл.FERMOFLEX 1352 38мм*25м</t>
  </si>
  <si>
    <t>02043021</t>
  </si>
  <si>
    <t>пленка с 2-ст.кл.ORBD 1395 50мм*50м*0,13мм</t>
  </si>
  <si>
    <t>02043022</t>
  </si>
  <si>
    <t>пленка с 2-ст.кл.ORBD 1397PP 9мм*50м*0,21мм</t>
  </si>
  <si>
    <t>02043023</t>
  </si>
  <si>
    <t>пленка с 2-ст.кл.ORBD 1397 6мм*50м*0,21мм</t>
  </si>
  <si>
    <t>02043024</t>
  </si>
  <si>
    <t>пленка с 2-ст.кл.ORBD 1397PP 6мм*50м*0,21мм</t>
  </si>
  <si>
    <t>пленка 100 ORL620M 010M</t>
  </si>
  <si>
    <t>020433009</t>
  </si>
  <si>
    <t>пленка 100 ORL620M 010М 100см*100м</t>
  </si>
  <si>
    <t>020433010</t>
  </si>
  <si>
    <t>пленка 100 ORL640M 010M 100см*50м</t>
  </si>
  <si>
    <t>пленка Oraquard 290M 000 140см*50м матовая</t>
  </si>
  <si>
    <t>пленка Oraquard 290M 000 155см*50м матовая</t>
  </si>
  <si>
    <t>пленка Oraguard 270G 000 126см*50м stoneguard film</t>
  </si>
  <si>
    <t>пленка Oraguard 280G 000 126см*50м полиуретановая</t>
  </si>
  <si>
    <t>020434033</t>
  </si>
  <si>
    <t>пленка Oraguard 280G 000 126см*25м полиуретановая</t>
  </si>
  <si>
    <t>020434034</t>
  </si>
  <si>
    <t>пленка Oraguard 280G 000 152см*50м полиуретановая</t>
  </si>
  <si>
    <t>020434035</t>
  </si>
  <si>
    <t>пленка Oraguard 280G 000 152см*25м полиуретановая</t>
  </si>
  <si>
    <t>020434036</t>
  </si>
  <si>
    <t>пленка Oraguard 280G 000 152см*10м полиуретановая</t>
  </si>
  <si>
    <t>020434037</t>
  </si>
  <si>
    <t>пленка Oraguard 283G 000 126см*50м полиуретановая</t>
  </si>
  <si>
    <t>020434038</t>
  </si>
  <si>
    <t>пленка Oraguard 283G 000 126см*25м полиуретановая</t>
  </si>
  <si>
    <t>020434039</t>
  </si>
  <si>
    <t>пленка Oraguard 283G 000 152см*50м полиуретановая</t>
  </si>
  <si>
    <t>020434040</t>
  </si>
  <si>
    <t>пленка Oraguard 283G 000 152см*25м полиуретановая</t>
  </si>
  <si>
    <t>020434041</t>
  </si>
  <si>
    <t>пленка Oraguard 283G 000 152см*10м полиуретановая</t>
  </si>
  <si>
    <t>020434042</t>
  </si>
  <si>
    <t>пленка Oraguard 270G 000 140см*50м stoneguard</t>
  </si>
  <si>
    <t>020434043</t>
  </si>
  <si>
    <t>пленка Oraguard 372 000 100см*50м анти-граффити</t>
  </si>
  <si>
    <t>пленка 126 ORL951 201 126см*50м</t>
  </si>
  <si>
    <t>пленка 126 ORL951 216 126см*50м</t>
  </si>
  <si>
    <t>пленка 126 ORL951 209 126см*50м</t>
  </si>
  <si>
    <t>пленка 126 ORL951 219 126см*50м</t>
  </si>
  <si>
    <t>пленка 126 ORL951 020(255) 126см*50м</t>
  </si>
  <si>
    <t>пленка 126 ORL951 204 126см*50м</t>
  </si>
  <si>
    <t>пленка 126 ORL951 208 126см*50м</t>
  </si>
  <si>
    <t>пленка 126 ORL951 019 126см*50м</t>
  </si>
  <si>
    <t>пленка 126 ORL951 817 126см*50м</t>
  </si>
  <si>
    <t>пленка 126 ORL951 023 126см*50м</t>
  </si>
  <si>
    <t>пленка 126 ORL951 804 126см*50м</t>
  </si>
  <si>
    <t>пленка 126 ORL951 818 126см*50м</t>
  </si>
  <si>
    <t>пленка 126 ORL951 816 126см*50м</t>
  </si>
  <si>
    <t>пленка 126 ORL951 341 126см*50м</t>
  </si>
  <si>
    <t>пленка 126 ORL951 035 126см*50м</t>
  </si>
  <si>
    <t>пленка 126 ORL951 332 126см*50м</t>
  </si>
  <si>
    <t>пленка 126 ORL951 333 126см*50м</t>
  </si>
  <si>
    <t>пленка 126 ORL951 335 126см*50м</t>
  </si>
  <si>
    <t>пленка 126 ORL951 326 126см*50м</t>
  </si>
  <si>
    <t>пленка 126 ORL951 324 126см*50м</t>
  </si>
  <si>
    <t>пленка 126 ORL951 031 126см*50м</t>
  </si>
  <si>
    <t>пленка 126 ORL851/951 028 126см*50м</t>
  </si>
  <si>
    <t>пленка 126 ORL851/951 305 126см*50м</t>
  </si>
  <si>
    <t>пленка 126 ORL851/951 334 126см*50м</t>
  </si>
  <si>
    <t>пленка 126 ORL851/951 030 126см*50м</t>
  </si>
  <si>
    <t>пленка 126 ORL851/951 026 126см*50м</t>
  </si>
  <si>
    <t>пленка 126 ORL851/951 340 126см*50м</t>
  </si>
  <si>
    <t>пленка 126 ORL851/951 044 126см*50м</t>
  </si>
  <si>
    <t>пленка 126 ORL851/951 402 126см*50м</t>
  </si>
  <si>
    <t>пленка 126 ORL851/951 409 126см*50м</t>
  </si>
  <si>
    <t>пленка 126 ORL851/951 043 126см*50м</t>
  </si>
  <si>
    <t>пленка 126 ORL851/951 407 126см*50м</t>
  </si>
  <si>
    <t>пленка 126 ORL851/951 048 126см*50м</t>
  </si>
  <si>
    <t>пленка 126 ORL851/951 549 126см*50м</t>
  </si>
  <si>
    <t>пленка 126 ORL851/951 555 126см*50м</t>
  </si>
  <si>
    <t>пленка 126 ORL851/951 056 126см*50м</t>
  </si>
  <si>
    <t>пленка 126 ORL851/951 053 126см*50м</t>
  </si>
  <si>
    <t>пленка 126 ORL851/951 547 126см*50м</t>
  </si>
  <si>
    <t>пленка 126 ORL851/951 052 126см*50м</t>
  </si>
  <si>
    <t>пленка 126 ORL851/951 545 126см*50м</t>
  </si>
  <si>
    <t>пленка 126 ORL851/951 546 126см*50м</t>
  </si>
  <si>
    <t>пленка 126 ORL851/951 509 126см*50м</t>
  </si>
  <si>
    <t>пленка 126 ORL851/951 544 126см*50м</t>
  </si>
  <si>
    <t>пленка 126 ORL851/951 067 126см*50м</t>
  </si>
  <si>
    <t>пленка 126 ORL851/951 536 126см*50м</t>
  </si>
  <si>
    <t>пленка 126 ORL851/951 049 126см*50м</t>
  </si>
  <si>
    <t>пленка 126 ORL851/951 511 126см*50м</t>
  </si>
  <si>
    <t>пленка 126 ORL851/951 065 126см*50м</t>
  </si>
  <si>
    <t>пленка 126 ORL851/951 537 126см*50м</t>
  </si>
  <si>
    <t>пленка 126 ORL851/951 050 126см*50м</t>
  </si>
  <si>
    <t>пленка 126 ORL851/951 518 126см*50м</t>
  </si>
  <si>
    <t>пленка 126 ORL851/951 501 126см*50м</t>
  </si>
  <si>
    <t>пленка 126 ORL851/951 502 126см*50м</t>
  </si>
  <si>
    <t>пленка 126 ORL851/951 503 126см*50м</t>
  </si>
  <si>
    <t>пленка 126 ORL851/951 553 126см*50м</t>
  </si>
  <si>
    <t>пленка 126 ORL851/951 628 126см*50м</t>
  </si>
  <si>
    <t>пленка 126 ORL851/951 630 126см*50м</t>
  </si>
  <si>
    <t>пленка 126 ORL851/951 601 126см*50м</t>
  </si>
  <si>
    <t>пленка 126 ORL851/951 602 126см*50м</t>
  </si>
  <si>
    <t>пленка 126 ORL851/951 062 126см*50м</t>
  </si>
  <si>
    <t>пленка 126 ORL851/951 619 126см*50м</t>
  </si>
  <si>
    <t>пленка 126 ORL851/951 603 126см*50м</t>
  </si>
  <si>
    <t>пленка 126 ORL851/951 604 126см*50м</t>
  </si>
  <si>
    <t>пленка 126 ORL851/951 612 126см*50м</t>
  </si>
  <si>
    <t>пленка 126 ORL851/951 078 126см*50м</t>
  </si>
  <si>
    <t>пленка 126 ORL851/951 625 126см*50м</t>
  </si>
  <si>
    <t>пленка 126 ORL851/951 060 126см*50м</t>
  </si>
  <si>
    <t>пленка 126 ORL851/951 622 126см*50м</t>
  </si>
  <si>
    <t>пленка 126 ORL851/951 820 126см*50м</t>
  </si>
  <si>
    <t>пленка 126 ORL851/951 811 126см*50м</t>
  </si>
  <si>
    <t>пленка 126 ORL851/951 812 126см*50м</t>
  </si>
  <si>
    <t>пленка 126 ORL851/951 810 126см*50м</t>
  </si>
  <si>
    <t>пленка 126 ORL851/951 079 126см*50м</t>
  </si>
  <si>
    <t>пленка 126 ORL851/951 080 126см*50м</t>
  </si>
  <si>
    <t>пленка 126 ORL851/951 070 126см*50м</t>
  </si>
  <si>
    <t>пленка 126 ORL851/951 010 126см*50м</t>
  </si>
  <si>
    <t>пленка 126 ORL851/951 711 126см*50м</t>
  </si>
  <si>
    <t>пленка 126 ORL851/951 724 126см*50м</t>
  </si>
  <si>
    <t>пленка 126 ORL851/951 074 126см*50м</t>
  </si>
  <si>
    <t>пленка 126 ORL851/951 076 126см*50м</t>
  </si>
  <si>
    <t>пленка 126 ORL951 721 126см*50м</t>
  </si>
  <si>
    <t>пленка 126 ORL951 071 126см*50м</t>
  </si>
  <si>
    <t>пленка 126 ORL951 713 126см*50м</t>
  </si>
  <si>
    <t>пленка 126 ORL951 073 126см*50м</t>
  </si>
  <si>
    <t>пленка 126 ORL951ME 090 126см*50/25м</t>
  </si>
  <si>
    <t>пленка 126 ORL951МЕ 932 126см*50/25м</t>
  </si>
  <si>
    <t>пленка 126 ORL951МЕ 093 126см*50/25м</t>
  </si>
  <si>
    <t>пленка 126 ORL951МЕ 091 126см*50/25м</t>
  </si>
  <si>
    <t>пленка 126 ORL951 000 126см*50м</t>
  </si>
  <si>
    <t>пленка 126 ORL951 010M 126см*50м</t>
  </si>
  <si>
    <t>пленка 126 ORL951 070M 126см*50м</t>
  </si>
  <si>
    <t>пленка 126 ORL951ME 937 126см*10/50м</t>
  </si>
  <si>
    <t>пленка 126 ORL951ME 934 126см*10м</t>
  </si>
  <si>
    <t>пленка 126 ORL951ME 920 126см*10м</t>
  </si>
  <si>
    <t>пленка 126 ORL951ME 369 126см*10/50м</t>
  </si>
  <si>
    <t>пленка 126 ORL951ME 192 126см*10м</t>
  </si>
  <si>
    <t>пленка 126 ORL951ME 196 126см*10/50м</t>
  </si>
  <si>
    <t>пленка 126 ORL951ME 194 126см*10м</t>
  </si>
  <si>
    <t>пленка 126 ORL951ME 679 126см*10м</t>
  </si>
  <si>
    <t>пленка 126 ORL951ME 675 126см*10м</t>
  </si>
  <si>
    <t>пленка 126 ORL951ME 195 126см*10м</t>
  </si>
  <si>
    <t>пленка 126 ORL951ME 704 126см*10/50м</t>
  </si>
  <si>
    <t>пленка 126 ORL951ME 921 126см*10/50м</t>
  </si>
  <si>
    <t>пленка 126 ORL951ME 199 126см*10м</t>
  </si>
  <si>
    <t>пленка 126 ORL951 032 126см*50м</t>
  </si>
  <si>
    <t>пленка 126 ORL951 359 126см*50м</t>
  </si>
  <si>
    <t>пленка 126 ORL951 348 126см*50м</t>
  </si>
  <si>
    <t>пленка 126 ORL951 347 126см*50м</t>
  </si>
  <si>
    <t>пленка 126 ORL951 415 126см*50м</t>
  </si>
  <si>
    <t>пленка 126 ORL951 086 126см*50м</t>
  </si>
  <si>
    <t>пленка 126 ORL951 564 126см*50м</t>
  </si>
  <si>
    <t>пленка 126 ORL951 570 126см*50м</t>
  </si>
  <si>
    <t>пленка 126 ORL951 571 126см*50м</t>
  </si>
  <si>
    <t>пленка 126 ORL951 635 126см*50м</t>
  </si>
  <si>
    <t>пленка 126 ORL951 109 126см*50м</t>
  </si>
  <si>
    <t>пленка 126 ORL951 730 126см*50м</t>
  </si>
  <si>
    <t>020437154</t>
  </si>
  <si>
    <t>пленка 126 ORL951 150 126см*50м</t>
  </si>
  <si>
    <t>020437155</t>
  </si>
  <si>
    <t>пленка 126 ORL951 ME 919 126см*50м</t>
  </si>
  <si>
    <t>020437158</t>
  </si>
  <si>
    <t>пленка 126 ORL951 ME 680 126см*50м</t>
  </si>
  <si>
    <t>020437159</t>
  </si>
  <si>
    <t>пленка 126 ORL951 ME 926 126см*50м</t>
  </si>
  <si>
    <t>020437160</t>
  </si>
  <si>
    <t>пленка 126 ORL951 619 126см*25м</t>
  </si>
  <si>
    <t>020437161</t>
  </si>
  <si>
    <t>пленка 126 ORL951 820 126см*25м</t>
  </si>
  <si>
    <t>02043840</t>
  </si>
  <si>
    <t>образец пленки Orajet 3551 GDT-101 137см*5м</t>
  </si>
  <si>
    <t>02043841</t>
  </si>
  <si>
    <t>образец пленки Orajet 3161 GDT-010 137см*5м</t>
  </si>
  <si>
    <t>02043870</t>
  </si>
  <si>
    <t>образец пленки Oralite 5810-010 122см*10м высокоинтенсивная</t>
  </si>
  <si>
    <t>02043871</t>
  </si>
  <si>
    <t>образец пленки Oralite 5860-010 122см*10м высокоинтенсивная</t>
  </si>
  <si>
    <t>02043872</t>
  </si>
  <si>
    <t>образец пленки Oralite 5831-DR-010/030 24.6см*10м высокоинтенсивная</t>
  </si>
  <si>
    <t>02043873</t>
  </si>
  <si>
    <t>образец пленки Oralite 5831-DL-010/030 24.6см*10м высокоинтенсивная</t>
  </si>
  <si>
    <t>02043874</t>
  </si>
  <si>
    <t>образец пленки Oralite 5710-010 122см*10м</t>
  </si>
  <si>
    <t>02043875</t>
  </si>
  <si>
    <t>образец пленки Oralite 5510-010 122см*10м</t>
  </si>
  <si>
    <t>02043876</t>
  </si>
  <si>
    <t>образец пленки Oralite 5200-010 122см*10м</t>
  </si>
  <si>
    <t>02043877</t>
  </si>
  <si>
    <t>образец пленки Oralite 5431-DR-010/030 24.6см*10м</t>
  </si>
  <si>
    <t>02043878</t>
  </si>
  <si>
    <t>образец пленки Oralite 5431-DL-010/030 24.6см*10м</t>
  </si>
  <si>
    <t>02043879</t>
  </si>
  <si>
    <t>образец пленки Oralite 5090-000 122см*10м Anti-Dew Film</t>
  </si>
  <si>
    <t>02043880</t>
  </si>
  <si>
    <t>образец пленки Oralite 5095-000 122см*10м Anti-Graffiti Film</t>
  </si>
  <si>
    <t>02043881</t>
  </si>
  <si>
    <t>образец пленки Oralite 5830-010 122см*10м</t>
  </si>
  <si>
    <t>02043882</t>
  </si>
  <si>
    <t>образец пленки Oralite 5430-010 122см*10м</t>
  </si>
  <si>
    <t>02043883</t>
  </si>
  <si>
    <t>образец пленки Oralite 5061-020 122см*10м желтый</t>
  </si>
  <si>
    <t>02043889</t>
  </si>
  <si>
    <t>образец пленки Oralite 5910-010 122см*5м</t>
  </si>
  <si>
    <t>02043890</t>
  </si>
  <si>
    <t>Образец 5821-D1 для трансп.(Oralite 5821 282мм*9м-2рл,ORL951 000 19мм*10м-5рл,фетр.шпатель)</t>
  </si>
  <si>
    <t>пленка 152 ORL970 612 зеленый</t>
  </si>
  <si>
    <t>пленка 152 ORL970 020 желтый</t>
  </si>
  <si>
    <t>пленка 152 ORL970 070M мат.черная</t>
  </si>
  <si>
    <t>0204420100</t>
  </si>
  <si>
    <t>пленка 152 ORL970 464 25м</t>
  </si>
  <si>
    <t>пленка 152 ORL970 093 антрацит металлик</t>
  </si>
  <si>
    <t>пленка 152 ORL970 GRA 070 глян.черная</t>
  </si>
  <si>
    <t>пленка 152 ORL970 022 светло-жёлтый</t>
  </si>
  <si>
    <t>пленка 152 ORL970 809 бежевый такси</t>
  </si>
  <si>
    <t>пленка 152 ORL970 351 оранжевый бытовой</t>
  </si>
  <si>
    <t>пленка 152 ORL970 032 светло-красный</t>
  </si>
  <si>
    <t>пленка 152 ORL970 031 красный</t>
  </si>
  <si>
    <t>пленка 152 ORL970 076 серый</t>
  </si>
  <si>
    <t>пленка 152 ORL970 010М белая матовая</t>
  </si>
  <si>
    <t>пленка 152 ORL975 CA 070 50м</t>
  </si>
  <si>
    <t>пленка 152 ORL975 CA 093 50м</t>
  </si>
  <si>
    <t>пленка 152 ORL975 CA 090 50м</t>
  </si>
  <si>
    <t>пленка 152 ORL975 CA 080 50м</t>
  </si>
  <si>
    <t>пленка 152 ORL970 223М шафран желтый матовый</t>
  </si>
  <si>
    <t>пленка 152 ORL970 GRA 032 светло-красный 25м</t>
  </si>
  <si>
    <t>пленка 152 ORL975 CA 010 50м</t>
  </si>
  <si>
    <t>пленка 152 ORL975 CA 000 50м</t>
  </si>
  <si>
    <t>020442053</t>
  </si>
  <si>
    <t>пленка 152 ORL970 031М красный</t>
  </si>
  <si>
    <t>020442054</t>
  </si>
  <si>
    <t>пленка 152 ORL970 049М синий</t>
  </si>
  <si>
    <t>020442055</t>
  </si>
  <si>
    <t>пленка 152 ORL970 090М серебро металлик</t>
  </si>
  <si>
    <t>020442056</t>
  </si>
  <si>
    <t>пленка 152 ORL970 351М оранжевый бытовой</t>
  </si>
  <si>
    <t>020442057</t>
  </si>
  <si>
    <t>пленка 152 ORL970 464М зеленый газон</t>
  </si>
  <si>
    <t>020442058</t>
  </si>
  <si>
    <t>пленка 152 ORL970 932М графитовый металлик</t>
  </si>
  <si>
    <t>020442059</t>
  </si>
  <si>
    <t>пленка 152 ORL970 010М белая 25м</t>
  </si>
  <si>
    <t>020442060</t>
  </si>
  <si>
    <t>пленка 152 ORL970 010МRA белая 25м</t>
  </si>
  <si>
    <t>020442061</t>
  </si>
  <si>
    <t>пленка 152 ORL970 070М черная 25м</t>
  </si>
  <si>
    <t>020442062</t>
  </si>
  <si>
    <t>пленка 152 ORL970 070МRA черная 25м</t>
  </si>
  <si>
    <t>020442063</t>
  </si>
  <si>
    <t>пленка 152 ORL970 223М 25м</t>
  </si>
  <si>
    <t>020442064</t>
  </si>
  <si>
    <t>пленка 152 ORL970 010 белая 25м</t>
  </si>
  <si>
    <t>020442065</t>
  </si>
  <si>
    <t>пленка 152 ORL970 020 25м</t>
  </si>
  <si>
    <t>020442066</t>
  </si>
  <si>
    <t>пленка 152 ORL970 022 25м</t>
  </si>
  <si>
    <t>020442067</t>
  </si>
  <si>
    <t>пленка 152 ORL970 026 25м</t>
  </si>
  <si>
    <t>020442068</t>
  </si>
  <si>
    <t>пленка 152 ORL970 028 25м</t>
  </si>
  <si>
    <t>020442069</t>
  </si>
  <si>
    <t>пленка 152 ORL970 031 25м</t>
  </si>
  <si>
    <t>020442070</t>
  </si>
  <si>
    <t>пленка 152 ORL970 032 25м</t>
  </si>
  <si>
    <t>020442071</t>
  </si>
  <si>
    <t>пленка 152 ORL970 049 25м</t>
  </si>
  <si>
    <t>020442072</t>
  </si>
  <si>
    <t>пленка 152 ORL970 070 25м</t>
  </si>
  <si>
    <t>020442073</t>
  </si>
  <si>
    <t>пленка 152 ORL970 076 25м</t>
  </si>
  <si>
    <t>020442074</t>
  </si>
  <si>
    <t>пленка 152 ORL970 090 25м</t>
  </si>
  <si>
    <t>020442075</t>
  </si>
  <si>
    <t>пленка 152 ORL970 091 25м</t>
  </si>
  <si>
    <t>020442076</t>
  </si>
  <si>
    <t>пленка 152 ORL970 093 25м</t>
  </si>
  <si>
    <t>020442077</t>
  </si>
  <si>
    <t>пленка 152 ORL970 197 25м</t>
  </si>
  <si>
    <t>020442078</t>
  </si>
  <si>
    <t>пленка 152 ORL970 235 25м</t>
  </si>
  <si>
    <t>020442079</t>
  </si>
  <si>
    <t>пленка 152 ORL970 351 25м</t>
  </si>
  <si>
    <t>020442080</t>
  </si>
  <si>
    <t>пленка 152 ORL970 363 25м</t>
  </si>
  <si>
    <t>020442081</t>
  </si>
  <si>
    <t>пленка 152 ORL970 486 25м</t>
  </si>
  <si>
    <t>020442082</t>
  </si>
  <si>
    <t>пленка 152 ORL970 555 25м</t>
  </si>
  <si>
    <t>020442083</t>
  </si>
  <si>
    <t>пленка 152 ORL970 572 25м</t>
  </si>
  <si>
    <t>020442084</t>
  </si>
  <si>
    <t>пленка 152 ORL970 612 25м</t>
  </si>
  <si>
    <t>020442085</t>
  </si>
  <si>
    <t>пленка 152 ORL970 677 25м</t>
  </si>
  <si>
    <t>020442086</t>
  </si>
  <si>
    <t>пленка 152 ORL970 688 25м</t>
  </si>
  <si>
    <t>020442087</t>
  </si>
  <si>
    <t>пленка 152 ORL970 689 25м</t>
  </si>
  <si>
    <t>020442088</t>
  </si>
  <si>
    <t>пленка 152 ORL970 809 25м</t>
  </si>
  <si>
    <t>020442089</t>
  </si>
  <si>
    <t>пленка 152 ORL970 897 25м</t>
  </si>
  <si>
    <t>020442090</t>
  </si>
  <si>
    <t>пленка 152 ORL970 919 25м</t>
  </si>
  <si>
    <t>020442091</t>
  </si>
  <si>
    <t>пленка 152 ORL970 920 25м</t>
  </si>
  <si>
    <t>020442092</t>
  </si>
  <si>
    <t>пленка 152 ORL970 932 25м</t>
  </si>
  <si>
    <t>020442093</t>
  </si>
  <si>
    <t>пленка 152 ORL975 СА 000 25м</t>
  </si>
  <si>
    <t>020442094</t>
  </si>
  <si>
    <t>пленка 152 ORL975 CA 010 25м</t>
  </si>
  <si>
    <t>020442095</t>
  </si>
  <si>
    <t>пленка 152 ORL975 СА 070 25м</t>
  </si>
  <si>
    <t>020442096</t>
  </si>
  <si>
    <t>пленка 152 ORL975 СА 080 25м</t>
  </si>
  <si>
    <t>020442097</t>
  </si>
  <si>
    <t>пленка 152 ORL975 СА 090 25м</t>
  </si>
  <si>
    <t>020442098</t>
  </si>
  <si>
    <t>пленка 152 ORL975 СА 093 25м</t>
  </si>
  <si>
    <t>020442099</t>
  </si>
  <si>
    <t>пленка 152 ORL970 070GRA 25м</t>
  </si>
  <si>
    <t>020442100</t>
  </si>
  <si>
    <t>пленка 152 ORL970 816 папирус</t>
  </si>
  <si>
    <t>020442101</t>
  </si>
  <si>
    <t>пленка 152 ORL970 201 желтый крокус</t>
  </si>
  <si>
    <t>020442102</t>
  </si>
  <si>
    <t>пленка 152 ORL970 216 желтый дорожный</t>
  </si>
  <si>
    <t>020442103</t>
  </si>
  <si>
    <t>пленка 152 ORL970 209 кукурузно-желтый</t>
  </si>
  <si>
    <t>020442104</t>
  </si>
  <si>
    <t>пленка 152 ORL970 208 почтовый желтый</t>
  </si>
  <si>
    <t>020442105</t>
  </si>
  <si>
    <t>пленка 152 ORL970 256 транспортный желтый</t>
  </si>
  <si>
    <t>020442107</t>
  </si>
  <si>
    <t>пленка 152 ORL970 305 красная герань</t>
  </si>
  <si>
    <t>020442108</t>
  </si>
  <si>
    <t>пленка 152 ORL970 882 транспортный красный</t>
  </si>
  <si>
    <t>020442109</t>
  </si>
  <si>
    <t>пленка 152 ORL970 030 темно-красный</t>
  </si>
  <si>
    <t>020442110</t>
  </si>
  <si>
    <t>пленка 152 ORL970 045 светло-розовый</t>
  </si>
  <si>
    <t>020442111</t>
  </si>
  <si>
    <t>пленка 152 ORL970 077 телемагента</t>
  </si>
  <si>
    <t>020442112</t>
  </si>
  <si>
    <t>пленка 152 ORL970 547 голубой фьорд</t>
  </si>
  <si>
    <t>020442113</t>
  </si>
  <si>
    <t>пленка 152 ORL970 509 морской голубой</t>
  </si>
  <si>
    <t>020442114</t>
  </si>
  <si>
    <t>пленка 152 ORL970 067 голубой</t>
  </si>
  <si>
    <t>020442115</t>
  </si>
  <si>
    <t>пленка 152 ORL970 511 ночной голубой</t>
  </si>
  <si>
    <t>020442116</t>
  </si>
  <si>
    <t>пленка 152 ORL970 544 индиго</t>
  </si>
  <si>
    <t>020442117</t>
  </si>
  <si>
    <t>пленка 152 ORL970 564 светлый морской</t>
  </si>
  <si>
    <t>020442118</t>
  </si>
  <si>
    <t>пленка 152 ORL970 602 травянисто-зеленый</t>
  </si>
  <si>
    <t>020442119</t>
  </si>
  <si>
    <t>пленка 152 ORL970 286 бутылочно-зеленый</t>
  </si>
  <si>
    <t>020442120</t>
  </si>
  <si>
    <t>пленка 152 ORL970 553 лагуна</t>
  </si>
  <si>
    <t>0204421201</t>
  </si>
  <si>
    <t>пленка 152 ORL975 CA 000 10м</t>
  </si>
  <si>
    <t>0204421202</t>
  </si>
  <si>
    <t>пленка 152 ORL975 CA 010 10м</t>
  </si>
  <si>
    <t>0204421203</t>
  </si>
  <si>
    <t>пленка 152 ORL975 CA 070 10м</t>
  </si>
  <si>
    <t>0204421204</t>
  </si>
  <si>
    <t>пленка 152 ORL975 CA 080 10м</t>
  </si>
  <si>
    <t>0204421205</t>
  </si>
  <si>
    <t>пленка 152 ORL975 CA 090 10м</t>
  </si>
  <si>
    <t>0204421206</t>
  </si>
  <si>
    <t>пленка 152 ORL975 CA 091 10м</t>
  </si>
  <si>
    <t>0204421207</t>
  </si>
  <si>
    <t>пленка 152 ORL975 CA 093 10м</t>
  </si>
  <si>
    <t>0204421208</t>
  </si>
  <si>
    <t>пленка 152 ORL975 CA 305 10м</t>
  </si>
  <si>
    <t>0204421209</t>
  </si>
  <si>
    <t>пленка 152 ORL975 CA 536 10м</t>
  </si>
  <si>
    <t>020442121</t>
  </si>
  <si>
    <t>пленка 152 ORL970 730 простой серый</t>
  </si>
  <si>
    <t>0204421210</t>
  </si>
  <si>
    <t>пленка 152 ORL975 BR 090 10м</t>
  </si>
  <si>
    <t>0204421211</t>
  </si>
  <si>
    <t>пленка 152 ORL975 BR 091 10м</t>
  </si>
  <si>
    <t>0204421212</t>
  </si>
  <si>
    <t>пленка 152 ORL975 BR 192 10м</t>
  </si>
  <si>
    <t>0204421213</t>
  </si>
  <si>
    <t>пленка 152 ORL975 BR 932 10м</t>
  </si>
  <si>
    <t>0204421214</t>
  </si>
  <si>
    <t>пленка 152 ORL975 BR 933 10м</t>
  </si>
  <si>
    <t>0204421215</t>
  </si>
  <si>
    <t>пленка 152 ORL975 HC 070 10м</t>
  </si>
  <si>
    <t>0204421216</t>
  </si>
  <si>
    <t>пленка 152 ORL975 HC 090 10м</t>
  </si>
  <si>
    <t>0204421217</t>
  </si>
  <si>
    <t>пленка 152 ORL975 HC 091 10м</t>
  </si>
  <si>
    <t>0204421218</t>
  </si>
  <si>
    <t>пленка 152 ORL975 HC 192 10м</t>
  </si>
  <si>
    <t>0204421219</t>
  </si>
  <si>
    <t>пленка 152 ORL975 HC 933 10м</t>
  </si>
  <si>
    <t>020442122</t>
  </si>
  <si>
    <t>пленка 152 ORL970 724 серый лед</t>
  </si>
  <si>
    <t>0204421220</t>
  </si>
  <si>
    <t>пленка 150 ORL975 CR 070 10м</t>
  </si>
  <si>
    <t>0204421221</t>
  </si>
  <si>
    <t>пленка 150 ORL975 CR 080 10м</t>
  </si>
  <si>
    <t>0204421222</t>
  </si>
  <si>
    <t>пленка 150 ORL975 CR 622 10м</t>
  </si>
  <si>
    <t>0204421223</t>
  </si>
  <si>
    <t>пленка 152 ORL975 CO 070 10м</t>
  </si>
  <si>
    <t>0204421224</t>
  </si>
  <si>
    <t>пленка 152 ORL975 CO 090 10м</t>
  </si>
  <si>
    <t>0204421225</t>
  </si>
  <si>
    <t>пленка 152 ORL975 DN 070 10м</t>
  </si>
  <si>
    <t>0204421226</t>
  </si>
  <si>
    <t>пленка 152 ORL975 DN 080 10м</t>
  </si>
  <si>
    <t>0204421227</t>
  </si>
  <si>
    <t>пленка 152 ORL975 EM 070 10м</t>
  </si>
  <si>
    <t>0204421228</t>
  </si>
  <si>
    <t>пленка 152 ORL975 EM 090 10м</t>
  </si>
  <si>
    <t>020442123</t>
  </si>
  <si>
    <t>пленка 152 ORL970 073 темно-серый</t>
  </si>
  <si>
    <t>020442124</t>
  </si>
  <si>
    <t>пленка 152 ORL970 946 перламутровый</t>
  </si>
  <si>
    <t>020442125</t>
  </si>
  <si>
    <t>пленка 152 ORL970 904 серебряный лак</t>
  </si>
  <si>
    <t>020442126</t>
  </si>
  <si>
    <t>пленка 152 ORL970 908 аллюминий</t>
  </si>
  <si>
    <t>020442127</t>
  </si>
  <si>
    <t>пленка 152 ORL970 933 жестяной металлик</t>
  </si>
  <si>
    <t>020442128</t>
  </si>
  <si>
    <t>пленка 152 ORL970 934 цинковый металлик</t>
  </si>
  <si>
    <t>020442129</t>
  </si>
  <si>
    <t>пленка 152 ORL970 935 серый чугун</t>
  </si>
  <si>
    <t>020442130</t>
  </si>
  <si>
    <t>пленка 152 ORL970 937 темно-серый металлик</t>
  </si>
  <si>
    <t>020442131</t>
  </si>
  <si>
    <t>пленка 152 ORL970 704 черный металлик</t>
  </si>
  <si>
    <t>020442132</t>
  </si>
  <si>
    <t>пленка 152 ORL970 922 латунь</t>
  </si>
  <si>
    <t>020442133</t>
  </si>
  <si>
    <t>пленка 152 ORL970 926 пиритовый</t>
  </si>
  <si>
    <t>020442134</t>
  </si>
  <si>
    <t>пленка 152 ORL970 921 бронзовый античный</t>
  </si>
  <si>
    <t>020442135</t>
  </si>
  <si>
    <t>пленка 152 ORL970 874 восточно-коричневый металлик</t>
  </si>
  <si>
    <t>020442136</t>
  </si>
  <si>
    <t>пленка 152 ORL970 369 красно-коричневый металлик</t>
  </si>
  <si>
    <t>020442137</t>
  </si>
  <si>
    <t>пленка 152 ORL970 406 фиолетовый металлик</t>
  </si>
  <si>
    <t>020442138</t>
  </si>
  <si>
    <t>пленка 152 ORL970 195 сизо-голубой металлик</t>
  </si>
  <si>
    <t>020442139</t>
  </si>
  <si>
    <t>пленка 152 ORL970 196 ночной синий металлик</t>
  </si>
  <si>
    <t>020442140</t>
  </si>
  <si>
    <t>пленка 152 ORL970 192 глубоко-синий металлик</t>
  </si>
  <si>
    <t>020442141</t>
  </si>
  <si>
    <t>пленка 152 ORL970 285М оливково-зеленый(НАТО)</t>
  </si>
  <si>
    <t>020442142</t>
  </si>
  <si>
    <t>пленка 152 ORL970 055М цвет мяты</t>
  </si>
  <si>
    <t>020442143</t>
  </si>
  <si>
    <t>пленка 152 ORL970 937М темно-серый металлик</t>
  </si>
  <si>
    <t>020442144</t>
  </si>
  <si>
    <t>пленка 152 ORL970 093М антрацит металлик</t>
  </si>
  <si>
    <t>020442145</t>
  </si>
  <si>
    <t>пленка 152 ORL970 091М золотой</t>
  </si>
  <si>
    <t>020442146</t>
  </si>
  <si>
    <t>пленка 152 ORL970 926М пиритовый</t>
  </si>
  <si>
    <t>020442147</t>
  </si>
  <si>
    <t>пленка 152 ORL970 944М красно-золотой</t>
  </si>
  <si>
    <t>020442148</t>
  </si>
  <si>
    <t>пленка 152 ORL970 092М медь</t>
  </si>
  <si>
    <t>020442149</t>
  </si>
  <si>
    <t>пленка 152 ORL970 920М бронза</t>
  </si>
  <si>
    <t>020442150</t>
  </si>
  <si>
    <t>пленка 152 ORL970 368М темно-красный металлик</t>
  </si>
  <si>
    <t>020442151</t>
  </si>
  <si>
    <t>пленка 152 ORL970 369М красно-коричневый металлик</t>
  </si>
  <si>
    <t>020442152</t>
  </si>
  <si>
    <t>пленка 152 ORL970 406М фиолетовый металлик</t>
  </si>
  <si>
    <t>020442153</t>
  </si>
  <si>
    <t>пленка 152 ORL970 197М лазурно-голубой металлик</t>
  </si>
  <si>
    <t>020442154</t>
  </si>
  <si>
    <t>пленка 152 ORL970 196М ночной синий металлик</t>
  </si>
  <si>
    <t>020442155</t>
  </si>
  <si>
    <t>пленка 152 ORL970 190М лунный свет металлик</t>
  </si>
  <si>
    <t>020442156</t>
  </si>
  <si>
    <t>пленка 152 ORL970 816 25м</t>
  </si>
  <si>
    <t>020442157</t>
  </si>
  <si>
    <t>пленка 152 ORL970 201 желтый крокус 25м</t>
  </si>
  <si>
    <t>020442158</t>
  </si>
  <si>
    <t>пленка 152 ORL970 216 желтый дорожный 25м</t>
  </si>
  <si>
    <t>020442159</t>
  </si>
  <si>
    <t>пленка 152 ORL970 209 кукурузно-желтый 25м</t>
  </si>
  <si>
    <t>020442160</t>
  </si>
  <si>
    <t>пленка 152 ORL970 208 почтовый желтый25м</t>
  </si>
  <si>
    <t>020442161</t>
  </si>
  <si>
    <t>пленка 152 ORL970 256 транспортный желтый25м</t>
  </si>
  <si>
    <t>020442163</t>
  </si>
  <si>
    <t>пленка 152 ORL970 305 красная герань 25м</t>
  </si>
  <si>
    <t>020442164</t>
  </si>
  <si>
    <t>пленка 152 ORL970 882 транспортный красный 25м</t>
  </si>
  <si>
    <t>020442165</t>
  </si>
  <si>
    <t>пленка 152 ORL970 030 темно-красный 25м</t>
  </si>
  <si>
    <t>020442166</t>
  </si>
  <si>
    <t>пленка 152 ORL970 045 светло-розовый 25м</t>
  </si>
  <si>
    <t>020442167</t>
  </si>
  <si>
    <t>пленка 152 ORL970 077 телемагента 25м</t>
  </si>
  <si>
    <t>020442168</t>
  </si>
  <si>
    <t>пленка 152 ORL970 547 голубой фьорд 25м</t>
  </si>
  <si>
    <t>020442169</t>
  </si>
  <si>
    <t>пленка 152 ORL970 509 морской голубой 25м</t>
  </si>
  <si>
    <t>020442170</t>
  </si>
  <si>
    <t>пленка 152 ORL970 067 голубой 25м</t>
  </si>
  <si>
    <t>020442171</t>
  </si>
  <si>
    <t>пленка 152 ORL970 511 ночной голубой 25м</t>
  </si>
  <si>
    <t>020442172</t>
  </si>
  <si>
    <t>пленка 152 ORL970 544 индиго 25м</t>
  </si>
  <si>
    <t>020442173</t>
  </si>
  <si>
    <t>пленка 152 ORL970 564 светлый морской 25м</t>
  </si>
  <si>
    <t>020442174</t>
  </si>
  <si>
    <t>пленка 152 ORL970 602 травянисто-зеленый 25м</t>
  </si>
  <si>
    <t>020442175</t>
  </si>
  <si>
    <t>пленка 152 ORL970 286 бутылочно-зеленый 25м</t>
  </si>
  <si>
    <t>020442176</t>
  </si>
  <si>
    <t>пленка 152 ORL970 553 лагуна 25м</t>
  </si>
  <si>
    <t>020442177</t>
  </si>
  <si>
    <t>пленка 152 ORL970 730 простой серый 25м</t>
  </si>
  <si>
    <t>020442178</t>
  </si>
  <si>
    <t>пленка 152 ORL970 724 серый лед 25м</t>
  </si>
  <si>
    <t>020442179</t>
  </si>
  <si>
    <t>пленка 152 ORL970 073 темно-серый 25м</t>
  </si>
  <si>
    <t>020442180</t>
  </si>
  <si>
    <t>пленка 152 ORL970 946 перламутровый 25м</t>
  </si>
  <si>
    <t>020442181</t>
  </si>
  <si>
    <t>пленка 152 ORL970 904 серебряный лак 25м</t>
  </si>
  <si>
    <t>020442182</t>
  </si>
  <si>
    <t>пленка 152 ORL970 908 аллюминий 25м</t>
  </si>
  <si>
    <t>020442183</t>
  </si>
  <si>
    <t>пленка 152 ORL970 933 жестяной металлик 25м</t>
  </si>
  <si>
    <t>020442184</t>
  </si>
  <si>
    <t>пленка 152 ORL970 934 цинковый металлик 25м</t>
  </si>
  <si>
    <t>020442185</t>
  </si>
  <si>
    <t>пленка 152 ORL970 935 серый чугун 25м</t>
  </si>
  <si>
    <t>020442186</t>
  </si>
  <si>
    <t>пленка 152 ORL970 937 темно-серый металлик 25м</t>
  </si>
  <si>
    <t>020442187</t>
  </si>
  <si>
    <t>пленка 152 ORL970 704 черный металлик 25м</t>
  </si>
  <si>
    <t>020442188</t>
  </si>
  <si>
    <t>пленка 152 ORL970 922 латунь 25м</t>
  </si>
  <si>
    <t>020442189</t>
  </si>
  <si>
    <t>пленка 152 ORL970 926 пиритовый 25м</t>
  </si>
  <si>
    <t>020442190</t>
  </si>
  <si>
    <t>пленка 152 ORL970 921 бронзовый античный 25м</t>
  </si>
  <si>
    <t>020442191</t>
  </si>
  <si>
    <t>пленка 152 ORL970 874 восточно-коричневый 25м</t>
  </si>
  <si>
    <t>020442192</t>
  </si>
  <si>
    <t>пленка 152 ORL970 369 красно- коричневый 25м</t>
  </si>
  <si>
    <t>020442193</t>
  </si>
  <si>
    <t>пленка 152 ORL970 406 фиолетовый 25м</t>
  </si>
  <si>
    <t>020442194</t>
  </si>
  <si>
    <t>пленка 152 ORL970 195 сизо-голубой 25м</t>
  </si>
  <si>
    <t>020442195</t>
  </si>
  <si>
    <t>пленка 152 ORL970 196 ночной синий 25м</t>
  </si>
  <si>
    <t>020442196</t>
  </si>
  <si>
    <t>пленка 152 ORL970 192 глубокий синий 25м</t>
  </si>
  <si>
    <t>020442197</t>
  </si>
  <si>
    <t>пленка 152 ORL970 285М оливково-зеленый (НАТО) 25м</t>
  </si>
  <si>
    <t>020442198</t>
  </si>
  <si>
    <t>пленка 152 ORL970 055М цвет мяты 25м</t>
  </si>
  <si>
    <t>020442199</t>
  </si>
  <si>
    <t>пленка 152 ORL970 937М темно-серый металлик 25м</t>
  </si>
  <si>
    <t>020442200</t>
  </si>
  <si>
    <t>пленка 152 ORL970 093М антрацит металлик 25м</t>
  </si>
  <si>
    <t>020442201</t>
  </si>
  <si>
    <t>пленка 152 ORL970 091М золотой 25м</t>
  </si>
  <si>
    <t>020442202</t>
  </si>
  <si>
    <t>пленка 152 ORL970 926М пиритовый 25м</t>
  </si>
  <si>
    <t>020442203</t>
  </si>
  <si>
    <t>пленка 152 ORL970 944М красно-золотой 25м</t>
  </si>
  <si>
    <t>020442204</t>
  </si>
  <si>
    <t>пленка 152 ORL970 092М медь 25м</t>
  </si>
  <si>
    <t>020442205</t>
  </si>
  <si>
    <t>пленка 152 ORL970 920М бронза 25м</t>
  </si>
  <si>
    <t>020442206</t>
  </si>
  <si>
    <t>пленка 152 ORL970 368М темно-красный металлик 25м</t>
  </si>
  <si>
    <t>020442207</t>
  </si>
  <si>
    <t>пленка 152 ORL970 369М красно-коричневый металлик 25м</t>
  </si>
  <si>
    <t>020442208</t>
  </si>
  <si>
    <t>пленка 152 ORL970 406М фиолетовый металлик 25м</t>
  </si>
  <si>
    <t>020442209</t>
  </si>
  <si>
    <t>пленка 152 ORL970 197М лазурно-голубой металлик 25м</t>
  </si>
  <si>
    <t>020442210</t>
  </si>
  <si>
    <t>пленка 152 ORL970 196М ночной синий металлик 25м</t>
  </si>
  <si>
    <t>020442211</t>
  </si>
  <si>
    <t>пленка 152 ORL970 190М лунный свет металлик 25м</t>
  </si>
  <si>
    <t>020442212</t>
  </si>
  <si>
    <t>пленка 152 ORL975 СА 091 25м</t>
  </si>
  <si>
    <t>020442213</t>
  </si>
  <si>
    <t>пленка 152 ORL975 СА 305 25м</t>
  </si>
  <si>
    <t>020442214</t>
  </si>
  <si>
    <t>пленка 152 ORL975 СА 536 25м</t>
  </si>
  <si>
    <t>020442215</t>
  </si>
  <si>
    <t>пленка 152 ORL975 BR 090 25м</t>
  </si>
  <si>
    <t>020442216</t>
  </si>
  <si>
    <t>пленка 152 ORL975 BR 091 25м</t>
  </si>
  <si>
    <t>020442217</t>
  </si>
  <si>
    <t>пленка 152 ORL975 BR 192 25м</t>
  </si>
  <si>
    <t>020442218</t>
  </si>
  <si>
    <t>пленка 152 ORL975 BR 932 25м</t>
  </si>
  <si>
    <t>020442219</t>
  </si>
  <si>
    <t>пленка 152 ORL975 BR 933 25м</t>
  </si>
  <si>
    <t>020442220</t>
  </si>
  <si>
    <t>пленка 152 ORL975 HC 070 25м</t>
  </si>
  <si>
    <t>020442221</t>
  </si>
  <si>
    <t>пленка 152 ORL975 HC 090 25м</t>
  </si>
  <si>
    <t>020442222</t>
  </si>
  <si>
    <t>пленка 152 ORL975 HC 091 25м</t>
  </si>
  <si>
    <t>020442223</t>
  </si>
  <si>
    <t>пленка 152 ORL975 HC 933 25м</t>
  </si>
  <si>
    <t>020442224</t>
  </si>
  <si>
    <t>пленка 152 ORL975 HC 192 25м</t>
  </si>
  <si>
    <t>020442225</t>
  </si>
  <si>
    <t>пленка 150 ORL975 CR 070 25м</t>
  </si>
  <si>
    <t>020442226</t>
  </si>
  <si>
    <t>пленка 150 ORL975 CR 080 25м</t>
  </si>
  <si>
    <t>020442227</t>
  </si>
  <si>
    <t>пленка 150 ORL975 CR 622 25м</t>
  </si>
  <si>
    <t>020442228</t>
  </si>
  <si>
    <t>пленка 152 ORL975 CO 070 25м</t>
  </si>
  <si>
    <t>020442229</t>
  </si>
  <si>
    <t>пленка 152 ORL975 СО 090 25м</t>
  </si>
  <si>
    <t>020442230</t>
  </si>
  <si>
    <t>пленка 152 ORL975 DN 070 25м</t>
  </si>
  <si>
    <t>020442231</t>
  </si>
  <si>
    <t>пленка 152 ORL975 DN 080 25м</t>
  </si>
  <si>
    <t>020442232</t>
  </si>
  <si>
    <t>пленка 152 ORL975 EM 070 25м</t>
  </si>
  <si>
    <t>020442233</t>
  </si>
  <si>
    <t>пленка 152 ORL975 EM 090 25м</t>
  </si>
  <si>
    <t>020442234</t>
  </si>
  <si>
    <t>пленка 152 ORL975 СА 091 50м</t>
  </si>
  <si>
    <t>020442235</t>
  </si>
  <si>
    <t>пленка 152 ORL975 СА 305 50м</t>
  </si>
  <si>
    <t>020442236</t>
  </si>
  <si>
    <t>пленка 152 ORL975 СА 536 50м</t>
  </si>
  <si>
    <t>020442237</t>
  </si>
  <si>
    <t>пленка 152 ORL975 BR 090 50м</t>
  </si>
  <si>
    <t>020442238</t>
  </si>
  <si>
    <t>пленка 152 ORL975 BR 091 50м</t>
  </si>
  <si>
    <t>020442239</t>
  </si>
  <si>
    <t>пленка 152 ORL975 BR 192 50м</t>
  </si>
  <si>
    <t>020442240</t>
  </si>
  <si>
    <t>пленка 152 ORL975 BR 932 50м</t>
  </si>
  <si>
    <t>020442241</t>
  </si>
  <si>
    <t>пленка 152 ORL975 BR 933 50м</t>
  </si>
  <si>
    <t>020442242</t>
  </si>
  <si>
    <t>пленка 152 ORL975 HC 070 50м</t>
  </si>
  <si>
    <t>020442243</t>
  </si>
  <si>
    <t>пленка 152 ORL975 HC 090 50м</t>
  </si>
  <si>
    <t>020442244</t>
  </si>
  <si>
    <t>пленка 152 ORL975 HC 091 50м</t>
  </si>
  <si>
    <t>020442245</t>
  </si>
  <si>
    <t>пленка 152 ORL975 HC 192 50м</t>
  </si>
  <si>
    <t>020442246</t>
  </si>
  <si>
    <t>пленка 152 ORL975 HC 933 50м</t>
  </si>
  <si>
    <t>020442247</t>
  </si>
  <si>
    <t>пленка 150 ORL975 CR 070 50м</t>
  </si>
  <si>
    <t>020442248</t>
  </si>
  <si>
    <t>пленка 150 ORL975 CR 080 50м</t>
  </si>
  <si>
    <t>020442249</t>
  </si>
  <si>
    <t>пленка 150 ORL975 CR 622 50м</t>
  </si>
  <si>
    <t>020442250</t>
  </si>
  <si>
    <t>пленка 152 ORL975 CO 070 50м</t>
  </si>
  <si>
    <t>020442251</t>
  </si>
  <si>
    <t>пленка 152 ORL975 CO 090 50м</t>
  </si>
  <si>
    <t>020442252</t>
  </si>
  <si>
    <t>пленка 152 ORL975 DN 070 50м</t>
  </si>
  <si>
    <t>020442253</t>
  </si>
  <si>
    <t>пленка 152 ORL975 DN 080 50м</t>
  </si>
  <si>
    <t>020442254</t>
  </si>
  <si>
    <t>пленка 152 ORL975 EM 070 50м</t>
  </si>
  <si>
    <t>020442255</t>
  </si>
  <si>
    <t>пленка 152 ORL975 EM 090 50м</t>
  </si>
  <si>
    <t>020442256</t>
  </si>
  <si>
    <t>пленка 152 ORL970 622 хвойная зелень</t>
  </si>
  <si>
    <t>020442257</t>
  </si>
  <si>
    <t>пленка 152 ORL970 090М серебристо-серый 25м</t>
  </si>
  <si>
    <t>020442258</t>
  </si>
  <si>
    <t>пленка 152 ORL970 932М графитовый металлик 25м</t>
  </si>
  <si>
    <t>020445012</t>
  </si>
  <si>
    <t>пленка 100 ORL 638 025М</t>
  </si>
  <si>
    <t>020445013</t>
  </si>
  <si>
    <t>пленка 100 ORL 638 032М</t>
  </si>
  <si>
    <t>020445014</t>
  </si>
  <si>
    <t>пленка 100 ORL 638 057М</t>
  </si>
  <si>
    <t>020445015</t>
  </si>
  <si>
    <t>пленка 100 ORL 638 064М</t>
  </si>
  <si>
    <t>0204460423</t>
  </si>
  <si>
    <t>пленка 25 ORALITE 5431-DL-020/070 желт./черн.</t>
  </si>
  <si>
    <t>0204460424</t>
  </si>
  <si>
    <t>пленка 122 ORALITE 5400-020 желтая (для сольвент.печати)</t>
  </si>
  <si>
    <t>0204460425</t>
  </si>
  <si>
    <t>пленка 25 ORALITE 5431-DR-020/070 желт./черн.</t>
  </si>
  <si>
    <t>0204460701</t>
  </si>
  <si>
    <t>пленка 122 ORALITE 5910-010 белая</t>
  </si>
  <si>
    <t>0204460702</t>
  </si>
  <si>
    <t>пленка  92 ORALITE 5910-010 белая</t>
  </si>
  <si>
    <t>0204460703</t>
  </si>
  <si>
    <t>пленка  76 ORALITE 5910-010 белая</t>
  </si>
  <si>
    <t>0204460704</t>
  </si>
  <si>
    <t>пленка  61 ORALITE 5910-010 белая</t>
  </si>
  <si>
    <t>0204460705</t>
  </si>
  <si>
    <t>пленка 122 ORALITE 5910-020 желтая</t>
  </si>
  <si>
    <t>0204460706</t>
  </si>
  <si>
    <t>пленка 122 ORALITE 5910-030 красная</t>
  </si>
  <si>
    <t>0204460707</t>
  </si>
  <si>
    <t>пленка 122 ORALITE 5910-035 оранжевая</t>
  </si>
  <si>
    <t>0204460708</t>
  </si>
  <si>
    <t>пленка 122 ORALITE 5910-050 синяя</t>
  </si>
  <si>
    <t>0204460709</t>
  </si>
  <si>
    <t>пленка 122 ORALITE 5910-060 зеленая</t>
  </si>
  <si>
    <t>0204460710</t>
  </si>
  <si>
    <t>пленка 122 ORALITE 5910-080 коричневая</t>
  </si>
  <si>
    <t>0204460711</t>
  </si>
  <si>
    <t>пленка  92 ORALITE 5910-029 желто-зеленая флуор.</t>
  </si>
  <si>
    <t>0204460712</t>
  </si>
  <si>
    <t>пленка 122 ORALITE 5930-029 желто-зеленая флуор.</t>
  </si>
  <si>
    <t>0204460713</t>
  </si>
  <si>
    <t>пленка 122 ORALITE 5910-029 желто-зеленая флуор.</t>
  </si>
  <si>
    <t>0204460801</t>
  </si>
  <si>
    <t>пленка  76 ORALITE 6810-010 белая</t>
  </si>
  <si>
    <t>0204460802</t>
  </si>
  <si>
    <t>пленка  92 ORALITE 6810-010 белая</t>
  </si>
  <si>
    <t>0204460803</t>
  </si>
  <si>
    <t>пленка 122 ORALITE 6810-010 белая</t>
  </si>
  <si>
    <t>02044804</t>
  </si>
  <si>
    <t>пленка 126 ORL8800 010</t>
  </si>
  <si>
    <t>02044805</t>
  </si>
  <si>
    <t>пленка 126 ORL8800 832 10/50м</t>
  </si>
  <si>
    <t>02044806</t>
  </si>
  <si>
    <t>пленка 126 ORL8800 020</t>
  </si>
  <si>
    <t>02044807</t>
  </si>
  <si>
    <t>пленка 126 ORL8800 030</t>
  </si>
  <si>
    <t>02044808</t>
  </si>
  <si>
    <t>пленка 126 ORL8800 079</t>
  </si>
  <si>
    <t>02044809</t>
  </si>
  <si>
    <t>пленка 126 ORL8800 088</t>
  </si>
  <si>
    <t>02044810</t>
  </si>
  <si>
    <t>пленка 126 ORL8800 330</t>
  </si>
  <si>
    <t>02044811</t>
  </si>
  <si>
    <t>пленка 126 ORL8800 351</t>
  </si>
  <si>
    <t>02044812</t>
  </si>
  <si>
    <t>пленка 126 ORL8800 594</t>
  </si>
  <si>
    <t>02044813</t>
  </si>
  <si>
    <t>пленка 126 ORL8800 652</t>
  </si>
  <si>
    <t>02044814</t>
  </si>
  <si>
    <t>пленка 126 ORL8800 063 25/50м</t>
  </si>
  <si>
    <t>пленка 150 STRIPFLOCK nero (черный) 150см*25м</t>
  </si>
  <si>
    <t>02160602</t>
  </si>
  <si>
    <t>пленка 50 Thermoreflex special 50см*24/25м</t>
  </si>
  <si>
    <t>пленка Colorprint Сrystal glossy PE 50см*25м прозр.глянц.(для печати)</t>
  </si>
  <si>
    <t>021608013</t>
  </si>
  <si>
    <t>Защитная бумага Smart-Pro 50см*25м</t>
  </si>
  <si>
    <t>пленка 50 P.S.Film pink (розовый) 50см*25м</t>
  </si>
  <si>
    <t>пленка 50 P.S.Film violet (фиолетовый) 50см*25м</t>
  </si>
  <si>
    <t>пленка 50 P.S.Film burgundy (бордо) 50см*25м</t>
  </si>
  <si>
    <t>пленка 50 P.S.Film brown (коричневый) 50см*25м</t>
  </si>
  <si>
    <t>пленка 50 P.S.Film Lumen white/yellow (фотолюм) 50см*25м</t>
  </si>
  <si>
    <t>пленка 50 P.S.Film apple green (свет.зеленый) 0,50*25/24м</t>
  </si>
  <si>
    <t>пленка 50 P.S.Film lilac (свет.сиреневый) 0,50*25/24м</t>
  </si>
  <si>
    <t>пленка 50 P.S.Film hibiscus (свет.красный) 0,50*25/24м</t>
  </si>
  <si>
    <t>пленка 50 P.S.Film bright red (ярко красный) 0,50*25/24м</t>
  </si>
  <si>
    <t>02161742</t>
  </si>
  <si>
    <t>пленка 50 Stripflock белый white 50см*25м</t>
  </si>
  <si>
    <t>02161743</t>
  </si>
  <si>
    <t>пленка 50 Stripflock черный black 50см*25м</t>
  </si>
  <si>
    <t>02161744</t>
  </si>
  <si>
    <t>пленка 50 Stripflock красный red 50см*25м</t>
  </si>
  <si>
    <t>02161745</t>
  </si>
  <si>
    <t>пленка 50 Stripflock желтый yellow 50см*25м</t>
  </si>
  <si>
    <t>02161746</t>
  </si>
  <si>
    <t>пленка 50 Stripflock серый grey 50см*25м</t>
  </si>
  <si>
    <t>02161747</t>
  </si>
  <si>
    <t>пленка 50 Stripflock лимон lemon 50см*25м</t>
  </si>
  <si>
    <t>02161748</t>
  </si>
  <si>
    <t>пленка 50 Stripflock оранжевый orange 50см*25м</t>
  </si>
  <si>
    <t>02161749</t>
  </si>
  <si>
    <t>пленка 50 Stripflock зеленый green 50см*25м</t>
  </si>
  <si>
    <t>02161750</t>
  </si>
  <si>
    <t>пленка 50 Stripflock королевский синий royal blue 50см*25м</t>
  </si>
  <si>
    <t>02161751</t>
  </si>
  <si>
    <t>пленка 50 Stripflock ярко красный bright red  50см *25м</t>
  </si>
  <si>
    <t>02161752</t>
  </si>
  <si>
    <t>пленка 50 Stripflock голубой blue 50см *25м</t>
  </si>
  <si>
    <t>02161753</t>
  </si>
  <si>
    <t>пленка 50 Stripflock корица cinnamon 50см *25м</t>
  </si>
  <si>
    <t>02161754</t>
  </si>
  <si>
    <t>пленка 50 Stripflock изумруд emerald 50см *25м</t>
  </si>
  <si>
    <t>02161755</t>
  </si>
  <si>
    <t>пленка 50 Stripflock джинс denim 50см *25м</t>
  </si>
  <si>
    <t>02161756</t>
  </si>
  <si>
    <t>пленка 50 Stripflock орхидея orchid 50см *25м</t>
  </si>
  <si>
    <t>пленка 49 P.S.Electric lens(серебро со звездами)49см*25м</t>
  </si>
  <si>
    <t>02161920</t>
  </si>
  <si>
    <t>пленка 50 P.S.Film extra gold (золото) 50см*25м</t>
  </si>
  <si>
    <t>02161921</t>
  </si>
  <si>
    <t>пленка 50 P.S.Film extra apple green (свет.зеленый)50см*25м</t>
  </si>
  <si>
    <t>02161922</t>
  </si>
  <si>
    <t>пленка 50 P.S.Film extra silver (серебро)</t>
  </si>
  <si>
    <t>Пленка Jetflock2 sublimation,белый 50см*25/24м</t>
  </si>
  <si>
    <t>пленка P.S.Stretch красный (red) 0,50*25м</t>
  </si>
  <si>
    <t>пленка P.S.Stretch королевский синий (royal blue) 0,50*25м</t>
  </si>
  <si>
    <t>пленка P.S.Stretch т.синий (navy blue) 0,50*25м</t>
  </si>
  <si>
    <t>пленка P.S.Stretch желтый (yellow) 0,50*25м</t>
  </si>
  <si>
    <t>пленка P.S.Stretch зеленый (green) 0,50*25м</t>
  </si>
  <si>
    <t>02162408</t>
  </si>
  <si>
    <t>пленка P.S.Stretch голубой(sky blue) 0,50*25м</t>
  </si>
  <si>
    <t>02162409</t>
  </si>
  <si>
    <t>пленка P.S.Stretch оранжевый(orange) 0,50*25м</t>
  </si>
  <si>
    <t>02162410</t>
  </si>
  <si>
    <t>пленка P.S.Stretch золото(gold) 0,50*25м</t>
  </si>
  <si>
    <t>пленка 3D XPD, красный (red) 0,46*25м</t>
  </si>
  <si>
    <t>пленка 3D XPD, белый (white) 0,46*25м</t>
  </si>
  <si>
    <t>пленка 3D XPD, синий (royal blue) 0,46*25м</t>
  </si>
  <si>
    <t>пленка 3D XPD, черный (black) 0,46*25м</t>
  </si>
  <si>
    <t>пленка 3D XPD, зеленый (green) 0,46*25м</t>
  </si>
  <si>
    <t>пленка 3D XPD, желтый (yellow) 0,46*25м</t>
  </si>
  <si>
    <t>пленка 3D Techno black (черный) 0,50*25м</t>
  </si>
  <si>
    <t>пленка 3D Techno white (белый) 0,50*25м</t>
  </si>
  <si>
    <t>пленка 3D Techno red (красный) 0,50*25м</t>
  </si>
  <si>
    <t>пленка 3D Techno royal blue (cиний) 0,50*25м</t>
  </si>
  <si>
    <t>02162511</t>
  </si>
  <si>
    <t>пленка 3D Techno yellow (желтый) 0,50см*25м</t>
  </si>
  <si>
    <t>02162512</t>
  </si>
  <si>
    <t>пленка 3D Techno green (зеленый) 0,50см*25м</t>
  </si>
  <si>
    <t>Пленка монтажная T.T.D.Advanced 50см*25м (для работы с ColorNew)</t>
  </si>
  <si>
    <t>02162701</t>
  </si>
  <si>
    <t>Пленка P.S.Film PERFOR 50см*25м white (белый)</t>
  </si>
  <si>
    <t>02162702</t>
  </si>
  <si>
    <t>Пленка P.S.Film PERFOR 50см*25м black (черный)</t>
  </si>
  <si>
    <t>021701101</t>
  </si>
  <si>
    <t>REFLEXITE VC104+C PSA 010 White Curtain PSA 50мм*50м</t>
  </si>
  <si>
    <t>021701102</t>
  </si>
  <si>
    <t>REFLEXITE VC104+C PSA 020 Yellow Curtain PSA 50мм*50м</t>
  </si>
  <si>
    <t>021701103</t>
  </si>
  <si>
    <t>REFLEXITE VC104+C PSA 030 Red Curtain PSA 50мм*50м</t>
  </si>
  <si>
    <t>021701107</t>
  </si>
  <si>
    <t>REFLEXITE VC104+CS 010 White Curtain Segmented 50мм*50,2м</t>
  </si>
  <si>
    <t>021701108</t>
  </si>
  <si>
    <t>REFLEXITE VC104+CS 020 Yellow Curtain Segmented 50мм*50,2м</t>
  </si>
  <si>
    <t>021701109</t>
  </si>
  <si>
    <t>REFLEXITE VC104+CS 030 Red Curtain Segmented 50мм*50,2м</t>
  </si>
  <si>
    <t>021701201</t>
  </si>
  <si>
    <t>REFLEXITE VC104+R 010 White Rigid 50мм*50м</t>
  </si>
  <si>
    <t>021701202</t>
  </si>
  <si>
    <t>REFLEXITE VC104+R(R3850-041) 020(065) Yellow Rigid 50мм*50м</t>
  </si>
  <si>
    <t>021701203</t>
  </si>
  <si>
    <t>REFLEXITE VC104+R 030 Red Rigid 50мм*50м</t>
  </si>
  <si>
    <t>021701204</t>
  </si>
  <si>
    <t>REFLEXITE VC104+RTS 010 White Rigid Tanker Sticker 50мм*50м</t>
  </si>
  <si>
    <t>021701205</t>
  </si>
  <si>
    <t>REFLEXITE VC104+RTS 020 Yellow Rigid Tanker 50мм*50м</t>
  </si>
  <si>
    <t>021701206</t>
  </si>
  <si>
    <t>REFLEXITE VC104+RTS 030 Red Rigid Tanker 50мм*50м</t>
  </si>
  <si>
    <t>021702101</t>
  </si>
  <si>
    <t>021702102</t>
  </si>
  <si>
    <t>021702103</t>
  </si>
  <si>
    <t>021702201</t>
  </si>
  <si>
    <t>021702202</t>
  </si>
  <si>
    <t>REFLEXITE VC104+R 020 Yellow Rigid 50мм*50м</t>
  </si>
  <si>
    <t>021702203</t>
  </si>
  <si>
    <t>бумага сублимац.Transfertex синяя(6269) P286C 161см*500м</t>
  </si>
  <si>
    <t>0224129</t>
  </si>
  <si>
    <t>Hi-Bond VST6110G 12мм*33м*1,1мм лента 2-стор.клей</t>
  </si>
  <si>
    <t>0224130</t>
  </si>
  <si>
    <t>Hi-Bond VST4040W 12мм*66м*0,4мм лента 2-стор.клей</t>
  </si>
  <si>
    <t>0224131</t>
  </si>
  <si>
    <t>Hi-Bond VST4064W 12мм*33м*0,64мм лента 2-стор.клей</t>
  </si>
  <si>
    <t>814109-1575(24352) Пленка SC Canvas artist SB 157cм*22.8м</t>
  </si>
  <si>
    <t>890101-1600(24405) баннер SC Front Banner Vinyl 340 160см*50м</t>
  </si>
  <si>
    <t>890105-1600(24407) баннер SC Front Banner Vinyl 510 160см*50м</t>
  </si>
  <si>
    <t>801005-1270(24503) Бумага мат.SC Solstar matt 140g 127см*80м</t>
  </si>
  <si>
    <t>811740-1372(24435) Бумага сатин.SC Solstar satin 135г 137,2см*61м</t>
  </si>
  <si>
    <t>11816-36(21688) Фотобум.SC Posterprint глянц.91,4см*30м 170г/кв.м gloss</t>
  </si>
  <si>
    <t>11816-42(22255) Фотобум.SC Posterprint глянц.106,7см*30м 170г/кв.м gloss</t>
  </si>
  <si>
    <t>11816-50(21689N) Фотобум.SC Posterprint глянц.127см*30м 170г/кв.м gloss</t>
  </si>
  <si>
    <t>11815-36(21868) Фотобум.SC Posterprint полумат.91,4см*30м 170г/кв.м satin</t>
  </si>
  <si>
    <t>11815-42(22256) Фотобум.SC Posterprint полумат.106,7см*30м 170г/кв.м satin</t>
  </si>
  <si>
    <t>11815-50(21869N) Фотобум.SC Posterprint полумат.127см*30м 170г/кв.м satin</t>
  </si>
  <si>
    <t>890101-1100(24488) баннер SC Front Banner Vinyl 340 110см*50м</t>
  </si>
  <si>
    <t>11710-60(23398N) бумага матовая SC High color contrast 120г 152,4см*30м</t>
  </si>
  <si>
    <t>11710-42(24118N) бумага матовая SC High color contrast 120г 106,7см*30м</t>
  </si>
  <si>
    <t>814800-1372 (25069) бумага SC BlueBack FOB для сольвента 137.2см*100м</t>
  </si>
  <si>
    <t>814800-1600 (25089) бумага SC BlueBack FOB для сольвента 160см*100м</t>
  </si>
  <si>
    <t>24434(12026246) бумага SC BlueBack 120 TriSolv PostArt satin 137,2см*61м</t>
  </si>
  <si>
    <t>813515-1067(25221) Пленка SC Backlit Film US 205мкм 106,7см*30м</t>
  </si>
  <si>
    <t>25222 Пленка SC Backlit Film US 205мкм 127см*30м</t>
  </si>
  <si>
    <t>25223 Пленка SC Backlit Film US 205мкм 137,2см*30м</t>
  </si>
  <si>
    <t>022542</t>
  </si>
  <si>
    <t>811877-1372 Фотобумага SC Photo Paper Satin LS 225г 137см*30м</t>
  </si>
  <si>
    <t>Пленка FG 302 green зелен.124см*45,7м светонакаплив.</t>
  </si>
  <si>
    <t>023206</t>
  </si>
  <si>
    <t xml:space="preserve">Пленка FG 301-TG (PET type) прозр.124cм*45,7м светонакаплив. </t>
  </si>
  <si>
    <t>0029 Пленка BG Water based white gloss vinyl adh.91,5см*30м</t>
  </si>
  <si>
    <t>0029 Пленка BG Water based white gloss vinyl adh.107см*30м</t>
  </si>
  <si>
    <t>0029 Пленка BG Water based white gloss vinyl adh.127см*30м</t>
  </si>
  <si>
    <t>0029 Пленка BG Water based white gloss vinyl adh.152,5см*30м</t>
  </si>
  <si>
    <t>2014 Пленка BG Water based white matt vinyl adh.91,5см*30м</t>
  </si>
  <si>
    <t>2014 Пленка BG Water based white matt vinyl adh.107см*30м</t>
  </si>
  <si>
    <t>2014 Пленка BG Water based white matt vinyl adh.127см*30м</t>
  </si>
  <si>
    <t>2014 Пленка BG Water based white matt vinyl adh.152,5см*30м</t>
  </si>
  <si>
    <t>0061 Пленка BG Water based transparent vinyl adh.91,5см*30м</t>
  </si>
  <si>
    <t>0061 Пленка BG Water based transparent vinyl adh.107см*30м</t>
  </si>
  <si>
    <t>4010 Бумага BG Waterproof 190gsm gloss photo paper 91,5см*30м</t>
  </si>
  <si>
    <t>4010 Бумага BG Waterproof 190gsm gloss photo paper 127см*30м</t>
  </si>
  <si>
    <t>1001 Пленка BG Eco solvent gloss PP paper 127см*50м</t>
  </si>
  <si>
    <t>1001 Пленка BG Eco solvent gloss PP paper 152,5см*50м</t>
  </si>
  <si>
    <t>1006 Пленка BG Eco solvent matt PP film 127см*50м</t>
  </si>
  <si>
    <t>1006 Пленка BG Eco solvent matt PP film 152.5см*50м</t>
  </si>
  <si>
    <t>1097 Пленка BG Eco solvent backlit film No.8 127см*50м</t>
  </si>
  <si>
    <t>1097 Пленка BG Eco solvent backlit film No.8 152,5см*50м</t>
  </si>
  <si>
    <t>7104/7107 Пленка BG One way vision vinyl 150мкм adh.127см*50м</t>
  </si>
  <si>
    <t>7104/7107 Пленка BG One way vision vinyl 150мкм adh.152см*50м</t>
  </si>
  <si>
    <t>7104/7107 Пленка BG One way vision vinyl 150мкм adh.137см*50м</t>
  </si>
  <si>
    <t>0168 Пленка BG Floor film adh.91,5см*50м</t>
  </si>
  <si>
    <t>0168 Пленка BG Floor film adh.127см*50м</t>
  </si>
  <si>
    <t>0169 Пленка BG Diagonal floor film adh.91,5см*50м</t>
  </si>
  <si>
    <t>0169 Пленка BG Diagonal floor film adh.127см*50м</t>
  </si>
  <si>
    <t>02360305</t>
  </si>
  <si>
    <t>0025 Пленка BG 80 micron semim matt film 152,4см*50м</t>
  </si>
  <si>
    <t>02360306</t>
  </si>
  <si>
    <t>0040 Пленка BG 80 micron sandblast matt film 152,4см*50м</t>
  </si>
  <si>
    <t>02360307</t>
  </si>
  <si>
    <t>0060 Пленка BG Starlike sand-texture film 127см*50м</t>
  </si>
  <si>
    <t>02360308</t>
  </si>
  <si>
    <t>0063 Пленка BG Leathery film 127см*50м</t>
  </si>
  <si>
    <t>02360309</t>
  </si>
  <si>
    <t>0070 Пленка BG Crossed film 127см*50м</t>
  </si>
  <si>
    <t>02360310</t>
  </si>
  <si>
    <t>0040 Пленка BG 80micron sandblast matt film 107см*50м</t>
  </si>
  <si>
    <t>02360311</t>
  </si>
  <si>
    <t>0040 Пленка BG 80micron sandblast matt film 127cм*50м</t>
  </si>
  <si>
    <t>02360701</t>
  </si>
  <si>
    <t>6002 Пленка BG 0.038мм PET mounting film No.2 127см*50м</t>
  </si>
  <si>
    <t>02360702</t>
  </si>
  <si>
    <t>6014 пленка BG High clear PET mounting film с двухстор.клеем 127см*50м</t>
  </si>
  <si>
    <t>пленка PS Fresco для изготовления фресок 122см*50м</t>
  </si>
  <si>
    <t>бумага RG A3 Dye-sublimation Transfer paper</t>
  </si>
  <si>
    <t>бумага RG 1,37m*100m Dye-sublimation Transfer paper</t>
  </si>
  <si>
    <t>бумага RG 1,60m*100m Dye-sublimation Transfer paper</t>
  </si>
  <si>
    <t>0244006</t>
  </si>
  <si>
    <t>бумага OD 1,60m*100m Image impact Transfer paper</t>
  </si>
  <si>
    <t>0244007</t>
  </si>
  <si>
    <t>бумага RG 1,118*100м Dye-sublimation paper</t>
  </si>
  <si>
    <t>Пленка Promaflex Plus Sparkle 56 royal blue(корол.синий)0,49*25м</t>
  </si>
  <si>
    <t>Пленка Promaflex Plus PVC 73 Glitter Red(красный) 0,50*25м</t>
  </si>
  <si>
    <t>Пленка Promaflex Plus PVC 74 Glitter Blue (синий) 0,50*25м</t>
  </si>
  <si>
    <t>Пленка Promaflex Plus PVC 77 Glitter Pink (розовый) 0,50*25м</t>
  </si>
  <si>
    <t>Пленка Promaflex Plus Darklite светонакаплив. 0,51*25м</t>
  </si>
  <si>
    <t>Пленка Promaflex Plus Clear Pearl 50 (жемчуг) 0,49*25м</t>
  </si>
  <si>
    <t>пленка PromaPrint white PU 0,51*25м</t>
  </si>
  <si>
    <t>0245308</t>
  </si>
  <si>
    <t>Бумага PaperJet Dark(solvent/inkjet)0,43*30м</t>
  </si>
  <si>
    <t>0245309</t>
  </si>
  <si>
    <t>Бумага PromaPrint Paper (solvent/inkjet) 0,48*24,38м</t>
  </si>
  <si>
    <t>0245311</t>
  </si>
  <si>
    <t>Бумага PaperJet Dark 0,42x24,38м</t>
  </si>
  <si>
    <t>0245701</t>
  </si>
  <si>
    <t>Метал.лоток для страз metallic tray for strass</t>
  </si>
  <si>
    <t>0245703</t>
  </si>
  <si>
    <t>Щетка для страз special strass bross</t>
  </si>
  <si>
    <t>02458</t>
  </si>
  <si>
    <t>Монтажная пленка Tape Trans 0,50*50м</t>
  </si>
  <si>
    <t>137198 Left наконечн.левый черн.(для 137089)</t>
  </si>
  <si>
    <t>137198 Right наконечн.правый черн.(для 137089)</t>
  </si>
  <si>
    <t xml:space="preserve">APT3000B Left наконечн.пласт.левый </t>
  </si>
  <si>
    <t xml:space="preserve">APT3000B Right наконечн.пласт.правый </t>
  </si>
  <si>
    <t xml:space="preserve">APT3003R Right наконечн.пласт.радиус.тип1 правый </t>
  </si>
  <si>
    <t xml:space="preserve">APT3003R Left наконечн.пласт.радиус.тип1 левый </t>
  </si>
  <si>
    <t>APT3000L Left наконечн.пласт.радиус.тип2 левый</t>
  </si>
  <si>
    <t xml:space="preserve">APT3000L Right наконечн.пласт.радиус.тип2 правый </t>
  </si>
  <si>
    <t xml:space="preserve">APT3000T Right наконечн.пласт.треуг.правый </t>
  </si>
  <si>
    <t xml:space="preserve">APT3000T Left наконечн.пласт.треуг.левый </t>
  </si>
  <si>
    <t xml:space="preserve">APT2000 Left наконечн.пласт.левый серый </t>
  </si>
  <si>
    <t xml:space="preserve">APT2000 Right наконечн.пласт.правый серый </t>
  </si>
  <si>
    <t>031100703</t>
  </si>
  <si>
    <t>Образец куб T-Flex art.132264</t>
  </si>
  <si>
    <t>031100704</t>
  </si>
  <si>
    <t>Образец угол куба T-Flex</t>
  </si>
  <si>
    <t>APC4100/4102 система для подвеса(компл.2держ.+2трос.)</t>
  </si>
  <si>
    <t>APT3006R Left/Right угл.пласт.наконечн.левый/ правый черный</t>
  </si>
  <si>
    <t xml:space="preserve">APT3000 Left наконечн.пласт.левый черный </t>
  </si>
  <si>
    <t xml:space="preserve">APT3000 Right наконечн.пласт.правый черный </t>
  </si>
  <si>
    <t>APT2006R Left/Right угл.пласт.наконечн.левый/ правый серый</t>
  </si>
  <si>
    <t>031110008</t>
  </si>
  <si>
    <t>АО026001Т проф.-стойка диам.60мм 1паз анод.(хл.6м)</t>
  </si>
  <si>
    <t>137228 LEFT Black Наконечник левый черный</t>
  </si>
  <si>
    <t>137228 RIGHT Black Наконечник правый черный</t>
  </si>
  <si>
    <t>FIX31 угол.соед.31мм</t>
  </si>
  <si>
    <t>FIX28 угол.соед.28мм</t>
  </si>
  <si>
    <t>03111522</t>
  </si>
  <si>
    <t>FIX11 угол.соед.11мм</t>
  </si>
  <si>
    <t>03111523</t>
  </si>
  <si>
    <t>VITBS2052 проф.осн.52мм анод.(3,02м)</t>
  </si>
  <si>
    <t>0311173</t>
  </si>
  <si>
    <t>Образец Cosign I-150148-P</t>
  </si>
  <si>
    <t>0311174</t>
  </si>
  <si>
    <t>Образец Cosign I-210148-W</t>
  </si>
  <si>
    <t>0311175</t>
  </si>
  <si>
    <t>Образец Cosign I-105148-W(ZG)</t>
  </si>
  <si>
    <t>0311176</t>
  </si>
  <si>
    <t>Образец Cosign I-297210-W(ZG)</t>
  </si>
  <si>
    <t>0311177</t>
  </si>
  <si>
    <t>Образец Cosign I-210297-W</t>
  </si>
  <si>
    <t>0311178</t>
  </si>
  <si>
    <t>Проспект Cosign I-SIGN flexible systems</t>
  </si>
  <si>
    <t>LEDSS00A3 Thinlite LED рамка формат А3 с блоком питания EU3.5A</t>
  </si>
  <si>
    <t>03112101</t>
  </si>
  <si>
    <t>LED2025 крышка 25мм, анод.(5м)</t>
  </si>
  <si>
    <t>03112102</t>
  </si>
  <si>
    <t>BASICSS2025 база 25мм, одностр. анод.(5м)</t>
  </si>
  <si>
    <t>03112103</t>
  </si>
  <si>
    <t>LEDCORNSS уголок односторонний</t>
  </si>
  <si>
    <t>03112104</t>
  </si>
  <si>
    <t>LEDSPRING пружина</t>
  </si>
  <si>
    <t>03113005</t>
  </si>
  <si>
    <t>130692 проф.180-LX осн. глух. анод. (хл.6/6.1м)</t>
  </si>
  <si>
    <t>51030(51031) петля для проф.1-4,7,9</t>
  </si>
  <si>
    <t>51032(51033) петля для проф.5,11-97</t>
  </si>
  <si>
    <t>166005 труба 45*40мм сырая (6,1м)</t>
  </si>
  <si>
    <t>веер Elkamet</t>
  </si>
  <si>
    <t>профиль поликарб.U-образный, паз 4мм (2,1м), прозр.(0,6мм)</t>
  </si>
  <si>
    <t>профиль поликарб.U-образный, паз 4мм (1,48м), прозр.(0,6мм)</t>
  </si>
  <si>
    <t>031802019</t>
  </si>
  <si>
    <t>202010 профиль 2 олово,матовое,3,04м</t>
  </si>
  <si>
    <t>031802020</t>
  </si>
  <si>
    <t>202098 профиль 2 красный блест.(Ferrari)3,04м</t>
  </si>
  <si>
    <t>0318183</t>
  </si>
  <si>
    <t>92001 Календарь на 2012г.</t>
  </si>
  <si>
    <t>0318184</t>
  </si>
  <si>
    <t>Компл. образцов профилей №225,269,270 (30 элементов)</t>
  </si>
  <si>
    <t>03182403</t>
  </si>
  <si>
    <t>222021 профиль 22 черный матовый 3.04м</t>
  </si>
  <si>
    <t>03182515</t>
  </si>
  <si>
    <t>93218 Стенд Галерейная система 55*55см</t>
  </si>
  <si>
    <t>03182517</t>
  </si>
  <si>
    <t>51737 Леска перлоновая 2м с крючком (50шт)</t>
  </si>
  <si>
    <t>03183101</t>
  </si>
  <si>
    <t>250021 профиль 50 черный,матов.,3,04м</t>
  </si>
  <si>
    <t>032801152</t>
  </si>
  <si>
    <t>труба ПММА Plexiglas XT clear(прозр.) 70*60*2000мм</t>
  </si>
  <si>
    <t>труба ПММА Plexiglas XT clear(прозр.)40*32*2000мм</t>
  </si>
  <si>
    <t>03280129</t>
  </si>
  <si>
    <t>труба ПММА Plexiglas XT clear(прозр.)12*8*2000мм</t>
  </si>
  <si>
    <t>03280130</t>
  </si>
  <si>
    <t>труба ПММА Plexiglas GS OF032 clear(прозр.) 650*640*2200мм</t>
  </si>
  <si>
    <t>03280131</t>
  </si>
  <si>
    <t>труба ПММА Plexiglas XT clear(прозр.)40*34*2000мм</t>
  </si>
  <si>
    <t>03280132</t>
  </si>
  <si>
    <t>труба ПММА Plexiglas XT clear(прозр.)40*30*4000мм</t>
  </si>
  <si>
    <t>03280133</t>
  </si>
  <si>
    <t>труба ПММА Plexiglas XT clear(прозр.) 200*194*2050мм</t>
  </si>
  <si>
    <t>03280134</t>
  </si>
  <si>
    <t>труба ПММА Plexiglas XT clear(прозр.)40*32*6000мм</t>
  </si>
  <si>
    <t>03280135</t>
  </si>
  <si>
    <t>труба ПММА Plexiglas GS clear(прозр.) 457*441*2100мм</t>
  </si>
  <si>
    <t>03280136</t>
  </si>
  <si>
    <t>труба ПММА Plexiglas XT clear(прозр.) 300*290*2000мм</t>
  </si>
  <si>
    <t>03280137</t>
  </si>
  <si>
    <t>труба ПММА Plexiglas XT clear(прозр.) 5*3*2000мм</t>
  </si>
  <si>
    <t>03280138</t>
  </si>
  <si>
    <t>труба ПММА Plexiglas XT clear(прозр.) 7*5*2000мм</t>
  </si>
  <si>
    <t>03280139</t>
  </si>
  <si>
    <t>труба ПММА Plexiglas XT clear(прозр.) 90*84*2000мм</t>
  </si>
  <si>
    <t>03280140</t>
  </si>
  <si>
    <t>труба ПММА Plexiglas XT clear(прозр.)120*110*4000мм</t>
  </si>
  <si>
    <t>03280141</t>
  </si>
  <si>
    <t>труба ПММА Plexiglas XT clear(прозр.)60*56*2000мм</t>
  </si>
  <si>
    <t>03280142</t>
  </si>
  <si>
    <t>труба ПММА Plexiglas XT clear(прозр.)10*7*2000мм</t>
  </si>
  <si>
    <t>03280143</t>
  </si>
  <si>
    <t>труба ПММА Plexiglas Satin Ice clear 0D010 DF (сатин.) 50*44*2000мм</t>
  </si>
  <si>
    <t>03280144</t>
  </si>
  <si>
    <t>труба ПММА Plexiglas Satin Ice clear 0D010 DF (сатин.) 100*94*2000мм</t>
  </si>
  <si>
    <t>03280145</t>
  </si>
  <si>
    <t>труба ПММА Plexiglas Satin Ice clear 0D010 DF (сатин.) 150*144*2000мм</t>
  </si>
  <si>
    <t>03280146</t>
  </si>
  <si>
    <t>труба ПММА Plexiglas XT clear(прозр.) 230*220*2000мм</t>
  </si>
  <si>
    <t>03280147</t>
  </si>
  <si>
    <t>труба ПММА Plexiglas XT clear(прозр.) 300*292*2000мм</t>
  </si>
  <si>
    <t>03280148</t>
  </si>
  <si>
    <t>труба ПММА Plexiglas XT clear(прозр.) 60*50*2000мм</t>
  </si>
  <si>
    <t>03280149</t>
  </si>
  <si>
    <t>труба ПММА Plexiglas XT clear(прозр.) 300*290*4000мм</t>
  </si>
  <si>
    <t>03280150</t>
  </si>
  <si>
    <t>труба ПММА Plexiglas XT clear(прозр.) 200*190*2000мм</t>
  </si>
  <si>
    <t>03280151</t>
  </si>
  <si>
    <t>труба ПММА Plexiglas XT clear(прозр.) 250*240*2000мм</t>
  </si>
  <si>
    <t>03280152</t>
  </si>
  <si>
    <t>труба ПММА Plexiglas XT clear(прозр.) 150*142*4000мм</t>
  </si>
  <si>
    <t>03280153</t>
  </si>
  <si>
    <t>труба ПММА Plexiglas XT clear(прозр.) 200*192*4000мм</t>
  </si>
  <si>
    <t>03280154</t>
  </si>
  <si>
    <t>труба ПММА Plexiglas XT clear(прозр.) 250*242*4000мм</t>
  </si>
  <si>
    <t>03280155</t>
  </si>
  <si>
    <t>труба ПММА Plexiglas XT clear(прозр.) 300*292*4000мм</t>
  </si>
  <si>
    <t>03280156</t>
  </si>
  <si>
    <t>труба ПММА Plexiglas XT clear(прозр.) 110*104*2000мм</t>
  </si>
  <si>
    <t>03280157</t>
  </si>
  <si>
    <t xml:space="preserve">труба ПММА Plexiglas XT 0A070 clear(прозр.) 110*100*4000мм </t>
  </si>
  <si>
    <t>03280158</t>
  </si>
  <si>
    <t xml:space="preserve">труба ПММА Plexiglas XT 0A070 clear(прозр.) 110*100*2500мм </t>
  </si>
  <si>
    <t>03280159</t>
  </si>
  <si>
    <t>труба ПММА Plexiglas XT 0A070 clear(прозр.) 110*100*4500мм</t>
  </si>
  <si>
    <t>03280160</t>
  </si>
  <si>
    <t>труба ПММА Plexiglas GS clear(прозр.) 457*445*2100мм</t>
  </si>
  <si>
    <t>03280161</t>
  </si>
  <si>
    <t>труба ПММА Plexiglas XT 0A070 clear(прозр.) 110*104*1550мм</t>
  </si>
  <si>
    <t>03280162</t>
  </si>
  <si>
    <t>труба ПММА Plexiglas XT 0A070 clear(прозр.) 6,5*4*2000мм</t>
  </si>
  <si>
    <t>03280163</t>
  </si>
  <si>
    <t>труба ПММА Plexiglas XT 0A070 clear(прозр.) 200*194*4000мм</t>
  </si>
  <si>
    <t>032802008</t>
  </si>
  <si>
    <t>стержень круглый ПММА Plexiglas XT clear(прозр.)5*2000мм</t>
  </si>
  <si>
    <t>032802009</t>
  </si>
  <si>
    <t>стержень круглый ПММА Plexiglas XT clear(прозр.)25*2000мм</t>
  </si>
  <si>
    <t>032802010</t>
  </si>
  <si>
    <t>стержень круглый ПММА Plexiglas XT clear(прозр.)12*2000мм</t>
  </si>
  <si>
    <t>032802011</t>
  </si>
  <si>
    <t>стержень круглый ПММА Plexiglas XT clear(прозр.) 30*2000мм</t>
  </si>
  <si>
    <t>032802012</t>
  </si>
  <si>
    <t>стержень круглый ПММА Plexiglas XT clear(прозр.) 40*2000мм</t>
  </si>
  <si>
    <t>032802013</t>
  </si>
  <si>
    <t>стержень круглый ПММА Plexiglas XT clear(прозр.) 50*2000мм</t>
  </si>
  <si>
    <t>032802014</t>
  </si>
  <si>
    <t>стержень круглый ПММА Plexiglas XT clear(прозр.) 10*2000мм</t>
  </si>
  <si>
    <t>032802015</t>
  </si>
  <si>
    <t>стержень круглый ПММА Plexiglas XT clear(прозр.) 8*2000мм</t>
  </si>
  <si>
    <t>032802016</t>
  </si>
  <si>
    <t>стержень круглый ПММА Plexiglas XT clear(прозр.) 4*2000мм</t>
  </si>
  <si>
    <t>Kapa U-Profile 5мм,белый 1,55м art.854001</t>
  </si>
  <si>
    <t>Kapa U-profile 10мм,белый 1,55м art.854002</t>
  </si>
  <si>
    <t>Kapa H-profile 5мм,белый 1,55м art.854003</t>
  </si>
  <si>
    <t>Kapa H-profile 10мм,белый 1,55м art.854004</t>
  </si>
  <si>
    <t>Kapa W-profile 5мм,белый 1,55м art.854005</t>
  </si>
  <si>
    <t>Kapa W-profile 10мм,белый 1,55м art.854006</t>
  </si>
  <si>
    <t>дроссель э/магн. L36.171 (L36.170)art.527460.12 (530252.01/548078.12)</t>
  </si>
  <si>
    <t>040542</t>
  </si>
  <si>
    <t>Ламподерж.пружина под 16мм 17.011</t>
  </si>
  <si>
    <t>0405430</t>
  </si>
  <si>
    <t>конденсатор комп. K78-99 12мкф/250в</t>
  </si>
  <si>
    <t>0405431</t>
  </si>
  <si>
    <t xml:space="preserve">конденсатор комп. K78-99 20мкф/250в </t>
  </si>
  <si>
    <t>лампа T8 F36W/54-765 1200мм 0001420/0002520/0002529/000203</t>
  </si>
  <si>
    <t>Лампа T5 FHE F14W/865 (550мм) 0002762</t>
  </si>
  <si>
    <t>МГлампа Sylv.HSI-TD 150W/NDL 4K UVS art.0023022,0021034,0020233</t>
  </si>
  <si>
    <t>04110004521</t>
  </si>
  <si>
    <t xml:space="preserve">конденсатор комп. K78-99 9мкф/250в </t>
  </si>
  <si>
    <t>04110004522</t>
  </si>
  <si>
    <t>конденсатор комп. K78-99 16мкф/250в</t>
  </si>
  <si>
    <t>04110004524</t>
  </si>
  <si>
    <t xml:space="preserve">конденсатор комп. K78-99 45мкф/250в </t>
  </si>
  <si>
    <t>0411000453</t>
  </si>
  <si>
    <t>конденсатор комп. K78-99 25мкф/250в</t>
  </si>
  <si>
    <t>прож.150W IP44 галогенный белый</t>
  </si>
  <si>
    <t>прож.150W IP44 галогенный черный</t>
  </si>
  <si>
    <t>043202005</t>
  </si>
  <si>
    <t>прож.VS 150W серый МГЛ асиметр. Rx7s IP65</t>
  </si>
  <si>
    <t>043205105</t>
  </si>
  <si>
    <t>МГлампа HQI T 250W/D E40</t>
  </si>
  <si>
    <t>04320520</t>
  </si>
  <si>
    <t>прож.SAPFIR 250D серый МГЛ асимметр.IP65</t>
  </si>
  <si>
    <t>043206011</t>
  </si>
  <si>
    <t>МГлампа HSI-T400W E40 6100K</t>
  </si>
  <si>
    <t>043206012</t>
  </si>
  <si>
    <t>МГлампа HQI T 400W/N E40</t>
  </si>
  <si>
    <t>043206101</t>
  </si>
  <si>
    <t xml:space="preserve">прож.SAPFIR 400D серый МГЛ асимметр.IP65 </t>
  </si>
  <si>
    <t>04353026</t>
  </si>
  <si>
    <t>ЭПРА LP T8 2*18w (T8 2*18вт,холодный пуск)</t>
  </si>
  <si>
    <t>04353027</t>
  </si>
  <si>
    <t>ЭПРА LST T8 4*18w (T8 2*18вт,теплый пуск)</t>
  </si>
  <si>
    <t>05010239</t>
  </si>
  <si>
    <t>краска LIS 064,5л</t>
  </si>
  <si>
    <t>05010240</t>
  </si>
  <si>
    <t>краска LIS 073,5л</t>
  </si>
  <si>
    <t>05010241</t>
  </si>
  <si>
    <t>краска LIS 031,5л</t>
  </si>
  <si>
    <t>05010242</t>
  </si>
  <si>
    <t>краска LIS 057,5л</t>
  </si>
  <si>
    <t>05010243</t>
  </si>
  <si>
    <t>краска LIS 026,5л</t>
  </si>
  <si>
    <t>05010244</t>
  </si>
  <si>
    <t>краска LIS 070,5л</t>
  </si>
  <si>
    <t>05010245</t>
  </si>
  <si>
    <t>краска LIS 035,5л</t>
  </si>
  <si>
    <t>05010246</t>
  </si>
  <si>
    <t>краска LIS 022,5л</t>
  </si>
  <si>
    <t>05010247</t>
  </si>
  <si>
    <t>краска LIS 036,5л</t>
  </si>
  <si>
    <t>05010644</t>
  </si>
  <si>
    <t>краска SR 73582191B PANTONE 8402C,1л</t>
  </si>
  <si>
    <t>05012205</t>
  </si>
  <si>
    <t>Бронзовая паста S-UV 192,200г</t>
  </si>
  <si>
    <t>05012733</t>
  </si>
  <si>
    <t>краска TPU 122,1000г</t>
  </si>
  <si>
    <t>05012734</t>
  </si>
  <si>
    <t>краска TPU 130,1000г</t>
  </si>
  <si>
    <t>05012735</t>
  </si>
  <si>
    <t>краска TPU 152,1000г</t>
  </si>
  <si>
    <t>05012736</t>
  </si>
  <si>
    <t>краска TPU 162,1000г</t>
  </si>
  <si>
    <t>050130019</t>
  </si>
  <si>
    <t>краска PP 059, 1л</t>
  </si>
  <si>
    <t>050130020</t>
  </si>
  <si>
    <t>краска PP 045, 1л</t>
  </si>
  <si>
    <t>050130021</t>
  </si>
  <si>
    <t>краска PP 020,1л</t>
  </si>
  <si>
    <t>05014097</t>
  </si>
  <si>
    <t>Краска UVC 72982425RSZ,1кг</t>
  </si>
  <si>
    <t>05014098</t>
  </si>
  <si>
    <t>Краска UVC 72983435RSZ,1кг</t>
  </si>
  <si>
    <t>05014099</t>
  </si>
  <si>
    <t>Краска UVC 72984455RSZ,1кг</t>
  </si>
  <si>
    <t>05014100</t>
  </si>
  <si>
    <t>Краска UVC 72985485RSZ,1кг</t>
  </si>
  <si>
    <t>05014117</t>
  </si>
  <si>
    <t>Краска LEDC171,1кг</t>
  </si>
  <si>
    <t>05014718</t>
  </si>
  <si>
    <t>краска UVC 170,5 кг</t>
  </si>
  <si>
    <t>05014719</t>
  </si>
  <si>
    <t>краска UVC 922,5 кг</t>
  </si>
  <si>
    <t>05014720</t>
  </si>
  <si>
    <t>краска UVC 924,5 кг</t>
  </si>
  <si>
    <t>05014721</t>
  </si>
  <si>
    <t>краска UVC 926,5 кг</t>
  </si>
  <si>
    <t>05014722</t>
  </si>
  <si>
    <t>краска UVC 932,5 кг</t>
  </si>
  <si>
    <t>05014723</t>
  </si>
  <si>
    <t>Краска UVC 934,5 кг</t>
  </si>
  <si>
    <t>05014724</t>
  </si>
  <si>
    <t>краска UVC 936,5 кг</t>
  </si>
  <si>
    <t>05014725</t>
  </si>
  <si>
    <t>краска UVC 950,5 кг</t>
  </si>
  <si>
    <t>05014726</t>
  </si>
  <si>
    <t>краска UVC 952,5 кг</t>
  </si>
  <si>
    <t>05014727</t>
  </si>
  <si>
    <t>краска UVC 956,5 кг</t>
  </si>
  <si>
    <t>05014728</t>
  </si>
  <si>
    <t>краска UVC 960,5 кг</t>
  </si>
  <si>
    <t>05014729</t>
  </si>
  <si>
    <t>краска UVC 962,5 кг</t>
  </si>
  <si>
    <t>05014730</t>
  </si>
  <si>
    <t>краска UVC 970,5 кг</t>
  </si>
  <si>
    <t>05014731</t>
  </si>
  <si>
    <t>краска UVC 980,5 кг</t>
  </si>
  <si>
    <t>05015317</t>
  </si>
  <si>
    <t>Краска UVAR 425,1 кг</t>
  </si>
  <si>
    <t>05015318</t>
  </si>
  <si>
    <t>Краска UVAR 435,1 кг</t>
  </si>
  <si>
    <t>05015319</t>
  </si>
  <si>
    <t>Краска UVAR 455,1 кг</t>
  </si>
  <si>
    <t>05015320</t>
  </si>
  <si>
    <t>Краска UVAR 485,1 кг</t>
  </si>
  <si>
    <t>05015321</t>
  </si>
  <si>
    <t>Краска UVAR 956,5 кг</t>
  </si>
  <si>
    <t>05015401</t>
  </si>
  <si>
    <t>Краска MSW 536, 1л</t>
  </si>
  <si>
    <t>05015402</t>
  </si>
  <si>
    <t>Краска MSW 552, 1л</t>
  </si>
  <si>
    <t>050155001</t>
  </si>
  <si>
    <t>Краска TPF 920, 1 кг</t>
  </si>
  <si>
    <t>050155002</t>
  </si>
  <si>
    <t>Краска TPF 922, 1 кг</t>
  </si>
  <si>
    <t>050155003</t>
  </si>
  <si>
    <t>Краска TPF 924, 1 кг</t>
  </si>
  <si>
    <t>050155004</t>
  </si>
  <si>
    <t>Краска TPF 926, 1 кг</t>
  </si>
  <si>
    <t>050155005</t>
  </si>
  <si>
    <t>Краска TPF 930, 1 кг</t>
  </si>
  <si>
    <t>050155006</t>
  </si>
  <si>
    <t>Краска TPF 932, 1 кг</t>
  </si>
  <si>
    <t>050155007</t>
  </si>
  <si>
    <t>Краска TPF 934, 1 кг</t>
  </si>
  <si>
    <t>050155008</t>
  </si>
  <si>
    <t>Краска TPF 936, 1 кг</t>
  </si>
  <si>
    <t>050155009</t>
  </si>
  <si>
    <t>Краска TPF 940, 1 кг</t>
  </si>
  <si>
    <t>050155010</t>
  </si>
  <si>
    <t>Краска TPF 950, 1 кг</t>
  </si>
  <si>
    <t>050155011</t>
  </si>
  <si>
    <t>Краска TPF 952, 1 кг</t>
  </si>
  <si>
    <t>050155012</t>
  </si>
  <si>
    <t>Краска TPF 954, 1 кг</t>
  </si>
  <si>
    <t>050155013</t>
  </si>
  <si>
    <t>Краска TPF 956, 1 кг</t>
  </si>
  <si>
    <t>050155014</t>
  </si>
  <si>
    <t>Краска TPF 960, 1 кг</t>
  </si>
  <si>
    <t>050155015</t>
  </si>
  <si>
    <t>Краска TPF 962, 1 кг</t>
  </si>
  <si>
    <t>050155016</t>
  </si>
  <si>
    <t>Краска TPF 970, 1 кг</t>
  </si>
  <si>
    <t>050155017</t>
  </si>
  <si>
    <t>Краска TPF 980, 1 кг</t>
  </si>
  <si>
    <t>050155018</t>
  </si>
  <si>
    <t>Краска TPF 191, 1 кг</t>
  </si>
  <si>
    <t>смывка PREGASOL EP3, 100г</t>
  </si>
  <si>
    <t>очиститель PREGAN 235 SPREY,500мл</t>
  </si>
  <si>
    <t>Сенсибилизатор DIAZO N1, 4g</t>
  </si>
  <si>
    <t>0601204</t>
  </si>
  <si>
    <t>Календарь Kiwo</t>
  </si>
  <si>
    <t>0601205</t>
  </si>
  <si>
    <t>Клей KIWOTHERM L 110,850г</t>
  </si>
  <si>
    <t>Лак ESTELAN S224 rot (R224-04),500гр</t>
  </si>
  <si>
    <t>очиститель PREGAN COMBI-CLEAN,5л</t>
  </si>
  <si>
    <t>очиститель PREGAN ANTIGHOST,1л</t>
  </si>
  <si>
    <t>фотоэмульсия CERACOP 2300, 4,5кг</t>
  </si>
  <si>
    <t>обезжириватель PREGAN NT9, 1л</t>
  </si>
  <si>
    <t>растворитель KIWOSOLV L63, 5л</t>
  </si>
  <si>
    <t>смывка PREGASOL EP3, 2кг</t>
  </si>
  <si>
    <t>смывка PREGASOL F,5л</t>
  </si>
  <si>
    <t>Очиститель PREGAN COMBI-CLEAN,1л</t>
  </si>
  <si>
    <t>Очиститель KIWO MESH X-CEL,5л</t>
  </si>
  <si>
    <t>Очиститель KIWOСLEAN LM628, 5л</t>
  </si>
  <si>
    <t>Обезжириватель PREGAN NT9, 5л</t>
  </si>
  <si>
    <t>060176</t>
  </si>
  <si>
    <t>Фотоэмульсия AZOCOL Z133,900г</t>
  </si>
  <si>
    <t>060177</t>
  </si>
  <si>
    <t xml:space="preserve">Очиститель PREGAN MEGACLEAN X-TRA,5л </t>
  </si>
  <si>
    <t>060178</t>
  </si>
  <si>
    <t>клей Kiwoprint UV 33,1кг</t>
  </si>
  <si>
    <t>060179</t>
  </si>
  <si>
    <t xml:space="preserve">растворитель KIWOSOLV L33,1л </t>
  </si>
  <si>
    <t>060180</t>
  </si>
  <si>
    <t>клей MECOSOL THERMOPLUS,500мл</t>
  </si>
  <si>
    <t>060181</t>
  </si>
  <si>
    <t>растворитель KIWOSOLV L74,1л</t>
  </si>
  <si>
    <t>060182</t>
  </si>
  <si>
    <t>Очиститель KIWO MESH X-CEL,1л</t>
  </si>
  <si>
    <t>наполнитель прозрачный UVBR 409,5кг</t>
  </si>
  <si>
    <t>060200708</t>
  </si>
  <si>
    <t>связующее бронз TK 902, 1кг</t>
  </si>
  <si>
    <t>060201403</t>
  </si>
  <si>
    <t>лак UVLB 2,250г</t>
  </si>
  <si>
    <t>060201404</t>
  </si>
  <si>
    <t>прозрачная основа UVC-E00113-RAC-409,1кг</t>
  </si>
  <si>
    <t>060293</t>
  </si>
  <si>
    <t>загуститель UV-TA1, 1л</t>
  </si>
  <si>
    <t>060294</t>
  </si>
  <si>
    <t>порошок тиксотропный STM, 5л</t>
  </si>
  <si>
    <t>060299</t>
  </si>
  <si>
    <t>растворитель TPV6,1л</t>
  </si>
  <si>
    <t>очист.с антист.Cosmofen 20, 1л  art.472114 (474112,473002,474108)</t>
  </si>
  <si>
    <t>очист.Cosmofen 5, 1л art.476103(476104,475001)</t>
  </si>
  <si>
    <t>очиститель Cosmofen 60, 1л art.481107(484407,481105,480002)</t>
  </si>
  <si>
    <t>Модуль к термопрессу TS-one 2000 для бейсболок(2 части)</t>
  </si>
  <si>
    <t>Насадка к термопрессу TS-one 2000 15см*15см(2 в компл.)</t>
  </si>
  <si>
    <t>крепежный болт Fastening bolt к термопрессу TS-One DIVMAP50 Teil E 10*50</t>
  </si>
  <si>
    <t>09051002</t>
  </si>
  <si>
    <t>Модуль (H+Achilles) к термопрессу TS One</t>
  </si>
  <si>
    <t xml:space="preserve">комплект проводов Wires к термопрессу TS-one 14/15-Struktur </t>
  </si>
  <si>
    <t>090517</t>
  </si>
  <si>
    <t>Нагревательный элемент к модулю для бейсболок</t>
  </si>
  <si>
    <t>Крепежный цилиндр Cilinder DIVMACIL</t>
  </si>
  <si>
    <t>Пластина крепежная Metal Plate 50*8мм без болтов</t>
  </si>
  <si>
    <t>Верхн.нагр.плита Heating platen metallic cover/Heating platen with resistance</t>
  </si>
  <si>
    <t>0910005</t>
  </si>
  <si>
    <t>Счетчик мерный Counter for Rollfix</t>
  </si>
  <si>
    <t>0914008</t>
  </si>
  <si>
    <t>Хомут для кружек HotMug art.206070</t>
  </si>
  <si>
    <t>0924011</t>
  </si>
  <si>
    <t>Программное обеспечение FlexiStarter</t>
  </si>
  <si>
    <t>Термопресс  для кружек MG-170M (80*120мм)</t>
  </si>
  <si>
    <t>0924108</t>
  </si>
  <si>
    <t>Насадка коническая для кружечного термопресса AC3830ME(160мм*80/90мм-55/63мм)</t>
  </si>
  <si>
    <t>09242021</t>
  </si>
  <si>
    <t>Пластиковый корпус правая/левая стороны Crankcase left and right для режущего плоттера PC730</t>
  </si>
  <si>
    <t>09242022</t>
  </si>
  <si>
    <t>Контрольная панель Control Panel для режущего плоттера PC730</t>
  </si>
  <si>
    <t>Ионизир.воздушн.пистолет 4100/4110 Airgun с кабелем 3м</t>
  </si>
  <si>
    <t>Антистатическая гирлянда-мишура Anti-Static Tinsel модель 801, 1м</t>
  </si>
  <si>
    <t>0925030</t>
  </si>
  <si>
    <t>Ручная щетка модель 914</t>
  </si>
  <si>
    <t>0925031</t>
  </si>
  <si>
    <t>Провод заземления с прищепкой для ручн.щетки</t>
  </si>
  <si>
    <t>09250376</t>
  </si>
  <si>
    <t>Разрядник 1250-S Slot Bar 700mm</t>
  </si>
  <si>
    <t>0925041</t>
  </si>
  <si>
    <t>Щеточный разрядник EX-HPSD 201 18mm/2200mm</t>
  </si>
  <si>
    <t>0925042</t>
  </si>
  <si>
    <t>Щеточный разрядник модель 101 30mm/1300mm. carbon</t>
  </si>
  <si>
    <t>0925043</t>
  </si>
  <si>
    <t>Разветвитель Ionstorm 3850SC 4 WAY connector box</t>
  </si>
  <si>
    <t>0925044</t>
  </si>
  <si>
    <t>Разрядник Ionstorm Bar 3850SC-3000mm, cable 4m</t>
  </si>
  <si>
    <t>0925045</t>
  </si>
  <si>
    <t>Разрядник Ionstorm Bar 3850SC-3000mm, cable 2m</t>
  </si>
  <si>
    <t>0925046</t>
  </si>
  <si>
    <t>Разрядник Ionstorm Bar 3850SC-2250mm, cable 2m</t>
  </si>
  <si>
    <t>0925047</t>
  </si>
  <si>
    <t>Разрядник Ionstorm Bar 3850SC-1250mm,cable 2m</t>
  </si>
  <si>
    <t>0925048</t>
  </si>
  <si>
    <t>Разрядник Ionstorm Bar 3850SC-750mm, cable 2m</t>
  </si>
  <si>
    <t>0925049</t>
  </si>
  <si>
    <t>Кабель 5 метров 3850SC two way connector box with 5m's</t>
  </si>
  <si>
    <t>0925050</t>
  </si>
  <si>
    <t>Блок питания EXHP-F-230V-50Hz с рабочим напряжением 5.5квт с 4 рабочими выходами 90003EX</t>
  </si>
  <si>
    <t>0925051</t>
  </si>
  <si>
    <t>Активный разрядник EX1250 1300mm,комплектуется 3-х метровым кабелем</t>
  </si>
  <si>
    <t>092507001</t>
  </si>
  <si>
    <t>Генератор статики 30Кv 7360P-AC +ve</t>
  </si>
  <si>
    <t>092507002</t>
  </si>
  <si>
    <t>Генератор статики 30Кv 7360N-AC -ve</t>
  </si>
  <si>
    <t>092507003</t>
  </si>
  <si>
    <t>Шина генератора 7130 2100мм</t>
  </si>
  <si>
    <t>09270401</t>
  </si>
  <si>
    <t>Фрезерно-гравировальный станок AYCAM MINICNC 0305</t>
  </si>
  <si>
    <t>09270402</t>
  </si>
  <si>
    <t>Цанга ER-16/3 Collet</t>
  </si>
  <si>
    <t>09270403</t>
  </si>
  <si>
    <t>Цанга ER-16/4 Collet</t>
  </si>
  <si>
    <t>09270404</t>
  </si>
  <si>
    <t>Цанга ER-16/6 Collet</t>
  </si>
  <si>
    <t>09270405</t>
  </si>
  <si>
    <t>Станок AyCam CNC basic servo 1500x3000мм</t>
  </si>
  <si>
    <t>09270702</t>
  </si>
  <si>
    <t>программа Flexi для режущего плоттера(с оптическим датчиком)</t>
  </si>
  <si>
    <t xml:space="preserve">Фреза  S1-3,0/6-11-50 A </t>
  </si>
  <si>
    <t>Фреза S2-1,0/6-2-45(R.0,1)</t>
  </si>
  <si>
    <t>09271801</t>
  </si>
  <si>
    <t>Праймер для UV-печати на силикат. стекле</t>
  </si>
  <si>
    <t>09271802</t>
  </si>
  <si>
    <t>Праймер для UV-печати на мебельн. ламинате тип 1</t>
  </si>
  <si>
    <t>09271803</t>
  </si>
  <si>
    <t>Праймер для UV-печати на мебельн. ламинате тип 2</t>
  </si>
  <si>
    <t>09271804</t>
  </si>
  <si>
    <t>Праймер для UV-печати на органическом стекле</t>
  </si>
  <si>
    <t>09271805</t>
  </si>
  <si>
    <t>Гидрофобизатор</t>
  </si>
  <si>
    <t>09272001</t>
  </si>
  <si>
    <t>Термопресс ОРТ 25*25см с 2мя столами</t>
  </si>
  <si>
    <t>09272002</t>
  </si>
  <si>
    <t>Термопресс полуавтомат ОРТ 50*40см с 2мя столами</t>
  </si>
  <si>
    <t>110206</t>
  </si>
  <si>
    <t>Щипцы для загиба углов алюм. пр. 140 мм PT-4140</t>
  </si>
  <si>
    <t>110209</t>
  </si>
  <si>
    <t>Кусачки для петли алюм. пр. PT-1115</t>
  </si>
  <si>
    <t>110215</t>
  </si>
  <si>
    <t>Кусачки для выкус. угла пл. пр. 45* PT-2045</t>
  </si>
  <si>
    <t>110216</t>
  </si>
  <si>
    <t>Кусачки для выкус. угла пл. пр. 90* PT-2090</t>
  </si>
  <si>
    <t>110217</t>
  </si>
  <si>
    <t>Кусачки для выкус. угла пл. пр. 135* PT-2135</t>
  </si>
  <si>
    <t>календарь Marabu</t>
  </si>
  <si>
    <t>Календарь art.48497</t>
  </si>
  <si>
    <t>110573</t>
  </si>
  <si>
    <t>веер ORALITE</t>
  </si>
  <si>
    <t>110574</t>
  </si>
  <si>
    <t>папка Orafol Световозвращающие материалы (Reflective Materials)</t>
  </si>
  <si>
    <t>110584</t>
  </si>
  <si>
    <t>Фарбкарта Oracal 970/Oraguard 270,280,283 NEW</t>
  </si>
  <si>
    <t>110585</t>
  </si>
  <si>
    <t>Фарбкарта Oracal 975 NEW</t>
  </si>
  <si>
    <t>110586</t>
  </si>
  <si>
    <t>Веер 970/270/280/283 NEW</t>
  </si>
  <si>
    <t>110588</t>
  </si>
  <si>
    <t>Веер 975 NEW</t>
  </si>
  <si>
    <t>110920</t>
  </si>
  <si>
    <t>Пробойник 40мм 50.0340.00</t>
  </si>
  <si>
    <t>110921</t>
  </si>
  <si>
    <t>Расклепыватель 40мм 50.0140.00</t>
  </si>
  <si>
    <t>110922</t>
  </si>
  <si>
    <t>Пробойник 42*22мм 50.0642.00</t>
  </si>
  <si>
    <t>110923</t>
  </si>
  <si>
    <t>Расклепыватель 42*22мм 50.0542.00</t>
  </si>
  <si>
    <t>штендер метал.арочный,9007 т.серебро</t>
  </si>
  <si>
    <t>Веер SISER</t>
  </si>
  <si>
    <t>Веер SISER P.S-film</t>
  </si>
  <si>
    <t>BONN 15 (IN00-WA15) крепл.табличек под толщ.2-5мм с фиксир.винтом</t>
  </si>
  <si>
    <t>BERLIN 15/5-10 (IN01-WА15) крепл.табл.под толщ.5-10мм с фиксир.винтом</t>
  </si>
  <si>
    <t>BERLIN 20/5-10 (IN01-WA20) крепл.табл.толщ.5-10мм с фиксир.винтом,Н-20мм</t>
  </si>
  <si>
    <t>St.PETERSBURG 20/3-12 (IN15-WA20) крепл.табл.толщ.3-12мм с резьбой,Н-20мм</t>
  </si>
  <si>
    <t>RHODOS (INZ1) удлинитель XXL на 10мм</t>
  </si>
  <si>
    <t>GDANSK (IN03) крепл.флажковых табл.под толщ.1-8мм</t>
  </si>
  <si>
    <t>LEIPZIG (IN04S) Вертик.крепл.к стержню диам.6мм под толщ.стекла 8мм</t>
  </si>
  <si>
    <t>IN04D Вертик.крепл.к тросу диам.1,5-2мм под толщ.стекла 8мм</t>
  </si>
  <si>
    <t>PARIS (IN06D) Потолочное крепл.троса диам.1,5-2мм</t>
  </si>
  <si>
    <t>DEN HAAG (IN09S-E) Одностор.крепл.табл.толщ.8мм к вертик.стержню диам.6мм с торца</t>
  </si>
  <si>
    <t>EINDHOVEN (IN09S-D) Двухстор.крепл.табл.толщ.8мм к вертик.стержню диам.6мм</t>
  </si>
  <si>
    <t>GENT (IN09D-E) Одностор.крепл.табл.толщ.8мм к вертик.тросу диам.1,5-2мм</t>
  </si>
  <si>
    <t>BRUGGE (IN09D-D) Двухстор.крепл.табл.толщ.8мм к вертик.тросу диам.1,5-2мм</t>
  </si>
  <si>
    <t>BUDAPEST (IN10) Соединитель плит толщ.5-10мм с резьбой</t>
  </si>
  <si>
    <t>St.PETERSBURG 15/3-12 (IN15-WA15) Крепл.табл.толщ.3-12мм с резьбой</t>
  </si>
  <si>
    <t>ZURICH 40/5-18 (INXXL) Крепл.табл.толщ.8-20мм с фиксир.винтом</t>
  </si>
  <si>
    <t>BERLIN 25/5-10 (IN01-WA25) крепл.табл.под толщ.5-10мм с фикс.винтом</t>
  </si>
  <si>
    <t>LUBECK (IN17) крепл.стекла 4-8мм</t>
  </si>
  <si>
    <t>MADRID 20 (INXL) крепл.табл.толщ.3-18мм с резьбой</t>
  </si>
  <si>
    <t>ATHEN (INZ5) диск для увелич.накладной части</t>
  </si>
  <si>
    <t>DEN HAAG (INO9 S-E-A компл.) одностор.крепл.табл.до 8мм к стержню 6мм</t>
  </si>
  <si>
    <t>BURGAS (IN113S) крепл.табл.перед стержнем 6мм</t>
  </si>
  <si>
    <t>KOPENHAGEN F (IN19F-8) крепл.стекла толщ.8мм с торца</t>
  </si>
  <si>
    <t>KOS (INC) Inox-Connector фиксатор для троса</t>
  </si>
  <si>
    <t>BERLIN 50/5-10 (IN1-WA50) крепл.табл.толщ.5-10мм с винтом</t>
  </si>
  <si>
    <t>WIEN/1-4 (IN115/2-4) крепл.табл.толщ.2-4мм с резьбой</t>
  </si>
  <si>
    <t>WIEN/5-8 (IN115/5-8) крепл.табл.толщ.5-8мм с резьбой</t>
  </si>
  <si>
    <t>LUTTICH (IN109D-E) одност.крепление к тросу 1,5мм</t>
  </si>
  <si>
    <t>SCHWERIN (IN104D) вертик.крепление к тросу 1,5мм</t>
  </si>
  <si>
    <t>MOSKAU (IN20) крепление таблички 3-18мм с резьбой</t>
  </si>
  <si>
    <t>BONN 20 (IN00-WA20) крепл.табличек толщ.2-5мм с фикс.винтом H-20мм</t>
  </si>
  <si>
    <t>St.PETERSBURG 10/3-8 (IN15-WA10) крепл.табличек толщ.3-8мм с резьбой H-10мм</t>
  </si>
  <si>
    <t>MADRID 50(IN XL50) крепл. табл. толщ. 3-18мм с резьбой H-50</t>
  </si>
  <si>
    <t>KOPENHAGEN F (IN19F-6) крепл.стекла толщ.6мм  с торца</t>
  </si>
  <si>
    <t>11280068</t>
  </si>
  <si>
    <t>SOFIA крепление табл. 2-10мм перед стержнем д.6мм</t>
  </si>
  <si>
    <t>11280069</t>
  </si>
  <si>
    <t>HELSINKI поворотное крепление троса 1,5-2мм к стене</t>
  </si>
  <si>
    <t>11280070</t>
  </si>
  <si>
    <t>UFA 20 крепл. табл. 5-10мм с фаской, фиксир. винт</t>
  </si>
  <si>
    <t>11280071</t>
  </si>
  <si>
    <t>UFA 15 крепл. табл. 5-15мм с фаской, фиксир. винт</t>
  </si>
  <si>
    <t>11280072</t>
  </si>
  <si>
    <t>MADRID 30 крепл. табл. 3-18мм с резьбой H-30</t>
  </si>
  <si>
    <t>11280073</t>
  </si>
  <si>
    <t>LIVERPOOL 15/2-5 крепл. табл.2-5мм, фиксир. винт</t>
  </si>
  <si>
    <t>11280074</t>
  </si>
  <si>
    <t>LIVERPOOL 15/6-10 крепл. табл.2-5мм, фиксир. винт</t>
  </si>
  <si>
    <t>11280075</t>
  </si>
  <si>
    <t>MARSAILLE   Потолочное крепл. троса диам.1,5 мм</t>
  </si>
  <si>
    <t>11280076</t>
  </si>
  <si>
    <t>KORFU гайка соединительная</t>
  </si>
  <si>
    <t>11280077</t>
  </si>
  <si>
    <t>DONAU шина-направляющая 2,5 м</t>
  </si>
  <si>
    <t>11280078</t>
  </si>
  <si>
    <t>ISAR заглушка для шины направляющей 2,5 м</t>
  </si>
  <si>
    <t>11280079</t>
  </si>
  <si>
    <t>BERLIN 15/5-10 (IN01-WA15) крепление под толщ.5-10мм с винтом с дюбелем</t>
  </si>
  <si>
    <t>11280080</t>
  </si>
  <si>
    <t>STUTTGART 30/3-18 (INL03-20-WA30) крепление под толщ.3-20мм с винтом</t>
  </si>
  <si>
    <t>11280081</t>
  </si>
  <si>
    <t>DORTMUND крепление к тросу таблички до 8 мм сверху</t>
  </si>
  <si>
    <t>11280082</t>
  </si>
  <si>
    <t>NIZZA напольное крепление троса с натяжением</t>
  </si>
  <si>
    <t>11280083</t>
  </si>
  <si>
    <t>ANTWERPEN двустороннее крепление табл. 3-8 мм к тросу</t>
  </si>
  <si>
    <t>11280111</t>
  </si>
  <si>
    <t>Каталог Citinox Plus New</t>
  </si>
  <si>
    <t>BERN-10-GO (INF 10G) наконеч.золото глянц.,диам.10мм</t>
  </si>
  <si>
    <t>BERN-10-VA (INF 10E) наконеч.сталь,диам.10мм</t>
  </si>
  <si>
    <t>BERN-15-GO (INF 14G) наконеч.золото глянц.,диам.14мм</t>
  </si>
  <si>
    <t>BERN-15-VA (INF 14E) наконеч.сталь,диам.14мм</t>
  </si>
  <si>
    <t>BERN-15-GC (INF 14CG) наконеч.хром глянц.,диам.14мм</t>
  </si>
  <si>
    <t>BERN-18-GO (INF 18G) наконеч.золото глянц.,диам.18мм</t>
  </si>
  <si>
    <t>BERN-18-VA (INF 18E) наконеч.сталь,диам.18мм</t>
  </si>
  <si>
    <t>BERN-18-GC (INF 18CG) наконеч.хром глянц.,диам.18мм</t>
  </si>
  <si>
    <t>BERN-18-MC (INF 18СМ) наконеч.хром мат.18мм</t>
  </si>
  <si>
    <t>BERN-10-GC (INF 10CG) наконечник хром.глянц.диам.10мм</t>
  </si>
  <si>
    <t>BASEL-10-10-GO (INFR 10-10G) втулка золото глянц.,диам.10*10мм</t>
  </si>
  <si>
    <t>BASEL-15-10-GO (INFR 14-10G) втулка золото глянц.,диам.14*10мм</t>
  </si>
  <si>
    <t>BASEL-18-20-GO (INFR 18-20G) втулка золото глянц.,диам.18*20мм</t>
  </si>
  <si>
    <t>BASEL-15-10-VA (INFR 14-10E) втулка сталь,диам.14*10мм</t>
  </si>
  <si>
    <t>BASEL-15-20-VA (INFR 14-20E) втулка сталь,диам.14*20мм</t>
  </si>
  <si>
    <t>BASEL-18-20-VA (INFR 18-20E) втулка сталь,диам.18*20мм</t>
  </si>
  <si>
    <t>BASEL-10-20-GC (INFR 10-20CG) втулка хром глянц.,диам.10*20мм</t>
  </si>
  <si>
    <t>BASEL-18-20-GC (INFR 18-20CG) втулка хром глянц.,диам.18*20мм</t>
  </si>
  <si>
    <t>BASEL-10-10-GC (INFR 10-10CG) втулка хром глянц.,диам.10*10мм</t>
  </si>
  <si>
    <t>G BERLIN 15/5-10 (ING01-WA15) крепл.табл.под толщ.5-10мм с фиксир.винтом,золото</t>
  </si>
  <si>
    <t>113902</t>
  </si>
  <si>
    <t>Демонстрац.кейс Sample book</t>
  </si>
  <si>
    <t>клей Cosmofen CA12 20г art.441047(444128,120)</t>
  </si>
  <si>
    <t>клей Cosmofen Plus HV-S 200г прозр.art.453015 (454029,453002,453015)</t>
  </si>
  <si>
    <t>клей Cosmofen PMMA 200г прозр.art.469010(469003)</t>
  </si>
  <si>
    <t>клей Cosmofen Plus(-S) 200г белый art.455009 (456028,455001)</t>
  </si>
  <si>
    <t>клей Cosmofen CA12, 50г art.441048(444129,121)</t>
  </si>
  <si>
    <t xml:space="preserve">клей Cosmopur 1643 белый 360г  </t>
  </si>
  <si>
    <t>1205022</t>
  </si>
  <si>
    <t>клей двухкомп.RM-mini (6g fluid+13g pulver) art.538018</t>
  </si>
  <si>
    <t>1205109</t>
  </si>
  <si>
    <t xml:space="preserve">Каталог Weiss </t>
  </si>
  <si>
    <t>1205114</t>
  </si>
  <si>
    <t>Праймер Cosmopur 820,800г</t>
  </si>
  <si>
    <t>1205115</t>
  </si>
  <si>
    <t>Клей Cosmoplast 1305, 850г</t>
  </si>
  <si>
    <t>1205116</t>
  </si>
  <si>
    <t>Клей Cosmoplast 515, 20г</t>
  </si>
  <si>
    <t>1205117</t>
  </si>
  <si>
    <t>Клей Cosmopren 140, 800г</t>
  </si>
  <si>
    <t>210110204</t>
  </si>
  <si>
    <t>Основание кругл. стальное для телеск. Флагштока</t>
  </si>
  <si>
    <t>230303501</t>
  </si>
  <si>
    <t>Чернила IR-EP70 C-1000ml</t>
  </si>
  <si>
    <t>230303502</t>
  </si>
  <si>
    <t>Чернила IR-EP70 My-1000ml</t>
  </si>
  <si>
    <t>230303503</t>
  </si>
  <si>
    <t>Чернила IR-EP70 Bk-1000ml</t>
  </si>
  <si>
    <t>230303504</t>
  </si>
  <si>
    <t>Чернила IR-EP70 Y-1000ml</t>
  </si>
  <si>
    <t>промывочная жидкость Solvent Perfect Ink Konica 512/14</t>
  </si>
  <si>
    <t>2308006</t>
  </si>
  <si>
    <t>чернила Perfect Ink Konika 512/14 1л light magenta</t>
  </si>
  <si>
    <t>2308007</t>
  </si>
  <si>
    <t>чернила Perfect Ink Konika 512/14 1л light cyan</t>
  </si>
  <si>
    <t>231001</t>
  </si>
  <si>
    <t>Чернила сублимационные Pinux Magenta 1000ml</t>
  </si>
  <si>
    <t>231002</t>
  </si>
  <si>
    <t>Чернила сублимационные Pinux Cyan 1000ml</t>
  </si>
  <si>
    <t>231003</t>
  </si>
  <si>
    <t>Чернила сублимационные Pinux Yellow 1000ml</t>
  </si>
  <si>
    <t>231004</t>
  </si>
  <si>
    <t>Чернила сублимационные Pinux Black 1000ml</t>
  </si>
  <si>
    <t>231110</t>
  </si>
  <si>
    <t>Чернила UV black 1л</t>
  </si>
  <si>
    <t>231111</t>
  </si>
  <si>
    <t>Чернила UV cyan 1л</t>
  </si>
  <si>
    <t>231112</t>
  </si>
  <si>
    <t>Чернила UV yellow 1л</t>
  </si>
  <si>
    <t>231113</t>
  </si>
  <si>
    <t>Чернила UV magenta 1л</t>
  </si>
  <si>
    <t>231201</t>
  </si>
  <si>
    <t>Чернила JET FlUID SB11012</t>
  </si>
  <si>
    <t>231202</t>
  </si>
  <si>
    <t>Чернила JET FLUID SB11002</t>
  </si>
  <si>
    <t>Обои SX Wall Paper № 29080-1 93см*17,75м</t>
  </si>
  <si>
    <t>Обои SX Wall Paper № 70001-01 92см*18м</t>
  </si>
  <si>
    <t>250101004</t>
  </si>
  <si>
    <t>Обои SX Wall Paper № 39104-1 93см*17,75м</t>
  </si>
  <si>
    <t>Ткань SX SM-700S Sol Placard Semi-Glossy 300 175мкм 106,7см*45,7/38,39м</t>
  </si>
  <si>
    <t>Ткань SX SM-710S Sol Tent Semi-Glossy 1200 345мкм 106,7см*22,85м</t>
  </si>
  <si>
    <t>Ткань SX SM-710S Sol Tent Semi-Glossy 1200 345мкм 137см*22,85м</t>
  </si>
  <si>
    <t>Текстиль самокл.SX SM-711SR Sol Removal Fabric 137см*30,16/26/18м</t>
  </si>
  <si>
    <t>Текстиль самокл.SX SM-711SR Sol Removal Fabric 106,7см*30,16м</t>
  </si>
  <si>
    <t>Ткань флаговая OD Solvetex 120г/м KS 026 150(152) см*50м</t>
  </si>
  <si>
    <t>Ткань флаговая OD Solvetex 120г/м KS 026 (100)102см*50м</t>
  </si>
  <si>
    <t>Ткань холст OD 250г/м KS 009 150(152)см*50м/54/55</t>
  </si>
  <si>
    <t>Ткань холст OD 250г/м KS 009 100(101,102)см*50м</t>
  </si>
  <si>
    <t>250102704</t>
  </si>
  <si>
    <t>Ткань холст OD 295г/м KS 010 152см*50/51/55м</t>
  </si>
  <si>
    <t>250102705</t>
  </si>
  <si>
    <t>Ткань холст OD 295г/м KS 010 306см*50м</t>
  </si>
  <si>
    <t>Ткань полиэстер OD 135г/м KS 012 150(152)см*50 (46)м</t>
  </si>
  <si>
    <t>Ткань полиэстер OD 135г/м KS 012 100см*50/73/40/30м</t>
  </si>
  <si>
    <t>Ткань полиэстер OD 100г/м KS 015 150см*50м</t>
  </si>
  <si>
    <t>Ткань для сублимации OD 115г/м KW 032 150см*50м</t>
  </si>
  <si>
    <t>Глянц.фотобумага SX 255г SM-351S Solvent photo paper glossy 91,4см*30м</t>
  </si>
  <si>
    <t>Глянц.фотобумага SX 255г SM-351S Solvent photo paper glossy 127см(50")*30м</t>
  </si>
  <si>
    <t>250103104</t>
  </si>
  <si>
    <t>Сатин.фотобумага SX SM-350S 255г Solvent photo paper matte 91,4см(36")*30м</t>
  </si>
  <si>
    <t>250103106</t>
  </si>
  <si>
    <t>Сатин.фотобумага SX SM-350S 255г Solvent photo paper matte 152.4см(60")*30м</t>
  </si>
  <si>
    <t>Фотобумага OD SP-210 High glossy paper 152,4см*50м</t>
  </si>
  <si>
    <t>Фотобумага OD SP-210 High glossy paper 137см*50м</t>
  </si>
  <si>
    <t>Фотобумага OD SP(SOPH)-220(G) High glossy paper 106(107)см*50м</t>
  </si>
  <si>
    <t>Фотобумага OD SP(SOPH)-220(G) High glossy photo paper 152см*50м</t>
  </si>
  <si>
    <t>250103205</t>
  </si>
  <si>
    <t>Фотобумага OD SP(SOPH)-220(M) Solvent matt photo paper 107см*50м</t>
  </si>
  <si>
    <t>250103206</t>
  </si>
  <si>
    <t>Фотобумага OD SP(SOPH)-220(M) Solvent matt photo paper 137см*50м</t>
  </si>
  <si>
    <t>250103207</t>
  </si>
  <si>
    <t>Фотобумага OD SP(SOPH)-220(M) Solvent matt photo paper 152см*50м</t>
  </si>
  <si>
    <t>250103208</t>
  </si>
  <si>
    <t>Бумага мат. OD City light matt 145г 127см*200,5м</t>
  </si>
  <si>
    <t>Ткань полиэстер OD 115г/м KS 024 152см*100м</t>
  </si>
  <si>
    <t>Ткань полиэстер OD 115г/м KS 024 210см*100м</t>
  </si>
  <si>
    <t>250103303</t>
  </si>
  <si>
    <t>Фотобумага OD SP(SOPH)-220(G) High glossy photo paper 137см*50м</t>
  </si>
  <si>
    <t>Ткань полиэстер OD 135г/м KК 130 для сублимации 150см*100м</t>
  </si>
  <si>
    <t>Ткань полиэстер OD 130г/м KК 107 для сублимации 150см*40м</t>
  </si>
  <si>
    <t>Ткань полиэстер OD 130г/м КК 107 для сублимации 215см*40м</t>
  </si>
  <si>
    <t>250103701</t>
  </si>
  <si>
    <t>Ткань полиэcтер OD 200г/м KW 025 для сублимации 152см*50м</t>
  </si>
  <si>
    <t>Ткань полиэстер OD 150г/м KS 016 152см*50м</t>
  </si>
  <si>
    <t>Ткань полиэстер OD 150г/м KS 016 306(300)см*50м</t>
  </si>
  <si>
    <t>250103803</t>
  </si>
  <si>
    <t>Ткань полиэстер OD 140г/м KS 029 152см*50/93м</t>
  </si>
  <si>
    <t>250103804</t>
  </si>
  <si>
    <t>Ткань полиэстер OD 140г/м KS 029 306см*50м</t>
  </si>
  <si>
    <t>Ткань полиэстер OD 100г/м KW 026 152см*50/55м</t>
  </si>
  <si>
    <t>Ткань полиэстер OD 70г/м KW 030 152см*50м</t>
  </si>
  <si>
    <t>250104002</t>
  </si>
  <si>
    <t>Ткань полиэстер OD 200г/м KW 037 306см*50м</t>
  </si>
  <si>
    <t>250104101</t>
  </si>
  <si>
    <t>Пленка OD H.Q.SF-SP110 Backlit film 1,27*50м</t>
  </si>
  <si>
    <t>250104201</t>
  </si>
  <si>
    <t>Пленка OD H.Q.SF-SP110 Backlit film 1,37*50</t>
  </si>
  <si>
    <t>250104202</t>
  </si>
  <si>
    <t>Пленка OD H.Q.SF-SP110 Backlit film 1,52*50м</t>
  </si>
  <si>
    <t>25010501</t>
  </si>
  <si>
    <t>Баннер OD SP 310 Easy banner 315мкм 127см*50м</t>
  </si>
  <si>
    <t>25010512</t>
  </si>
  <si>
    <t>Фотобумага IFA-13 Cold Press Rough Textured 315gsm 610мм*15м</t>
  </si>
  <si>
    <t>25010513</t>
  </si>
  <si>
    <t>Фотобумага IFA-13 Cold Press Rough Textured 315gsm 1118мм*15м</t>
  </si>
  <si>
    <t>25010516</t>
  </si>
  <si>
    <t>Фотобумага IFA-15 Soft White Cotton 280gsm 610мм*15м</t>
  </si>
  <si>
    <t>пленка SX прозр.SM-400S Solvent Pet film adhesive glossy 127см*30м</t>
  </si>
  <si>
    <t>2501063</t>
  </si>
  <si>
    <t>Холст BN AlaskaPigment 350г 152,4см*20м</t>
  </si>
  <si>
    <t>баннер OD SP 310 Easy banner 315мкм 85см*50м</t>
  </si>
  <si>
    <t>Холст BN Alaska FAC RMS 300г 91,4см*20м</t>
  </si>
  <si>
    <t>Холст BN Alaska FAC RMS 300г 106,7см*20м</t>
  </si>
  <si>
    <t>Холст BN Alaska FAC RMS 300г 152,4см*20м</t>
  </si>
  <si>
    <t>Обои BN 13002 Digi Fort Sand с бумажной основой 130см*50м</t>
  </si>
  <si>
    <t>Обои BN 13003 Digi Fort Dust с бумажной основой 130см*50м</t>
  </si>
  <si>
    <t>Обои BN 13004 Digi Fort Mellov с бумажной основой 130см*50м</t>
  </si>
  <si>
    <t>Обои BN 13005 Digi Fort Canvas с бумажной основой 130см*50м</t>
  </si>
  <si>
    <t>Обои BN 13006 Digi Fort Fine Canvas с бумажной основой 130см*50м</t>
  </si>
  <si>
    <t>250202006</t>
  </si>
  <si>
    <t>Бумага Saturn 101 W 220г 110см*50м</t>
  </si>
  <si>
    <t>Обои BN 15201 Digi Fort Fine Smooth с флизелиновой основой 130см*25/50м</t>
  </si>
  <si>
    <t>250202008</t>
  </si>
  <si>
    <t>Каталог обоев BNI Print Media</t>
  </si>
  <si>
    <t>Обои BN 13007 Digi Fort Brush stroke VK с бумажной основой 130см*50м</t>
  </si>
  <si>
    <t>25020201</t>
  </si>
  <si>
    <t>Бумага Aligor 101 W 220г 110см*50м</t>
  </si>
  <si>
    <t>Обои BN 13008 Digi Fort S 11001 YH с бумажной основой 130см*50м</t>
  </si>
  <si>
    <t>250202014</t>
  </si>
  <si>
    <t>Обои BN 15302 Digi Fort Sand с флизелинов.основой 130см*50м</t>
  </si>
  <si>
    <t>250202015</t>
  </si>
  <si>
    <t>Обои BN 15303 Digi Fort Dust с флизелинов.основой 130см*50м</t>
  </si>
  <si>
    <t>250202016</t>
  </si>
  <si>
    <t>Обои BN 15304 Digi Fort Mellow с флизелинов. основой 130см*50м</t>
  </si>
  <si>
    <t>250202017</t>
  </si>
  <si>
    <t>Обои BN 15305 Digi Fort Canvas с флизелинов. основой 130см*50м</t>
  </si>
  <si>
    <t>250202018</t>
  </si>
  <si>
    <t>Обои BN 15306 Digi Fort Fine Canvas с флизелинов. основой 130см*50м</t>
  </si>
  <si>
    <t>250202019</t>
  </si>
  <si>
    <t>Обои BN 15308 Digi Fort Stucco c бумажной основой 130см*50м</t>
  </si>
  <si>
    <t>25020202</t>
  </si>
  <si>
    <t>Бумага Efes 101 W 220г 110см*50м</t>
  </si>
  <si>
    <t>25020203</t>
  </si>
  <si>
    <t>Бумага Ikona 101 W 220г 110см*50м</t>
  </si>
  <si>
    <t>25020204</t>
  </si>
  <si>
    <t>Бумага 45101 W 220г 110см*50м</t>
  </si>
  <si>
    <t>25020205</t>
  </si>
  <si>
    <t>Бумага Tarpan 101 W 220г 110см*50м</t>
  </si>
  <si>
    <t>25020206</t>
  </si>
  <si>
    <t>Бумага Zebra 101 W 220г 110см*50м</t>
  </si>
  <si>
    <t>25020207</t>
  </si>
  <si>
    <t>Бумага Metalika 101 W 220г 110см*50м</t>
  </si>
  <si>
    <t>25020208</t>
  </si>
  <si>
    <t>Бумага Somnia 101 W 220г 110см*50м</t>
  </si>
  <si>
    <t>25020209</t>
  </si>
  <si>
    <t>Бумага Pera XMA 101 220г back side pearl 110см*50м</t>
  </si>
  <si>
    <t>25020401</t>
  </si>
  <si>
    <t>Рамка JMD A4 131*218C with canvas c холстом</t>
  </si>
  <si>
    <t>25020402</t>
  </si>
  <si>
    <t>Рамка JMD 203*305</t>
  </si>
  <si>
    <t>25020403</t>
  </si>
  <si>
    <t>Рамка JMD 235*360</t>
  </si>
  <si>
    <t>25020404</t>
  </si>
  <si>
    <t>Рамка JMD A3 249*332</t>
  </si>
  <si>
    <t>25020405</t>
  </si>
  <si>
    <t>Рамка JMD 305*406</t>
  </si>
  <si>
    <t>25020406</t>
  </si>
  <si>
    <t>Рамка JMD 406*508</t>
  </si>
  <si>
    <t>25020407</t>
  </si>
  <si>
    <t>Рамка JMD 508*763 для UV-печати</t>
  </si>
  <si>
    <t>25020501</t>
  </si>
  <si>
    <t>Фотобумага IFA-12 Soft Textured Natural White 315gsm А2-50</t>
  </si>
  <si>
    <t>25020502</t>
  </si>
  <si>
    <t>Фотобумага IFA-13 Cold Press Rough Textured 315gsm А2-50</t>
  </si>
  <si>
    <t>25020503</t>
  </si>
  <si>
    <t>Фотобумага IFA-14 Smooth Cotton High White 315gsm А2-50</t>
  </si>
  <si>
    <t>25020504</t>
  </si>
  <si>
    <t>Фотобумага IFA-15 Soft White Cotton 280gsm А2-50</t>
  </si>
  <si>
    <t>25020505</t>
  </si>
  <si>
    <t>Фотобумага IFA-49 FibaPrint Ultra Smooth Gloss 285gsm А2-50</t>
  </si>
  <si>
    <t>25020506</t>
  </si>
  <si>
    <t>Фотобумага IFA-19 FibaPrint Warmtone Gloss 300gsm A2-50</t>
  </si>
  <si>
    <t>25020507</t>
  </si>
  <si>
    <t>Фотобумага IFA-19 FibaPrint Warmtone Gloss 300gsm 610мм*15м</t>
  </si>
  <si>
    <t>25020508</t>
  </si>
  <si>
    <t>Фотобумага IFA-19 FibaPrint Warmtone Gloss 300gsm 1118мм*15м</t>
  </si>
  <si>
    <t>25020509</t>
  </si>
  <si>
    <t>Фотобумага IFA-29 FibaPrint White Semi-Matte 300gsm А2-50</t>
  </si>
  <si>
    <t>25020510</t>
  </si>
  <si>
    <t>Фотобумага IFA-49 FibaPrint Ultra Smooth Gloss 285gsm 610мм*15м</t>
  </si>
  <si>
    <t>25020511</t>
  </si>
  <si>
    <t>Фотобумага IFA-49 FibaPrint Ultra Smooth Gloss 285gsm 1118мм*15м</t>
  </si>
  <si>
    <t>25020514</t>
  </si>
  <si>
    <t>Фотобумага IFA-12 Soft Textured Natural White 315gsm 610мм*15м</t>
  </si>
  <si>
    <t>25020515</t>
  </si>
  <si>
    <t>Фотобумага IFA-12 Soft Textured Natural White 315gsm 1118мм*15м</t>
  </si>
  <si>
    <t>25020517</t>
  </si>
  <si>
    <t>Фотобумага IFA-15 Soft White Cotton 280gsm 1118мм*15м</t>
  </si>
  <si>
    <t>25020518</t>
  </si>
  <si>
    <t xml:space="preserve">Фотобумага IFA-09 FibaPrint White Gloss 300gsm A2-50 </t>
  </si>
  <si>
    <t>25020519</t>
  </si>
  <si>
    <t xml:space="preserve">Фотобумага IFA-09 FibaPrint White Gloss 300gsm 610мм*15м </t>
  </si>
  <si>
    <t>25020520</t>
  </si>
  <si>
    <t xml:space="preserve">Фотобумага IFA-09 FibaPrint White Gloss 300gsm 1118мм*15м </t>
  </si>
  <si>
    <t>25020521</t>
  </si>
  <si>
    <t xml:space="preserve">Фотобумага IFA-29 FibaPrint White Semi-Matte 300gsm 610мм*15м </t>
  </si>
  <si>
    <t>25020522</t>
  </si>
  <si>
    <t xml:space="preserve">Фотобумага IFA-29 FibaPrint White Semi-Matte 300gsm 1118мм*15м </t>
  </si>
  <si>
    <t>25020523</t>
  </si>
  <si>
    <t xml:space="preserve">Фотобумага IFA-58 FibaPrint Semi-Glazed 285gsm  A2-50 </t>
  </si>
  <si>
    <t>25020524</t>
  </si>
  <si>
    <t xml:space="preserve">Фотобумага IFA-58 FibaPrint Semi-Glazed 285gsm  610мм*15м </t>
  </si>
  <si>
    <t>25020525</t>
  </si>
  <si>
    <t xml:space="preserve">Фотобумага IFA-58 FibaPrint Semi-Glazed 285gsm  1118мм*15м </t>
  </si>
  <si>
    <t>25020526</t>
  </si>
  <si>
    <t xml:space="preserve">Фотобумага IFA 45 FibaPrint Warm Cotton Gloss 325gsm  A2-50 </t>
  </si>
  <si>
    <t>25020527</t>
  </si>
  <si>
    <t>Фотобумага IFA-13 Cold Press Rough Textured 315 gsm 1524мм*15м</t>
  </si>
  <si>
    <t>25020528</t>
  </si>
  <si>
    <t>Фотобумага IFA-49 FibaPrint Ultra Smooth Gloss 285gsm 1524мм*15м</t>
  </si>
  <si>
    <t>25020529</t>
  </si>
  <si>
    <t>Фотобумага IFA-49 FibaPrint Ultra  Smooth Gloss 285gsm А3+-50</t>
  </si>
  <si>
    <t>25020530</t>
  </si>
  <si>
    <t>Фотобумага IFA 45 FibaPrint Warm  Cotton Gloss 325gsm  A3+-50</t>
  </si>
  <si>
    <t>25020531</t>
  </si>
  <si>
    <t>Фотобумага IFA 45 FibaPrint Warm  Cotton Gloss 325gsm  610мм*15м</t>
  </si>
  <si>
    <t>25020532</t>
  </si>
  <si>
    <t>Фотобумага IFA 45 FibaPrint Warm  Cotton Gloss 325gsm  1118мм*15м</t>
  </si>
  <si>
    <t>25020533</t>
  </si>
  <si>
    <t>Фотобумага IFA-19 FibaPrint  Warmtone Gloss 300gsm A3+-50</t>
  </si>
  <si>
    <t>25020534</t>
  </si>
  <si>
    <t>Фотобумага IFA-09 FibaPrint White Gloss 300gsm A3+-50</t>
  </si>
  <si>
    <t>250301</t>
  </si>
  <si>
    <t>Листовка Материалы для печати DigiSolPrint</t>
  </si>
  <si>
    <t>250302</t>
  </si>
  <si>
    <t>Листовка Материалы для интерьера DigiDecor</t>
  </si>
  <si>
    <t>250401</t>
  </si>
  <si>
    <t>Образцы Sintex</t>
  </si>
  <si>
    <t>25040207</t>
  </si>
  <si>
    <t>Пленка OD Eco Backlit film 0,91*50м</t>
  </si>
  <si>
    <t>250403</t>
  </si>
  <si>
    <t>Образцы Swatch books(FineArt,FibaPrint)</t>
  </si>
  <si>
    <t>260001</t>
  </si>
  <si>
    <t>Буклет "Материалы для печати"</t>
  </si>
  <si>
    <t>260002</t>
  </si>
  <si>
    <t>Буклет "Термотрансферные технологии"</t>
  </si>
  <si>
    <t>260016</t>
  </si>
  <si>
    <t>Мини-майки без изображения</t>
  </si>
  <si>
    <t>260017</t>
  </si>
  <si>
    <t>Образцы сублимационной бумаги Transfertex</t>
  </si>
  <si>
    <t>260019</t>
  </si>
  <si>
    <t>Образцы текстиля solvetex sample books</t>
  </si>
  <si>
    <t>260020</t>
  </si>
  <si>
    <t>Стенд "Термопленка для текстиля Promattex"</t>
  </si>
  <si>
    <t>260022</t>
  </si>
  <si>
    <t>Образцы обоев Digi Fort 13007,13008</t>
  </si>
  <si>
    <t>260023</t>
  </si>
  <si>
    <t>Буклет по термопрессам Promattex International</t>
  </si>
  <si>
    <t>260404</t>
  </si>
  <si>
    <t>Стенд Cosign 2300*1080 общий</t>
  </si>
  <si>
    <t>260405</t>
  </si>
  <si>
    <t>Стенд Comhan 2200*1000 CCFL/FrameLED</t>
  </si>
  <si>
    <t>260406</t>
  </si>
  <si>
    <t>Подиум Comhan 1650*900*1000 SquareFix</t>
  </si>
  <si>
    <t>260407</t>
  </si>
  <si>
    <t>Короб Comhan 800*600 LightBox/Clic</t>
  </si>
  <si>
    <t>260408</t>
  </si>
  <si>
    <t>Рамка Comhan 900*700 FrameLight двусторон.</t>
  </si>
  <si>
    <t>2608001</t>
  </si>
  <si>
    <t>Буклет флагштоки из стеклофибры</t>
  </si>
  <si>
    <t>пог.м</t>
  </si>
  <si>
    <t>Единая стоимость ч/ч</t>
  </si>
  <si>
    <t>КПД операции (%)</t>
  </si>
  <si>
    <t>работа</t>
  </si>
  <si>
    <t>сметная</t>
  </si>
  <si>
    <t>Наименование изделий/работ</t>
  </si>
  <si>
    <t>Сдано в срок? (Да/Нет)</t>
  </si>
  <si>
    <t>К-во всего</t>
  </si>
  <si>
    <t>К-во по факту</t>
  </si>
  <si>
    <t>Дата</t>
  </si>
  <si>
    <t>Плановый срок (дата/время)</t>
  </si>
  <si>
    <t>Оплата (план/факт)</t>
  </si>
  <si>
    <t>ФИО                 (исполнитель / приемщик)</t>
  </si>
  <si>
    <t>Стоим. за ед.</t>
  </si>
  <si>
    <r>
      <t xml:space="preserve">Производство </t>
    </r>
    <r>
      <rPr>
        <b/>
        <sz val="10"/>
        <color rgb="FFFF0000"/>
        <rFont val="Calibri"/>
        <family val="2"/>
        <charset val="204"/>
      </rPr>
      <t>(чел/дней)</t>
    </r>
  </si>
  <si>
    <t>Материалы  в У.Е.</t>
  </si>
  <si>
    <t>Работа в Руб.</t>
  </si>
  <si>
    <t>Итого в Руб.</t>
  </si>
  <si>
    <t>Себетоимость изделия + Н.Р.</t>
  </si>
  <si>
    <t>Себестоимость изделий + Н.Р.</t>
  </si>
  <si>
    <t>Примечание</t>
  </si>
  <si>
    <t>Итого в Руб. за шт.</t>
  </si>
  <si>
    <t xml:space="preserve">Скидка </t>
  </si>
  <si>
    <t>Rk</t>
  </si>
  <si>
    <t>Введите здесь данные для заявки</t>
  </si>
  <si>
    <t>Наименование изделия / работы</t>
  </si>
  <si>
    <t>Участие в расчете</t>
  </si>
  <si>
    <t>КПД (баз.)</t>
  </si>
  <si>
    <t>кв.м.</t>
  </si>
  <si>
    <t>метр. Пог.</t>
  </si>
  <si>
    <t>Вспом. время на все изд./мин.</t>
  </si>
  <si>
    <t>Проверка файла дизайнером</t>
  </si>
  <si>
    <t>Закачка файла в риповщик</t>
  </si>
  <si>
    <t>Риповка файла (1 м.кв.)</t>
  </si>
  <si>
    <t>Установка нового рулона на печать</t>
  </si>
  <si>
    <t>Стандартная прочистка Roland</t>
  </si>
  <si>
    <t>Глубокая прочистка Roland</t>
  </si>
  <si>
    <t>Печать 1 м.кв. стандарт 360dpi</t>
  </si>
  <si>
    <t>Печать 1 м.кв. стандарт 720dpi</t>
  </si>
  <si>
    <t>Уборка после смены</t>
  </si>
  <si>
    <t>Базовые данные</t>
  </si>
  <si>
    <t>Типовой заказ</t>
  </si>
  <si>
    <t>10 м.кв.</t>
  </si>
  <si>
    <t>Глубокая прочистка</t>
  </si>
  <si>
    <t>1 раз в 4 часа</t>
  </si>
  <si>
    <t>Стандартная чистка</t>
  </si>
  <si>
    <t>1 раз в час</t>
  </si>
  <si>
    <t>Установка нового рулона</t>
  </si>
  <si>
    <t>каждый 6 заказ</t>
  </si>
  <si>
    <t>1 раз в смену</t>
  </si>
  <si>
    <t>к-во</t>
  </si>
  <si>
    <t>всего</t>
  </si>
  <si>
    <t>норма</t>
  </si>
  <si>
    <t>Стандартная прочистка</t>
  </si>
  <si>
    <t>Первая риповка</t>
  </si>
  <si>
    <t>Всего в смене</t>
  </si>
  <si>
    <t>Потери</t>
  </si>
  <si>
    <t>Печатное время</t>
  </si>
  <si>
    <t>смена, часов</t>
  </si>
  <si>
    <t>Итоговые данные 1 печатный аппарат Roland, качество 360dpi</t>
  </si>
  <si>
    <t>Аренда помещения в год</t>
  </si>
  <si>
    <t>Итого затрат в год:</t>
  </si>
  <si>
    <t>ЗП с налогами (250р. на руки в час)</t>
  </si>
  <si>
    <t>Обслуживание и запчасти</t>
  </si>
  <si>
    <t>Вывоз мусора и т.п.</t>
  </si>
  <si>
    <t>Мелкий расходный инструмент</t>
  </si>
  <si>
    <t>Итоговые данные 2 печатных аппарата Roland, качество 360dpi</t>
  </si>
  <si>
    <t>1 работник</t>
  </si>
  <si>
    <t>2 работнка</t>
  </si>
  <si>
    <t>1 работник с учетом переработки к=1,25</t>
  </si>
  <si>
    <t>ЗП с налогами за год</t>
  </si>
  <si>
    <t>Зп на руки каждому при выполнении нормы</t>
  </si>
  <si>
    <t>2 работника</t>
  </si>
  <si>
    <t>2 работника с учетом переработки к=1,25</t>
  </si>
  <si>
    <t>4 работнка</t>
  </si>
  <si>
    <t>Полная себестоимость печати</t>
  </si>
  <si>
    <t>Скорость печати 360dpi</t>
  </si>
  <si>
    <t>Скорость печати 720dpi</t>
  </si>
  <si>
    <t>по окончании тип заказа</t>
  </si>
  <si>
    <t>Временые затраты в день при полной загрузке, мин</t>
  </si>
  <si>
    <t>Расход краски на 1 м.к.в</t>
  </si>
  <si>
    <t>Норма расхода в ед.изм.</t>
  </si>
  <si>
    <t>Цена за ед.изм.</t>
  </si>
  <si>
    <t>Стоимость</t>
  </si>
  <si>
    <t>Пленка (ораджет 3640)</t>
  </si>
  <si>
    <t>Нормы расхода и стоимости материалов, $</t>
  </si>
  <si>
    <t>Т.е. норма в смену 8ч (360dpi)</t>
  </si>
  <si>
    <t>Т.е. норма в смену 8ч (720dpi)</t>
  </si>
  <si>
    <t>Итого непроизводственных временных потерь в день</t>
  </si>
  <si>
    <t>Помещение для печатного цеха S м.кв.</t>
  </si>
  <si>
    <t>Итоговые данные для расчета себестоимости</t>
  </si>
  <si>
    <t>Стоимость аренды за м.кв.</t>
  </si>
  <si>
    <t>BackLit</t>
  </si>
  <si>
    <t>Заработная плата сотрудника, на руки в час</t>
  </si>
  <si>
    <t>Налоги на сотрудника в час</t>
  </si>
  <si>
    <t>Обслуживание 1 плоттера в час</t>
  </si>
  <si>
    <t>Вывоз мусора, мешки и т.п. в час</t>
  </si>
  <si>
    <t>Курс доллара</t>
  </si>
  <si>
    <t>Коэффициент использования материала</t>
  </si>
  <si>
    <t>Ораджет + краска себестоимость*к (п.п.11)</t>
  </si>
  <si>
    <t>Backlit + краска себестоимость*к (п.п.11)</t>
  </si>
  <si>
    <t>КПД</t>
  </si>
  <si>
    <t>Норма печати в час (360dpi)*КПД (п.п.13)</t>
  </si>
  <si>
    <t>Норма печати в час (720dpi)*КПД (п.п.13)</t>
  </si>
  <si>
    <t>Норма за смену 360 dpi</t>
  </si>
  <si>
    <t>Норма за смену 720 dpi</t>
  </si>
  <si>
    <t>Норма в год 360 dpi</t>
  </si>
  <si>
    <t>Норма в год 720 dpi</t>
  </si>
  <si>
    <t>Мелкий расходный инструмент, в час</t>
  </si>
  <si>
    <t>Итого себестоимость работы 360dpi:</t>
  </si>
  <si>
    <t>Итого себестоимость работы 720dpi:</t>
  </si>
  <si>
    <t>Зп в пересчете за печать 1 м.кв. 360dpi</t>
  </si>
  <si>
    <t>Зп в пересчете за печать 1 м.кв. 720dpi</t>
  </si>
  <si>
    <t xml:space="preserve">Ораджет  360dpi </t>
  </si>
  <si>
    <t xml:space="preserve">Ораджет  720dpi </t>
  </si>
  <si>
    <t xml:space="preserve">Backlit  720dpi </t>
  </si>
  <si>
    <t>Резка трубы</t>
  </si>
  <si>
    <t>Резка уголка</t>
  </si>
  <si>
    <t>Сварка рамы</t>
  </si>
  <si>
    <t>Покраска рамы</t>
  </si>
  <si>
    <t>Сверловка рамы</t>
  </si>
  <si>
    <t>Сборка корпусов букв</t>
  </si>
  <si>
    <t>Оклейка элькамет</t>
  </si>
  <si>
    <t>Накатка плёнки</t>
  </si>
  <si>
    <t>кв. метр</t>
  </si>
  <si>
    <t>Топоров Э.В.</t>
  </si>
  <si>
    <t>Фрезеровка ПВХ 8 мм</t>
  </si>
  <si>
    <t>Фрезеровка акрила мол. 3 мм</t>
  </si>
  <si>
    <t>Упаковка в стрейч</t>
  </si>
  <si>
    <t>Лазерная резка акрила 15 мм</t>
  </si>
  <si>
    <t>Приклейка букв</t>
  </si>
  <si>
    <t xml:space="preserve">Резка трубы </t>
  </si>
  <si>
    <t xml:space="preserve">Сварка рамы </t>
  </si>
  <si>
    <t xml:space="preserve">Покраска рамы </t>
  </si>
  <si>
    <t xml:space="preserve">Сверловка отверстий </t>
  </si>
  <si>
    <t>Вскрытие кровли</t>
  </si>
  <si>
    <t>Заделка кровли</t>
  </si>
  <si>
    <t>Вскрытие фасада</t>
  </si>
  <si>
    <t>Сборка фасада</t>
  </si>
  <si>
    <t>Накатка плёнки на банер</t>
  </si>
  <si>
    <t>Установка банера в короб</t>
  </si>
  <si>
    <t>Демонтаж банера</t>
  </si>
  <si>
    <t>Сборка гофры с кабелем</t>
  </si>
  <si>
    <t>Монтаж на фасад</t>
  </si>
  <si>
    <t>Сборка щита</t>
  </si>
  <si>
    <t>Замена УЗО</t>
  </si>
  <si>
    <t>Замена автомата</t>
  </si>
  <si>
    <t>Замена фотореле</t>
  </si>
  <si>
    <t>Резка полос</t>
  </si>
  <si>
    <t>Фрезеровка композита</t>
  </si>
  <si>
    <t>Д.А.</t>
  </si>
  <si>
    <t>Расчёт букв</t>
  </si>
  <si>
    <t>ООО БАЛТИК-ЛАЙТ</t>
  </si>
  <si>
    <t>Прайс</t>
  </si>
  <si>
    <t>Денис Анатольевич</t>
  </si>
  <si>
    <t>Блок питания</t>
  </si>
  <si>
    <t>Провод 3-хжильный</t>
  </si>
  <si>
    <t>Резка профиля</t>
  </si>
  <si>
    <t>Сборка электрики</t>
  </si>
  <si>
    <t>Упаковка</t>
  </si>
  <si>
    <t>Дорога на объект</t>
  </si>
  <si>
    <t>Пилон</t>
  </si>
  <si>
    <t>Сткела</t>
  </si>
  <si>
    <t>Монтаж стелы</t>
  </si>
  <si>
    <t>Профиль Пилон 80</t>
  </si>
  <si>
    <t>Труба 80 х 80 х 3</t>
  </si>
  <si>
    <t>Акрил мол. 3 мм</t>
  </si>
  <si>
    <t>Уголок 50 х 50 х 5 мм</t>
  </si>
  <si>
    <t>Модуль светодиодный 5050</t>
  </si>
  <si>
    <t>Полноцветная печать транслюцентная</t>
  </si>
  <si>
    <t>Монтаж пилона с заглублением</t>
  </si>
  <si>
    <t>Монтаж пилона без заглубления</t>
  </si>
  <si>
    <t>хлыст</t>
  </si>
  <si>
    <t>Блок бетонный 1 х 1 х 0,15 м</t>
  </si>
  <si>
    <t>куб. метр</t>
  </si>
  <si>
    <t>Блок бетонный 2 х 3 х 0,7 м</t>
  </si>
  <si>
    <t>Доставка на объект</t>
  </si>
  <si>
    <t>Установка пилона</t>
  </si>
  <si>
    <t>Земляные работы</t>
  </si>
  <si>
    <t>Сборка пилона</t>
  </si>
  <si>
    <t>Резка металла</t>
  </si>
  <si>
    <t>Накатка полноцвета</t>
  </si>
</sst>
</file>

<file path=xl/styles.xml><?xml version="1.0" encoding="utf-8"?>
<styleSheet xmlns="http://schemas.openxmlformats.org/spreadsheetml/2006/main">
  <numFmts count="13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_-* #,##0_р_._-;\-* #,##0_р_._-;_-* &quot;-&quot;??_р_._-;_-@_-"/>
    <numFmt numFmtId="167" formatCode="#,##0_ ;\-#,##0\ "/>
    <numFmt numFmtId="168" formatCode="[$-419]d\ mmm;@"/>
    <numFmt numFmtId="169" formatCode="_-[$$-409]* #,##0.00_ ;_-[$$-409]* \-#,##0.00\ ;_-[$$-409]* &quot;-&quot;??_ ;_-@_ "/>
    <numFmt numFmtId="170" formatCode="[$€-2]\ #,##0.00"/>
    <numFmt numFmtId="171" formatCode="_-[$€-2]\ * #,##0.00_-;\-[$€-2]\ * #,##0.00_-;_-[$€-2]\ * &quot;-&quot;??_-;_-@_-"/>
    <numFmt numFmtId="172" formatCode="#,##0.000"/>
    <numFmt numFmtId="173" formatCode="[$-F400]h:mm:ss\ AM/PM"/>
    <numFmt numFmtId="174" formatCode="#,##0.00&quot;р.&quot;"/>
  </numFmts>
  <fonts count="90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6"/>
      <name val="Arial Cyr"/>
      <charset val="204"/>
    </font>
    <font>
      <sz val="14"/>
      <name val="Arial Cyr"/>
      <charset val="204"/>
    </font>
    <font>
      <sz val="14"/>
      <color indexed="8"/>
      <name val="Calibri"/>
      <family val="2"/>
      <charset val="204"/>
    </font>
    <font>
      <sz val="14"/>
      <name val="Calibri"/>
      <family val="2"/>
      <charset val="204"/>
    </font>
    <font>
      <b/>
      <sz val="10"/>
      <name val="Arial Cyr"/>
      <charset val="204"/>
    </font>
    <font>
      <sz val="10"/>
      <color indexed="16"/>
      <name val="Arial Cyr"/>
      <charset val="204"/>
    </font>
    <font>
      <b/>
      <sz val="11"/>
      <color indexed="8"/>
      <name val="Calibri"/>
      <family val="2"/>
      <charset val="204"/>
    </font>
    <font>
      <b/>
      <sz val="11"/>
      <name val="Arial Cyr"/>
      <charset val="204"/>
    </font>
    <font>
      <b/>
      <sz val="10"/>
      <color indexed="8"/>
      <name val="Calibri"/>
      <family val="2"/>
      <charset val="204"/>
    </font>
    <font>
      <b/>
      <sz val="12"/>
      <name val="Arial Cyr"/>
      <charset val="204"/>
    </font>
    <font>
      <b/>
      <sz val="11"/>
      <color indexed="27"/>
      <name val="Calibri"/>
      <family val="2"/>
      <charset val="204"/>
    </font>
    <font>
      <b/>
      <sz val="11"/>
      <color indexed="8"/>
      <name val="Arial Cyr"/>
      <charset val="204"/>
    </font>
    <font>
      <b/>
      <sz val="11"/>
      <color indexed="8"/>
      <name val="Calibri"/>
      <family val="2"/>
      <charset val="204"/>
    </font>
    <font>
      <b/>
      <sz val="10"/>
      <color indexed="8"/>
      <name val="Arial Cyr"/>
      <charset val="204"/>
    </font>
    <font>
      <b/>
      <sz val="11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10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8"/>
      <name val="Arial Cyr"/>
      <charset val="204"/>
    </font>
    <font>
      <b/>
      <sz val="12"/>
      <color rgb="FFFF0000"/>
      <name val="Calibri"/>
      <family val="2"/>
      <charset val="204"/>
      <scheme val="minor"/>
    </font>
    <font>
      <b/>
      <sz val="12"/>
      <color indexed="10"/>
      <name val="Calibri"/>
      <family val="2"/>
      <charset val="204"/>
      <scheme val="minor"/>
    </font>
    <font>
      <sz val="12"/>
      <name val="Arial Cyr"/>
      <charset val="204"/>
    </font>
    <font>
      <b/>
      <sz val="14"/>
      <name val="Arial Cyr"/>
      <charset val="204"/>
    </font>
    <font>
      <b/>
      <sz val="18"/>
      <name val="Arial Cyr"/>
      <charset val="204"/>
    </font>
    <font>
      <sz val="10"/>
      <color theme="0" tint="-0.34998626667073579"/>
      <name val="Calibri"/>
      <family val="2"/>
      <charset val="204"/>
    </font>
    <font>
      <sz val="11"/>
      <name val="Arial Cyr"/>
      <charset val="204"/>
    </font>
    <font>
      <b/>
      <sz val="16"/>
      <color indexed="8"/>
      <name val="Calibri"/>
      <family val="2"/>
      <charset val="204"/>
    </font>
    <font>
      <sz val="11"/>
      <name val="Tahoma"/>
      <family val="2"/>
      <charset val="204"/>
    </font>
    <font>
      <sz val="11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 tint="0.34998626667073579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name val="Calibri"/>
      <family val="2"/>
      <charset val="204"/>
    </font>
    <font>
      <sz val="16"/>
      <name val="Arial Cyr"/>
      <charset val="204"/>
    </font>
    <font>
      <sz val="16"/>
      <color indexed="8"/>
      <name val="Calibri"/>
      <family val="2"/>
      <charset val="204"/>
    </font>
    <font>
      <sz val="16"/>
      <name val="Calibri"/>
      <family val="2"/>
      <charset val="204"/>
    </font>
    <font>
      <b/>
      <sz val="9"/>
      <name val="Arial Cyr"/>
      <charset val="204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0"/>
      <color rgb="FFFF0000"/>
      <name val="Arial Cyr"/>
      <charset val="204"/>
    </font>
    <font>
      <sz val="10"/>
      <color theme="1"/>
      <name val="Calibri"/>
      <family val="2"/>
      <charset val="204"/>
      <scheme val="minor"/>
    </font>
    <font>
      <b/>
      <sz val="16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b/>
      <sz val="8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b/>
      <sz val="8"/>
      <color theme="1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10"/>
      <name val="Calibri"/>
      <family val="2"/>
      <charset val="204"/>
      <scheme val="minor"/>
    </font>
    <font>
      <sz val="7"/>
      <name val="Calibri"/>
      <family val="2"/>
      <charset val="204"/>
      <scheme val="minor"/>
    </font>
    <font>
      <sz val="7"/>
      <color theme="1"/>
      <name val="Calibri"/>
      <family val="2"/>
      <charset val="204"/>
      <scheme val="minor"/>
    </font>
    <font>
      <sz val="7"/>
      <name val="Arial Cyr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color theme="1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9"/>
      <name val="Arial Cyr"/>
      <charset val="204"/>
    </font>
    <font>
      <sz val="9"/>
      <color theme="1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b/>
      <sz val="9"/>
      <color rgb="FFFFFF00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10"/>
      <name val="Arial"/>
      <family val="2"/>
      <charset val="204"/>
    </font>
    <font>
      <b/>
      <sz val="14"/>
      <color indexed="8"/>
      <name val="Calibri"/>
      <family val="2"/>
      <charset val="204"/>
    </font>
    <font>
      <b/>
      <sz val="18"/>
      <color theme="1"/>
      <name val="Calibri"/>
      <family val="2"/>
      <charset val="204"/>
      <scheme val="minor"/>
    </font>
    <font>
      <b/>
      <sz val="18"/>
      <color indexed="8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theme="0"/>
      <name val="Calibri"/>
      <family val="2"/>
      <charset val="204"/>
    </font>
    <font>
      <sz val="8"/>
      <color indexed="8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11"/>
      <color theme="0" tint="-0.34998626667073579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9"/>
      <color theme="1"/>
      <name val="Arial Cyr"/>
      <charset val="204"/>
    </font>
    <font>
      <sz val="9"/>
      <color rgb="FFFF0000"/>
      <name val="Arial Cyr"/>
      <charset val="204"/>
    </font>
    <font>
      <b/>
      <sz val="14"/>
      <color theme="1"/>
      <name val="Calibri"/>
      <family val="2"/>
      <charset val="204"/>
      <scheme val="minor"/>
    </font>
  </fonts>
  <fills count="18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0000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medium">
        <color indexed="64"/>
      </right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medium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Dashed">
        <color rgb="FFFF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10">
    <xf numFmtId="0" fontId="0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73" fillId="0" borderId="0"/>
    <xf numFmtId="0" fontId="80" fillId="0" borderId="0" applyNumberFormat="0" applyFill="0" applyBorder="0" applyAlignment="0" applyProtection="0"/>
    <xf numFmtId="0" fontId="83" fillId="0" borderId="0">
      <alignment horizontal="left"/>
    </xf>
  </cellStyleXfs>
  <cellXfs count="816">
    <xf numFmtId="0" fontId="0" fillId="0" borderId="0" xfId="0"/>
    <xf numFmtId="0" fontId="0" fillId="0" borderId="0" xfId="0" applyProtection="1">
      <protection hidden="1"/>
    </xf>
    <xf numFmtId="0" fontId="0" fillId="0" borderId="0" xfId="0" applyBorder="1" applyProtection="1">
      <protection hidden="1"/>
    </xf>
    <xf numFmtId="0" fontId="0" fillId="0" borderId="9" xfId="0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7" fillId="0" borderId="9" xfId="1" applyFont="1" applyBorder="1" applyAlignment="1" applyProtection="1">
      <alignment horizontal="center" vertical="center"/>
      <protection hidden="1"/>
    </xf>
    <xf numFmtId="0" fontId="7" fillId="0" borderId="9" xfId="1" applyFont="1" applyBorder="1" applyAlignment="1" applyProtection="1">
      <alignment horizontal="center" vertical="center" wrapText="1"/>
      <protection hidden="1"/>
    </xf>
    <xf numFmtId="43" fontId="2" fillId="0" borderId="0" xfId="4" applyFont="1" applyBorder="1" applyProtection="1">
      <protection hidden="1"/>
    </xf>
    <xf numFmtId="0" fontId="0" fillId="0" borderId="0" xfId="0" applyAlignment="1" applyProtection="1">
      <alignment horizontal="center"/>
      <protection hidden="1"/>
    </xf>
    <xf numFmtId="43" fontId="0" fillId="0" borderId="10" xfId="4" applyFont="1" applyBorder="1" applyProtection="1">
      <protection hidden="1"/>
    </xf>
    <xf numFmtId="0" fontId="0" fillId="0" borderId="11" xfId="0" applyBorder="1" applyProtection="1">
      <protection hidden="1"/>
    </xf>
    <xf numFmtId="43" fontId="2" fillId="0" borderId="11" xfId="4" applyFont="1" applyBorder="1" applyAlignment="1" applyProtection="1">
      <alignment horizontal="left"/>
      <protection hidden="1"/>
    </xf>
    <xf numFmtId="43" fontId="0" fillId="3" borderId="0" xfId="4" applyFont="1" applyFill="1" applyProtection="1">
      <protection hidden="1"/>
    </xf>
    <xf numFmtId="43" fontId="0" fillId="3" borderId="0" xfId="0" applyNumberFormat="1" applyFill="1" applyProtection="1">
      <protection hidden="1"/>
    </xf>
    <xf numFmtId="0" fontId="2" fillId="0" borderId="0" xfId="1" applyProtection="1">
      <protection hidden="1"/>
    </xf>
    <xf numFmtId="0" fontId="4" fillId="0" borderId="0" xfId="1" applyFont="1" applyProtection="1">
      <protection hidden="1"/>
    </xf>
    <xf numFmtId="0" fontId="5" fillId="0" borderId="0" xfId="0" applyFont="1" applyProtection="1">
      <protection hidden="1"/>
    </xf>
    <xf numFmtId="0" fontId="2" fillId="0" borderId="0" xfId="2" applyProtection="1">
      <protection hidden="1"/>
    </xf>
    <xf numFmtId="0" fontId="5" fillId="0" borderId="7" xfId="0" applyFont="1" applyBorder="1" applyProtection="1">
      <protection hidden="1"/>
    </xf>
    <xf numFmtId="0" fontId="2" fillId="0" borderId="0" xfId="2" applyAlignment="1" applyProtection="1">
      <alignment horizontal="center"/>
      <protection hidden="1"/>
    </xf>
    <xf numFmtId="0" fontId="7" fillId="0" borderId="0" xfId="2" applyFont="1" applyAlignment="1" applyProtection="1">
      <alignment horizontal="right" wrapText="1"/>
      <protection hidden="1"/>
    </xf>
    <xf numFmtId="0" fontId="2" fillId="0" borderId="0" xfId="1" applyAlignment="1" applyProtection="1">
      <alignment horizontal="right"/>
      <protection hidden="1"/>
    </xf>
    <xf numFmtId="0" fontId="2" fillId="0" borderId="0" xfId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right"/>
      <protection hidden="1"/>
    </xf>
    <xf numFmtId="0" fontId="5" fillId="0" borderId="0" xfId="0" applyFont="1" applyAlignment="1" applyProtection="1">
      <protection hidden="1"/>
    </xf>
    <xf numFmtId="0" fontId="0" fillId="0" borderId="0" xfId="0" applyAlignment="1" applyProtection="1">
      <protection hidden="1"/>
    </xf>
    <xf numFmtId="0" fontId="16" fillId="0" borderId="0" xfId="1" applyFont="1" applyFill="1" applyBorder="1" applyAlignment="1" applyProtection="1">
      <alignment horizontal="left"/>
      <protection hidden="1"/>
    </xf>
    <xf numFmtId="0" fontId="15" fillId="0" borderId="0" xfId="0" applyFont="1" applyAlignment="1" applyProtection="1">
      <alignment horizontal="center"/>
      <protection hidden="1"/>
    </xf>
    <xf numFmtId="0" fontId="16" fillId="0" borderId="0" xfId="1" applyFont="1" applyBorder="1" applyAlignment="1" applyProtection="1">
      <alignment horizontal="center"/>
      <protection hidden="1"/>
    </xf>
    <xf numFmtId="0" fontId="16" fillId="0" borderId="0" xfId="1" applyFont="1" applyFill="1" applyBorder="1" applyAlignment="1" applyProtection="1">
      <alignment horizontal="right"/>
      <protection hidden="1"/>
    </xf>
    <xf numFmtId="43" fontId="2" fillId="0" borderId="0" xfId="4" applyFont="1" applyBorder="1" applyAlignment="1" applyProtection="1">
      <alignment horizontal="center"/>
      <protection hidden="1"/>
    </xf>
    <xf numFmtId="0" fontId="16" fillId="0" borderId="0" xfId="1" applyFont="1" applyFill="1" applyBorder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8" fillId="0" borderId="9" xfId="0" applyFont="1" applyBorder="1" applyAlignment="1" applyProtection="1">
      <alignment horizontal="center"/>
      <protection hidden="1"/>
    </xf>
    <xf numFmtId="0" fontId="18" fillId="0" borderId="9" xfId="0" applyFont="1" applyBorder="1" applyAlignment="1" applyProtection="1">
      <alignment horizontal="left"/>
      <protection hidden="1"/>
    </xf>
    <xf numFmtId="0" fontId="18" fillId="0" borderId="16" xfId="0" applyFont="1" applyBorder="1" applyAlignment="1" applyProtection="1">
      <alignment horizontal="center"/>
      <protection hidden="1"/>
    </xf>
    <xf numFmtId="0" fontId="18" fillId="0" borderId="17" xfId="0" applyFont="1" applyBorder="1" applyAlignment="1" applyProtection="1">
      <alignment horizontal="center"/>
      <protection hidden="1"/>
    </xf>
    <xf numFmtId="166" fontId="18" fillId="0" borderId="9" xfId="4" applyNumberFormat="1" applyFont="1" applyBorder="1" applyAlignment="1" applyProtection="1">
      <alignment horizontal="center"/>
      <protection hidden="1"/>
    </xf>
    <xf numFmtId="166" fontId="18" fillId="0" borderId="9" xfId="0" applyNumberFormat="1" applyFont="1" applyBorder="1" applyAlignment="1" applyProtection="1">
      <alignment horizontal="center"/>
      <protection hidden="1"/>
    </xf>
    <xf numFmtId="168" fontId="18" fillId="0" borderId="9" xfId="0" applyNumberFormat="1" applyFont="1" applyBorder="1" applyAlignment="1" applyProtection="1">
      <alignment horizontal="center"/>
      <protection hidden="1"/>
    </xf>
    <xf numFmtId="0" fontId="18" fillId="0" borderId="0" xfId="0" applyFont="1" applyProtection="1">
      <protection hidden="1"/>
    </xf>
    <xf numFmtId="0" fontId="20" fillId="0" borderId="10" xfId="0" applyFont="1" applyBorder="1" applyProtection="1">
      <protection hidden="1"/>
    </xf>
    <xf numFmtId="43" fontId="20" fillId="0" borderId="11" xfId="0" applyNumberFormat="1" applyFont="1" applyBorder="1" applyProtection="1">
      <protection hidden="1"/>
    </xf>
    <xf numFmtId="0" fontId="2" fillId="0" borderId="0" xfId="1" applyFont="1" applyProtection="1">
      <protection hidden="1"/>
    </xf>
    <xf numFmtId="0" fontId="19" fillId="0" borderId="0" xfId="2" applyFont="1" applyAlignment="1" applyProtection="1">
      <alignment horizontal="center"/>
      <protection hidden="1"/>
    </xf>
    <xf numFmtId="0" fontId="18" fillId="0" borderId="7" xfId="0" applyFont="1" applyBorder="1" applyProtection="1">
      <protection hidden="1"/>
    </xf>
    <xf numFmtId="43" fontId="2" fillId="0" borderId="7" xfId="4" applyFont="1" applyBorder="1" applyProtection="1">
      <protection hidden="1"/>
    </xf>
    <xf numFmtId="0" fontId="2" fillId="0" borderId="0" xfId="2" applyFont="1" applyAlignment="1" applyProtection="1">
      <alignment horizontal="center"/>
      <protection hidden="1"/>
    </xf>
    <xf numFmtId="14" fontId="2" fillId="0" borderId="12" xfId="4" applyNumberFormat="1" applyFont="1" applyBorder="1" applyProtection="1">
      <protection hidden="1"/>
    </xf>
    <xf numFmtId="168" fontId="18" fillId="0" borderId="13" xfId="0" applyNumberFormat="1" applyFont="1" applyBorder="1" applyProtection="1">
      <protection hidden="1"/>
    </xf>
    <xf numFmtId="168" fontId="20" fillId="0" borderId="13" xfId="0" applyNumberFormat="1" applyFont="1" applyBorder="1" applyProtection="1">
      <protection hidden="1"/>
    </xf>
    <xf numFmtId="0" fontId="2" fillId="0" borderId="7" xfId="2" applyBorder="1" applyProtection="1">
      <protection hidden="1"/>
    </xf>
    <xf numFmtId="0" fontId="2" fillId="0" borderId="0" xfId="1" applyFont="1" applyFill="1" applyBorder="1" applyAlignment="1" applyProtection="1">
      <alignment wrapText="1"/>
      <protection hidden="1"/>
    </xf>
    <xf numFmtId="43" fontId="0" fillId="0" borderId="9" xfId="4" applyFont="1" applyBorder="1" applyAlignment="1" applyProtection="1">
      <alignment horizontal="center"/>
      <protection hidden="1"/>
    </xf>
    <xf numFmtId="0" fontId="0" fillId="3" borderId="0" xfId="0" applyFill="1" applyProtection="1">
      <protection hidden="1"/>
    </xf>
    <xf numFmtId="0" fontId="0" fillId="3" borderId="0" xfId="0" applyFill="1" applyAlignment="1" applyProtection="1">
      <alignment wrapText="1"/>
      <protection hidden="1"/>
    </xf>
    <xf numFmtId="0" fontId="20" fillId="0" borderId="25" xfId="0" applyFont="1" applyBorder="1" applyProtection="1">
      <protection hidden="1"/>
    </xf>
    <xf numFmtId="43" fontId="27" fillId="0" borderId="16" xfId="4" applyFont="1" applyBorder="1" applyAlignment="1" applyProtection="1">
      <alignment horizontal="center"/>
      <protection hidden="1"/>
    </xf>
    <xf numFmtId="43" fontId="27" fillId="0" borderId="16" xfId="0" applyNumberFormat="1" applyFont="1" applyBorder="1" applyAlignment="1" applyProtection="1">
      <alignment horizontal="center"/>
      <protection hidden="1"/>
    </xf>
    <xf numFmtId="43" fontId="21" fillId="0" borderId="0" xfId="4" applyFont="1" applyProtection="1">
      <protection hidden="1"/>
    </xf>
    <xf numFmtId="0" fontId="20" fillId="4" borderId="46" xfId="0" applyFont="1" applyFill="1" applyBorder="1" applyAlignment="1" applyProtection="1">
      <alignment horizontal="center" vertical="center" wrapText="1"/>
      <protection hidden="1"/>
    </xf>
    <xf numFmtId="43" fontId="19" fillId="0" borderId="9" xfId="4" applyFont="1" applyBorder="1" applyAlignment="1" applyProtection="1">
      <alignment horizontal="center"/>
      <protection hidden="1"/>
    </xf>
    <xf numFmtId="43" fontId="19" fillId="0" borderId="47" xfId="4" applyFont="1" applyBorder="1" applyAlignment="1" applyProtection="1">
      <alignment horizontal="center"/>
      <protection hidden="1"/>
    </xf>
    <xf numFmtId="43" fontId="20" fillId="0" borderId="13" xfId="4" applyFont="1" applyBorder="1" applyProtection="1">
      <protection hidden="1"/>
    </xf>
    <xf numFmtId="0" fontId="0" fillId="0" borderId="0" xfId="0" applyBorder="1" applyProtection="1">
      <protection locked="0"/>
    </xf>
    <xf numFmtId="43" fontId="33" fillId="0" borderId="48" xfId="0" applyNumberFormat="1" applyFont="1" applyBorder="1" applyProtection="1">
      <protection hidden="1"/>
    </xf>
    <xf numFmtId="0" fontId="24" fillId="0" borderId="0" xfId="1" applyFont="1" applyAlignment="1" applyProtection="1">
      <alignment wrapText="1"/>
      <protection hidden="1"/>
    </xf>
    <xf numFmtId="43" fontId="8" fillId="0" borderId="0" xfId="4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0" fontId="3" fillId="0" borderId="0" xfId="1" applyFont="1" applyAlignment="1" applyProtection="1">
      <alignment wrapText="1"/>
      <protection hidden="1"/>
    </xf>
    <xf numFmtId="0" fontId="0" fillId="0" borderId="13" xfId="0" applyBorder="1" applyProtection="1">
      <protection locked="0"/>
    </xf>
    <xf numFmtId="0" fontId="24" fillId="0" borderId="0" xfId="0" applyFont="1" applyProtection="1">
      <protection hidden="1"/>
    </xf>
    <xf numFmtId="0" fontId="24" fillId="0" borderId="0" xfId="0" applyFont="1" applyAlignment="1" applyProtection="1">
      <alignment horizontal="right"/>
      <protection hidden="1"/>
    </xf>
    <xf numFmtId="0" fontId="12" fillId="0" borderId="0" xfId="0" applyNumberFormat="1" applyFont="1" applyBorder="1" applyAlignment="1" applyProtection="1">
      <alignment horizontal="left"/>
      <protection hidden="1"/>
    </xf>
    <xf numFmtId="0" fontId="7" fillId="0" borderId="0" xfId="0" applyNumberFormat="1" applyFont="1" applyBorder="1" applyAlignment="1" applyProtection="1">
      <alignment horizontal="left"/>
      <protection locked="0"/>
    </xf>
    <xf numFmtId="0" fontId="31" fillId="0" borderId="7" xfId="0" applyNumberFormat="1" applyFont="1" applyBorder="1" applyAlignment="1" applyProtection="1">
      <alignment vertical="center"/>
      <protection hidden="1"/>
    </xf>
    <xf numFmtId="0" fontId="32" fillId="0" borderId="7" xfId="0" applyNumberFormat="1" applyFont="1" applyBorder="1" applyAlignment="1" applyProtection="1">
      <protection locked="0"/>
    </xf>
    <xf numFmtId="0" fontId="31" fillId="0" borderId="7" xfId="0" applyNumberFormat="1" applyFont="1" applyBorder="1" applyAlignment="1" applyProtection="1">
      <alignment horizontal="left" vertical="center"/>
      <protection hidden="1"/>
    </xf>
    <xf numFmtId="0" fontId="0" fillId="0" borderId="0" xfId="0" applyNumberFormat="1" applyBorder="1" applyAlignment="1" applyProtection="1">
      <alignment horizontal="center"/>
      <protection locked="0"/>
    </xf>
    <xf numFmtId="0" fontId="24" fillId="0" borderId="0" xfId="0" applyNumberFormat="1" applyFont="1" applyBorder="1" applyProtection="1">
      <protection locked="0"/>
    </xf>
    <xf numFmtId="0" fontId="0" fillId="0" borderId="0" xfId="0" applyNumberFormat="1" applyProtection="1">
      <protection locked="0"/>
    </xf>
    <xf numFmtId="0" fontId="24" fillId="0" borderId="0" xfId="0" applyNumberFormat="1" applyFont="1" applyProtection="1">
      <protection locked="0"/>
    </xf>
    <xf numFmtId="0" fontId="0" fillId="0" borderId="7" xfId="0" applyNumberFormat="1" applyBorder="1" applyAlignment="1" applyProtection="1">
      <alignment horizontal="center"/>
      <protection locked="0"/>
    </xf>
    <xf numFmtId="0" fontId="0" fillId="0" borderId="7" xfId="0" applyNumberFormat="1" applyBorder="1" applyProtection="1">
      <protection locked="0"/>
    </xf>
    <xf numFmtId="0" fontId="12" fillId="0" borderId="0" xfId="0" applyNumberFormat="1" applyFont="1" applyProtection="1">
      <protection hidden="1"/>
    </xf>
    <xf numFmtId="0" fontId="7" fillId="0" borderId="0" xfId="0" applyNumberFormat="1" applyFont="1" applyProtection="1">
      <protection locked="0"/>
    </xf>
    <xf numFmtId="0" fontId="25" fillId="0" borderId="0" xfId="0" applyNumberFormat="1" applyFont="1" applyAlignment="1" applyProtection="1">
      <alignment horizontal="center"/>
      <protection hidden="1"/>
    </xf>
    <xf numFmtId="0" fontId="24" fillId="0" borderId="9" xfId="0" applyNumberFormat="1" applyFont="1" applyBorder="1" applyProtection="1">
      <protection locked="0"/>
    </xf>
    <xf numFmtId="0" fontId="0" fillId="0" borderId="0" xfId="0" applyNumberFormat="1" applyAlignment="1" applyProtection="1">
      <alignment vertical="center"/>
      <protection hidden="1"/>
    </xf>
    <xf numFmtId="0" fontId="20" fillId="4" borderId="14" xfId="0" applyFont="1" applyFill="1" applyBorder="1" applyAlignment="1" applyProtection="1">
      <alignment horizontal="center" vertical="center" wrapText="1"/>
      <protection hidden="1"/>
    </xf>
    <xf numFmtId="0" fontId="20" fillId="4" borderId="9" xfId="0" applyFont="1" applyFill="1" applyBorder="1" applyAlignment="1" applyProtection="1">
      <alignment horizontal="center" vertical="center" wrapText="1"/>
      <protection hidden="1"/>
    </xf>
    <xf numFmtId="0" fontId="38" fillId="0" borderId="0" xfId="1" applyFont="1" applyProtection="1">
      <protection hidden="1"/>
    </xf>
    <xf numFmtId="43" fontId="2" fillId="0" borderId="0" xfId="4" applyFont="1" applyProtection="1">
      <protection hidden="1"/>
    </xf>
    <xf numFmtId="0" fontId="39" fillId="0" borderId="0" xfId="0" applyFont="1" applyProtection="1">
      <protection hidden="1"/>
    </xf>
    <xf numFmtId="0" fontId="2" fillId="0" borderId="0" xfId="2" applyFont="1" applyProtection="1">
      <protection hidden="1"/>
    </xf>
    <xf numFmtId="0" fontId="2" fillId="0" borderId="7" xfId="2" applyFont="1" applyBorder="1" applyProtection="1">
      <protection hidden="1"/>
    </xf>
    <xf numFmtId="14" fontId="2" fillId="0" borderId="13" xfId="4" applyNumberFormat="1" applyFont="1" applyBorder="1" applyProtection="1">
      <protection hidden="1"/>
    </xf>
    <xf numFmtId="0" fontId="40" fillId="0" borderId="0" xfId="2" applyFont="1" applyAlignment="1" applyProtection="1">
      <alignment horizontal="center"/>
      <protection hidden="1"/>
    </xf>
    <xf numFmtId="43" fontId="18" fillId="0" borderId="0" xfId="0" applyNumberFormat="1" applyFont="1" applyProtection="1">
      <protection hidden="1"/>
    </xf>
    <xf numFmtId="43" fontId="36" fillId="5" borderId="48" xfId="0" applyNumberFormat="1" applyFont="1" applyFill="1" applyBorder="1" applyProtection="1">
      <protection hidden="1"/>
    </xf>
    <xf numFmtId="43" fontId="37" fillId="5" borderId="9" xfId="4" applyFont="1" applyFill="1" applyBorder="1" applyAlignment="1" applyProtection="1">
      <alignment horizontal="center"/>
      <protection hidden="1"/>
    </xf>
    <xf numFmtId="43" fontId="37" fillId="5" borderId="47" xfId="4" applyFont="1" applyFill="1" applyBorder="1" applyAlignment="1" applyProtection="1">
      <alignment horizontal="center"/>
      <protection hidden="1"/>
    </xf>
    <xf numFmtId="0" fontId="18" fillId="0" borderId="0" xfId="0" applyFont="1" applyBorder="1" applyProtection="1">
      <protection hidden="1"/>
    </xf>
    <xf numFmtId="43" fontId="9" fillId="5" borderId="13" xfId="0" applyNumberFormat="1" applyFont="1" applyFill="1" applyBorder="1" applyProtection="1">
      <protection hidden="1"/>
    </xf>
    <xf numFmtId="43" fontId="9" fillId="5" borderId="11" xfId="0" applyNumberFormat="1" applyFont="1" applyFill="1" applyBorder="1" applyProtection="1">
      <protection hidden="1"/>
    </xf>
    <xf numFmtId="0" fontId="9" fillId="6" borderId="45" xfId="0" applyFont="1" applyFill="1" applyBorder="1" applyAlignment="1" applyProtection="1">
      <alignment horizontal="center" vertical="center" wrapText="1"/>
      <protection hidden="1"/>
    </xf>
    <xf numFmtId="0" fontId="9" fillId="6" borderId="14" xfId="0" applyFont="1" applyFill="1" applyBorder="1" applyAlignment="1" applyProtection="1">
      <alignment horizontal="center" vertical="center" wrapText="1"/>
      <protection hidden="1"/>
    </xf>
    <xf numFmtId="0" fontId="9" fillId="6" borderId="46" xfId="0" applyFont="1" applyFill="1" applyBorder="1" applyAlignment="1" applyProtection="1">
      <alignment horizontal="center" vertical="center" wrapText="1"/>
      <protection hidden="1"/>
    </xf>
    <xf numFmtId="0" fontId="12" fillId="0" borderId="9" xfId="1" applyFont="1" applyBorder="1" applyAlignment="1" applyProtection="1">
      <alignment horizontal="center" vertical="center"/>
      <protection hidden="1"/>
    </xf>
    <xf numFmtId="0" fontId="2" fillId="0" borderId="9" xfId="1" applyBorder="1" applyAlignment="1" applyProtection="1">
      <alignment horizontal="center"/>
      <protection hidden="1"/>
    </xf>
    <xf numFmtId="0" fontId="18" fillId="0" borderId="9" xfId="0" applyFont="1" applyFill="1" applyBorder="1" applyAlignment="1" applyProtection="1">
      <alignment horizontal="center"/>
      <protection hidden="1"/>
    </xf>
    <xf numFmtId="0" fontId="18" fillId="0" borderId="16" xfId="0" applyFont="1" applyFill="1" applyBorder="1" applyAlignment="1" applyProtection="1">
      <alignment horizontal="center"/>
      <protection hidden="1"/>
    </xf>
    <xf numFmtId="0" fontId="18" fillId="0" borderId="17" xfId="0" applyFont="1" applyFill="1" applyBorder="1" applyAlignment="1" applyProtection="1">
      <alignment horizontal="center"/>
      <protection hidden="1"/>
    </xf>
    <xf numFmtId="43" fontId="33" fillId="0" borderId="48" xfId="0" applyNumberFormat="1" applyFont="1" applyFill="1" applyBorder="1" applyProtection="1">
      <protection hidden="1"/>
    </xf>
    <xf numFmtId="43" fontId="19" fillId="0" borderId="9" xfId="4" applyFont="1" applyFill="1" applyBorder="1" applyAlignment="1" applyProtection="1">
      <alignment horizontal="center"/>
      <protection hidden="1"/>
    </xf>
    <xf numFmtId="0" fontId="3" fillId="0" borderId="0" xfId="2" applyFont="1" applyBorder="1" applyAlignment="1" applyProtection="1">
      <alignment horizontal="left"/>
      <protection hidden="1"/>
    </xf>
    <xf numFmtId="0" fontId="41" fillId="0" borderId="9" xfId="1" applyFont="1" applyBorder="1" applyAlignment="1" applyProtection="1">
      <alignment horizontal="center" vertical="center" wrapText="1"/>
      <protection hidden="1"/>
    </xf>
    <xf numFmtId="166" fontId="18" fillId="0" borderId="0" xfId="0" applyNumberFormat="1" applyFont="1" applyProtection="1">
      <protection hidden="1"/>
    </xf>
    <xf numFmtId="0" fontId="13" fillId="2" borderId="0" xfId="0" applyFont="1" applyFill="1" applyProtection="1">
      <protection locked="0"/>
    </xf>
    <xf numFmtId="0" fontId="0" fillId="0" borderId="1" xfId="0" applyBorder="1" applyAlignment="1" applyProtection="1">
      <alignment wrapText="1"/>
      <protection locked="0"/>
    </xf>
    <xf numFmtId="43" fontId="1" fillId="3" borderId="2" xfId="4" applyFont="1" applyFill="1" applyBorder="1" applyAlignment="1" applyProtection="1">
      <alignment horizontal="center"/>
      <protection locked="0"/>
    </xf>
    <xf numFmtId="0" fontId="0" fillId="0" borderId="3" xfId="0" applyBorder="1" applyProtection="1">
      <protection locked="0"/>
    </xf>
    <xf numFmtId="0" fontId="0" fillId="0" borderId="4" xfId="0" applyBorder="1" applyAlignment="1" applyProtection="1">
      <alignment wrapText="1"/>
      <protection locked="0"/>
    </xf>
    <xf numFmtId="43" fontId="1" fillId="0" borderId="0" xfId="4" applyFont="1" applyBorder="1" applyAlignment="1" applyProtection="1">
      <alignment horizontal="center"/>
      <protection locked="0"/>
    </xf>
    <xf numFmtId="0" fontId="0" fillId="0" borderId="5" xfId="0" applyBorder="1" applyProtection="1">
      <protection locked="0"/>
    </xf>
    <xf numFmtId="9" fontId="1" fillId="4" borderId="0" xfId="3" applyFont="1" applyFill="1" applyBorder="1" applyAlignment="1" applyProtection="1">
      <alignment horizontal="center"/>
      <protection locked="0"/>
    </xf>
    <xf numFmtId="0" fontId="0" fillId="0" borderId="6" xfId="0" applyBorder="1" applyAlignment="1" applyProtection="1">
      <alignment wrapText="1"/>
      <protection locked="0"/>
    </xf>
    <xf numFmtId="9" fontId="0" fillId="0" borderId="7" xfId="3" applyFont="1" applyBorder="1" applyAlignment="1" applyProtection="1">
      <alignment horizontal="center"/>
      <protection locked="0"/>
    </xf>
    <xf numFmtId="0" fontId="0" fillId="0" borderId="8" xfId="0" applyBorder="1" applyProtection="1">
      <protection locked="0"/>
    </xf>
    <xf numFmtId="0" fontId="0" fillId="0" borderId="2" xfId="0" applyBorder="1" applyProtection="1">
      <protection locked="0"/>
    </xf>
    <xf numFmtId="43" fontId="0" fillId="0" borderId="3" xfId="4" applyFont="1" applyBorder="1" applyProtection="1">
      <protection locked="0"/>
    </xf>
    <xf numFmtId="43" fontId="0" fillId="0" borderId="5" xfId="4" applyFont="1" applyBorder="1" applyProtection="1">
      <protection locked="0"/>
    </xf>
    <xf numFmtId="0" fontId="0" fillId="3" borderId="4" xfId="0" applyFill="1" applyBorder="1" applyAlignment="1" applyProtection="1">
      <alignment wrapText="1"/>
      <protection locked="0"/>
    </xf>
    <xf numFmtId="0" fontId="0" fillId="3" borderId="0" xfId="0" applyFill="1" applyBorder="1" applyProtection="1">
      <protection locked="0"/>
    </xf>
    <xf numFmtId="43" fontId="0" fillId="3" borderId="5" xfId="4" applyFont="1" applyFill="1" applyBorder="1" applyProtection="1">
      <protection locked="0"/>
    </xf>
    <xf numFmtId="0" fontId="0" fillId="3" borderId="6" xfId="0" applyFill="1" applyBorder="1" applyAlignment="1" applyProtection="1">
      <alignment wrapText="1"/>
      <protection locked="0"/>
    </xf>
    <xf numFmtId="0" fontId="0" fillId="3" borderId="7" xfId="0" applyFill="1" applyBorder="1" applyProtection="1">
      <protection locked="0"/>
    </xf>
    <xf numFmtId="43" fontId="0" fillId="3" borderId="8" xfId="4" applyFont="1" applyFill="1" applyBorder="1" applyProtection="1">
      <protection locked="0"/>
    </xf>
    <xf numFmtId="43" fontId="0" fillId="3" borderId="8" xfId="4" applyNumberFormat="1" applyFont="1" applyFill="1" applyBorder="1" applyProtection="1">
      <protection locked="0"/>
    </xf>
    <xf numFmtId="9" fontId="1" fillId="4" borderId="0" xfId="3" applyNumberFormat="1" applyFont="1" applyFill="1" applyBorder="1" applyAlignment="1" applyProtection="1">
      <alignment horizontal="center"/>
      <protection locked="0"/>
    </xf>
    <xf numFmtId="43" fontId="0" fillId="0" borderId="3" xfId="4" applyFont="1" applyBorder="1" applyAlignment="1" applyProtection="1">
      <alignment horizontal="center"/>
      <protection locked="0"/>
    </xf>
    <xf numFmtId="43" fontId="0" fillId="0" borderId="5" xfId="4" applyFont="1" applyBorder="1" applyAlignment="1" applyProtection="1">
      <alignment horizontal="center"/>
      <protection locked="0"/>
    </xf>
    <xf numFmtId="43" fontId="0" fillId="3" borderId="8" xfId="4" applyFont="1" applyFill="1" applyBorder="1" applyAlignment="1" applyProtection="1">
      <alignment horizontal="center"/>
      <protection locked="0"/>
    </xf>
    <xf numFmtId="43" fontId="1" fillId="4" borderId="0" xfId="3" applyNumberFormat="1" applyFont="1" applyFill="1" applyBorder="1" applyAlignment="1" applyProtection="1">
      <alignment horizontal="center"/>
      <protection locked="0"/>
    </xf>
    <xf numFmtId="0" fontId="7" fillId="0" borderId="0" xfId="1" applyFont="1" applyAlignment="1" applyProtection="1">
      <alignment horizontal="center"/>
      <protection hidden="1"/>
    </xf>
    <xf numFmtId="43" fontId="2" fillId="0" borderId="0" xfId="4" applyFont="1" applyAlignment="1" applyProtection="1">
      <alignment horizontal="center"/>
      <protection hidden="1"/>
    </xf>
    <xf numFmtId="0" fontId="2" fillId="0" borderId="0" xfId="1" applyAlignment="1" applyProtection="1">
      <alignment wrapText="1"/>
      <protection hidden="1"/>
    </xf>
    <xf numFmtId="0" fontId="8" fillId="0" borderId="0" xfId="1" applyFont="1" applyFill="1" applyBorder="1" applyAlignment="1" applyProtection="1">
      <alignment horizontal="center"/>
      <protection hidden="1"/>
    </xf>
    <xf numFmtId="0" fontId="8" fillId="0" borderId="0" xfId="1" applyFont="1" applyFill="1" applyBorder="1" applyAlignment="1" applyProtection="1">
      <alignment wrapText="1"/>
      <protection hidden="1"/>
    </xf>
    <xf numFmtId="0" fontId="8" fillId="0" borderId="0" xfId="1" applyFont="1" applyFill="1" applyBorder="1" applyProtection="1">
      <protection hidden="1"/>
    </xf>
    <xf numFmtId="0" fontId="2" fillId="0" borderId="0" xfId="1" applyBorder="1" applyAlignment="1" applyProtection="1">
      <alignment horizontal="center"/>
      <protection hidden="1"/>
    </xf>
    <xf numFmtId="0" fontId="2" fillId="0" borderId="0" xfId="1" applyFont="1" applyFill="1" applyBorder="1" applyAlignment="1" applyProtection="1">
      <alignment horizontal="center"/>
      <protection hidden="1"/>
    </xf>
    <xf numFmtId="43" fontId="0" fillId="0" borderId="0" xfId="4" applyFont="1" applyBorder="1" applyProtection="1">
      <protection hidden="1"/>
    </xf>
    <xf numFmtId="43" fontId="5" fillId="0" borderId="0" xfId="4" applyFont="1" applyAlignment="1" applyProtection="1">
      <protection hidden="1"/>
    </xf>
    <xf numFmtId="43" fontId="0" fillId="0" borderId="0" xfId="4" applyFont="1" applyProtection="1">
      <protection hidden="1"/>
    </xf>
    <xf numFmtId="1" fontId="0" fillId="0" borderId="9" xfId="0" applyNumberFormat="1" applyBorder="1" applyAlignment="1" applyProtection="1">
      <alignment horizontal="center"/>
      <protection hidden="1"/>
    </xf>
    <xf numFmtId="0" fontId="45" fillId="0" borderId="9" xfId="0" applyFont="1" applyBorder="1" applyProtection="1">
      <protection hidden="1"/>
    </xf>
    <xf numFmtId="0" fontId="46" fillId="0" borderId="0" xfId="0" applyFont="1" applyAlignment="1">
      <alignment horizontal="left" indent="11"/>
    </xf>
    <xf numFmtId="0" fontId="48" fillId="0" borderId="0" xfId="0" applyFont="1" applyAlignment="1">
      <alignment horizontal="left"/>
    </xf>
    <xf numFmtId="0" fontId="47" fillId="0" borderId="12" xfId="0" applyFont="1" applyBorder="1" applyAlignment="1">
      <alignment horizontal="center" wrapText="1"/>
    </xf>
    <xf numFmtId="0" fontId="48" fillId="0" borderId="0" xfId="0" applyFont="1" applyAlignment="1">
      <alignment horizontal="justify"/>
    </xf>
    <xf numFmtId="0" fontId="47" fillId="0" borderId="0" xfId="0" applyFont="1" applyAlignment="1">
      <alignment horizontal="justify"/>
    </xf>
    <xf numFmtId="0" fontId="50" fillId="0" borderId="0" xfId="0" applyFont="1" applyAlignment="1">
      <alignment horizontal="left" indent="1"/>
    </xf>
    <xf numFmtId="0" fontId="47" fillId="0" borderId="0" xfId="0" applyFont="1" applyAlignment="1">
      <alignment horizontal="center"/>
    </xf>
    <xf numFmtId="1" fontId="18" fillId="0" borderId="16" xfId="0" applyNumberFormat="1" applyFont="1" applyBorder="1" applyAlignment="1" applyProtection="1">
      <alignment horizontal="center"/>
      <protection hidden="1"/>
    </xf>
    <xf numFmtId="1" fontId="18" fillId="0" borderId="16" xfId="0" applyNumberFormat="1" applyFont="1" applyFill="1" applyBorder="1" applyAlignment="1" applyProtection="1">
      <alignment horizontal="center"/>
      <protection hidden="1"/>
    </xf>
    <xf numFmtId="0" fontId="51" fillId="0" borderId="31" xfId="0" applyFont="1" applyBorder="1" applyProtection="1">
      <protection hidden="1"/>
    </xf>
    <xf numFmtId="14" fontId="24" fillId="0" borderId="13" xfId="0" applyNumberFormat="1" applyFont="1" applyBorder="1" applyProtection="1"/>
    <xf numFmtId="0" fontId="21" fillId="0" borderId="0" xfId="1" applyFont="1" applyBorder="1" applyAlignment="1" applyProtection="1">
      <alignment horizontal="center" vertical="center" wrapText="1"/>
      <protection hidden="1"/>
    </xf>
    <xf numFmtId="167" fontId="2" fillId="0" borderId="0" xfId="4" applyNumberFormat="1" applyFont="1" applyFill="1" applyBorder="1" applyAlignment="1" applyProtection="1">
      <alignment horizontal="center" vertical="center"/>
      <protection hidden="1"/>
    </xf>
    <xf numFmtId="0" fontId="45" fillId="0" borderId="9" xfId="0" applyFont="1" applyBorder="1" applyAlignment="1" applyProtection="1">
      <alignment wrapText="1"/>
      <protection hidden="1"/>
    </xf>
    <xf numFmtId="0" fontId="44" fillId="0" borderId="0" xfId="1" applyFont="1" applyFill="1" applyBorder="1" applyAlignment="1" applyProtection="1">
      <alignment horizontal="right"/>
      <protection hidden="1"/>
    </xf>
    <xf numFmtId="0" fontId="44" fillId="0" borderId="0" xfId="1" applyFont="1" applyFill="1" applyBorder="1" applyAlignment="1" applyProtection="1">
      <alignment horizontal="center"/>
      <protection hidden="1"/>
    </xf>
    <xf numFmtId="0" fontId="45" fillId="7" borderId="9" xfId="0" applyFont="1" applyFill="1" applyBorder="1" applyAlignment="1" applyProtection="1">
      <alignment horizontal="center"/>
      <protection locked="0" hidden="1"/>
    </xf>
    <xf numFmtId="0" fontId="18" fillId="7" borderId="9" xfId="0" applyFont="1" applyFill="1" applyBorder="1" applyAlignment="1" applyProtection="1">
      <alignment horizontal="center" vertical="center" wrapText="1"/>
      <protection locked="0" hidden="1"/>
    </xf>
    <xf numFmtId="0" fontId="43" fillId="8" borderId="9" xfId="0" applyFont="1" applyFill="1" applyBorder="1" applyAlignment="1" applyProtection="1">
      <alignment horizontal="left" vertical="center" wrapText="1"/>
      <protection locked="0" hidden="1"/>
    </xf>
    <xf numFmtId="0" fontId="33" fillId="7" borderId="9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Fill="1" applyBorder="1" applyProtection="1">
      <protection hidden="1"/>
    </xf>
    <xf numFmtId="0" fontId="43" fillId="0" borderId="0" xfId="0" applyFont="1" applyFill="1" applyBorder="1" applyAlignment="1" applyProtection="1">
      <alignment horizontal="left" vertical="center" wrapText="1"/>
      <protection hidden="1"/>
    </xf>
    <xf numFmtId="0" fontId="33" fillId="7" borderId="14" xfId="0" applyFont="1" applyFill="1" applyBorder="1" applyAlignment="1" applyProtection="1">
      <alignment horizontal="center"/>
      <protection hidden="1"/>
    </xf>
    <xf numFmtId="0" fontId="0" fillId="0" borderId="50" xfId="0" applyBorder="1" applyAlignment="1" applyProtection="1">
      <alignment horizontal="center"/>
      <protection hidden="1"/>
    </xf>
    <xf numFmtId="0" fontId="25" fillId="0" borderId="0" xfId="1" applyFont="1" applyAlignment="1" applyProtection="1">
      <protection hidden="1"/>
    </xf>
    <xf numFmtId="0" fontId="26" fillId="0" borderId="0" xfId="1" applyFont="1" applyAlignment="1" applyProtection="1">
      <protection hidden="1"/>
    </xf>
    <xf numFmtId="43" fontId="60" fillId="0" borderId="0" xfId="1" applyNumberFormat="1" applyFont="1" applyAlignment="1" applyProtection="1">
      <alignment horizontal="left" wrapText="1"/>
      <protection hidden="1"/>
    </xf>
    <xf numFmtId="43" fontId="61" fillId="0" borderId="0" xfId="0" applyNumberFormat="1" applyFont="1" applyAlignment="1" applyProtection="1">
      <alignment horizontal="left" wrapText="1"/>
      <protection hidden="1"/>
    </xf>
    <xf numFmtId="43" fontId="62" fillId="0" borderId="0" xfId="1" applyNumberFormat="1" applyFont="1" applyAlignment="1" applyProtection="1">
      <alignment horizontal="left" wrapText="1"/>
      <protection hidden="1"/>
    </xf>
    <xf numFmtId="43" fontId="62" fillId="0" borderId="0" xfId="4" applyFont="1" applyProtection="1">
      <protection hidden="1"/>
    </xf>
    <xf numFmtId="43" fontId="62" fillId="0" borderId="0" xfId="4" applyFont="1" applyAlignment="1" applyProtection="1">
      <alignment horizontal="left" wrapText="1"/>
      <protection hidden="1"/>
    </xf>
    <xf numFmtId="0" fontId="43" fillId="7" borderId="9" xfId="0" applyFont="1" applyFill="1" applyBorder="1" applyAlignment="1" applyProtection="1">
      <alignment horizontal="left" vertical="center" wrapText="1"/>
      <protection locked="0" hidden="1"/>
    </xf>
    <xf numFmtId="0" fontId="43" fillId="7" borderId="9" xfId="0" applyFont="1" applyFill="1" applyBorder="1" applyAlignment="1" applyProtection="1">
      <alignment horizontal="center" vertical="center" wrapText="1"/>
      <protection locked="0" hidden="1"/>
    </xf>
    <xf numFmtId="0" fontId="47" fillId="0" borderId="0" xfId="0" applyFont="1" applyAlignment="1">
      <alignment horizontal="center"/>
    </xf>
    <xf numFmtId="0" fontId="47" fillId="0" borderId="0" xfId="0" applyFont="1" applyAlignment="1">
      <alignment horizontal="left"/>
    </xf>
    <xf numFmtId="0" fontId="48" fillId="0" borderId="0" xfId="0" applyFont="1" applyAlignment="1">
      <alignment horizontal="center"/>
    </xf>
    <xf numFmtId="0" fontId="45" fillId="0" borderId="0" xfId="0" applyFont="1" applyAlignment="1">
      <alignment horizontal="right"/>
    </xf>
    <xf numFmtId="0" fontId="48" fillId="0" borderId="0" xfId="0" applyFont="1" applyAlignment="1">
      <alignment horizontal="right"/>
    </xf>
    <xf numFmtId="0" fontId="63" fillId="0" borderId="0" xfId="0" applyFont="1" applyBorder="1" applyAlignment="1">
      <alignment horizontal="justify"/>
    </xf>
    <xf numFmtId="0" fontId="48" fillId="0" borderId="2" xfId="0" applyFont="1" applyBorder="1" applyAlignment="1">
      <alignment horizontal="center"/>
    </xf>
    <xf numFmtId="0" fontId="48" fillId="0" borderId="3" xfId="0" applyFont="1" applyBorder="1" applyAlignment="1">
      <alignment horizontal="center"/>
    </xf>
    <xf numFmtId="0" fontId="63" fillId="0" borderId="4" xfId="0" applyFont="1" applyBorder="1" applyAlignment="1">
      <alignment horizontal="justify"/>
    </xf>
    <xf numFmtId="0" fontId="63" fillId="0" borderId="5" xfId="0" applyFont="1" applyBorder="1" applyAlignment="1">
      <alignment horizontal="justify"/>
    </xf>
    <xf numFmtId="0" fontId="48" fillId="0" borderId="6" xfId="0" applyFont="1" applyBorder="1" applyAlignment="1">
      <alignment horizontal="justify"/>
    </xf>
    <xf numFmtId="0" fontId="48" fillId="0" borderId="7" xfId="0" applyFont="1" applyBorder="1" applyAlignment="1">
      <alignment horizontal="justify"/>
    </xf>
    <xf numFmtId="0" fontId="48" fillId="0" borderId="8" xfId="0" applyFont="1" applyBorder="1" applyAlignment="1">
      <alignment horizontal="justify"/>
    </xf>
    <xf numFmtId="0" fontId="48" fillId="9" borderId="13" xfId="0" applyFont="1" applyFill="1" applyBorder="1" applyAlignment="1">
      <alignment horizontal="center"/>
    </xf>
    <xf numFmtId="0" fontId="48" fillId="0" borderId="0" xfId="0" applyFont="1" applyBorder="1" applyAlignment="1">
      <alignment horizontal="center"/>
    </xf>
    <xf numFmtId="0" fontId="48" fillId="0" borderId="0" xfId="0" applyFont="1" applyBorder="1" applyAlignment="1">
      <alignment horizontal="justify"/>
    </xf>
    <xf numFmtId="0" fontId="47" fillId="0" borderId="0" xfId="0" applyFont="1" applyAlignment="1"/>
    <xf numFmtId="0" fontId="64" fillId="0" borderId="51" xfId="0" applyFont="1" applyBorder="1" applyAlignment="1">
      <alignment horizontal="center"/>
    </xf>
    <xf numFmtId="0" fontId="49" fillId="0" borderId="0" xfId="0" applyFont="1" applyAlignment="1"/>
    <xf numFmtId="0" fontId="65" fillId="0" borderId="16" xfId="0" applyFont="1" applyBorder="1"/>
    <xf numFmtId="0" fontId="66" fillId="0" borderId="23" xfId="0" applyFont="1" applyBorder="1" applyAlignment="1"/>
    <xf numFmtId="0" fontId="66" fillId="0" borderId="23" xfId="0" applyFont="1" applyBorder="1" applyAlignment="1">
      <alignment horizontal="justify"/>
    </xf>
    <xf numFmtId="0" fontId="47" fillId="0" borderId="0" xfId="0" applyFont="1" applyBorder="1" applyAlignment="1">
      <alignment horizontal="left" vertical="top"/>
    </xf>
    <xf numFmtId="0" fontId="47" fillId="0" borderId="23" xfId="0" applyFont="1" applyBorder="1" applyAlignment="1">
      <alignment horizontal="left" vertical="top"/>
    </xf>
    <xf numFmtId="0" fontId="47" fillId="0" borderId="17" xfId="0" applyFont="1" applyBorder="1" applyAlignment="1">
      <alignment horizontal="left" vertical="top"/>
    </xf>
    <xf numFmtId="0" fontId="46" fillId="0" borderId="0" xfId="0" applyFont="1" applyAlignment="1">
      <alignment horizontal="left"/>
    </xf>
    <xf numFmtId="0" fontId="9" fillId="0" borderId="0" xfId="0" applyFont="1" applyAlignment="1" applyProtection="1">
      <alignment horizontal="center"/>
      <protection hidden="1"/>
    </xf>
    <xf numFmtId="49" fontId="68" fillId="0" borderId="9" xfId="1" applyNumberFormat="1" applyFont="1" applyBorder="1"/>
    <xf numFmtId="0" fontId="0" fillId="0" borderId="0" xfId="0" applyProtection="1">
      <protection locked="0" hidden="1"/>
    </xf>
    <xf numFmtId="0" fontId="2" fillId="0" borderId="14" xfId="1" applyBorder="1" applyAlignment="1" applyProtection="1">
      <alignment horizontal="center"/>
      <protection locked="0" hidden="1"/>
    </xf>
    <xf numFmtId="0" fontId="2" fillId="4" borderId="9" xfId="1" applyFill="1" applyBorder="1" applyAlignment="1" applyProtection="1">
      <alignment horizontal="center"/>
      <protection locked="0" hidden="1"/>
    </xf>
    <xf numFmtId="167" fontId="2" fillId="4" borderId="13" xfId="4" applyNumberFormat="1" applyFont="1" applyFill="1" applyBorder="1" applyAlignment="1" applyProtection="1">
      <alignment horizontal="center"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0" fillId="7" borderId="9" xfId="0" applyFill="1" applyBorder="1" applyProtection="1">
      <protection locked="0" hidden="1"/>
    </xf>
    <xf numFmtId="0" fontId="0" fillId="7" borderId="14" xfId="0" applyFill="1" applyBorder="1" applyProtection="1">
      <protection locked="0" hidden="1"/>
    </xf>
    <xf numFmtId="0" fontId="55" fillId="7" borderId="14" xfId="0" applyFont="1" applyFill="1" applyBorder="1" applyAlignment="1" applyProtection="1">
      <alignment vertical="center" wrapText="1"/>
      <protection locked="0" hidden="1"/>
    </xf>
    <xf numFmtId="0" fontId="0" fillId="7" borderId="9" xfId="0" applyFill="1" applyBorder="1" applyAlignment="1" applyProtection="1">
      <alignment horizontal="center"/>
      <protection locked="0" hidden="1"/>
    </xf>
    <xf numFmtId="0" fontId="57" fillId="7" borderId="9" xfId="0" applyFont="1" applyFill="1" applyBorder="1" applyAlignment="1" applyProtection="1">
      <alignment horizontal="center"/>
      <protection locked="0" hidden="1"/>
    </xf>
    <xf numFmtId="43" fontId="2" fillId="7" borderId="49" xfId="4" applyFont="1" applyFill="1" applyBorder="1" applyAlignment="1" applyProtection="1">
      <alignment horizontal="center"/>
      <protection locked="0" hidden="1"/>
    </xf>
    <xf numFmtId="0" fontId="0" fillId="0" borderId="23" xfId="0" applyFill="1" applyBorder="1" applyProtection="1">
      <protection locked="0" hidden="1"/>
    </xf>
    <xf numFmtId="0" fontId="0" fillId="0" borderId="15" xfId="0" applyFill="1" applyBorder="1" applyProtection="1">
      <protection locked="0" hidden="1"/>
    </xf>
    <xf numFmtId="0" fontId="0" fillId="0" borderId="15" xfId="0" applyFill="1" applyBorder="1" applyAlignment="1" applyProtection="1">
      <alignment wrapText="1"/>
      <protection locked="0" hidden="1"/>
    </xf>
    <xf numFmtId="0" fontId="0" fillId="0" borderId="15" xfId="0" applyFill="1" applyBorder="1" applyAlignment="1" applyProtection="1">
      <alignment horizontal="center"/>
      <protection locked="0" hidden="1"/>
    </xf>
    <xf numFmtId="0" fontId="45" fillId="0" borderId="15" xfId="0" applyFont="1" applyFill="1" applyBorder="1" applyAlignment="1" applyProtection="1">
      <alignment horizontal="center"/>
      <protection locked="0" hidden="1"/>
    </xf>
    <xf numFmtId="43" fontId="2" fillId="0" borderId="0" xfId="4" applyFont="1" applyFill="1" applyBorder="1" applyAlignment="1" applyProtection="1">
      <alignment horizontal="center"/>
      <protection locked="0" hidden="1"/>
    </xf>
    <xf numFmtId="0" fontId="0" fillId="0" borderId="9" xfId="0" applyBorder="1" applyAlignment="1" applyProtection="1">
      <alignment horizontal="center"/>
      <protection locked="0" hidden="1"/>
    </xf>
    <xf numFmtId="1" fontId="0" fillId="0" borderId="9" xfId="0" applyNumberFormat="1" applyBorder="1" applyAlignment="1" applyProtection="1">
      <alignment horizontal="center"/>
      <protection locked="0" hidden="1"/>
    </xf>
    <xf numFmtId="0" fontId="45" fillId="0" borderId="9" xfId="0" applyFont="1" applyBorder="1" applyAlignment="1" applyProtection="1">
      <alignment wrapText="1"/>
      <protection locked="0" hidden="1"/>
    </xf>
    <xf numFmtId="0" fontId="33" fillId="7" borderId="14" xfId="0" applyFont="1" applyFill="1" applyBorder="1" applyAlignment="1" applyProtection="1">
      <alignment horizontal="center"/>
      <protection locked="0" hidden="1"/>
    </xf>
    <xf numFmtId="0" fontId="59" fillId="7" borderId="14" xfId="0" applyFont="1" applyFill="1" applyBorder="1" applyAlignment="1" applyProtection="1">
      <alignment wrapText="1"/>
      <protection locked="0" hidden="1"/>
    </xf>
    <xf numFmtId="1" fontId="33" fillId="7" borderId="14" xfId="0" applyNumberFormat="1" applyFont="1" applyFill="1" applyBorder="1" applyAlignment="1" applyProtection="1">
      <alignment horizontal="center"/>
      <protection locked="0" hidden="1"/>
    </xf>
    <xf numFmtId="0" fontId="33" fillId="7" borderId="9" xfId="0" applyFont="1" applyFill="1" applyBorder="1" applyAlignment="1" applyProtection="1">
      <alignment horizontal="center"/>
      <protection locked="0" hidden="1"/>
    </xf>
    <xf numFmtId="0" fontId="59" fillId="7" borderId="9" xfId="0" applyFont="1" applyFill="1" applyBorder="1" applyAlignment="1" applyProtection="1">
      <alignment wrapText="1"/>
      <protection locked="0" hidden="1"/>
    </xf>
    <xf numFmtId="1" fontId="33" fillId="7" borderId="9" xfId="0" applyNumberFormat="1" applyFont="1" applyFill="1" applyBorder="1" applyAlignment="1" applyProtection="1">
      <alignment horizontal="center"/>
      <protection locked="0" hidden="1"/>
    </xf>
    <xf numFmtId="0" fontId="5" fillId="0" borderId="0" xfId="0" applyFont="1" applyAlignment="1" applyProtection="1">
      <protection locked="0" hidden="1"/>
    </xf>
    <xf numFmtId="0" fontId="0" fillId="0" borderId="0" xfId="0" applyAlignment="1" applyProtection="1">
      <alignment wrapText="1"/>
      <protection locked="0" hidden="1"/>
    </xf>
    <xf numFmtId="43" fontId="2" fillId="0" borderId="0" xfId="4" applyFont="1" applyBorder="1" applyAlignment="1" applyProtection="1">
      <alignment horizontal="center"/>
      <protection locked="0" hidden="1"/>
    </xf>
    <xf numFmtId="0" fontId="0" fillId="0" borderId="0" xfId="0" applyAlignment="1" applyProtection="1">
      <protection locked="0" hidden="1"/>
    </xf>
    <xf numFmtId="0" fontId="2" fillId="0" borderId="0" xfId="1" applyBorder="1" applyAlignment="1" applyProtection="1">
      <alignment horizontal="center"/>
      <protection locked="0" hidden="1"/>
    </xf>
    <xf numFmtId="0" fontId="0" fillId="0" borderId="0" xfId="0" applyBorder="1" applyProtection="1">
      <protection locked="0" hidden="1"/>
    </xf>
    <xf numFmtId="43" fontId="5" fillId="0" borderId="0" xfId="4" applyFont="1" applyAlignment="1" applyProtection="1">
      <protection locked="0" hidden="1"/>
    </xf>
    <xf numFmtId="43" fontId="0" fillId="0" borderId="0" xfId="4" applyFont="1" applyProtection="1">
      <protection locked="0" hidden="1"/>
    </xf>
    <xf numFmtId="0" fontId="35" fillId="0" borderId="0" xfId="0" applyFont="1" applyProtection="1">
      <protection locked="0" hidden="1"/>
    </xf>
    <xf numFmtId="0" fontId="52" fillId="7" borderId="14" xfId="0" applyFont="1" applyFill="1" applyBorder="1" applyAlignment="1" applyProtection="1">
      <alignment horizontal="center" vertical="center" wrapText="1"/>
      <protection locked="0" hidden="1"/>
    </xf>
    <xf numFmtId="0" fontId="69" fillId="9" borderId="10" xfId="0" applyFont="1" applyFill="1" applyBorder="1"/>
    <xf numFmtId="0" fontId="69" fillId="9" borderId="25" xfId="0" applyFont="1" applyFill="1" applyBorder="1" applyAlignment="1">
      <alignment horizontal="right"/>
    </xf>
    <xf numFmtId="43" fontId="70" fillId="9" borderId="13" xfId="6" applyFont="1" applyFill="1" applyBorder="1" applyAlignment="1">
      <alignment horizontal="center"/>
    </xf>
    <xf numFmtId="170" fontId="70" fillId="9" borderId="11" xfId="6" applyNumberFormat="1" applyFont="1" applyFill="1" applyBorder="1" applyAlignment="1">
      <alignment horizontal="center"/>
    </xf>
    <xf numFmtId="0" fontId="69" fillId="0" borderId="0" xfId="0" applyFont="1"/>
    <xf numFmtId="0" fontId="71" fillId="11" borderId="10" xfId="0" applyFont="1" applyFill="1" applyBorder="1"/>
    <xf numFmtId="0" fontId="71" fillId="11" borderId="25" xfId="0" applyFont="1" applyFill="1" applyBorder="1" applyAlignment="1">
      <alignment horizontal="right"/>
    </xf>
    <xf numFmtId="43" fontId="71" fillId="11" borderId="13" xfId="6" applyFont="1" applyFill="1" applyBorder="1" applyAlignment="1">
      <alignment horizontal="center"/>
    </xf>
    <xf numFmtId="170" fontId="70" fillId="11" borderId="11" xfId="6" applyNumberFormat="1" applyFont="1" applyFill="1" applyBorder="1" applyAlignment="1">
      <alignment horizontal="center"/>
    </xf>
    <xf numFmtId="0" fontId="72" fillId="10" borderId="9" xfId="0" applyFont="1" applyFill="1" applyBorder="1" applyAlignment="1">
      <alignment horizontal="center" vertical="center"/>
    </xf>
    <xf numFmtId="0" fontId="72" fillId="10" borderId="14" xfId="0" applyFont="1" applyFill="1" applyBorder="1" applyAlignment="1">
      <alignment horizontal="center" vertical="center"/>
    </xf>
    <xf numFmtId="0" fontId="72" fillId="10" borderId="14" xfId="0" applyFont="1" applyFill="1" applyBorder="1" applyAlignment="1">
      <alignment horizontal="center" vertical="center" wrapText="1"/>
    </xf>
    <xf numFmtId="170" fontId="72" fillId="10" borderId="9" xfId="0" applyNumberFormat="1" applyFont="1" applyFill="1" applyBorder="1" applyAlignment="1">
      <alignment horizontal="center" vertical="center"/>
    </xf>
    <xf numFmtId="0" fontId="69" fillId="0" borderId="0" xfId="0" applyFont="1" applyFill="1"/>
    <xf numFmtId="169" fontId="68" fillId="0" borderId="9" xfId="5" applyNumberFormat="1" applyFont="1" applyBorder="1"/>
    <xf numFmtId="44" fontId="68" fillId="0" borderId="9" xfId="5" applyFont="1" applyBorder="1"/>
    <xf numFmtId="170" fontId="69" fillId="0" borderId="0" xfId="0" applyNumberFormat="1" applyFont="1"/>
    <xf numFmtId="0" fontId="44" fillId="7" borderId="9" xfId="1" applyFont="1" applyFill="1" applyBorder="1" applyAlignment="1" applyProtection="1">
      <alignment horizontal="right"/>
      <protection locked="0"/>
    </xf>
    <xf numFmtId="0" fontId="44" fillId="7" borderId="9" xfId="1" applyFont="1" applyFill="1" applyBorder="1" applyAlignment="1" applyProtection="1">
      <alignment horizontal="center"/>
      <protection locked="0"/>
    </xf>
    <xf numFmtId="0" fontId="2" fillId="4" borderId="9" xfId="1" applyFill="1" applyBorder="1" applyAlignment="1" applyProtection="1">
      <alignment horizontal="center"/>
      <protection locked="0"/>
    </xf>
    <xf numFmtId="9" fontId="2" fillId="4" borderId="13" xfId="3" applyFont="1" applyFill="1" applyBorder="1" applyAlignment="1" applyProtection="1">
      <alignment horizontal="center"/>
      <protection locked="0"/>
    </xf>
    <xf numFmtId="0" fontId="0" fillId="0" borderId="9" xfId="0" applyBorder="1" applyAlignment="1" applyProtection="1">
      <alignment horizontal="center"/>
      <protection locked="0"/>
    </xf>
    <xf numFmtId="0" fontId="0" fillId="0" borderId="50" xfId="0" applyBorder="1" applyAlignment="1" applyProtection="1">
      <alignment horizontal="center"/>
      <protection locked="0"/>
    </xf>
    <xf numFmtId="0" fontId="45" fillId="0" borderId="9" xfId="0" applyFont="1" applyBorder="1" applyProtection="1">
      <protection locked="0"/>
    </xf>
    <xf numFmtId="0" fontId="45" fillId="0" borderId="9" xfId="0" applyFont="1" applyBorder="1" applyAlignment="1" applyProtection="1">
      <alignment wrapText="1"/>
      <protection locked="0"/>
    </xf>
    <xf numFmtId="0" fontId="45" fillId="0" borderId="50" xfId="0" applyFont="1" applyBorder="1" applyAlignment="1" applyProtection="1">
      <alignment wrapText="1"/>
      <protection locked="0"/>
    </xf>
    <xf numFmtId="0" fontId="0" fillId="0" borderId="0" xfId="0" applyProtection="1"/>
    <xf numFmtId="0" fontId="51" fillId="0" borderId="0" xfId="0" applyFont="1" applyBorder="1" applyProtection="1">
      <protection hidden="1"/>
    </xf>
    <xf numFmtId="0" fontId="18" fillId="0" borderId="16" xfId="0" applyFont="1" applyBorder="1" applyAlignment="1" applyProtection="1">
      <alignment horizontal="left"/>
      <protection locked="0" hidden="1"/>
    </xf>
    <xf numFmtId="43" fontId="0" fillId="0" borderId="0" xfId="4" applyFont="1" applyProtection="1"/>
    <xf numFmtId="0" fontId="0" fillId="0" borderId="9" xfId="0" applyBorder="1" applyAlignment="1" applyProtection="1">
      <alignment horizontal="center"/>
    </xf>
    <xf numFmtId="49" fontId="2" fillId="9" borderId="9" xfId="1" applyNumberFormat="1" applyFill="1" applyBorder="1"/>
    <xf numFmtId="49" fontId="2" fillId="9" borderId="0" xfId="1" applyNumberFormat="1" applyFill="1" applyBorder="1"/>
    <xf numFmtId="49" fontId="68" fillId="9" borderId="9" xfId="1" applyNumberFormat="1" applyFont="1" applyFill="1" applyBorder="1"/>
    <xf numFmtId="44" fontId="2" fillId="9" borderId="9" xfId="1" applyNumberFormat="1" applyFill="1" applyBorder="1"/>
    <xf numFmtId="14" fontId="2" fillId="9" borderId="0" xfId="1" applyNumberFormat="1" applyFill="1"/>
    <xf numFmtId="1" fontId="0" fillId="0" borderId="9" xfId="0" applyNumberFormat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1" fontId="0" fillId="0" borderId="50" xfId="0" applyNumberFormat="1" applyBorder="1" applyAlignment="1" applyProtection="1">
      <alignment horizontal="center"/>
      <protection locked="0"/>
    </xf>
    <xf numFmtId="0" fontId="68" fillId="0" borderId="9" xfId="1" applyFont="1" applyBorder="1" applyAlignment="1" applyProtection="1">
      <alignment horizontal="center"/>
      <protection locked="0"/>
    </xf>
    <xf numFmtId="0" fontId="68" fillId="0" borderId="9" xfId="1" applyNumberFormat="1" applyFont="1" applyBorder="1" applyAlignment="1" applyProtection="1">
      <alignment horizontal="center"/>
      <protection locked="0"/>
    </xf>
    <xf numFmtId="2" fontId="68" fillId="0" borderId="9" xfId="4" applyNumberFormat="1" applyFont="1" applyBorder="1" applyAlignment="1" applyProtection="1">
      <alignment horizontal="center"/>
      <protection locked="0"/>
    </xf>
    <xf numFmtId="49" fontId="68" fillId="0" borderId="9" xfId="1" applyNumberFormat="1" applyFont="1" applyBorder="1" applyAlignment="1" applyProtection="1">
      <alignment horizontal="left"/>
      <protection locked="0"/>
    </xf>
    <xf numFmtId="0" fontId="69" fillId="0" borderId="9" xfId="0" applyFont="1" applyFill="1" applyBorder="1" applyAlignment="1" applyProtection="1">
      <alignment horizontal="left"/>
      <protection locked="0"/>
    </xf>
    <xf numFmtId="0" fontId="69" fillId="0" borderId="9" xfId="0" applyFont="1" applyBorder="1" applyAlignment="1" applyProtection="1">
      <alignment horizontal="left"/>
      <protection locked="0"/>
    </xf>
    <xf numFmtId="0" fontId="68" fillId="0" borderId="9" xfId="1" applyFont="1" applyBorder="1" applyAlignment="1" applyProtection="1">
      <alignment horizontal="left"/>
      <protection locked="0"/>
    </xf>
    <xf numFmtId="44" fontId="70" fillId="9" borderId="13" xfId="0" applyNumberFormat="1" applyFont="1" applyFill="1" applyBorder="1" applyAlignment="1">
      <alignment horizontal="center"/>
    </xf>
    <xf numFmtId="49" fontId="2" fillId="0" borderId="9" xfId="1" applyNumberFormat="1" applyBorder="1"/>
    <xf numFmtId="49" fontId="2" fillId="0" borderId="9" xfId="1" applyNumberFormat="1" applyBorder="1"/>
    <xf numFmtId="44" fontId="71" fillId="11" borderId="13" xfId="0" applyNumberFormat="1" applyFont="1" applyFill="1" applyBorder="1" applyAlignment="1">
      <alignment horizontal="center"/>
    </xf>
    <xf numFmtId="44" fontId="72" fillId="10" borderId="14" xfId="6" applyNumberFormat="1" applyFont="1" applyFill="1" applyBorder="1" applyAlignment="1">
      <alignment horizontal="center" vertical="center"/>
    </xf>
    <xf numFmtId="44" fontId="69" fillId="0" borderId="9" xfId="6" applyNumberFormat="1" applyFont="1" applyBorder="1"/>
    <xf numFmtId="44" fontId="68" fillId="0" borderId="9" xfId="5" applyNumberFormat="1" applyFont="1" applyBorder="1"/>
    <xf numFmtId="44" fontId="2" fillId="0" borderId="9" xfId="1" applyNumberFormat="1" applyBorder="1"/>
    <xf numFmtId="44" fontId="69" fillId="0" borderId="0" xfId="0" applyNumberFormat="1" applyFont="1"/>
    <xf numFmtId="0" fontId="69" fillId="0" borderId="9" xfId="0" applyFont="1" applyBorder="1"/>
    <xf numFmtId="0" fontId="0" fillId="0" borderId="9" xfId="0" applyBorder="1"/>
    <xf numFmtId="2" fontId="0" fillId="0" borderId="9" xfId="0" applyNumberFormat="1" applyBorder="1" applyAlignment="1"/>
    <xf numFmtId="0" fontId="73" fillId="0" borderId="9" xfId="7" applyFont="1" applyFill="1" applyBorder="1" applyAlignment="1">
      <alignment horizontal="center" wrapText="1"/>
    </xf>
    <xf numFmtId="0" fontId="73" fillId="0" borderId="9" xfId="7" applyFont="1" applyFill="1" applyBorder="1" applyAlignment="1">
      <alignment wrapText="1"/>
    </xf>
    <xf numFmtId="2" fontId="0" fillId="0" borderId="9" xfId="0" applyNumberFormat="1" applyFill="1" applyBorder="1"/>
    <xf numFmtId="0" fontId="73" fillId="0" borderId="9" xfId="7" applyBorder="1"/>
    <xf numFmtId="0" fontId="73" fillId="0" borderId="9" xfId="7" applyFont="1" applyFill="1" applyBorder="1" applyAlignment="1">
      <alignment horizontal="right" wrapText="1"/>
    </xf>
    <xf numFmtId="0" fontId="73" fillId="0" borderId="9" xfId="7" applyFill="1" applyBorder="1"/>
    <xf numFmtId="0" fontId="0" fillId="0" borderId="9" xfId="0" quotePrefix="1" applyBorder="1" applyAlignment="1">
      <alignment horizontal="center"/>
    </xf>
    <xf numFmtId="0" fontId="0" fillId="0" borderId="9" xfId="0" quotePrefix="1" applyBorder="1"/>
    <xf numFmtId="2" fontId="0" fillId="0" borderId="9" xfId="0" applyNumberFormat="1" applyBorder="1"/>
    <xf numFmtId="1" fontId="0" fillId="0" borderId="9" xfId="0" applyNumberFormat="1" applyBorder="1"/>
    <xf numFmtId="0" fontId="2" fillId="0" borderId="9" xfId="0" applyFont="1" applyBorder="1"/>
    <xf numFmtId="2" fontId="2" fillId="0" borderId="9" xfId="0" applyNumberFormat="1" applyFont="1" applyFill="1" applyBorder="1"/>
    <xf numFmtId="0" fontId="74" fillId="0" borderId="9" xfId="0" quotePrefix="1" applyNumberFormat="1" applyFont="1" applyBorder="1" applyAlignment="1">
      <alignment horizontal="center"/>
    </xf>
    <xf numFmtId="0" fontId="74" fillId="0" borderId="9" xfId="0" quotePrefix="1" applyFont="1" applyBorder="1"/>
    <xf numFmtId="4" fontId="7" fillId="0" borderId="9" xfId="0" applyNumberFormat="1" applyFont="1" applyFill="1" applyBorder="1"/>
    <xf numFmtId="0" fontId="74" fillId="0" borderId="9" xfId="0" applyNumberFormat="1" applyFont="1" applyBorder="1" applyAlignment="1">
      <alignment horizontal="right"/>
    </xf>
    <xf numFmtId="4" fontId="0" fillId="0" borderId="9" xfId="0" applyNumberFormat="1" applyBorder="1"/>
    <xf numFmtId="0" fontId="72" fillId="10" borderId="49" xfId="0" applyFont="1" applyFill="1" applyBorder="1" applyAlignment="1">
      <alignment horizontal="center" vertical="center"/>
    </xf>
    <xf numFmtId="172" fontId="0" fillId="0" borderId="9" xfId="0" applyNumberFormat="1" applyBorder="1"/>
    <xf numFmtId="1" fontId="0" fillId="0" borderId="9" xfId="0" applyNumberFormat="1" applyFont="1" applyBorder="1"/>
    <xf numFmtId="3" fontId="0" fillId="0" borderId="9" xfId="0" applyNumberFormat="1" applyBorder="1"/>
    <xf numFmtId="49" fontId="0" fillId="0" borderId="9" xfId="0" applyNumberFormat="1" applyBorder="1"/>
    <xf numFmtId="171" fontId="0" fillId="0" borderId="9" xfId="0" applyNumberFormat="1" applyBorder="1"/>
    <xf numFmtId="0" fontId="9" fillId="0" borderId="0" xfId="0" applyFont="1" applyAlignment="1" applyProtection="1">
      <alignment horizontal="center"/>
      <protection hidden="1"/>
    </xf>
    <xf numFmtId="10" fontId="0" fillId="12" borderId="9" xfId="0" applyNumberFormat="1" applyFill="1" applyBorder="1" applyAlignment="1" applyProtection="1">
      <alignment horizontal="center"/>
      <protection locked="0" hidden="1"/>
    </xf>
    <xf numFmtId="10" fontId="0" fillId="12" borderId="50" xfId="0" applyNumberFormat="1" applyFill="1" applyBorder="1" applyAlignment="1" applyProtection="1">
      <alignment horizontal="center"/>
      <protection locked="0" hidden="1"/>
    </xf>
    <xf numFmtId="9" fontId="0" fillId="12" borderId="9" xfId="0" applyNumberFormat="1" applyFill="1" applyBorder="1" applyAlignment="1" applyProtection="1">
      <alignment horizontal="center"/>
      <protection locked="0" hidden="1"/>
    </xf>
    <xf numFmtId="43" fontId="14" fillId="0" borderId="0" xfId="4" applyFont="1" applyFill="1" applyBorder="1" applyAlignment="1" applyProtection="1">
      <protection hidden="1"/>
    </xf>
    <xf numFmtId="43" fontId="7" fillId="0" borderId="0" xfId="4" applyFont="1" applyBorder="1" applyAlignment="1" applyProtection="1">
      <protection hidden="1"/>
    </xf>
    <xf numFmtId="0" fontId="9" fillId="0" borderId="0" xfId="0" applyFont="1" applyAlignment="1" applyProtection="1">
      <alignment horizontal="center"/>
      <protection hidden="1"/>
    </xf>
    <xf numFmtId="0" fontId="57" fillId="7" borderId="49" xfId="0" applyFont="1" applyFill="1" applyBorder="1" applyAlignment="1" applyProtection="1">
      <alignment horizontal="center"/>
      <protection locked="0" hidden="1"/>
    </xf>
    <xf numFmtId="0" fontId="45" fillId="0" borderId="0" xfId="0" applyFont="1" applyFill="1" applyBorder="1" applyAlignment="1" applyProtection="1">
      <alignment horizontal="center"/>
      <protection locked="0" hidden="1"/>
    </xf>
    <xf numFmtId="43" fontId="0" fillId="0" borderId="25" xfId="4" applyFont="1" applyBorder="1" applyProtection="1">
      <protection hidden="1"/>
    </xf>
    <xf numFmtId="0" fontId="2" fillId="0" borderId="0" xfId="2" applyBorder="1" applyProtection="1">
      <protection hidden="1"/>
    </xf>
    <xf numFmtId="43" fontId="7" fillId="0" borderId="16" xfId="4" applyFont="1" applyBorder="1" applyAlignment="1" applyProtection="1">
      <alignment horizontal="center" vertical="center"/>
      <protection hidden="1"/>
    </xf>
    <xf numFmtId="43" fontId="7" fillId="0" borderId="18" xfId="4" applyFont="1" applyBorder="1" applyAlignment="1" applyProtection="1">
      <alignment horizontal="center" vertical="center"/>
      <protection hidden="1"/>
    </xf>
    <xf numFmtId="43" fontId="7" fillId="0" borderId="23" xfId="4" applyFont="1" applyBorder="1" applyAlignment="1" applyProtection="1">
      <alignment horizontal="center" vertical="center"/>
      <protection hidden="1"/>
    </xf>
    <xf numFmtId="43" fontId="7" fillId="0" borderId="24" xfId="4" applyFont="1" applyBorder="1" applyAlignment="1" applyProtection="1">
      <alignment horizontal="center" vertical="center"/>
      <protection hidden="1"/>
    </xf>
    <xf numFmtId="173" fontId="0" fillId="0" borderId="50" xfId="0" applyNumberFormat="1" applyBorder="1" applyAlignment="1" applyProtection="1">
      <alignment horizontal="center" vertical="center"/>
    </xf>
    <xf numFmtId="14" fontId="0" fillId="0" borderId="9" xfId="0" applyNumberFormat="1" applyBorder="1" applyAlignment="1" applyProtection="1">
      <alignment horizontal="center" vertical="center"/>
    </xf>
    <xf numFmtId="14" fontId="0" fillId="0" borderId="9" xfId="0" applyNumberFormat="1" applyBorder="1" applyAlignment="1" applyProtection="1">
      <alignment horizontal="center" vertical="center"/>
    </xf>
    <xf numFmtId="0" fontId="25" fillId="7" borderId="52" xfId="1" applyFont="1" applyFill="1" applyBorder="1" applyAlignment="1" applyProtection="1">
      <alignment horizontal="center" vertical="center"/>
      <protection hidden="1"/>
    </xf>
    <xf numFmtId="0" fontId="75" fillId="7" borderId="52" xfId="0" applyFont="1" applyFill="1" applyBorder="1" applyAlignment="1" applyProtection="1">
      <alignment horizontal="center" vertical="center" wrapText="1"/>
      <protection hidden="1"/>
    </xf>
    <xf numFmtId="43" fontId="75" fillId="7" borderId="52" xfId="4" applyFont="1" applyFill="1" applyBorder="1" applyAlignment="1" applyProtection="1">
      <alignment horizontal="center" vertical="center" wrapText="1"/>
      <protection hidden="1"/>
    </xf>
    <xf numFmtId="174" fontId="0" fillId="0" borderId="9" xfId="4" applyNumberFormat="1" applyFont="1" applyBorder="1" applyAlignment="1" applyProtection="1">
      <alignment vertical="center"/>
      <protection hidden="1"/>
    </xf>
    <xf numFmtId="174" fontId="0" fillId="0" borderId="50" xfId="4" applyNumberFormat="1" applyFont="1" applyBorder="1" applyAlignment="1" applyProtection="1">
      <alignment vertical="center"/>
      <protection hidden="1"/>
    </xf>
    <xf numFmtId="0" fontId="43" fillId="7" borderId="53" xfId="0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 applyProtection="1">
      <alignment horizontal="center" vertical="center"/>
      <protection hidden="1"/>
    </xf>
    <xf numFmtId="14" fontId="0" fillId="0" borderId="0" xfId="0" applyNumberFormat="1" applyBorder="1" applyAlignment="1" applyProtection="1">
      <alignment horizontal="center" vertical="center"/>
      <protection locked="0"/>
    </xf>
    <xf numFmtId="0" fontId="45" fillId="0" borderId="0" xfId="0" applyFont="1" applyBorder="1" applyAlignment="1" applyProtection="1">
      <alignment horizontal="left" vertical="center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174" fontId="0" fillId="0" borderId="0" xfId="0" applyNumberFormat="1" applyBorder="1" applyAlignment="1" applyProtection="1">
      <alignment horizontal="center" vertical="center"/>
      <protection locked="0" hidden="1"/>
    </xf>
    <xf numFmtId="173" fontId="0" fillId="0" borderId="0" xfId="0" applyNumberFormat="1" applyBorder="1" applyAlignment="1" applyProtection="1">
      <alignment horizontal="center" vertical="center"/>
    </xf>
    <xf numFmtId="14" fontId="0" fillId="0" borderId="0" xfId="0" applyNumberFormat="1" applyBorder="1" applyAlignment="1" applyProtection="1">
      <alignment horizontal="center" vertical="center"/>
    </xf>
    <xf numFmtId="174" fontId="0" fillId="0" borderId="0" xfId="4" applyNumberFormat="1" applyFont="1" applyBorder="1" applyAlignment="1" applyProtection="1">
      <alignment vertical="center"/>
      <protection hidden="1"/>
    </xf>
    <xf numFmtId="43" fontId="0" fillId="0" borderId="0" xfId="4" applyFont="1" applyBorder="1" applyAlignment="1" applyProtection="1">
      <alignment horizontal="left" vertical="center"/>
      <protection hidden="1"/>
    </xf>
    <xf numFmtId="0" fontId="77" fillId="0" borderId="0" xfId="0" applyFont="1" applyBorder="1" applyAlignment="1" applyProtection="1">
      <alignment horizontal="center" vertical="center"/>
      <protection hidden="1"/>
    </xf>
    <xf numFmtId="0" fontId="0" fillId="0" borderId="56" xfId="0" applyBorder="1" applyProtection="1">
      <protection locked="0" hidden="1"/>
    </xf>
    <xf numFmtId="43" fontId="7" fillId="0" borderId="16" xfId="4" applyFont="1" applyBorder="1" applyAlignment="1" applyProtection="1">
      <alignment vertical="center"/>
      <protection hidden="1"/>
    </xf>
    <xf numFmtId="43" fontId="7" fillId="0" borderId="18" xfId="4" applyFont="1" applyBorder="1" applyAlignment="1" applyProtection="1">
      <alignment vertical="center"/>
      <protection hidden="1"/>
    </xf>
    <xf numFmtId="0" fontId="20" fillId="4" borderId="24" xfId="0" applyFont="1" applyFill="1" applyBorder="1" applyAlignment="1" applyProtection="1">
      <alignment horizontal="center" vertical="center" wrapText="1"/>
      <protection hidden="1"/>
    </xf>
    <xf numFmtId="0" fontId="2" fillId="0" borderId="0" xfId="1" applyFont="1" applyFill="1" applyBorder="1" applyAlignment="1" applyProtection="1">
      <alignment horizontal="center" wrapText="1"/>
      <protection hidden="1"/>
    </xf>
    <xf numFmtId="0" fontId="11" fillId="13" borderId="9" xfId="0" applyFont="1" applyFill="1" applyBorder="1" applyAlignment="1" applyProtection="1">
      <alignment horizontal="center" vertical="center" wrapText="1"/>
      <protection hidden="1"/>
    </xf>
    <xf numFmtId="166" fontId="18" fillId="13" borderId="9" xfId="0" applyNumberFormat="1" applyFont="1" applyFill="1" applyBorder="1" applyAlignment="1" applyProtection="1">
      <alignment horizontal="center"/>
      <protection hidden="1"/>
    </xf>
    <xf numFmtId="165" fontId="0" fillId="0" borderId="5" xfId="0" applyNumberFormat="1" applyBorder="1" applyProtection="1">
      <protection locked="0"/>
    </xf>
    <xf numFmtId="14" fontId="0" fillId="0" borderId="9" xfId="0" applyNumberFormat="1" applyBorder="1" applyAlignment="1" applyProtection="1">
      <alignment horizontal="center" vertical="center"/>
    </xf>
    <xf numFmtId="0" fontId="11" fillId="12" borderId="19" xfId="0" applyFont="1" applyFill="1" applyBorder="1" applyAlignment="1" applyProtection="1">
      <alignment horizontal="center" vertical="center" wrapText="1"/>
      <protection hidden="1"/>
    </xf>
    <xf numFmtId="0" fontId="11" fillId="4" borderId="14" xfId="0" applyFont="1" applyFill="1" applyBorder="1" applyAlignment="1" applyProtection="1">
      <alignment horizontal="center" vertical="center" wrapText="1"/>
      <protection hidden="1"/>
    </xf>
    <xf numFmtId="0" fontId="11" fillId="4" borderId="9" xfId="0" applyFont="1" applyFill="1" applyBorder="1" applyAlignment="1" applyProtection="1">
      <alignment horizontal="center" vertical="center" wrapText="1"/>
      <protection hidden="1"/>
    </xf>
    <xf numFmtId="43" fontId="11" fillId="0" borderId="16" xfId="4" applyFont="1" applyBorder="1" applyAlignment="1" applyProtection="1">
      <alignment horizontal="center"/>
      <protection hidden="1"/>
    </xf>
    <xf numFmtId="0" fontId="0" fillId="0" borderId="0" xfId="0" applyAlignment="1">
      <alignment horizontal="center"/>
    </xf>
    <xf numFmtId="0" fontId="18" fillId="0" borderId="18" xfId="0" applyFont="1" applyBorder="1" applyAlignment="1" applyProtection="1">
      <alignment horizontal="center"/>
      <protection hidden="1"/>
    </xf>
    <xf numFmtId="0" fontId="18" fillId="0" borderId="18" xfId="0" applyFont="1" applyFill="1" applyBorder="1" applyAlignment="1" applyProtection="1">
      <alignment horizontal="center"/>
      <protection hidden="1"/>
    </xf>
    <xf numFmtId="1" fontId="18" fillId="0" borderId="18" xfId="0" applyNumberFormat="1" applyFont="1" applyBorder="1" applyAlignment="1" applyProtection="1">
      <alignment horizontal="center"/>
      <protection hidden="1"/>
    </xf>
    <xf numFmtId="1" fontId="18" fillId="0" borderId="18" xfId="0" applyNumberFormat="1" applyFont="1" applyFill="1" applyBorder="1" applyAlignment="1" applyProtection="1">
      <alignment horizontal="center"/>
      <protection hidden="1"/>
    </xf>
    <xf numFmtId="0" fontId="18" fillId="15" borderId="17" xfId="0" applyFont="1" applyFill="1" applyBorder="1" applyAlignment="1" applyProtection="1">
      <alignment horizontal="center"/>
      <protection hidden="1"/>
    </xf>
    <xf numFmtId="0" fontId="11" fillId="15" borderId="19" xfId="0" applyFont="1" applyFill="1" applyBorder="1" applyAlignment="1" applyProtection="1">
      <alignment horizontal="center" vertical="center" wrapText="1"/>
      <protection hidden="1"/>
    </xf>
    <xf numFmtId="0" fontId="79" fillId="16" borderId="9" xfId="0" applyFont="1" applyFill="1" applyBorder="1" applyAlignment="1" applyProtection="1">
      <alignment horizontal="center" vertical="center" wrapText="1"/>
      <protection hidden="1"/>
    </xf>
    <xf numFmtId="0" fontId="18" fillId="0" borderId="2" xfId="0" applyFont="1" applyBorder="1" applyProtection="1">
      <protection hidden="1"/>
    </xf>
    <xf numFmtId="0" fontId="0" fillId="0" borderId="10" xfId="0" applyBorder="1" applyAlignment="1" applyProtection="1">
      <alignment horizontal="right"/>
      <protection hidden="1"/>
    </xf>
    <xf numFmtId="0" fontId="18" fillId="0" borderId="10" xfId="0" applyFont="1" applyBorder="1" applyAlignment="1" applyProtection="1">
      <alignment horizontal="right"/>
      <protection hidden="1"/>
    </xf>
    <xf numFmtId="0" fontId="0" fillId="0" borderId="10" xfId="0" applyBorder="1" applyAlignment="1" applyProtection="1">
      <alignment horizontal="right"/>
      <protection locked="0"/>
    </xf>
    <xf numFmtId="43" fontId="18" fillId="13" borderId="11" xfId="4" applyFont="1" applyFill="1" applyBorder="1" applyAlignment="1" applyProtection="1">
      <alignment horizontal="left"/>
      <protection hidden="1"/>
    </xf>
    <xf numFmtId="43" fontId="0" fillId="13" borderId="11" xfId="4" applyFont="1" applyFill="1" applyBorder="1" applyProtection="1">
      <protection locked="0"/>
    </xf>
    <xf numFmtId="43" fontId="0" fillId="13" borderId="11" xfId="0" applyNumberFormat="1" applyFill="1" applyBorder="1" applyAlignment="1" applyProtection="1">
      <alignment horizontal="left"/>
      <protection hidden="1"/>
    </xf>
    <xf numFmtId="0" fontId="2" fillId="13" borderId="8" xfId="2" applyFont="1" applyFill="1" applyBorder="1" applyProtection="1">
      <protection hidden="1"/>
    </xf>
    <xf numFmtId="0" fontId="0" fillId="14" borderId="9" xfId="0" applyFill="1" applyBorder="1" applyAlignment="1">
      <alignment horizontal="center" vertical="center"/>
    </xf>
    <xf numFmtId="0" fontId="0" fillId="0" borderId="0" xfId="0" applyFill="1" applyProtection="1">
      <protection hidden="1"/>
    </xf>
    <xf numFmtId="0" fontId="2" fillId="0" borderId="0" xfId="1" applyFont="1" applyFill="1" applyAlignment="1" applyProtection="1">
      <alignment horizontal="center"/>
      <protection hidden="1"/>
    </xf>
    <xf numFmtId="0" fontId="0" fillId="14" borderId="22" xfId="0" applyFill="1" applyBorder="1" applyAlignment="1">
      <alignment horizontal="center" vertical="center"/>
    </xf>
    <xf numFmtId="0" fontId="0" fillId="14" borderId="14" xfId="0" applyFill="1" applyBorder="1" applyAlignment="1">
      <alignment horizontal="center" vertical="center"/>
    </xf>
    <xf numFmtId="0" fontId="80" fillId="0" borderId="52" xfId="8" applyBorder="1"/>
    <xf numFmtId="0" fontId="80" fillId="0" borderId="57" xfId="8" applyBorder="1"/>
    <xf numFmtId="0" fontId="80" fillId="0" borderId="9" xfId="8" applyBorder="1"/>
    <xf numFmtId="0" fontId="80" fillId="0" borderId="47" xfId="8" applyBorder="1"/>
    <xf numFmtId="0" fontId="80" fillId="0" borderId="50" xfId="8" applyBorder="1"/>
    <xf numFmtId="0" fontId="80" fillId="0" borderId="58" xfId="8" applyBorder="1"/>
    <xf numFmtId="0" fontId="0" fillId="0" borderId="0" xfId="0" applyFill="1"/>
    <xf numFmtId="0" fontId="34" fillId="0" borderId="0" xfId="0" applyFont="1" applyFill="1"/>
    <xf numFmtId="0" fontId="68" fillId="0" borderId="9" xfId="1" applyNumberFormat="1" applyFont="1" applyBorder="1" applyAlignment="1" applyProtection="1">
      <alignment horizontal="left"/>
      <protection locked="0"/>
    </xf>
    <xf numFmtId="0" fontId="68" fillId="0" borderId="9" xfId="1" applyNumberFormat="1" applyFont="1" applyBorder="1" applyAlignment="1" applyProtection="1">
      <alignment horizontal="center"/>
      <protection hidden="1"/>
    </xf>
    <xf numFmtId="0" fontId="0" fillId="0" borderId="19" xfId="0" applyBorder="1" applyAlignment="1" applyProtection="1">
      <alignment horizontal="center"/>
      <protection locked="0"/>
    </xf>
    <xf numFmtId="0" fontId="45" fillId="0" borderId="19" xfId="0" applyFont="1" applyBorder="1" applyAlignment="1" applyProtection="1">
      <alignment wrapText="1"/>
      <protection locked="0"/>
    </xf>
    <xf numFmtId="10" fontId="0" fillId="12" borderId="19" xfId="0" applyNumberFormat="1" applyFill="1" applyBorder="1" applyAlignment="1" applyProtection="1">
      <alignment horizontal="center"/>
      <protection locked="0" hidden="1"/>
    </xf>
    <xf numFmtId="1" fontId="0" fillId="0" borderId="19" xfId="0" applyNumberFormat="1" applyBorder="1" applyAlignment="1" applyProtection="1">
      <alignment horizontal="center"/>
      <protection locked="0"/>
    </xf>
    <xf numFmtId="43" fontId="0" fillId="0" borderId="19" xfId="4" applyFont="1" applyBorder="1" applyAlignment="1" applyProtection="1">
      <alignment horizontal="center"/>
      <protection hidden="1"/>
    </xf>
    <xf numFmtId="0" fontId="0" fillId="13" borderId="9" xfId="0" applyFill="1" applyBorder="1" applyAlignment="1" applyProtection="1">
      <alignment horizontal="center"/>
      <protection hidden="1"/>
    </xf>
    <xf numFmtId="0" fontId="0" fillId="13" borderId="50" xfId="0" applyFill="1" applyBorder="1" applyAlignment="1" applyProtection="1">
      <alignment horizontal="center"/>
      <protection hidden="1"/>
    </xf>
    <xf numFmtId="0" fontId="33" fillId="13" borderId="14" xfId="0" applyFont="1" applyFill="1" applyBorder="1" applyAlignment="1" applyProtection="1">
      <alignment horizontal="center"/>
      <protection hidden="1"/>
    </xf>
    <xf numFmtId="0" fontId="33" fillId="13" borderId="9" xfId="0" applyFont="1" applyFill="1" applyBorder="1" applyAlignment="1" applyProtection="1">
      <alignment horizontal="center"/>
      <protection hidden="1"/>
    </xf>
    <xf numFmtId="0" fontId="0" fillId="13" borderId="19" xfId="0" applyFill="1" applyBorder="1" applyAlignment="1" applyProtection="1">
      <alignment horizontal="center"/>
      <protection hidden="1"/>
    </xf>
    <xf numFmtId="0" fontId="80" fillId="0" borderId="9" xfId="8" applyBorder="1" applyAlignment="1">
      <alignment horizontal="center" vertical="center"/>
    </xf>
    <xf numFmtId="0" fontId="0" fillId="0" borderId="48" xfId="0" applyBorder="1" applyAlignment="1" applyProtection="1">
      <alignment horizontal="center"/>
      <protection hidden="1"/>
    </xf>
    <xf numFmtId="1" fontId="0" fillId="0" borderId="47" xfId="0" applyNumberFormat="1" applyBorder="1" applyAlignment="1" applyProtection="1">
      <alignment horizontal="center"/>
      <protection locked="0"/>
    </xf>
    <xf numFmtId="1" fontId="0" fillId="0" borderId="62" xfId="0" applyNumberFormat="1" applyBorder="1" applyAlignment="1" applyProtection="1">
      <alignment horizontal="center"/>
      <protection locked="0"/>
    </xf>
    <xf numFmtId="0" fontId="0" fillId="0" borderId="54" xfId="0" applyBorder="1" applyAlignment="1" applyProtection="1">
      <alignment horizontal="center"/>
      <protection hidden="1"/>
    </xf>
    <xf numFmtId="1" fontId="0" fillId="0" borderId="58" xfId="0" applyNumberFormat="1" applyBorder="1" applyAlignment="1" applyProtection="1">
      <alignment horizontal="center"/>
      <protection locked="0"/>
    </xf>
    <xf numFmtId="9" fontId="0" fillId="12" borderId="9" xfId="0" applyNumberFormat="1" applyFill="1" applyBorder="1" applyAlignment="1" applyProtection="1">
      <alignment horizontal="center"/>
      <protection hidden="1"/>
    </xf>
    <xf numFmtId="9" fontId="81" fillId="17" borderId="14" xfId="0" applyNumberFormat="1" applyFont="1" applyFill="1" applyBorder="1" applyAlignment="1" applyProtection="1">
      <alignment horizontal="center" vertical="center" wrapText="1"/>
      <protection locked="0" hidden="1"/>
    </xf>
    <xf numFmtId="0" fontId="11" fillId="0" borderId="9" xfId="1" applyFont="1" applyBorder="1" applyAlignment="1" applyProtection="1">
      <alignment horizontal="left"/>
      <protection locked="0"/>
    </xf>
    <xf numFmtId="0" fontId="69" fillId="0" borderId="9" xfId="0" applyFont="1" applyFill="1" applyBorder="1" applyAlignment="1" applyProtection="1">
      <alignment horizontal="left" wrapText="1"/>
      <protection locked="0"/>
    </xf>
    <xf numFmtId="0" fontId="68" fillId="0" borderId="9" xfId="0" applyFont="1" applyFill="1" applyBorder="1" applyAlignment="1" applyProtection="1">
      <alignment horizontal="left" wrapText="1"/>
      <protection locked="0"/>
    </xf>
    <xf numFmtId="0" fontId="69" fillId="0" borderId="9" xfId="0" applyFont="1" applyBorder="1" applyAlignment="1" applyProtection="1">
      <alignment horizontal="left" wrapText="1"/>
      <protection locked="0"/>
    </xf>
    <xf numFmtId="0" fontId="0" fillId="0" borderId="0" xfId="0" applyAlignment="1" applyProtection="1">
      <alignment horizontal="left" wrapText="1"/>
      <protection locked="0" hidden="1"/>
    </xf>
    <xf numFmtId="0" fontId="2" fillId="0" borderId="9" xfId="1" applyBorder="1" applyAlignment="1" applyProtection="1">
      <alignment horizontal="center" wrapText="1"/>
      <protection hidden="1"/>
    </xf>
    <xf numFmtId="0" fontId="68" fillId="0" borderId="9" xfId="1" applyNumberFormat="1" applyFont="1" applyBorder="1" applyAlignment="1" applyProtection="1">
      <alignment horizontal="center" wrapText="1"/>
      <protection locked="0"/>
    </xf>
    <xf numFmtId="0" fontId="45" fillId="0" borderId="9" xfId="0" applyFont="1" applyFill="1" applyBorder="1" applyProtection="1">
      <protection locked="0"/>
    </xf>
    <xf numFmtId="0" fontId="0" fillId="0" borderId="9" xfId="0" applyBorder="1" applyAlignment="1">
      <alignment horizontal="center"/>
    </xf>
    <xf numFmtId="9" fontId="0" fillId="12" borderId="9" xfId="4" applyNumberFormat="1" applyFont="1" applyFill="1" applyBorder="1" applyAlignment="1" applyProtection="1">
      <alignment horizontal="center"/>
      <protection locked="0" hidden="1"/>
    </xf>
    <xf numFmtId="9" fontId="0" fillId="12" borderId="19" xfId="4" applyNumberFormat="1" applyFont="1" applyFill="1" applyBorder="1" applyAlignment="1" applyProtection="1">
      <alignment horizontal="center"/>
      <protection locked="0" hidden="1"/>
    </xf>
    <xf numFmtId="9" fontId="0" fillId="12" borderId="50" xfId="4" applyNumberFormat="1" applyFont="1" applyFill="1" applyBorder="1" applyAlignment="1" applyProtection="1">
      <alignment horizontal="center"/>
      <protection locked="0" hidden="1"/>
    </xf>
    <xf numFmtId="9" fontId="0" fillId="0" borderId="0" xfId="4" applyNumberFormat="1" applyFont="1"/>
    <xf numFmtId="2" fontId="0" fillId="0" borderId="47" xfId="0" applyNumberFormat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 hidden="1"/>
    </xf>
    <xf numFmtId="43" fontId="0" fillId="0" borderId="0" xfId="4" applyFont="1" applyAlignment="1" applyProtection="1">
      <alignment horizontal="right"/>
      <protection locked="0" hidden="1"/>
    </xf>
    <xf numFmtId="0" fontId="0" fillId="0" borderId="0" xfId="0" applyAlignment="1" applyProtection="1">
      <alignment horizontal="right"/>
      <protection locked="0" hidden="1"/>
    </xf>
    <xf numFmtId="0" fontId="0" fillId="0" borderId="9" xfId="0" applyBorder="1" applyProtection="1">
      <protection locked="0" hidden="1"/>
    </xf>
    <xf numFmtId="0" fontId="0" fillId="0" borderId="9" xfId="0" applyBorder="1" applyAlignment="1">
      <alignment horizontal="left"/>
    </xf>
    <xf numFmtId="43" fontId="0" fillId="0" borderId="9" xfId="4" applyFont="1" applyBorder="1" applyAlignment="1">
      <alignment horizontal="center"/>
    </xf>
    <xf numFmtId="166" fontId="0" fillId="0" borderId="9" xfId="4" applyNumberFormat="1" applyFont="1" applyBorder="1" applyAlignment="1">
      <alignment horizontal="center"/>
    </xf>
    <xf numFmtId="43" fontId="0" fillId="0" borderId="9" xfId="4" applyFont="1" applyBorder="1"/>
    <xf numFmtId="166" fontId="0" fillId="0" borderId="9" xfId="4" applyNumberFormat="1" applyFont="1" applyBorder="1"/>
    <xf numFmtId="166" fontId="0" fillId="0" borderId="0" xfId="0" applyNumberFormat="1"/>
    <xf numFmtId="0" fontId="0" fillId="7" borderId="9" xfId="0" applyFill="1" applyBorder="1" applyAlignment="1">
      <alignment horizontal="center"/>
    </xf>
    <xf numFmtId="0" fontId="0" fillId="0" borderId="0" xfId="0" applyBorder="1"/>
    <xf numFmtId="43" fontId="0" fillId="7" borderId="9" xfId="4" applyFont="1" applyFill="1" applyBorder="1"/>
    <xf numFmtId="43" fontId="0" fillId="0" borderId="9" xfId="4" applyFont="1" applyFill="1" applyBorder="1" applyAlignment="1">
      <alignment horizontal="left"/>
    </xf>
    <xf numFmtId="43" fontId="0" fillId="7" borderId="9" xfId="4" applyFont="1" applyFill="1" applyBorder="1" applyAlignment="1">
      <alignment horizontal="left"/>
    </xf>
    <xf numFmtId="0" fontId="0" fillId="9" borderId="9" xfId="0" applyFill="1" applyBorder="1" applyAlignment="1">
      <alignment horizontal="center"/>
    </xf>
    <xf numFmtId="0" fontId="0" fillId="16" borderId="9" xfId="0" applyFill="1" applyBorder="1" applyAlignment="1">
      <alignment horizontal="center"/>
    </xf>
    <xf numFmtId="166" fontId="0" fillId="0" borderId="9" xfId="4" applyNumberFormat="1" applyFont="1" applyBorder="1" applyAlignment="1">
      <alignment horizontal="center" vertical="center"/>
    </xf>
    <xf numFmtId="166" fontId="84" fillId="0" borderId="9" xfId="4" applyNumberFormat="1" applyFont="1" applyBorder="1" applyAlignment="1">
      <alignment horizontal="center" vertical="center" wrapText="1"/>
    </xf>
    <xf numFmtId="166" fontId="0" fillId="8" borderId="9" xfId="4" applyNumberFormat="1" applyFont="1" applyFill="1" applyBorder="1" applyAlignment="1">
      <alignment horizontal="center"/>
    </xf>
    <xf numFmtId="0" fontId="0" fillId="0" borderId="4" xfId="0" applyBorder="1"/>
    <xf numFmtId="0" fontId="0" fillId="8" borderId="47" xfId="0" applyFill="1" applyBorder="1" applyAlignment="1">
      <alignment horizontal="center"/>
    </xf>
    <xf numFmtId="0" fontId="0" fillId="7" borderId="48" xfId="0" applyFill="1" applyBorder="1" applyAlignment="1">
      <alignment horizontal="center"/>
    </xf>
    <xf numFmtId="0" fontId="0" fillId="0" borderId="48" xfId="0" applyBorder="1" applyAlignment="1">
      <alignment horizontal="center"/>
    </xf>
    <xf numFmtId="43" fontId="0" fillId="0" borderId="47" xfId="4" applyFont="1" applyBorder="1" applyAlignment="1">
      <alignment horizontal="center"/>
    </xf>
    <xf numFmtId="166" fontId="0" fillId="0" borderId="47" xfId="4" applyNumberFormat="1" applyFont="1" applyBorder="1" applyAlignment="1">
      <alignment horizontal="center"/>
    </xf>
    <xf numFmtId="166" fontId="0" fillId="0" borderId="47" xfId="4" applyNumberFormat="1" applyFont="1" applyBorder="1" applyAlignment="1">
      <alignment horizontal="center" vertical="center"/>
    </xf>
    <xf numFmtId="166" fontId="0" fillId="0" borderId="47" xfId="4" applyNumberFormat="1" applyFont="1" applyBorder="1"/>
    <xf numFmtId="0" fontId="0" fillId="0" borderId="4" xfId="0" applyFill="1" applyBorder="1" applyAlignment="1">
      <alignment horizontal="center"/>
    </xf>
    <xf numFmtId="0" fontId="0" fillId="0" borderId="5" xfId="0" applyBorder="1"/>
    <xf numFmtId="43" fontId="0" fillId="0" borderId="47" xfId="4" applyFont="1" applyBorder="1"/>
    <xf numFmtId="43" fontId="0" fillId="7" borderId="47" xfId="4" applyFont="1" applyFill="1" applyBorder="1"/>
    <xf numFmtId="0" fontId="45" fillId="0" borderId="4" xfId="0" applyFont="1" applyBorder="1"/>
    <xf numFmtId="166" fontId="0" fillId="8" borderId="47" xfId="4" applyNumberFormat="1" applyFont="1" applyFill="1" applyBorder="1" applyAlignment="1">
      <alignment horizontal="center"/>
    </xf>
    <xf numFmtId="0" fontId="0" fillId="0" borderId="6" xfId="0" applyBorder="1"/>
    <xf numFmtId="0" fontId="0" fillId="0" borderId="7" xfId="0" applyBorder="1"/>
    <xf numFmtId="0" fontId="0" fillId="0" borderId="1" xfId="0" applyBorder="1"/>
    <xf numFmtId="0" fontId="0" fillId="0" borderId="2" xfId="0" applyBorder="1"/>
    <xf numFmtId="0" fontId="34" fillId="14" borderId="9" xfId="0" applyFont="1" applyFill="1" applyBorder="1"/>
    <xf numFmtId="43" fontId="34" fillId="14" borderId="9" xfId="4" applyFont="1" applyFill="1" applyBorder="1"/>
    <xf numFmtId="0" fontId="34" fillId="0" borderId="3" xfId="0" applyFont="1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8" xfId="0" applyBorder="1" applyAlignment="1">
      <alignment vertical="center"/>
    </xf>
    <xf numFmtId="0" fontId="0" fillId="0" borderId="47" xfId="0" applyBorder="1"/>
    <xf numFmtId="0" fontId="0" fillId="0" borderId="8" xfId="0" applyBorder="1"/>
    <xf numFmtId="0" fontId="0" fillId="0" borderId="48" xfId="0" applyBorder="1"/>
    <xf numFmtId="0" fontId="0" fillId="0" borderId="54" xfId="0" applyBorder="1"/>
    <xf numFmtId="0" fontId="0" fillId="0" borderId="50" xfId="0" applyBorder="1"/>
    <xf numFmtId="43" fontId="0" fillId="0" borderId="50" xfId="4" applyFont="1" applyBorder="1"/>
    <xf numFmtId="0" fontId="0" fillId="0" borderId="52" xfId="0" applyBorder="1"/>
    <xf numFmtId="0" fontId="0" fillId="0" borderId="3" xfId="0" applyBorder="1"/>
    <xf numFmtId="0" fontId="34" fillId="14" borderId="50" xfId="0" applyFont="1" applyFill="1" applyBorder="1"/>
    <xf numFmtId="43" fontId="34" fillId="14" borderId="50" xfId="4" applyFont="1" applyFill="1" applyBorder="1"/>
    <xf numFmtId="0" fontId="0" fillId="0" borderId="58" xfId="0" applyBorder="1"/>
    <xf numFmtId="0" fontId="0" fillId="0" borderId="6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53" xfId="0" applyBorder="1"/>
    <xf numFmtId="0" fontId="0" fillId="0" borderId="0" xfId="0" applyBorder="1" applyAlignment="1">
      <alignment vertical="center"/>
    </xf>
    <xf numFmtId="0" fontId="0" fillId="0" borderId="53" xfId="0" applyBorder="1" applyAlignment="1">
      <alignment vertical="center"/>
    </xf>
    <xf numFmtId="0" fontId="34" fillId="0" borderId="52" xfId="0" applyFont="1" applyBorder="1"/>
    <xf numFmtId="0" fontId="0" fillId="0" borderId="57" xfId="0" applyBorder="1"/>
    <xf numFmtId="43" fontId="0" fillId="0" borderId="9" xfId="4" applyFont="1" applyBorder="1" applyProtection="1">
      <protection locked="0" hidden="1"/>
    </xf>
    <xf numFmtId="0" fontId="0" fillId="0" borderId="49" xfId="0" applyFill="1" applyBorder="1"/>
    <xf numFmtId="0" fontId="0" fillId="0" borderId="49" xfId="0" applyFill="1" applyBorder="1" applyProtection="1">
      <protection locked="0" hidden="1"/>
    </xf>
    <xf numFmtId="0" fontId="0" fillId="0" borderId="9" xfId="0" applyFill="1" applyBorder="1"/>
    <xf numFmtId="0" fontId="0" fillId="0" borderId="9" xfId="0" applyFill="1" applyBorder="1" applyProtection="1">
      <protection locked="0" hidden="1"/>
    </xf>
    <xf numFmtId="43" fontId="0" fillId="0" borderId="4" xfId="4" applyNumberFormat="1" applyFont="1" applyBorder="1"/>
    <xf numFmtId="43" fontId="0" fillId="0" borderId="0" xfId="0" applyNumberFormat="1" applyBorder="1"/>
    <xf numFmtId="0" fontId="45" fillId="0" borderId="6" xfId="0" applyFont="1" applyBorder="1"/>
    <xf numFmtId="166" fontId="0" fillId="8" borderId="50" xfId="4" applyNumberFormat="1" applyFont="1" applyFill="1" applyBorder="1" applyAlignment="1">
      <alignment horizontal="center"/>
    </xf>
    <xf numFmtId="166" fontId="0" fillId="8" borderId="58" xfId="4" applyNumberFormat="1" applyFont="1" applyFill="1" applyBorder="1" applyAlignment="1">
      <alignment horizontal="center"/>
    </xf>
    <xf numFmtId="164" fontId="0" fillId="0" borderId="9" xfId="0" applyNumberFormat="1" applyBorder="1"/>
    <xf numFmtId="164" fontId="0" fillId="0" borderId="47" xfId="0" applyNumberFormat="1" applyBorder="1"/>
    <xf numFmtId="164" fontId="0" fillId="0" borderId="50" xfId="0" applyNumberFormat="1" applyBorder="1"/>
    <xf numFmtId="164" fontId="0" fillId="0" borderId="58" xfId="0" applyNumberFormat="1" applyBorder="1"/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68" fillId="0" borderId="9" xfId="1" applyNumberFormat="1" applyFont="1" applyBorder="1" applyAlignment="1" applyProtection="1">
      <alignment horizontal="left" wrapText="1"/>
      <protection locked="0"/>
    </xf>
    <xf numFmtId="0" fontId="69" fillId="0" borderId="9" xfId="6" applyNumberFormat="1" applyFont="1" applyBorder="1" applyAlignment="1" applyProtection="1">
      <alignment horizontal="center" wrapText="1"/>
      <protection locked="0"/>
    </xf>
    <xf numFmtId="0" fontId="69" fillId="0" borderId="9" xfId="0" applyNumberFormat="1" applyFont="1" applyFill="1" applyBorder="1" applyAlignment="1" applyProtection="1">
      <alignment horizontal="left" wrapText="1"/>
      <protection locked="0"/>
    </xf>
    <xf numFmtId="0" fontId="69" fillId="0" borderId="9" xfId="0" applyNumberFormat="1" applyFont="1" applyBorder="1" applyAlignment="1" applyProtection="1">
      <alignment horizontal="left" wrapText="1"/>
      <protection locked="0"/>
    </xf>
    <xf numFmtId="0" fontId="69" fillId="0" borderId="9" xfId="0" applyNumberFormat="1" applyFont="1" applyFill="1" applyBorder="1" applyAlignment="1" applyProtection="1">
      <alignment horizontal="left"/>
      <protection locked="0"/>
    </xf>
    <xf numFmtId="0" fontId="69" fillId="0" borderId="9" xfId="0" applyNumberFormat="1" applyFont="1" applyBorder="1" applyAlignment="1" applyProtection="1">
      <alignment horizontal="left"/>
      <protection locked="0"/>
    </xf>
    <xf numFmtId="0" fontId="85" fillId="0" borderId="0" xfId="0" applyFont="1" applyProtection="1">
      <protection locked="0" hidden="1"/>
    </xf>
    <xf numFmtId="0" fontId="85" fillId="0" borderId="0" xfId="0" applyFont="1" applyAlignment="1" applyProtection="1">
      <alignment vertical="center"/>
      <protection locked="0" hidden="1"/>
    </xf>
    <xf numFmtId="0" fontId="86" fillId="0" borderId="9" xfId="1" applyNumberFormat="1" applyFont="1" applyBorder="1" applyAlignment="1" applyProtection="1">
      <alignment horizontal="center"/>
      <protection locked="0"/>
    </xf>
    <xf numFmtId="0" fontId="86" fillId="0" borderId="9" xfId="4" applyNumberFormat="1" applyFont="1" applyBorder="1" applyAlignment="1" applyProtection="1">
      <alignment horizontal="center"/>
      <protection locked="0"/>
    </xf>
    <xf numFmtId="0" fontId="86" fillId="0" borderId="9" xfId="1" applyNumberFormat="1" applyFont="1" applyBorder="1" applyAlignment="1" applyProtection="1">
      <alignment horizontal="left" wrapText="1"/>
      <protection locked="0"/>
    </xf>
    <xf numFmtId="0" fontId="86" fillId="0" borderId="9" xfId="1" applyNumberFormat="1" applyFont="1" applyBorder="1" applyAlignment="1" applyProtection="1">
      <alignment horizontal="center" wrapText="1"/>
      <protection locked="0"/>
    </xf>
    <xf numFmtId="0" fontId="86" fillId="0" borderId="9" xfId="0" applyNumberFormat="1" applyFont="1" applyFill="1" applyBorder="1" applyAlignment="1" applyProtection="1">
      <alignment horizontal="left"/>
      <protection locked="0"/>
    </xf>
    <xf numFmtId="0" fontId="87" fillId="0" borderId="9" xfId="0" applyNumberFormat="1" applyFont="1" applyFill="1" applyBorder="1" applyAlignment="1" applyProtection="1">
      <alignment horizontal="left" wrapText="1"/>
      <protection locked="0"/>
    </xf>
    <xf numFmtId="0" fontId="86" fillId="0" borderId="9" xfId="4" applyNumberFormat="1" applyFont="1" applyFill="1" applyBorder="1" applyAlignment="1" applyProtection="1">
      <alignment horizontal="center"/>
      <protection locked="0"/>
    </xf>
    <xf numFmtId="0" fontId="69" fillId="0" borderId="9" xfId="6" applyNumberFormat="1" applyFont="1" applyFill="1" applyBorder="1" applyAlignment="1" applyProtection="1">
      <alignment horizontal="center" wrapText="1"/>
      <protection locked="0"/>
    </xf>
    <xf numFmtId="0" fontId="86" fillId="0" borderId="9" xfId="4" applyNumberFormat="1" applyFont="1" applyFill="1" applyBorder="1" applyAlignment="1" applyProtection="1">
      <alignment horizontal="center" wrapText="1"/>
      <protection locked="0"/>
    </xf>
    <xf numFmtId="0" fontId="87" fillId="0" borderId="9" xfId="6" applyNumberFormat="1" applyFont="1" applyFill="1" applyBorder="1" applyAlignment="1" applyProtection="1">
      <alignment horizontal="center" wrapText="1"/>
      <protection locked="0"/>
    </xf>
    <xf numFmtId="0" fontId="68" fillId="0" borderId="9" xfId="4" applyNumberFormat="1" applyFont="1" applyFill="1" applyBorder="1" applyAlignment="1" applyProtection="1">
      <alignment horizontal="center" wrapText="1"/>
      <protection locked="0"/>
    </xf>
    <xf numFmtId="0" fontId="68" fillId="0" borderId="9" xfId="4" applyNumberFormat="1" applyFont="1" applyFill="1" applyBorder="1" applyAlignment="1" applyProtection="1">
      <alignment horizontal="center"/>
      <protection locked="0"/>
    </xf>
    <xf numFmtId="0" fontId="82" fillId="0" borderId="9" xfId="0" applyFont="1" applyFill="1" applyBorder="1" applyAlignment="1" applyProtection="1">
      <alignment horizontal="center" vertical="center" wrapText="1"/>
      <protection hidden="1"/>
    </xf>
    <xf numFmtId="0" fontId="82" fillId="0" borderId="9" xfId="0" applyFont="1" applyFill="1" applyBorder="1" applyAlignment="1" applyProtection="1">
      <alignment horizontal="center" vertical="center" wrapText="1"/>
      <protection locked="0"/>
    </xf>
    <xf numFmtId="0" fontId="70" fillId="0" borderId="9" xfId="4" applyNumberFormat="1" applyFont="1" applyFill="1" applyBorder="1" applyAlignment="1" applyProtection="1">
      <alignment horizontal="center" wrapText="1"/>
      <protection locked="0"/>
    </xf>
    <xf numFmtId="2" fontId="88" fillId="0" borderId="9" xfId="4" applyNumberFormat="1" applyFont="1" applyBorder="1" applyAlignment="1" applyProtection="1">
      <alignment horizontal="center"/>
      <protection locked="0"/>
    </xf>
    <xf numFmtId="0" fontId="88" fillId="0" borderId="9" xfId="6" applyNumberFormat="1" applyFont="1" applyFill="1" applyBorder="1" applyAlignment="1" applyProtection="1">
      <alignment horizontal="center" wrapText="1"/>
      <protection locked="0"/>
    </xf>
    <xf numFmtId="43" fontId="33" fillId="7" borderId="14" xfId="4" applyFont="1" applyFill="1" applyBorder="1" applyAlignment="1" applyProtection="1">
      <alignment horizontal="center"/>
      <protection locked="0" hidden="1"/>
    </xf>
    <xf numFmtId="43" fontId="33" fillId="7" borderId="9" xfId="4" applyFont="1" applyFill="1" applyBorder="1" applyAlignment="1" applyProtection="1">
      <alignment horizontal="center"/>
      <protection locked="0" hidden="1"/>
    </xf>
    <xf numFmtId="43" fontId="0" fillId="0" borderId="9" xfId="4" applyFont="1" applyBorder="1" applyAlignment="1" applyProtection="1">
      <alignment horizontal="center"/>
      <protection locked="0" hidden="1"/>
    </xf>
    <xf numFmtId="43" fontId="0" fillId="0" borderId="9" xfId="4" applyFont="1" applyBorder="1" applyAlignment="1" applyProtection="1">
      <alignment horizontal="center"/>
      <protection locked="0"/>
    </xf>
    <xf numFmtId="43" fontId="0" fillId="0" borderId="0" xfId="4" applyFont="1" applyAlignment="1" applyProtection="1">
      <alignment horizontal="center"/>
      <protection locked="0"/>
    </xf>
    <xf numFmtId="43" fontId="0" fillId="0" borderId="19" xfId="4" applyFont="1" applyBorder="1" applyAlignment="1" applyProtection="1">
      <alignment horizontal="center"/>
      <protection locked="0"/>
    </xf>
    <xf numFmtId="43" fontId="0" fillId="0" borderId="50" xfId="4" applyFont="1" applyBorder="1" applyAlignment="1" applyProtection="1">
      <alignment horizontal="center"/>
      <protection locked="0"/>
    </xf>
    <xf numFmtId="43" fontId="0" fillId="0" borderId="9" xfId="0" applyNumberFormat="1" applyBorder="1" applyAlignment="1" applyProtection="1">
      <alignment horizontal="center"/>
      <protection locked="0"/>
    </xf>
    <xf numFmtId="0" fontId="18" fillId="7" borderId="9" xfId="0" applyFont="1" applyFill="1" applyBorder="1" applyAlignment="1" applyProtection="1">
      <alignment horizontal="center" wrapText="1"/>
      <protection locked="0" hidden="1"/>
    </xf>
    <xf numFmtId="0" fontId="57" fillId="0" borderId="64" xfId="0" applyFont="1" applyFill="1" applyBorder="1" applyAlignment="1" applyProtection="1">
      <alignment horizontal="center"/>
      <protection locked="0" hidden="1"/>
    </xf>
    <xf numFmtId="1" fontId="33" fillId="0" borderId="14" xfId="0" applyNumberFormat="1" applyFont="1" applyFill="1" applyBorder="1" applyAlignment="1" applyProtection="1">
      <alignment horizontal="center"/>
      <protection locked="0" hidden="1"/>
    </xf>
    <xf numFmtId="0" fontId="86" fillId="0" borderId="9" xfId="6" applyNumberFormat="1" applyFont="1" applyFill="1" applyBorder="1" applyAlignment="1" applyProtection="1">
      <alignment horizontal="center" wrapText="1"/>
      <protection locked="0"/>
    </xf>
    <xf numFmtId="0" fontId="65" fillId="0" borderId="9" xfId="0" applyFont="1" applyFill="1" applyBorder="1" applyProtection="1">
      <protection locked="0"/>
    </xf>
    <xf numFmtId="43" fontId="89" fillId="0" borderId="0" xfId="4" applyFont="1" applyProtection="1">
      <protection hidden="1"/>
    </xf>
    <xf numFmtId="0" fontId="24" fillId="0" borderId="0" xfId="0" applyNumberFormat="1" applyFont="1" applyAlignment="1" applyProtection="1">
      <alignment horizontal="left"/>
      <protection hidden="1"/>
    </xf>
    <xf numFmtId="0" fontId="24" fillId="0" borderId="42" xfId="0" applyNumberFormat="1" applyFont="1" applyBorder="1" applyAlignment="1" applyProtection="1">
      <alignment horizontal="left"/>
      <protection hidden="1"/>
    </xf>
    <xf numFmtId="0" fontId="24" fillId="0" borderId="16" xfId="0" applyNumberFormat="1" applyFont="1" applyBorder="1" applyAlignment="1" applyProtection="1">
      <alignment horizontal="left"/>
      <protection locked="0"/>
    </xf>
    <xf numFmtId="0" fontId="24" fillId="0" borderId="17" xfId="0" applyNumberFormat="1" applyFont="1" applyBorder="1" applyAlignment="1" applyProtection="1">
      <alignment horizontal="left"/>
      <protection locked="0"/>
    </xf>
    <xf numFmtId="0" fontId="24" fillId="0" borderId="18" xfId="0" applyNumberFormat="1" applyFont="1" applyBorder="1" applyAlignment="1" applyProtection="1">
      <alignment horizontal="left"/>
      <protection locked="0"/>
    </xf>
    <xf numFmtId="0" fontId="24" fillId="0" borderId="30" xfId="0" applyNumberFormat="1" applyFont="1" applyBorder="1" applyAlignment="1" applyProtection="1">
      <alignment horizontal="left" vertical="top" wrapText="1"/>
      <protection locked="0"/>
    </xf>
    <xf numFmtId="0" fontId="24" fillId="0" borderId="31" xfId="0" applyNumberFormat="1" applyFont="1" applyBorder="1" applyAlignment="1" applyProtection="1">
      <alignment horizontal="left" vertical="top" wrapText="1"/>
      <protection locked="0"/>
    </xf>
    <xf numFmtId="0" fontId="24" fillId="0" borderId="32" xfId="0" applyNumberFormat="1" applyFont="1" applyBorder="1" applyAlignment="1" applyProtection="1">
      <alignment horizontal="left" vertical="top" wrapText="1"/>
      <protection locked="0"/>
    </xf>
    <xf numFmtId="0" fontId="24" fillId="0" borderId="33" xfId="0" applyNumberFormat="1" applyFont="1" applyBorder="1" applyAlignment="1" applyProtection="1">
      <alignment horizontal="left" vertical="top" wrapText="1"/>
      <protection locked="0"/>
    </xf>
    <xf numFmtId="0" fontId="24" fillId="0" borderId="17" xfId="0" applyNumberFormat="1" applyFont="1" applyBorder="1" applyAlignment="1" applyProtection="1">
      <alignment horizontal="left" vertical="top" wrapText="1"/>
      <protection locked="0"/>
    </xf>
    <xf numFmtId="0" fontId="24" fillId="0" borderId="34" xfId="0" applyNumberFormat="1" applyFont="1" applyBorder="1" applyAlignment="1" applyProtection="1">
      <alignment horizontal="left" vertical="top" wrapText="1"/>
      <protection locked="0"/>
    </xf>
    <xf numFmtId="0" fontId="24" fillId="0" borderId="35" xfId="0" applyNumberFormat="1" applyFont="1" applyBorder="1" applyAlignment="1" applyProtection="1">
      <alignment horizontal="left" vertical="top" wrapText="1"/>
      <protection locked="0"/>
    </xf>
    <xf numFmtId="0" fontId="24" fillId="0" borderId="36" xfId="0" applyNumberFormat="1" applyFont="1" applyBorder="1" applyAlignment="1" applyProtection="1">
      <alignment horizontal="left" vertical="top" wrapText="1"/>
      <protection locked="0"/>
    </xf>
    <xf numFmtId="0" fontId="24" fillId="0" borderId="37" xfId="0" applyNumberFormat="1" applyFont="1" applyBorder="1" applyAlignment="1" applyProtection="1">
      <alignment horizontal="left" vertical="top" wrapText="1"/>
      <protection locked="0"/>
    </xf>
    <xf numFmtId="0" fontId="24" fillId="0" borderId="2" xfId="0" applyNumberFormat="1" applyFont="1" applyBorder="1" applyAlignment="1" applyProtection="1">
      <alignment horizontal="left"/>
      <protection hidden="1"/>
    </xf>
    <xf numFmtId="0" fontId="24" fillId="0" borderId="41" xfId="0" applyNumberFormat="1" applyFont="1" applyBorder="1" applyAlignment="1" applyProtection="1">
      <alignment horizontal="left"/>
      <protection hidden="1"/>
    </xf>
    <xf numFmtId="0" fontId="24" fillId="0" borderId="39" xfId="0" applyNumberFormat="1" applyFont="1" applyBorder="1" applyAlignment="1" applyProtection="1">
      <alignment horizontal="left"/>
      <protection locked="0"/>
    </xf>
    <xf numFmtId="0" fontId="24" fillId="0" borderId="31" xfId="0" applyNumberFormat="1" applyFont="1" applyBorder="1" applyAlignment="1" applyProtection="1">
      <alignment horizontal="left"/>
      <protection locked="0"/>
    </xf>
    <xf numFmtId="0" fontId="24" fillId="0" borderId="40" xfId="0" applyNumberFormat="1" applyFont="1" applyBorder="1" applyAlignment="1" applyProtection="1">
      <alignment horizontal="left"/>
      <protection locked="0"/>
    </xf>
    <xf numFmtId="0" fontId="10" fillId="0" borderId="26" xfId="0" applyNumberFormat="1" applyFont="1" applyBorder="1" applyAlignment="1" applyProtection="1">
      <alignment horizontal="left" vertical="center" wrapText="1"/>
      <protection locked="0"/>
    </xf>
    <xf numFmtId="0" fontId="10" fillId="0" borderId="38" xfId="0" applyNumberFormat="1" applyFont="1" applyBorder="1" applyAlignment="1" applyProtection="1">
      <alignment horizontal="left" vertical="center" wrapText="1"/>
      <protection locked="0"/>
    </xf>
    <xf numFmtId="0" fontId="10" fillId="0" borderId="12" xfId="0" applyNumberFormat="1" applyFont="1" applyBorder="1" applyAlignment="1" applyProtection="1">
      <alignment horizontal="left" vertical="center" wrapText="1"/>
      <protection locked="0"/>
    </xf>
    <xf numFmtId="0" fontId="0" fillId="0" borderId="30" xfId="0" applyBorder="1" applyAlignment="1" applyProtection="1">
      <alignment horizontal="left" vertical="top"/>
      <protection locked="0"/>
    </xf>
    <xf numFmtId="0" fontId="0" fillId="0" borderId="31" xfId="0" applyBorder="1" applyAlignment="1" applyProtection="1">
      <alignment horizontal="left" vertical="top"/>
      <protection locked="0"/>
    </xf>
    <xf numFmtId="0" fontId="0" fillId="0" borderId="32" xfId="0" applyBorder="1" applyAlignment="1" applyProtection="1">
      <alignment horizontal="left" vertical="top"/>
      <protection locked="0"/>
    </xf>
    <xf numFmtId="0" fontId="0" fillId="0" borderId="33" xfId="0" applyBorder="1" applyAlignment="1" applyProtection="1">
      <alignment horizontal="left" vertical="top"/>
      <protection locked="0"/>
    </xf>
    <xf numFmtId="0" fontId="0" fillId="0" borderId="17" xfId="0" applyBorder="1" applyAlignment="1" applyProtection="1">
      <alignment horizontal="left" vertical="top"/>
      <protection locked="0"/>
    </xf>
    <xf numFmtId="0" fontId="0" fillId="0" borderId="34" xfId="0" applyBorder="1" applyAlignment="1" applyProtection="1">
      <alignment horizontal="left" vertical="top"/>
      <protection locked="0"/>
    </xf>
    <xf numFmtId="0" fontId="0" fillId="0" borderId="6" xfId="0" applyBorder="1" applyAlignment="1" applyProtection="1">
      <alignment horizontal="left" vertical="top"/>
      <protection locked="0"/>
    </xf>
    <xf numFmtId="0" fontId="0" fillId="0" borderId="7" xfId="0" applyBorder="1" applyAlignment="1" applyProtection="1">
      <alignment horizontal="left" vertical="top"/>
      <protection locked="0"/>
    </xf>
    <xf numFmtId="0" fontId="0" fillId="0" borderId="8" xfId="0" applyBorder="1" applyAlignment="1" applyProtection="1">
      <alignment horizontal="left" vertical="top"/>
      <protection locked="0"/>
    </xf>
    <xf numFmtId="0" fontId="80" fillId="0" borderId="48" xfId="8" applyBorder="1"/>
    <xf numFmtId="0" fontId="80" fillId="0" borderId="9" xfId="8" applyBorder="1"/>
    <xf numFmtId="0" fontId="12" fillId="0" borderId="38" xfId="0" applyNumberFormat="1" applyFont="1" applyBorder="1" applyAlignment="1" applyProtection="1">
      <alignment horizontal="left" vertical="center" wrapText="1"/>
      <protection locked="0"/>
    </xf>
    <xf numFmtId="0" fontId="12" fillId="0" borderId="12" xfId="0" applyNumberFormat="1" applyFont="1" applyBorder="1" applyAlignment="1" applyProtection="1">
      <alignment horizontal="left" vertical="center" wrapText="1"/>
      <protection locked="0"/>
    </xf>
    <xf numFmtId="0" fontId="12" fillId="0" borderId="4" xfId="0" applyNumberFormat="1" applyFont="1" applyBorder="1" applyAlignment="1" applyProtection="1">
      <alignment horizontal="left" vertical="top" wrapText="1"/>
      <protection locked="0"/>
    </xf>
    <xf numFmtId="0" fontId="12" fillId="0" borderId="0" xfId="0" applyNumberFormat="1" applyFont="1" applyBorder="1" applyAlignment="1" applyProtection="1">
      <alignment horizontal="left" vertical="top" wrapText="1"/>
      <protection locked="0"/>
    </xf>
    <xf numFmtId="0" fontId="12" fillId="0" borderId="5" xfId="0" applyNumberFormat="1" applyFont="1" applyBorder="1" applyAlignment="1" applyProtection="1">
      <alignment horizontal="left" vertical="top" wrapText="1"/>
      <protection locked="0"/>
    </xf>
    <xf numFmtId="0" fontId="12" fillId="0" borderId="6" xfId="0" applyNumberFormat="1" applyFont="1" applyBorder="1" applyAlignment="1" applyProtection="1">
      <alignment horizontal="left" vertical="top" wrapText="1"/>
      <protection locked="0"/>
    </xf>
    <xf numFmtId="0" fontId="12" fillId="0" borderId="7" xfId="0" applyNumberFormat="1" applyFont="1" applyBorder="1" applyAlignment="1" applyProtection="1">
      <alignment horizontal="left" vertical="top" wrapText="1"/>
      <protection locked="0"/>
    </xf>
    <xf numFmtId="0" fontId="12" fillId="0" borderId="8" xfId="0" applyNumberFormat="1" applyFont="1" applyBorder="1" applyAlignment="1" applyProtection="1">
      <alignment horizontal="left" vertical="top" wrapText="1"/>
      <protection locked="0"/>
    </xf>
    <xf numFmtId="0" fontId="12" fillId="0" borderId="1" xfId="0" applyNumberFormat="1" applyFont="1" applyBorder="1" applyAlignment="1" applyProtection="1">
      <alignment horizontal="left" vertical="top" wrapText="1"/>
      <protection locked="0"/>
    </xf>
    <xf numFmtId="0" fontId="12" fillId="0" borderId="2" xfId="0" applyNumberFormat="1" applyFont="1" applyBorder="1" applyAlignment="1" applyProtection="1">
      <alignment horizontal="left" vertical="top" wrapText="1"/>
      <protection locked="0"/>
    </xf>
    <xf numFmtId="0" fontId="12" fillId="0" borderId="3" xfId="0" applyNumberFormat="1" applyFont="1" applyBorder="1" applyAlignment="1" applyProtection="1">
      <alignment horizontal="left" vertical="top" wrapText="1"/>
      <protection locked="0"/>
    </xf>
    <xf numFmtId="0" fontId="80" fillId="0" borderId="54" xfId="8" applyBorder="1"/>
    <xf numFmtId="0" fontId="80" fillId="0" borderId="50" xfId="8" applyBorder="1"/>
    <xf numFmtId="0" fontId="80" fillId="0" borderId="53" xfId="8" applyBorder="1"/>
    <xf numFmtId="0" fontId="80" fillId="0" borderId="52" xfId="8" applyBorder="1"/>
    <xf numFmtId="0" fontId="12" fillId="0" borderId="43" xfId="0" applyNumberFormat="1" applyFont="1" applyBorder="1" applyAlignment="1" applyProtection="1">
      <alignment horizontal="left" vertical="center" wrapText="1"/>
      <protection hidden="1"/>
    </xf>
    <xf numFmtId="0" fontId="12" fillId="0" borderId="44" xfId="0" applyNumberFormat="1" applyFont="1" applyBorder="1" applyAlignment="1" applyProtection="1">
      <alignment horizontal="left" vertical="center" wrapText="1"/>
      <protection hidden="1"/>
    </xf>
    <xf numFmtId="0" fontId="12" fillId="0" borderId="0" xfId="0" applyNumberFormat="1" applyFont="1" applyAlignment="1" applyProtection="1">
      <alignment horizontal="left" vertical="center" wrapText="1"/>
      <protection hidden="1"/>
    </xf>
    <xf numFmtId="0" fontId="12" fillId="0" borderId="5" xfId="0" applyNumberFormat="1" applyFont="1" applyBorder="1" applyAlignment="1" applyProtection="1">
      <alignment horizontal="left" vertical="center" wrapText="1"/>
      <protection hidden="1"/>
    </xf>
    <xf numFmtId="0" fontId="12" fillId="0" borderId="7" xfId="0" applyNumberFormat="1" applyFont="1" applyBorder="1" applyAlignment="1" applyProtection="1">
      <alignment horizontal="left" vertical="center" wrapText="1"/>
      <protection hidden="1"/>
    </xf>
    <xf numFmtId="0" fontId="12" fillId="0" borderId="8" xfId="0" applyNumberFormat="1" applyFont="1" applyBorder="1" applyAlignment="1" applyProtection="1">
      <alignment horizontal="left" vertical="center" wrapText="1"/>
      <protection hidden="1"/>
    </xf>
    <xf numFmtId="0" fontId="24" fillId="0" borderId="1" xfId="0" applyNumberFormat="1" applyFont="1" applyBorder="1" applyAlignment="1" applyProtection="1">
      <alignment horizontal="left" wrapText="1"/>
      <protection locked="0"/>
    </xf>
    <xf numFmtId="0" fontId="24" fillId="0" borderId="2" xfId="0" applyNumberFormat="1" applyFont="1" applyBorder="1" applyAlignment="1" applyProtection="1">
      <alignment horizontal="left" wrapText="1"/>
      <protection locked="0"/>
    </xf>
    <xf numFmtId="0" fontId="24" fillId="0" borderId="3" xfId="0" applyNumberFormat="1" applyFont="1" applyBorder="1" applyAlignment="1" applyProtection="1">
      <alignment horizontal="left" wrapText="1"/>
      <protection locked="0"/>
    </xf>
    <xf numFmtId="0" fontId="24" fillId="0" borderId="4" xfId="0" applyNumberFormat="1" applyFont="1" applyBorder="1" applyAlignment="1" applyProtection="1">
      <alignment horizontal="left" wrapText="1"/>
      <protection locked="0"/>
    </xf>
    <xf numFmtId="0" fontId="24" fillId="0" borderId="0" xfId="0" applyNumberFormat="1" applyFont="1" applyBorder="1" applyAlignment="1" applyProtection="1">
      <alignment horizontal="left" wrapText="1"/>
      <protection locked="0"/>
    </xf>
    <xf numFmtId="0" fontId="24" fillId="0" borderId="5" xfId="0" applyNumberFormat="1" applyFont="1" applyBorder="1" applyAlignment="1" applyProtection="1">
      <alignment horizontal="left" wrapText="1"/>
      <protection locked="0"/>
    </xf>
    <xf numFmtId="0" fontId="24" fillId="0" borderId="6" xfId="0" applyNumberFormat="1" applyFont="1" applyBorder="1" applyAlignment="1" applyProtection="1">
      <alignment horizontal="left" wrapText="1"/>
      <protection locked="0"/>
    </xf>
    <xf numFmtId="0" fontId="24" fillId="0" borderId="7" xfId="0" applyNumberFormat="1" applyFont="1" applyBorder="1" applyAlignment="1" applyProtection="1">
      <alignment horizontal="left" wrapText="1"/>
      <protection locked="0"/>
    </xf>
    <xf numFmtId="0" fontId="24" fillId="0" borderId="8" xfId="0" applyNumberFormat="1" applyFont="1" applyBorder="1" applyAlignment="1" applyProtection="1">
      <alignment horizontal="left" wrapText="1"/>
      <protection locked="0"/>
    </xf>
    <xf numFmtId="0" fontId="12" fillId="0" borderId="0" xfId="0" applyNumberFormat="1" applyFont="1" applyAlignment="1" applyProtection="1">
      <alignment horizontal="left"/>
      <protection hidden="1"/>
    </xf>
    <xf numFmtId="0" fontId="12" fillId="0" borderId="5" xfId="0" applyNumberFormat="1" applyFont="1" applyBorder="1" applyAlignment="1" applyProtection="1">
      <alignment horizontal="left"/>
      <protection hidden="1"/>
    </xf>
    <xf numFmtId="0" fontId="24" fillId="0" borderId="10" xfId="0" applyNumberFormat="1" applyFont="1" applyBorder="1" applyAlignment="1" applyProtection="1">
      <alignment horizontal="left"/>
      <protection locked="0"/>
    </xf>
    <xf numFmtId="0" fontId="24" fillId="0" borderId="25" xfId="0" applyNumberFormat="1" applyFont="1" applyBorder="1" applyAlignment="1" applyProtection="1">
      <alignment horizontal="left"/>
      <protection locked="0"/>
    </xf>
    <xf numFmtId="0" fontId="24" fillId="0" borderId="11" xfId="0" applyNumberFormat="1" applyFont="1" applyBorder="1" applyAlignment="1" applyProtection="1">
      <alignment horizontal="left"/>
      <protection locked="0"/>
    </xf>
    <xf numFmtId="0" fontId="10" fillId="0" borderId="0" xfId="0" applyNumberFormat="1" applyFont="1" applyBorder="1" applyAlignment="1" applyProtection="1">
      <alignment horizontal="left" vertical="center" wrapText="1"/>
      <protection hidden="1"/>
    </xf>
    <xf numFmtId="0" fontId="24" fillId="0" borderId="1" xfId="0" applyNumberFormat="1" applyFont="1" applyBorder="1" applyAlignment="1" applyProtection="1">
      <alignment horizontal="left"/>
      <protection locked="0"/>
    </xf>
    <xf numFmtId="0" fontId="24" fillId="0" borderId="2" xfId="0" applyNumberFormat="1" applyFont="1" applyBorder="1" applyAlignment="1" applyProtection="1">
      <alignment horizontal="left"/>
      <protection locked="0"/>
    </xf>
    <xf numFmtId="0" fontId="24" fillId="0" borderId="3" xfId="0" applyNumberFormat="1" applyFont="1" applyBorder="1" applyAlignment="1" applyProtection="1">
      <alignment horizontal="left"/>
      <protection locked="0"/>
    </xf>
    <xf numFmtId="0" fontId="24" fillId="0" borderId="4" xfId="0" applyNumberFormat="1" applyFont="1" applyBorder="1" applyAlignment="1" applyProtection="1">
      <alignment horizontal="left"/>
      <protection locked="0"/>
    </xf>
    <xf numFmtId="0" fontId="24" fillId="0" borderId="0" xfId="0" applyNumberFormat="1" applyFont="1" applyBorder="1" applyAlignment="1" applyProtection="1">
      <alignment horizontal="left"/>
      <protection locked="0"/>
    </xf>
    <xf numFmtId="0" fontId="24" fillId="0" borderId="5" xfId="0" applyNumberFormat="1" applyFont="1" applyBorder="1" applyAlignment="1" applyProtection="1">
      <alignment horizontal="left"/>
      <protection locked="0"/>
    </xf>
    <xf numFmtId="0" fontId="24" fillId="0" borderId="6" xfId="0" applyNumberFormat="1" applyFont="1" applyBorder="1" applyAlignment="1" applyProtection="1">
      <alignment horizontal="left"/>
      <protection locked="0"/>
    </xf>
    <xf numFmtId="0" fontId="24" fillId="0" borderId="7" xfId="0" applyNumberFormat="1" applyFont="1" applyBorder="1" applyAlignment="1" applyProtection="1">
      <alignment horizontal="left"/>
      <protection locked="0"/>
    </xf>
    <xf numFmtId="0" fontId="24" fillId="0" borderId="8" xfId="0" applyNumberFormat="1" applyFont="1" applyBorder="1" applyAlignment="1" applyProtection="1">
      <alignment horizontal="left"/>
      <protection locked="0"/>
    </xf>
    <xf numFmtId="0" fontId="30" fillId="0" borderId="0" xfId="0" applyNumberFormat="1" applyFont="1" applyBorder="1" applyAlignment="1" applyProtection="1">
      <alignment horizontal="left" vertical="center" wrapText="1"/>
      <protection hidden="1"/>
    </xf>
    <xf numFmtId="0" fontId="30" fillId="0" borderId="5" xfId="0" applyNumberFormat="1" applyFont="1" applyBorder="1" applyAlignment="1" applyProtection="1">
      <alignment horizontal="left" vertical="center" wrapText="1"/>
      <protection hidden="1"/>
    </xf>
    <xf numFmtId="0" fontId="30" fillId="0" borderId="7" xfId="0" applyNumberFormat="1" applyFont="1" applyBorder="1" applyAlignment="1" applyProtection="1">
      <alignment horizontal="left" vertical="center" wrapText="1"/>
      <protection hidden="1"/>
    </xf>
    <xf numFmtId="0" fontId="30" fillId="0" borderId="8" xfId="0" applyNumberFormat="1" applyFont="1" applyBorder="1" applyAlignment="1" applyProtection="1">
      <alignment horizontal="left" vertical="center" wrapText="1"/>
      <protection hidden="1"/>
    </xf>
    <xf numFmtId="0" fontId="24" fillId="0" borderId="25" xfId="0" applyNumberFormat="1" applyFont="1" applyBorder="1" applyAlignment="1" applyProtection="1">
      <alignment horizontal="center"/>
      <protection locked="0"/>
    </xf>
    <xf numFmtId="0" fontId="10" fillId="0" borderId="0" xfId="0" applyNumberFormat="1" applyFont="1" applyAlignment="1" applyProtection="1">
      <alignment horizontal="left"/>
      <protection hidden="1"/>
    </xf>
    <xf numFmtId="0" fontId="10" fillId="0" borderId="5" xfId="0" applyNumberFormat="1" applyFont="1" applyBorder="1" applyAlignment="1" applyProtection="1">
      <alignment horizontal="left"/>
      <protection hidden="1"/>
    </xf>
    <xf numFmtId="0" fontId="24" fillId="0" borderId="10" xfId="0" applyFont="1" applyBorder="1" applyAlignment="1" applyProtection="1">
      <alignment horizontal="right"/>
      <protection locked="0"/>
    </xf>
    <xf numFmtId="0" fontId="24" fillId="0" borderId="11" xfId="0" applyFont="1" applyBorder="1" applyAlignment="1" applyProtection="1">
      <alignment horizontal="right"/>
      <protection locked="0"/>
    </xf>
    <xf numFmtId="0" fontId="26" fillId="0" borderId="0" xfId="0" applyFont="1" applyAlignment="1" applyProtection="1">
      <alignment horizontal="center"/>
      <protection hidden="1"/>
    </xf>
    <xf numFmtId="0" fontId="12" fillId="0" borderId="0" xfId="0" applyNumberFormat="1" applyFont="1" applyBorder="1" applyAlignment="1" applyProtection="1">
      <alignment horizontal="left" wrapText="1"/>
      <protection hidden="1"/>
    </xf>
    <xf numFmtId="0" fontId="12" fillId="0" borderId="5" xfId="0" applyNumberFormat="1" applyFont="1" applyBorder="1" applyAlignment="1" applyProtection="1">
      <alignment horizontal="left" wrapText="1"/>
      <protection hidden="1"/>
    </xf>
    <xf numFmtId="0" fontId="12" fillId="0" borderId="27" xfId="0" applyNumberFormat="1" applyFont="1" applyBorder="1" applyAlignment="1" applyProtection="1">
      <alignment horizontal="left" wrapText="1"/>
      <protection hidden="1"/>
    </xf>
    <xf numFmtId="0" fontId="12" fillId="0" borderId="28" xfId="0" applyNumberFormat="1" applyFont="1" applyBorder="1" applyAlignment="1" applyProtection="1">
      <alignment horizontal="left" wrapText="1"/>
      <protection hidden="1"/>
    </xf>
    <xf numFmtId="0" fontId="12" fillId="0" borderId="1" xfId="0" applyNumberFormat="1" applyFont="1" applyBorder="1" applyAlignment="1" applyProtection="1">
      <alignment horizontal="left"/>
      <protection locked="0"/>
    </xf>
    <xf numFmtId="0" fontId="12" fillId="0" borderId="2" xfId="0" applyNumberFormat="1" applyFont="1" applyBorder="1" applyAlignment="1" applyProtection="1">
      <alignment horizontal="left"/>
      <protection locked="0"/>
    </xf>
    <xf numFmtId="0" fontId="12" fillId="0" borderId="3" xfId="0" applyNumberFormat="1" applyFont="1" applyBorder="1" applyAlignment="1" applyProtection="1">
      <alignment horizontal="left"/>
      <protection locked="0"/>
    </xf>
    <xf numFmtId="0" fontId="12" fillId="0" borderId="6" xfId="0" applyNumberFormat="1" applyFont="1" applyBorder="1" applyAlignment="1" applyProtection="1">
      <alignment horizontal="left"/>
      <protection locked="0"/>
    </xf>
    <xf numFmtId="0" fontId="12" fillId="0" borderId="7" xfId="0" applyNumberFormat="1" applyFont="1" applyBorder="1" applyAlignment="1" applyProtection="1">
      <alignment horizontal="left"/>
      <protection locked="0"/>
    </xf>
    <xf numFmtId="0" fontId="12" fillId="0" borderId="8" xfId="0" applyNumberFormat="1" applyFont="1" applyBorder="1" applyAlignment="1" applyProtection="1">
      <alignment horizontal="left"/>
      <protection locked="0"/>
    </xf>
    <xf numFmtId="0" fontId="12" fillId="0" borderId="29" xfId="0" applyNumberFormat="1" applyFont="1" applyBorder="1" applyAlignment="1" applyProtection="1">
      <alignment horizontal="left"/>
      <protection hidden="1"/>
    </xf>
    <xf numFmtId="0" fontId="12" fillId="0" borderId="29" xfId="0" applyNumberFormat="1" applyFont="1" applyBorder="1" applyAlignment="1" applyProtection="1">
      <alignment horizontal="left" wrapText="1"/>
      <protection hidden="1"/>
    </xf>
    <xf numFmtId="0" fontId="24" fillId="0" borderId="25" xfId="0" applyNumberFormat="1" applyFont="1" applyBorder="1" applyAlignment="1" applyProtection="1">
      <alignment horizontal="left" wrapText="1"/>
      <protection locked="0"/>
    </xf>
    <xf numFmtId="0" fontId="47" fillId="0" borderId="9" xfId="0" applyFont="1" applyBorder="1" applyAlignment="1">
      <alignment horizontal="left" vertical="top"/>
    </xf>
    <xf numFmtId="0" fontId="47" fillId="0" borderId="10" xfId="0" applyFont="1" applyBorder="1" applyAlignment="1">
      <alignment horizontal="center"/>
    </xf>
    <xf numFmtId="0" fontId="47" fillId="0" borderId="11" xfId="0" applyFont="1" applyBorder="1" applyAlignment="1">
      <alignment horizontal="center"/>
    </xf>
    <xf numFmtId="0" fontId="47" fillId="0" borderId="10" xfId="0" applyFont="1" applyBorder="1" applyAlignment="1">
      <alignment horizontal="left" wrapText="1"/>
    </xf>
    <xf numFmtId="0" fontId="47" fillId="0" borderId="25" xfId="0" applyFont="1" applyBorder="1" applyAlignment="1">
      <alignment horizontal="left" wrapText="1"/>
    </xf>
    <xf numFmtId="0" fontId="47" fillId="0" borderId="11" xfId="0" applyFont="1" applyBorder="1" applyAlignment="1">
      <alignment horizontal="left" wrapText="1"/>
    </xf>
    <xf numFmtId="0" fontId="47" fillId="0" borderId="0" xfId="0" applyFont="1" applyAlignment="1">
      <alignment horizontal="left"/>
    </xf>
    <xf numFmtId="0" fontId="47" fillId="0" borderId="1" xfId="0" applyFont="1" applyBorder="1" applyAlignment="1">
      <alignment horizontal="center" vertical="center" wrapText="1"/>
    </xf>
    <xf numFmtId="0" fontId="47" fillId="0" borderId="2" xfId="0" applyFont="1" applyBorder="1" applyAlignment="1">
      <alignment horizontal="center" vertical="center" wrapText="1"/>
    </xf>
    <xf numFmtId="0" fontId="47" fillId="0" borderId="3" xfId="0" applyFont="1" applyBorder="1" applyAlignment="1">
      <alignment horizontal="center" vertical="center" wrapText="1"/>
    </xf>
    <xf numFmtId="0" fontId="47" fillId="0" borderId="6" xfId="0" applyFont="1" applyBorder="1" applyAlignment="1">
      <alignment horizontal="center" vertical="center" wrapText="1"/>
    </xf>
    <xf numFmtId="0" fontId="47" fillId="0" borderId="7" xfId="0" applyFont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 wrapText="1"/>
    </xf>
    <xf numFmtId="0" fontId="47" fillId="0" borderId="26" xfId="0" applyFont="1" applyBorder="1" applyAlignment="1">
      <alignment horizontal="center" vertical="center" wrapText="1"/>
    </xf>
    <xf numFmtId="0" fontId="47" fillId="0" borderId="12" xfId="0" applyFont="1" applyBorder="1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46" fillId="0" borderId="16" xfId="0" applyFont="1" applyBorder="1" applyAlignment="1">
      <alignment horizontal="center"/>
    </xf>
    <xf numFmtId="0" fontId="46" fillId="0" borderId="17" xfId="0" applyFont="1" applyBorder="1" applyAlignment="1">
      <alignment horizontal="center"/>
    </xf>
    <xf numFmtId="0" fontId="46" fillId="0" borderId="18" xfId="0" applyFont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14" borderId="19" xfId="0" applyFill="1" applyBorder="1" applyAlignment="1">
      <alignment horizontal="center" vertical="center"/>
    </xf>
    <xf numFmtId="0" fontId="0" fillId="14" borderId="14" xfId="0" applyFill="1" applyBorder="1" applyAlignment="1">
      <alignment horizontal="center" vertical="center"/>
    </xf>
    <xf numFmtId="0" fontId="0" fillId="14" borderId="16" xfId="0" applyFill="1" applyBorder="1" applyAlignment="1">
      <alignment horizontal="center" vertical="center"/>
    </xf>
    <xf numFmtId="0" fontId="0" fillId="14" borderId="18" xfId="0" applyFill="1" applyBorder="1" applyAlignment="1">
      <alignment horizontal="center" vertical="center"/>
    </xf>
    <xf numFmtId="0" fontId="29" fillId="0" borderId="7" xfId="0" applyFont="1" applyBorder="1" applyAlignment="1" applyProtection="1">
      <alignment horizontal="left"/>
      <protection hidden="1"/>
    </xf>
    <xf numFmtId="0" fontId="20" fillId="4" borderId="16" xfId="0" applyFont="1" applyFill="1" applyBorder="1" applyAlignment="1" applyProtection="1">
      <alignment horizontal="center" vertical="center" wrapText="1"/>
      <protection hidden="1"/>
    </xf>
    <xf numFmtId="0" fontId="20" fillId="4" borderId="17" xfId="0" applyFont="1" applyFill="1" applyBorder="1" applyAlignment="1" applyProtection="1">
      <alignment horizontal="center" vertical="center" wrapText="1"/>
      <protection hidden="1"/>
    </xf>
    <xf numFmtId="0" fontId="20" fillId="4" borderId="18" xfId="0" applyFont="1" applyFill="1" applyBorder="1" applyAlignment="1" applyProtection="1">
      <alignment horizontal="center" vertical="center" wrapText="1"/>
      <protection hidden="1"/>
    </xf>
    <xf numFmtId="0" fontId="20" fillId="4" borderId="9" xfId="0" applyFont="1" applyFill="1" applyBorder="1" applyAlignment="1" applyProtection="1">
      <alignment horizontal="center" vertical="center" wrapText="1"/>
      <protection hidden="1"/>
    </xf>
    <xf numFmtId="0" fontId="9" fillId="0" borderId="0" xfId="0" applyFont="1" applyAlignment="1" applyProtection="1">
      <alignment horizontal="center"/>
      <protection hidden="1"/>
    </xf>
    <xf numFmtId="0" fontId="20" fillId="4" borderId="31" xfId="0" applyFont="1" applyFill="1" applyBorder="1" applyAlignment="1" applyProtection="1">
      <alignment horizontal="center" vertical="center" wrapText="1"/>
      <protection hidden="1"/>
    </xf>
    <xf numFmtId="0" fontId="20" fillId="4" borderId="32" xfId="0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/>
      <protection hidden="1"/>
    </xf>
    <xf numFmtId="0" fontId="20" fillId="4" borderId="20" xfId="0" applyFont="1" applyFill="1" applyBorder="1" applyAlignment="1" applyProtection="1">
      <alignment horizontal="center" vertical="center" wrapText="1"/>
      <protection hidden="1"/>
    </xf>
    <xf numFmtId="0" fontId="20" fillId="4" borderId="21" xfId="0" applyFont="1" applyFill="1" applyBorder="1" applyAlignment="1" applyProtection="1">
      <alignment horizontal="center" vertical="center" wrapText="1"/>
      <protection hidden="1"/>
    </xf>
    <xf numFmtId="0" fontId="20" fillId="4" borderId="22" xfId="0" applyFont="1" applyFill="1" applyBorder="1" applyAlignment="1" applyProtection="1">
      <alignment horizontal="center" vertical="center" wrapText="1"/>
      <protection hidden="1"/>
    </xf>
    <xf numFmtId="0" fontId="20" fillId="4" borderId="23" xfId="0" applyFont="1" applyFill="1" applyBorder="1" applyAlignment="1" applyProtection="1">
      <alignment horizontal="center" vertical="center" wrapText="1"/>
      <protection hidden="1"/>
    </xf>
    <xf numFmtId="0" fontId="20" fillId="4" borderId="15" xfId="0" applyFont="1" applyFill="1" applyBorder="1" applyAlignment="1" applyProtection="1">
      <alignment horizontal="center" vertical="center" wrapText="1"/>
      <protection hidden="1"/>
    </xf>
    <xf numFmtId="0" fontId="20" fillId="4" borderId="24" xfId="0" applyFont="1" applyFill="1" applyBorder="1" applyAlignment="1" applyProtection="1">
      <alignment horizontal="center" vertical="center" wrapText="1"/>
      <protection hidden="1"/>
    </xf>
    <xf numFmtId="0" fontId="0" fillId="0" borderId="10" xfId="0" applyBorder="1" applyAlignment="1" applyProtection="1">
      <alignment horizontal="right"/>
      <protection hidden="1"/>
    </xf>
    <xf numFmtId="0" fontId="0" fillId="0" borderId="25" xfId="0" applyBorder="1" applyAlignment="1" applyProtection="1">
      <alignment horizontal="right"/>
      <protection hidden="1"/>
    </xf>
    <xf numFmtId="0" fontId="18" fillId="0" borderId="10" xfId="0" applyFont="1" applyBorder="1" applyAlignment="1" applyProtection="1">
      <alignment horizontal="right"/>
      <protection hidden="1"/>
    </xf>
    <xf numFmtId="0" fontId="18" fillId="0" borderId="25" xfId="0" applyFont="1" applyBorder="1" applyAlignment="1" applyProtection="1">
      <alignment horizontal="right"/>
      <protection hidden="1"/>
    </xf>
    <xf numFmtId="0" fontId="20" fillId="4" borderId="19" xfId="0" applyFont="1" applyFill="1" applyBorder="1" applyAlignment="1" applyProtection="1">
      <alignment horizontal="center" vertical="center" wrapText="1"/>
      <protection hidden="1"/>
    </xf>
    <xf numFmtId="0" fontId="20" fillId="4" borderId="14" xfId="0" applyFont="1" applyFill="1" applyBorder="1" applyAlignment="1" applyProtection="1">
      <alignment horizontal="center" vertical="center" wrapText="1"/>
      <protection hidden="1"/>
    </xf>
    <xf numFmtId="0" fontId="0" fillId="0" borderId="0" xfId="0" applyBorder="1" applyAlignment="1" applyProtection="1">
      <alignment horizontal="center"/>
      <protection hidden="1"/>
    </xf>
    <xf numFmtId="0" fontId="0" fillId="0" borderId="15" xfId="0" applyBorder="1" applyAlignment="1" applyProtection="1">
      <alignment horizontal="center"/>
      <protection hidden="1"/>
    </xf>
    <xf numFmtId="0" fontId="9" fillId="6" borderId="30" xfId="0" applyFont="1" applyFill="1" applyBorder="1" applyAlignment="1" applyProtection="1">
      <alignment horizontal="center" vertical="center" wrapText="1"/>
      <protection hidden="1"/>
    </xf>
    <xf numFmtId="0" fontId="9" fillId="6" borderId="31" xfId="0" applyFont="1" applyFill="1" applyBorder="1" applyAlignment="1" applyProtection="1">
      <alignment horizontal="center" vertical="center" wrapText="1"/>
      <protection hidden="1"/>
    </xf>
    <xf numFmtId="0" fontId="9" fillId="6" borderId="32" xfId="0" applyFont="1" applyFill="1" applyBorder="1" applyAlignment="1" applyProtection="1">
      <alignment horizontal="center" vertical="center" wrapText="1"/>
      <protection hidden="1"/>
    </xf>
    <xf numFmtId="0" fontId="11" fillId="4" borderId="19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>
      <alignment horizontal="center" vertical="center" wrapText="1"/>
    </xf>
    <xf numFmtId="0" fontId="43" fillId="0" borderId="56" xfId="0" applyFont="1" applyBorder="1" applyAlignment="1" applyProtection="1">
      <alignment horizontal="left" vertical="center" wrapText="1"/>
      <protection hidden="1"/>
    </xf>
    <xf numFmtId="43" fontId="25" fillId="7" borderId="39" xfId="4" applyFont="1" applyFill="1" applyBorder="1" applyAlignment="1" applyProtection="1">
      <alignment horizontal="center" vertical="center" wrapText="1"/>
      <protection hidden="1"/>
    </xf>
    <xf numFmtId="43" fontId="25" fillId="7" borderId="32" xfId="4" applyFont="1" applyFill="1" applyBorder="1" applyAlignment="1" applyProtection="1">
      <alignment horizontal="center" vertical="center" wrapText="1"/>
      <protection hidden="1"/>
    </xf>
    <xf numFmtId="0" fontId="76" fillId="0" borderId="48" xfId="0" applyFont="1" applyBorder="1" applyAlignment="1" applyProtection="1">
      <alignment horizontal="center" vertical="center"/>
      <protection hidden="1"/>
    </xf>
    <xf numFmtId="0" fontId="76" fillId="0" borderId="54" xfId="0" applyFont="1" applyBorder="1" applyAlignment="1" applyProtection="1">
      <alignment horizontal="center" vertical="center"/>
      <protection hidden="1"/>
    </xf>
    <xf numFmtId="14" fontId="0" fillId="0" borderId="9" xfId="0" applyNumberFormat="1" applyBorder="1" applyAlignment="1" applyProtection="1">
      <alignment horizontal="center" vertical="center"/>
      <protection locked="0"/>
    </xf>
    <xf numFmtId="14" fontId="0" fillId="0" borderId="50" xfId="0" applyNumberFormat="1" applyBorder="1" applyAlignment="1" applyProtection="1">
      <alignment horizontal="center" vertical="center"/>
      <protection locked="0"/>
    </xf>
    <xf numFmtId="0" fontId="78" fillId="0" borderId="9" xfId="0" applyFont="1" applyBorder="1" applyAlignment="1" applyProtection="1">
      <alignment horizontal="left" vertical="center"/>
      <protection hidden="1"/>
    </xf>
    <xf numFmtId="0" fontId="78" fillId="0" borderId="50" xfId="0" applyFont="1" applyBorder="1" applyAlignment="1" applyProtection="1">
      <alignment horizontal="left" vertical="center"/>
      <protection hidden="1"/>
    </xf>
    <xf numFmtId="0" fontId="0" fillId="0" borderId="9" xfId="0" applyBorder="1" applyAlignment="1" applyProtection="1">
      <alignment horizontal="center" vertical="center"/>
      <protection hidden="1"/>
    </xf>
    <xf numFmtId="0" fontId="0" fillId="0" borderId="50" xfId="0" applyBorder="1" applyAlignment="1" applyProtection="1">
      <alignment horizontal="center" vertical="center"/>
      <protection hidden="1"/>
    </xf>
    <xf numFmtId="0" fontId="0" fillId="0" borderId="9" xfId="0" applyNumberFormat="1" applyBorder="1" applyAlignment="1" applyProtection="1">
      <alignment horizontal="center" vertical="center"/>
      <protection locked="0" hidden="1"/>
    </xf>
    <xf numFmtId="174" fontId="0" fillId="0" borderId="50" xfId="0" applyNumberFormat="1" applyBorder="1" applyAlignment="1" applyProtection="1">
      <alignment horizontal="center" vertical="center"/>
      <protection locked="0" hidden="1"/>
    </xf>
    <xf numFmtId="14" fontId="0" fillId="0" borderId="9" xfId="0" applyNumberFormat="1" applyBorder="1" applyAlignment="1" applyProtection="1">
      <alignment horizontal="center" vertical="center"/>
    </xf>
    <xf numFmtId="14" fontId="0" fillId="0" borderId="50" xfId="0" applyNumberFormat="1" applyBorder="1" applyAlignment="1" applyProtection="1">
      <alignment horizontal="center" vertical="center"/>
    </xf>
    <xf numFmtId="43" fontId="0" fillId="0" borderId="16" xfId="4" applyFont="1" applyBorder="1" applyAlignment="1" applyProtection="1">
      <alignment horizontal="left" vertical="center"/>
      <protection hidden="1"/>
    </xf>
    <xf numFmtId="43" fontId="0" fillId="0" borderId="34" xfId="4" applyFont="1" applyBorder="1" applyAlignment="1" applyProtection="1">
      <alignment horizontal="left" vertical="center"/>
      <protection hidden="1"/>
    </xf>
    <xf numFmtId="43" fontId="0" fillId="0" borderId="55" xfId="4" applyFont="1" applyBorder="1" applyAlignment="1" applyProtection="1">
      <alignment horizontal="left" vertical="center"/>
      <protection hidden="1"/>
    </xf>
    <xf numFmtId="43" fontId="0" fillId="0" borderId="37" xfId="4" applyFont="1" applyBorder="1" applyAlignment="1" applyProtection="1">
      <alignment horizontal="left" vertical="center"/>
      <protection hidden="1"/>
    </xf>
    <xf numFmtId="174" fontId="0" fillId="0" borderId="9" xfId="0" applyNumberFormat="1" applyBorder="1" applyAlignment="1" applyProtection="1">
      <alignment horizontal="center" vertical="center"/>
      <protection locked="0" hidden="1"/>
    </xf>
    <xf numFmtId="0" fontId="0" fillId="0" borderId="0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14" fontId="0" fillId="0" borderId="0" xfId="0" applyNumberFormat="1" applyBorder="1" applyAlignment="1" applyProtection="1">
      <alignment horizontal="center"/>
      <protection locked="0"/>
    </xf>
    <xf numFmtId="0" fontId="52" fillId="7" borderId="20" xfId="0" applyFont="1" applyFill="1" applyBorder="1" applyAlignment="1" applyProtection="1">
      <alignment horizontal="center" vertical="center" wrapText="1"/>
      <protection hidden="1"/>
    </xf>
    <xf numFmtId="0" fontId="52" fillId="7" borderId="21" xfId="0" applyFont="1" applyFill="1" applyBorder="1" applyAlignment="1" applyProtection="1">
      <alignment horizontal="center" vertical="center" wrapText="1"/>
      <protection hidden="1"/>
    </xf>
    <xf numFmtId="0" fontId="52" fillId="7" borderId="22" xfId="0" applyFont="1" applyFill="1" applyBorder="1" applyAlignment="1" applyProtection="1">
      <alignment horizontal="center" vertical="center" wrapText="1"/>
      <protection hidden="1"/>
    </xf>
    <xf numFmtId="0" fontId="52" fillId="7" borderId="23" xfId="0" applyFont="1" applyFill="1" applyBorder="1" applyAlignment="1" applyProtection="1">
      <alignment horizontal="center" vertical="center" wrapText="1"/>
      <protection hidden="1"/>
    </xf>
    <xf numFmtId="0" fontId="52" fillId="7" borderId="15" xfId="0" applyFont="1" applyFill="1" applyBorder="1" applyAlignment="1" applyProtection="1">
      <alignment horizontal="center" vertical="center" wrapText="1"/>
      <protection hidden="1"/>
    </xf>
    <xf numFmtId="0" fontId="52" fillId="7" borderId="24" xfId="0" applyFont="1" applyFill="1" applyBorder="1" applyAlignment="1" applyProtection="1">
      <alignment horizontal="center" vertical="center" wrapText="1"/>
      <protection hidden="1"/>
    </xf>
    <xf numFmtId="0" fontId="3" fillId="0" borderId="7" xfId="2" applyFont="1" applyBorder="1" applyAlignment="1" applyProtection="1">
      <alignment horizontal="left"/>
      <protection hidden="1"/>
    </xf>
    <xf numFmtId="0" fontId="22" fillId="0" borderId="17" xfId="0" applyFont="1" applyBorder="1" applyAlignment="1" applyProtection="1">
      <alignment horizontal="left"/>
      <protection locked="0"/>
    </xf>
    <xf numFmtId="0" fontId="6" fillId="0" borderId="0" xfId="2" applyFont="1" applyAlignment="1" applyProtection="1">
      <alignment horizontal="center"/>
      <protection hidden="1"/>
    </xf>
    <xf numFmtId="0" fontId="12" fillId="0" borderId="0" xfId="2" applyFont="1" applyAlignment="1" applyProtection="1">
      <alignment horizontal="center"/>
      <protection hidden="1"/>
    </xf>
    <xf numFmtId="0" fontId="2" fillId="4" borderId="16" xfId="2" applyFont="1" applyFill="1" applyBorder="1" applyAlignment="1" applyProtection="1">
      <alignment horizontal="left" vertical="top" wrapText="1"/>
      <protection locked="0"/>
    </xf>
    <xf numFmtId="0" fontId="2" fillId="4" borderId="17" xfId="2" applyFont="1" applyFill="1" applyBorder="1" applyAlignment="1" applyProtection="1">
      <alignment horizontal="left" vertical="top" wrapText="1"/>
      <protection locked="0"/>
    </xf>
    <xf numFmtId="0" fontId="2" fillId="4" borderId="18" xfId="2" applyFont="1" applyFill="1" applyBorder="1" applyAlignment="1" applyProtection="1">
      <alignment horizontal="left" vertical="top" wrapText="1"/>
      <protection locked="0"/>
    </xf>
    <xf numFmtId="0" fontId="22" fillId="0" borderId="0" xfId="0" applyFont="1" applyBorder="1" applyAlignment="1" applyProtection="1">
      <alignment horizontal="left"/>
      <protection hidden="1"/>
    </xf>
    <xf numFmtId="0" fontId="22" fillId="0" borderId="15" xfId="0" applyFont="1" applyBorder="1" applyAlignment="1" applyProtection="1">
      <alignment horizontal="left"/>
    </xf>
    <xf numFmtId="0" fontId="2" fillId="0" borderId="0" xfId="1" applyFont="1" applyFill="1" applyBorder="1" applyAlignment="1" applyProtection="1">
      <alignment horizontal="center" wrapText="1"/>
      <protection hidden="1"/>
    </xf>
    <xf numFmtId="0" fontId="2" fillId="0" borderId="19" xfId="1" applyBorder="1" applyAlignment="1" applyProtection="1">
      <alignment horizontal="center" vertical="center"/>
      <protection locked="0" hidden="1"/>
    </xf>
    <xf numFmtId="0" fontId="2" fillId="0" borderId="14" xfId="1" applyBorder="1" applyAlignment="1" applyProtection="1">
      <alignment horizontal="center" vertical="center"/>
      <protection locked="0" hidden="1"/>
    </xf>
    <xf numFmtId="0" fontId="21" fillId="0" borderId="42" xfId="1" applyFont="1" applyBorder="1" applyAlignment="1" applyProtection="1">
      <alignment horizontal="center" vertical="center" wrapText="1"/>
      <protection hidden="1"/>
    </xf>
    <xf numFmtId="0" fontId="10" fillId="0" borderId="15" xfId="1" applyFont="1" applyBorder="1" applyAlignment="1" applyProtection="1">
      <alignment horizontal="center" vertical="center" wrapText="1"/>
      <protection hidden="1"/>
    </xf>
    <xf numFmtId="0" fontId="43" fillId="0" borderId="0" xfId="0" applyFont="1" applyAlignment="1" applyProtection="1">
      <alignment horizontal="left" vertical="center" wrapText="1"/>
      <protection hidden="1"/>
    </xf>
    <xf numFmtId="43" fontId="11" fillId="0" borderId="16" xfId="4" applyFont="1" applyBorder="1" applyAlignment="1" applyProtection="1">
      <alignment horizontal="center" vertical="center" wrapText="1"/>
      <protection hidden="1"/>
    </xf>
    <xf numFmtId="43" fontId="11" fillId="0" borderId="18" xfId="4" applyFont="1" applyBorder="1" applyAlignment="1" applyProtection="1">
      <alignment horizontal="center" vertical="center" wrapText="1"/>
      <protection hidden="1"/>
    </xf>
    <xf numFmtId="0" fontId="11" fillId="0" borderId="19" xfId="0" applyFont="1" applyBorder="1" applyAlignment="1" applyProtection="1">
      <alignment horizontal="center" vertical="center"/>
      <protection hidden="1"/>
    </xf>
    <xf numFmtId="0" fontId="11" fillId="0" borderId="14" xfId="0" applyFont="1" applyBorder="1" applyAlignment="1" applyProtection="1">
      <alignment horizontal="center" vertical="center"/>
      <protection hidden="1"/>
    </xf>
    <xf numFmtId="0" fontId="7" fillId="0" borderId="19" xfId="1" applyFont="1" applyBorder="1" applyAlignment="1" applyProtection="1">
      <alignment horizontal="center" vertical="center"/>
      <protection hidden="1"/>
    </xf>
    <xf numFmtId="0" fontId="7" fillId="0" borderId="14" xfId="1" applyFont="1" applyBorder="1" applyAlignment="1" applyProtection="1">
      <alignment horizontal="center" vertical="center"/>
      <protection hidden="1"/>
    </xf>
    <xf numFmtId="0" fontId="11" fillId="0" borderId="19" xfId="0" applyFont="1" applyBorder="1" applyAlignment="1" applyProtection="1">
      <alignment horizontal="center" vertical="center" wrapText="1"/>
      <protection hidden="1"/>
    </xf>
    <xf numFmtId="0" fontId="11" fillId="0" borderId="14" xfId="0" applyFont="1" applyBorder="1" applyAlignment="1" applyProtection="1">
      <alignment horizontal="center" vertical="center" wrapText="1"/>
      <protection hidden="1"/>
    </xf>
    <xf numFmtId="0" fontId="11" fillId="13" borderId="19" xfId="0" applyFont="1" applyFill="1" applyBorder="1" applyAlignment="1" applyProtection="1">
      <alignment horizontal="center" vertical="center" wrapText="1"/>
      <protection hidden="1"/>
    </xf>
    <xf numFmtId="0" fontId="11" fillId="13" borderId="14" xfId="0" applyFont="1" applyFill="1" applyBorder="1" applyAlignment="1" applyProtection="1">
      <alignment horizontal="center" vertical="center" wrapText="1"/>
      <protection hidden="1"/>
    </xf>
    <xf numFmtId="0" fontId="34" fillId="0" borderId="19" xfId="0" applyFont="1" applyBorder="1" applyAlignment="1" applyProtection="1">
      <alignment horizontal="center" vertical="center" wrapText="1"/>
      <protection hidden="1"/>
    </xf>
    <xf numFmtId="0" fontId="34" fillId="0" borderId="14" xfId="0" applyFont="1" applyBorder="1" applyAlignment="1" applyProtection="1">
      <alignment horizontal="center" vertical="center" wrapText="1"/>
      <protection hidden="1"/>
    </xf>
    <xf numFmtId="43" fontId="11" fillId="0" borderId="19" xfId="4" applyFont="1" applyBorder="1" applyAlignment="1" applyProtection="1">
      <alignment horizontal="center" vertical="center" wrapText="1"/>
      <protection hidden="1"/>
    </xf>
    <xf numFmtId="43" fontId="11" fillId="0" borderId="14" xfId="4" applyFont="1" applyBorder="1" applyAlignment="1" applyProtection="1">
      <alignment horizontal="center" vertical="center" wrapText="1"/>
      <protection hidden="1"/>
    </xf>
    <xf numFmtId="43" fontId="68" fillId="0" borderId="16" xfId="4" applyFont="1" applyBorder="1" applyAlignment="1" applyProtection="1">
      <alignment horizontal="center"/>
      <protection hidden="1"/>
    </xf>
    <xf numFmtId="43" fontId="68" fillId="0" borderId="18" xfId="4" applyFont="1" applyBorder="1" applyAlignment="1" applyProtection="1">
      <alignment horizontal="center"/>
      <protection hidden="1"/>
    </xf>
    <xf numFmtId="0" fontId="77" fillId="0" borderId="48" xfId="0" applyFont="1" applyBorder="1" applyAlignment="1" applyProtection="1">
      <alignment horizontal="center" vertical="center"/>
      <protection hidden="1"/>
    </xf>
    <xf numFmtId="0" fontId="77" fillId="0" borderId="54" xfId="0" applyFont="1" applyBorder="1" applyAlignment="1" applyProtection="1">
      <alignment horizontal="center" vertical="center"/>
      <protection hidden="1"/>
    </xf>
    <xf numFmtId="0" fontId="23" fillId="0" borderId="0" xfId="0" applyFont="1" applyBorder="1" applyAlignment="1" applyProtection="1">
      <alignment horizontal="left"/>
      <protection hidden="1"/>
    </xf>
    <xf numFmtId="0" fontId="23" fillId="0" borderId="15" xfId="0" applyFont="1" applyBorder="1" applyAlignment="1" applyProtection="1">
      <alignment horizontal="left"/>
    </xf>
    <xf numFmtId="0" fontId="23" fillId="0" borderId="17" xfId="0" applyFont="1" applyBorder="1" applyAlignment="1" applyProtection="1">
      <alignment horizontal="left"/>
      <protection locked="0"/>
    </xf>
    <xf numFmtId="0" fontId="42" fillId="0" borderId="19" xfId="0" applyFont="1" applyBorder="1" applyAlignment="1" applyProtection="1">
      <alignment horizontal="center" vertical="center" wrapText="1"/>
      <protection hidden="1"/>
    </xf>
    <xf numFmtId="0" fontId="42" fillId="0" borderId="14" xfId="0" applyFont="1" applyBorder="1" applyAlignment="1" applyProtection="1">
      <alignment horizontal="center" vertical="center" wrapText="1"/>
      <protection hidden="1"/>
    </xf>
    <xf numFmtId="0" fontId="34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7" borderId="9" xfId="0" applyFill="1" applyBorder="1" applyAlignment="1">
      <alignment horizontal="center"/>
    </xf>
    <xf numFmtId="0" fontId="0" fillId="7" borderId="47" xfId="0" applyFill="1" applyBorder="1" applyAlignment="1">
      <alignment horizontal="center"/>
    </xf>
    <xf numFmtId="0" fontId="0" fillId="0" borderId="63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34" fillId="14" borderId="16" xfId="0" applyFont="1" applyFill="1" applyBorder="1" applyAlignment="1">
      <alignment horizontal="left"/>
    </xf>
    <xf numFmtId="0" fontId="34" fillId="14" borderId="34" xfId="0" applyFont="1" applyFill="1" applyBorder="1" applyAlignment="1">
      <alignment horizontal="left"/>
    </xf>
    <xf numFmtId="0" fontId="34" fillId="14" borderId="55" xfId="0" applyFont="1" applyFill="1" applyBorder="1" applyAlignment="1">
      <alignment horizontal="left"/>
    </xf>
    <xf numFmtId="0" fontId="34" fillId="14" borderId="37" xfId="0" applyFont="1" applyFill="1" applyBorder="1" applyAlignment="1">
      <alignment horizontal="left"/>
    </xf>
    <xf numFmtId="0" fontId="34" fillId="0" borderId="1" xfId="0" applyFont="1" applyBorder="1" applyAlignment="1">
      <alignment horizontal="center"/>
    </xf>
    <xf numFmtId="0" fontId="34" fillId="0" borderId="2" xfId="0" applyFont="1" applyBorder="1" applyAlignment="1">
      <alignment horizontal="center"/>
    </xf>
    <xf numFmtId="0" fontId="0" fillId="0" borderId="39" xfId="0" applyBorder="1" applyAlignment="1">
      <alignment horizontal="left"/>
    </xf>
    <xf numFmtId="0" fontId="0" fillId="0" borderId="32" xfId="0" applyBorder="1" applyAlignment="1">
      <alignment horizontal="left"/>
    </xf>
    <xf numFmtId="0" fontId="0" fillId="0" borderId="16" xfId="0" applyBorder="1" applyAlignment="1">
      <alignment horizontal="left"/>
    </xf>
    <xf numFmtId="0" fontId="0" fillId="0" borderId="34" xfId="0" applyBorder="1" applyAlignment="1">
      <alignment horizontal="left"/>
    </xf>
    <xf numFmtId="0" fontId="11" fillId="0" borderId="61" xfId="0" applyFont="1" applyBorder="1" applyAlignment="1" applyProtection="1">
      <alignment horizontal="center" vertical="center" wrapText="1"/>
      <protection hidden="1"/>
    </xf>
    <xf numFmtId="0" fontId="11" fillId="0" borderId="46" xfId="0" applyFont="1" applyBorder="1" applyAlignment="1" applyProtection="1">
      <alignment horizontal="center" vertical="center" wrapText="1"/>
      <protection hidden="1"/>
    </xf>
    <xf numFmtId="0" fontId="11" fillId="0" borderId="59" xfId="0" applyFont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horizontal="center" vertical="center"/>
      <protection hidden="1"/>
    </xf>
    <xf numFmtId="0" fontId="11" fillId="0" borderId="60" xfId="0" applyFont="1" applyBorder="1" applyAlignment="1" applyProtection="1">
      <alignment horizontal="center" vertical="center" wrapText="1"/>
      <protection hidden="1"/>
    </xf>
    <xf numFmtId="9" fontId="11" fillId="12" borderId="60" xfId="4" applyNumberFormat="1" applyFont="1" applyFill="1" applyBorder="1" applyAlignment="1" applyProtection="1">
      <alignment horizontal="center" vertical="center" wrapText="1"/>
      <protection hidden="1"/>
    </xf>
    <xf numFmtId="9" fontId="11" fillId="12" borderId="14" xfId="4" applyNumberFormat="1" applyFont="1" applyFill="1" applyBorder="1" applyAlignment="1" applyProtection="1">
      <alignment horizontal="center" vertical="center" wrapText="1"/>
      <protection hidden="1"/>
    </xf>
    <xf numFmtId="0" fontId="34" fillId="0" borderId="60" xfId="0" applyFont="1" applyBorder="1" applyAlignment="1" applyProtection="1">
      <alignment horizontal="center" vertical="center" wrapText="1"/>
      <protection hidden="1"/>
    </xf>
    <xf numFmtId="0" fontId="34" fillId="0" borderId="3" xfId="0" applyFont="1" applyBorder="1" applyAlignment="1">
      <alignment horizontal="center"/>
    </xf>
    <xf numFmtId="0" fontId="11" fillId="12" borderId="60" xfId="0" applyFont="1" applyFill="1" applyBorder="1" applyAlignment="1" applyProtection="1">
      <alignment horizontal="center" vertical="center" wrapText="1"/>
      <protection hidden="1"/>
    </xf>
    <xf numFmtId="0" fontId="11" fillId="12" borderId="14" xfId="0" applyFont="1" applyFill="1" applyBorder="1" applyAlignment="1" applyProtection="1">
      <alignment horizontal="center" vertical="center" wrapText="1"/>
      <protection hidden="1"/>
    </xf>
  </cellXfs>
  <cellStyles count="10">
    <cellStyle name="Гиперссылка" xfId="8" builtinId="8"/>
    <cellStyle name="Денежный" xfId="5" builtinId="4"/>
    <cellStyle name="Обычный" xfId="0" builtinId="0"/>
    <cellStyle name="Обычный 2" xfId="1"/>
    <cellStyle name="Обычный 3" xfId="9"/>
    <cellStyle name="Обычный_Лист1" xfId="7"/>
    <cellStyle name="Обычный_Лист2" xfId="2"/>
    <cellStyle name="Процентный" xfId="3" builtinId="5"/>
    <cellStyle name="Финансовый" xfId="4" builtinId="3"/>
    <cellStyle name="Финансовый 2" xfId="6"/>
  </cellStyles>
  <dxfs count="154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CCFFCC"/>
      <color rgb="FFFF6600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gif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121920</xdr:colOff>
      <xdr:row>0</xdr:row>
      <xdr:rowOff>103120</xdr:rowOff>
    </xdr:from>
    <xdr:to>
      <xdr:col>38</xdr:col>
      <xdr:colOff>136322</xdr:colOff>
      <xdr:row>3</xdr:row>
      <xdr:rowOff>106679</xdr:rowOff>
    </xdr:to>
    <xdr:pic>
      <xdr:nvPicPr>
        <xdr:cNvPr id="3" name="Picture 1" descr="blank%20tz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881360" y="103120"/>
          <a:ext cx="1020242" cy="65125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164123</xdr:colOff>
      <xdr:row>11</xdr:row>
      <xdr:rowOff>134815</xdr:rowOff>
    </xdr:from>
    <xdr:to>
      <xdr:col>7</xdr:col>
      <xdr:colOff>356968</xdr:colOff>
      <xdr:row>16</xdr:row>
      <xdr:rowOff>117231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6723" y="2391507"/>
          <a:ext cx="697523" cy="973015"/>
        </a:xfrm>
        <a:prstGeom prst="rect">
          <a:avLst/>
        </a:prstGeom>
      </xdr:spPr>
    </xdr:pic>
    <xdr:clientData/>
  </xdr:twoCellAnchor>
  <xdr:twoCellAnchor editAs="oneCell">
    <xdr:from>
      <xdr:col>15</xdr:col>
      <xdr:colOff>164123</xdr:colOff>
      <xdr:row>11</xdr:row>
      <xdr:rowOff>134815</xdr:rowOff>
    </xdr:from>
    <xdr:to>
      <xdr:col>18</xdr:col>
      <xdr:colOff>105507</xdr:colOff>
      <xdr:row>16</xdr:row>
      <xdr:rowOff>117231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6723" y="2403230"/>
          <a:ext cx="697523" cy="973015"/>
        </a:xfrm>
        <a:prstGeom prst="rect">
          <a:avLst/>
        </a:prstGeom>
      </xdr:spPr>
    </xdr:pic>
    <xdr:clientData/>
  </xdr:twoCellAnchor>
  <xdr:twoCellAnchor editAs="oneCell">
    <xdr:from>
      <xdr:col>25</xdr:col>
      <xdr:colOff>164123</xdr:colOff>
      <xdr:row>11</xdr:row>
      <xdr:rowOff>134815</xdr:rowOff>
    </xdr:from>
    <xdr:to>
      <xdr:col>28</xdr:col>
      <xdr:colOff>105507</xdr:colOff>
      <xdr:row>16</xdr:row>
      <xdr:rowOff>117231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6723" y="2403230"/>
          <a:ext cx="697523" cy="973015"/>
        </a:xfrm>
        <a:prstGeom prst="rect">
          <a:avLst/>
        </a:prstGeom>
      </xdr:spPr>
    </xdr:pic>
    <xdr:clientData/>
  </xdr:twoCellAnchor>
  <xdr:twoCellAnchor editAs="oneCell">
    <xdr:from>
      <xdr:col>35</xdr:col>
      <xdr:colOff>164123</xdr:colOff>
      <xdr:row>11</xdr:row>
      <xdr:rowOff>134815</xdr:rowOff>
    </xdr:from>
    <xdr:to>
      <xdr:col>38</xdr:col>
      <xdr:colOff>105507</xdr:colOff>
      <xdr:row>16</xdr:row>
      <xdr:rowOff>117231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1692" y="2403230"/>
          <a:ext cx="697523" cy="9730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2">
    <pageSetUpPr fitToPage="1"/>
  </sheetPr>
  <dimension ref="A1:G63"/>
  <sheetViews>
    <sheetView showZeros="0" zoomScale="70" zoomScaleNormal="70" workbookViewId="0">
      <selection activeCell="N32" sqref="N32"/>
    </sheetView>
  </sheetViews>
  <sheetFormatPr defaultColWidth="9" defaultRowHeight="15"/>
  <cols>
    <col min="1" max="1" width="31.7109375" style="4" customWidth="1"/>
    <col min="2" max="2" width="21.28515625" style="4" customWidth="1"/>
    <col min="3" max="3" width="2.7109375" style="4" customWidth="1"/>
    <col min="4" max="4" width="20.28515625" style="4" customWidth="1"/>
    <col min="5" max="5" width="17.7109375" style="4" bestFit="1" customWidth="1"/>
    <col min="6" max="6" width="14.7109375" style="4" customWidth="1"/>
    <col min="7" max="7" width="30.85546875" style="4" customWidth="1"/>
    <col min="8" max="16384" width="9" style="4"/>
  </cols>
  <sheetData>
    <row r="1" spans="1:7" ht="16.5" thickBot="1">
      <c r="A1" s="71" t="s">
        <v>67</v>
      </c>
      <c r="B1" s="71"/>
      <c r="C1" s="70"/>
      <c r="D1" s="64"/>
      <c r="E1" s="71" t="s">
        <v>68</v>
      </c>
      <c r="F1" s="72" t="s">
        <v>69</v>
      </c>
      <c r="G1" s="167">
        <f ca="1">TODAY()</f>
        <v>42698</v>
      </c>
    </row>
    <row r="2" spans="1:7" ht="16.5" thickBot="1">
      <c r="A2" s="71" t="s">
        <v>70</v>
      </c>
      <c r="B2" s="71"/>
      <c r="C2" s="70"/>
      <c r="D2" s="64"/>
      <c r="E2" s="71" t="s">
        <v>71</v>
      </c>
      <c r="F2" s="72" t="s">
        <v>69</v>
      </c>
      <c r="G2" s="167">
        <v>42649</v>
      </c>
    </row>
    <row r="3" spans="1:7" ht="16.5" thickBot="1">
      <c r="E3" s="71" t="s">
        <v>72</v>
      </c>
      <c r="F3" s="647" t="s">
        <v>23597</v>
      </c>
      <c r="G3" s="648"/>
    </row>
    <row r="4" spans="1:7" ht="14.25" customHeight="1">
      <c r="A4" s="649" t="s">
        <v>148</v>
      </c>
      <c r="B4" s="649"/>
      <c r="C4" s="649"/>
      <c r="D4" s="649"/>
      <c r="E4" s="649"/>
      <c r="F4" s="649"/>
      <c r="G4" s="649"/>
    </row>
    <row r="5" spans="1:7" ht="15" customHeight="1" thickBot="1">
      <c r="A5" s="649"/>
      <c r="B5" s="649"/>
      <c r="C5" s="649"/>
      <c r="D5" s="649"/>
      <c r="E5" s="649"/>
      <c r="F5" s="649"/>
      <c r="G5" s="649"/>
    </row>
    <row r="6" spans="1:7" ht="14.25" customHeight="1">
      <c r="A6" s="650" t="s">
        <v>73</v>
      </c>
      <c r="B6" s="650"/>
      <c r="C6" s="650"/>
      <c r="D6" s="651"/>
      <c r="E6" s="654" t="s">
        <v>23598</v>
      </c>
      <c r="F6" s="655"/>
      <c r="G6" s="656"/>
    </row>
    <row r="7" spans="1:7" ht="15" customHeight="1" thickBot="1">
      <c r="A7" s="652"/>
      <c r="B7" s="652"/>
      <c r="C7" s="652"/>
      <c r="D7" s="653"/>
      <c r="E7" s="657"/>
      <c r="F7" s="658"/>
      <c r="G7" s="659"/>
    </row>
    <row r="8" spans="1:7" ht="16.5" thickBot="1">
      <c r="A8" s="660" t="s">
        <v>74</v>
      </c>
      <c r="B8" s="660"/>
      <c r="C8" s="660"/>
      <c r="D8" s="660"/>
      <c r="E8" s="628" t="s">
        <v>23599</v>
      </c>
      <c r="F8" s="628"/>
      <c r="G8" s="628"/>
    </row>
    <row r="9" spans="1:7" ht="16.5" thickBot="1">
      <c r="A9" s="660" t="s">
        <v>137</v>
      </c>
      <c r="B9" s="660"/>
      <c r="C9" s="660"/>
      <c r="D9" s="660"/>
      <c r="E9" s="628" t="s">
        <v>23600</v>
      </c>
      <c r="F9" s="628"/>
      <c r="G9" s="628"/>
    </row>
    <row r="10" spans="1:7" ht="16.5" thickBot="1">
      <c r="A10" s="660" t="s">
        <v>75</v>
      </c>
      <c r="B10" s="660"/>
      <c r="C10" s="660"/>
      <c r="D10" s="660"/>
      <c r="E10" s="628"/>
      <c r="F10" s="628"/>
      <c r="G10" s="628"/>
    </row>
    <row r="11" spans="1:7" ht="16.5" customHeight="1" thickBot="1">
      <c r="A11" s="661" t="s">
        <v>100</v>
      </c>
      <c r="B11" s="661"/>
      <c r="C11" s="661"/>
      <c r="D11" s="661"/>
      <c r="E11" s="662"/>
      <c r="F11" s="662"/>
      <c r="G11" s="662"/>
    </row>
    <row r="12" spans="1:7" ht="16.5" thickBot="1">
      <c r="A12" s="660" t="s">
        <v>76</v>
      </c>
      <c r="B12" s="660"/>
      <c r="C12" s="660"/>
      <c r="D12" s="660"/>
      <c r="E12" s="628" t="s">
        <v>23601</v>
      </c>
      <c r="F12" s="628"/>
      <c r="G12" s="628"/>
    </row>
    <row r="13" spans="1:7" ht="16.5" thickBot="1">
      <c r="A13" s="660" t="s">
        <v>77</v>
      </c>
      <c r="B13" s="660"/>
      <c r="C13" s="660"/>
      <c r="D13" s="660"/>
      <c r="E13" s="628"/>
      <c r="F13" s="628"/>
      <c r="G13" s="628"/>
    </row>
    <row r="14" spans="1:7" ht="16.5" thickBot="1">
      <c r="A14" s="660" t="s">
        <v>78</v>
      </c>
      <c r="B14" s="660"/>
      <c r="C14" s="660"/>
      <c r="D14" s="660"/>
      <c r="E14" s="628"/>
      <c r="F14" s="628"/>
      <c r="G14" s="628"/>
    </row>
    <row r="15" spans="1:7" ht="14.25" customHeight="1">
      <c r="A15" s="610" t="s">
        <v>79</v>
      </c>
      <c r="B15" s="610"/>
      <c r="C15" s="610"/>
      <c r="D15" s="611"/>
      <c r="E15" s="616"/>
      <c r="F15" s="617"/>
      <c r="G15" s="618"/>
    </row>
    <row r="16" spans="1:7" ht="14.25" customHeight="1">
      <c r="A16" s="612"/>
      <c r="B16" s="612"/>
      <c r="C16" s="612"/>
      <c r="D16" s="613"/>
      <c r="E16" s="619"/>
      <c r="F16" s="620"/>
      <c r="G16" s="621"/>
    </row>
    <row r="17" spans="1:7" ht="15" customHeight="1" thickBot="1">
      <c r="A17" s="614"/>
      <c r="B17" s="614"/>
      <c r="C17" s="614"/>
      <c r="D17" s="615"/>
      <c r="E17" s="622"/>
      <c r="F17" s="623"/>
      <c r="G17" s="624"/>
    </row>
    <row r="18" spans="1:7" ht="15.75">
      <c r="A18" s="73" t="s">
        <v>80</v>
      </c>
      <c r="B18" s="73"/>
      <c r="C18" s="74"/>
      <c r="D18" s="74"/>
      <c r="E18" s="631"/>
      <c r="F18" s="632"/>
      <c r="G18" s="633"/>
    </row>
    <row r="19" spans="1:7" ht="14.25" customHeight="1">
      <c r="A19" s="640" t="s">
        <v>81</v>
      </c>
      <c r="B19" s="640"/>
      <c r="C19" s="640"/>
      <c r="D19" s="641"/>
      <c r="E19" s="634"/>
      <c r="F19" s="635"/>
      <c r="G19" s="636"/>
    </row>
    <row r="20" spans="1:7" ht="15" customHeight="1" thickBot="1">
      <c r="A20" s="642"/>
      <c r="B20" s="642"/>
      <c r="C20" s="642"/>
      <c r="D20" s="643"/>
      <c r="E20" s="637"/>
      <c r="F20" s="638"/>
      <c r="G20" s="639"/>
    </row>
    <row r="21" spans="1:7" ht="16.5" thickBot="1">
      <c r="A21" s="75" t="s">
        <v>82</v>
      </c>
      <c r="B21" s="75"/>
      <c r="C21" s="76"/>
      <c r="D21" s="76"/>
      <c r="E21" s="644"/>
      <c r="F21" s="644"/>
      <c r="G21" s="644"/>
    </row>
    <row r="22" spans="1:7" ht="16.5" thickBot="1">
      <c r="A22" s="77" t="s">
        <v>83</v>
      </c>
      <c r="B22" s="77"/>
      <c r="C22" s="76"/>
      <c r="D22" s="76"/>
      <c r="E22" s="628"/>
      <c r="F22" s="628"/>
      <c r="G22" s="628"/>
    </row>
    <row r="23" spans="1:7" ht="16.5" thickBot="1">
      <c r="A23" s="78"/>
      <c r="B23" s="78"/>
      <c r="C23" s="78"/>
      <c r="D23" s="78"/>
      <c r="E23" s="79"/>
      <c r="F23" s="79"/>
      <c r="G23" s="79"/>
    </row>
    <row r="24" spans="1:7" ht="16.5" thickBot="1">
      <c r="A24" s="645" t="s">
        <v>84</v>
      </c>
      <c r="B24" s="645"/>
      <c r="C24" s="645"/>
      <c r="D24" s="646"/>
      <c r="E24" s="627"/>
      <c r="F24" s="628"/>
      <c r="G24" s="629"/>
    </row>
    <row r="25" spans="1:7" ht="16.5" thickBot="1">
      <c r="A25" s="80"/>
      <c r="B25" s="80"/>
      <c r="C25" s="80"/>
      <c r="D25" s="80"/>
      <c r="E25" s="81"/>
      <c r="F25" s="81"/>
      <c r="G25" s="81"/>
    </row>
    <row r="26" spans="1:7" ht="16.5" thickBot="1">
      <c r="A26" s="625" t="s">
        <v>85</v>
      </c>
      <c r="B26" s="625"/>
      <c r="C26" s="625"/>
      <c r="D26" s="626"/>
      <c r="E26" s="627"/>
      <c r="F26" s="628"/>
      <c r="G26" s="629"/>
    </row>
    <row r="27" spans="1:7">
      <c r="A27" s="80"/>
      <c r="B27" s="80"/>
      <c r="C27" s="80"/>
      <c r="D27" s="80"/>
      <c r="E27" s="80"/>
      <c r="F27" s="80"/>
      <c r="G27" s="80"/>
    </row>
    <row r="28" spans="1:7" ht="15.75" thickBot="1">
      <c r="A28" s="82"/>
      <c r="B28" s="82"/>
      <c r="C28" s="82"/>
      <c r="D28" s="82"/>
      <c r="E28" s="83"/>
      <c r="F28" s="83"/>
      <c r="G28" s="83"/>
    </row>
    <row r="29" spans="1:7" ht="15.75">
      <c r="A29" s="84" t="s">
        <v>86</v>
      </c>
      <c r="B29" s="84"/>
      <c r="C29" s="85"/>
      <c r="D29" s="85"/>
      <c r="E29" s="80"/>
      <c r="F29" s="80"/>
      <c r="G29" s="80"/>
    </row>
    <row r="30" spans="1:7" ht="34.9" customHeight="1" thickBot="1">
      <c r="A30" s="630" t="s">
        <v>87</v>
      </c>
      <c r="B30" s="630"/>
      <c r="C30" s="630"/>
      <c r="D30" s="630"/>
      <c r="E30" s="630"/>
      <c r="F30" s="86" t="s">
        <v>88</v>
      </c>
      <c r="G30" s="86" t="s">
        <v>63</v>
      </c>
    </row>
    <row r="31" spans="1:7" ht="39" customHeight="1">
      <c r="A31" s="608" t="str">
        <f>'позиции для рачета'!B4</f>
        <v>Пилон</v>
      </c>
      <c r="B31" s="609"/>
      <c r="C31" s="609"/>
      <c r="D31" s="609"/>
      <c r="E31" s="609"/>
      <c r="F31" s="404">
        <f>'позиции для рачета'!D4</f>
        <v>40</v>
      </c>
      <c r="G31" s="405" t="str">
        <f>'позиции для рачета'!G4</f>
        <v>980 х 2100мм</v>
      </c>
    </row>
    <row r="32" spans="1:7" ht="39" customHeight="1">
      <c r="A32" s="593" t="str">
        <f>'позиции для рачета'!B5</f>
        <v>Монтаж пилона с заглублением</v>
      </c>
      <c r="B32" s="594"/>
      <c r="C32" s="594"/>
      <c r="D32" s="594"/>
      <c r="E32" s="594"/>
      <c r="F32" s="406">
        <f>'позиции для рачета'!D5</f>
        <v>2</v>
      </c>
      <c r="G32" s="407" t="str">
        <f>'позиции для рачета'!G5</f>
        <v xml:space="preserve"> х мм</v>
      </c>
    </row>
    <row r="33" spans="1:7" ht="39" customHeight="1">
      <c r="A33" s="593" t="str">
        <f>'позиции для рачета'!B6</f>
        <v>Монтаж пилона без заглубления</v>
      </c>
      <c r="B33" s="594"/>
      <c r="C33" s="594"/>
      <c r="D33" s="594"/>
      <c r="E33" s="594"/>
      <c r="F33" s="406">
        <f>'позиции для рачета'!D6</f>
        <v>2</v>
      </c>
      <c r="G33" s="407" t="str">
        <f>'позиции для рачета'!G6</f>
        <v xml:space="preserve"> х мм</v>
      </c>
    </row>
    <row r="34" spans="1:7" ht="39" customHeight="1">
      <c r="A34" s="593" t="str">
        <f>'позиции для рачета'!B7</f>
        <v>Сткела</v>
      </c>
      <c r="B34" s="594"/>
      <c r="C34" s="594"/>
      <c r="D34" s="594"/>
      <c r="E34" s="594"/>
      <c r="F34" s="406">
        <f>'позиции для рачета'!D7</f>
        <v>20</v>
      </c>
      <c r="G34" s="407" t="str">
        <f>'позиции для рачета'!G7</f>
        <v>1500 х 7500мм</v>
      </c>
    </row>
    <row r="35" spans="1:7" ht="39" customHeight="1">
      <c r="A35" s="593" t="str">
        <f>'позиции для рачета'!B8</f>
        <v>Монтаж стелы</v>
      </c>
      <c r="B35" s="594"/>
      <c r="C35" s="594"/>
      <c r="D35" s="594"/>
      <c r="E35" s="594"/>
      <c r="F35" s="406">
        <f>'позиции для рачета'!D8</f>
        <v>20</v>
      </c>
      <c r="G35" s="407" t="str">
        <f>'позиции для рачета'!G8</f>
        <v xml:space="preserve"> х мм</v>
      </c>
    </row>
    <row r="36" spans="1:7" ht="39" customHeight="1">
      <c r="A36" s="593">
        <f>'позиции для рачета'!B9</f>
        <v>0</v>
      </c>
      <c r="B36" s="594"/>
      <c r="C36" s="594"/>
      <c r="D36" s="594"/>
      <c r="E36" s="594"/>
      <c r="F36" s="406">
        <f>'позиции для рачета'!D9</f>
        <v>0</v>
      </c>
      <c r="G36" s="407" t="str">
        <f>'позиции для рачета'!G9</f>
        <v xml:space="preserve"> х мм</v>
      </c>
    </row>
    <row r="37" spans="1:7" ht="39" customHeight="1">
      <c r="A37" s="593">
        <f>'позиции для рачета'!B10</f>
        <v>0</v>
      </c>
      <c r="B37" s="594"/>
      <c r="C37" s="594"/>
      <c r="D37" s="594"/>
      <c r="E37" s="594"/>
      <c r="F37" s="406">
        <f>'позиции для рачета'!D10</f>
        <v>0</v>
      </c>
      <c r="G37" s="407" t="str">
        <f>'позиции для рачета'!G10</f>
        <v xml:space="preserve"> х мм</v>
      </c>
    </row>
    <row r="38" spans="1:7" ht="39" customHeight="1">
      <c r="A38" s="593">
        <f>'позиции для рачета'!B11</f>
        <v>0</v>
      </c>
      <c r="B38" s="594"/>
      <c r="C38" s="594"/>
      <c r="D38" s="594"/>
      <c r="E38" s="594"/>
      <c r="F38" s="406">
        <f>'позиции для рачета'!D11</f>
        <v>0</v>
      </c>
      <c r="G38" s="407" t="str">
        <f>'позиции для рачета'!G11</f>
        <v xml:space="preserve"> х мм</v>
      </c>
    </row>
    <row r="39" spans="1:7" ht="39" customHeight="1">
      <c r="A39" s="593">
        <f>'позиции для рачета'!B12</f>
        <v>0</v>
      </c>
      <c r="B39" s="594"/>
      <c r="C39" s="594"/>
      <c r="D39" s="594"/>
      <c r="E39" s="594"/>
      <c r="F39" s="406">
        <f>'позиции для рачета'!D12</f>
        <v>0</v>
      </c>
      <c r="G39" s="407" t="str">
        <f>'позиции для рачета'!G12</f>
        <v xml:space="preserve"> х мм</v>
      </c>
    </row>
    <row r="40" spans="1:7" ht="39" customHeight="1" thickBot="1">
      <c r="A40" s="606">
        <f>'позиции для рачета'!B13</f>
        <v>0</v>
      </c>
      <c r="B40" s="607"/>
      <c r="C40" s="607"/>
      <c r="D40" s="607"/>
      <c r="E40" s="607"/>
      <c r="F40" s="408">
        <f>'позиции для рачета'!D13</f>
        <v>0</v>
      </c>
      <c r="G40" s="409" t="str">
        <f>'позиции для рачета'!G13</f>
        <v xml:space="preserve"> х мм</v>
      </c>
    </row>
    <row r="41" spans="1:7" ht="15.75" customHeight="1">
      <c r="A41" s="595" t="s">
        <v>89</v>
      </c>
      <c r="B41" s="597"/>
      <c r="C41" s="598"/>
      <c r="D41" s="598"/>
      <c r="E41" s="598"/>
      <c r="F41" s="598"/>
      <c r="G41" s="599"/>
    </row>
    <row r="42" spans="1:7">
      <c r="A42" s="595"/>
      <c r="B42" s="597"/>
      <c r="C42" s="598"/>
      <c r="D42" s="598"/>
      <c r="E42" s="598"/>
      <c r="F42" s="598"/>
      <c r="G42" s="599"/>
    </row>
    <row r="43" spans="1:7">
      <c r="A43" s="595"/>
      <c r="B43" s="597"/>
      <c r="C43" s="598"/>
      <c r="D43" s="598"/>
      <c r="E43" s="598"/>
      <c r="F43" s="598"/>
      <c r="G43" s="599"/>
    </row>
    <row r="44" spans="1:7">
      <c r="A44" s="595"/>
      <c r="B44" s="597"/>
      <c r="C44" s="598"/>
      <c r="D44" s="598"/>
      <c r="E44" s="598"/>
      <c r="F44" s="598"/>
      <c r="G44" s="599"/>
    </row>
    <row r="45" spans="1:7" ht="15.75" thickBot="1">
      <c r="A45" s="596"/>
      <c r="B45" s="600"/>
      <c r="C45" s="601"/>
      <c r="D45" s="601"/>
      <c r="E45" s="601"/>
      <c r="F45" s="601"/>
      <c r="G45" s="602"/>
    </row>
    <row r="46" spans="1:7" ht="15.75" customHeight="1">
      <c r="A46" s="581" t="s">
        <v>90</v>
      </c>
      <c r="B46" s="603"/>
      <c r="C46" s="604"/>
      <c r="D46" s="604"/>
      <c r="E46" s="604"/>
      <c r="F46" s="604"/>
      <c r="G46" s="605"/>
    </row>
    <row r="47" spans="1:7">
      <c r="A47" s="582"/>
      <c r="B47" s="597"/>
      <c r="C47" s="598"/>
      <c r="D47" s="598"/>
      <c r="E47" s="598"/>
      <c r="F47" s="598"/>
      <c r="G47" s="599"/>
    </row>
    <row r="48" spans="1:7">
      <c r="A48" s="582"/>
      <c r="B48" s="597"/>
      <c r="C48" s="598"/>
      <c r="D48" s="598"/>
      <c r="E48" s="598"/>
      <c r="F48" s="598"/>
      <c r="G48" s="599"/>
    </row>
    <row r="49" spans="1:7">
      <c r="A49" s="582"/>
      <c r="B49" s="597"/>
      <c r="C49" s="598"/>
      <c r="D49" s="598"/>
      <c r="E49" s="598"/>
      <c r="F49" s="598"/>
      <c r="G49" s="599"/>
    </row>
    <row r="50" spans="1:7" ht="15.75" thickBot="1">
      <c r="A50" s="583"/>
      <c r="B50" s="600"/>
      <c r="C50" s="601"/>
      <c r="D50" s="601"/>
      <c r="E50" s="601"/>
      <c r="F50" s="601"/>
      <c r="G50" s="602"/>
    </row>
    <row r="51" spans="1:7" ht="15" customHeight="1">
      <c r="A51" s="581" t="s">
        <v>91</v>
      </c>
      <c r="B51" s="584"/>
      <c r="C51" s="585"/>
      <c r="D51" s="585"/>
      <c r="E51" s="585"/>
      <c r="F51" s="585"/>
      <c r="G51" s="586"/>
    </row>
    <row r="52" spans="1:7" ht="15" customHeight="1">
      <c r="A52" s="582"/>
      <c r="B52" s="587"/>
      <c r="C52" s="588"/>
      <c r="D52" s="588"/>
      <c r="E52" s="588"/>
      <c r="F52" s="588"/>
      <c r="G52" s="589"/>
    </row>
    <row r="53" spans="1:7" ht="15" customHeight="1">
      <c r="A53" s="582"/>
      <c r="B53" s="587"/>
      <c r="C53" s="588"/>
      <c r="D53" s="588"/>
      <c r="E53" s="588"/>
      <c r="F53" s="588"/>
      <c r="G53" s="589"/>
    </row>
    <row r="54" spans="1:7" ht="15" customHeight="1">
      <c r="A54" s="582"/>
      <c r="B54" s="587"/>
      <c r="C54" s="588"/>
      <c r="D54" s="588"/>
      <c r="E54" s="588"/>
      <c r="F54" s="588"/>
      <c r="G54" s="589"/>
    </row>
    <row r="55" spans="1:7" ht="15.75" thickBot="1">
      <c r="A55" s="583"/>
      <c r="B55" s="590"/>
      <c r="C55" s="591"/>
      <c r="D55" s="591"/>
      <c r="E55" s="591"/>
      <c r="F55" s="591"/>
      <c r="G55" s="592"/>
    </row>
    <row r="56" spans="1:7">
      <c r="A56" s="567"/>
      <c r="B56" s="568"/>
      <c r="C56" s="568"/>
      <c r="D56" s="568"/>
      <c r="E56" s="568"/>
      <c r="F56" s="568"/>
      <c r="G56" s="569"/>
    </row>
    <row r="57" spans="1:7">
      <c r="A57" s="570"/>
      <c r="B57" s="571"/>
      <c r="C57" s="571"/>
      <c r="D57" s="571"/>
      <c r="E57" s="571"/>
      <c r="F57" s="571"/>
      <c r="G57" s="572"/>
    </row>
    <row r="58" spans="1:7">
      <c r="A58" s="570"/>
      <c r="B58" s="571"/>
      <c r="C58" s="571"/>
      <c r="D58" s="571"/>
      <c r="E58" s="571"/>
      <c r="F58" s="571"/>
      <c r="G58" s="572"/>
    </row>
    <row r="59" spans="1:7" ht="15.75" thickBot="1">
      <c r="A59" s="573"/>
      <c r="B59" s="574"/>
      <c r="C59" s="574"/>
      <c r="D59" s="574"/>
      <c r="E59" s="574"/>
      <c r="F59" s="574"/>
      <c r="G59" s="575"/>
    </row>
    <row r="60" spans="1:7" ht="15.75">
      <c r="A60" s="576" t="s">
        <v>92</v>
      </c>
      <c r="B60" s="576"/>
      <c r="C60" s="576"/>
      <c r="D60" s="577"/>
      <c r="E60" s="578"/>
      <c r="F60" s="579"/>
      <c r="G60" s="580"/>
    </row>
    <row r="61" spans="1:7" ht="15.75">
      <c r="A61" s="562" t="s">
        <v>93</v>
      </c>
      <c r="B61" s="562"/>
      <c r="C61" s="562"/>
      <c r="D61" s="563"/>
      <c r="E61" s="564"/>
      <c r="F61" s="565"/>
      <c r="G61" s="566"/>
    </row>
    <row r="62" spans="1:7">
      <c r="A62" s="80"/>
      <c r="B62" s="80"/>
      <c r="C62" s="80"/>
      <c r="D62" s="80"/>
      <c r="E62" s="80"/>
      <c r="F62" s="80"/>
      <c r="G62" s="80"/>
    </row>
    <row r="63" spans="1:7" ht="15.75">
      <c r="A63" s="88" t="s">
        <v>94</v>
      </c>
      <c r="B63" s="88"/>
      <c r="C63" s="80"/>
      <c r="D63" s="87"/>
      <c r="E63" s="87"/>
      <c r="F63" s="87"/>
      <c r="G63" s="87"/>
    </row>
  </sheetData>
  <mergeCells count="57">
    <mergeCell ref="A12:D12"/>
    <mergeCell ref="E12:G12"/>
    <mergeCell ref="A13:D13"/>
    <mergeCell ref="E13:G13"/>
    <mergeCell ref="A14:D14"/>
    <mergeCell ref="E14:G14"/>
    <mergeCell ref="A9:D9"/>
    <mergeCell ref="E9:G9"/>
    <mergeCell ref="A10:D10"/>
    <mergeCell ref="E10:G10"/>
    <mergeCell ref="A11:D11"/>
    <mergeCell ref="E11:G11"/>
    <mergeCell ref="F3:G3"/>
    <mergeCell ref="A4:G5"/>
    <mergeCell ref="A6:D7"/>
    <mergeCell ref="E6:G7"/>
    <mergeCell ref="A8:D8"/>
    <mergeCell ref="E8:G8"/>
    <mergeCell ref="A15:D17"/>
    <mergeCell ref="E15:G17"/>
    <mergeCell ref="A26:D26"/>
    <mergeCell ref="E26:G26"/>
    <mergeCell ref="A30:E30"/>
    <mergeCell ref="E18:G20"/>
    <mergeCell ref="A19:D20"/>
    <mergeCell ref="E21:G21"/>
    <mergeCell ref="E22:G22"/>
    <mergeCell ref="A24:D24"/>
    <mergeCell ref="E24:G24"/>
    <mergeCell ref="A31:E31"/>
    <mergeCell ref="A32:E32"/>
    <mergeCell ref="A33:E33"/>
    <mergeCell ref="A34:E34"/>
    <mergeCell ref="A35:E35"/>
    <mergeCell ref="A36:E36"/>
    <mergeCell ref="A41:A45"/>
    <mergeCell ref="B41:G45"/>
    <mergeCell ref="A46:A50"/>
    <mergeCell ref="B46:G50"/>
    <mergeCell ref="A37:E37"/>
    <mergeCell ref="A38:E38"/>
    <mergeCell ref="A39:E39"/>
    <mergeCell ref="A40:E40"/>
    <mergeCell ref="A51:A55"/>
    <mergeCell ref="B51:G51"/>
    <mergeCell ref="B52:G52"/>
    <mergeCell ref="B53:G53"/>
    <mergeCell ref="B54:G54"/>
    <mergeCell ref="B55:G55"/>
    <mergeCell ref="A61:D61"/>
    <mergeCell ref="E61:G61"/>
    <mergeCell ref="A56:G56"/>
    <mergeCell ref="A57:G57"/>
    <mergeCell ref="A58:G58"/>
    <mergeCell ref="A59:G59"/>
    <mergeCell ref="A60:D60"/>
    <mergeCell ref="E60:G60"/>
  </mergeCells>
  <phoneticPr fontId="0" type="noConversion"/>
  <conditionalFormatting sqref="E12:G12 F3 E6:G9 A31:A40 G1:G2">
    <cfRule type="cellIs" dxfId="153" priority="6" operator="equal">
      <formula>0</formula>
    </cfRule>
  </conditionalFormatting>
  <conditionalFormatting sqref="E8:G8">
    <cfRule type="cellIs" dxfId="152" priority="3" operator="equal">
      <formula>0</formula>
    </cfRule>
  </conditionalFormatting>
  <conditionalFormatting sqref="E9:G9">
    <cfRule type="cellIs" dxfId="151" priority="2" operator="equal">
      <formula>0</formula>
    </cfRule>
  </conditionalFormatting>
  <conditionalFormatting sqref="E12:G12">
    <cfRule type="cellIs" dxfId="150" priority="1" operator="equal">
      <formula>0</formula>
    </cfRule>
  </conditionalFormatting>
  <hyperlinks>
    <hyperlink ref="A31:G40" location="Список!A1" display="Список!A1"/>
  </hyperlinks>
  <printOptions horizontalCentered="1" verticalCentered="1"/>
  <pageMargins left="0.23622047244094491" right="0.23622047244094491" top="0.15748031496062992" bottom="0.35433070866141736" header="0.31496062992125984" footer="0.31496062992125984"/>
  <pageSetup paperSize="9" scale="6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K289"/>
  <sheetViews>
    <sheetView showZeros="0" topLeftCell="A85" zoomScaleNormal="100" zoomScaleSheetLayoutView="100" zoomScalePageLayoutView="55" workbookViewId="0">
      <selection activeCell="C120" sqref="C120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>
      <c r="A1" s="187">
        <f>инф.!C46/1000000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инф.!C48/1000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 t="str">
        <f>ЗАЯВКА!E8</f>
        <v>ООО БАЛТИК-ЛАЙТ</v>
      </c>
      <c r="B3" s="17"/>
      <c r="C3" s="68"/>
      <c r="D3" s="19"/>
      <c r="E3" s="19"/>
      <c r="F3" s="748" t="s">
        <v>1</v>
      </c>
      <c r="G3" s="748"/>
      <c r="H3" s="18"/>
      <c r="I3" s="51"/>
      <c r="J3" s="51"/>
      <c r="K3" s="46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42698</v>
      </c>
    </row>
    <row r="5" spans="1:11" ht="15.75">
      <c r="A5" s="749" t="s">
        <v>2</v>
      </c>
      <c r="B5" s="749"/>
      <c r="C5" s="749"/>
      <c r="D5" s="749"/>
      <c r="E5" s="749"/>
      <c r="F5" s="749"/>
      <c r="G5" s="749"/>
      <c r="H5" s="749"/>
      <c r="I5" s="749"/>
      <c r="J5" s="749"/>
      <c r="K5" s="749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50" t="str">
        <f>'позиции для рачета'!B7</f>
        <v>Сткела</v>
      </c>
      <c r="E7" s="751"/>
      <c r="F7" s="751"/>
      <c r="G7" s="751"/>
      <c r="H7" s="751"/>
      <c r="I7" s="751"/>
      <c r="J7" s="751"/>
      <c r="K7" s="752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рачета'!E7</f>
        <v>1500</v>
      </c>
      <c r="G9" s="756" t="str">
        <f>'позиции для рачета'!C7</f>
        <v>шт</v>
      </c>
      <c r="H9" s="1"/>
      <c r="I9" s="22" t="s">
        <v>23474</v>
      </c>
      <c r="J9" s="22"/>
      <c r="K9" s="275">
        <v>0.75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рачета'!F7</f>
        <v>7500</v>
      </c>
      <c r="G10" s="757"/>
      <c r="H10" s="1"/>
      <c r="I10" s="21" t="s">
        <v>115</v>
      </c>
      <c r="J10" s="21"/>
      <c r="K10" s="275">
        <v>0.05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рачета'!D7</f>
        <v>20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58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58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58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59" t="s">
        <v>152</v>
      </c>
      <c r="D17" s="759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Профиль Пилон 80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хлыст</v>
      </c>
      <c r="G19" s="412">
        <f>' Шаблон материалов'!F2</f>
        <v>8844</v>
      </c>
      <c r="H19" s="412"/>
      <c r="I19" s="413">
        <f t="shared" ref="I19" si="0">$F$11*H19*D19</f>
        <v>0</v>
      </c>
      <c r="J19" s="775">
        <f>G19*I19*E19</f>
        <v>0</v>
      </c>
      <c r="K19" s="776"/>
    </row>
    <row r="20" spans="1:11">
      <c r="A20" s="109">
        <v>2</v>
      </c>
      <c r="B20" s="297"/>
      <c r="C20" s="412" t="str">
        <f>' Шаблон материалов'!B3</f>
        <v>Труба 80 х 80 х 3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метр. Пог.</v>
      </c>
      <c r="G20" s="412">
        <f>' Шаблон материалов'!F3</f>
        <v>280</v>
      </c>
      <c r="H20" s="412"/>
      <c r="I20" s="413">
        <f t="shared" ref="I20:I83" si="1">$F$11*H20*D20</f>
        <v>0</v>
      </c>
      <c r="J20" s="775">
        <f t="shared" ref="J20:J83" si="2">G20*I20*E20</f>
        <v>0</v>
      </c>
      <c r="K20" s="776"/>
    </row>
    <row r="21" spans="1:11">
      <c r="A21" s="109">
        <v>3</v>
      </c>
      <c r="B21" s="297"/>
      <c r="C21" s="412" t="str">
        <f>' Шаблон материалов'!B4</f>
        <v>Акрил мол. 3 мм</v>
      </c>
      <c r="D21" s="412">
        <f>' Шаблон материалов'!C4</f>
        <v>1</v>
      </c>
      <c r="E21" s="412">
        <f>' Шаблон материалов'!D4</f>
        <v>1</v>
      </c>
      <c r="F21" s="412" t="str">
        <f>' Шаблон материалов'!E4</f>
        <v>кв. метр</v>
      </c>
      <c r="G21" s="412">
        <f>' Шаблон материалов'!F4</f>
        <v>1340</v>
      </c>
      <c r="H21" s="412"/>
      <c r="I21" s="413">
        <f t="shared" si="1"/>
        <v>0</v>
      </c>
      <c r="J21" s="775">
        <f t="shared" si="2"/>
        <v>0</v>
      </c>
      <c r="K21" s="776"/>
    </row>
    <row r="22" spans="1:11">
      <c r="A22" s="109">
        <v>4</v>
      </c>
      <c r="B22" s="297"/>
      <c r="C22" s="412" t="str">
        <f>' Шаблон материалов'!B5</f>
        <v>Уголок 50 х 50 х 5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метр. Пог.</v>
      </c>
      <c r="G22" s="412">
        <f>' Шаблон материалов'!F5</f>
        <v>140</v>
      </c>
      <c r="H22" s="412"/>
      <c r="I22" s="413">
        <f t="shared" si="1"/>
        <v>0</v>
      </c>
      <c r="J22" s="775">
        <f t="shared" si="2"/>
        <v>0</v>
      </c>
      <c r="K22" s="776"/>
    </row>
    <row r="23" spans="1:11">
      <c r="A23" s="109">
        <v>5</v>
      </c>
      <c r="B23" s="297"/>
      <c r="C23" s="412" t="str">
        <f>' Шаблон материалов'!B6</f>
        <v>Модуль светодиодный 5050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шт.</v>
      </c>
      <c r="G23" s="412">
        <f>' Шаблон материалов'!F6</f>
        <v>35</v>
      </c>
      <c r="H23" s="412"/>
      <c r="I23" s="413">
        <f t="shared" si="1"/>
        <v>0</v>
      </c>
      <c r="J23" s="775">
        <f t="shared" si="2"/>
        <v>0</v>
      </c>
      <c r="K23" s="776"/>
    </row>
    <row r="24" spans="1:11">
      <c r="A24" s="109">
        <v>6</v>
      </c>
      <c r="B24" s="297"/>
      <c r="C24" s="412" t="str">
        <f>' Шаблон материалов'!B7</f>
        <v>Блок питания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шт.</v>
      </c>
      <c r="G24" s="412">
        <f>' Шаблон материалов'!F7</f>
        <v>1200</v>
      </c>
      <c r="H24" s="412"/>
      <c r="I24" s="413">
        <f t="shared" si="1"/>
        <v>0</v>
      </c>
      <c r="J24" s="775">
        <f t="shared" si="2"/>
        <v>0</v>
      </c>
      <c r="K24" s="776"/>
    </row>
    <row r="25" spans="1:11">
      <c r="A25" s="109">
        <v>7</v>
      </c>
      <c r="B25" s="297"/>
      <c r="C25" s="412" t="str">
        <f>' Шаблон материалов'!B8</f>
        <v>Полноцветная печать транслюцентная</v>
      </c>
      <c r="D25" s="412">
        <f>' Шаблон материалов'!C8</f>
        <v>1</v>
      </c>
      <c r="E25" s="412">
        <f>' Шаблон материалов'!D8</f>
        <v>1</v>
      </c>
      <c r="F25" s="412" t="str">
        <f>' Шаблон материалов'!E8</f>
        <v>кв. метр</v>
      </c>
      <c r="G25" s="412">
        <f>' Шаблон материалов'!F8</f>
        <v>760</v>
      </c>
      <c r="H25" s="412"/>
      <c r="I25" s="413">
        <f t="shared" si="1"/>
        <v>0</v>
      </c>
      <c r="J25" s="775">
        <f t="shared" si="2"/>
        <v>0</v>
      </c>
      <c r="K25" s="776"/>
    </row>
    <row r="26" spans="1:11">
      <c r="A26" s="109">
        <v>8</v>
      </c>
      <c r="B26" s="297"/>
      <c r="C26" s="412" t="str">
        <f>' Шаблон материалов'!B9</f>
        <v>Провод 3-хжильный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метр. Пог.</v>
      </c>
      <c r="G26" s="412">
        <f>' Шаблон материалов'!F9</f>
        <v>26</v>
      </c>
      <c r="H26" s="412"/>
      <c r="I26" s="413">
        <f t="shared" si="1"/>
        <v>0</v>
      </c>
      <c r="J26" s="775">
        <f t="shared" si="2"/>
        <v>0</v>
      </c>
      <c r="K26" s="776"/>
    </row>
    <row r="27" spans="1:11">
      <c r="A27" s="109">
        <v>9</v>
      </c>
      <c r="B27" s="297"/>
      <c r="C27" s="412" t="str">
        <f>' Шаблон материалов'!B10</f>
        <v>Блок бетонный 1 х 1 х 0,15 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куб. метр</v>
      </c>
      <c r="G27" s="412">
        <f>' Шаблон материалов'!F10</f>
        <v>20000</v>
      </c>
      <c r="H27" s="412"/>
      <c r="I27" s="413">
        <f t="shared" si="1"/>
        <v>0</v>
      </c>
      <c r="J27" s="775">
        <f t="shared" si="2"/>
        <v>0</v>
      </c>
      <c r="K27" s="776"/>
    </row>
    <row r="28" spans="1:11">
      <c r="A28" s="109">
        <v>10</v>
      </c>
      <c r="B28" s="297"/>
      <c r="C28" s="412" t="str">
        <f>' Шаблон материалов'!B11</f>
        <v>Блок бетонный 2 х 3 х 0,7 м</v>
      </c>
      <c r="D28" s="412">
        <f>' Шаблон материалов'!C11</f>
        <v>1</v>
      </c>
      <c r="E28" s="412">
        <f>' Шаблон материалов'!D11</f>
        <v>1</v>
      </c>
      <c r="F28" s="412" t="str">
        <f>' Шаблон материалов'!E11</f>
        <v>куб. метр</v>
      </c>
      <c r="G28" s="412">
        <f>' Шаблон материалов'!F11</f>
        <v>20000</v>
      </c>
      <c r="H28" s="412"/>
      <c r="I28" s="413">
        <f t="shared" si="1"/>
        <v>0</v>
      </c>
      <c r="J28" s="775">
        <f t="shared" si="2"/>
        <v>0</v>
      </c>
      <c r="K28" s="776"/>
    </row>
    <row r="29" spans="1:11">
      <c r="A29" s="109">
        <v>11</v>
      </c>
      <c r="B29" s="297"/>
      <c r="C29" s="412">
        <f>' Шаблон материалов'!B12</f>
        <v>0</v>
      </c>
      <c r="D29" s="412">
        <f>' Шаблон материалов'!C12</f>
        <v>0</v>
      </c>
      <c r="E29" s="412">
        <f>' Шаблон материалов'!D12</f>
        <v>0</v>
      </c>
      <c r="F29" s="412">
        <f>' Шаблон материалов'!E12</f>
        <v>0</v>
      </c>
      <c r="G29" s="412">
        <f>' Шаблон материалов'!F12</f>
        <v>0</v>
      </c>
      <c r="H29" s="412"/>
      <c r="I29" s="413">
        <f t="shared" si="1"/>
        <v>0</v>
      </c>
      <c r="J29" s="775">
        <f t="shared" si="2"/>
        <v>0</v>
      </c>
      <c r="K29" s="776"/>
    </row>
    <row r="30" spans="1:11">
      <c r="A30" s="109">
        <v>12</v>
      </c>
      <c r="B30" s="297"/>
      <c r="C30" s="412">
        <f>' Шаблон материалов'!B13</f>
        <v>0</v>
      </c>
      <c r="D30" s="412">
        <f>' Шаблон материалов'!C13</f>
        <v>0</v>
      </c>
      <c r="E30" s="412">
        <f>' Шаблон материалов'!D13</f>
        <v>0</v>
      </c>
      <c r="F30" s="412">
        <f>' Шаблон материалов'!E13</f>
        <v>0</v>
      </c>
      <c r="G30" s="412">
        <f>' Шаблон материалов'!F13</f>
        <v>0</v>
      </c>
      <c r="H30" s="412"/>
      <c r="I30" s="413">
        <f t="shared" si="1"/>
        <v>0</v>
      </c>
      <c r="J30" s="775">
        <f t="shared" si="2"/>
        <v>0</v>
      </c>
      <c r="K30" s="776"/>
    </row>
    <row r="31" spans="1:11">
      <c r="A31" s="109">
        <v>13</v>
      </c>
      <c r="B31" s="297"/>
      <c r="C31" s="412">
        <f>' Шаблон материалов'!B14</f>
        <v>0</v>
      </c>
      <c r="D31" s="412">
        <f>' Шаблон материалов'!C14</f>
        <v>0</v>
      </c>
      <c r="E31" s="412">
        <f>' Шаблон материалов'!D14</f>
        <v>0</v>
      </c>
      <c r="F31" s="412">
        <f>' Шаблон материалов'!E14</f>
        <v>0</v>
      </c>
      <c r="G31" s="412">
        <f>' Шаблон материалов'!F14</f>
        <v>0</v>
      </c>
      <c r="H31" s="412"/>
      <c r="I31" s="413">
        <f t="shared" si="1"/>
        <v>0</v>
      </c>
      <c r="J31" s="775">
        <f t="shared" si="2"/>
        <v>0</v>
      </c>
      <c r="K31" s="776"/>
    </row>
    <row r="32" spans="1:11">
      <c r="A32" s="109">
        <v>14</v>
      </c>
      <c r="B32" s="297"/>
      <c r="C32" s="412">
        <f>' Шаблон материалов'!B15</f>
        <v>0</v>
      </c>
      <c r="D32" s="412">
        <f>' Шаблон материалов'!C15</f>
        <v>0</v>
      </c>
      <c r="E32" s="412">
        <f>' Шаблон материалов'!D15</f>
        <v>0</v>
      </c>
      <c r="F32" s="412">
        <f>' Шаблон материалов'!E15</f>
        <v>0</v>
      </c>
      <c r="G32" s="412">
        <f>' Шаблон материалов'!F15</f>
        <v>0</v>
      </c>
      <c r="H32" s="412"/>
      <c r="I32" s="413">
        <f t="shared" si="1"/>
        <v>0</v>
      </c>
      <c r="J32" s="775">
        <f t="shared" si="2"/>
        <v>0</v>
      </c>
      <c r="K32" s="776"/>
    </row>
    <row r="33" spans="1:11">
      <c r="A33" s="109">
        <v>15</v>
      </c>
      <c r="B33" s="297"/>
      <c r="C33" s="412">
        <f>' Шаблон материалов'!B16</f>
        <v>0</v>
      </c>
      <c r="D33" s="412">
        <f>' Шаблон материалов'!C16</f>
        <v>0</v>
      </c>
      <c r="E33" s="412">
        <f>' Шаблон материалов'!D16</f>
        <v>0</v>
      </c>
      <c r="F33" s="412">
        <f>' Шаблон материалов'!E16</f>
        <v>0</v>
      </c>
      <c r="G33" s="412">
        <f>' Шаблон материалов'!F16</f>
        <v>0</v>
      </c>
      <c r="H33" s="412"/>
      <c r="I33" s="413">
        <f t="shared" si="1"/>
        <v>0</v>
      </c>
      <c r="J33" s="775">
        <f t="shared" si="2"/>
        <v>0</v>
      </c>
      <c r="K33" s="776"/>
    </row>
    <row r="34" spans="1:11">
      <c r="A34" s="109">
        <v>16</v>
      </c>
      <c r="B34" s="297"/>
      <c r="C34" s="412">
        <f>' Шаблон материалов'!B17</f>
        <v>0</v>
      </c>
      <c r="D34" s="412">
        <f>' Шаблон материалов'!C17</f>
        <v>0</v>
      </c>
      <c r="E34" s="412">
        <f>' Шаблон материалов'!D17</f>
        <v>0</v>
      </c>
      <c r="F34" s="412">
        <f>' Шаблон материалов'!E17</f>
        <v>0</v>
      </c>
      <c r="G34" s="412">
        <f>' Шаблон материалов'!F17</f>
        <v>0</v>
      </c>
      <c r="H34" s="412"/>
      <c r="I34" s="413">
        <f t="shared" si="1"/>
        <v>0</v>
      </c>
      <c r="J34" s="775">
        <f t="shared" si="2"/>
        <v>0</v>
      </c>
      <c r="K34" s="776"/>
    </row>
    <row r="35" spans="1:11">
      <c r="A35" s="109">
        <v>17</v>
      </c>
      <c r="B35" s="297"/>
      <c r="C35" s="412">
        <f>' Шаблон материалов'!B18</f>
        <v>0</v>
      </c>
      <c r="D35" s="412">
        <f>' Шаблон материалов'!C18</f>
        <v>0</v>
      </c>
      <c r="E35" s="412">
        <f>' Шаблон материалов'!D18</f>
        <v>0</v>
      </c>
      <c r="F35" s="412">
        <f>' Шаблон материалов'!E18</f>
        <v>0</v>
      </c>
      <c r="G35" s="412">
        <f>' Шаблон материалов'!F18</f>
        <v>0</v>
      </c>
      <c r="H35" s="412"/>
      <c r="I35" s="413">
        <f t="shared" si="1"/>
        <v>0</v>
      </c>
      <c r="J35" s="775">
        <f t="shared" si="2"/>
        <v>0</v>
      </c>
      <c r="K35" s="776"/>
    </row>
    <row r="36" spans="1:11">
      <c r="A36" s="109">
        <v>18</v>
      </c>
      <c r="B36" s="297"/>
      <c r="C36" s="412">
        <f>' Шаблон материалов'!B19</f>
        <v>0</v>
      </c>
      <c r="D36" s="412">
        <f>' Шаблон материалов'!C19</f>
        <v>0</v>
      </c>
      <c r="E36" s="412">
        <f>' Шаблон материалов'!D19</f>
        <v>0</v>
      </c>
      <c r="F36" s="412">
        <f>' Шаблон материалов'!E19</f>
        <v>0</v>
      </c>
      <c r="G36" s="412">
        <f>' Шаблон материалов'!F19</f>
        <v>0</v>
      </c>
      <c r="H36" s="412"/>
      <c r="I36" s="413">
        <f t="shared" si="1"/>
        <v>0</v>
      </c>
      <c r="J36" s="775">
        <f t="shared" si="2"/>
        <v>0</v>
      </c>
      <c r="K36" s="776"/>
    </row>
    <row r="37" spans="1:11">
      <c r="A37" s="109">
        <v>19</v>
      </c>
      <c r="B37" s="297"/>
      <c r="C37" s="412">
        <f>' Шаблон материалов'!B20</f>
        <v>0</v>
      </c>
      <c r="D37" s="412">
        <f>' Шаблон материалов'!C20</f>
        <v>0</v>
      </c>
      <c r="E37" s="412">
        <f>' Шаблон материалов'!D20</f>
        <v>0</v>
      </c>
      <c r="F37" s="412">
        <f>' Шаблон материалов'!E20</f>
        <v>0</v>
      </c>
      <c r="G37" s="412">
        <f>' Шаблон материалов'!F20</f>
        <v>0</v>
      </c>
      <c r="H37" s="412"/>
      <c r="I37" s="413">
        <f t="shared" si="1"/>
        <v>0</v>
      </c>
      <c r="J37" s="775">
        <f t="shared" si="2"/>
        <v>0</v>
      </c>
      <c r="K37" s="776"/>
    </row>
    <row r="38" spans="1:11">
      <c r="A38" s="109">
        <v>20</v>
      </c>
      <c r="B38" s="297"/>
      <c r="C38" s="412">
        <f>' Шаблон материалов'!B21</f>
        <v>0</v>
      </c>
      <c r="D38" s="412">
        <f>' Шаблон материалов'!C21</f>
        <v>0</v>
      </c>
      <c r="E38" s="412">
        <f>' Шаблон материалов'!D21</f>
        <v>0</v>
      </c>
      <c r="F38" s="412">
        <f>' Шаблон материалов'!E21</f>
        <v>0</v>
      </c>
      <c r="G38" s="412">
        <f>' Шаблон материалов'!F21</f>
        <v>0</v>
      </c>
      <c r="H38" s="412"/>
      <c r="I38" s="413">
        <f t="shared" si="1"/>
        <v>0</v>
      </c>
      <c r="J38" s="775">
        <f t="shared" si="2"/>
        <v>0</v>
      </c>
      <c r="K38" s="776"/>
    </row>
    <row r="39" spans="1:11">
      <c r="A39" s="109">
        <v>21</v>
      </c>
      <c r="B39" s="297"/>
      <c r="C39" s="412">
        <f>' Шаблон материалов'!B22</f>
        <v>0</v>
      </c>
      <c r="D39" s="412">
        <f>' Шаблон материалов'!C22</f>
        <v>0</v>
      </c>
      <c r="E39" s="412">
        <f>' Шаблон материалов'!D22</f>
        <v>0</v>
      </c>
      <c r="F39" s="412">
        <f>' Шаблон материалов'!E22</f>
        <v>0</v>
      </c>
      <c r="G39" s="412">
        <f>' Шаблон материалов'!F22</f>
        <v>0</v>
      </c>
      <c r="H39" s="412"/>
      <c r="I39" s="413">
        <f t="shared" si="1"/>
        <v>0</v>
      </c>
      <c r="J39" s="775">
        <f t="shared" si="2"/>
        <v>0</v>
      </c>
      <c r="K39" s="776"/>
    </row>
    <row r="40" spans="1:11">
      <c r="A40" s="109">
        <v>22</v>
      </c>
      <c r="B40" s="297"/>
      <c r="C40" s="412">
        <f>' Шаблон материалов'!B23</f>
        <v>0</v>
      </c>
      <c r="D40" s="412">
        <f>' Шаблон материалов'!C23</f>
        <v>0</v>
      </c>
      <c r="E40" s="412">
        <f>' Шаблон материалов'!D23</f>
        <v>0</v>
      </c>
      <c r="F40" s="412">
        <f>' Шаблон материалов'!E23</f>
        <v>0</v>
      </c>
      <c r="G40" s="412">
        <f>' Шаблон материалов'!F23</f>
        <v>0</v>
      </c>
      <c r="H40" s="412"/>
      <c r="I40" s="413">
        <f t="shared" si="1"/>
        <v>0</v>
      </c>
      <c r="J40" s="775">
        <f t="shared" si="2"/>
        <v>0</v>
      </c>
      <c r="K40" s="776"/>
    </row>
    <row r="41" spans="1:11">
      <c r="A41" s="109">
        <v>23</v>
      </c>
      <c r="B41" s="297"/>
      <c r="C41" s="412">
        <f>' Шаблон материалов'!B24</f>
        <v>0</v>
      </c>
      <c r="D41" s="412">
        <f>' Шаблон материалов'!C24</f>
        <v>0</v>
      </c>
      <c r="E41" s="412">
        <f>' Шаблон материалов'!D24</f>
        <v>0</v>
      </c>
      <c r="F41" s="412">
        <f>' Шаблон материалов'!E24</f>
        <v>0</v>
      </c>
      <c r="G41" s="412">
        <f>' Шаблон материалов'!F24</f>
        <v>0</v>
      </c>
      <c r="H41" s="412"/>
      <c r="I41" s="413">
        <f t="shared" si="1"/>
        <v>0</v>
      </c>
      <c r="J41" s="775">
        <f t="shared" si="2"/>
        <v>0</v>
      </c>
      <c r="K41" s="776"/>
    </row>
    <row r="42" spans="1:11">
      <c r="A42" s="109">
        <v>24</v>
      </c>
      <c r="B42" s="297"/>
      <c r="C42" s="412">
        <f>' Шаблон материалов'!B25</f>
        <v>0</v>
      </c>
      <c r="D42" s="412">
        <f>' Шаблон материалов'!C25</f>
        <v>0</v>
      </c>
      <c r="E42" s="412">
        <f>' Шаблон материалов'!D25</f>
        <v>0</v>
      </c>
      <c r="F42" s="412">
        <f>' Шаблон материалов'!E25</f>
        <v>0</v>
      </c>
      <c r="G42" s="412">
        <f>' Шаблон материалов'!F25</f>
        <v>0</v>
      </c>
      <c r="H42" s="412"/>
      <c r="I42" s="413">
        <f t="shared" si="1"/>
        <v>0</v>
      </c>
      <c r="J42" s="775">
        <f t="shared" si="2"/>
        <v>0</v>
      </c>
      <c r="K42" s="776"/>
    </row>
    <row r="43" spans="1:11">
      <c r="A43" s="109">
        <v>25</v>
      </c>
      <c r="B43" s="297"/>
      <c r="C43" s="412">
        <f>' Шаблон материалов'!B26</f>
        <v>0</v>
      </c>
      <c r="D43" s="412">
        <f>' Шаблон материалов'!C26</f>
        <v>0</v>
      </c>
      <c r="E43" s="412">
        <f>' Шаблон материалов'!D26</f>
        <v>0</v>
      </c>
      <c r="F43" s="412">
        <f>' Шаблон материалов'!E26</f>
        <v>0</v>
      </c>
      <c r="G43" s="412">
        <f>' Шаблон материалов'!F26</f>
        <v>0</v>
      </c>
      <c r="H43" s="412"/>
      <c r="I43" s="413">
        <f t="shared" si="1"/>
        <v>0</v>
      </c>
      <c r="J43" s="775">
        <f t="shared" si="2"/>
        <v>0</v>
      </c>
      <c r="K43" s="776"/>
    </row>
    <row r="44" spans="1:11">
      <c r="A44" s="109">
        <v>26</v>
      </c>
      <c r="B44" s="297"/>
      <c r="C44" s="412">
        <f>' Шаблон материалов'!B27</f>
        <v>0</v>
      </c>
      <c r="D44" s="412">
        <f>' Шаблон материалов'!C27</f>
        <v>0</v>
      </c>
      <c r="E44" s="412">
        <f>' Шаблон материалов'!D27</f>
        <v>0</v>
      </c>
      <c r="F44" s="412">
        <f>' Шаблон материалов'!E27</f>
        <v>0</v>
      </c>
      <c r="G44" s="412">
        <f>' Шаблон материалов'!F27</f>
        <v>0</v>
      </c>
      <c r="H44" s="412"/>
      <c r="I44" s="413">
        <f t="shared" si="1"/>
        <v>0</v>
      </c>
      <c r="J44" s="775">
        <f t="shared" si="2"/>
        <v>0</v>
      </c>
      <c r="K44" s="776"/>
    </row>
    <row r="45" spans="1:11">
      <c r="A45" s="109">
        <v>27</v>
      </c>
      <c r="B45" s="297"/>
      <c r="C45" s="412">
        <f>' Шаблон материалов'!B28</f>
        <v>0</v>
      </c>
      <c r="D45" s="412">
        <f>' Шаблон материалов'!C28</f>
        <v>0</v>
      </c>
      <c r="E45" s="412">
        <f>' Шаблон материалов'!D28</f>
        <v>0</v>
      </c>
      <c r="F45" s="412">
        <f>' Шаблон материалов'!E28</f>
        <v>0</v>
      </c>
      <c r="G45" s="412">
        <f>' Шаблон материалов'!F28</f>
        <v>0</v>
      </c>
      <c r="H45" s="412"/>
      <c r="I45" s="413">
        <f t="shared" si="1"/>
        <v>0</v>
      </c>
      <c r="J45" s="775">
        <f t="shared" si="2"/>
        <v>0</v>
      </c>
      <c r="K45" s="776"/>
    </row>
    <row r="46" spans="1:11">
      <c r="A46" s="109">
        <v>28</v>
      </c>
      <c r="B46" s="297"/>
      <c r="C46" s="412">
        <f>' Шаблон материалов'!B29</f>
        <v>0</v>
      </c>
      <c r="D46" s="412">
        <f>' Шаблон материалов'!C29</f>
        <v>0</v>
      </c>
      <c r="E46" s="412">
        <f>' Шаблон материалов'!D29</f>
        <v>0</v>
      </c>
      <c r="F46" s="412">
        <f>' Шаблон материалов'!E29</f>
        <v>0</v>
      </c>
      <c r="G46" s="412">
        <f>' Шаблон материалов'!F29</f>
        <v>0</v>
      </c>
      <c r="H46" s="412"/>
      <c r="I46" s="413">
        <f t="shared" si="1"/>
        <v>0</v>
      </c>
      <c r="J46" s="775">
        <f t="shared" si="2"/>
        <v>0</v>
      </c>
      <c r="K46" s="776"/>
    </row>
    <row r="47" spans="1:11">
      <c r="A47" s="109">
        <v>29</v>
      </c>
      <c r="B47" s="297"/>
      <c r="C47" s="412">
        <f>' Шаблон материалов'!B30</f>
        <v>0</v>
      </c>
      <c r="D47" s="412">
        <f>' Шаблон материалов'!C30</f>
        <v>0</v>
      </c>
      <c r="E47" s="412">
        <f>' Шаблон материалов'!D30</f>
        <v>0</v>
      </c>
      <c r="F47" s="412">
        <f>' Шаблон материалов'!E30</f>
        <v>0</v>
      </c>
      <c r="G47" s="412">
        <f>' Шаблон материалов'!F30</f>
        <v>0</v>
      </c>
      <c r="H47" s="412"/>
      <c r="I47" s="413">
        <f t="shared" si="1"/>
        <v>0</v>
      </c>
      <c r="J47" s="775">
        <f t="shared" si="2"/>
        <v>0</v>
      </c>
      <c r="K47" s="776"/>
    </row>
    <row r="48" spans="1:11">
      <c r="A48" s="109">
        <v>30</v>
      </c>
      <c r="B48" s="297"/>
      <c r="C48" s="412">
        <f>' Шаблон материалов'!B31</f>
        <v>0</v>
      </c>
      <c r="D48" s="412">
        <f>' Шаблон материалов'!C31</f>
        <v>0</v>
      </c>
      <c r="E48" s="412">
        <f>' Шаблон материалов'!D31</f>
        <v>0</v>
      </c>
      <c r="F48" s="412">
        <f>' Шаблон материалов'!E31</f>
        <v>0</v>
      </c>
      <c r="G48" s="412">
        <f>' Шаблон материалов'!F31</f>
        <v>0</v>
      </c>
      <c r="H48" s="412"/>
      <c r="I48" s="413">
        <f t="shared" si="1"/>
        <v>0</v>
      </c>
      <c r="J48" s="775">
        <f t="shared" si="2"/>
        <v>0</v>
      </c>
      <c r="K48" s="776"/>
    </row>
    <row r="49" spans="1:11">
      <c r="A49" s="109">
        <v>31</v>
      </c>
      <c r="B49" s="297"/>
      <c r="C49" s="412">
        <f>' Шаблон материалов'!B32</f>
        <v>0</v>
      </c>
      <c r="D49" s="412">
        <f>' Шаблон материалов'!C32</f>
        <v>0</v>
      </c>
      <c r="E49" s="412">
        <f>' Шаблон материалов'!D32</f>
        <v>0</v>
      </c>
      <c r="F49" s="412">
        <f>' Шаблон материалов'!E32</f>
        <v>0</v>
      </c>
      <c r="G49" s="412">
        <f>' Шаблон материалов'!F32</f>
        <v>0</v>
      </c>
      <c r="H49" s="412"/>
      <c r="I49" s="413">
        <f t="shared" si="1"/>
        <v>0</v>
      </c>
      <c r="J49" s="775">
        <f t="shared" si="2"/>
        <v>0</v>
      </c>
      <c r="K49" s="776"/>
    </row>
    <row r="50" spans="1:11">
      <c r="A50" s="109">
        <v>32</v>
      </c>
      <c r="B50" s="297"/>
      <c r="C50" s="412">
        <f>' Шаблон материалов'!B33</f>
        <v>0</v>
      </c>
      <c r="D50" s="412">
        <f>' Шаблон материалов'!C33</f>
        <v>0</v>
      </c>
      <c r="E50" s="412">
        <f>' Шаблон материалов'!D33</f>
        <v>0</v>
      </c>
      <c r="F50" s="412">
        <f>' Шаблон материалов'!E33</f>
        <v>0</v>
      </c>
      <c r="G50" s="412">
        <f>' Шаблон материалов'!F33</f>
        <v>0</v>
      </c>
      <c r="H50" s="412"/>
      <c r="I50" s="413">
        <f t="shared" si="1"/>
        <v>0</v>
      </c>
      <c r="J50" s="775">
        <f t="shared" si="2"/>
        <v>0</v>
      </c>
      <c r="K50" s="776"/>
    </row>
    <row r="51" spans="1:11">
      <c r="A51" s="109">
        <v>33</v>
      </c>
      <c r="B51" s="297"/>
      <c r="C51" s="412">
        <f>' Шаблон материалов'!B34</f>
        <v>0</v>
      </c>
      <c r="D51" s="412">
        <f>' Шаблон материалов'!C34</f>
        <v>0</v>
      </c>
      <c r="E51" s="412">
        <f>' Шаблон материалов'!D34</f>
        <v>0</v>
      </c>
      <c r="F51" s="412">
        <f>' Шаблон материалов'!E34</f>
        <v>0</v>
      </c>
      <c r="G51" s="412">
        <f>' Шаблон материалов'!F34</f>
        <v>0</v>
      </c>
      <c r="H51" s="412"/>
      <c r="I51" s="413">
        <f t="shared" si="1"/>
        <v>0</v>
      </c>
      <c r="J51" s="775">
        <f t="shared" si="2"/>
        <v>0</v>
      </c>
      <c r="K51" s="776"/>
    </row>
    <row r="52" spans="1:11">
      <c r="A52" s="109">
        <v>34</v>
      </c>
      <c r="B52" s="297"/>
      <c r="C52" s="412">
        <f>' Шаблон материалов'!B35</f>
        <v>0</v>
      </c>
      <c r="D52" s="412">
        <f>' Шаблон материалов'!C35</f>
        <v>0</v>
      </c>
      <c r="E52" s="412">
        <f>' Шаблон материалов'!D35</f>
        <v>0</v>
      </c>
      <c r="F52" s="412">
        <f>' Шаблон материалов'!E35</f>
        <v>0</v>
      </c>
      <c r="G52" s="412">
        <f>' Шаблон материалов'!F35</f>
        <v>0</v>
      </c>
      <c r="H52" s="412"/>
      <c r="I52" s="413">
        <f t="shared" si="1"/>
        <v>0</v>
      </c>
      <c r="J52" s="775">
        <f t="shared" si="2"/>
        <v>0</v>
      </c>
      <c r="K52" s="776"/>
    </row>
    <row r="53" spans="1:11">
      <c r="A53" s="109">
        <v>35</v>
      </c>
      <c r="B53" s="297"/>
      <c r="C53" s="412">
        <f>' Шаблон материалов'!B36</f>
        <v>0</v>
      </c>
      <c r="D53" s="412">
        <f>' Шаблон материалов'!C36</f>
        <v>0</v>
      </c>
      <c r="E53" s="412">
        <f>' Шаблон материалов'!D36</f>
        <v>0</v>
      </c>
      <c r="F53" s="412">
        <f>' Шаблон материалов'!E36</f>
        <v>0</v>
      </c>
      <c r="G53" s="412">
        <f>' Шаблон материалов'!F36</f>
        <v>0</v>
      </c>
      <c r="H53" s="412"/>
      <c r="I53" s="413">
        <f t="shared" si="1"/>
        <v>0</v>
      </c>
      <c r="J53" s="775">
        <f t="shared" si="2"/>
        <v>0</v>
      </c>
      <c r="K53" s="776"/>
    </row>
    <row r="54" spans="1:11">
      <c r="A54" s="109">
        <v>36</v>
      </c>
      <c r="B54" s="297"/>
      <c r="C54" s="412">
        <f>' Шаблон материалов'!B37</f>
        <v>0</v>
      </c>
      <c r="D54" s="412">
        <f>' Шаблон материалов'!C37</f>
        <v>0</v>
      </c>
      <c r="E54" s="412">
        <f>' Шаблон материалов'!D37</f>
        <v>0</v>
      </c>
      <c r="F54" s="412">
        <f>' Шаблон материалов'!E37</f>
        <v>0</v>
      </c>
      <c r="G54" s="412">
        <f>' Шаблон материалов'!F37</f>
        <v>0</v>
      </c>
      <c r="H54" s="412"/>
      <c r="I54" s="413">
        <f t="shared" si="1"/>
        <v>0</v>
      </c>
      <c r="J54" s="775">
        <f t="shared" si="2"/>
        <v>0</v>
      </c>
      <c r="K54" s="776"/>
    </row>
    <row r="55" spans="1:11">
      <c r="A55" s="109">
        <v>37</v>
      </c>
      <c r="B55" s="297"/>
      <c r="C55" s="412">
        <f>' Шаблон материалов'!B38</f>
        <v>0</v>
      </c>
      <c r="D55" s="412">
        <f>' Шаблон материалов'!C38</f>
        <v>0</v>
      </c>
      <c r="E55" s="412">
        <f>' Шаблон материалов'!D38</f>
        <v>0</v>
      </c>
      <c r="F55" s="412">
        <f>' Шаблон материалов'!E38</f>
        <v>0</v>
      </c>
      <c r="G55" s="412">
        <f>' Шаблон материалов'!F38</f>
        <v>0</v>
      </c>
      <c r="H55" s="412"/>
      <c r="I55" s="413">
        <f t="shared" si="1"/>
        <v>0</v>
      </c>
      <c r="J55" s="775">
        <f t="shared" si="2"/>
        <v>0</v>
      </c>
      <c r="K55" s="776"/>
    </row>
    <row r="56" spans="1:11">
      <c r="A56" s="109">
        <v>38</v>
      </c>
      <c r="B56" s="297"/>
      <c r="C56" s="412">
        <f>' Шаблон материалов'!B39</f>
        <v>0</v>
      </c>
      <c r="D56" s="412">
        <f>' Шаблон материалов'!C39</f>
        <v>0</v>
      </c>
      <c r="E56" s="412">
        <f>' Шаблон материалов'!D39</f>
        <v>0</v>
      </c>
      <c r="F56" s="412">
        <f>' Шаблон материалов'!E39</f>
        <v>0</v>
      </c>
      <c r="G56" s="412">
        <f>' Шаблон материалов'!F39</f>
        <v>0</v>
      </c>
      <c r="H56" s="412"/>
      <c r="I56" s="413">
        <f t="shared" si="1"/>
        <v>0</v>
      </c>
      <c r="J56" s="775">
        <f t="shared" si="2"/>
        <v>0</v>
      </c>
      <c r="K56" s="776"/>
    </row>
    <row r="57" spans="1:11">
      <c r="A57" s="109">
        <v>39</v>
      </c>
      <c r="B57" s="297"/>
      <c r="C57" s="412">
        <f>' Шаблон материалов'!B40</f>
        <v>0</v>
      </c>
      <c r="D57" s="412">
        <f>' Шаблон материалов'!C40</f>
        <v>0</v>
      </c>
      <c r="E57" s="412">
        <f>' Шаблон материалов'!D40</f>
        <v>0</v>
      </c>
      <c r="F57" s="412">
        <f>' Шаблон материалов'!E40</f>
        <v>0</v>
      </c>
      <c r="G57" s="412">
        <f>' Шаблон материалов'!F40</f>
        <v>0</v>
      </c>
      <c r="H57" s="412"/>
      <c r="I57" s="413">
        <f t="shared" si="1"/>
        <v>0</v>
      </c>
      <c r="J57" s="775">
        <f t="shared" si="2"/>
        <v>0</v>
      </c>
      <c r="K57" s="776"/>
    </row>
    <row r="58" spans="1:11">
      <c r="A58" s="109">
        <v>40</v>
      </c>
      <c r="B58" s="297"/>
      <c r="C58" s="412">
        <f>' Шаблон материалов'!B41</f>
        <v>0</v>
      </c>
      <c r="D58" s="412">
        <f>' Шаблон материалов'!C41</f>
        <v>0</v>
      </c>
      <c r="E58" s="412">
        <f>' Шаблон материалов'!D41</f>
        <v>0</v>
      </c>
      <c r="F58" s="412">
        <f>' Шаблон материалов'!E41</f>
        <v>0</v>
      </c>
      <c r="G58" s="412">
        <f>' Шаблон материалов'!F41</f>
        <v>0</v>
      </c>
      <c r="H58" s="412"/>
      <c r="I58" s="413">
        <f t="shared" si="1"/>
        <v>0</v>
      </c>
      <c r="J58" s="775">
        <f t="shared" si="2"/>
        <v>0</v>
      </c>
      <c r="K58" s="776"/>
    </row>
    <row r="59" spans="1:11">
      <c r="A59" s="109">
        <v>41</v>
      </c>
      <c r="B59" s="297"/>
      <c r="C59" s="412">
        <f>' Шаблон материалов'!B42</f>
        <v>0</v>
      </c>
      <c r="D59" s="412">
        <f>' Шаблон материалов'!C42</f>
        <v>0</v>
      </c>
      <c r="E59" s="412">
        <f>' Шаблон материалов'!D42</f>
        <v>0</v>
      </c>
      <c r="F59" s="412">
        <f>' Шаблон материалов'!E42</f>
        <v>0</v>
      </c>
      <c r="G59" s="412">
        <f>' Шаблон материалов'!F42</f>
        <v>0</v>
      </c>
      <c r="H59" s="412"/>
      <c r="I59" s="413">
        <f t="shared" si="1"/>
        <v>0</v>
      </c>
      <c r="J59" s="775">
        <f t="shared" si="2"/>
        <v>0</v>
      </c>
      <c r="K59" s="776"/>
    </row>
    <row r="60" spans="1:11">
      <c r="A60" s="109">
        <v>42</v>
      </c>
      <c r="B60" s="297"/>
      <c r="C60" s="412">
        <f>' Шаблон материалов'!B43</f>
        <v>0</v>
      </c>
      <c r="D60" s="412">
        <f>' Шаблон материалов'!C43</f>
        <v>0</v>
      </c>
      <c r="E60" s="412">
        <f>' Шаблон материалов'!D43</f>
        <v>0</v>
      </c>
      <c r="F60" s="412">
        <f>' Шаблон материалов'!E43</f>
        <v>0</v>
      </c>
      <c r="G60" s="412">
        <f>' Шаблон материалов'!F43</f>
        <v>0</v>
      </c>
      <c r="H60" s="412"/>
      <c r="I60" s="413">
        <f t="shared" si="1"/>
        <v>0</v>
      </c>
      <c r="J60" s="775">
        <f t="shared" si="2"/>
        <v>0</v>
      </c>
      <c r="K60" s="776"/>
    </row>
    <row r="61" spans="1:11">
      <c r="A61" s="109">
        <v>43</v>
      </c>
      <c r="B61" s="297"/>
      <c r="C61" s="412">
        <f>' Шаблон материалов'!B44</f>
        <v>0</v>
      </c>
      <c r="D61" s="412">
        <f>' Шаблон материалов'!C44</f>
        <v>0</v>
      </c>
      <c r="E61" s="412">
        <f>' Шаблон материалов'!D44</f>
        <v>0</v>
      </c>
      <c r="F61" s="412">
        <f>' Шаблон материалов'!E44</f>
        <v>0</v>
      </c>
      <c r="G61" s="412">
        <f>' Шаблон материалов'!F44</f>
        <v>0</v>
      </c>
      <c r="H61" s="412"/>
      <c r="I61" s="413">
        <f t="shared" si="1"/>
        <v>0</v>
      </c>
      <c r="J61" s="775">
        <f t="shared" si="2"/>
        <v>0</v>
      </c>
      <c r="K61" s="776"/>
    </row>
    <row r="62" spans="1:11">
      <c r="A62" s="109">
        <v>44</v>
      </c>
      <c r="B62" s="297"/>
      <c r="C62" s="412">
        <f>' Шаблон материалов'!B45</f>
        <v>0</v>
      </c>
      <c r="D62" s="412">
        <f>' Шаблон материалов'!C45</f>
        <v>0</v>
      </c>
      <c r="E62" s="412">
        <f>' Шаблон материалов'!D45</f>
        <v>0</v>
      </c>
      <c r="F62" s="412">
        <f>' Шаблон материалов'!E45</f>
        <v>0</v>
      </c>
      <c r="G62" s="412">
        <f>' Шаблон материалов'!F45</f>
        <v>0</v>
      </c>
      <c r="H62" s="412"/>
      <c r="I62" s="413">
        <f t="shared" si="1"/>
        <v>0</v>
      </c>
      <c r="J62" s="775">
        <f t="shared" si="2"/>
        <v>0</v>
      </c>
      <c r="K62" s="776"/>
    </row>
    <row r="63" spans="1:11">
      <c r="A63" s="109">
        <v>45</v>
      </c>
      <c r="B63" s="297"/>
      <c r="C63" s="412">
        <f>' Шаблон материалов'!B46</f>
        <v>0</v>
      </c>
      <c r="D63" s="412">
        <f>' Шаблон материалов'!C46</f>
        <v>0</v>
      </c>
      <c r="E63" s="412">
        <f>' Шаблон материалов'!D46</f>
        <v>0</v>
      </c>
      <c r="F63" s="412">
        <f>' Шаблон материалов'!E46</f>
        <v>0</v>
      </c>
      <c r="G63" s="412">
        <f>' Шаблон материалов'!F46</f>
        <v>0</v>
      </c>
      <c r="H63" s="412"/>
      <c r="I63" s="413">
        <f t="shared" si="1"/>
        <v>0</v>
      </c>
      <c r="J63" s="775">
        <f t="shared" si="2"/>
        <v>0</v>
      </c>
      <c r="K63" s="776"/>
    </row>
    <row r="64" spans="1:11">
      <c r="A64" s="109">
        <v>46</v>
      </c>
      <c r="B64" s="297"/>
      <c r="C64" s="412">
        <f>' Шаблон материалов'!B47</f>
        <v>0</v>
      </c>
      <c r="D64" s="412">
        <f>' Шаблон материалов'!C47</f>
        <v>0</v>
      </c>
      <c r="E64" s="412">
        <f>' Шаблон материалов'!D47</f>
        <v>0</v>
      </c>
      <c r="F64" s="412">
        <f>' Шаблон материалов'!E47</f>
        <v>0</v>
      </c>
      <c r="G64" s="412">
        <f>' Шаблон материалов'!F47</f>
        <v>0</v>
      </c>
      <c r="H64" s="412"/>
      <c r="I64" s="413">
        <f t="shared" si="1"/>
        <v>0</v>
      </c>
      <c r="J64" s="775">
        <f t="shared" si="2"/>
        <v>0</v>
      </c>
      <c r="K64" s="776"/>
    </row>
    <row r="65" spans="1:11">
      <c r="A65" s="109">
        <v>47</v>
      </c>
      <c r="B65" s="297"/>
      <c r="C65" s="412">
        <f>' Шаблон материалов'!B48</f>
        <v>0</v>
      </c>
      <c r="D65" s="412">
        <f>' Шаблон материалов'!C48</f>
        <v>0</v>
      </c>
      <c r="E65" s="412">
        <f>' Шаблон материалов'!D48</f>
        <v>0</v>
      </c>
      <c r="F65" s="412">
        <f>' Шаблон материалов'!E48</f>
        <v>0</v>
      </c>
      <c r="G65" s="412">
        <f>' Шаблон материалов'!F48</f>
        <v>0</v>
      </c>
      <c r="H65" s="412"/>
      <c r="I65" s="413">
        <f t="shared" si="1"/>
        <v>0</v>
      </c>
      <c r="J65" s="775">
        <f t="shared" si="2"/>
        <v>0</v>
      </c>
      <c r="K65" s="776"/>
    </row>
    <row r="66" spans="1:11">
      <c r="A66" s="109">
        <v>48</v>
      </c>
      <c r="B66" s="297"/>
      <c r="C66" s="412">
        <f>' Шаблон материалов'!B49</f>
        <v>0</v>
      </c>
      <c r="D66" s="412">
        <f>' Шаблон материалов'!C49</f>
        <v>0</v>
      </c>
      <c r="E66" s="412">
        <f>' Шаблон материалов'!D49</f>
        <v>0</v>
      </c>
      <c r="F66" s="412">
        <f>' Шаблон материалов'!E49</f>
        <v>0</v>
      </c>
      <c r="G66" s="412">
        <f>' Шаблон материалов'!F49</f>
        <v>0</v>
      </c>
      <c r="H66" s="412"/>
      <c r="I66" s="413">
        <f t="shared" si="1"/>
        <v>0</v>
      </c>
      <c r="J66" s="775">
        <f t="shared" si="2"/>
        <v>0</v>
      </c>
      <c r="K66" s="776"/>
    </row>
    <row r="67" spans="1:11">
      <c r="A67" s="109">
        <v>49</v>
      </c>
      <c r="B67" s="297"/>
      <c r="C67" s="412">
        <f>' Шаблон материалов'!B50</f>
        <v>0</v>
      </c>
      <c r="D67" s="412">
        <f>' Шаблон материалов'!C50</f>
        <v>0</v>
      </c>
      <c r="E67" s="412">
        <f>' Шаблон материалов'!D50</f>
        <v>0</v>
      </c>
      <c r="F67" s="412">
        <f>' Шаблон материалов'!E50</f>
        <v>0</v>
      </c>
      <c r="G67" s="412">
        <f>' Шаблон материалов'!F50</f>
        <v>0</v>
      </c>
      <c r="H67" s="412"/>
      <c r="I67" s="413">
        <f t="shared" si="1"/>
        <v>0</v>
      </c>
      <c r="J67" s="775">
        <f t="shared" si="2"/>
        <v>0</v>
      </c>
      <c r="K67" s="776"/>
    </row>
    <row r="68" spans="1:11">
      <c r="A68" s="109">
        <v>50</v>
      </c>
      <c r="B68" s="297"/>
      <c r="C68" s="412">
        <f>' Шаблон материалов'!B51</f>
        <v>0</v>
      </c>
      <c r="D68" s="412">
        <f>' Шаблон материалов'!C51</f>
        <v>0</v>
      </c>
      <c r="E68" s="412">
        <f>' Шаблон материалов'!D51</f>
        <v>0</v>
      </c>
      <c r="F68" s="412">
        <f>' Шаблон материалов'!E51</f>
        <v>0</v>
      </c>
      <c r="G68" s="412">
        <f>' Шаблон материалов'!F51</f>
        <v>0</v>
      </c>
      <c r="H68" s="412"/>
      <c r="I68" s="413">
        <f t="shared" si="1"/>
        <v>0</v>
      </c>
      <c r="J68" s="775">
        <f t="shared" si="2"/>
        <v>0</v>
      </c>
      <c r="K68" s="776"/>
    </row>
    <row r="69" spans="1:11">
      <c r="A69" s="109">
        <v>51</v>
      </c>
      <c r="B69" s="297"/>
      <c r="C69" s="412">
        <f>' Шаблон материалов'!B52</f>
        <v>0</v>
      </c>
      <c r="D69" s="412">
        <f>' Шаблон материалов'!C52</f>
        <v>0</v>
      </c>
      <c r="E69" s="412">
        <f>' Шаблон материалов'!D52</f>
        <v>0</v>
      </c>
      <c r="F69" s="412">
        <f>' Шаблон материалов'!E52</f>
        <v>0</v>
      </c>
      <c r="G69" s="412">
        <f>' Шаблон материалов'!F52</f>
        <v>0</v>
      </c>
      <c r="H69" s="412"/>
      <c r="I69" s="413">
        <f t="shared" si="1"/>
        <v>0</v>
      </c>
      <c r="J69" s="775">
        <f t="shared" si="2"/>
        <v>0</v>
      </c>
      <c r="K69" s="776"/>
    </row>
    <row r="70" spans="1:11">
      <c r="A70" s="109">
        <v>52</v>
      </c>
      <c r="B70" s="297"/>
      <c r="C70" s="412">
        <f>' Шаблон материалов'!B53</f>
        <v>0</v>
      </c>
      <c r="D70" s="412">
        <f>' Шаблон материалов'!C53</f>
        <v>0</v>
      </c>
      <c r="E70" s="412">
        <f>' Шаблон материалов'!D53</f>
        <v>0</v>
      </c>
      <c r="F70" s="412">
        <f>' Шаблон материалов'!E53</f>
        <v>0</v>
      </c>
      <c r="G70" s="412">
        <f>' Шаблон материалов'!F53</f>
        <v>0</v>
      </c>
      <c r="H70" s="412"/>
      <c r="I70" s="413">
        <f t="shared" si="1"/>
        <v>0</v>
      </c>
      <c r="J70" s="775">
        <f t="shared" si="2"/>
        <v>0</v>
      </c>
      <c r="K70" s="776"/>
    </row>
    <row r="71" spans="1:11">
      <c r="A71" s="109">
        <v>53</v>
      </c>
      <c r="B71" s="297"/>
      <c r="C71" s="412">
        <f>' Шаблон материалов'!B54</f>
        <v>0</v>
      </c>
      <c r="D71" s="412">
        <f>' Шаблон материалов'!C54</f>
        <v>0</v>
      </c>
      <c r="E71" s="412">
        <f>' Шаблон материалов'!D54</f>
        <v>0</v>
      </c>
      <c r="F71" s="412">
        <f>' Шаблон материалов'!E54</f>
        <v>0</v>
      </c>
      <c r="G71" s="412">
        <f>' Шаблон материалов'!F54</f>
        <v>0</v>
      </c>
      <c r="H71" s="412"/>
      <c r="I71" s="413">
        <f t="shared" si="1"/>
        <v>0</v>
      </c>
      <c r="J71" s="775">
        <f t="shared" si="2"/>
        <v>0</v>
      </c>
      <c r="K71" s="776"/>
    </row>
    <row r="72" spans="1:11">
      <c r="A72" s="109">
        <v>54</v>
      </c>
      <c r="B72" s="297"/>
      <c r="C72" s="412">
        <f>' Шаблон материалов'!B55</f>
        <v>0</v>
      </c>
      <c r="D72" s="412">
        <f>' Шаблон материалов'!C55</f>
        <v>0</v>
      </c>
      <c r="E72" s="412">
        <f>' Шаблон материалов'!D55</f>
        <v>0</v>
      </c>
      <c r="F72" s="412">
        <f>' Шаблон материалов'!E55</f>
        <v>0</v>
      </c>
      <c r="G72" s="412">
        <f>' Шаблон материалов'!F55</f>
        <v>0</v>
      </c>
      <c r="H72" s="412"/>
      <c r="I72" s="413">
        <f t="shared" si="1"/>
        <v>0</v>
      </c>
      <c r="J72" s="775">
        <f t="shared" si="2"/>
        <v>0</v>
      </c>
      <c r="K72" s="776"/>
    </row>
    <row r="73" spans="1:11">
      <c r="A73" s="109">
        <v>55</v>
      </c>
      <c r="B73" s="297"/>
      <c r="C73" s="412">
        <f>' Шаблон материалов'!B56</f>
        <v>0</v>
      </c>
      <c r="D73" s="412">
        <f>' Шаблон материалов'!C56</f>
        <v>0</v>
      </c>
      <c r="E73" s="412">
        <f>' Шаблон материалов'!D56</f>
        <v>0</v>
      </c>
      <c r="F73" s="412">
        <f>' Шаблон материалов'!E56</f>
        <v>0</v>
      </c>
      <c r="G73" s="412">
        <f>' Шаблон материалов'!F56</f>
        <v>0</v>
      </c>
      <c r="H73" s="412"/>
      <c r="I73" s="413">
        <f t="shared" si="1"/>
        <v>0</v>
      </c>
      <c r="J73" s="775">
        <f t="shared" si="2"/>
        <v>0</v>
      </c>
      <c r="K73" s="776"/>
    </row>
    <row r="74" spans="1:11">
      <c r="A74" s="109">
        <v>56</v>
      </c>
      <c r="B74" s="297"/>
      <c r="C74" s="412">
        <f>' Шаблон материалов'!B57</f>
        <v>0</v>
      </c>
      <c r="D74" s="412">
        <f>' Шаблон материалов'!C57</f>
        <v>0</v>
      </c>
      <c r="E74" s="412">
        <f>' Шаблон материалов'!D57</f>
        <v>0</v>
      </c>
      <c r="F74" s="412">
        <f>' Шаблон материалов'!E57</f>
        <v>0</v>
      </c>
      <c r="G74" s="412">
        <f>' Шаблон материалов'!F57</f>
        <v>0</v>
      </c>
      <c r="H74" s="412"/>
      <c r="I74" s="413">
        <f t="shared" si="1"/>
        <v>0</v>
      </c>
      <c r="J74" s="775">
        <f t="shared" si="2"/>
        <v>0</v>
      </c>
      <c r="K74" s="776"/>
    </row>
    <row r="75" spans="1:11">
      <c r="A75" s="109">
        <v>57</v>
      </c>
      <c r="B75" s="297"/>
      <c r="C75" s="412">
        <f>' Шаблон материалов'!B58</f>
        <v>0</v>
      </c>
      <c r="D75" s="412">
        <f>' Шаблон материалов'!C58</f>
        <v>0</v>
      </c>
      <c r="E75" s="412">
        <f>' Шаблон материалов'!D58</f>
        <v>0</v>
      </c>
      <c r="F75" s="412">
        <f>' Шаблон материалов'!E58</f>
        <v>0</v>
      </c>
      <c r="G75" s="412">
        <f>' Шаблон материалов'!F58</f>
        <v>0</v>
      </c>
      <c r="H75" s="412"/>
      <c r="I75" s="413">
        <f t="shared" si="1"/>
        <v>0</v>
      </c>
      <c r="J75" s="775">
        <f t="shared" si="2"/>
        <v>0</v>
      </c>
      <c r="K75" s="776"/>
    </row>
    <row r="76" spans="1:11">
      <c r="A76" s="109">
        <v>58</v>
      </c>
      <c r="B76" s="297"/>
      <c r="C76" s="412">
        <f>' Шаблон материалов'!B59</f>
        <v>0</v>
      </c>
      <c r="D76" s="412">
        <f>' Шаблон материалов'!C59</f>
        <v>0</v>
      </c>
      <c r="E76" s="412">
        <f>' Шаблон материалов'!D59</f>
        <v>0</v>
      </c>
      <c r="F76" s="412">
        <f>' Шаблон материалов'!E59</f>
        <v>0</v>
      </c>
      <c r="G76" s="412">
        <f>' Шаблон материалов'!F59</f>
        <v>0</v>
      </c>
      <c r="H76" s="412"/>
      <c r="I76" s="413">
        <f t="shared" si="1"/>
        <v>0</v>
      </c>
      <c r="J76" s="775">
        <f t="shared" si="2"/>
        <v>0</v>
      </c>
      <c r="K76" s="776"/>
    </row>
    <row r="77" spans="1:11">
      <c r="A77" s="109">
        <v>59</v>
      </c>
      <c r="B77" s="297"/>
      <c r="C77" s="412">
        <f>' Шаблон материалов'!B60</f>
        <v>0</v>
      </c>
      <c r="D77" s="412">
        <f>' Шаблон материалов'!C60</f>
        <v>0</v>
      </c>
      <c r="E77" s="412">
        <f>' Шаблон материалов'!D60</f>
        <v>0</v>
      </c>
      <c r="F77" s="412">
        <f>' Шаблон материалов'!E60</f>
        <v>0</v>
      </c>
      <c r="G77" s="412">
        <f>' Шаблон материалов'!F60</f>
        <v>0</v>
      </c>
      <c r="H77" s="412"/>
      <c r="I77" s="413">
        <f t="shared" si="1"/>
        <v>0</v>
      </c>
      <c r="J77" s="775">
        <f t="shared" si="2"/>
        <v>0</v>
      </c>
      <c r="K77" s="776"/>
    </row>
    <row r="78" spans="1:11">
      <c r="A78" s="109">
        <v>60</v>
      </c>
      <c r="B78" s="297"/>
      <c r="C78" s="412">
        <f>' Шаблон материалов'!B61</f>
        <v>0</v>
      </c>
      <c r="D78" s="412">
        <f>' Шаблон материалов'!C61</f>
        <v>0</v>
      </c>
      <c r="E78" s="412">
        <f>' Шаблон материалов'!D61</f>
        <v>0</v>
      </c>
      <c r="F78" s="412">
        <f>' Шаблон материалов'!E61</f>
        <v>0</v>
      </c>
      <c r="G78" s="412">
        <f>' Шаблон материалов'!F61</f>
        <v>0</v>
      </c>
      <c r="H78" s="412"/>
      <c r="I78" s="413">
        <f t="shared" si="1"/>
        <v>0</v>
      </c>
      <c r="J78" s="775">
        <f t="shared" si="2"/>
        <v>0</v>
      </c>
      <c r="K78" s="776"/>
    </row>
    <row r="79" spans="1:11">
      <c r="A79" s="109">
        <v>61</v>
      </c>
      <c r="B79" s="297"/>
      <c r="C79" s="412">
        <f>' Шаблон материалов'!B62</f>
        <v>0</v>
      </c>
      <c r="D79" s="412">
        <f>' Шаблон материалов'!C62</f>
        <v>0</v>
      </c>
      <c r="E79" s="412">
        <f>' Шаблон материалов'!D62</f>
        <v>0</v>
      </c>
      <c r="F79" s="412">
        <f>' Шаблон материалов'!E62</f>
        <v>0</v>
      </c>
      <c r="G79" s="412">
        <f>' Шаблон материалов'!F62</f>
        <v>0</v>
      </c>
      <c r="H79" s="412"/>
      <c r="I79" s="413">
        <f t="shared" si="1"/>
        <v>0</v>
      </c>
      <c r="J79" s="775">
        <f t="shared" si="2"/>
        <v>0</v>
      </c>
      <c r="K79" s="776"/>
    </row>
    <row r="80" spans="1:11">
      <c r="A80" s="109">
        <v>62</v>
      </c>
      <c r="B80" s="297"/>
      <c r="C80" s="412">
        <f>' Шаблон материалов'!B63</f>
        <v>0</v>
      </c>
      <c r="D80" s="412">
        <f>' Шаблон материалов'!C63</f>
        <v>0</v>
      </c>
      <c r="E80" s="412">
        <f>' Шаблон материалов'!D63</f>
        <v>0</v>
      </c>
      <c r="F80" s="412">
        <f>' Шаблон материалов'!E63</f>
        <v>0</v>
      </c>
      <c r="G80" s="412">
        <f>' Шаблон материалов'!F63</f>
        <v>0</v>
      </c>
      <c r="H80" s="412"/>
      <c r="I80" s="413">
        <f t="shared" si="1"/>
        <v>0</v>
      </c>
      <c r="J80" s="775">
        <f t="shared" si="2"/>
        <v>0</v>
      </c>
      <c r="K80" s="776"/>
    </row>
    <row r="81" spans="1:11">
      <c r="A81" s="109">
        <v>63</v>
      </c>
      <c r="B81" s="297"/>
      <c r="C81" s="412">
        <f>' Шаблон материалов'!B64</f>
        <v>0</v>
      </c>
      <c r="D81" s="412">
        <f>' Шаблон материалов'!C64</f>
        <v>0</v>
      </c>
      <c r="E81" s="412">
        <f>' Шаблон материалов'!D64</f>
        <v>0</v>
      </c>
      <c r="F81" s="412">
        <f>' Шаблон материалов'!E64</f>
        <v>0</v>
      </c>
      <c r="G81" s="412">
        <f>' Шаблон материалов'!F64</f>
        <v>0</v>
      </c>
      <c r="H81" s="412"/>
      <c r="I81" s="413">
        <f t="shared" si="1"/>
        <v>0</v>
      </c>
      <c r="J81" s="775">
        <f t="shared" si="2"/>
        <v>0</v>
      </c>
      <c r="K81" s="776"/>
    </row>
    <row r="82" spans="1:11">
      <c r="A82" s="109">
        <v>64</v>
      </c>
      <c r="B82" s="297"/>
      <c r="C82" s="412">
        <f>' Шаблон материалов'!B65</f>
        <v>0</v>
      </c>
      <c r="D82" s="412">
        <f>' Шаблон материалов'!C65</f>
        <v>0</v>
      </c>
      <c r="E82" s="412">
        <f>' Шаблон материалов'!D65</f>
        <v>0</v>
      </c>
      <c r="F82" s="412">
        <f>' Шаблон материалов'!E65</f>
        <v>0</v>
      </c>
      <c r="G82" s="412">
        <f>' Шаблон материалов'!F65</f>
        <v>0</v>
      </c>
      <c r="H82" s="412"/>
      <c r="I82" s="413">
        <f t="shared" si="1"/>
        <v>0</v>
      </c>
      <c r="J82" s="775">
        <f t="shared" si="2"/>
        <v>0</v>
      </c>
      <c r="K82" s="776"/>
    </row>
    <row r="83" spans="1:11">
      <c r="A83" s="109">
        <v>65</v>
      </c>
      <c r="B83" s="297"/>
      <c r="C83" s="412">
        <f>' Шаблон материалов'!B66</f>
        <v>0</v>
      </c>
      <c r="D83" s="412">
        <f>' Шаблон материалов'!C66</f>
        <v>0</v>
      </c>
      <c r="E83" s="412">
        <f>' Шаблон материалов'!D66</f>
        <v>0</v>
      </c>
      <c r="F83" s="412">
        <f>' Шаблон материалов'!E66</f>
        <v>0</v>
      </c>
      <c r="G83" s="412">
        <f>' Шаблон материалов'!F66</f>
        <v>0</v>
      </c>
      <c r="H83" s="412"/>
      <c r="I83" s="413">
        <f t="shared" si="1"/>
        <v>0</v>
      </c>
      <c r="J83" s="775">
        <f t="shared" si="2"/>
        <v>0</v>
      </c>
      <c r="K83" s="776"/>
    </row>
    <row r="84" spans="1:11">
      <c r="A84" s="109">
        <v>66</v>
      </c>
      <c r="B84" s="297"/>
      <c r="C84" s="412">
        <f>' Шаблон материалов'!B67</f>
        <v>0</v>
      </c>
      <c r="D84" s="412">
        <f>' Шаблон материалов'!C67</f>
        <v>0</v>
      </c>
      <c r="E84" s="412">
        <f>' Шаблон материалов'!D67</f>
        <v>0</v>
      </c>
      <c r="F84" s="412">
        <f>' Шаблон материалов'!E67</f>
        <v>0</v>
      </c>
      <c r="G84" s="412">
        <f>' Шаблон материалов'!F67</f>
        <v>0</v>
      </c>
      <c r="H84" s="412"/>
      <c r="I84" s="413">
        <f t="shared" ref="I84:I108" si="3">$F$11*H84*D84</f>
        <v>0</v>
      </c>
      <c r="J84" s="775">
        <f t="shared" ref="J84:J108" si="4">G84*I84*E84</f>
        <v>0</v>
      </c>
      <c r="K84" s="776"/>
    </row>
    <row r="85" spans="1:11">
      <c r="A85" s="109">
        <v>67</v>
      </c>
      <c r="B85" s="297"/>
      <c r="C85" s="412">
        <f>' Шаблон материалов'!B68</f>
        <v>0</v>
      </c>
      <c r="D85" s="412">
        <f>' Шаблон материалов'!C68</f>
        <v>0</v>
      </c>
      <c r="E85" s="412">
        <f>' Шаблон материалов'!D68</f>
        <v>0</v>
      </c>
      <c r="F85" s="412">
        <f>' Шаблон материалов'!E68</f>
        <v>0</v>
      </c>
      <c r="G85" s="412">
        <f>' Шаблон материалов'!F68</f>
        <v>0</v>
      </c>
      <c r="H85" s="412"/>
      <c r="I85" s="413">
        <f t="shared" si="3"/>
        <v>0</v>
      </c>
      <c r="J85" s="775">
        <f t="shared" si="4"/>
        <v>0</v>
      </c>
      <c r="K85" s="776"/>
    </row>
    <row r="86" spans="1:11">
      <c r="A86" s="109">
        <v>68</v>
      </c>
      <c r="B86" s="297"/>
      <c r="C86" s="412">
        <f>' Шаблон материалов'!B69</f>
        <v>0</v>
      </c>
      <c r="D86" s="412">
        <f>' Шаблон материалов'!C69</f>
        <v>0</v>
      </c>
      <c r="E86" s="412">
        <f>' Шаблон материалов'!D69</f>
        <v>0</v>
      </c>
      <c r="F86" s="412">
        <f>' Шаблон материалов'!E69</f>
        <v>0</v>
      </c>
      <c r="G86" s="412">
        <f>' Шаблон материалов'!F69</f>
        <v>0</v>
      </c>
      <c r="H86" s="412"/>
      <c r="I86" s="413">
        <f t="shared" si="3"/>
        <v>0</v>
      </c>
      <c r="J86" s="775">
        <f t="shared" si="4"/>
        <v>0</v>
      </c>
      <c r="K86" s="776"/>
    </row>
    <row r="87" spans="1:11">
      <c r="A87" s="109">
        <v>69</v>
      </c>
      <c r="B87" s="297"/>
      <c r="C87" s="412">
        <f>' Шаблон материалов'!B70</f>
        <v>0</v>
      </c>
      <c r="D87" s="412">
        <f>' Шаблон материалов'!C70</f>
        <v>0</v>
      </c>
      <c r="E87" s="412">
        <f>' Шаблон материалов'!D70</f>
        <v>0</v>
      </c>
      <c r="F87" s="412">
        <f>' Шаблон материалов'!E70</f>
        <v>0</v>
      </c>
      <c r="G87" s="412">
        <f>' Шаблон материалов'!F70</f>
        <v>0</v>
      </c>
      <c r="H87" s="412"/>
      <c r="I87" s="413">
        <f t="shared" si="3"/>
        <v>0</v>
      </c>
      <c r="J87" s="775">
        <f t="shared" si="4"/>
        <v>0</v>
      </c>
      <c r="K87" s="776"/>
    </row>
    <row r="88" spans="1:11">
      <c r="A88" s="109">
        <v>70</v>
      </c>
      <c r="B88" s="297"/>
      <c r="C88" s="412">
        <f>' Шаблон материалов'!B71</f>
        <v>0</v>
      </c>
      <c r="D88" s="412">
        <f>' Шаблон материалов'!C71</f>
        <v>0</v>
      </c>
      <c r="E88" s="412">
        <f>' Шаблон материалов'!D71</f>
        <v>0</v>
      </c>
      <c r="F88" s="412">
        <f>' Шаблон материалов'!E71</f>
        <v>0</v>
      </c>
      <c r="G88" s="412">
        <f>' Шаблон материалов'!F71</f>
        <v>0</v>
      </c>
      <c r="H88" s="412"/>
      <c r="I88" s="413">
        <f t="shared" si="3"/>
        <v>0</v>
      </c>
      <c r="J88" s="775">
        <f t="shared" si="4"/>
        <v>0</v>
      </c>
      <c r="K88" s="776"/>
    </row>
    <row r="89" spans="1:11">
      <c r="A89" s="109">
        <v>71</v>
      </c>
      <c r="B89" s="297"/>
      <c r="C89" s="412">
        <f>' Шаблон материалов'!B72</f>
        <v>0</v>
      </c>
      <c r="D89" s="412">
        <f>' Шаблон материалов'!C72</f>
        <v>0</v>
      </c>
      <c r="E89" s="412">
        <f>' Шаблон материалов'!D72</f>
        <v>0</v>
      </c>
      <c r="F89" s="412">
        <f>' Шаблон материалов'!E72</f>
        <v>0</v>
      </c>
      <c r="G89" s="412">
        <f>' Шаблон материалов'!F72</f>
        <v>0</v>
      </c>
      <c r="H89" s="412"/>
      <c r="I89" s="413">
        <f t="shared" si="3"/>
        <v>0</v>
      </c>
      <c r="J89" s="775">
        <f t="shared" si="4"/>
        <v>0</v>
      </c>
      <c r="K89" s="776"/>
    </row>
    <row r="90" spans="1:11">
      <c r="A90" s="109">
        <v>72</v>
      </c>
      <c r="B90" s="297"/>
      <c r="C90" s="412">
        <f>' Шаблон материалов'!B73</f>
        <v>0</v>
      </c>
      <c r="D90" s="412">
        <f>' Шаблон материалов'!C73</f>
        <v>0</v>
      </c>
      <c r="E90" s="412">
        <f>' Шаблон материалов'!D73</f>
        <v>0</v>
      </c>
      <c r="F90" s="412">
        <f>' Шаблон материалов'!E73</f>
        <v>0</v>
      </c>
      <c r="G90" s="412">
        <f>' Шаблон материалов'!F73</f>
        <v>0</v>
      </c>
      <c r="H90" s="412"/>
      <c r="I90" s="413">
        <f t="shared" si="3"/>
        <v>0</v>
      </c>
      <c r="J90" s="775">
        <f t="shared" si="4"/>
        <v>0</v>
      </c>
      <c r="K90" s="776"/>
    </row>
    <row r="91" spans="1:11">
      <c r="A91" s="109">
        <v>73</v>
      </c>
      <c r="B91" s="297"/>
      <c r="C91" s="412">
        <f>' Шаблон материалов'!B74</f>
        <v>0</v>
      </c>
      <c r="D91" s="412">
        <f>' Шаблон материалов'!C74</f>
        <v>0</v>
      </c>
      <c r="E91" s="412">
        <f>' Шаблон материалов'!D74</f>
        <v>0</v>
      </c>
      <c r="F91" s="412">
        <f>' Шаблон материалов'!E74</f>
        <v>0</v>
      </c>
      <c r="G91" s="412">
        <f>' Шаблон материалов'!F74</f>
        <v>0</v>
      </c>
      <c r="H91" s="412"/>
      <c r="I91" s="413">
        <f t="shared" si="3"/>
        <v>0</v>
      </c>
      <c r="J91" s="775">
        <f t="shared" si="4"/>
        <v>0</v>
      </c>
      <c r="K91" s="776"/>
    </row>
    <row r="92" spans="1:11">
      <c r="A92" s="109">
        <v>74</v>
      </c>
      <c r="B92" s="297"/>
      <c r="C92" s="412">
        <f>' Шаблон материалов'!B75</f>
        <v>0</v>
      </c>
      <c r="D92" s="412">
        <f>' Шаблон материалов'!C75</f>
        <v>0</v>
      </c>
      <c r="E92" s="412">
        <f>' Шаблон материалов'!D75</f>
        <v>0</v>
      </c>
      <c r="F92" s="412">
        <f>' Шаблон материалов'!E75</f>
        <v>0</v>
      </c>
      <c r="G92" s="412">
        <f>' Шаблон материалов'!F75</f>
        <v>0</v>
      </c>
      <c r="H92" s="412"/>
      <c r="I92" s="413">
        <f t="shared" si="3"/>
        <v>0</v>
      </c>
      <c r="J92" s="775">
        <f t="shared" si="4"/>
        <v>0</v>
      </c>
      <c r="K92" s="776"/>
    </row>
    <row r="93" spans="1:11">
      <c r="A93" s="109">
        <v>75</v>
      </c>
      <c r="B93" s="297"/>
      <c r="C93" s="412">
        <f>' Шаблон материалов'!B76</f>
        <v>0</v>
      </c>
      <c r="D93" s="412">
        <f>' Шаблон материалов'!C76</f>
        <v>0</v>
      </c>
      <c r="E93" s="412">
        <f>' Шаблон материалов'!D76</f>
        <v>0</v>
      </c>
      <c r="F93" s="412">
        <f>' Шаблон материалов'!E76</f>
        <v>0</v>
      </c>
      <c r="G93" s="412">
        <f>' Шаблон материалов'!F76</f>
        <v>0</v>
      </c>
      <c r="H93" s="412"/>
      <c r="I93" s="413">
        <f t="shared" si="3"/>
        <v>0</v>
      </c>
      <c r="J93" s="775">
        <f t="shared" si="4"/>
        <v>0</v>
      </c>
      <c r="K93" s="776"/>
    </row>
    <row r="94" spans="1:11">
      <c r="A94" s="109">
        <v>76</v>
      </c>
      <c r="B94" s="297"/>
      <c r="C94" s="412">
        <f>' Шаблон материалов'!B77</f>
        <v>0</v>
      </c>
      <c r="D94" s="412">
        <f>' Шаблон материалов'!C77</f>
        <v>0</v>
      </c>
      <c r="E94" s="412">
        <f>' Шаблон материалов'!D77</f>
        <v>0</v>
      </c>
      <c r="F94" s="412">
        <f>' Шаблон материалов'!E77</f>
        <v>0</v>
      </c>
      <c r="G94" s="412">
        <f>' Шаблон материалов'!F77</f>
        <v>0</v>
      </c>
      <c r="H94" s="412"/>
      <c r="I94" s="413">
        <f t="shared" si="3"/>
        <v>0</v>
      </c>
      <c r="J94" s="775">
        <f t="shared" si="4"/>
        <v>0</v>
      </c>
      <c r="K94" s="776"/>
    </row>
    <row r="95" spans="1:11">
      <c r="A95" s="109">
        <v>77</v>
      </c>
      <c r="B95" s="297"/>
      <c r="C95" s="412">
        <f>' Шаблон материалов'!B78</f>
        <v>0</v>
      </c>
      <c r="D95" s="412">
        <f>' Шаблон материалов'!C78</f>
        <v>0</v>
      </c>
      <c r="E95" s="412">
        <f>' Шаблон материалов'!D78</f>
        <v>0</v>
      </c>
      <c r="F95" s="412">
        <f>' Шаблон материалов'!E78</f>
        <v>0</v>
      </c>
      <c r="G95" s="412">
        <f>' Шаблон материалов'!F78</f>
        <v>0</v>
      </c>
      <c r="H95" s="412"/>
      <c r="I95" s="413">
        <f t="shared" si="3"/>
        <v>0</v>
      </c>
      <c r="J95" s="775">
        <f t="shared" si="4"/>
        <v>0</v>
      </c>
      <c r="K95" s="776"/>
    </row>
    <row r="96" spans="1:11">
      <c r="A96" s="109">
        <v>78</v>
      </c>
      <c r="B96" s="297"/>
      <c r="C96" s="412">
        <f>' Шаблон материалов'!B79</f>
        <v>0</v>
      </c>
      <c r="D96" s="412">
        <f>' Шаблон материалов'!C79</f>
        <v>0</v>
      </c>
      <c r="E96" s="412">
        <f>' Шаблон материалов'!D79</f>
        <v>0</v>
      </c>
      <c r="F96" s="412">
        <f>' Шаблон материалов'!E79</f>
        <v>0</v>
      </c>
      <c r="G96" s="412">
        <f>' Шаблон материалов'!F79</f>
        <v>0</v>
      </c>
      <c r="H96" s="412"/>
      <c r="I96" s="413">
        <f t="shared" si="3"/>
        <v>0</v>
      </c>
      <c r="J96" s="775">
        <f t="shared" si="4"/>
        <v>0</v>
      </c>
      <c r="K96" s="776"/>
    </row>
    <row r="97" spans="1:11">
      <c r="A97" s="109">
        <v>79</v>
      </c>
      <c r="B97" s="297"/>
      <c r="C97" s="412">
        <f>' Шаблон материалов'!B80</f>
        <v>0</v>
      </c>
      <c r="D97" s="412">
        <f>' Шаблон материалов'!C80</f>
        <v>0</v>
      </c>
      <c r="E97" s="412">
        <f>' Шаблон материалов'!D80</f>
        <v>0</v>
      </c>
      <c r="F97" s="412">
        <f>' Шаблон материалов'!E80</f>
        <v>0</v>
      </c>
      <c r="G97" s="412">
        <f>' Шаблон материалов'!F80</f>
        <v>0</v>
      </c>
      <c r="H97" s="412"/>
      <c r="I97" s="413">
        <f t="shared" si="3"/>
        <v>0</v>
      </c>
      <c r="J97" s="775">
        <f t="shared" si="4"/>
        <v>0</v>
      </c>
      <c r="K97" s="776"/>
    </row>
    <row r="98" spans="1:11">
      <c r="A98" s="109">
        <v>80</v>
      </c>
      <c r="B98" s="297"/>
      <c r="C98" s="412">
        <f>' Шаблон материалов'!B81</f>
        <v>0</v>
      </c>
      <c r="D98" s="412">
        <f>' Шаблон материалов'!C81</f>
        <v>0</v>
      </c>
      <c r="E98" s="412">
        <f>' Шаблон материалов'!D81</f>
        <v>0</v>
      </c>
      <c r="F98" s="412">
        <f>' Шаблон материалов'!E81</f>
        <v>0</v>
      </c>
      <c r="G98" s="412">
        <f>' Шаблон материалов'!F81</f>
        <v>0</v>
      </c>
      <c r="H98" s="412"/>
      <c r="I98" s="413">
        <f t="shared" si="3"/>
        <v>0</v>
      </c>
      <c r="J98" s="775">
        <f t="shared" si="4"/>
        <v>0</v>
      </c>
      <c r="K98" s="776"/>
    </row>
    <row r="99" spans="1:11">
      <c r="A99" s="109">
        <v>81</v>
      </c>
      <c r="B99" s="297"/>
      <c r="C99" s="412">
        <f>' Шаблон материалов'!B82</f>
        <v>0</v>
      </c>
      <c r="D99" s="412">
        <f>' Шаблон материалов'!C82</f>
        <v>0</v>
      </c>
      <c r="E99" s="412">
        <f>' Шаблон материалов'!D82</f>
        <v>0</v>
      </c>
      <c r="F99" s="412">
        <f>' Шаблон материалов'!E82</f>
        <v>0</v>
      </c>
      <c r="G99" s="412">
        <f>' Шаблон материалов'!F82</f>
        <v>0</v>
      </c>
      <c r="H99" s="412"/>
      <c r="I99" s="413">
        <f t="shared" si="3"/>
        <v>0</v>
      </c>
      <c r="J99" s="775">
        <f t="shared" si="4"/>
        <v>0</v>
      </c>
      <c r="K99" s="776"/>
    </row>
    <row r="100" spans="1:11">
      <c r="A100" s="109">
        <v>82</v>
      </c>
      <c r="B100" s="297"/>
      <c r="C100" s="412">
        <f>' Шаблон материалов'!B83</f>
        <v>0</v>
      </c>
      <c r="D100" s="412">
        <f>' Шаблон материалов'!C83</f>
        <v>0</v>
      </c>
      <c r="E100" s="412">
        <f>' Шаблон материалов'!D83</f>
        <v>0</v>
      </c>
      <c r="F100" s="412">
        <f>' Шаблон материалов'!E83</f>
        <v>0</v>
      </c>
      <c r="G100" s="412">
        <f>' Шаблон материалов'!F83</f>
        <v>0</v>
      </c>
      <c r="H100" s="412"/>
      <c r="I100" s="413">
        <f t="shared" si="3"/>
        <v>0</v>
      </c>
      <c r="J100" s="775">
        <f t="shared" si="4"/>
        <v>0</v>
      </c>
      <c r="K100" s="776"/>
    </row>
    <row r="101" spans="1:11">
      <c r="A101" s="109">
        <v>83</v>
      </c>
      <c r="B101" s="297"/>
      <c r="C101" s="412">
        <f>' Шаблон материалов'!B84</f>
        <v>0</v>
      </c>
      <c r="D101" s="412">
        <f>' Шаблон материалов'!C84</f>
        <v>0</v>
      </c>
      <c r="E101" s="412">
        <f>' Шаблон материалов'!D84</f>
        <v>0</v>
      </c>
      <c r="F101" s="412">
        <f>' Шаблон материалов'!E84</f>
        <v>0</v>
      </c>
      <c r="G101" s="412">
        <f>' Шаблон материалов'!F84</f>
        <v>0</v>
      </c>
      <c r="H101" s="412"/>
      <c r="I101" s="413">
        <f t="shared" si="3"/>
        <v>0</v>
      </c>
      <c r="J101" s="775">
        <f t="shared" si="4"/>
        <v>0</v>
      </c>
      <c r="K101" s="776"/>
    </row>
    <row r="102" spans="1:11">
      <c r="A102" s="109">
        <v>84</v>
      </c>
      <c r="B102" s="297"/>
      <c r="C102" s="412">
        <f>' Шаблон материалов'!B85</f>
        <v>0</v>
      </c>
      <c r="D102" s="412">
        <f>' Шаблон материалов'!C85</f>
        <v>0</v>
      </c>
      <c r="E102" s="412">
        <f>' Шаблон материалов'!D85</f>
        <v>0</v>
      </c>
      <c r="F102" s="412">
        <f>' Шаблон материалов'!E85</f>
        <v>0</v>
      </c>
      <c r="G102" s="412">
        <f>' Шаблон материалов'!F85</f>
        <v>0</v>
      </c>
      <c r="H102" s="412"/>
      <c r="I102" s="413">
        <f t="shared" si="3"/>
        <v>0</v>
      </c>
      <c r="J102" s="775">
        <f t="shared" si="4"/>
        <v>0</v>
      </c>
      <c r="K102" s="776"/>
    </row>
    <row r="103" spans="1:11">
      <c r="A103" s="109">
        <v>85</v>
      </c>
      <c r="B103" s="297"/>
      <c r="C103" s="412">
        <f>' Шаблон материалов'!B86</f>
        <v>0</v>
      </c>
      <c r="D103" s="412">
        <f>' Шаблон материалов'!C86</f>
        <v>0</v>
      </c>
      <c r="E103" s="412">
        <f>' Шаблон материалов'!D86</f>
        <v>0</v>
      </c>
      <c r="F103" s="412">
        <f>' Шаблон материалов'!E86</f>
        <v>0</v>
      </c>
      <c r="G103" s="412">
        <f>' Шаблон материалов'!F86</f>
        <v>0</v>
      </c>
      <c r="H103" s="412"/>
      <c r="I103" s="413">
        <f t="shared" si="3"/>
        <v>0</v>
      </c>
      <c r="J103" s="775">
        <f t="shared" si="4"/>
        <v>0</v>
      </c>
      <c r="K103" s="776"/>
    </row>
    <row r="104" spans="1:11">
      <c r="A104" s="109">
        <v>86</v>
      </c>
      <c r="B104" s="297"/>
      <c r="C104" s="412">
        <f>' Шаблон материалов'!B87</f>
        <v>0</v>
      </c>
      <c r="D104" s="412">
        <f>' Шаблон материалов'!C87</f>
        <v>0</v>
      </c>
      <c r="E104" s="412">
        <f>' Шаблон материалов'!D87</f>
        <v>0</v>
      </c>
      <c r="F104" s="412">
        <f>' Шаблон материалов'!E87</f>
        <v>0</v>
      </c>
      <c r="G104" s="412">
        <f>' Шаблон материалов'!F87</f>
        <v>0</v>
      </c>
      <c r="H104" s="412"/>
      <c r="I104" s="413">
        <f t="shared" si="3"/>
        <v>0</v>
      </c>
      <c r="J104" s="775">
        <f t="shared" si="4"/>
        <v>0</v>
      </c>
      <c r="K104" s="776"/>
    </row>
    <row r="105" spans="1:11">
      <c r="A105" s="109">
        <v>87</v>
      </c>
      <c r="B105" s="297"/>
      <c r="C105" s="412">
        <f>' Шаблон материалов'!B88</f>
        <v>0</v>
      </c>
      <c r="D105" s="412">
        <f>' Шаблон материалов'!C88</f>
        <v>0</v>
      </c>
      <c r="E105" s="412">
        <f>' Шаблон материалов'!D88</f>
        <v>0</v>
      </c>
      <c r="F105" s="412">
        <f>' Шаблон материалов'!E88</f>
        <v>0</v>
      </c>
      <c r="G105" s="412">
        <f>' Шаблон материалов'!F88</f>
        <v>0</v>
      </c>
      <c r="H105" s="412"/>
      <c r="I105" s="413">
        <f t="shared" si="3"/>
        <v>0</v>
      </c>
      <c r="J105" s="775">
        <f t="shared" si="4"/>
        <v>0</v>
      </c>
      <c r="K105" s="776"/>
    </row>
    <row r="106" spans="1:11">
      <c r="A106" s="109">
        <v>88</v>
      </c>
      <c r="B106" s="297"/>
      <c r="C106" s="412">
        <f>' Шаблон материалов'!B89</f>
        <v>0</v>
      </c>
      <c r="D106" s="412">
        <f>' Шаблон материалов'!C89</f>
        <v>0</v>
      </c>
      <c r="E106" s="412">
        <f>' Шаблон материалов'!D89</f>
        <v>0</v>
      </c>
      <c r="F106" s="412">
        <f>' Шаблон материалов'!E89</f>
        <v>0</v>
      </c>
      <c r="G106" s="412">
        <f>' Шаблон материалов'!F89</f>
        <v>0</v>
      </c>
      <c r="H106" s="412"/>
      <c r="I106" s="413">
        <f t="shared" si="3"/>
        <v>0</v>
      </c>
      <c r="J106" s="775">
        <f t="shared" si="4"/>
        <v>0</v>
      </c>
      <c r="K106" s="776"/>
    </row>
    <row r="107" spans="1:11">
      <c r="A107" s="109">
        <v>89</v>
      </c>
      <c r="B107" s="297"/>
      <c r="C107" s="412">
        <f>' Шаблон материалов'!B90</f>
        <v>0</v>
      </c>
      <c r="D107" s="412">
        <f>' Шаблон материалов'!C90</f>
        <v>0</v>
      </c>
      <c r="E107" s="412">
        <f>' Шаблон материалов'!D90</f>
        <v>0</v>
      </c>
      <c r="F107" s="412">
        <f>' Шаблон материалов'!E90</f>
        <v>0</v>
      </c>
      <c r="G107" s="412">
        <f>' Шаблон материалов'!F90</f>
        <v>0</v>
      </c>
      <c r="H107" s="412"/>
      <c r="I107" s="413">
        <f t="shared" si="3"/>
        <v>0</v>
      </c>
      <c r="J107" s="775">
        <f t="shared" si="4"/>
        <v>0</v>
      </c>
      <c r="K107" s="776"/>
    </row>
    <row r="108" spans="1:11">
      <c r="A108" s="109">
        <v>90</v>
      </c>
      <c r="B108" s="297"/>
      <c r="C108" s="412">
        <f>' Шаблон материалов'!B91</f>
        <v>0</v>
      </c>
      <c r="D108" s="412">
        <f>' Шаблон материалов'!C91</f>
        <v>0</v>
      </c>
      <c r="E108" s="412">
        <f>' Шаблон материалов'!D91</f>
        <v>0</v>
      </c>
      <c r="F108" s="412">
        <f>' Шаблон материалов'!E91</f>
        <v>0</v>
      </c>
      <c r="G108" s="412">
        <f>' Шаблон материалов'!F91</f>
        <v>0</v>
      </c>
      <c r="H108" s="412"/>
      <c r="I108" s="413">
        <f t="shared" si="3"/>
        <v>0</v>
      </c>
      <c r="J108" s="775">
        <f t="shared" si="4"/>
        <v>0</v>
      </c>
      <c r="K108" s="776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755" t="s">
        <v>116</v>
      </c>
      <c r="E110" s="755"/>
      <c r="F110" s="755"/>
      <c r="G110" s="29" t="s">
        <v>60</v>
      </c>
      <c r="H110" s="31">
        <f>F11</f>
        <v>20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>
      <c r="A112" s="177"/>
      <c r="B112" s="177"/>
      <c r="C112" s="760" t="s">
        <v>38</v>
      </c>
      <c r="D112" s="760"/>
      <c r="E112" s="760"/>
      <c r="F112" s="760"/>
      <c r="G112" s="760"/>
      <c r="H112" s="760"/>
      <c r="I112" s="760"/>
      <c r="J112" s="760"/>
      <c r="K112" s="760"/>
    </row>
    <row r="113" spans="1:11" ht="15.6" customHeight="1">
      <c r="A113" s="740" t="s">
        <v>150</v>
      </c>
      <c r="B113" s="741"/>
      <c r="C113" s="742"/>
      <c r="D113" s="175" t="s">
        <v>23573</v>
      </c>
      <c r="E113" s="556"/>
      <c r="F113" s="175" t="s">
        <v>23574</v>
      </c>
      <c r="G113" s="173"/>
      <c r="H113" s="175" t="s">
        <v>23595</v>
      </c>
      <c r="I113" s="173">
        <v>5.5</v>
      </c>
      <c r="J113" s="178"/>
    </row>
    <row r="114" spans="1:11" ht="25.5" customHeight="1">
      <c r="A114" s="743"/>
      <c r="B114" s="744"/>
      <c r="C114" s="745"/>
      <c r="D114" s="189" t="s">
        <v>144</v>
      </c>
      <c r="E114" s="174"/>
      <c r="F114" s="190" t="s">
        <v>145</v>
      </c>
      <c r="G114" s="174"/>
      <c r="H114" s="189" t="s">
        <v>146</v>
      </c>
      <c r="I114" s="174">
        <v>1</v>
      </c>
      <c r="J114" s="179"/>
    </row>
    <row r="115" spans="1:11" ht="14.45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5.5</v>
      </c>
      <c r="J115" s="343"/>
      <c r="K115" s="229"/>
    </row>
    <row r="116" spans="1:11" ht="8.25" customHeight="1">
      <c r="C116" s="246"/>
      <c r="F116" s="219"/>
      <c r="I116" s="249"/>
      <c r="J116" s="249"/>
      <c r="K116" s="247"/>
    </row>
    <row r="117" spans="1:11" ht="45" customHeight="1">
      <c r="A117" s="763" t="s">
        <v>7</v>
      </c>
      <c r="B117" s="765" t="s">
        <v>178</v>
      </c>
      <c r="C117" s="767" t="s">
        <v>151</v>
      </c>
      <c r="D117" s="379" t="s">
        <v>23449</v>
      </c>
      <c r="E117" s="769" t="s">
        <v>113</v>
      </c>
      <c r="F117" s="782" t="s">
        <v>118</v>
      </c>
      <c r="G117" s="767" t="s">
        <v>26</v>
      </c>
      <c r="H117" s="767" t="s">
        <v>117</v>
      </c>
      <c r="I117" s="773" t="s">
        <v>27</v>
      </c>
      <c r="J117" s="761" t="s">
        <v>10</v>
      </c>
      <c r="K117" s="762"/>
    </row>
    <row r="118" spans="1:11">
      <c r="A118" s="764"/>
      <c r="B118" s="766"/>
      <c r="C118" s="768"/>
      <c r="D118" s="431">
        <f>K9</f>
        <v>0.75</v>
      </c>
      <c r="E118" s="770"/>
      <c r="F118" s="783"/>
      <c r="G118" s="768"/>
      <c r="H118" s="768"/>
      <c r="I118" s="774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0.75</v>
      </c>
      <c r="E119" s="419">
        <v>1</v>
      </c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439" t="s">
        <v>23607</v>
      </c>
      <c r="D120" s="430">
        <f t="shared" ref="D120:D174" si="5">$D$118</f>
        <v>0.75</v>
      </c>
      <c r="E120" s="419">
        <v>1</v>
      </c>
      <c r="F120" s="276">
        <v>60</v>
      </c>
      <c r="G120" s="551">
        <v>60</v>
      </c>
      <c r="H120" s="3">
        <f t="shared" ref="H120:H172" si="6">$F$11</f>
        <v>20</v>
      </c>
      <c r="I120" s="53">
        <f t="shared" ref="I120:I174" si="7">IF(D120=0,0,(G120/60*H120/D120+F120/60)*E120)</f>
        <v>27.666666666666668</v>
      </c>
      <c r="J120" s="53">
        <f>I120*инф.!$D$1</f>
        <v>6916.666666666667</v>
      </c>
      <c r="K120" s="53">
        <f>IF(I120=0,0,(инф.!$C$1)*I120)</f>
        <v>27666.666666666668</v>
      </c>
    </row>
    <row r="121" spans="1:11">
      <c r="A121" s="3">
        <v>3</v>
      </c>
      <c r="B121" s="276"/>
      <c r="C121" s="439"/>
      <c r="D121" s="430">
        <f t="shared" si="5"/>
        <v>0.75</v>
      </c>
      <c r="E121" s="419"/>
      <c r="F121" s="276"/>
      <c r="G121" s="551"/>
      <c r="H121" s="3">
        <f t="shared" si="6"/>
        <v>20</v>
      </c>
      <c r="I121" s="53">
        <f t="shared" si="7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439"/>
      <c r="D122" s="430">
        <f t="shared" si="5"/>
        <v>0.75</v>
      </c>
      <c r="E122" s="419"/>
      <c r="F122" s="276"/>
      <c r="G122" s="552"/>
      <c r="H122" s="3">
        <f t="shared" si="6"/>
        <v>20</v>
      </c>
      <c r="I122" s="53">
        <f t="shared" si="7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5"/>
        <v>0.75</v>
      </c>
      <c r="E123" s="419"/>
      <c r="F123" s="276"/>
      <c r="G123" s="551"/>
      <c r="H123" s="3">
        <f t="shared" si="6"/>
        <v>20</v>
      </c>
      <c r="I123" s="53">
        <f t="shared" si="7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5"/>
        <v>0.75</v>
      </c>
      <c r="E124" s="419"/>
      <c r="F124" s="276"/>
      <c r="G124" s="551"/>
      <c r="H124" s="3">
        <f t="shared" si="6"/>
        <v>20</v>
      </c>
      <c r="I124" s="53">
        <f t="shared" si="7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5"/>
        <v>0.75</v>
      </c>
      <c r="E125" s="419"/>
      <c r="F125" s="276"/>
      <c r="G125" s="551"/>
      <c r="H125" s="3">
        <f t="shared" si="6"/>
        <v>20</v>
      </c>
      <c r="I125" s="53">
        <f t="shared" si="7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5"/>
        <v>0.75</v>
      </c>
      <c r="E126" s="419"/>
      <c r="F126" s="276"/>
      <c r="G126" s="551"/>
      <c r="H126" s="3">
        <f t="shared" si="6"/>
        <v>20</v>
      </c>
      <c r="I126" s="53">
        <f t="shared" si="7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5"/>
        <v>0.75</v>
      </c>
      <c r="E127" s="419"/>
      <c r="F127" s="276"/>
      <c r="G127" s="551"/>
      <c r="H127" s="3">
        <f t="shared" si="6"/>
        <v>20</v>
      </c>
      <c r="I127" s="53">
        <f t="shared" si="7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5"/>
        <v>0.75</v>
      </c>
      <c r="E128" s="419"/>
      <c r="F128" s="276"/>
      <c r="G128" s="551"/>
      <c r="H128" s="3">
        <f t="shared" si="6"/>
        <v>20</v>
      </c>
      <c r="I128" s="53">
        <f t="shared" si="7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5"/>
        <v>0.75</v>
      </c>
      <c r="E129" s="419"/>
      <c r="F129" s="276"/>
      <c r="G129" s="291"/>
      <c r="H129" s="3">
        <f t="shared" si="6"/>
        <v>20</v>
      </c>
      <c r="I129" s="53">
        <f t="shared" si="7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5"/>
        <v>0.75</v>
      </c>
      <c r="E130" s="419"/>
      <c r="F130" s="276"/>
      <c r="G130" s="291"/>
      <c r="H130" s="3">
        <f t="shared" si="6"/>
        <v>20</v>
      </c>
      <c r="I130" s="53">
        <f t="shared" si="7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5"/>
        <v>0.75</v>
      </c>
      <c r="E131" s="419"/>
      <c r="F131" s="276"/>
      <c r="G131" s="291"/>
      <c r="H131" s="3">
        <f t="shared" si="6"/>
        <v>20</v>
      </c>
      <c r="I131" s="53">
        <f t="shared" si="7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5"/>
        <v>0.75</v>
      </c>
      <c r="E132" s="419"/>
      <c r="F132" s="276"/>
      <c r="G132" s="291"/>
      <c r="H132" s="3">
        <f t="shared" si="6"/>
        <v>20</v>
      </c>
      <c r="I132" s="53">
        <f t="shared" si="7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5"/>
        <v>0.75</v>
      </c>
      <c r="E133" s="419"/>
      <c r="F133" s="276"/>
      <c r="G133" s="291"/>
      <c r="H133" s="3">
        <f t="shared" si="6"/>
        <v>20</v>
      </c>
      <c r="I133" s="53">
        <f t="shared" si="7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5"/>
        <v>0.75</v>
      </c>
      <c r="E134" s="419"/>
      <c r="F134" s="276"/>
      <c r="G134" s="291"/>
      <c r="H134" s="3">
        <f t="shared" si="6"/>
        <v>20</v>
      </c>
      <c r="I134" s="53">
        <f t="shared" si="7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5"/>
        <v>0.75</v>
      </c>
      <c r="E135" s="419"/>
      <c r="F135" s="276"/>
      <c r="G135" s="291"/>
      <c r="H135" s="3">
        <f t="shared" si="6"/>
        <v>20</v>
      </c>
      <c r="I135" s="53">
        <f t="shared" si="7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5"/>
        <v>0.75</v>
      </c>
      <c r="E136" s="419"/>
      <c r="F136" s="276"/>
      <c r="G136" s="291"/>
      <c r="H136" s="3">
        <f t="shared" si="6"/>
        <v>20</v>
      </c>
      <c r="I136" s="53">
        <f t="shared" si="7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5"/>
        <v>0.75</v>
      </c>
      <c r="E137" s="423"/>
      <c r="F137" s="414"/>
      <c r="G137" s="417"/>
      <c r="H137" s="3">
        <f t="shared" si="6"/>
        <v>20</v>
      </c>
      <c r="I137" s="53">
        <f t="shared" si="7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5"/>
        <v>0.75</v>
      </c>
      <c r="E138" s="423"/>
      <c r="F138" s="414"/>
      <c r="G138" s="417"/>
      <c r="H138" s="3">
        <f t="shared" si="6"/>
        <v>20</v>
      </c>
      <c r="I138" s="53">
        <f t="shared" si="7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5"/>
        <v>0.75</v>
      </c>
      <c r="E139" s="423"/>
      <c r="F139" s="414"/>
      <c r="G139" s="417"/>
      <c r="H139" s="3">
        <f t="shared" si="6"/>
        <v>20</v>
      </c>
      <c r="I139" s="53">
        <f t="shared" si="7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5"/>
        <v>0.75</v>
      </c>
      <c r="E140" s="423"/>
      <c r="F140" s="414"/>
      <c r="G140" s="417"/>
      <c r="H140" s="3">
        <f t="shared" si="6"/>
        <v>20</v>
      </c>
      <c r="I140" s="53">
        <f t="shared" si="7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5"/>
        <v>0.75</v>
      </c>
      <c r="E141" s="423"/>
      <c r="F141" s="414"/>
      <c r="G141" s="417"/>
      <c r="H141" s="3">
        <f t="shared" si="6"/>
        <v>20</v>
      </c>
      <c r="I141" s="53">
        <f t="shared" si="7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5"/>
        <v>0.75</v>
      </c>
      <c r="E142" s="423"/>
      <c r="F142" s="414"/>
      <c r="G142" s="417"/>
      <c r="H142" s="3">
        <f t="shared" si="6"/>
        <v>20</v>
      </c>
      <c r="I142" s="53">
        <f t="shared" si="7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5"/>
        <v>0.75</v>
      </c>
      <c r="E143" s="423"/>
      <c r="F143" s="414"/>
      <c r="G143" s="417"/>
      <c r="H143" s="3">
        <f t="shared" si="6"/>
        <v>20</v>
      </c>
      <c r="I143" s="53">
        <f t="shared" si="7"/>
        <v>0</v>
      </c>
      <c r="J143" s="418"/>
      <c r="K143" s="53">
        <f>IF(I143=0,0,(инф.!$C$1)*I143)</f>
        <v>0</v>
      </c>
    </row>
    <row r="144" spans="1:11">
      <c r="A144" s="3">
        <v>26</v>
      </c>
      <c r="B144" s="414"/>
      <c r="C144" s="415"/>
      <c r="D144" s="430">
        <f t="shared" si="5"/>
        <v>0.75</v>
      </c>
      <c r="E144" s="423"/>
      <c r="F144" s="414"/>
      <c r="G144" s="417"/>
      <c r="H144" s="3">
        <f t="shared" si="6"/>
        <v>20</v>
      </c>
      <c r="I144" s="53">
        <f t="shared" si="7"/>
        <v>0</v>
      </c>
      <c r="J144" s="418"/>
      <c r="K144" s="53">
        <f>IF(I144=0,0,(инф.!$C$1)*I144)</f>
        <v>0</v>
      </c>
    </row>
    <row r="145" spans="1:11">
      <c r="A145" s="3">
        <v>27</v>
      </c>
      <c r="B145" s="414"/>
      <c r="C145" s="415"/>
      <c r="D145" s="430">
        <f t="shared" si="5"/>
        <v>0.75</v>
      </c>
      <c r="E145" s="423"/>
      <c r="F145" s="414"/>
      <c r="G145" s="417"/>
      <c r="H145" s="3">
        <f t="shared" si="6"/>
        <v>20</v>
      </c>
      <c r="I145" s="53">
        <f t="shared" si="7"/>
        <v>0</v>
      </c>
      <c r="J145" s="418"/>
      <c r="K145" s="53">
        <f>IF(I145=0,0,(инф.!$C$1)*I145)</f>
        <v>0</v>
      </c>
    </row>
    <row r="146" spans="1:11">
      <c r="A146" s="3">
        <v>28</v>
      </c>
      <c r="B146" s="414"/>
      <c r="C146" s="415"/>
      <c r="D146" s="430">
        <f t="shared" si="5"/>
        <v>0.75</v>
      </c>
      <c r="E146" s="423"/>
      <c r="F146" s="414"/>
      <c r="G146" s="417"/>
      <c r="H146" s="3">
        <f t="shared" si="6"/>
        <v>20</v>
      </c>
      <c r="I146" s="53">
        <f t="shared" si="7"/>
        <v>0</v>
      </c>
      <c r="J146" s="418"/>
      <c r="K146" s="53">
        <f>IF(I146=0,0,(инф.!$C$1)*I146)</f>
        <v>0</v>
      </c>
    </row>
    <row r="147" spans="1:11">
      <c r="A147" s="3">
        <v>29</v>
      </c>
      <c r="B147" s="414"/>
      <c r="C147" s="415"/>
      <c r="D147" s="430">
        <f t="shared" si="5"/>
        <v>0.75</v>
      </c>
      <c r="E147" s="423"/>
      <c r="F147" s="414"/>
      <c r="G147" s="417"/>
      <c r="H147" s="3">
        <f t="shared" si="6"/>
        <v>20</v>
      </c>
      <c r="I147" s="53">
        <f t="shared" si="7"/>
        <v>0</v>
      </c>
      <c r="J147" s="418"/>
      <c r="K147" s="53">
        <f>IF(I147=0,0,(инф.!$C$1)*I147)</f>
        <v>0</v>
      </c>
    </row>
    <row r="148" spans="1:11">
      <c r="A148" s="3">
        <v>30</v>
      </c>
      <c r="B148" s="414"/>
      <c r="C148" s="415"/>
      <c r="D148" s="430">
        <f t="shared" si="5"/>
        <v>0.75</v>
      </c>
      <c r="E148" s="423"/>
      <c r="F148" s="414"/>
      <c r="G148" s="417"/>
      <c r="H148" s="3">
        <f t="shared" si="6"/>
        <v>20</v>
      </c>
      <c r="I148" s="53">
        <f t="shared" si="7"/>
        <v>0</v>
      </c>
      <c r="J148" s="418"/>
      <c r="K148" s="53">
        <f>IF(I148=0,0,(инф.!$C$1)*I148)</f>
        <v>0</v>
      </c>
    </row>
    <row r="149" spans="1:11">
      <c r="A149" s="3">
        <v>31</v>
      </c>
      <c r="B149" s="414"/>
      <c r="C149" s="415"/>
      <c r="D149" s="430">
        <f t="shared" si="5"/>
        <v>0.75</v>
      </c>
      <c r="E149" s="423"/>
      <c r="F149" s="414"/>
      <c r="G149" s="417"/>
      <c r="H149" s="3">
        <f t="shared" si="6"/>
        <v>20</v>
      </c>
      <c r="I149" s="53">
        <f t="shared" si="7"/>
        <v>0</v>
      </c>
      <c r="J149" s="418"/>
      <c r="K149" s="53">
        <f>IF(I149=0,0,(инф.!$C$1)*I149)</f>
        <v>0</v>
      </c>
    </row>
    <row r="150" spans="1:11">
      <c r="A150" s="3">
        <v>32</v>
      </c>
      <c r="B150" s="414"/>
      <c r="C150" s="415"/>
      <c r="D150" s="430">
        <f t="shared" si="5"/>
        <v>0.75</v>
      </c>
      <c r="E150" s="423"/>
      <c r="F150" s="414"/>
      <c r="G150" s="417"/>
      <c r="H150" s="3">
        <f t="shared" si="6"/>
        <v>20</v>
      </c>
      <c r="I150" s="53">
        <f t="shared" si="7"/>
        <v>0</v>
      </c>
      <c r="J150" s="418"/>
      <c r="K150" s="53">
        <f>IF(I150=0,0,(инф.!$C$1)*I150)</f>
        <v>0</v>
      </c>
    </row>
    <row r="151" spans="1:11">
      <c r="A151" s="3">
        <v>33</v>
      </c>
      <c r="B151" s="414"/>
      <c r="C151" s="415"/>
      <c r="D151" s="430">
        <f t="shared" si="5"/>
        <v>0.75</v>
      </c>
      <c r="E151" s="423"/>
      <c r="F151" s="414"/>
      <c r="G151" s="417"/>
      <c r="H151" s="3">
        <f t="shared" si="6"/>
        <v>20</v>
      </c>
      <c r="I151" s="53">
        <f t="shared" si="7"/>
        <v>0</v>
      </c>
      <c r="J151" s="418"/>
      <c r="K151" s="53">
        <f>IF(I151=0,0,(инф.!$C$1)*I151)</f>
        <v>0</v>
      </c>
    </row>
    <row r="152" spans="1:11">
      <c r="A152" s="3">
        <v>34</v>
      </c>
      <c r="B152" s="414"/>
      <c r="C152" s="415"/>
      <c r="D152" s="430">
        <f t="shared" si="5"/>
        <v>0.75</v>
      </c>
      <c r="E152" s="423"/>
      <c r="F152" s="414"/>
      <c r="G152" s="417"/>
      <c r="H152" s="3">
        <f t="shared" si="6"/>
        <v>20</v>
      </c>
      <c r="I152" s="53">
        <f t="shared" si="7"/>
        <v>0</v>
      </c>
      <c r="J152" s="418"/>
      <c r="K152" s="53">
        <f>IF(I152=0,0,(инф.!$C$1)*I152)</f>
        <v>0</v>
      </c>
    </row>
    <row r="153" spans="1:11">
      <c r="A153" s="3">
        <v>35</v>
      </c>
      <c r="B153" s="414"/>
      <c r="C153" s="415"/>
      <c r="D153" s="430">
        <f t="shared" si="5"/>
        <v>0.75</v>
      </c>
      <c r="E153" s="423"/>
      <c r="F153" s="414"/>
      <c r="G153" s="417"/>
      <c r="H153" s="3">
        <f t="shared" si="6"/>
        <v>20</v>
      </c>
      <c r="I153" s="53">
        <f t="shared" si="7"/>
        <v>0</v>
      </c>
      <c r="J153" s="418"/>
      <c r="K153" s="53">
        <f>IF(I153=0,0,(инф.!$C$1)*I153)</f>
        <v>0</v>
      </c>
    </row>
    <row r="154" spans="1:11">
      <c r="A154" s="3">
        <v>36</v>
      </c>
      <c r="B154" s="414"/>
      <c r="C154" s="415"/>
      <c r="D154" s="430">
        <f t="shared" si="5"/>
        <v>0.75</v>
      </c>
      <c r="E154" s="423"/>
      <c r="F154" s="414"/>
      <c r="G154" s="417"/>
      <c r="H154" s="3">
        <f t="shared" si="6"/>
        <v>20</v>
      </c>
      <c r="I154" s="53">
        <f t="shared" si="7"/>
        <v>0</v>
      </c>
      <c r="J154" s="418"/>
      <c r="K154" s="53">
        <f>IF(I154=0,0,(инф.!$C$1)*I154)</f>
        <v>0</v>
      </c>
    </row>
    <row r="155" spans="1:11">
      <c r="A155" s="3">
        <v>37</v>
      </c>
      <c r="B155" s="414"/>
      <c r="C155" s="415"/>
      <c r="D155" s="430">
        <f t="shared" si="5"/>
        <v>0.75</v>
      </c>
      <c r="E155" s="423"/>
      <c r="F155" s="414"/>
      <c r="G155" s="417"/>
      <c r="H155" s="3">
        <f t="shared" si="6"/>
        <v>20</v>
      </c>
      <c r="I155" s="53">
        <f t="shared" si="7"/>
        <v>0</v>
      </c>
      <c r="J155" s="418"/>
      <c r="K155" s="53">
        <f>IF(I155=0,0,(инф.!$C$1)*I155)</f>
        <v>0</v>
      </c>
    </row>
    <row r="156" spans="1:11">
      <c r="A156" s="3">
        <v>38</v>
      </c>
      <c r="B156" s="414"/>
      <c r="C156" s="415"/>
      <c r="D156" s="430">
        <f t="shared" si="5"/>
        <v>0.75</v>
      </c>
      <c r="E156" s="423"/>
      <c r="F156" s="414"/>
      <c r="G156" s="417"/>
      <c r="H156" s="3">
        <f t="shared" si="6"/>
        <v>20</v>
      </c>
      <c r="I156" s="53">
        <f t="shared" si="7"/>
        <v>0</v>
      </c>
      <c r="J156" s="418"/>
      <c r="K156" s="53">
        <f>IF(I156=0,0,(инф.!$C$1)*I156)</f>
        <v>0</v>
      </c>
    </row>
    <row r="157" spans="1:11">
      <c r="A157" s="3">
        <v>39</v>
      </c>
      <c r="B157" s="414"/>
      <c r="C157" s="415"/>
      <c r="D157" s="430">
        <f t="shared" si="5"/>
        <v>0.75</v>
      </c>
      <c r="E157" s="423"/>
      <c r="F157" s="414"/>
      <c r="G157" s="417"/>
      <c r="H157" s="3">
        <f t="shared" si="6"/>
        <v>20</v>
      </c>
      <c r="I157" s="53">
        <f t="shared" si="7"/>
        <v>0</v>
      </c>
      <c r="J157" s="418"/>
      <c r="K157" s="53">
        <f>IF(I157=0,0,(инф.!$C$1)*I157)</f>
        <v>0</v>
      </c>
    </row>
    <row r="158" spans="1:11">
      <c r="A158" s="3">
        <v>40</v>
      </c>
      <c r="B158" s="414"/>
      <c r="C158" s="415"/>
      <c r="D158" s="430">
        <f t="shared" si="5"/>
        <v>0.75</v>
      </c>
      <c r="E158" s="423"/>
      <c r="F158" s="414"/>
      <c r="G158" s="417"/>
      <c r="H158" s="3">
        <f t="shared" si="6"/>
        <v>20</v>
      </c>
      <c r="I158" s="53">
        <f t="shared" si="7"/>
        <v>0</v>
      </c>
      <c r="J158" s="418"/>
      <c r="K158" s="53">
        <f>IF(I158=0,0,(инф.!$C$1)*I158)</f>
        <v>0</v>
      </c>
    </row>
    <row r="159" spans="1:11">
      <c r="A159" s="3">
        <v>41</v>
      </c>
      <c r="B159" s="414"/>
      <c r="C159" s="415"/>
      <c r="D159" s="430">
        <f t="shared" si="5"/>
        <v>0.75</v>
      </c>
      <c r="E159" s="423"/>
      <c r="F159" s="414"/>
      <c r="G159" s="417"/>
      <c r="H159" s="3">
        <f t="shared" si="6"/>
        <v>20</v>
      </c>
      <c r="I159" s="53">
        <f t="shared" si="7"/>
        <v>0</v>
      </c>
      <c r="J159" s="418"/>
      <c r="K159" s="53">
        <f>IF(I159=0,0,(инф.!$C$1)*I159)</f>
        <v>0</v>
      </c>
    </row>
    <row r="160" spans="1:11">
      <c r="A160" s="3">
        <v>42</v>
      </c>
      <c r="B160" s="414"/>
      <c r="C160" s="415"/>
      <c r="D160" s="430">
        <f t="shared" si="5"/>
        <v>0.75</v>
      </c>
      <c r="E160" s="423"/>
      <c r="F160" s="414"/>
      <c r="G160" s="417"/>
      <c r="H160" s="3">
        <f t="shared" si="6"/>
        <v>20</v>
      </c>
      <c r="I160" s="53">
        <f t="shared" si="7"/>
        <v>0</v>
      </c>
      <c r="J160" s="418"/>
      <c r="K160" s="53">
        <f>IF(I160=0,0,(инф.!$C$1)*I160)</f>
        <v>0</v>
      </c>
    </row>
    <row r="161" spans="1:11">
      <c r="A161" s="3">
        <v>43</v>
      </c>
      <c r="B161" s="414"/>
      <c r="C161" s="415"/>
      <c r="D161" s="430">
        <f t="shared" si="5"/>
        <v>0.75</v>
      </c>
      <c r="E161" s="423"/>
      <c r="F161" s="414"/>
      <c r="G161" s="417"/>
      <c r="H161" s="3">
        <f t="shared" si="6"/>
        <v>20</v>
      </c>
      <c r="I161" s="53">
        <f t="shared" si="7"/>
        <v>0</v>
      </c>
      <c r="J161" s="418"/>
      <c r="K161" s="53">
        <f>IF(I161=0,0,(инф.!$C$1)*I161)</f>
        <v>0</v>
      </c>
    </row>
    <row r="162" spans="1:11">
      <c r="A162" s="3">
        <v>44</v>
      </c>
      <c r="B162" s="414"/>
      <c r="C162" s="415"/>
      <c r="D162" s="430">
        <f t="shared" si="5"/>
        <v>0.75</v>
      </c>
      <c r="E162" s="423"/>
      <c r="F162" s="414"/>
      <c r="G162" s="417"/>
      <c r="H162" s="3">
        <f t="shared" si="6"/>
        <v>20</v>
      </c>
      <c r="I162" s="53">
        <f t="shared" si="7"/>
        <v>0</v>
      </c>
      <c r="J162" s="418"/>
      <c r="K162" s="53">
        <f>IF(I162=0,0,(инф.!$C$1)*I162)</f>
        <v>0</v>
      </c>
    </row>
    <row r="163" spans="1:11">
      <c r="A163" s="3">
        <v>45</v>
      </c>
      <c r="B163" s="414"/>
      <c r="C163" s="415"/>
      <c r="D163" s="430">
        <f t="shared" si="5"/>
        <v>0.75</v>
      </c>
      <c r="E163" s="423"/>
      <c r="F163" s="414"/>
      <c r="G163" s="417"/>
      <c r="H163" s="3">
        <f t="shared" si="6"/>
        <v>20</v>
      </c>
      <c r="I163" s="53">
        <f t="shared" si="7"/>
        <v>0</v>
      </c>
      <c r="J163" s="418"/>
      <c r="K163" s="53">
        <f>IF(I163=0,0,(инф.!$C$1)*I163)</f>
        <v>0</v>
      </c>
    </row>
    <row r="164" spans="1:11">
      <c r="A164" s="3">
        <v>46</v>
      </c>
      <c r="B164" s="414"/>
      <c r="C164" s="415"/>
      <c r="D164" s="430">
        <f t="shared" si="5"/>
        <v>0.75</v>
      </c>
      <c r="E164" s="423"/>
      <c r="F164" s="414"/>
      <c r="G164" s="417"/>
      <c r="H164" s="3">
        <f t="shared" si="6"/>
        <v>20</v>
      </c>
      <c r="I164" s="53">
        <f t="shared" si="7"/>
        <v>0</v>
      </c>
      <c r="J164" s="418"/>
      <c r="K164" s="53">
        <f>IF(I164=0,0,(инф.!$C$1)*I164)</f>
        <v>0</v>
      </c>
    </row>
    <row r="165" spans="1:11">
      <c r="A165" s="3">
        <v>47</v>
      </c>
      <c r="B165" s="414"/>
      <c r="C165" s="415"/>
      <c r="D165" s="430">
        <f t="shared" si="5"/>
        <v>0.75</v>
      </c>
      <c r="E165" s="423"/>
      <c r="F165" s="414"/>
      <c r="G165" s="417"/>
      <c r="H165" s="3">
        <f t="shared" si="6"/>
        <v>20</v>
      </c>
      <c r="I165" s="53">
        <f t="shared" si="7"/>
        <v>0</v>
      </c>
      <c r="J165" s="418"/>
      <c r="K165" s="53">
        <f>IF(I165=0,0,(инф.!$C$1)*I165)</f>
        <v>0</v>
      </c>
    </row>
    <row r="166" spans="1:11">
      <c r="A166" s="3">
        <v>48</v>
      </c>
      <c r="B166" s="414"/>
      <c r="C166" s="415"/>
      <c r="D166" s="430">
        <f t="shared" si="5"/>
        <v>0.75</v>
      </c>
      <c r="E166" s="423"/>
      <c r="F166" s="414"/>
      <c r="G166" s="417"/>
      <c r="H166" s="3">
        <f t="shared" si="6"/>
        <v>20</v>
      </c>
      <c r="I166" s="53">
        <f t="shared" si="7"/>
        <v>0</v>
      </c>
      <c r="J166" s="418"/>
      <c r="K166" s="53">
        <f>IF(I166=0,0,(инф.!$C$1)*I166)</f>
        <v>0</v>
      </c>
    </row>
    <row r="167" spans="1:11">
      <c r="A167" s="3">
        <v>49</v>
      </c>
      <c r="B167" s="414"/>
      <c r="C167" s="415"/>
      <c r="D167" s="430">
        <f t="shared" si="5"/>
        <v>0.75</v>
      </c>
      <c r="E167" s="423"/>
      <c r="F167" s="414"/>
      <c r="G167" s="417"/>
      <c r="H167" s="417">
        <f t="shared" si="6"/>
        <v>20</v>
      </c>
      <c r="I167" s="417">
        <f t="shared" si="7"/>
        <v>0</v>
      </c>
      <c r="J167" s="417"/>
      <c r="K167" s="417">
        <f>IF(I167=0,0,(инф.!$C$1)*I167)</f>
        <v>0</v>
      </c>
    </row>
    <row r="168" spans="1:11" ht="15.75" thickBot="1">
      <c r="A168" s="3">
        <v>50</v>
      </c>
      <c r="B168" s="277"/>
      <c r="C168" s="280"/>
      <c r="D168" s="430">
        <f t="shared" si="5"/>
        <v>0.75</v>
      </c>
      <c r="E168" s="420"/>
      <c r="F168" s="277"/>
      <c r="G168" s="293"/>
      <c r="H168" s="293">
        <f t="shared" si="6"/>
        <v>20</v>
      </c>
      <c r="I168" s="293">
        <f t="shared" si="7"/>
        <v>0</v>
      </c>
      <c r="J168" s="293">
        <f>I168*инф.!$D$1</f>
        <v>0</v>
      </c>
      <c r="K168" s="293">
        <f>IF(I168=0,0,(инф.!$C$1)*I168)</f>
        <v>0</v>
      </c>
    </row>
    <row r="169" spans="1:11">
      <c r="A169" s="180">
        <v>51</v>
      </c>
      <c r="B169" s="239"/>
      <c r="C169" s="240" t="str">
        <f>IF(D113="L крив.1 (м)",0,D113)</f>
        <v>Фрезеровка ПВХ 8 мм</v>
      </c>
      <c r="D169" s="430">
        <v>0.9</v>
      </c>
      <c r="E169" s="421">
        <v>1</v>
      </c>
      <c r="F169" s="239">
        <v>1</v>
      </c>
      <c r="G169" s="241">
        <f>E115</f>
        <v>0</v>
      </c>
      <c r="H169" s="241">
        <f t="shared" si="6"/>
        <v>20</v>
      </c>
      <c r="I169" s="241">
        <f t="shared" si="7"/>
        <v>1.6666666666666666E-2</v>
      </c>
      <c r="J169" s="241">
        <f>I169*инф.!$D$1</f>
        <v>4.166666666666667</v>
      </c>
      <c r="K169" s="241">
        <f>IF(I169=0,0,(инф.!$C$1)*I169)</f>
        <v>16.666666666666668</v>
      </c>
    </row>
    <row r="170" spans="1:11">
      <c r="A170" s="176">
        <v>52</v>
      </c>
      <c r="B170" s="242"/>
      <c r="C170" s="243" t="str">
        <f>IF(F113="L крив.2 (м)",0,F113)</f>
        <v>Фрезеровка акрила мол. 3 мм</v>
      </c>
      <c r="D170" s="430">
        <v>0.9</v>
      </c>
      <c r="E170" s="422">
        <v>1</v>
      </c>
      <c r="F170" s="242">
        <v>1</v>
      </c>
      <c r="G170" s="244">
        <f>G115</f>
        <v>0</v>
      </c>
      <c r="H170" s="244">
        <f t="shared" si="6"/>
        <v>20</v>
      </c>
      <c r="I170" s="244">
        <f t="shared" si="7"/>
        <v>1.6666666666666666E-2</v>
      </c>
      <c r="J170" s="244">
        <f>I170*инф.!$D$1</f>
        <v>4.166666666666667</v>
      </c>
      <c r="K170" s="244">
        <f>IF(I170=0,0,(инф.!$C$1)*I170)</f>
        <v>16.666666666666668</v>
      </c>
    </row>
    <row r="171" spans="1:11">
      <c r="A171" s="176">
        <v>53</v>
      </c>
      <c r="B171" s="242"/>
      <c r="C171" s="243" t="str">
        <f>IF(H113="L крив.3 (м)",0,H113)</f>
        <v>Резка полос</v>
      </c>
      <c r="D171" s="430">
        <v>0.9</v>
      </c>
      <c r="E171" s="422">
        <v>1</v>
      </c>
      <c r="F171" s="242">
        <v>1</v>
      </c>
      <c r="G171" s="244">
        <f>I115</f>
        <v>5.5</v>
      </c>
      <c r="H171" s="244">
        <f t="shared" si="6"/>
        <v>20</v>
      </c>
      <c r="I171" s="244">
        <f t="shared" si="7"/>
        <v>2.0537037037037034</v>
      </c>
      <c r="J171" s="244">
        <f>I171*инф.!$D$1</f>
        <v>513.42592592592587</v>
      </c>
      <c r="K171" s="244">
        <f>IF(I171=0,0,(инф.!$C$1)*I171)</f>
        <v>2053.7037037037035</v>
      </c>
    </row>
    <row r="172" spans="1:11">
      <c r="A172" s="3">
        <v>54</v>
      </c>
      <c r="B172" s="236"/>
      <c r="C172" s="238"/>
      <c r="D172" s="430">
        <f t="shared" si="5"/>
        <v>0.75</v>
      </c>
      <c r="E172" s="419"/>
      <c r="F172" s="236"/>
      <c r="G172" s="237"/>
      <c r="H172" s="237">
        <f t="shared" si="6"/>
        <v>20</v>
      </c>
      <c r="I172" s="237">
        <f t="shared" si="7"/>
        <v>0</v>
      </c>
      <c r="J172" s="237">
        <f>I172*инф.!$D$1</f>
        <v>0</v>
      </c>
      <c r="K172" s="237">
        <f>IF(I172=0,0,(инф.!$C$1)*I172)</f>
        <v>0</v>
      </c>
    </row>
    <row r="173" spans="1:11">
      <c r="A173" s="3">
        <v>55</v>
      </c>
      <c r="B173" s="236"/>
      <c r="C173" s="170" t="s">
        <v>119</v>
      </c>
      <c r="D173" s="430">
        <f t="shared" si="5"/>
        <v>0.75</v>
      </c>
      <c r="E173" s="419"/>
      <c r="F173" s="236">
        <v>0</v>
      </c>
      <c r="G173" s="237"/>
      <c r="H173" s="237">
        <v>1</v>
      </c>
      <c r="I173" s="237">
        <f t="shared" si="7"/>
        <v>0</v>
      </c>
      <c r="J173" s="237">
        <f>I173*инф.!$D$1</f>
        <v>0</v>
      </c>
      <c r="K173" s="237">
        <f>IF(I173=0,0,(инф.!$C$1)*I173)</f>
        <v>0</v>
      </c>
    </row>
    <row r="174" spans="1:11">
      <c r="A174" s="3">
        <v>56</v>
      </c>
      <c r="B174" s="236"/>
      <c r="C174" s="170" t="s">
        <v>102</v>
      </c>
      <c r="D174" s="430">
        <f t="shared" si="5"/>
        <v>0.75</v>
      </c>
      <c r="E174" s="419"/>
      <c r="F174" s="3"/>
      <c r="G174" s="155">
        <v>0</v>
      </c>
      <c r="H174" s="155">
        <v>1</v>
      </c>
      <c r="I174" s="155">
        <f t="shared" si="7"/>
        <v>0</v>
      </c>
      <c r="J174" s="155">
        <f>I174*инф.!$D$1</f>
        <v>0</v>
      </c>
      <c r="K174" s="155">
        <f>IF(I174=0,0,(инф.!$C$1)*I174)</f>
        <v>0</v>
      </c>
    </row>
    <row r="175" spans="1:11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29753.703703703708</v>
      </c>
    </row>
    <row r="176" spans="1:11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1487.6851851851854</v>
      </c>
    </row>
    <row r="177" spans="1:11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128.5</v>
      </c>
      <c r="H177" s="10" t="s">
        <v>121</v>
      </c>
      <c r="I177" s="9">
        <f>SUM(I119:I176)</f>
        <v>29.753703703703703</v>
      </c>
      <c r="J177" s="345"/>
      <c r="K177" s="11" t="s">
        <v>122</v>
      </c>
    </row>
    <row r="178" spans="1:11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1">
      <c r="A179" s="1"/>
      <c r="B179" s="1"/>
      <c r="C179" s="55" t="s">
        <v>23465</v>
      </c>
      <c r="D179" s="54"/>
      <c r="E179" s="54"/>
      <c r="F179" s="13">
        <f>(K111+K176)</f>
        <v>1487.6851851851854</v>
      </c>
      <c r="G179" s="2"/>
      <c r="H179" s="2"/>
      <c r="I179" s="2"/>
      <c r="J179" s="2"/>
      <c r="K179" s="152"/>
    </row>
    <row r="180" spans="1:11" ht="15.75">
      <c r="A180" s="1"/>
      <c r="B180" s="1"/>
      <c r="C180" s="55" t="s">
        <v>23466</v>
      </c>
      <c r="D180" s="54"/>
      <c r="E180" s="54"/>
      <c r="F180" s="13">
        <f>K110+K175</f>
        <v>29753.703703703708</v>
      </c>
      <c r="G180" s="779"/>
      <c r="H180" s="779"/>
      <c r="I180" s="779"/>
      <c r="J180" s="779"/>
      <c r="K180" s="779"/>
    </row>
    <row r="181" spans="1:11" ht="15.75">
      <c r="A181" s="281" t="s">
        <v>101</v>
      </c>
      <c r="B181" s="281"/>
      <c r="C181" s="780"/>
      <c r="D181" s="780"/>
      <c r="E181" s="780"/>
      <c r="F181" s="780"/>
      <c r="G181" s="780"/>
      <c r="H181" s="780"/>
      <c r="I181" s="780"/>
      <c r="J181" s="780"/>
      <c r="K181" s="780"/>
    </row>
    <row r="182" spans="1:11" ht="15.75">
      <c r="A182" s="781"/>
      <c r="B182" s="781"/>
      <c r="C182" s="781"/>
      <c r="D182" s="781"/>
      <c r="E182" s="781"/>
      <c r="F182" s="781"/>
      <c r="G182" s="781"/>
      <c r="H182" s="781"/>
      <c r="I182" s="781"/>
      <c r="J182" s="781"/>
      <c r="K182" s="781"/>
    </row>
    <row r="183" spans="1:11" ht="15.75">
      <c r="A183" s="781"/>
      <c r="B183" s="781"/>
      <c r="C183" s="781"/>
      <c r="D183" s="781"/>
      <c r="E183" s="781"/>
      <c r="F183" s="781"/>
      <c r="G183" s="781"/>
      <c r="H183" s="781"/>
      <c r="I183" s="781"/>
      <c r="J183" s="781"/>
      <c r="K183" s="781"/>
    </row>
    <row r="184" spans="1:11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1" ht="18.75">
      <c r="A185" s="737" t="str">
        <f>изд.1!A185</f>
        <v>Топоров Э.В.</v>
      </c>
      <c r="B185" s="737"/>
      <c r="C185" s="737"/>
      <c r="D185" s="737"/>
      <c r="E185" s="245"/>
      <c r="F185" s="245"/>
      <c r="G185" s="245"/>
      <c r="H185" s="737"/>
      <c r="I185" s="737"/>
      <c r="J185" s="737"/>
      <c r="K185" s="737"/>
    </row>
    <row r="186" spans="1:11">
      <c r="A186" s="738"/>
      <c r="B186" s="738"/>
      <c r="C186" s="738"/>
      <c r="D186" s="738"/>
      <c r="E186" s="248"/>
      <c r="F186" s="248"/>
      <c r="G186" s="248"/>
      <c r="H186" s="738"/>
      <c r="I186" s="738"/>
      <c r="J186" s="738"/>
      <c r="K186" s="738"/>
    </row>
    <row r="187" spans="1:11">
      <c r="A187" s="1" t="s">
        <v>34</v>
      </c>
      <c r="C187" s="246"/>
      <c r="F187" s="219"/>
      <c r="H187" s="1" t="s">
        <v>34</v>
      </c>
      <c r="K187" s="252"/>
    </row>
    <row r="188" spans="1:11">
      <c r="A188" s="250"/>
      <c r="B188" s="250"/>
      <c r="C188" s="246"/>
      <c r="F188" s="219"/>
      <c r="H188" s="250"/>
      <c r="K188" s="252"/>
    </row>
    <row r="190" spans="1:11" ht="15.75" thickBot="1"/>
    <row r="191" spans="1:11" ht="16.5" thickBot="1">
      <c r="A191" s="370"/>
      <c r="B191" s="370"/>
      <c r="C191" s="717" t="str">
        <f>$A$3</f>
        <v>ООО БАЛТИК-ЛАЙТ</v>
      </c>
      <c r="D191" s="717"/>
      <c r="E191" s="717"/>
      <c r="F191" s="717"/>
      <c r="G191" s="717"/>
      <c r="H191" s="717"/>
      <c r="I191" s="717"/>
      <c r="J191" s="717"/>
      <c r="K191" s="717"/>
    </row>
    <row r="192" spans="1:11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8" t="s">
        <v>23459</v>
      </c>
      <c r="K192" s="719"/>
    </row>
    <row r="193" spans="1:11" ht="24" customHeight="1">
      <c r="A193" s="777">
        <v>1</v>
      </c>
      <c r="B193" s="722"/>
      <c r="C193" s="724" t="str">
        <f>C119</f>
        <v>Подготовка рабоч. проекта на производство</v>
      </c>
      <c r="D193" s="726"/>
      <c r="E193" s="736"/>
      <c r="F193" s="352"/>
      <c r="G193" s="730"/>
      <c r="H193" s="726"/>
      <c r="I193" s="357">
        <f>D193*E193</f>
        <v>0</v>
      </c>
      <c r="J193" s="732"/>
      <c r="K193" s="733"/>
    </row>
    <row r="194" spans="1:11" ht="24" customHeight="1" thickBot="1">
      <c r="A194" s="778"/>
      <c r="B194" s="723"/>
      <c r="C194" s="725"/>
      <c r="D194" s="727"/>
      <c r="E194" s="729"/>
      <c r="F194" s="351"/>
      <c r="G194" s="731"/>
      <c r="H194" s="727"/>
      <c r="I194" s="358"/>
      <c r="J194" s="734"/>
      <c r="K194" s="735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7" t="str">
        <f>$A$3</f>
        <v>ООО БАЛТИК-ЛАЙТ</v>
      </c>
      <c r="D196" s="717"/>
      <c r="E196" s="717"/>
      <c r="F196" s="717"/>
      <c r="G196" s="717"/>
      <c r="H196" s="717"/>
      <c r="I196" s="717"/>
      <c r="J196" s="717"/>
      <c r="K196" s="717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8" t="s">
        <v>23459</v>
      </c>
      <c r="K197" s="719"/>
    </row>
    <row r="198" spans="1:11" ht="23.25" customHeight="1">
      <c r="A198" s="777">
        <v>2</v>
      </c>
      <c r="B198" s="722"/>
      <c r="C198" s="724" t="str">
        <f>C120</f>
        <v>Дорога на объект</v>
      </c>
      <c r="D198" s="726"/>
      <c r="E198" s="736">
        <f>J120/H120</f>
        <v>345.83333333333337</v>
      </c>
      <c r="F198" s="352"/>
      <c r="G198" s="730"/>
      <c r="H198" s="726">
        <v>1</v>
      </c>
      <c r="I198" s="357">
        <f>D198*E198</f>
        <v>0</v>
      </c>
      <c r="J198" s="732"/>
      <c r="K198" s="733"/>
    </row>
    <row r="199" spans="1:11" ht="23.25" customHeight="1" thickBot="1">
      <c r="A199" s="778"/>
      <c r="B199" s="723"/>
      <c r="C199" s="725"/>
      <c r="D199" s="727"/>
      <c r="E199" s="729"/>
      <c r="F199" s="351"/>
      <c r="G199" s="731"/>
      <c r="H199" s="727"/>
      <c r="I199" s="358"/>
      <c r="J199" s="734"/>
      <c r="K199" s="735"/>
    </row>
    <row r="200" spans="1:11" ht="15.75" thickBot="1"/>
    <row r="201" spans="1:11" ht="16.5" thickBot="1">
      <c r="A201" s="370"/>
      <c r="B201" s="370"/>
      <c r="C201" s="717" t="str">
        <f>$A$3</f>
        <v>ООО БАЛТИК-ЛАЙТ</v>
      </c>
      <c r="D201" s="717"/>
      <c r="E201" s="717"/>
      <c r="F201" s="717"/>
      <c r="G201" s="717"/>
      <c r="H201" s="717"/>
      <c r="I201" s="717"/>
      <c r="J201" s="717"/>
      <c r="K201" s="717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8" t="s">
        <v>23459</v>
      </c>
      <c r="K202" s="719"/>
    </row>
    <row r="203" spans="1:11">
      <c r="A203" s="777">
        <v>3</v>
      </c>
      <c r="B203" s="722"/>
      <c r="C203" s="724">
        <f>C121</f>
        <v>0</v>
      </c>
      <c r="D203" s="726"/>
      <c r="E203" s="736">
        <f>J121/H121</f>
        <v>0</v>
      </c>
      <c r="F203" s="352"/>
      <c r="G203" s="730"/>
      <c r="H203" s="726">
        <v>1</v>
      </c>
      <c r="I203" s="357">
        <f>D203*E203</f>
        <v>0</v>
      </c>
      <c r="J203" s="732"/>
      <c r="K203" s="733"/>
    </row>
    <row r="204" spans="1:11" ht="15.75" thickBot="1">
      <c r="A204" s="778"/>
      <c r="B204" s="723"/>
      <c r="C204" s="725"/>
      <c r="D204" s="727"/>
      <c r="E204" s="729"/>
      <c r="F204" s="351"/>
      <c r="G204" s="731"/>
      <c r="H204" s="727"/>
      <c r="I204" s="358"/>
      <c r="J204" s="734"/>
      <c r="K204" s="735"/>
    </row>
    <row r="205" spans="1:11" ht="15.75" thickBot="1"/>
    <row r="206" spans="1:11" ht="16.5" thickBot="1">
      <c r="A206" s="370"/>
      <c r="B206" s="370"/>
      <c r="C206" s="717" t="str">
        <f>$A$3</f>
        <v>ООО БАЛТИК-ЛАЙТ</v>
      </c>
      <c r="D206" s="717"/>
      <c r="E206" s="717"/>
      <c r="F206" s="717"/>
      <c r="G206" s="717"/>
      <c r="H206" s="717"/>
      <c r="I206" s="717"/>
      <c r="J206" s="717"/>
      <c r="K206" s="717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8" t="s">
        <v>23459</v>
      </c>
      <c r="K207" s="719"/>
    </row>
    <row r="208" spans="1:11">
      <c r="A208" s="777">
        <v>4</v>
      </c>
      <c r="B208" s="722"/>
      <c r="C208" s="724">
        <f>C122</f>
        <v>0</v>
      </c>
      <c r="D208" s="726"/>
      <c r="E208" s="736">
        <f>J122/H122</f>
        <v>0</v>
      </c>
      <c r="F208" s="352"/>
      <c r="G208" s="730"/>
      <c r="H208" s="726">
        <v>1</v>
      </c>
      <c r="I208" s="357">
        <f>D208*E208</f>
        <v>0</v>
      </c>
      <c r="J208" s="732"/>
      <c r="K208" s="733"/>
    </row>
    <row r="209" spans="1:11" ht="15.75" thickBot="1">
      <c r="A209" s="778"/>
      <c r="B209" s="723"/>
      <c r="C209" s="725"/>
      <c r="D209" s="727"/>
      <c r="E209" s="729"/>
      <c r="F209" s="351"/>
      <c r="G209" s="731"/>
      <c r="H209" s="727"/>
      <c r="I209" s="358"/>
      <c r="J209" s="734"/>
      <c r="K209" s="735"/>
    </row>
    <row r="210" spans="1:11" ht="15.75" thickBot="1"/>
    <row r="211" spans="1:11" ht="16.5" thickBot="1">
      <c r="A211" s="370"/>
      <c r="B211" s="370"/>
      <c r="C211" s="717" t="str">
        <f>$A$3</f>
        <v>ООО БАЛТИК-ЛАЙТ</v>
      </c>
      <c r="D211" s="717"/>
      <c r="E211" s="717"/>
      <c r="F211" s="717"/>
      <c r="G211" s="717"/>
      <c r="H211" s="717"/>
      <c r="I211" s="717"/>
      <c r="J211" s="717"/>
      <c r="K211" s="717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8" t="s">
        <v>23459</v>
      </c>
      <c r="K212" s="719"/>
    </row>
    <row r="213" spans="1:11">
      <c r="A213" s="777">
        <v>5</v>
      </c>
      <c r="B213" s="722"/>
      <c r="C213" s="724">
        <f>C123</f>
        <v>0</v>
      </c>
      <c r="D213" s="726"/>
      <c r="E213" s="736">
        <f>J123/H123</f>
        <v>0</v>
      </c>
      <c r="F213" s="352"/>
      <c r="G213" s="730"/>
      <c r="H213" s="726">
        <v>1</v>
      </c>
      <c r="I213" s="357">
        <f>D213*E213</f>
        <v>0</v>
      </c>
      <c r="J213" s="732"/>
      <c r="K213" s="733"/>
    </row>
    <row r="214" spans="1:11" ht="15.75" thickBot="1">
      <c r="A214" s="778"/>
      <c r="B214" s="723"/>
      <c r="C214" s="725"/>
      <c r="D214" s="727"/>
      <c r="E214" s="729"/>
      <c r="F214" s="351"/>
      <c r="G214" s="731"/>
      <c r="H214" s="727"/>
      <c r="I214" s="358"/>
      <c r="J214" s="734"/>
      <c r="K214" s="735"/>
    </row>
    <row r="215" spans="1:11" ht="15.75" thickBot="1"/>
    <row r="216" spans="1:11" ht="16.5" thickBot="1">
      <c r="A216" s="370"/>
      <c r="B216" s="370"/>
      <c r="C216" s="717" t="str">
        <f>$A$3</f>
        <v>ООО БАЛТИК-ЛАЙТ</v>
      </c>
      <c r="D216" s="717"/>
      <c r="E216" s="717"/>
      <c r="F216" s="717"/>
      <c r="G216" s="717"/>
      <c r="H216" s="717"/>
      <c r="I216" s="717"/>
      <c r="J216" s="717"/>
      <c r="K216" s="717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8" t="s">
        <v>23459</v>
      </c>
      <c r="K217" s="719"/>
    </row>
    <row r="218" spans="1:11">
      <c r="A218" s="777">
        <v>6</v>
      </c>
      <c r="B218" s="722"/>
      <c r="C218" s="724">
        <f>C124</f>
        <v>0</v>
      </c>
      <c r="D218" s="726"/>
      <c r="E218" s="736">
        <f>J124/H124</f>
        <v>0</v>
      </c>
      <c r="F218" s="352"/>
      <c r="G218" s="730"/>
      <c r="H218" s="726">
        <v>1</v>
      </c>
      <c r="I218" s="357">
        <f>D218*E218</f>
        <v>0</v>
      </c>
      <c r="J218" s="732"/>
      <c r="K218" s="733"/>
    </row>
    <row r="219" spans="1:11" ht="15.75" thickBot="1">
      <c r="A219" s="778"/>
      <c r="B219" s="723"/>
      <c r="C219" s="725"/>
      <c r="D219" s="727"/>
      <c r="E219" s="729"/>
      <c r="F219" s="351"/>
      <c r="G219" s="731"/>
      <c r="H219" s="727"/>
      <c r="I219" s="358"/>
      <c r="J219" s="734"/>
      <c r="K219" s="735"/>
    </row>
    <row r="220" spans="1:11" ht="15.75" thickBot="1"/>
    <row r="221" spans="1:11" ht="16.5" thickBot="1">
      <c r="A221" s="370"/>
      <c r="B221" s="370"/>
      <c r="C221" s="717" t="str">
        <f>$A$3</f>
        <v>ООО БАЛТИК-ЛАЙТ</v>
      </c>
      <c r="D221" s="717"/>
      <c r="E221" s="717"/>
      <c r="F221" s="717"/>
      <c r="G221" s="717"/>
      <c r="H221" s="717"/>
      <c r="I221" s="717"/>
      <c r="J221" s="717"/>
      <c r="K221" s="717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8" t="s">
        <v>23459</v>
      </c>
      <c r="K222" s="719"/>
    </row>
    <row r="223" spans="1:11">
      <c r="A223" s="777">
        <v>7</v>
      </c>
      <c r="B223" s="722"/>
      <c r="C223" s="724">
        <f>C125</f>
        <v>0</v>
      </c>
      <c r="D223" s="726"/>
      <c r="E223" s="736">
        <f>J125/H125</f>
        <v>0</v>
      </c>
      <c r="F223" s="352"/>
      <c r="G223" s="730"/>
      <c r="H223" s="726">
        <v>1</v>
      </c>
      <c r="I223" s="357">
        <f>D223*E223</f>
        <v>0</v>
      </c>
      <c r="J223" s="732"/>
      <c r="K223" s="733"/>
    </row>
    <row r="224" spans="1:11" ht="15.75" thickBot="1">
      <c r="A224" s="778"/>
      <c r="B224" s="723"/>
      <c r="C224" s="725"/>
      <c r="D224" s="727"/>
      <c r="E224" s="729"/>
      <c r="F224" s="351"/>
      <c r="G224" s="731"/>
      <c r="H224" s="727"/>
      <c r="I224" s="358"/>
      <c r="J224" s="734"/>
      <c r="K224" s="735"/>
    </row>
    <row r="225" spans="1:11" ht="15.75" thickBot="1"/>
    <row r="226" spans="1:11" ht="16.5" thickBot="1">
      <c r="A226" s="370"/>
      <c r="B226" s="370"/>
      <c r="C226" s="717" t="str">
        <f>$A$3</f>
        <v>ООО БАЛТИК-ЛАЙТ</v>
      </c>
      <c r="D226" s="717"/>
      <c r="E226" s="717"/>
      <c r="F226" s="717"/>
      <c r="G226" s="717"/>
      <c r="H226" s="717"/>
      <c r="I226" s="717"/>
      <c r="J226" s="717"/>
      <c r="K226" s="717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8" t="s">
        <v>23459</v>
      </c>
      <c r="K227" s="719"/>
    </row>
    <row r="228" spans="1:11">
      <c r="A228" s="777">
        <v>8</v>
      </c>
      <c r="B228" s="722"/>
      <c r="C228" s="724">
        <f>C126</f>
        <v>0</v>
      </c>
      <c r="D228" s="726"/>
      <c r="E228" s="736">
        <f>J126/H126</f>
        <v>0</v>
      </c>
      <c r="F228" s="352"/>
      <c r="G228" s="730"/>
      <c r="H228" s="726">
        <v>1</v>
      </c>
      <c r="I228" s="357">
        <f>D228*E228</f>
        <v>0</v>
      </c>
      <c r="J228" s="732"/>
      <c r="K228" s="733"/>
    </row>
    <row r="229" spans="1:11" ht="15.75" thickBot="1">
      <c r="A229" s="778"/>
      <c r="B229" s="723"/>
      <c r="C229" s="725"/>
      <c r="D229" s="727"/>
      <c r="E229" s="729"/>
      <c r="F229" s="351"/>
      <c r="G229" s="731"/>
      <c r="H229" s="727"/>
      <c r="I229" s="358"/>
      <c r="J229" s="734"/>
      <c r="K229" s="735"/>
    </row>
    <row r="230" spans="1:11" ht="15.75" thickBot="1"/>
    <row r="231" spans="1:11" ht="16.5" thickBot="1">
      <c r="A231" s="370"/>
      <c r="B231" s="370"/>
      <c r="C231" s="717" t="str">
        <f>$A$3</f>
        <v>ООО БАЛТИК-ЛАЙТ</v>
      </c>
      <c r="D231" s="717"/>
      <c r="E231" s="717"/>
      <c r="F231" s="717"/>
      <c r="G231" s="717"/>
      <c r="H231" s="717"/>
      <c r="I231" s="717"/>
      <c r="J231" s="717"/>
      <c r="K231" s="717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8" t="s">
        <v>23459</v>
      </c>
      <c r="K232" s="719"/>
    </row>
    <row r="233" spans="1:11">
      <c r="A233" s="777">
        <v>9</v>
      </c>
      <c r="B233" s="722"/>
      <c r="C233" s="724">
        <f>C127</f>
        <v>0</v>
      </c>
      <c r="D233" s="726"/>
      <c r="E233" s="736">
        <f>J127/H127</f>
        <v>0</v>
      </c>
      <c r="F233" s="352"/>
      <c r="G233" s="730"/>
      <c r="H233" s="726">
        <v>1</v>
      </c>
      <c r="I233" s="357">
        <f>D233*E233</f>
        <v>0</v>
      </c>
      <c r="J233" s="732"/>
      <c r="K233" s="733"/>
    </row>
    <row r="234" spans="1:11" ht="15.75" thickBot="1">
      <c r="A234" s="778"/>
      <c r="B234" s="723"/>
      <c r="C234" s="725"/>
      <c r="D234" s="727"/>
      <c r="E234" s="729"/>
      <c r="F234" s="351"/>
      <c r="G234" s="731"/>
      <c r="H234" s="727"/>
      <c r="I234" s="358"/>
      <c r="J234" s="734"/>
      <c r="K234" s="735"/>
    </row>
    <row r="235" spans="1:11" ht="15.75" thickBot="1"/>
    <row r="236" spans="1:11" ht="16.5" thickBot="1">
      <c r="A236" s="370"/>
      <c r="B236" s="370"/>
      <c r="C236" s="717" t="str">
        <f>$A$3</f>
        <v>ООО БАЛТИК-ЛАЙТ</v>
      </c>
      <c r="D236" s="717"/>
      <c r="E236" s="717"/>
      <c r="F236" s="717"/>
      <c r="G236" s="717"/>
      <c r="H236" s="717"/>
      <c r="I236" s="717"/>
      <c r="J236" s="717"/>
      <c r="K236" s="717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8" t="s">
        <v>23459</v>
      </c>
      <c r="K237" s="719"/>
    </row>
    <row r="238" spans="1:11" ht="15" customHeight="1">
      <c r="A238" s="777">
        <v>10</v>
      </c>
      <c r="B238" s="722"/>
      <c r="C238" s="724">
        <f>C128</f>
        <v>0</v>
      </c>
      <c r="D238" s="726"/>
      <c r="E238" s="736">
        <f>J128/H128</f>
        <v>0</v>
      </c>
      <c r="F238" s="352"/>
      <c r="G238" s="730"/>
      <c r="H238" s="726">
        <v>1</v>
      </c>
      <c r="I238" s="357">
        <f>D238*E238</f>
        <v>0</v>
      </c>
      <c r="J238" s="732"/>
      <c r="K238" s="733"/>
    </row>
    <row r="239" spans="1:11" ht="15.75" customHeight="1" thickBot="1">
      <c r="A239" s="778"/>
      <c r="B239" s="723"/>
      <c r="C239" s="725"/>
      <c r="D239" s="727"/>
      <c r="E239" s="729"/>
      <c r="F239" s="351"/>
      <c r="G239" s="731"/>
      <c r="H239" s="727"/>
      <c r="I239" s="358"/>
      <c r="J239" s="734"/>
      <c r="K239" s="735"/>
    </row>
    <row r="240" spans="1:11" ht="15.75" thickBot="1"/>
    <row r="241" spans="1:11" ht="16.5" thickBot="1">
      <c r="A241" s="370"/>
      <c r="B241" s="370"/>
      <c r="C241" s="717" t="str">
        <f>$A$3</f>
        <v>ООО БАЛТИК-ЛАЙТ</v>
      </c>
      <c r="D241" s="717"/>
      <c r="E241" s="717"/>
      <c r="F241" s="717"/>
      <c r="G241" s="717"/>
      <c r="H241" s="717"/>
      <c r="I241" s="717"/>
      <c r="J241" s="717"/>
      <c r="K241" s="717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8" t="s">
        <v>23459</v>
      </c>
      <c r="K242" s="719"/>
    </row>
    <row r="243" spans="1:11" ht="15" customHeight="1">
      <c r="A243" s="777">
        <v>11</v>
      </c>
      <c r="B243" s="722"/>
      <c r="C243" s="724">
        <f>C129</f>
        <v>0</v>
      </c>
      <c r="D243" s="726"/>
      <c r="E243" s="736">
        <f>J129/H129</f>
        <v>0</v>
      </c>
      <c r="F243" s="352"/>
      <c r="G243" s="730"/>
      <c r="H243" s="726">
        <v>1</v>
      </c>
      <c r="I243" s="357">
        <f>D243*E243</f>
        <v>0</v>
      </c>
      <c r="J243" s="732"/>
      <c r="K243" s="733"/>
    </row>
    <row r="244" spans="1:11" ht="15.75" customHeight="1" thickBot="1">
      <c r="A244" s="778"/>
      <c r="B244" s="723"/>
      <c r="C244" s="725"/>
      <c r="D244" s="727"/>
      <c r="E244" s="729"/>
      <c r="F244" s="351"/>
      <c r="G244" s="731"/>
      <c r="H244" s="727"/>
      <c r="I244" s="358"/>
      <c r="J244" s="734"/>
      <c r="K244" s="735"/>
    </row>
    <row r="245" spans="1:11" ht="15.75" thickBot="1"/>
    <row r="246" spans="1:11" ht="16.5" thickBot="1">
      <c r="A246" s="370"/>
      <c r="B246" s="370"/>
      <c r="C246" s="717" t="str">
        <f>$A$3</f>
        <v>ООО БАЛТИК-ЛАЙТ</v>
      </c>
      <c r="D246" s="717"/>
      <c r="E246" s="717"/>
      <c r="F246" s="717"/>
      <c r="G246" s="717"/>
      <c r="H246" s="717"/>
      <c r="I246" s="717"/>
      <c r="J246" s="717"/>
      <c r="K246" s="717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8" t="s">
        <v>23459</v>
      </c>
      <c r="K247" s="719"/>
    </row>
    <row r="248" spans="1:11" ht="15" customHeight="1">
      <c r="A248" s="777">
        <v>12</v>
      </c>
      <c r="B248" s="722"/>
      <c r="C248" s="724">
        <f>C130</f>
        <v>0</v>
      </c>
      <c r="D248" s="726"/>
      <c r="E248" s="736">
        <f>J130/H130</f>
        <v>0</v>
      </c>
      <c r="F248" s="352"/>
      <c r="G248" s="730"/>
      <c r="H248" s="726">
        <v>1</v>
      </c>
      <c r="I248" s="357">
        <f>D248*E248</f>
        <v>0</v>
      </c>
      <c r="J248" s="732"/>
      <c r="K248" s="733"/>
    </row>
    <row r="249" spans="1:11" ht="15.75" customHeight="1" thickBot="1">
      <c r="A249" s="778"/>
      <c r="B249" s="723"/>
      <c r="C249" s="725"/>
      <c r="D249" s="727"/>
      <c r="E249" s="729"/>
      <c r="F249" s="351"/>
      <c r="G249" s="731"/>
      <c r="H249" s="727"/>
      <c r="I249" s="358"/>
      <c r="J249" s="734"/>
      <c r="K249" s="735"/>
    </row>
    <row r="250" spans="1:11" ht="15.75" thickBot="1"/>
    <row r="251" spans="1:11" ht="16.5" thickBot="1">
      <c r="A251" s="370"/>
      <c r="B251" s="370"/>
      <c r="C251" s="717" t="str">
        <f>$A$3</f>
        <v>ООО БАЛТИК-ЛАЙТ</v>
      </c>
      <c r="D251" s="717"/>
      <c r="E251" s="717"/>
      <c r="F251" s="717"/>
      <c r="G251" s="717"/>
      <c r="H251" s="717"/>
      <c r="I251" s="717"/>
      <c r="J251" s="717"/>
      <c r="K251" s="717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8" t="s">
        <v>23459</v>
      </c>
      <c r="K252" s="719"/>
    </row>
    <row r="253" spans="1:11" ht="15" customHeight="1">
      <c r="A253" s="777">
        <v>13</v>
      </c>
      <c r="B253" s="722"/>
      <c r="C253" s="724">
        <f>C131</f>
        <v>0</v>
      </c>
      <c r="D253" s="726"/>
      <c r="E253" s="736">
        <f>J131/H131</f>
        <v>0</v>
      </c>
      <c r="F253" s="352"/>
      <c r="G253" s="730"/>
      <c r="H253" s="726">
        <v>1</v>
      </c>
      <c r="I253" s="357">
        <f>D253*E253</f>
        <v>0</v>
      </c>
      <c r="J253" s="732"/>
      <c r="K253" s="733"/>
    </row>
    <row r="254" spans="1:11" ht="15.75" customHeight="1" thickBot="1">
      <c r="A254" s="778"/>
      <c r="B254" s="723"/>
      <c r="C254" s="725"/>
      <c r="D254" s="727"/>
      <c r="E254" s="729"/>
      <c r="F254" s="351"/>
      <c r="G254" s="731"/>
      <c r="H254" s="727"/>
      <c r="I254" s="358"/>
      <c r="J254" s="734"/>
      <c r="K254" s="735"/>
    </row>
    <row r="255" spans="1:11" ht="15.75" thickBot="1"/>
    <row r="256" spans="1:11" ht="16.5" thickBot="1">
      <c r="A256" s="370"/>
      <c r="B256" s="370"/>
      <c r="C256" s="717" t="str">
        <f>$A$3</f>
        <v>ООО БАЛТИК-ЛАЙТ</v>
      </c>
      <c r="D256" s="717"/>
      <c r="E256" s="717"/>
      <c r="F256" s="717"/>
      <c r="G256" s="717"/>
      <c r="H256" s="717"/>
      <c r="I256" s="717"/>
      <c r="J256" s="717"/>
      <c r="K256" s="717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8" t="s">
        <v>23459</v>
      </c>
      <c r="K257" s="719"/>
    </row>
    <row r="258" spans="1:11" ht="15" customHeight="1">
      <c r="A258" s="777">
        <v>14</v>
      </c>
      <c r="B258" s="722"/>
      <c r="C258" s="724">
        <f>C132</f>
        <v>0</v>
      </c>
      <c r="D258" s="726"/>
      <c r="E258" s="736">
        <f>J132/H132</f>
        <v>0</v>
      </c>
      <c r="F258" s="352"/>
      <c r="G258" s="730"/>
      <c r="H258" s="726">
        <v>1</v>
      </c>
      <c r="I258" s="357">
        <f>D258*E258</f>
        <v>0</v>
      </c>
      <c r="J258" s="732"/>
      <c r="K258" s="733"/>
    </row>
    <row r="259" spans="1:11" ht="15.75" customHeight="1" thickBot="1">
      <c r="A259" s="778"/>
      <c r="B259" s="723"/>
      <c r="C259" s="725"/>
      <c r="D259" s="727"/>
      <c r="E259" s="729"/>
      <c r="F259" s="351"/>
      <c r="G259" s="731"/>
      <c r="H259" s="727"/>
      <c r="I259" s="358"/>
      <c r="J259" s="734"/>
      <c r="K259" s="735"/>
    </row>
    <row r="260" spans="1:11" ht="15.75" thickBot="1"/>
    <row r="261" spans="1:11" ht="16.5" thickBot="1">
      <c r="A261" s="370"/>
      <c r="B261" s="370"/>
      <c r="C261" s="717" t="str">
        <f>$A$3</f>
        <v>ООО БАЛТИК-ЛАЙТ</v>
      </c>
      <c r="D261" s="717"/>
      <c r="E261" s="717"/>
      <c r="F261" s="717"/>
      <c r="G261" s="717"/>
      <c r="H261" s="717"/>
      <c r="I261" s="717"/>
      <c r="J261" s="717"/>
      <c r="K261" s="717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8" t="s">
        <v>23459</v>
      </c>
      <c r="K262" s="719"/>
    </row>
    <row r="263" spans="1:11" ht="15" customHeight="1">
      <c r="A263" s="777">
        <v>15</v>
      </c>
      <c r="B263" s="722"/>
      <c r="C263" s="724">
        <f>C133</f>
        <v>0</v>
      </c>
      <c r="D263" s="726"/>
      <c r="E263" s="736">
        <f>J133/H133</f>
        <v>0</v>
      </c>
      <c r="F263" s="352"/>
      <c r="G263" s="730"/>
      <c r="H263" s="726">
        <v>1</v>
      </c>
      <c r="I263" s="357">
        <f>D263*E263</f>
        <v>0</v>
      </c>
      <c r="J263" s="732"/>
      <c r="K263" s="733"/>
    </row>
    <row r="264" spans="1:11" ht="15.75" customHeight="1" thickBot="1">
      <c r="A264" s="778"/>
      <c r="B264" s="723"/>
      <c r="C264" s="725"/>
      <c r="D264" s="727"/>
      <c r="E264" s="729"/>
      <c r="F264" s="351"/>
      <c r="G264" s="731"/>
      <c r="H264" s="727"/>
      <c r="I264" s="358"/>
      <c r="J264" s="734"/>
      <c r="K264" s="735"/>
    </row>
    <row r="265" spans="1:11" ht="15.75" thickBot="1"/>
    <row r="266" spans="1:11" ht="16.5" thickBot="1">
      <c r="A266" s="370"/>
      <c r="B266" s="370"/>
      <c r="C266" s="717" t="str">
        <f>$A$3</f>
        <v>ООО БАЛТИК-ЛАЙТ</v>
      </c>
      <c r="D266" s="717"/>
      <c r="E266" s="717"/>
      <c r="F266" s="717"/>
      <c r="G266" s="717"/>
      <c r="H266" s="717"/>
      <c r="I266" s="717"/>
      <c r="J266" s="717"/>
      <c r="K266" s="717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8" t="s">
        <v>23459</v>
      </c>
      <c r="K267" s="719"/>
    </row>
    <row r="268" spans="1:11">
      <c r="A268" s="777">
        <v>16</v>
      </c>
      <c r="B268" s="722"/>
      <c r="C268" s="724">
        <f>C134</f>
        <v>0</v>
      </c>
      <c r="D268" s="726"/>
      <c r="E268" s="736">
        <f>J134/H134</f>
        <v>0</v>
      </c>
      <c r="F268" s="352"/>
      <c r="G268" s="730"/>
      <c r="H268" s="726">
        <v>1</v>
      </c>
      <c r="I268" s="357">
        <f>D268*E268</f>
        <v>0</v>
      </c>
      <c r="J268" s="732"/>
      <c r="K268" s="733"/>
    </row>
    <row r="269" spans="1:11" ht="15.75" thickBot="1">
      <c r="A269" s="778"/>
      <c r="B269" s="723"/>
      <c r="C269" s="725"/>
      <c r="D269" s="727"/>
      <c r="E269" s="729"/>
      <c r="F269" s="351"/>
      <c r="G269" s="731"/>
      <c r="H269" s="727"/>
      <c r="I269" s="358"/>
      <c r="J269" s="734"/>
      <c r="K269" s="735"/>
    </row>
    <row r="270" spans="1:11" ht="15.75" thickBot="1"/>
    <row r="271" spans="1:11" ht="16.5" thickBot="1">
      <c r="A271" s="370"/>
      <c r="B271" s="370"/>
      <c r="C271" s="717" t="str">
        <f>$A$3</f>
        <v>ООО БАЛТИК-ЛАЙТ</v>
      </c>
      <c r="D271" s="717"/>
      <c r="E271" s="717"/>
      <c r="F271" s="717"/>
      <c r="G271" s="717"/>
      <c r="H271" s="717"/>
      <c r="I271" s="717"/>
      <c r="J271" s="717"/>
      <c r="K271" s="717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8" t="s">
        <v>23459</v>
      </c>
      <c r="K272" s="719"/>
    </row>
    <row r="273" spans="1:11">
      <c r="A273" s="777">
        <v>17</v>
      </c>
      <c r="B273" s="722"/>
      <c r="C273" s="724">
        <f>C135</f>
        <v>0</v>
      </c>
      <c r="D273" s="726"/>
      <c r="E273" s="736">
        <f>J135/H135</f>
        <v>0</v>
      </c>
      <c r="F273" s="378"/>
      <c r="G273" s="730"/>
      <c r="H273" s="726">
        <v>1</v>
      </c>
      <c r="I273" s="357">
        <f>D273*E273</f>
        <v>0</v>
      </c>
      <c r="J273" s="732"/>
      <c r="K273" s="733"/>
    </row>
    <row r="274" spans="1:11" ht="15.75" thickBot="1">
      <c r="A274" s="778"/>
      <c r="B274" s="723"/>
      <c r="C274" s="725"/>
      <c r="D274" s="727"/>
      <c r="E274" s="729"/>
      <c r="F274" s="351"/>
      <c r="G274" s="731"/>
      <c r="H274" s="727"/>
      <c r="I274" s="358"/>
      <c r="J274" s="734"/>
      <c r="K274" s="735"/>
    </row>
    <row r="275" spans="1:11" ht="15.75" thickBot="1"/>
    <row r="276" spans="1:11" ht="16.5" thickBot="1">
      <c r="A276" s="370"/>
      <c r="B276" s="370"/>
      <c r="C276" s="717" t="str">
        <f>$A$3</f>
        <v>ООО БАЛТИК-ЛАЙТ</v>
      </c>
      <c r="D276" s="717"/>
      <c r="E276" s="717"/>
      <c r="F276" s="717"/>
      <c r="G276" s="717"/>
      <c r="H276" s="717"/>
      <c r="I276" s="717"/>
      <c r="J276" s="717"/>
      <c r="K276" s="717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8" t="s">
        <v>23459</v>
      </c>
      <c r="K277" s="719"/>
    </row>
    <row r="278" spans="1:11">
      <c r="A278" s="777">
        <v>18</v>
      </c>
      <c r="B278" s="722"/>
      <c r="C278" s="724">
        <f>C136</f>
        <v>0</v>
      </c>
      <c r="D278" s="726"/>
      <c r="E278" s="736">
        <f>J136/H136</f>
        <v>0</v>
      </c>
      <c r="F278" s="378"/>
      <c r="G278" s="730"/>
      <c r="H278" s="726">
        <v>1</v>
      </c>
      <c r="I278" s="357">
        <f>D278*E278</f>
        <v>0</v>
      </c>
      <c r="J278" s="732"/>
      <c r="K278" s="733"/>
    </row>
    <row r="279" spans="1:11" ht="15.75" thickBot="1">
      <c r="A279" s="778"/>
      <c r="B279" s="723"/>
      <c r="C279" s="725"/>
      <c r="D279" s="727"/>
      <c r="E279" s="729"/>
      <c r="F279" s="351"/>
      <c r="G279" s="731"/>
      <c r="H279" s="727"/>
      <c r="I279" s="358"/>
      <c r="J279" s="734"/>
      <c r="K279" s="735"/>
    </row>
    <row r="280" spans="1:11" ht="15.75" thickBot="1"/>
    <row r="281" spans="1:11" ht="16.5" thickBot="1">
      <c r="A281" s="370"/>
      <c r="B281" s="370"/>
      <c r="C281" s="717" t="str">
        <f>$A$3</f>
        <v>ООО БАЛТИК-ЛАЙТ</v>
      </c>
      <c r="D281" s="717"/>
      <c r="E281" s="717"/>
      <c r="F281" s="717"/>
      <c r="G281" s="717"/>
      <c r="H281" s="717"/>
      <c r="I281" s="717"/>
      <c r="J281" s="717"/>
      <c r="K281" s="717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8" t="s">
        <v>23459</v>
      </c>
      <c r="K282" s="719"/>
    </row>
    <row r="283" spans="1:11">
      <c r="A283" s="777">
        <v>19</v>
      </c>
      <c r="B283" s="722"/>
      <c r="C283" s="724">
        <f>C137</f>
        <v>0</v>
      </c>
      <c r="D283" s="726"/>
      <c r="E283" s="736">
        <f>J137/H137</f>
        <v>0</v>
      </c>
      <c r="F283" s="378"/>
      <c r="G283" s="730"/>
      <c r="H283" s="726">
        <v>1</v>
      </c>
      <c r="I283" s="357">
        <f>D283*E283</f>
        <v>0</v>
      </c>
      <c r="J283" s="732"/>
      <c r="K283" s="733"/>
    </row>
    <row r="284" spans="1:11" ht="15.75" thickBot="1">
      <c r="A284" s="778"/>
      <c r="B284" s="723"/>
      <c r="C284" s="725"/>
      <c r="D284" s="727"/>
      <c r="E284" s="729"/>
      <c r="F284" s="351"/>
      <c r="G284" s="731"/>
      <c r="H284" s="727"/>
      <c r="I284" s="358"/>
      <c r="J284" s="734"/>
      <c r="K284" s="735"/>
    </row>
    <row r="285" spans="1:11" ht="15.75" thickBot="1"/>
    <row r="286" spans="1:11" ht="16.5" thickBot="1">
      <c r="A286" s="370"/>
      <c r="B286" s="370"/>
      <c r="C286" s="717" t="str">
        <f>$A$3</f>
        <v>ООО БАЛТИК-ЛАЙТ</v>
      </c>
      <c r="D286" s="717"/>
      <c r="E286" s="717"/>
      <c r="F286" s="717"/>
      <c r="G286" s="717"/>
      <c r="H286" s="717"/>
      <c r="I286" s="717"/>
      <c r="J286" s="717"/>
      <c r="K286" s="717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8" t="s">
        <v>23459</v>
      </c>
      <c r="K287" s="719"/>
    </row>
    <row r="288" spans="1:11">
      <c r="A288" s="777">
        <v>20</v>
      </c>
      <c r="B288" s="722"/>
      <c r="C288" s="724">
        <f>C138</f>
        <v>0</v>
      </c>
      <c r="D288" s="726"/>
      <c r="E288" s="736">
        <f>J138/H138</f>
        <v>0</v>
      </c>
      <c r="F288" s="378"/>
      <c r="G288" s="730"/>
      <c r="H288" s="726">
        <v>1</v>
      </c>
      <c r="I288" s="357">
        <f>D288*E288</f>
        <v>0</v>
      </c>
      <c r="J288" s="732"/>
      <c r="K288" s="733"/>
    </row>
    <row r="289" spans="1:11" ht="15.75" thickBot="1">
      <c r="A289" s="778"/>
      <c r="B289" s="723"/>
      <c r="C289" s="725"/>
      <c r="D289" s="727"/>
      <c r="E289" s="729"/>
      <c r="F289" s="351"/>
      <c r="G289" s="731"/>
      <c r="H289" s="727"/>
      <c r="I289" s="358"/>
      <c r="J289" s="734"/>
      <c r="K289" s="735"/>
    </row>
  </sheetData>
  <mergeCells count="334"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phoneticPr fontId="0" type="noConversion"/>
  <conditionalFormatting sqref="G180:K180 C181:K183 A182:B183">
    <cfRule type="cellIs" dxfId="120" priority="11" operator="greaterThan">
      <formula>0</formula>
    </cfRule>
  </conditionalFormatting>
  <conditionalFormatting sqref="K9:K10 D7:K7 F11">
    <cfRule type="cellIs" dxfId="119" priority="3" operator="equal">
      <formula>0</formula>
    </cfRule>
  </conditionalFormatting>
  <conditionalFormatting sqref="K9:K10 D7:K7 F11">
    <cfRule type="cellIs" dxfId="118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9">
    <pageSetUpPr fitToPage="1"/>
  </sheetPr>
  <dimension ref="A1:N289"/>
  <sheetViews>
    <sheetView showZeros="0" topLeftCell="A114" zoomScaleNormal="100" zoomScaleSheetLayoutView="100" zoomScalePageLayoutView="55" workbookViewId="0">
      <selection activeCell="P128" sqref="P128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>
      <c r="A1" s="187">
        <f>инф.!C60/1000000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инф.!C62/1000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 t="str">
        <f>ЗАЯВКА!E8</f>
        <v>ООО БАЛТИК-ЛАЙТ</v>
      </c>
      <c r="B3" s="17"/>
      <c r="C3" s="68"/>
      <c r="D3" s="19"/>
      <c r="E3" s="19"/>
      <c r="F3" s="748" t="s">
        <v>1</v>
      </c>
      <c r="G3" s="748"/>
      <c r="H3" s="18"/>
      <c r="I3" s="51"/>
      <c r="J3" s="51"/>
      <c r="K3" s="46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42698</v>
      </c>
    </row>
    <row r="5" spans="1:11" ht="15.75">
      <c r="A5" s="749" t="s">
        <v>2</v>
      </c>
      <c r="B5" s="749"/>
      <c r="C5" s="749"/>
      <c r="D5" s="749"/>
      <c r="E5" s="749"/>
      <c r="F5" s="749"/>
      <c r="G5" s="749"/>
      <c r="H5" s="749"/>
      <c r="I5" s="749"/>
      <c r="J5" s="749"/>
      <c r="K5" s="749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50" t="str">
        <f>'позиции для рачета'!B8</f>
        <v>Монтаж стелы</v>
      </c>
      <c r="E7" s="751"/>
      <c r="F7" s="751"/>
      <c r="G7" s="751"/>
      <c r="H7" s="751"/>
      <c r="I7" s="751"/>
      <c r="J7" s="751"/>
      <c r="K7" s="752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рачета'!E8</f>
        <v>0</v>
      </c>
      <c r="G9" s="756" t="str">
        <f>'позиции для рачета'!C8</f>
        <v>шт</v>
      </c>
      <c r="H9" s="1"/>
      <c r="I9" s="22" t="s">
        <v>23474</v>
      </c>
      <c r="J9" s="22"/>
      <c r="K9" s="275">
        <v>0.75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рачета'!F8</f>
        <v>0</v>
      </c>
      <c r="G10" s="757"/>
      <c r="H10" s="1"/>
      <c r="I10" s="21" t="s">
        <v>115</v>
      </c>
      <c r="J10" s="21"/>
      <c r="K10" s="275">
        <v>0.05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рачета'!D8</f>
        <v>20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58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58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58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59" t="s">
        <v>152</v>
      </c>
      <c r="D17" s="759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Профиль Пилон 80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хлыст</v>
      </c>
      <c r="G19" s="412">
        <f>' Шаблон материалов'!F2</f>
        <v>8844</v>
      </c>
      <c r="H19" s="412"/>
      <c r="I19" s="413">
        <f t="shared" ref="I19" si="0">$F$11*H19*D19</f>
        <v>0</v>
      </c>
      <c r="J19" s="775">
        <f>G19*I19*E19</f>
        <v>0</v>
      </c>
      <c r="K19" s="776"/>
    </row>
    <row r="20" spans="1:11">
      <c r="A20" s="109">
        <v>2</v>
      </c>
      <c r="B20" s="297"/>
      <c r="C20" s="412" t="str">
        <f>' Шаблон материалов'!B3</f>
        <v>Труба 80 х 80 х 3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метр. Пог.</v>
      </c>
      <c r="G20" s="412">
        <f>' Шаблон материалов'!F3</f>
        <v>280</v>
      </c>
      <c r="H20" s="412"/>
      <c r="I20" s="413">
        <f t="shared" ref="I20:I83" si="1">$F$11*H20*D20</f>
        <v>0</v>
      </c>
      <c r="J20" s="775">
        <f t="shared" ref="J20:J83" si="2">G20*I20*E20</f>
        <v>0</v>
      </c>
      <c r="K20" s="776"/>
    </row>
    <row r="21" spans="1:11">
      <c r="A21" s="109">
        <v>3</v>
      </c>
      <c r="B21" s="297"/>
      <c r="C21" s="412" t="str">
        <f>' Шаблон материалов'!B4</f>
        <v>Акрил мол. 3 мм</v>
      </c>
      <c r="D21" s="412">
        <f>' Шаблон материалов'!C4</f>
        <v>1</v>
      </c>
      <c r="E21" s="412">
        <f>' Шаблон материалов'!D4</f>
        <v>1</v>
      </c>
      <c r="F21" s="412" t="str">
        <f>' Шаблон материалов'!E4</f>
        <v>кв. метр</v>
      </c>
      <c r="G21" s="412">
        <f>' Шаблон материалов'!F4</f>
        <v>1340</v>
      </c>
      <c r="H21" s="412"/>
      <c r="I21" s="413">
        <f t="shared" si="1"/>
        <v>0</v>
      </c>
      <c r="J21" s="775">
        <f t="shared" si="2"/>
        <v>0</v>
      </c>
      <c r="K21" s="776"/>
    </row>
    <row r="22" spans="1:11">
      <c r="A22" s="109">
        <v>4</v>
      </c>
      <c r="B22" s="297"/>
      <c r="C22" s="412" t="str">
        <f>' Шаблон материалов'!B5</f>
        <v>Уголок 50 х 50 х 5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метр. Пог.</v>
      </c>
      <c r="G22" s="412">
        <f>' Шаблон материалов'!F5</f>
        <v>140</v>
      </c>
      <c r="H22" s="412"/>
      <c r="I22" s="413">
        <f t="shared" si="1"/>
        <v>0</v>
      </c>
      <c r="J22" s="775">
        <f t="shared" si="2"/>
        <v>0</v>
      </c>
      <c r="K22" s="776"/>
    </row>
    <row r="23" spans="1:11">
      <c r="A23" s="109">
        <v>5</v>
      </c>
      <c r="B23" s="297"/>
      <c r="C23" s="412" t="str">
        <f>' Шаблон материалов'!B6</f>
        <v>Модуль светодиодный 5050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шт.</v>
      </c>
      <c r="G23" s="412">
        <f>' Шаблон материалов'!F6</f>
        <v>35</v>
      </c>
      <c r="H23" s="412"/>
      <c r="I23" s="413">
        <f t="shared" si="1"/>
        <v>0</v>
      </c>
      <c r="J23" s="775">
        <f t="shared" si="2"/>
        <v>0</v>
      </c>
      <c r="K23" s="776"/>
    </row>
    <row r="24" spans="1:11">
      <c r="A24" s="109">
        <v>6</v>
      </c>
      <c r="B24" s="297"/>
      <c r="C24" s="412" t="str">
        <f>' Шаблон материалов'!B7</f>
        <v>Блок питания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шт.</v>
      </c>
      <c r="G24" s="412">
        <f>' Шаблон материалов'!F7</f>
        <v>1200</v>
      </c>
      <c r="H24" s="412"/>
      <c r="I24" s="413">
        <f t="shared" si="1"/>
        <v>0</v>
      </c>
      <c r="J24" s="775">
        <f t="shared" si="2"/>
        <v>0</v>
      </c>
      <c r="K24" s="776"/>
    </row>
    <row r="25" spans="1:11">
      <c r="A25" s="109">
        <v>7</v>
      </c>
      <c r="B25" s="297"/>
      <c r="C25" s="412" t="str">
        <f>' Шаблон материалов'!B8</f>
        <v>Полноцветная печать транслюцентная</v>
      </c>
      <c r="D25" s="412">
        <f>' Шаблон материалов'!C8</f>
        <v>1</v>
      </c>
      <c r="E25" s="412">
        <f>' Шаблон материалов'!D8</f>
        <v>1</v>
      </c>
      <c r="F25" s="412" t="str">
        <f>' Шаблон материалов'!E8</f>
        <v>кв. метр</v>
      </c>
      <c r="G25" s="412">
        <f>' Шаблон материалов'!F8</f>
        <v>760</v>
      </c>
      <c r="H25" s="412"/>
      <c r="I25" s="413">
        <f t="shared" si="1"/>
        <v>0</v>
      </c>
      <c r="J25" s="775">
        <f t="shared" si="2"/>
        <v>0</v>
      </c>
      <c r="K25" s="776"/>
    </row>
    <row r="26" spans="1:11">
      <c r="A26" s="109">
        <v>8</v>
      </c>
      <c r="B26" s="297"/>
      <c r="C26" s="412" t="str">
        <f>' Шаблон материалов'!B9</f>
        <v>Провод 3-хжильный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метр. Пог.</v>
      </c>
      <c r="G26" s="412">
        <f>' Шаблон материалов'!F9</f>
        <v>26</v>
      </c>
      <c r="H26" s="412"/>
      <c r="I26" s="413">
        <f t="shared" si="1"/>
        <v>0</v>
      </c>
      <c r="J26" s="775">
        <f t="shared" si="2"/>
        <v>0</v>
      </c>
      <c r="K26" s="776"/>
    </row>
    <row r="27" spans="1:11">
      <c r="A27" s="109">
        <v>9</v>
      </c>
      <c r="B27" s="297"/>
      <c r="C27" s="412" t="str">
        <f>' Шаблон материалов'!B10</f>
        <v>Блок бетонный 1 х 1 х 0,15 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куб. метр</v>
      </c>
      <c r="G27" s="412">
        <f>' Шаблон материалов'!F10</f>
        <v>20000</v>
      </c>
      <c r="H27" s="412"/>
      <c r="I27" s="413">
        <f t="shared" si="1"/>
        <v>0</v>
      </c>
      <c r="J27" s="775">
        <f t="shared" si="2"/>
        <v>0</v>
      </c>
      <c r="K27" s="776"/>
    </row>
    <row r="28" spans="1:11">
      <c r="A28" s="109">
        <v>10</v>
      </c>
      <c r="B28" s="297"/>
      <c r="C28" s="412" t="str">
        <f>' Шаблон материалов'!B11</f>
        <v>Блок бетонный 2 х 3 х 0,7 м</v>
      </c>
      <c r="D28" s="412">
        <f>' Шаблон материалов'!C11</f>
        <v>1</v>
      </c>
      <c r="E28" s="412">
        <f>' Шаблон материалов'!D11</f>
        <v>1</v>
      </c>
      <c r="F28" s="412" t="str">
        <f>' Шаблон материалов'!E11</f>
        <v>куб. метр</v>
      </c>
      <c r="G28" s="412">
        <f>' Шаблон материалов'!F11</f>
        <v>20000</v>
      </c>
      <c r="H28" s="412"/>
      <c r="I28" s="413">
        <f t="shared" si="1"/>
        <v>0</v>
      </c>
      <c r="J28" s="775">
        <f t="shared" si="2"/>
        <v>0</v>
      </c>
      <c r="K28" s="776"/>
    </row>
    <row r="29" spans="1:11">
      <c r="A29" s="109">
        <v>11</v>
      </c>
      <c r="B29" s="297"/>
      <c r="C29" s="412">
        <f>' Шаблон материалов'!B12</f>
        <v>0</v>
      </c>
      <c r="D29" s="412">
        <f>' Шаблон материалов'!C12</f>
        <v>0</v>
      </c>
      <c r="E29" s="412">
        <f>' Шаблон материалов'!D12</f>
        <v>0</v>
      </c>
      <c r="F29" s="412">
        <f>' Шаблон материалов'!E12</f>
        <v>0</v>
      </c>
      <c r="G29" s="412">
        <f>' Шаблон материалов'!F12</f>
        <v>0</v>
      </c>
      <c r="H29" s="412"/>
      <c r="I29" s="413">
        <f t="shared" si="1"/>
        <v>0</v>
      </c>
      <c r="J29" s="775">
        <f t="shared" si="2"/>
        <v>0</v>
      </c>
      <c r="K29" s="776"/>
    </row>
    <row r="30" spans="1:11">
      <c r="A30" s="109">
        <v>12</v>
      </c>
      <c r="B30" s="297"/>
      <c r="C30" s="412">
        <f>' Шаблон материалов'!B13</f>
        <v>0</v>
      </c>
      <c r="D30" s="412">
        <f>' Шаблон материалов'!C13</f>
        <v>0</v>
      </c>
      <c r="E30" s="412">
        <f>' Шаблон материалов'!D13</f>
        <v>0</v>
      </c>
      <c r="F30" s="412">
        <f>' Шаблон материалов'!E13</f>
        <v>0</v>
      </c>
      <c r="G30" s="412">
        <f>' Шаблон материалов'!F13</f>
        <v>0</v>
      </c>
      <c r="H30" s="412"/>
      <c r="I30" s="413">
        <f t="shared" si="1"/>
        <v>0</v>
      </c>
      <c r="J30" s="775">
        <f t="shared" si="2"/>
        <v>0</v>
      </c>
      <c r="K30" s="776"/>
    </row>
    <row r="31" spans="1:11">
      <c r="A31" s="109">
        <v>13</v>
      </c>
      <c r="B31" s="297"/>
      <c r="C31" s="412">
        <f>' Шаблон материалов'!B14</f>
        <v>0</v>
      </c>
      <c r="D31" s="412">
        <f>' Шаблон материалов'!C14</f>
        <v>0</v>
      </c>
      <c r="E31" s="412">
        <f>' Шаблон материалов'!D14</f>
        <v>0</v>
      </c>
      <c r="F31" s="412">
        <f>' Шаблон материалов'!E14</f>
        <v>0</v>
      </c>
      <c r="G31" s="412">
        <f>' Шаблон материалов'!F14</f>
        <v>0</v>
      </c>
      <c r="H31" s="412"/>
      <c r="I31" s="413">
        <f t="shared" si="1"/>
        <v>0</v>
      </c>
      <c r="J31" s="775">
        <f t="shared" si="2"/>
        <v>0</v>
      </c>
      <c r="K31" s="776"/>
    </row>
    <row r="32" spans="1:11">
      <c r="A32" s="109">
        <v>14</v>
      </c>
      <c r="B32" s="297"/>
      <c r="C32" s="412">
        <f>' Шаблон материалов'!B15</f>
        <v>0</v>
      </c>
      <c r="D32" s="412">
        <f>' Шаблон материалов'!C15</f>
        <v>0</v>
      </c>
      <c r="E32" s="412">
        <f>' Шаблон материалов'!D15</f>
        <v>0</v>
      </c>
      <c r="F32" s="412">
        <f>' Шаблон материалов'!E15</f>
        <v>0</v>
      </c>
      <c r="G32" s="412">
        <f>' Шаблон материалов'!F15</f>
        <v>0</v>
      </c>
      <c r="H32" s="412"/>
      <c r="I32" s="413">
        <f t="shared" si="1"/>
        <v>0</v>
      </c>
      <c r="J32" s="775">
        <f t="shared" si="2"/>
        <v>0</v>
      </c>
      <c r="K32" s="776"/>
    </row>
    <row r="33" spans="1:11">
      <c r="A33" s="109">
        <v>15</v>
      </c>
      <c r="B33" s="297"/>
      <c r="C33" s="412">
        <f>' Шаблон материалов'!B16</f>
        <v>0</v>
      </c>
      <c r="D33" s="412">
        <f>' Шаблон материалов'!C16</f>
        <v>0</v>
      </c>
      <c r="E33" s="412">
        <f>' Шаблон материалов'!D16</f>
        <v>0</v>
      </c>
      <c r="F33" s="412">
        <f>' Шаблон материалов'!E16</f>
        <v>0</v>
      </c>
      <c r="G33" s="412">
        <f>' Шаблон материалов'!F16</f>
        <v>0</v>
      </c>
      <c r="H33" s="412"/>
      <c r="I33" s="413">
        <f t="shared" si="1"/>
        <v>0</v>
      </c>
      <c r="J33" s="775">
        <f t="shared" si="2"/>
        <v>0</v>
      </c>
      <c r="K33" s="776"/>
    </row>
    <row r="34" spans="1:11">
      <c r="A34" s="109">
        <v>16</v>
      </c>
      <c r="B34" s="297"/>
      <c r="C34" s="412">
        <f>' Шаблон материалов'!B17</f>
        <v>0</v>
      </c>
      <c r="D34" s="412">
        <f>' Шаблон материалов'!C17</f>
        <v>0</v>
      </c>
      <c r="E34" s="412">
        <f>' Шаблон материалов'!D17</f>
        <v>0</v>
      </c>
      <c r="F34" s="412">
        <f>' Шаблон материалов'!E17</f>
        <v>0</v>
      </c>
      <c r="G34" s="412">
        <f>' Шаблон материалов'!F17</f>
        <v>0</v>
      </c>
      <c r="H34" s="412"/>
      <c r="I34" s="413">
        <f t="shared" si="1"/>
        <v>0</v>
      </c>
      <c r="J34" s="775">
        <f t="shared" si="2"/>
        <v>0</v>
      </c>
      <c r="K34" s="776"/>
    </row>
    <row r="35" spans="1:11">
      <c r="A35" s="109">
        <v>17</v>
      </c>
      <c r="B35" s="297"/>
      <c r="C35" s="412">
        <f>' Шаблон материалов'!B18</f>
        <v>0</v>
      </c>
      <c r="D35" s="412">
        <f>' Шаблон материалов'!C18</f>
        <v>0</v>
      </c>
      <c r="E35" s="412">
        <f>' Шаблон материалов'!D18</f>
        <v>0</v>
      </c>
      <c r="F35" s="412">
        <f>' Шаблон материалов'!E18</f>
        <v>0</v>
      </c>
      <c r="G35" s="412">
        <f>' Шаблон материалов'!F18</f>
        <v>0</v>
      </c>
      <c r="H35" s="412"/>
      <c r="I35" s="413">
        <f t="shared" si="1"/>
        <v>0</v>
      </c>
      <c r="J35" s="775">
        <f t="shared" si="2"/>
        <v>0</v>
      </c>
      <c r="K35" s="776"/>
    </row>
    <row r="36" spans="1:11">
      <c r="A36" s="109">
        <v>18</v>
      </c>
      <c r="B36" s="297"/>
      <c r="C36" s="412">
        <f>' Шаблон материалов'!B19</f>
        <v>0</v>
      </c>
      <c r="D36" s="412">
        <f>' Шаблон материалов'!C19</f>
        <v>0</v>
      </c>
      <c r="E36" s="412">
        <f>' Шаблон материалов'!D19</f>
        <v>0</v>
      </c>
      <c r="F36" s="412">
        <f>' Шаблон материалов'!E19</f>
        <v>0</v>
      </c>
      <c r="G36" s="412">
        <f>' Шаблон материалов'!F19</f>
        <v>0</v>
      </c>
      <c r="H36" s="412"/>
      <c r="I36" s="413">
        <f t="shared" si="1"/>
        <v>0</v>
      </c>
      <c r="J36" s="775">
        <f t="shared" si="2"/>
        <v>0</v>
      </c>
      <c r="K36" s="776"/>
    </row>
    <row r="37" spans="1:11">
      <c r="A37" s="109">
        <v>19</v>
      </c>
      <c r="B37" s="297"/>
      <c r="C37" s="412">
        <f>' Шаблон материалов'!B20</f>
        <v>0</v>
      </c>
      <c r="D37" s="412">
        <f>' Шаблон материалов'!C20</f>
        <v>0</v>
      </c>
      <c r="E37" s="412">
        <f>' Шаблон материалов'!D20</f>
        <v>0</v>
      </c>
      <c r="F37" s="412">
        <f>' Шаблон материалов'!E20</f>
        <v>0</v>
      </c>
      <c r="G37" s="412">
        <f>' Шаблон материалов'!F20</f>
        <v>0</v>
      </c>
      <c r="H37" s="412"/>
      <c r="I37" s="413">
        <f t="shared" si="1"/>
        <v>0</v>
      </c>
      <c r="J37" s="775">
        <f t="shared" si="2"/>
        <v>0</v>
      </c>
      <c r="K37" s="776"/>
    </row>
    <row r="38" spans="1:11">
      <c r="A38" s="109">
        <v>20</v>
      </c>
      <c r="B38" s="297"/>
      <c r="C38" s="412">
        <f>' Шаблон материалов'!B21</f>
        <v>0</v>
      </c>
      <c r="D38" s="412">
        <f>' Шаблон материалов'!C21</f>
        <v>0</v>
      </c>
      <c r="E38" s="412">
        <f>' Шаблон материалов'!D21</f>
        <v>0</v>
      </c>
      <c r="F38" s="412">
        <f>' Шаблон материалов'!E21</f>
        <v>0</v>
      </c>
      <c r="G38" s="412">
        <f>' Шаблон материалов'!F21</f>
        <v>0</v>
      </c>
      <c r="H38" s="412"/>
      <c r="I38" s="413">
        <f t="shared" si="1"/>
        <v>0</v>
      </c>
      <c r="J38" s="775">
        <f t="shared" si="2"/>
        <v>0</v>
      </c>
      <c r="K38" s="776"/>
    </row>
    <row r="39" spans="1:11">
      <c r="A39" s="109">
        <v>21</v>
      </c>
      <c r="B39" s="297"/>
      <c r="C39" s="412">
        <f>' Шаблон материалов'!B22</f>
        <v>0</v>
      </c>
      <c r="D39" s="412">
        <f>' Шаблон материалов'!C22</f>
        <v>0</v>
      </c>
      <c r="E39" s="412">
        <f>' Шаблон материалов'!D22</f>
        <v>0</v>
      </c>
      <c r="F39" s="412">
        <f>' Шаблон материалов'!E22</f>
        <v>0</v>
      </c>
      <c r="G39" s="412">
        <f>' Шаблон материалов'!F22</f>
        <v>0</v>
      </c>
      <c r="H39" s="412"/>
      <c r="I39" s="413">
        <f t="shared" si="1"/>
        <v>0</v>
      </c>
      <c r="J39" s="775">
        <f t="shared" si="2"/>
        <v>0</v>
      </c>
      <c r="K39" s="776"/>
    </row>
    <row r="40" spans="1:11">
      <c r="A40" s="109">
        <v>22</v>
      </c>
      <c r="B40" s="297"/>
      <c r="C40" s="412">
        <f>' Шаблон материалов'!B23</f>
        <v>0</v>
      </c>
      <c r="D40" s="412">
        <f>' Шаблон материалов'!C23</f>
        <v>0</v>
      </c>
      <c r="E40" s="412">
        <f>' Шаблон материалов'!D23</f>
        <v>0</v>
      </c>
      <c r="F40" s="412">
        <f>' Шаблон материалов'!E23</f>
        <v>0</v>
      </c>
      <c r="G40" s="412">
        <f>' Шаблон материалов'!F23</f>
        <v>0</v>
      </c>
      <c r="H40" s="412"/>
      <c r="I40" s="413">
        <f t="shared" si="1"/>
        <v>0</v>
      </c>
      <c r="J40" s="775">
        <f t="shared" si="2"/>
        <v>0</v>
      </c>
      <c r="K40" s="776"/>
    </row>
    <row r="41" spans="1:11">
      <c r="A41" s="109">
        <v>23</v>
      </c>
      <c r="B41" s="297"/>
      <c r="C41" s="412">
        <f>' Шаблон материалов'!B24</f>
        <v>0</v>
      </c>
      <c r="D41" s="412">
        <f>' Шаблон материалов'!C24</f>
        <v>0</v>
      </c>
      <c r="E41" s="412">
        <f>' Шаблон материалов'!D24</f>
        <v>0</v>
      </c>
      <c r="F41" s="412">
        <f>' Шаблон материалов'!E24</f>
        <v>0</v>
      </c>
      <c r="G41" s="412">
        <f>' Шаблон материалов'!F24</f>
        <v>0</v>
      </c>
      <c r="H41" s="412"/>
      <c r="I41" s="413">
        <f t="shared" si="1"/>
        <v>0</v>
      </c>
      <c r="J41" s="775">
        <f t="shared" si="2"/>
        <v>0</v>
      </c>
      <c r="K41" s="776"/>
    </row>
    <row r="42" spans="1:11">
      <c r="A42" s="109">
        <v>24</v>
      </c>
      <c r="B42" s="297"/>
      <c r="C42" s="412">
        <f>' Шаблон материалов'!B25</f>
        <v>0</v>
      </c>
      <c r="D42" s="412">
        <f>' Шаблон материалов'!C25</f>
        <v>0</v>
      </c>
      <c r="E42" s="412">
        <f>' Шаблон материалов'!D25</f>
        <v>0</v>
      </c>
      <c r="F42" s="412">
        <f>' Шаблон материалов'!E25</f>
        <v>0</v>
      </c>
      <c r="G42" s="412">
        <f>' Шаблон материалов'!F25</f>
        <v>0</v>
      </c>
      <c r="H42" s="412"/>
      <c r="I42" s="413">
        <f t="shared" si="1"/>
        <v>0</v>
      </c>
      <c r="J42" s="775">
        <f t="shared" si="2"/>
        <v>0</v>
      </c>
      <c r="K42" s="776"/>
    </row>
    <row r="43" spans="1:11">
      <c r="A43" s="109">
        <v>25</v>
      </c>
      <c r="B43" s="297"/>
      <c r="C43" s="412">
        <f>' Шаблон материалов'!B26</f>
        <v>0</v>
      </c>
      <c r="D43" s="412">
        <f>' Шаблон материалов'!C26</f>
        <v>0</v>
      </c>
      <c r="E43" s="412">
        <f>' Шаблон материалов'!D26</f>
        <v>0</v>
      </c>
      <c r="F43" s="412">
        <f>' Шаблон материалов'!E26</f>
        <v>0</v>
      </c>
      <c r="G43" s="412">
        <f>' Шаблон материалов'!F26</f>
        <v>0</v>
      </c>
      <c r="H43" s="412"/>
      <c r="I43" s="413">
        <f t="shared" si="1"/>
        <v>0</v>
      </c>
      <c r="J43" s="775">
        <f t="shared" si="2"/>
        <v>0</v>
      </c>
      <c r="K43" s="776"/>
    </row>
    <row r="44" spans="1:11">
      <c r="A44" s="109">
        <v>26</v>
      </c>
      <c r="B44" s="297"/>
      <c r="C44" s="412">
        <f>' Шаблон материалов'!B27</f>
        <v>0</v>
      </c>
      <c r="D44" s="412">
        <f>' Шаблон материалов'!C27</f>
        <v>0</v>
      </c>
      <c r="E44" s="412">
        <f>' Шаблон материалов'!D27</f>
        <v>0</v>
      </c>
      <c r="F44" s="412">
        <f>' Шаблон материалов'!E27</f>
        <v>0</v>
      </c>
      <c r="G44" s="412">
        <f>' Шаблон материалов'!F27</f>
        <v>0</v>
      </c>
      <c r="H44" s="412"/>
      <c r="I44" s="413">
        <f t="shared" si="1"/>
        <v>0</v>
      </c>
      <c r="J44" s="775">
        <f t="shared" si="2"/>
        <v>0</v>
      </c>
      <c r="K44" s="776"/>
    </row>
    <row r="45" spans="1:11">
      <c r="A45" s="109">
        <v>27</v>
      </c>
      <c r="B45" s="297"/>
      <c r="C45" s="412">
        <f>' Шаблон материалов'!B28</f>
        <v>0</v>
      </c>
      <c r="D45" s="412">
        <f>' Шаблон материалов'!C28</f>
        <v>0</v>
      </c>
      <c r="E45" s="412">
        <f>' Шаблон материалов'!D28</f>
        <v>0</v>
      </c>
      <c r="F45" s="412">
        <f>' Шаблон материалов'!E28</f>
        <v>0</v>
      </c>
      <c r="G45" s="412">
        <f>' Шаблон материалов'!F28</f>
        <v>0</v>
      </c>
      <c r="H45" s="412"/>
      <c r="I45" s="413">
        <f t="shared" si="1"/>
        <v>0</v>
      </c>
      <c r="J45" s="775">
        <f t="shared" si="2"/>
        <v>0</v>
      </c>
      <c r="K45" s="776"/>
    </row>
    <row r="46" spans="1:11">
      <c r="A46" s="109">
        <v>28</v>
      </c>
      <c r="B46" s="297"/>
      <c r="C46" s="412">
        <f>' Шаблон материалов'!B29</f>
        <v>0</v>
      </c>
      <c r="D46" s="412">
        <f>' Шаблон материалов'!C29</f>
        <v>0</v>
      </c>
      <c r="E46" s="412">
        <f>' Шаблон материалов'!D29</f>
        <v>0</v>
      </c>
      <c r="F46" s="412">
        <f>' Шаблон материалов'!E29</f>
        <v>0</v>
      </c>
      <c r="G46" s="412">
        <f>' Шаблон материалов'!F29</f>
        <v>0</v>
      </c>
      <c r="H46" s="412"/>
      <c r="I46" s="413">
        <f t="shared" si="1"/>
        <v>0</v>
      </c>
      <c r="J46" s="775">
        <f t="shared" si="2"/>
        <v>0</v>
      </c>
      <c r="K46" s="776"/>
    </row>
    <row r="47" spans="1:11">
      <c r="A47" s="109">
        <v>29</v>
      </c>
      <c r="B47" s="297"/>
      <c r="C47" s="412">
        <f>' Шаблон материалов'!B30</f>
        <v>0</v>
      </c>
      <c r="D47" s="412">
        <f>' Шаблон материалов'!C30</f>
        <v>0</v>
      </c>
      <c r="E47" s="412">
        <f>' Шаблон материалов'!D30</f>
        <v>0</v>
      </c>
      <c r="F47" s="412">
        <f>' Шаблон материалов'!E30</f>
        <v>0</v>
      </c>
      <c r="G47" s="412">
        <f>' Шаблон материалов'!F30</f>
        <v>0</v>
      </c>
      <c r="H47" s="412"/>
      <c r="I47" s="413">
        <f t="shared" si="1"/>
        <v>0</v>
      </c>
      <c r="J47" s="775">
        <f t="shared" si="2"/>
        <v>0</v>
      </c>
      <c r="K47" s="776"/>
    </row>
    <row r="48" spans="1:11">
      <c r="A48" s="109">
        <v>30</v>
      </c>
      <c r="B48" s="297"/>
      <c r="C48" s="412">
        <f>' Шаблон материалов'!B31</f>
        <v>0</v>
      </c>
      <c r="D48" s="412">
        <f>' Шаблон материалов'!C31</f>
        <v>0</v>
      </c>
      <c r="E48" s="412">
        <f>' Шаблон материалов'!D31</f>
        <v>0</v>
      </c>
      <c r="F48" s="412">
        <f>' Шаблон материалов'!E31</f>
        <v>0</v>
      </c>
      <c r="G48" s="412">
        <f>' Шаблон материалов'!F31</f>
        <v>0</v>
      </c>
      <c r="H48" s="412"/>
      <c r="I48" s="413">
        <f t="shared" si="1"/>
        <v>0</v>
      </c>
      <c r="J48" s="775">
        <f t="shared" si="2"/>
        <v>0</v>
      </c>
      <c r="K48" s="776"/>
    </row>
    <row r="49" spans="1:11">
      <c r="A49" s="109">
        <v>31</v>
      </c>
      <c r="B49" s="297"/>
      <c r="C49" s="412">
        <f>' Шаблон материалов'!B32</f>
        <v>0</v>
      </c>
      <c r="D49" s="412">
        <f>' Шаблон материалов'!C32</f>
        <v>0</v>
      </c>
      <c r="E49" s="412">
        <f>' Шаблон материалов'!D32</f>
        <v>0</v>
      </c>
      <c r="F49" s="412">
        <f>' Шаблон материалов'!E32</f>
        <v>0</v>
      </c>
      <c r="G49" s="412">
        <f>' Шаблон материалов'!F32</f>
        <v>0</v>
      </c>
      <c r="H49" s="412"/>
      <c r="I49" s="413">
        <f t="shared" si="1"/>
        <v>0</v>
      </c>
      <c r="J49" s="775">
        <f t="shared" si="2"/>
        <v>0</v>
      </c>
      <c r="K49" s="776"/>
    </row>
    <row r="50" spans="1:11">
      <c r="A50" s="109">
        <v>32</v>
      </c>
      <c r="B50" s="297"/>
      <c r="C50" s="412">
        <f>' Шаблон материалов'!B33</f>
        <v>0</v>
      </c>
      <c r="D50" s="412">
        <f>' Шаблон материалов'!C33</f>
        <v>0</v>
      </c>
      <c r="E50" s="412">
        <f>' Шаблон материалов'!D33</f>
        <v>0</v>
      </c>
      <c r="F50" s="412">
        <f>' Шаблон материалов'!E33</f>
        <v>0</v>
      </c>
      <c r="G50" s="412">
        <f>' Шаблон материалов'!F33</f>
        <v>0</v>
      </c>
      <c r="H50" s="412"/>
      <c r="I50" s="413">
        <f t="shared" si="1"/>
        <v>0</v>
      </c>
      <c r="J50" s="775">
        <f t="shared" si="2"/>
        <v>0</v>
      </c>
      <c r="K50" s="776"/>
    </row>
    <row r="51" spans="1:11">
      <c r="A51" s="109">
        <v>33</v>
      </c>
      <c r="B51" s="297"/>
      <c r="C51" s="412">
        <f>' Шаблон материалов'!B34</f>
        <v>0</v>
      </c>
      <c r="D51" s="412">
        <f>' Шаблон материалов'!C34</f>
        <v>0</v>
      </c>
      <c r="E51" s="412">
        <f>' Шаблон материалов'!D34</f>
        <v>0</v>
      </c>
      <c r="F51" s="412">
        <f>' Шаблон материалов'!E34</f>
        <v>0</v>
      </c>
      <c r="G51" s="412">
        <f>' Шаблон материалов'!F34</f>
        <v>0</v>
      </c>
      <c r="H51" s="412"/>
      <c r="I51" s="413">
        <f t="shared" si="1"/>
        <v>0</v>
      </c>
      <c r="J51" s="775">
        <f t="shared" si="2"/>
        <v>0</v>
      </c>
      <c r="K51" s="776"/>
    </row>
    <row r="52" spans="1:11">
      <c r="A52" s="109">
        <v>34</v>
      </c>
      <c r="B52" s="297"/>
      <c r="C52" s="412">
        <f>' Шаблон материалов'!B35</f>
        <v>0</v>
      </c>
      <c r="D52" s="412">
        <f>' Шаблон материалов'!C35</f>
        <v>0</v>
      </c>
      <c r="E52" s="412">
        <f>' Шаблон материалов'!D35</f>
        <v>0</v>
      </c>
      <c r="F52" s="412">
        <f>' Шаблон материалов'!E35</f>
        <v>0</v>
      </c>
      <c r="G52" s="412">
        <f>' Шаблон материалов'!F35</f>
        <v>0</v>
      </c>
      <c r="H52" s="412"/>
      <c r="I52" s="413">
        <f t="shared" si="1"/>
        <v>0</v>
      </c>
      <c r="J52" s="775">
        <f t="shared" si="2"/>
        <v>0</v>
      </c>
      <c r="K52" s="776"/>
    </row>
    <row r="53" spans="1:11">
      <c r="A53" s="109">
        <v>35</v>
      </c>
      <c r="B53" s="297"/>
      <c r="C53" s="412">
        <f>' Шаблон материалов'!B36</f>
        <v>0</v>
      </c>
      <c r="D53" s="412">
        <f>' Шаблон материалов'!C36</f>
        <v>0</v>
      </c>
      <c r="E53" s="412">
        <f>' Шаблон материалов'!D36</f>
        <v>0</v>
      </c>
      <c r="F53" s="412">
        <f>' Шаблон материалов'!E36</f>
        <v>0</v>
      </c>
      <c r="G53" s="412">
        <f>' Шаблон материалов'!F36</f>
        <v>0</v>
      </c>
      <c r="H53" s="412"/>
      <c r="I53" s="413">
        <f t="shared" si="1"/>
        <v>0</v>
      </c>
      <c r="J53" s="775">
        <f t="shared" si="2"/>
        <v>0</v>
      </c>
      <c r="K53" s="776"/>
    </row>
    <row r="54" spans="1:11">
      <c r="A54" s="109">
        <v>36</v>
      </c>
      <c r="B54" s="297"/>
      <c r="C54" s="412">
        <f>' Шаблон материалов'!B37</f>
        <v>0</v>
      </c>
      <c r="D54" s="412">
        <f>' Шаблон материалов'!C37</f>
        <v>0</v>
      </c>
      <c r="E54" s="412">
        <f>' Шаблон материалов'!D37</f>
        <v>0</v>
      </c>
      <c r="F54" s="412">
        <f>' Шаблон материалов'!E37</f>
        <v>0</v>
      </c>
      <c r="G54" s="412">
        <f>' Шаблон материалов'!F37</f>
        <v>0</v>
      </c>
      <c r="H54" s="412"/>
      <c r="I54" s="413">
        <f t="shared" si="1"/>
        <v>0</v>
      </c>
      <c r="J54" s="775">
        <f t="shared" si="2"/>
        <v>0</v>
      </c>
      <c r="K54" s="776"/>
    </row>
    <row r="55" spans="1:11">
      <c r="A55" s="109">
        <v>37</v>
      </c>
      <c r="B55" s="297"/>
      <c r="C55" s="412">
        <f>' Шаблон материалов'!B38</f>
        <v>0</v>
      </c>
      <c r="D55" s="412">
        <f>' Шаблон материалов'!C38</f>
        <v>0</v>
      </c>
      <c r="E55" s="412">
        <f>' Шаблон материалов'!D38</f>
        <v>0</v>
      </c>
      <c r="F55" s="412">
        <f>' Шаблон материалов'!E38</f>
        <v>0</v>
      </c>
      <c r="G55" s="412">
        <f>' Шаблон материалов'!F38</f>
        <v>0</v>
      </c>
      <c r="H55" s="412"/>
      <c r="I55" s="413">
        <f t="shared" si="1"/>
        <v>0</v>
      </c>
      <c r="J55" s="775">
        <f t="shared" si="2"/>
        <v>0</v>
      </c>
      <c r="K55" s="776"/>
    </row>
    <row r="56" spans="1:11">
      <c r="A56" s="109">
        <v>38</v>
      </c>
      <c r="B56" s="297"/>
      <c r="C56" s="412">
        <f>' Шаблон материалов'!B39</f>
        <v>0</v>
      </c>
      <c r="D56" s="412">
        <f>' Шаблон материалов'!C39</f>
        <v>0</v>
      </c>
      <c r="E56" s="412">
        <f>' Шаблон материалов'!D39</f>
        <v>0</v>
      </c>
      <c r="F56" s="412">
        <f>' Шаблон материалов'!E39</f>
        <v>0</v>
      </c>
      <c r="G56" s="412">
        <f>' Шаблон материалов'!F39</f>
        <v>0</v>
      </c>
      <c r="H56" s="412"/>
      <c r="I56" s="413">
        <f t="shared" si="1"/>
        <v>0</v>
      </c>
      <c r="J56" s="775">
        <f t="shared" si="2"/>
        <v>0</v>
      </c>
      <c r="K56" s="776"/>
    </row>
    <row r="57" spans="1:11">
      <c r="A57" s="109">
        <v>39</v>
      </c>
      <c r="B57" s="297"/>
      <c r="C57" s="412">
        <f>' Шаблон материалов'!B40</f>
        <v>0</v>
      </c>
      <c r="D57" s="412">
        <f>' Шаблон материалов'!C40</f>
        <v>0</v>
      </c>
      <c r="E57" s="412">
        <f>' Шаблон материалов'!D40</f>
        <v>0</v>
      </c>
      <c r="F57" s="412">
        <f>' Шаблон материалов'!E40</f>
        <v>0</v>
      </c>
      <c r="G57" s="412">
        <f>' Шаблон материалов'!F40</f>
        <v>0</v>
      </c>
      <c r="H57" s="412"/>
      <c r="I57" s="413">
        <f t="shared" si="1"/>
        <v>0</v>
      </c>
      <c r="J57" s="775">
        <f t="shared" si="2"/>
        <v>0</v>
      </c>
      <c r="K57" s="776"/>
    </row>
    <row r="58" spans="1:11">
      <c r="A58" s="109">
        <v>40</v>
      </c>
      <c r="B58" s="297"/>
      <c r="C58" s="412">
        <f>' Шаблон материалов'!B41</f>
        <v>0</v>
      </c>
      <c r="D58" s="412">
        <f>' Шаблон материалов'!C41</f>
        <v>0</v>
      </c>
      <c r="E58" s="412">
        <f>' Шаблон материалов'!D41</f>
        <v>0</v>
      </c>
      <c r="F58" s="412">
        <f>' Шаблон материалов'!E41</f>
        <v>0</v>
      </c>
      <c r="G58" s="412">
        <f>' Шаблон материалов'!F41</f>
        <v>0</v>
      </c>
      <c r="H58" s="412"/>
      <c r="I58" s="413">
        <f t="shared" si="1"/>
        <v>0</v>
      </c>
      <c r="J58" s="775">
        <f t="shared" si="2"/>
        <v>0</v>
      </c>
      <c r="K58" s="776"/>
    </row>
    <row r="59" spans="1:11">
      <c r="A59" s="109">
        <v>41</v>
      </c>
      <c r="B59" s="297"/>
      <c r="C59" s="412">
        <f>' Шаблон материалов'!B42</f>
        <v>0</v>
      </c>
      <c r="D59" s="412">
        <f>' Шаблон материалов'!C42</f>
        <v>0</v>
      </c>
      <c r="E59" s="412">
        <f>' Шаблон материалов'!D42</f>
        <v>0</v>
      </c>
      <c r="F59" s="412">
        <f>' Шаблон материалов'!E42</f>
        <v>0</v>
      </c>
      <c r="G59" s="412">
        <f>' Шаблон материалов'!F42</f>
        <v>0</v>
      </c>
      <c r="H59" s="412"/>
      <c r="I59" s="413">
        <f t="shared" si="1"/>
        <v>0</v>
      </c>
      <c r="J59" s="775">
        <f t="shared" si="2"/>
        <v>0</v>
      </c>
      <c r="K59" s="776"/>
    </row>
    <row r="60" spans="1:11">
      <c r="A60" s="109">
        <v>42</v>
      </c>
      <c r="B60" s="297"/>
      <c r="C60" s="412">
        <f>' Шаблон материалов'!B43</f>
        <v>0</v>
      </c>
      <c r="D60" s="412">
        <f>' Шаблон материалов'!C43</f>
        <v>0</v>
      </c>
      <c r="E60" s="412">
        <f>' Шаблон материалов'!D43</f>
        <v>0</v>
      </c>
      <c r="F60" s="412">
        <f>' Шаблон материалов'!E43</f>
        <v>0</v>
      </c>
      <c r="G60" s="412">
        <f>' Шаблон материалов'!F43</f>
        <v>0</v>
      </c>
      <c r="H60" s="412"/>
      <c r="I60" s="413">
        <f t="shared" si="1"/>
        <v>0</v>
      </c>
      <c r="J60" s="775">
        <f t="shared" si="2"/>
        <v>0</v>
      </c>
      <c r="K60" s="776"/>
    </row>
    <row r="61" spans="1:11">
      <c r="A61" s="109">
        <v>43</v>
      </c>
      <c r="B61" s="297"/>
      <c r="C61" s="412">
        <f>' Шаблон материалов'!B44</f>
        <v>0</v>
      </c>
      <c r="D61" s="412">
        <f>' Шаблон материалов'!C44</f>
        <v>0</v>
      </c>
      <c r="E61" s="412">
        <f>' Шаблон материалов'!D44</f>
        <v>0</v>
      </c>
      <c r="F61" s="412">
        <f>' Шаблон материалов'!E44</f>
        <v>0</v>
      </c>
      <c r="G61" s="412">
        <f>' Шаблон материалов'!F44</f>
        <v>0</v>
      </c>
      <c r="H61" s="412"/>
      <c r="I61" s="413">
        <f t="shared" si="1"/>
        <v>0</v>
      </c>
      <c r="J61" s="775">
        <f t="shared" si="2"/>
        <v>0</v>
      </c>
      <c r="K61" s="776"/>
    </row>
    <row r="62" spans="1:11">
      <c r="A62" s="109">
        <v>44</v>
      </c>
      <c r="B62" s="297"/>
      <c r="C62" s="412">
        <f>' Шаблон материалов'!B45</f>
        <v>0</v>
      </c>
      <c r="D62" s="412">
        <f>' Шаблон материалов'!C45</f>
        <v>0</v>
      </c>
      <c r="E62" s="412">
        <f>' Шаблон материалов'!D45</f>
        <v>0</v>
      </c>
      <c r="F62" s="412">
        <f>' Шаблон материалов'!E45</f>
        <v>0</v>
      </c>
      <c r="G62" s="412">
        <f>' Шаблон материалов'!F45</f>
        <v>0</v>
      </c>
      <c r="H62" s="412"/>
      <c r="I62" s="413">
        <f t="shared" si="1"/>
        <v>0</v>
      </c>
      <c r="J62" s="775">
        <f t="shared" si="2"/>
        <v>0</v>
      </c>
      <c r="K62" s="776"/>
    </row>
    <row r="63" spans="1:11">
      <c r="A63" s="109">
        <v>45</v>
      </c>
      <c r="B63" s="297"/>
      <c r="C63" s="412">
        <f>' Шаблон материалов'!B46</f>
        <v>0</v>
      </c>
      <c r="D63" s="412">
        <f>' Шаблон материалов'!C46</f>
        <v>0</v>
      </c>
      <c r="E63" s="412">
        <f>' Шаблон материалов'!D46</f>
        <v>0</v>
      </c>
      <c r="F63" s="412">
        <f>' Шаблон материалов'!E46</f>
        <v>0</v>
      </c>
      <c r="G63" s="412">
        <f>' Шаблон материалов'!F46</f>
        <v>0</v>
      </c>
      <c r="H63" s="412"/>
      <c r="I63" s="413">
        <f t="shared" si="1"/>
        <v>0</v>
      </c>
      <c r="J63" s="775">
        <f t="shared" si="2"/>
        <v>0</v>
      </c>
      <c r="K63" s="776"/>
    </row>
    <row r="64" spans="1:11">
      <c r="A64" s="109">
        <v>46</v>
      </c>
      <c r="B64" s="297"/>
      <c r="C64" s="412">
        <f>' Шаблон материалов'!B47</f>
        <v>0</v>
      </c>
      <c r="D64" s="412">
        <f>' Шаблон материалов'!C47</f>
        <v>0</v>
      </c>
      <c r="E64" s="412">
        <f>' Шаблон материалов'!D47</f>
        <v>0</v>
      </c>
      <c r="F64" s="412">
        <f>' Шаблон материалов'!E47</f>
        <v>0</v>
      </c>
      <c r="G64" s="412">
        <f>' Шаблон материалов'!F47</f>
        <v>0</v>
      </c>
      <c r="H64" s="412"/>
      <c r="I64" s="413">
        <f t="shared" si="1"/>
        <v>0</v>
      </c>
      <c r="J64" s="775">
        <f t="shared" si="2"/>
        <v>0</v>
      </c>
      <c r="K64" s="776"/>
    </row>
    <row r="65" spans="1:11">
      <c r="A65" s="109">
        <v>47</v>
      </c>
      <c r="B65" s="297"/>
      <c r="C65" s="412">
        <f>' Шаблон материалов'!B48</f>
        <v>0</v>
      </c>
      <c r="D65" s="412">
        <f>' Шаблон материалов'!C48</f>
        <v>0</v>
      </c>
      <c r="E65" s="412">
        <f>' Шаблон материалов'!D48</f>
        <v>0</v>
      </c>
      <c r="F65" s="412">
        <f>' Шаблон материалов'!E48</f>
        <v>0</v>
      </c>
      <c r="G65" s="412">
        <f>' Шаблон материалов'!F48</f>
        <v>0</v>
      </c>
      <c r="H65" s="412"/>
      <c r="I65" s="413">
        <f t="shared" si="1"/>
        <v>0</v>
      </c>
      <c r="J65" s="775">
        <f t="shared" si="2"/>
        <v>0</v>
      </c>
      <c r="K65" s="776"/>
    </row>
    <row r="66" spans="1:11">
      <c r="A66" s="109">
        <v>48</v>
      </c>
      <c r="B66" s="297"/>
      <c r="C66" s="412">
        <f>' Шаблон материалов'!B49</f>
        <v>0</v>
      </c>
      <c r="D66" s="412">
        <f>' Шаблон материалов'!C49</f>
        <v>0</v>
      </c>
      <c r="E66" s="412">
        <f>' Шаблон материалов'!D49</f>
        <v>0</v>
      </c>
      <c r="F66" s="412">
        <f>' Шаблон материалов'!E49</f>
        <v>0</v>
      </c>
      <c r="G66" s="412">
        <f>' Шаблон материалов'!F49</f>
        <v>0</v>
      </c>
      <c r="H66" s="412"/>
      <c r="I66" s="413">
        <f t="shared" si="1"/>
        <v>0</v>
      </c>
      <c r="J66" s="775">
        <f t="shared" si="2"/>
        <v>0</v>
      </c>
      <c r="K66" s="776"/>
    </row>
    <row r="67" spans="1:11">
      <c r="A67" s="109">
        <v>49</v>
      </c>
      <c r="B67" s="297"/>
      <c r="C67" s="412">
        <f>' Шаблон материалов'!B50</f>
        <v>0</v>
      </c>
      <c r="D67" s="412">
        <f>' Шаблон материалов'!C50</f>
        <v>0</v>
      </c>
      <c r="E67" s="412">
        <f>' Шаблон материалов'!D50</f>
        <v>0</v>
      </c>
      <c r="F67" s="412">
        <f>' Шаблон материалов'!E50</f>
        <v>0</v>
      </c>
      <c r="G67" s="412">
        <f>' Шаблон материалов'!F50</f>
        <v>0</v>
      </c>
      <c r="H67" s="412"/>
      <c r="I67" s="413">
        <f t="shared" si="1"/>
        <v>0</v>
      </c>
      <c r="J67" s="775">
        <f t="shared" si="2"/>
        <v>0</v>
      </c>
      <c r="K67" s="776"/>
    </row>
    <row r="68" spans="1:11">
      <c r="A68" s="109">
        <v>50</v>
      </c>
      <c r="B68" s="297"/>
      <c r="C68" s="412">
        <f>' Шаблон материалов'!B51</f>
        <v>0</v>
      </c>
      <c r="D68" s="412">
        <f>' Шаблон материалов'!C51</f>
        <v>0</v>
      </c>
      <c r="E68" s="412">
        <f>' Шаблон материалов'!D51</f>
        <v>0</v>
      </c>
      <c r="F68" s="412">
        <f>' Шаблон материалов'!E51</f>
        <v>0</v>
      </c>
      <c r="G68" s="412">
        <f>' Шаблон материалов'!F51</f>
        <v>0</v>
      </c>
      <c r="H68" s="412"/>
      <c r="I68" s="413">
        <f t="shared" si="1"/>
        <v>0</v>
      </c>
      <c r="J68" s="775">
        <f t="shared" si="2"/>
        <v>0</v>
      </c>
      <c r="K68" s="776"/>
    </row>
    <row r="69" spans="1:11">
      <c r="A69" s="109">
        <v>51</v>
      </c>
      <c r="B69" s="297"/>
      <c r="C69" s="412">
        <f>' Шаблон материалов'!B52</f>
        <v>0</v>
      </c>
      <c r="D69" s="412">
        <f>' Шаблон материалов'!C52</f>
        <v>0</v>
      </c>
      <c r="E69" s="412">
        <f>' Шаблон материалов'!D52</f>
        <v>0</v>
      </c>
      <c r="F69" s="412">
        <f>' Шаблон материалов'!E52</f>
        <v>0</v>
      </c>
      <c r="G69" s="412">
        <f>' Шаблон материалов'!F52</f>
        <v>0</v>
      </c>
      <c r="H69" s="412"/>
      <c r="I69" s="413">
        <f t="shared" si="1"/>
        <v>0</v>
      </c>
      <c r="J69" s="775">
        <f t="shared" si="2"/>
        <v>0</v>
      </c>
      <c r="K69" s="776"/>
    </row>
    <row r="70" spans="1:11">
      <c r="A70" s="109">
        <v>52</v>
      </c>
      <c r="B70" s="297"/>
      <c r="C70" s="412">
        <f>' Шаблон материалов'!B53</f>
        <v>0</v>
      </c>
      <c r="D70" s="412">
        <f>' Шаблон материалов'!C53</f>
        <v>0</v>
      </c>
      <c r="E70" s="412">
        <f>' Шаблон материалов'!D53</f>
        <v>0</v>
      </c>
      <c r="F70" s="412">
        <f>' Шаблон материалов'!E53</f>
        <v>0</v>
      </c>
      <c r="G70" s="412">
        <f>' Шаблон материалов'!F53</f>
        <v>0</v>
      </c>
      <c r="H70" s="412"/>
      <c r="I70" s="413">
        <f t="shared" si="1"/>
        <v>0</v>
      </c>
      <c r="J70" s="775">
        <f t="shared" si="2"/>
        <v>0</v>
      </c>
      <c r="K70" s="776"/>
    </row>
    <row r="71" spans="1:11">
      <c r="A71" s="109">
        <v>53</v>
      </c>
      <c r="B71" s="297"/>
      <c r="C71" s="412">
        <f>' Шаблон материалов'!B54</f>
        <v>0</v>
      </c>
      <c r="D71" s="412">
        <f>' Шаблон материалов'!C54</f>
        <v>0</v>
      </c>
      <c r="E71" s="412">
        <f>' Шаблон материалов'!D54</f>
        <v>0</v>
      </c>
      <c r="F71" s="412">
        <f>' Шаблон материалов'!E54</f>
        <v>0</v>
      </c>
      <c r="G71" s="412">
        <f>' Шаблон материалов'!F54</f>
        <v>0</v>
      </c>
      <c r="H71" s="412"/>
      <c r="I71" s="413">
        <f t="shared" si="1"/>
        <v>0</v>
      </c>
      <c r="J71" s="775">
        <f t="shared" si="2"/>
        <v>0</v>
      </c>
      <c r="K71" s="776"/>
    </row>
    <row r="72" spans="1:11">
      <c r="A72" s="109">
        <v>54</v>
      </c>
      <c r="B72" s="297"/>
      <c r="C72" s="412">
        <f>' Шаблон материалов'!B55</f>
        <v>0</v>
      </c>
      <c r="D72" s="412">
        <f>' Шаблон материалов'!C55</f>
        <v>0</v>
      </c>
      <c r="E72" s="412">
        <f>' Шаблон материалов'!D55</f>
        <v>0</v>
      </c>
      <c r="F72" s="412">
        <f>' Шаблон материалов'!E55</f>
        <v>0</v>
      </c>
      <c r="G72" s="412">
        <f>' Шаблон материалов'!F55</f>
        <v>0</v>
      </c>
      <c r="H72" s="412"/>
      <c r="I72" s="413">
        <f t="shared" si="1"/>
        <v>0</v>
      </c>
      <c r="J72" s="775">
        <f t="shared" si="2"/>
        <v>0</v>
      </c>
      <c r="K72" s="776"/>
    </row>
    <row r="73" spans="1:11">
      <c r="A73" s="109">
        <v>55</v>
      </c>
      <c r="B73" s="297"/>
      <c r="C73" s="412">
        <f>' Шаблон материалов'!B56</f>
        <v>0</v>
      </c>
      <c r="D73" s="412">
        <f>' Шаблон материалов'!C56</f>
        <v>0</v>
      </c>
      <c r="E73" s="412">
        <f>' Шаблон материалов'!D56</f>
        <v>0</v>
      </c>
      <c r="F73" s="412">
        <f>' Шаблон материалов'!E56</f>
        <v>0</v>
      </c>
      <c r="G73" s="412">
        <f>' Шаблон материалов'!F56</f>
        <v>0</v>
      </c>
      <c r="H73" s="412"/>
      <c r="I73" s="413">
        <f t="shared" si="1"/>
        <v>0</v>
      </c>
      <c r="J73" s="775">
        <f t="shared" si="2"/>
        <v>0</v>
      </c>
      <c r="K73" s="776"/>
    </row>
    <row r="74" spans="1:11">
      <c r="A74" s="109">
        <v>56</v>
      </c>
      <c r="B74" s="297"/>
      <c r="C74" s="412">
        <f>' Шаблон материалов'!B57</f>
        <v>0</v>
      </c>
      <c r="D74" s="412">
        <f>' Шаблон материалов'!C57</f>
        <v>0</v>
      </c>
      <c r="E74" s="412">
        <f>' Шаблон материалов'!D57</f>
        <v>0</v>
      </c>
      <c r="F74" s="412">
        <f>' Шаблон материалов'!E57</f>
        <v>0</v>
      </c>
      <c r="G74" s="412">
        <f>' Шаблон материалов'!F57</f>
        <v>0</v>
      </c>
      <c r="H74" s="412"/>
      <c r="I74" s="413">
        <f t="shared" si="1"/>
        <v>0</v>
      </c>
      <c r="J74" s="775">
        <f t="shared" si="2"/>
        <v>0</v>
      </c>
      <c r="K74" s="776"/>
    </row>
    <row r="75" spans="1:11">
      <c r="A75" s="109">
        <v>57</v>
      </c>
      <c r="B75" s="297"/>
      <c r="C75" s="412">
        <f>' Шаблон материалов'!B58</f>
        <v>0</v>
      </c>
      <c r="D75" s="412">
        <f>' Шаблон материалов'!C58</f>
        <v>0</v>
      </c>
      <c r="E75" s="412">
        <f>' Шаблон материалов'!D58</f>
        <v>0</v>
      </c>
      <c r="F75" s="412">
        <f>' Шаблон материалов'!E58</f>
        <v>0</v>
      </c>
      <c r="G75" s="412">
        <f>' Шаблон материалов'!F58</f>
        <v>0</v>
      </c>
      <c r="H75" s="412"/>
      <c r="I75" s="413">
        <f t="shared" si="1"/>
        <v>0</v>
      </c>
      <c r="J75" s="775">
        <f t="shared" si="2"/>
        <v>0</v>
      </c>
      <c r="K75" s="776"/>
    </row>
    <row r="76" spans="1:11">
      <c r="A76" s="109">
        <v>58</v>
      </c>
      <c r="B76" s="297"/>
      <c r="C76" s="412">
        <f>' Шаблон материалов'!B59</f>
        <v>0</v>
      </c>
      <c r="D76" s="412">
        <f>' Шаблон материалов'!C59</f>
        <v>0</v>
      </c>
      <c r="E76" s="412">
        <f>' Шаблон материалов'!D59</f>
        <v>0</v>
      </c>
      <c r="F76" s="412">
        <f>' Шаблон материалов'!E59</f>
        <v>0</v>
      </c>
      <c r="G76" s="412">
        <f>' Шаблон материалов'!F59</f>
        <v>0</v>
      </c>
      <c r="H76" s="412"/>
      <c r="I76" s="413">
        <f t="shared" si="1"/>
        <v>0</v>
      </c>
      <c r="J76" s="775">
        <f t="shared" si="2"/>
        <v>0</v>
      </c>
      <c r="K76" s="776"/>
    </row>
    <row r="77" spans="1:11">
      <c r="A77" s="109">
        <v>59</v>
      </c>
      <c r="B77" s="297"/>
      <c r="C77" s="412">
        <f>' Шаблон материалов'!B60</f>
        <v>0</v>
      </c>
      <c r="D77" s="412">
        <f>' Шаблон материалов'!C60</f>
        <v>0</v>
      </c>
      <c r="E77" s="412">
        <f>' Шаблон материалов'!D60</f>
        <v>0</v>
      </c>
      <c r="F77" s="412">
        <f>' Шаблон материалов'!E60</f>
        <v>0</v>
      </c>
      <c r="G77" s="412">
        <f>' Шаблон материалов'!F60</f>
        <v>0</v>
      </c>
      <c r="H77" s="412"/>
      <c r="I77" s="413">
        <f t="shared" si="1"/>
        <v>0</v>
      </c>
      <c r="J77" s="775">
        <f t="shared" si="2"/>
        <v>0</v>
      </c>
      <c r="K77" s="776"/>
    </row>
    <row r="78" spans="1:11">
      <c r="A78" s="109">
        <v>60</v>
      </c>
      <c r="B78" s="297"/>
      <c r="C78" s="412">
        <f>' Шаблон материалов'!B61</f>
        <v>0</v>
      </c>
      <c r="D78" s="412">
        <f>' Шаблон материалов'!C61</f>
        <v>0</v>
      </c>
      <c r="E78" s="412">
        <f>' Шаблон материалов'!D61</f>
        <v>0</v>
      </c>
      <c r="F78" s="412">
        <f>' Шаблон материалов'!E61</f>
        <v>0</v>
      </c>
      <c r="G78" s="412">
        <f>' Шаблон материалов'!F61</f>
        <v>0</v>
      </c>
      <c r="H78" s="412"/>
      <c r="I78" s="413">
        <f t="shared" si="1"/>
        <v>0</v>
      </c>
      <c r="J78" s="775">
        <f t="shared" si="2"/>
        <v>0</v>
      </c>
      <c r="K78" s="776"/>
    </row>
    <row r="79" spans="1:11">
      <c r="A79" s="109">
        <v>61</v>
      </c>
      <c r="B79" s="297"/>
      <c r="C79" s="412">
        <f>' Шаблон материалов'!B62</f>
        <v>0</v>
      </c>
      <c r="D79" s="412">
        <f>' Шаблон материалов'!C62</f>
        <v>0</v>
      </c>
      <c r="E79" s="412">
        <f>' Шаблон материалов'!D62</f>
        <v>0</v>
      </c>
      <c r="F79" s="412">
        <f>' Шаблон материалов'!E62</f>
        <v>0</v>
      </c>
      <c r="G79" s="412">
        <f>' Шаблон материалов'!F62</f>
        <v>0</v>
      </c>
      <c r="H79" s="412"/>
      <c r="I79" s="413">
        <f t="shared" si="1"/>
        <v>0</v>
      </c>
      <c r="J79" s="775">
        <f t="shared" si="2"/>
        <v>0</v>
      </c>
      <c r="K79" s="776"/>
    </row>
    <row r="80" spans="1:11">
      <c r="A80" s="109">
        <v>62</v>
      </c>
      <c r="B80" s="297"/>
      <c r="C80" s="412">
        <f>' Шаблон материалов'!B63</f>
        <v>0</v>
      </c>
      <c r="D80" s="412">
        <f>' Шаблон материалов'!C63</f>
        <v>0</v>
      </c>
      <c r="E80" s="412">
        <f>' Шаблон материалов'!D63</f>
        <v>0</v>
      </c>
      <c r="F80" s="412">
        <f>' Шаблон материалов'!E63</f>
        <v>0</v>
      </c>
      <c r="G80" s="412">
        <f>' Шаблон материалов'!F63</f>
        <v>0</v>
      </c>
      <c r="H80" s="412"/>
      <c r="I80" s="413">
        <f t="shared" si="1"/>
        <v>0</v>
      </c>
      <c r="J80" s="775">
        <f t="shared" si="2"/>
        <v>0</v>
      </c>
      <c r="K80" s="776"/>
    </row>
    <row r="81" spans="1:11">
      <c r="A81" s="109">
        <v>63</v>
      </c>
      <c r="B81" s="297"/>
      <c r="C81" s="412">
        <f>' Шаблон материалов'!B64</f>
        <v>0</v>
      </c>
      <c r="D81" s="412">
        <f>' Шаблон материалов'!C64</f>
        <v>0</v>
      </c>
      <c r="E81" s="412">
        <f>' Шаблон материалов'!D64</f>
        <v>0</v>
      </c>
      <c r="F81" s="412">
        <f>' Шаблон материалов'!E64</f>
        <v>0</v>
      </c>
      <c r="G81" s="412">
        <f>' Шаблон материалов'!F64</f>
        <v>0</v>
      </c>
      <c r="H81" s="412"/>
      <c r="I81" s="413">
        <f t="shared" si="1"/>
        <v>0</v>
      </c>
      <c r="J81" s="775">
        <f t="shared" si="2"/>
        <v>0</v>
      </c>
      <c r="K81" s="776"/>
    </row>
    <row r="82" spans="1:11">
      <c r="A82" s="109">
        <v>64</v>
      </c>
      <c r="B82" s="297"/>
      <c r="C82" s="412">
        <f>' Шаблон материалов'!B65</f>
        <v>0</v>
      </c>
      <c r="D82" s="412">
        <f>' Шаблон материалов'!C65</f>
        <v>0</v>
      </c>
      <c r="E82" s="412">
        <f>' Шаблон материалов'!D65</f>
        <v>0</v>
      </c>
      <c r="F82" s="412">
        <f>' Шаблон материалов'!E65</f>
        <v>0</v>
      </c>
      <c r="G82" s="412">
        <f>' Шаблон материалов'!F65</f>
        <v>0</v>
      </c>
      <c r="H82" s="412"/>
      <c r="I82" s="413">
        <f t="shared" si="1"/>
        <v>0</v>
      </c>
      <c r="J82" s="775">
        <f t="shared" si="2"/>
        <v>0</v>
      </c>
      <c r="K82" s="776"/>
    </row>
    <row r="83" spans="1:11">
      <c r="A83" s="109">
        <v>65</v>
      </c>
      <c r="B83" s="297"/>
      <c r="C83" s="412">
        <f>' Шаблон материалов'!B66</f>
        <v>0</v>
      </c>
      <c r="D83" s="412">
        <f>' Шаблон материалов'!C66</f>
        <v>0</v>
      </c>
      <c r="E83" s="412">
        <f>' Шаблон материалов'!D66</f>
        <v>0</v>
      </c>
      <c r="F83" s="412">
        <f>' Шаблон материалов'!E66</f>
        <v>0</v>
      </c>
      <c r="G83" s="412">
        <f>' Шаблон материалов'!F66</f>
        <v>0</v>
      </c>
      <c r="H83" s="412"/>
      <c r="I83" s="413">
        <f t="shared" si="1"/>
        <v>0</v>
      </c>
      <c r="J83" s="775">
        <f t="shared" si="2"/>
        <v>0</v>
      </c>
      <c r="K83" s="776"/>
    </row>
    <row r="84" spans="1:11">
      <c r="A84" s="109">
        <v>66</v>
      </c>
      <c r="B84" s="297"/>
      <c r="C84" s="412">
        <f>' Шаблон материалов'!B67</f>
        <v>0</v>
      </c>
      <c r="D84" s="412">
        <f>' Шаблон материалов'!C67</f>
        <v>0</v>
      </c>
      <c r="E84" s="412">
        <f>' Шаблон материалов'!D67</f>
        <v>0</v>
      </c>
      <c r="F84" s="412">
        <f>' Шаблон материалов'!E67</f>
        <v>0</v>
      </c>
      <c r="G84" s="412">
        <f>' Шаблон материалов'!F67</f>
        <v>0</v>
      </c>
      <c r="H84" s="412"/>
      <c r="I84" s="413">
        <f t="shared" ref="I84:I108" si="3">$F$11*H84*D84</f>
        <v>0</v>
      </c>
      <c r="J84" s="775">
        <f t="shared" ref="J84:J108" si="4">G84*I84*E84</f>
        <v>0</v>
      </c>
      <c r="K84" s="776"/>
    </row>
    <row r="85" spans="1:11">
      <c r="A85" s="109">
        <v>67</v>
      </c>
      <c r="B85" s="297"/>
      <c r="C85" s="412">
        <f>' Шаблон материалов'!B68</f>
        <v>0</v>
      </c>
      <c r="D85" s="412">
        <f>' Шаблон материалов'!C68</f>
        <v>0</v>
      </c>
      <c r="E85" s="412">
        <f>' Шаблон материалов'!D68</f>
        <v>0</v>
      </c>
      <c r="F85" s="412">
        <f>' Шаблон материалов'!E68</f>
        <v>0</v>
      </c>
      <c r="G85" s="412">
        <f>' Шаблон материалов'!F68</f>
        <v>0</v>
      </c>
      <c r="H85" s="412"/>
      <c r="I85" s="413">
        <f t="shared" si="3"/>
        <v>0</v>
      </c>
      <c r="J85" s="775">
        <f t="shared" si="4"/>
        <v>0</v>
      </c>
      <c r="K85" s="776"/>
    </row>
    <row r="86" spans="1:11">
      <c r="A86" s="109">
        <v>68</v>
      </c>
      <c r="B86" s="297"/>
      <c r="C86" s="412">
        <f>' Шаблон материалов'!B69</f>
        <v>0</v>
      </c>
      <c r="D86" s="412">
        <f>' Шаблон материалов'!C69</f>
        <v>0</v>
      </c>
      <c r="E86" s="412">
        <f>' Шаблон материалов'!D69</f>
        <v>0</v>
      </c>
      <c r="F86" s="412">
        <f>' Шаблон материалов'!E69</f>
        <v>0</v>
      </c>
      <c r="G86" s="412">
        <f>' Шаблон материалов'!F69</f>
        <v>0</v>
      </c>
      <c r="H86" s="412"/>
      <c r="I86" s="413">
        <f t="shared" si="3"/>
        <v>0</v>
      </c>
      <c r="J86" s="775">
        <f t="shared" si="4"/>
        <v>0</v>
      </c>
      <c r="K86" s="776"/>
    </row>
    <row r="87" spans="1:11">
      <c r="A87" s="109">
        <v>69</v>
      </c>
      <c r="B87" s="297"/>
      <c r="C87" s="412">
        <f>' Шаблон материалов'!B70</f>
        <v>0</v>
      </c>
      <c r="D87" s="412">
        <f>' Шаблон материалов'!C70</f>
        <v>0</v>
      </c>
      <c r="E87" s="412">
        <f>' Шаблон материалов'!D70</f>
        <v>0</v>
      </c>
      <c r="F87" s="412">
        <f>' Шаблон материалов'!E70</f>
        <v>0</v>
      </c>
      <c r="G87" s="412">
        <f>' Шаблон материалов'!F70</f>
        <v>0</v>
      </c>
      <c r="H87" s="412"/>
      <c r="I87" s="413">
        <f t="shared" si="3"/>
        <v>0</v>
      </c>
      <c r="J87" s="775">
        <f t="shared" si="4"/>
        <v>0</v>
      </c>
      <c r="K87" s="776"/>
    </row>
    <row r="88" spans="1:11">
      <c r="A88" s="109">
        <v>70</v>
      </c>
      <c r="B88" s="297"/>
      <c r="C88" s="412">
        <f>' Шаблон материалов'!B71</f>
        <v>0</v>
      </c>
      <c r="D88" s="412">
        <f>' Шаблон материалов'!C71</f>
        <v>0</v>
      </c>
      <c r="E88" s="412">
        <f>' Шаблон материалов'!D71</f>
        <v>0</v>
      </c>
      <c r="F88" s="412">
        <f>' Шаблон материалов'!E71</f>
        <v>0</v>
      </c>
      <c r="G88" s="412">
        <f>' Шаблон материалов'!F71</f>
        <v>0</v>
      </c>
      <c r="H88" s="412"/>
      <c r="I88" s="413">
        <f t="shared" si="3"/>
        <v>0</v>
      </c>
      <c r="J88" s="775">
        <f t="shared" si="4"/>
        <v>0</v>
      </c>
      <c r="K88" s="776"/>
    </row>
    <row r="89" spans="1:11">
      <c r="A89" s="109">
        <v>71</v>
      </c>
      <c r="B89" s="297"/>
      <c r="C89" s="412">
        <f>' Шаблон материалов'!B72</f>
        <v>0</v>
      </c>
      <c r="D89" s="412">
        <f>' Шаблон материалов'!C72</f>
        <v>0</v>
      </c>
      <c r="E89" s="412">
        <f>' Шаблон материалов'!D72</f>
        <v>0</v>
      </c>
      <c r="F89" s="412">
        <f>' Шаблон материалов'!E72</f>
        <v>0</v>
      </c>
      <c r="G89" s="412">
        <f>' Шаблон материалов'!F72</f>
        <v>0</v>
      </c>
      <c r="H89" s="412"/>
      <c r="I89" s="413">
        <f t="shared" si="3"/>
        <v>0</v>
      </c>
      <c r="J89" s="775">
        <f t="shared" si="4"/>
        <v>0</v>
      </c>
      <c r="K89" s="776"/>
    </row>
    <row r="90" spans="1:11">
      <c r="A90" s="109">
        <v>72</v>
      </c>
      <c r="B90" s="297"/>
      <c r="C90" s="412">
        <f>' Шаблон материалов'!B73</f>
        <v>0</v>
      </c>
      <c r="D90" s="412">
        <f>' Шаблон материалов'!C73</f>
        <v>0</v>
      </c>
      <c r="E90" s="412">
        <f>' Шаблон материалов'!D73</f>
        <v>0</v>
      </c>
      <c r="F90" s="412">
        <f>' Шаблон материалов'!E73</f>
        <v>0</v>
      </c>
      <c r="G90" s="412">
        <f>' Шаблон материалов'!F73</f>
        <v>0</v>
      </c>
      <c r="H90" s="412"/>
      <c r="I90" s="413">
        <f t="shared" si="3"/>
        <v>0</v>
      </c>
      <c r="J90" s="775">
        <f t="shared" si="4"/>
        <v>0</v>
      </c>
      <c r="K90" s="776"/>
    </row>
    <row r="91" spans="1:11">
      <c r="A91" s="109">
        <v>73</v>
      </c>
      <c r="B91" s="297"/>
      <c r="C91" s="412">
        <f>' Шаблон материалов'!B74</f>
        <v>0</v>
      </c>
      <c r="D91" s="412">
        <f>' Шаблон материалов'!C74</f>
        <v>0</v>
      </c>
      <c r="E91" s="412">
        <f>' Шаблон материалов'!D74</f>
        <v>0</v>
      </c>
      <c r="F91" s="412">
        <f>' Шаблон материалов'!E74</f>
        <v>0</v>
      </c>
      <c r="G91" s="412">
        <f>' Шаблон материалов'!F74</f>
        <v>0</v>
      </c>
      <c r="H91" s="412"/>
      <c r="I91" s="413">
        <f t="shared" si="3"/>
        <v>0</v>
      </c>
      <c r="J91" s="775">
        <f t="shared" si="4"/>
        <v>0</v>
      </c>
      <c r="K91" s="776"/>
    </row>
    <row r="92" spans="1:11">
      <c r="A92" s="109">
        <v>74</v>
      </c>
      <c r="B92" s="297"/>
      <c r="C92" s="412">
        <f>' Шаблон материалов'!B75</f>
        <v>0</v>
      </c>
      <c r="D92" s="412">
        <f>' Шаблон материалов'!C75</f>
        <v>0</v>
      </c>
      <c r="E92" s="412">
        <f>' Шаблон материалов'!D75</f>
        <v>0</v>
      </c>
      <c r="F92" s="412">
        <f>' Шаблон материалов'!E75</f>
        <v>0</v>
      </c>
      <c r="G92" s="412">
        <f>' Шаблон материалов'!F75</f>
        <v>0</v>
      </c>
      <c r="H92" s="412"/>
      <c r="I92" s="413">
        <f t="shared" si="3"/>
        <v>0</v>
      </c>
      <c r="J92" s="775">
        <f t="shared" si="4"/>
        <v>0</v>
      </c>
      <c r="K92" s="776"/>
    </row>
    <row r="93" spans="1:11">
      <c r="A93" s="109">
        <v>75</v>
      </c>
      <c r="B93" s="297"/>
      <c r="C93" s="412">
        <f>' Шаблон материалов'!B76</f>
        <v>0</v>
      </c>
      <c r="D93" s="412">
        <f>' Шаблон материалов'!C76</f>
        <v>0</v>
      </c>
      <c r="E93" s="412">
        <f>' Шаблон материалов'!D76</f>
        <v>0</v>
      </c>
      <c r="F93" s="412">
        <f>' Шаблон материалов'!E76</f>
        <v>0</v>
      </c>
      <c r="G93" s="412">
        <f>' Шаблон материалов'!F76</f>
        <v>0</v>
      </c>
      <c r="H93" s="412"/>
      <c r="I93" s="413">
        <f t="shared" si="3"/>
        <v>0</v>
      </c>
      <c r="J93" s="775">
        <f t="shared" si="4"/>
        <v>0</v>
      </c>
      <c r="K93" s="776"/>
    </row>
    <row r="94" spans="1:11">
      <c r="A94" s="109">
        <v>76</v>
      </c>
      <c r="B94" s="297"/>
      <c r="C94" s="412">
        <f>' Шаблон материалов'!B77</f>
        <v>0</v>
      </c>
      <c r="D94" s="412">
        <f>' Шаблон материалов'!C77</f>
        <v>0</v>
      </c>
      <c r="E94" s="412">
        <f>' Шаблон материалов'!D77</f>
        <v>0</v>
      </c>
      <c r="F94" s="412">
        <f>' Шаблон материалов'!E77</f>
        <v>0</v>
      </c>
      <c r="G94" s="412">
        <f>' Шаблон материалов'!F77</f>
        <v>0</v>
      </c>
      <c r="H94" s="412"/>
      <c r="I94" s="413">
        <f t="shared" si="3"/>
        <v>0</v>
      </c>
      <c r="J94" s="775">
        <f t="shared" si="4"/>
        <v>0</v>
      </c>
      <c r="K94" s="776"/>
    </row>
    <row r="95" spans="1:11">
      <c r="A95" s="109">
        <v>77</v>
      </c>
      <c r="B95" s="297"/>
      <c r="C95" s="412">
        <f>' Шаблон материалов'!B78</f>
        <v>0</v>
      </c>
      <c r="D95" s="412">
        <f>' Шаблон материалов'!C78</f>
        <v>0</v>
      </c>
      <c r="E95" s="412">
        <f>' Шаблон материалов'!D78</f>
        <v>0</v>
      </c>
      <c r="F95" s="412">
        <f>' Шаблон материалов'!E78</f>
        <v>0</v>
      </c>
      <c r="G95" s="412">
        <f>' Шаблон материалов'!F78</f>
        <v>0</v>
      </c>
      <c r="H95" s="412"/>
      <c r="I95" s="413">
        <f t="shared" si="3"/>
        <v>0</v>
      </c>
      <c r="J95" s="775">
        <f t="shared" si="4"/>
        <v>0</v>
      </c>
      <c r="K95" s="776"/>
    </row>
    <row r="96" spans="1:11">
      <c r="A96" s="109">
        <v>78</v>
      </c>
      <c r="B96" s="297"/>
      <c r="C96" s="412">
        <f>' Шаблон материалов'!B79</f>
        <v>0</v>
      </c>
      <c r="D96" s="412">
        <f>' Шаблон материалов'!C79</f>
        <v>0</v>
      </c>
      <c r="E96" s="412">
        <f>' Шаблон материалов'!D79</f>
        <v>0</v>
      </c>
      <c r="F96" s="412">
        <f>' Шаблон материалов'!E79</f>
        <v>0</v>
      </c>
      <c r="G96" s="412">
        <f>' Шаблон материалов'!F79</f>
        <v>0</v>
      </c>
      <c r="H96" s="412"/>
      <c r="I96" s="413">
        <f t="shared" si="3"/>
        <v>0</v>
      </c>
      <c r="J96" s="775">
        <f t="shared" si="4"/>
        <v>0</v>
      </c>
      <c r="K96" s="776"/>
    </row>
    <row r="97" spans="1:11">
      <c r="A97" s="109">
        <v>79</v>
      </c>
      <c r="B97" s="297"/>
      <c r="C97" s="412">
        <f>' Шаблон материалов'!B80</f>
        <v>0</v>
      </c>
      <c r="D97" s="412">
        <f>' Шаблон материалов'!C80</f>
        <v>0</v>
      </c>
      <c r="E97" s="412">
        <f>' Шаблон материалов'!D80</f>
        <v>0</v>
      </c>
      <c r="F97" s="412">
        <f>' Шаблон материалов'!E80</f>
        <v>0</v>
      </c>
      <c r="G97" s="412">
        <f>' Шаблон материалов'!F80</f>
        <v>0</v>
      </c>
      <c r="H97" s="412"/>
      <c r="I97" s="413">
        <f t="shared" si="3"/>
        <v>0</v>
      </c>
      <c r="J97" s="775">
        <f t="shared" si="4"/>
        <v>0</v>
      </c>
      <c r="K97" s="776"/>
    </row>
    <row r="98" spans="1:11">
      <c r="A98" s="109">
        <v>80</v>
      </c>
      <c r="B98" s="297"/>
      <c r="C98" s="412">
        <f>' Шаблон материалов'!B81</f>
        <v>0</v>
      </c>
      <c r="D98" s="412">
        <f>' Шаблон материалов'!C81</f>
        <v>0</v>
      </c>
      <c r="E98" s="412">
        <f>' Шаблон материалов'!D81</f>
        <v>0</v>
      </c>
      <c r="F98" s="412">
        <f>' Шаблон материалов'!E81</f>
        <v>0</v>
      </c>
      <c r="G98" s="412">
        <f>' Шаблон материалов'!F81</f>
        <v>0</v>
      </c>
      <c r="H98" s="412"/>
      <c r="I98" s="413">
        <f t="shared" si="3"/>
        <v>0</v>
      </c>
      <c r="J98" s="775">
        <f t="shared" si="4"/>
        <v>0</v>
      </c>
      <c r="K98" s="776"/>
    </row>
    <row r="99" spans="1:11">
      <c r="A99" s="109">
        <v>81</v>
      </c>
      <c r="B99" s="297"/>
      <c r="C99" s="412">
        <f>' Шаблон материалов'!B82</f>
        <v>0</v>
      </c>
      <c r="D99" s="412">
        <f>' Шаблон материалов'!C82</f>
        <v>0</v>
      </c>
      <c r="E99" s="412">
        <f>' Шаблон материалов'!D82</f>
        <v>0</v>
      </c>
      <c r="F99" s="412">
        <f>' Шаблон материалов'!E82</f>
        <v>0</v>
      </c>
      <c r="G99" s="412">
        <f>' Шаблон материалов'!F82</f>
        <v>0</v>
      </c>
      <c r="H99" s="412"/>
      <c r="I99" s="413">
        <f t="shared" si="3"/>
        <v>0</v>
      </c>
      <c r="J99" s="775">
        <f t="shared" si="4"/>
        <v>0</v>
      </c>
      <c r="K99" s="776"/>
    </row>
    <row r="100" spans="1:11">
      <c r="A100" s="109">
        <v>82</v>
      </c>
      <c r="B100" s="297"/>
      <c r="C100" s="412">
        <f>' Шаблон материалов'!B83</f>
        <v>0</v>
      </c>
      <c r="D100" s="412">
        <f>' Шаблон материалов'!C83</f>
        <v>0</v>
      </c>
      <c r="E100" s="412">
        <f>' Шаблон материалов'!D83</f>
        <v>0</v>
      </c>
      <c r="F100" s="412">
        <f>' Шаблон материалов'!E83</f>
        <v>0</v>
      </c>
      <c r="G100" s="412">
        <f>' Шаблон материалов'!F83</f>
        <v>0</v>
      </c>
      <c r="H100" s="412"/>
      <c r="I100" s="413">
        <f t="shared" si="3"/>
        <v>0</v>
      </c>
      <c r="J100" s="775">
        <f t="shared" si="4"/>
        <v>0</v>
      </c>
      <c r="K100" s="776"/>
    </row>
    <row r="101" spans="1:11">
      <c r="A101" s="109">
        <v>83</v>
      </c>
      <c r="B101" s="297"/>
      <c r="C101" s="412">
        <f>' Шаблон материалов'!B84</f>
        <v>0</v>
      </c>
      <c r="D101" s="412">
        <f>' Шаблон материалов'!C84</f>
        <v>0</v>
      </c>
      <c r="E101" s="412">
        <f>' Шаблон материалов'!D84</f>
        <v>0</v>
      </c>
      <c r="F101" s="412">
        <f>' Шаблон материалов'!E84</f>
        <v>0</v>
      </c>
      <c r="G101" s="412">
        <f>' Шаблон материалов'!F84</f>
        <v>0</v>
      </c>
      <c r="H101" s="412"/>
      <c r="I101" s="413">
        <f t="shared" si="3"/>
        <v>0</v>
      </c>
      <c r="J101" s="775">
        <f t="shared" si="4"/>
        <v>0</v>
      </c>
      <c r="K101" s="776"/>
    </row>
    <row r="102" spans="1:11">
      <c r="A102" s="109">
        <v>84</v>
      </c>
      <c r="B102" s="297"/>
      <c r="C102" s="412">
        <f>' Шаблон материалов'!B85</f>
        <v>0</v>
      </c>
      <c r="D102" s="412">
        <f>' Шаблон материалов'!C85</f>
        <v>0</v>
      </c>
      <c r="E102" s="412">
        <f>' Шаблон материалов'!D85</f>
        <v>0</v>
      </c>
      <c r="F102" s="412">
        <f>' Шаблон материалов'!E85</f>
        <v>0</v>
      </c>
      <c r="G102" s="412">
        <f>' Шаблон материалов'!F85</f>
        <v>0</v>
      </c>
      <c r="H102" s="412"/>
      <c r="I102" s="413">
        <f t="shared" si="3"/>
        <v>0</v>
      </c>
      <c r="J102" s="775">
        <f t="shared" si="4"/>
        <v>0</v>
      </c>
      <c r="K102" s="776"/>
    </row>
    <row r="103" spans="1:11">
      <c r="A103" s="109">
        <v>85</v>
      </c>
      <c r="B103" s="297"/>
      <c r="C103" s="412">
        <f>' Шаблон материалов'!B86</f>
        <v>0</v>
      </c>
      <c r="D103" s="412">
        <f>' Шаблон материалов'!C86</f>
        <v>0</v>
      </c>
      <c r="E103" s="412">
        <f>' Шаблон материалов'!D86</f>
        <v>0</v>
      </c>
      <c r="F103" s="412">
        <f>' Шаблон материалов'!E86</f>
        <v>0</v>
      </c>
      <c r="G103" s="412">
        <f>' Шаблон материалов'!F86</f>
        <v>0</v>
      </c>
      <c r="H103" s="412"/>
      <c r="I103" s="413">
        <f t="shared" si="3"/>
        <v>0</v>
      </c>
      <c r="J103" s="775">
        <f t="shared" si="4"/>
        <v>0</v>
      </c>
      <c r="K103" s="776"/>
    </row>
    <row r="104" spans="1:11">
      <c r="A104" s="109">
        <v>86</v>
      </c>
      <c r="B104" s="297"/>
      <c r="C104" s="412">
        <f>' Шаблон материалов'!B87</f>
        <v>0</v>
      </c>
      <c r="D104" s="412">
        <f>' Шаблон материалов'!C87</f>
        <v>0</v>
      </c>
      <c r="E104" s="412">
        <f>' Шаблон материалов'!D87</f>
        <v>0</v>
      </c>
      <c r="F104" s="412">
        <f>' Шаблон материалов'!E87</f>
        <v>0</v>
      </c>
      <c r="G104" s="412">
        <f>' Шаблон материалов'!F87</f>
        <v>0</v>
      </c>
      <c r="H104" s="412"/>
      <c r="I104" s="413">
        <f t="shared" si="3"/>
        <v>0</v>
      </c>
      <c r="J104" s="775">
        <f t="shared" si="4"/>
        <v>0</v>
      </c>
      <c r="K104" s="776"/>
    </row>
    <row r="105" spans="1:11">
      <c r="A105" s="109">
        <v>87</v>
      </c>
      <c r="B105" s="297"/>
      <c r="C105" s="412">
        <f>' Шаблон материалов'!B88</f>
        <v>0</v>
      </c>
      <c r="D105" s="412">
        <f>' Шаблон материалов'!C88</f>
        <v>0</v>
      </c>
      <c r="E105" s="412">
        <f>' Шаблон материалов'!D88</f>
        <v>0</v>
      </c>
      <c r="F105" s="412">
        <f>' Шаблон материалов'!E88</f>
        <v>0</v>
      </c>
      <c r="G105" s="412">
        <f>' Шаблон материалов'!F88</f>
        <v>0</v>
      </c>
      <c r="H105" s="412"/>
      <c r="I105" s="413">
        <f t="shared" si="3"/>
        <v>0</v>
      </c>
      <c r="J105" s="775">
        <f t="shared" si="4"/>
        <v>0</v>
      </c>
      <c r="K105" s="776"/>
    </row>
    <row r="106" spans="1:11">
      <c r="A106" s="109">
        <v>88</v>
      </c>
      <c r="B106" s="297"/>
      <c r="C106" s="412">
        <f>' Шаблон материалов'!B89</f>
        <v>0</v>
      </c>
      <c r="D106" s="412">
        <f>' Шаблон материалов'!C89</f>
        <v>0</v>
      </c>
      <c r="E106" s="412">
        <f>' Шаблон материалов'!D89</f>
        <v>0</v>
      </c>
      <c r="F106" s="412">
        <f>' Шаблон материалов'!E89</f>
        <v>0</v>
      </c>
      <c r="G106" s="412">
        <f>' Шаблон материалов'!F89</f>
        <v>0</v>
      </c>
      <c r="H106" s="412"/>
      <c r="I106" s="413">
        <f t="shared" si="3"/>
        <v>0</v>
      </c>
      <c r="J106" s="775">
        <f t="shared" si="4"/>
        <v>0</v>
      </c>
      <c r="K106" s="776"/>
    </row>
    <row r="107" spans="1:11">
      <c r="A107" s="109">
        <v>89</v>
      </c>
      <c r="B107" s="297"/>
      <c r="C107" s="412">
        <f>' Шаблон материалов'!B90</f>
        <v>0</v>
      </c>
      <c r="D107" s="412">
        <f>' Шаблон материалов'!C90</f>
        <v>0</v>
      </c>
      <c r="E107" s="412">
        <f>' Шаблон материалов'!D90</f>
        <v>0</v>
      </c>
      <c r="F107" s="412">
        <f>' Шаблон материалов'!E90</f>
        <v>0</v>
      </c>
      <c r="G107" s="412">
        <f>' Шаблон материалов'!F90</f>
        <v>0</v>
      </c>
      <c r="H107" s="412"/>
      <c r="I107" s="413">
        <f t="shared" si="3"/>
        <v>0</v>
      </c>
      <c r="J107" s="775">
        <f t="shared" si="4"/>
        <v>0</v>
      </c>
      <c r="K107" s="776"/>
    </row>
    <row r="108" spans="1:11">
      <c r="A108" s="109">
        <v>90</v>
      </c>
      <c r="B108" s="297"/>
      <c r="C108" s="412">
        <f>' Шаблон материалов'!B91</f>
        <v>0</v>
      </c>
      <c r="D108" s="412">
        <f>' Шаблон материалов'!C91</f>
        <v>0</v>
      </c>
      <c r="E108" s="412">
        <f>' Шаблон материалов'!D91</f>
        <v>0</v>
      </c>
      <c r="F108" s="412">
        <f>' Шаблон материалов'!E91</f>
        <v>0</v>
      </c>
      <c r="G108" s="412">
        <f>' Шаблон материалов'!F91</f>
        <v>0</v>
      </c>
      <c r="H108" s="412"/>
      <c r="I108" s="413">
        <f t="shared" si="3"/>
        <v>0</v>
      </c>
      <c r="J108" s="775">
        <f t="shared" si="4"/>
        <v>0</v>
      </c>
      <c r="K108" s="776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755" t="s">
        <v>116</v>
      </c>
      <c r="E110" s="755"/>
      <c r="F110" s="755"/>
      <c r="G110" s="29" t="s">
        <v>60</v>
      </c>
      <c r="H110" s="31">
        <f>F11</f>
        <v>20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>
      <c r="A112" s="177"/>
      <c r="B112" s="177"/>
      <c r="C112" s="760" t="s">
        <v>38</v>
      </c>
      <c r="D112" s="760"/>
      <c r="E112" s="760"/>
      <c r="F112" s="760"/>
      <c r="G112" s="760"/>
      <c r="H112" s="760"/>
      <c r="I112" s="760"/>
      <c r="J112" s="760"/>
      <c r="K112" s="760"/>
    </row>
    <row r="113" spans="1:11" ht="15.6" customHeight="1">
      <c r="A113" s="740" t="s">
        <v>150</v>
      </c>
      <c r="B113" s="741"/>
      <c r="C113" s="742"/>
      <c r="D113" s="175"/>
      <c r="E113" s="173"/>
      <c r="F113" s="175"/>
      <c r="G113" s="173"/>
      <c r="H113" s="175"/>
      <c r="I113" s="173"/>
      <c r="J113" s="178"/>
    </row>
    <row r="114" spans="1:11" ht="25.5" customHeight="1">
      <c r="A114" s="743"/>
      <c r="B114" s="744"/>
      <c r="C114" s="745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17.25" customHeight="1">
      <c r="C116" s="246"/>
      <c r="F116" s="219"/>
      <c r="I116" s="249"/>
      <c r="J116" s="249"/>
      <c r="K116" s="247"/>
    </row>
    <row r="117" spans="1:11" ht="45" customHeight="1">
      <c r="A117" s="763" t="s">
        <v>7</v>
      </c>
      <c r="B117" s="765" t="s">
        <v>178</v>
      </c>
      <c r="C117" s="767" t="s">
        <v>151</v>
      </c>
      <c r="D117" s="379" t="s">
        <v>23449</v>
      </c>
      <c r="E117" s="769" t="s">
        <v>113</v>
      </c>
      <c r="F117" s="782" t="s">
        <v>118</v>
      </c>
      <c r="G117" s="767" t="s">
        <v>26</v>
      </c>
      <c r="H117" s="767" t="s">
        <v>117</v>
      </c>
      <c r="I117" s="773" t="s">
        <v>27</v>
      </c>
      <c r="J117" s="761" t="s">
        <v>10</v>
      </c>
      <c r="K117" s="762"/>
    </row>
    <row r="118" spans="1:11">
      <c r="A118" s="764"/>
      <c r="B118" s="766"/>
      <c r="C118" s="768"/>
      <c r="D118" s="431">
        <f>K9</f>
        <v>0.75</v>
      </c>
      <c r="E118" s="770"/>
      <c r="F118" s="783"/>
      <c r="G118" s="768"/>
      <c r="H118" s="768"/>
      <c r="I118" s="774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0.75</v>
      </c>
      <c r="E119" s="419">
        <v>1</v>
      </c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560"/>
      <c r="D120" s="430">
        <f t="shared" ref="D120:D174" si="5">$D$118</f>
        <v>0.75</v>
      </c>
      <c r="E120" s="419">
        <v>1</v>
      </c>
      <c r="F120" s="276">
        <v>60</v>
      </c>
      <c r="G120" s="551">
        <v>1480</v>
      </c>
      <c r="H120" s="3">
        <f t="shared" ref="H120:H172" si="6">$F$11</f>
        <v>20</v>
      </c>
      <c r="I120" s="53">
        <f t="shared" ref="I120:I174" si="7">IF(D120=0,0,(G120/60*H120/D120+F120/60)*E120)</f>
        <v>658.77777777777783</v>
      </c>
      <c r="J120" s="53">
        <f>I120*инф.!$D$1</f>
        <v>164694.44444444447</v>
      </c>
      <c r="K120" s="53">
        <f>IF(I120=0,0,(инф.!$C$1)*I120)</f>
        <v>658777.77777777787</v>
      </c>
    </row>
    <row r="121" spans="1:11">
      <c r="A121" s="3">
        <v>3</v>
      </c>
      <c r="B121" s="276"/>
      <c r="C121" s="439"/>
      <c r="D121" s="430">
        <f t="shared" si="5"/>
        <v>0.75</v>
      </c>
      <c r="E121" s="419">
        <v>1</v>
      </c>
      <c r="F121" s="276"/>
      <c r="G121" s="551"/>
      <c r="H121" s="3">
        <f t="shared" si="6"/>
        <v>20</v>
      </c>
      <c r="I121" s="53">
        <f t="shared" si="7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439"/>
      <c r="D122" s="430">
        <f t="shared" si="5"/>
        <v>0.75</v>
      </c>
      <c r="E122" s="419"/>
      <c r="F122" s="276"/>
      <c r="G122" s="552"/>
      <c r="H122" s="3">
        <f t="shared" si="6"/>
        <v>20</v>
      </c>
      <c r="I122" s="53">
        <f t="shared" si="7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5"/>
        <v>0.75</v>
      </c>
      <c r="E123" s="419"/>
      <c r="F123" s="276"/>
      <c r="G123" s="551"/>
      <c r="H123" s="3">
        <f t="shared" si="6"/>
        <v>20</v>
      </c>
      <c r="I123" s="53">
        <f t="shared" si="7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5"/>
        <v>0.75</v>
      </c>
      <c r="E124" s="419"/>
      <c r="F124" s="276"/>
      <c r="G124" s="551"/>
      <c r="H124" s="3">
        <f t="shared" si="6"/>
        <v>20</v>
      </c>
      <c r="I124" s="53">
        <f t="shared" si="7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439"/>
      <c r="D125" s="430">
        <f t="shared" si="5"/>
        <v>0.75</v>
      </c>
      <c r="E125" s="419"/>
      <c r="F125" s="276"/>
      <c r="G125" s="551"/>
      <c r="H125" s="3">
        <f t="shared" si="6"/>
        <v>20</v>
      </c>
      <c r="I125" s="53">
        <f t="shared" si="7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5"/>
        <v>0.75</v>
      </c>
      <c r="E126" s="419"/>
      <c r="F126" s="276"/>
      <c r="G126" s="551"/>
      <c r="H126" s="3">
        <f t="shared" si="6"/>
        <v>20</v>
      </c>
      <c r="I126" s="53">
        <f t="shared" si="7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5"/>
        <v>0.75</v>
      </c>
      <c r="E127" s="419"/>
      <c r="F127" s="276"/>
      <c r="G127" s="551"/>
      <c r="H127" s="3">
        <f t="shared" si="6"/>
        <v>20</v>
      </c>
      <c r="I127" s="53">
        <f t="shared" si="7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5"/>
        <v>0.75</v>
      </c>
      <c r="E128" s="419"/>
      <c r="F128" s="276"/>
      <c r="G128" s="551"/>
      <c r="H128" s="3">
        <f t="shared" si="6"/>
        <v>20</v>
      </c>
      <c r="I128" s="53">
        <f t="shared" si="7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439"/>
      <c r="D129" s="430">
        <f t="shared" si="5"/>
        <v>0.75</v>
      </c>
      <c r="E129" s="419"/>
      <c r="F129" s="276"/>
      <c r="G129" s="555"/>
      <c r="H129" s="3">
        <f t="shared" si="6"/>
        <v>20</v>
      </c>
      <c r="I129" s="53">
        <f t="shared" si="7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5"/>
        <v>0.75</v>
      </c>
      <c r="E130" s="419"/>
      <c r="F130" s="276"/>
      <c r="G130" s="291"/>
      <c r="H130" s="3">
        <f t="shared" si="6"/>
        <v>20</v>
      </c>
      <c r="I130" s="53">
        <f t="shared" si="7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5"/>
        <v>0.75</v>
      </c>
      <c r="E131" s="419"/>
      <c r="F131" s="276"/>
      <c r="G131" s="291"/>
      <c r="H131" s="3">
        <f t="shared" si="6"/>
        <v>20</v>
      </c>
      <c r="I131" s="53">
        <f t="shared" si="7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5"/>
        <v>0.75</v>
      </c>
      <c r="E132" s="419"/>
      <c r="F132" s="276"/>
      <c r="G132" s="291"/>
      <c r="H132" s="3">
        <f t="shared" si="6"/>
        <v>20</v>
      </c>
      <c r="I132" s="53">
        <f t="shared" si="7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5"/>
        <v>0.75</v>
      </c>
      <c r="E133" s="419"/>
      <c r="F133" s="276"/>
      <c r="G133" s="291"/>
      <c r="H133" s="3">
        <f t="shared" si="6"/>
        <v>20</v>
      </c>
      <c r="I133" s="53">
        <f t="shared" si="7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5"/>
        <v>0.75</v>
      </c>
      <c r="E134" s="419"/>
      <c r="F134" s="276"/>
      <c r="G134" s="291"/>
      <c r="H134" s="3">
        <f t="shared" si="6"/>
        <v>20</v>
      </c>
      <c r="I134" s="53">
        <f t="shared" si="7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5"/>
        <v>0.75</v>
      </c>
      <c r="E135" s="419"/>
      <c r="F135" s="276"/>
      <c r="G135" s="291"/>
      <c r="H135" s="3">
        <f t="shared" si="6"/>
        <v>20</v>
      </c>
      <c r="I135" s="53">
        <f t="shared" si="7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5"/>
        <v>0.75</v>
      </c>
      <c r="E136" s="419"/>
      <c r="F136" s="276"/>
      <c r="G136" s="291"/>
      <c r="H136" s="3">
        <f t="shared" si="6"/>
        <v>20</v>
      </c>
      <c r="I136" s="53">
        <f t="shared" si="7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5"/>
        <v>0.75</v>
      </c>
      <c r="E137" s="423"/>
      <c r="F137" s="414"/>
      <c r="G137" s="417"/>
      <c r="H137" s="3">
        <f t="shared" si="6"/>
        <v>20</v>
      </c>
      <c r="I137" s="53">
        <f t="shared" si="7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5"/>
        <v>0.75</v>
      </c>
      <c r="E138" s="423"/>
      <c r="F138" s="414"/>
      <c r="G138" s="417"/>
      <c r="H138" s="3">
        <f t="shared" si="6"/>
        <v>20</v>
      </c>
      <c r="I138" s="53">
        <f t="shared" si="7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5"/>
        <v>0.75</v>
      </c>
      <c r="E139" s="423"/>
      <c r="F139" s="414"/>
      <c r="G139" s="417"/>
      <c r="H139" s="3">
        <f t="shared" si="6"/>
        <v>20</v>
      </c>
      <c r="I139" s="53">
        <f t="shared" si="7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5"/>
        <v>0.75</v>
      </c>
      <c r="E140" s="423"/>
      <c r="F140" s="414"/>
      <c r="G140" s="417"/>
      <c r="H140" s="3">
        <f t="shared" si="6"/>
        <v>20</v>
      </c>
      <c r="I140" s="53">
        <f t="shared" si="7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5"/>
        <v>0.75</v>
      </c>
      <c r="E141" s="423"/>
      <c r="F141" s="414"/>
      <c r="G141" s="417"/>
      <c r="H141" s="3">
        <f t="shared" si="6"/>
        <v>20</v>
      </c>
      <c r="I141" s="53">
        <f t="shared" si="7"/>
        <v>0</v>
      </c>
      <c r="J141" s="418"/>
      <c r="K141" s="53">
        <f>IF(I141=0,0,(инф.!$C$1)*I141)</f>
        <v>0</v>
      </c>
    </row>
    <row r="142" spans="1:11">
      <c r="A142" s="3">
        <v>24</v>
      </c>
      <c r="B142" s="276"/>
      <c r="C142" s="279"/>
      <c r="D142" s="430">
        <f t="shared" si="5"/>
        <v>0.75</v>
      </c>
      <c r="E142" s="419"/>
      <c r="F142" s="276"/>
      <c r="G142" s="291"/>
      <c r="H142" s="3">
        <f t="shared" si="6"/>
        <v>20</v>
      </c>
      <c r="I142" s="53">
        <f t="shared" si="7"/>
        <v>0</v>
      </c>
      <c r="J142" s="53"/>
      <c r="K142" s="53">
        <f>IF(I142=0,0,(инф.!$C$1)*I142)</f>
        <v>0</v>
      </c>
    </row>
    <row r="143" spans="1:11" hidden="1">
      <c r="A143" s="3">
        <v>25</v>
      </c>
      <c r="B143" s="276"/>
      <c r="C143" s="279"/>
      <c r="D143" s="430">
        <f t="shared" si="5"/>
        <v>0.75</v>
      </c>
      <c r="E143" s="419"/>
      <c r="F143" s="276"/>
      <c r="G143" s="291"/>
      <c r="H143" s="3">
        <f t="shared" si="6"/>
        <v>20</v>
      </c>
      <c r="I143" s="53">
        <f t="shared" si="7"/>
        <v>0</v>
      </c>
      <c r="J143" s="53"/>
      <c r="K143" s="53">
        <f>IF(I143=0,0,(инф.!$C$1)*I143)</f>
        <v>0</v>
      </c>
    </row>
    <row r="144" spans="1:11" hidden="1">
      <c r="A144" s="3">
        <v>26</v>
      </c>
      <c r="B144" s="276"/>
      <c r="C144" s="279"/>
      <c r="D144" s="430">
        <f t="shared" si="5"/>
        <v>0.75</v>
      </c>
      <c r="E144" s="419"/>
      <c r="F144" s="276"/>
      <c r="G144" s="291"/>
      <c r="H144" s="3">
        <f t="shared" si="6"/>
        <v>20</v>
      </c>
      <c r="I144" s="53">
        <f t="shared" si="7"/>
        <v>0</v>
      </c>
      <c r="J144" s="53"/>
      <c r="K144" s="53">
        <f>IF(I144=0,0,(инф.!$C$1)*I144)</f>
        <v>0</v>
      </c>
    </row>
    <row r="145" spans="1:11" hidden="1">
      <c r="A145" s="3">
        <v>27</v>
      </c>
      <c r="B145" s="276"/>
      <c r="C145" s="279"/>
      <c r="D145" s="430">
        <f t="shared" si="5"/>
        <v>0.75</v>
      </c>
      <c r="E145" s="419"/>
      <c r="F145" s="276"/>
      <c r="G145" s="291"/>
      <c r="H145" s="3">
        <f t="shared" si="6"/>
        <v>20</v>
      </c>
      <c r="I145" s="53">
        <f t="shared" si="7"/>
        <v>0</v>
      </c>
      <c r="J145" s="53"/>
      <c r="K145" s="53">
        <f>IF(I145=0,0,(инф.!$C$1)*I145)</f>
        <v>0</v>
      </c>
    </row>
    <row r="146" spans="1:11" hidden="1">
      <c r="A146" s="3">
        <v>28</v>
      </c>
      <c r="B146" s="276"/>
      <c r="C146" s="279"/>
      <c r="D146" s="430">
        <f t="shared" si="5"/>
        <v>0.75</v>
      </c>
      <c r="E146" s="419"/>
      <c r="F146" s="276"/>
      <c r="G146" s="291"/>
      <c r="H146" s="3">
        <f t="shared" si="6"/>
        <v>20</v>
      </c>
      <c r="I146" s="53">
        <f t="shared" si="7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5"/>
        <v>0.75</v>
      </c>
      <c r="E147" s="419"/>
      <c r="F147" s="276"/>
      <c r="G147" s="291"/>
      <c r="H147" s="3">
        <f t="shared" si="6"/>
        <v>20</v>
      </c>
      <c r="I147" s="53">
        <f t="shared" si="7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5"/>
        <v>0.75</v>
      </c>
      <c r="E148" s="419"/>
      <c r="F148" s="276"/>
      <c r="G148" s="291"/>
      <c r="H148" s="3">
        <f t="shared" si="6"/>
        <v>20</v>
      </c>
      <c r="I148" s="53">
        <f t="shared" si="7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5"/>
        <v>0.75</v>
      </c>
      <c r="E149" s="419"/>
      <c r="F149" s="276"/>
      <c r="G149" s="291"/>
      <c r="H149" s="3">
        <f t="shared" si="6"/>
        <v>20</v>
      </c>
      <c r="I149" s="53">
        <f t="shared" si="7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5"/>
        <v>0.75</v>
      </c>
      <c r="E150" s="419"/>
      <c r="F150" s="276"/>
      <c r="G150" s="291"/>
      <c r="H150" s="3">
        <f t="shared" si="6"/>
        <v>20</v>
      </c>
      <c r="I150" s="53">
        <f t="shared" si="7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5"/>
        <v>0.75</v>
      </c>
      <c r="E151" s="419"/>
      <c r="F151" s="276"/>
      <c r="G151" s="291"/>
      <c r="H151" s="3">
        <f t="shared" si="6"/>
        <v>20</v>
      </c>
      <c r="I151" s="53">
        <f t="shared" si="7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5"/>
        <v>0.75</v>
      </c>
      <c r="E152" s="419"/>
      <c r="F152" s="276"/>
      <c r="G152" s="291"/>
      <c r="H152" s="3">
        <f t="shared" si="6"/>
        <v>20</v>
      </c>
      <c r="I152" s="53">
        <f t="shared" si="7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5"/>
        <v>0.75</v>
      </c>
      <c r="E153" s="419"/>
      <c r="F153" s="276"/>
      <c r="G153" s="291"/>
      <c r="H153" s="3">
        <f t="shared" si="6"/>
        <v>20</v>
      </c>
      <c r="I153" s="53">
        <f t="shared" si="7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5"/>
        <v>0.75</v>
      </c>
      <c r="E154" s="419"/>
      <c r="F154" s="276"/>
      <c r="G154" s="291"/>
      <c r="H154" s="3">
        <f t="shared" si="6"/>
        <v>20</v>
      </c>
      <c r="I154" s="53">
        <f t="shared" si="7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5"/>
        <v>0.75</v>
      </c>
      <c r="E155" s="419"/>
      <c r="F155" s="276"/>
      <c r="G155" s="291"/>
      <c r="H155" s="3">
        <f t="shared" si="6"/>
        <v>20</v>
      </c>
      <c r="I155" s="53">
        <f t="shared" si="7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5"/>
        <v>0.75</v>
      </c>
      <c r="E156" s="419"/>
      <c r="F156" s="276"/>
      <c r="G156" s="291"/>
      <c r="H156" s="3">
        <f t="shared" si="6"/>
        <v>20</v>
      </c>
      <c r="I156" s="53">
        <f t="shared" si="7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5"/>
        <v>0.75</v>
      </c>
      <c r="E157" s="419"/>
      <c r="F157" s="276"/>
      <c r="G157" s="291"/>
      <c r="H157" s="3">
        <f t="shared" si="6"/>
        <v>20</v>
      </c>
      <c r="I157" s="53">
        <f t="shared" si="7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5"/>
        <v>0.75</v>
      </c>
      <c r="E158" s="419"/>
      <c r="F158" s="276"/>
      <c r="G158" s="291"/>
      <c r="H158" s="3">
        <f t="shared" si="6"/>
        <v>20</v>
      </c>
      <c r="I158" s="53">
        <f t="shared" si="7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5"/>
        <v>0.75</v>
      </c>
      <c r="E159" s="419"/>
      <c r="F159" s="276"/>
      <c r="G159" s="291"/>
      <c r="H159" s="3">
        <f t="shared" si="6"/>
        <v>20</v>
      </c>
      <c r="I159" s="53">
        <f t="shared" si="7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5"/>
        <v>0.75</v>
      </c>
      <c r="E160" s="419"/>
      <c r="F160" s="276"/>
      <c r="G160" s="291"/>
      <c r="H160" s="3">
        <f t="shared" si="6"/>
        <v>20</v>
      </c>
      <c r="I160" s="53">
        <f t="shared" si="7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5"/>
        <v>0.75</v>
      </c>
      <c r="E161" s="419"/>
      <c r="F161" s="276"/>
      <c r="G161" s="291"/>
      <c r="H161" s="3">
        <f t="shared" si="6"/>
        <v>20</v>
      </c>
      <c r="I161" s="53">
        <f t="shared" si="7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5"/>
        <v>0.75</v>
      </c>
      <c r="E162" s="419"/>
      <c r="F162" s="276"/>
      <c r="G162" s="291"/>
      <c r="H162" s="3">
        <f t="shared" si="6"/>
        <v>20</v>
      </c>
      <c r="I162" s="53">
        <f t="shared" si="7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5"/>
        <v>0.75</v>
      </c>
      <c r="E163" s="419"/>
      <c r="F163" s="276"/>
      <c r="G163" s="291"/>
      <c r="H163" s="3">
        <f t="shared" si="6"/>
        <v>20</v>
      </c>
      <c r="I163" s="53">
        <f t="shared" si="7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5"/>
        <v>0.75</v>
      </c>
      <c r="E164" s="419"/>
      <c r="F164" s="276"/>
      <c r="G164" s="291"/>
      <c r="H164" s="3">
        <f t="shared" si="6"/>
        <v>20</v>
      </c>
      <c r="I164" s="53">
        <f t="shared" si="7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5"/>
        <v>0.75</v>
      </c>
      <c r="E165" s="419"/>
      <c r="F165" s="276"/>
      <c r="G165" s="291"/>
      <c r="H165" s="3">
        <f t="shared" si="6"/>
        <v>20</v>
      </c>
      <c r="I165" s="53">
        <f t="shared" si="7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5"/>
        <v>0.75</v>
      </c>
      <c r="E166" s="419"/>
      <c r="F166" s="276"/>
      <c r="G166" s="291"/>
      <c r="H166" s="3">
        <f t="shared" si="6"/>
        <v>20</v>
      </c>
      <c r="I166" s="53">
        <f t="shared" si="7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5"/>
        <v>0.75</v>
      </c>
      <c r="E167" s="419"/>
      <c r="F167" s="276"/>
      <c r="G167" s="291"/>
      <c r="H167" s="291">
        <f t="shared" si="6"/>
        <v>20</v>
      </c>
      <c r="I167" s="291">
        <f t="shared" si="7"/>
        <v>0</v>
      </c>
      <c r="J167" s="291"/>
      <c r="K167" s="291">
        <f>IF(I167=0,0,(инф.!$C$1)*I167)</f>
        <v>0</v>
      </c>
    </row>
    <row r="168" spans="1:14" hidden="1">
      <c r="A168" s="3">
        <v>50</v>
      </c>
      <c r="B168" s="276"/>
      <c r="C168" s="279"/>
      <c r="D168" s="430">
        <f t="shared" si="5"/>
        <v>0.75</v>
      </c>
      <c r="E168" s="419"/>
      <c r="F168" s="276"/>
      <c r="G168" s="291"/>
      <c r="H168" s="291">
        <f t="shared" si="6"/>
        <v>20</v>
      </c>
      <c r="I168" s="291">
        <f t="shared" si="7"/>
        <v>0</v>
      </c>
      <c r="J168" s="291">
        <f>I168*инф.!$D$1</f>
        <v>0</v>
      </c>
      <c r="K168" s="291">
        <f>IF(I168=0,0,(инф.!$C$1)*I168)</f>
        <v>0</v>
      </c>
    </row>
    <row r="169" spans="1:14">
      <c r="A169" s="180">
        <v>51</v>
      </c>
      <c r="B169" s="242"/>
      <c r="C169" s="243">
        <f>IF(D113="L крив.1 (м)",0,D113)</f>
        <v>0</v>
      </c>
      <c r="D169" s="430">
        <v>0.9</v>
      </c>
      <c r="E169" s="422"/>
      <c r="F169" s="242"/>
      <c r="G169" s="244">
        <f>E115</f>
        <v>0</v>
      </c>
      <c r="H169" s="244">
        <f t="shared" si="6"/>
        <v>20</v>
      </c>
      <c r="I169" s="244">
        <f t="shared" si="7"/>
        <v>0</v>
      </c>
      <c r="J169" s="244">
        <f>I169*инф.!$D$1</f>
        <v>0</v>
      </c>
      <c r="K169" s="244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v>0.9</v>
      </c>
      <c r="E170" s="422"/>
      <c r="F170" s="242"/>
      <c r="G170" s="244">
        <f>G115</f>
        <v>0</v>
      </c>
      <c r="H170" s="244">
        <f t="shared" si="6"/>
        <v>20</v>
      </c>
      <c r="I170" s="244">
        <f t="shared" si="7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v>0.9</v>
      </c>
      <c r="E171" s="422"/>
      <c r="F171" s="242"/>
      <c r="G171" s="244">
        <f>I115</f>
        <v>0</v>
      </c>
      <c r="H171" s="244">
        <f t="shared" si="6"/>
        <v>20</v>
      </c>
      <c r="I171" s="244">
        <f t="shared" si="7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5"/>
        <v>0.75</v>
      </c>
      <c r="E172" s="419"/>
      <c r="F172" s="236"/>
      <c r="G172" s="237"/>
      <c r="H172" s="237">
        <f t="shared" si="6"/>
        <v>20</v>
      </c>
      <c r="I172" s="237">
        <f t="shared" si="7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5"/>
        <v>0.75</v>
      </c>
      <c r="E173" s="419"/>
      <c r="F173" s="236">
        <v>0</v>
      </c>
      <c r="G173" s="237"/>
      <c r="H173" s="237">
        <v>1</v>
      </c>
      <c r="I173" s="237">
        <f t="shared" si="7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5"/>
        <v>0.75</v>
      </c>
      <c r="E174" s="419"/>
      <c r="F174" s="3"/>
      <c r="G174" s="155">
        <v>10</v>
      </c>
      <c r="H174" s="155">
        <v>1</v>
      </c>
      <c r="I174" s="155">
        <f t="shared" si="7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658777.77777777787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32938.888888888891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1550</v>
      </c>
      <c r="H177" s="10" t="s">
        <v>121</v>
      </c>
      <c r="I177" s="9">
        <f>SUM(I119:I176)</f>
        <v>658.77777777777783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3">
        <f>(K111+K176)</f>
        <v>32938.888888888891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3">
        <f>K110+K175</f>
        <v>658777.77777777787</v>
      </c>
      <c r="G180" s="779"/>
      <c r="H180" s="779"/>
      <c r="I180" s="779"/>
      <c r="J180" s="779"/>
      <c r="K180" s="779"/>
    </row>
    <row r="181" spans="1:14" ht="15.75">
      <c r="A181" s="281" t="s">
        <v>101</v>
      </c>
      <c r="B181" s="281"/>
      <c r="C181" s="780"/>
      <c r="D181" s="780"/>
      <c r="E181" s="780"/>
      <c r="F181" s="780"/>
      <c r="G181" s="780"/>
      <c r="H181" s="780"/>
      <c r="I181" s="780"/>
      <c r="J181" s="780"/>
      <c r="K181" s="780"/>
    </row>
    <row r="182" spans="1:14" ht="15.75">
      <c r="A182" s="781"/>
      <c r="B182" s="781"/>
      <c r="C182" s="781"/>
      <c r="D182" s="781"/>
      <c r="E182" s="781"/>
      <c r="F182" s="781"/>
      <c r="G182" s="781"/>
      <c r="H182" s="781"/>
      <c r="I182" s="781"/>
      <c r="J182" s="781"/>
      <c r="K182" s="781"/>
    </row>
    <row r="183" spans="1:14" ht="15.75">
      <c r="A183" s="781"/>
      <c r="B183" s="781"/>
      <c r="C183" s="781"/>
      <c r="D183" s="781"/>
      <c r="E183" s="781"/>
      <c r="F183" s="781"/>
      <c r="G183" s="781"/>
      <c r="H183" s="781"/>
      <c r="I183" s="781"/>
      <c r="J183" s="781"/>
      <c r="K183" s="781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37" t="str">
        <f>изд.1!A185</f>
        <v>Топоров Э.В.</v>
      </c>
      <c r="B185" s="737"/>
      <c r="C185" s="737"/>
      <c r="D185" s="737"/>
      <c r="E185" s="245"/>
      <c r="F185" s="245"/>
      <c r="G185" s="245"/>
      <c r="H185" s="737"/>
      <c r="I185" s="737"/>
      <c r="J185" s="737"/>
      <c r="K185" s="737"/>
    </row>
    <row r="186" spans="1:14">
      <c r="A186" s="738"/>
      <c r="B186" s="738"/>
      <c r="C186" s="738"/>
      <c r="D186" s="738"/>
      <c r="E186" s="248"/>
      <c r="F186" s="248"/>
      <c r="G186" s="248"/>
      <c r="H186" s="738"/>
      <c r="I186" s="738"/>
      <c r="J186" s="738"/>
      <c r="K186" s="738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17" t="str">
        <f>$A$3</f>
        <v>ООО БАЛТИК-ЛАЙТ</v>
      </c>
      <c r="D191" s="717"/>
      <c r="E191" s="717"/>
      <c r="F191" s="717"/>
      <c r="G191" s="717"/>
      <c r="H191" s="717"/>
      <c r="I191" s="717"/>
      <c r="J191" s="717"/>
      <c r="K191" s="717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8" t="s">
        <v>23459</v>
      </c>
      <c r="K192" s="719"/>
    </row>
    <row r="193" spans="1:11" ht="24" customHeight="1">
      <c r="A193" s="777">
        <v>1</v>
      </c>
      <c r="B193" s="722"/>
      <c r="C193" s="724" t="str">
        <f>C119</f>
        <v>Подготовка рабоч. проекта на производство</v>
      </c>
      <c r="D193" s="726"/>
      <c r="E193" s="736"/>
      <c r="F193" s="352"/>
      <c r="G193" s="730"/>
      <c r="H193" s="726"/>
      <c r="I193" s="357">
        <f>D193*E193</f>
        <v>0</v>
      </c>
      <c r="J193" s="732"/>
      <c r="K193" s="733"/>
    </row>
    <row r="194" spans="1:11" ht="24" customHeight="1" thickBot="1">
      <c r="A194" s="778"/>
      <c r="B194" s="723"/>
      <c r="C194" s="725"/>
      <c r="D194" s="727"/>
      <c r="E194" s="729"/>
      <c r="F194" s="351"/>
      <c r="G194" s="731"/>
      <c r="H194" s="727"/>
      <c r="I194" s="358"/>
      <c r="J194" s="734"/>
      <c r="K194" s="735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7" t="str">
        <f>$A$3</f>
        <v>ООО БАЛТИК-ЛАЙТ</v>
      </c>
      <c r="D196" s="717"/>
      <c r="E196" s="717"/>
      <c r="F196" s="717"/>
      <c r="G196" s="717"/>
      <c r="H196" s="717"/>
      <c r="I196" s="717"/>
      <c r="J196" s="717"/>
      <c r="K196" s="717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8" t="s">
        <v>23459</v>
      </c>
      <c r="K197" s="719"/>
    </row>
    <row r="198" spans="1:11" ht="23.25" customHeight="1">
      <c r="A198" s="777">
        <v>2</v>
      </c>
      <c r="B198" s="722"/>
      <c r="C198" s="724">
        <f>C120</f>
        <v>0</v>
      </c>
      <c r="D198" s="726"/>
      <c r="E198" s="736">
        <f>J120/H120</f>
        <v>8234.7222222222226</v>
      </c>
      <c r="F198" s="352"/>
      <c r="G198" s="730"/>
      <c r="H198" s="726">
        <v>1</v>
      </c>
      <c r="I198" s="357">
        <f>D198*E198</f>
        <v>0</v>
      </c>
      <c r="J198" s="732"/>
      <c r="K198" s="733"/>
    </row>
    <row r="199" spans="1:11" ht="23.25" customHeight="1" thickBot="1">
      <c r="A199" s="778"/>
      <c r="B199" s="723"/>
      <c r="C199" s="725"/>
      <c r="D199" s="727"/>
      <c r="E199" s="729"/>
      <c r="F199" s="351"/>
      <c r="G199" s="731"/>
      <c r="H199" s="727"/>
      <c r="I199" s="358"/>
      <c r="J199" s="734"/>
      <c r="K199" s="735"/>
    </row>
    <row r="200" spans="1:11" ht="15.75" thickBot="1"/>
    <row r="201" spans="1:11" ht="16.5" thickBot="1">
      <c r="A201" s="370"/>
      <c r="B201" s="370"/>
      <c r="C201" s="717" t="str">
        <f>$A$3</f>
        <v>ООО БАЛТИК-ЛАЙТ</v>
      </c>
      <c r="D201" s="717"/>
      <c r="E201" s="717"/>
      <c r="F201" s="717"/>
      <c r="G201" s="717"/>
      <c r="H201" s="717"/>
      <c r="I201" s="717"/>
      <c r="J201" s="717"/>
      <c r="K201" s="717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8" t="s">
        <v>23459</v>
      </c>
      <c r="K202" s="719"/>
    </row>
    <row r="203" spans="1:11">
      <c r="A203" s="777">
        <v>3</v>
      </c>
      <c r="B203" s="722"/>
      <c r="C203" s="724">
        <f>C121</f>
        <v>0</v>
      </c>
      <c r="D203" s="726"/>
      <c r="E203" s="736">
        <f>J121/H121</f>
        <v>0</v>
      </c>
      <c r="F203" s="352"/>
      <c r="G203" s="730"/>
      <c r="H203" s="726">
        <v>1</v>
      </c>
      <c r="I203" s="357">
        <f>D203*E203</f>
        <v>0</v>
      </c>
      <c r="J203" s="732"/>
      <c r="K203" s="733"/>
    </row>
    <row r="204" spans="1:11" ht="15.75" thickBot="1">
      <c r="A204" s="778"/>
      <c r="B204" s="723"/>
      <c r="C204" s="725"/>
      <c r="D204" s="727"/>
      <c r="E204" s="729"/>
      <c r="F204" s="351"/>
      <c r="G204" s="731"/>
      <c r="H204" s="727"/>
      <c r="I204" s="358"/>
      <c r="J204" s="734"/>
      <c r="K204" s="735"/>
    </row>
    <row r="205" spans="1:11" ht="15.75" thickBot="1"/>
    <row r="206" spans="1:11" ht="16.5" thickBot="1">
      <c r="A206" s="370"/>
      <c r="B206" s="370"/>
      <c r="C206" s="717" t="str">
        <f>$A$3</f>
        <v>ООО БАЛТИК-ЛАЙТ</v>
      </c>
      <c r="D206" s="717"/>
      <c r="E206" s="717"/>
      <c r="F206" s="717"/>
      <c r="G206" s="717"/>
      <c r="H206" s="717"/>
      <c r="I206" s="717"/>
      <c r="J206" s="717"/>
      <c r="K206" s="717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8" t="s">
        <v>23459</v>
      </c>
      <c r="K207" s="719"/>
    </row>
    <row r="208" spans="1:11">
      <c r="A208" s="777">
        <v>4</v>
      </c>
      <c r="B208" s="722"/>
      <c r="C208" s="724">
        <f>C122</f>
        <v>0</v>
      </c>
      <c r="D208" s="726"/>
      <c r="E208" s="736">
        <f>J122/H122</f>
        <v>0</v>
      </c>
      <c r="F208" s="352"/>
      <c r="G208" s="730"/>
      <c r="H208" s="726">
        <v>1</v>
      </c>
      <c r="I208" s="357">
        <f>D208*E208</f>
        <v>0</v>
      </c>
      <c r="J208" s="732"/>
      <c r="K208" s="733"/>
    </row>
    <row r="209" spans="1:11" ht="15.75" thickBot="1">
      <c r="A209" s="778"/>
      <c r="B209" s="723"/>
      <c r="C209" s="725"/>
      <c r="D209" s="727"/>
      <c r="E209" s="729"/>
      <c r="F209" s="351"/>
      <c r="G209" s="731"/>
      <c r="H209" s="727"/>
      <c r="I209" s="358"/>
      <c r="J209" s="734"/>
      <c r="K209" s="735"/>
    </row>
    <row r="210" spans="1:11" ht="15.75" thickBot="1"/>
    <row r="211" spans="1:11" ht="16.5" thickBot="1">
      <c r="A211" s="370"/>
      <c r="B211" s="370"/>
      <c r="C211" s="717" t="str">
        <f>$A$3</f>
        <v>ООО БАЛТИК-ЛАЙТ</v>
      </c>
      <c r="D211" s="717"/>
      <c r="E211" s="717"/>
      <c r="F211" s="717"/>
      <c r="G211" s="717"/>
      <c r="H211" s="717"/>
      <c r="I211" s="717"/>
      <c r="J211" s="717"/>
      <c r="K211" s="717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8" t="s">
        <v>23459</v>
      </c>
      <c r="K212" s="719"/>
    </row>
    <row r="213" spans="1:11">
      <c r="A213" s="777">
        <v>5</v>
      </c>
      <c r="B213" s="722"/>
      <c r="C213" s="724">
        <f>C123</f>
        <v>0</v>
      </c>
      <c r="D213" s="726"/>
      <c r="E213" s="736">
        <f>J123/H123</f>
        <v>0</v>
      </c>
      <c r="F213" s="352"/>
      <c r="G213" s="730"/>
      <c r="H213" s="726">
        <v>1</v>
      </c>
      <c r="I213" s="357">
        <f>D213*E213</f>
        <v>0</v>
      </c>
      <c r="J213" s="732"/>
      <c r="K213" s="733"/>
    </row>
    <row r="214" spans="1:11" ht="15.75" thickBot="1">
      <c r="A214" s="778"/>
      <c r="B214" s="723"/>
      <c r="C214" s="725"/>
      <c r="D214" s="727"/>
      <c r="E214" s="729"/>
      <c r="F214" s="351"/>
      <c r="G214" s="731"/>
      <c r="H214" s="727"/>
      <c r="I214" s="358"/>
      <c r="J214" s="734"/>
      <c r="K214" s="735"/>
    </row>
    <row r="215" spans="1:11" ht="15.75" thickBot="1"/>
    <row r="216" spans="1:11" ht="16.5" thickBot="1">
      <c r="A216" s="370"/>
      <c r="B216" s="370"/>
      <c r="C216" s="717" t="str">
        <f>$A$3</f>
        <v>ООО БАЛТИК-ЛАЙТ</v>
      </c>
      <c r="D216" s="717"/>
      <c r="E216" s="717"/>
      <c r="F216" s="717"/>
      <c r="G216" s="717"/>
      <c r="H216" s="717"/>
      <c r="I216" s="717"/>
      <c r="J216" s="717"/>
      <c r="K216" s="717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8" t="s">
        <v>23459</v>
      </c>
      <c r="K217" s="719"/>
    </row>
    <row r="218" spans="1:11">
      <c r="A218" s="777">
        <v>6</v>
      </c>
      <c r="B218" s="722"/>
      <c r="C218" s="724">
        <f>C124</f>
        <v>0</v>
      </c>
      <c r="D218" s="726"/>
      <c r="E218" s="736">
        <f>J124/H124</f>
        <v>0</v>
      </c>
      <c r="F218" s="352"/>
      <c r="G218" s="730"/>
      <c r="H218" s="726">
        <v>1</v>
      </c>
      <c r="I218" s="357">
        <f>D218*E218</f>
        <v>0</v>
      </c>
      <c r="J218" s="732"/>
      <c r="K218" s="733"/>
    </row>
    <row r="219" spans="1:11" ht="15.75" thickBot="1">
      <c r="A219" s="778"/>
      <c r="B219" s="723"/>
      <c r="C219" s="725"/>
      <c r="D219" s="727"/>
      <c r="E219" s="729"/>
      <c r="F219" s="351"/>
      <c r="G219" s="731"/>
      <c r="H219" s="727"/>
      <c r="I219" s="358"/>
      <c r="J219" s="734"/>
      <c r="K219" s="735"/>
    </row>
    <row r="220" spans="1:11" ht="15.75" thickBot="1"/>
    <row r="221" spans="1:11" ht="16.5" thickBot="1">
      <c r="A221" s="370"/>
      <c r="B221" s="370"/>
      <c r="C221" s="717" t="str">
        <f>$A$3</f>
        <v>ООО БАЛТИК-ЛАЙТ</v>
      </c>
      <c r="D221" s="717"/>
      <c r="E221" s="717"/>
      <c r="F221" s="717"/>
      <c r="G221" s="717"/>
      <c r="H221" s="717"/>
      <c r="I221" s="717"/>
      <c r="J221" s="717"/>
      <c r="K221" s="717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8" t="s">
        <v>23459</v>
      </c>
      <c r="K222" s="719"/>
    </row>
    <row r="223" spans="1:11">
      <c r="A223" s="777">
        <v>7</v>
      </c>
      <c r="B223" s="722"/>
      <c r="C223" s="724">
        <f>C125</f>
        <v>0</v>
      </c>
      <c r="D223" s="726"/>
      <c r="E223" s="736">
        <f>J125/H125</f>
        <v>0</v>
      </c>
      <c r="F223" s="352"/>
      <c r="G223" s="730"/>
      <c r="H223" s="726">
        <v>1</v>
      </c>
      <c r="I223" s="357">
        <f>D223*E223</f>
        <v>0</v>
      </c>
      <c r="J223" s="732"/>
      <c r="K223" s="733"/>
    </row>
    <row r="224" spans="1:11" ht="15.75" thickBot="1">
      <c r="A224" s="778"/>
      <c r="B224" s="723"/>
      <c r="C224" s="725"/>
      <c r="D224" s="727"/>
      <c r="E224" s="729"/>
      <c r="F224" s="351"/>
      <c r="G224" s="731"/>
      <c r="H224" s="727"/>
      <c r="I224" s="358"/>
      <c r="J224" s="734"/>
      <c r="K224" s="735"/>
    </row>
    <row r="225" spans="1:11" ht="15.75" thickBot="1"/>
    <row r="226" spans="1:11" ht="16.5" thickBot="1">
      <c r="A226" s="370"/>
      <c r="B226" s="370"/>
      <c r="C226" s="717" t="str">
        <f>$A$3</f>
        <v>ООО БАЛТИК-ЛАЙТ</v>
      </c>
      <c r="D226" s="717"/>
      <c r="E226" s="717"/>
      <c r="F226" s="717"/>
      <c r="G226" s="717"/>
      <c r="H226" s="717"/>
      <c r="I226" s="717"/>
      <c r="J226" s="717"/>
      <c r="K226" s="717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8" t="s">
        <v>23459</v>
      </c>
      <c r="K227" s="719"/>
    </row>
    <row r="228" spans="1:11">
      <c r="A228" s="777">
        <v>8</v>
      </c>
      <c r="B228" s="722"/>
      <c r="C228" s="724">
        <f>C126</f>
        <v>0</v>
      </c>
      <c r="D228" s="726"/>
      <c r="E228" s="736">
        <f>J126/H126</f>
        <v>0</v>
      </c>
      <c r="F228" s="352"/>
      <c r="G228" s="730"/>
      <c r="H228" s="726">
        <v>1</v>
      </c>
      <c r="I228" s="357">
        <f>D228*E228</f>
        <v>0</v>
      </c>
      <c r="J228" s="732"/>
      <c r="K228" s="733"/>
    </row>
    <row r="229" spans="1:11" ht="15.75" thickBot="1">
      <c r="A229" s="778"/>
      <c r="B229" s="723"/>
      <c r="C229" s="725"/>
      <c r="D229" s="727"/>
      <c r="E229" s="729"/>
      <c r="F229" s="351"/>
      <c r="G229" s="731"/>
      <c r="H229" s="727"/>
      <c r="I229" s="358"/>
      <c r="J229" s="734"/>
      <c r="K229" s="735"/>
    </row>
    <row r="230" spans="1:11" ht="15.75" thickBot="1"/>
    <row r="231" spans="1:11" ht="16.5" thickBot="1">
      <c r="A231" s="370"/>
      <c r="B231" s="370"/>
      <c r="C231" s="717" t="str">
        <f>$A$3</f>
        <v>ООО БАЛТИК-ЛАЙТ</v>
      </c>
      <c r="D231" s="717"/>
      <c r="E231" s="717"/>
      <c r="F231" s="717"/>
      <c r="G231" s="717"/>
      <c r="H231" s="717"/>
      <c r="I231" s="717"/>
      <c r="J231" s="717"/>
      <c r="K231" s="717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8" t="s">
        <v>23459</v>
      </c>
      <c r="K232" s="719"/>
    </row>
    <row r="233" spans="1:11">
      <c r="A233" s="777">
        <v>9</v>
      </c>
      <c r="B233" s="722"/>
      <c r="C233" s="724">
        <f>C127</f>
        <v>0</v>
      </c>
      <c r="D233" s="726"/>
      <c r="E233" s="736">
        <f>J127/H127</f>
        <v>0</v>
      </c>
      <c r="F233" s="352"/>
      <c r="G233" s="730"/>
      <c r="H233" s="726">
        <v>1</v>
      </c>
      <c r="I233" s="357">
        <f>D233*E233</f>
        <v>0</v>
      </c>
      <c r="J233" s="732"/>
      <c r="K233" s="733"/>
    </row>
    <row r="234" spans="1:11" ht="15.75" thickBot="1">
      <c r="A234" s="778"/>
      <c r="B234" s="723"/>
      <c r="C234" s="725"/>
      <c r="D234" s="727"/>
      <c r="E234" s="729"/>
      <c r="F234" s="351"/>
      <c r="G234" s="731"/>
      <c r="H234" s="727"/>
      <c r="I234" s="358"/>
      <c r="J234" s="734"/>
      <c r="K234" s="735"/>
    </row>
    <row r="235" spans="1:11" ht="15.75" thickBot="1"/>
    <row r="236" spans="1:11" ht="16.5" thickBot="1">
      <c r="A236" s="370"/>
      <c r="B236" s="370"/>
      <c r="C236" s="717" t="str">
        <f>$A$3</f>
        <v>ООО БАЛТИК-ЛАЙТ</v>
      </c>
      <c r="D236" s="717"/>
      <c r="E236" s="717"/>
      <c r="F236" s="717"/>
      <c r="G236" s="717"/>
      <c r="H236" s="717"/>
      <c r="I236" s="717"/>
      <c r="J236" s="717"/>
      <c r="K236" s="717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8" t="s">
        <v>23459</v>
      </c>
      <c r="K237" s="719"/>
    </row>
    <row r="238" spans="1:11" ht="15" customHeight="1">
      <c r="A238" s="777">
        <v>10</v>
      </c>
      <c r="B238" s="722"/>
      <c r="C238" s="724">
        <f>C128</f>
        <v>0</v>
      </c>
      <c r="D238" s="726"/>
      <c r="E238" s="736">
        <f>J128/H128</f>
        <v>0</v>
      </c>
      <c r="F238" s="352"/>
      <c r="G238" s="730"/>
      <c r="H238" s="726">
        <v>1</v>
      </c>
      <c r="I238" s="357">
        <f>D238*E238</f>
        <v>0</v>
      </c>
      <c r="J238" s="732"/>
      <c r="K238" s="733"/>
    </row>
    <row r="239" spans="1:11" ht="15.75" customHeight="1" thickBot="1">
      <c r="A239" s="778"/>
      <c r="B239" s="723"/>
      <c r="C239" s="725"/>
      <c r="D239" s="727"/>
      <c r="E239" s="729"/>
      <c r="F239" s="351"/>
      <c r="G239" s="731"/>
      <c r="H239" s="727"/>
      <c r="I239" s="358"/>
      <c r="J239" s="734"/>
      <c r="K239" s="735"/>
    </row>
    <row r="240" spans="1:11" ht="15.75" thickBot="1"/>
    <row r="241" spans="1:11" ht="16.5" thickBot="1">
      <c r="A241" s="370"/>
      <c r="B241" s="370"/>
      <c r="C241" s="717" t="str">
        <f>$A$3</f>
        <v>ООО БАЛТИК-ЛАЙТ</v>
      </c>
      <c r="D241" s="717"/>
      <c r="E241" s="717"/>
      <c r="F241" s="717"/>
      <c r="G241" s="717"/>
      <c r="H241" s="717"/>
      <c r="I241" s="717"/>
      <c r="J241" s="717"/>
      <c r="K241" s="717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8" t="s">
        <v>23459</v>
      </c>
      <c r="K242" s="719"/>
    </row>
    <row r="243" spans="1:11" ht="15" customHeight="1">
      <c r="A243" s="777">
        <v>11</v>
      </c>
      <c r="B243" s="722"/>
      <c r="C243" s="724">
        <f>C129</f>
        <v>0</v>
      </c>
      <c r="D243" s="726"/>
      <c r="E243" s="736">
        <f>J129/H129</f>
        <v>0</v>
      </c>
      <c r="F243" s="352"/>
      <c r="G243" s="730"/>
      <c r="H243" s="726">
        <v>1</v>
      </c>
      <c r="I243" s="357">
        <f>D243*E243</f>
        <v>0</v>
      </c>
      <c r="J243" s="732"/>
      <c r="K243" s="733"/>
    </row>
    <row r="244" spans="1:11" ht="15.75" customHeight="1" thickBot="1">
      <c r="A244" s="778"/>
      <c r="B244" s="723"/>
      <c r="C244" s="725"/>
      <c r="D244" s="727"/>
      <c r="E244" s="729"/>
      <c r="F244" s="351"/>
      <c r="G244" s="731"/>
      <c r="H244" s="727"/>
      <c r="I244" s="358"/>
      <c r="J244" s="734"/>
      <c r="K244" s="735"/>
    </row>
    <row r="245" spans="1:11" ht="15.75" thickBot="1"/>
    <row r="246" spans="1:11" ht="16.5" thickBot="1">
      <c r="A246" s="370"/>
      <c r="B246" s="370"/>
      <c r="C246" s="717" t="str">
        <f>$A$3</f>
        <v>ООО БАЛТИК-ЛАЙТ</v>
      </c>
      <c r="D246" s="717"/>
      <c r="E246" s="717"/>
      <c r="F246" s="717"/>
      <c r="G246" s="717"/>
      <c r="H246" s="717"/>
      <c r="I246" s="717"/>
      <c r="J246" s="717"/>
      <c r="K246" s="717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8" t="s">
        <v>23459</v>
      </c>
      <c r="K247" s="719"/>
    </row>
    <row r="248" spans="1:11" ht="15" customHeight="1">
      <c r="A248" s="777">
        <v>12</v>
      </c>
      <c r="B248" s="722"/>
      <c r="C248" s="724">
        <f>C130</f>
        <v>0</v>
      </c>
      <c r="D248" s="726"/>
      <c r="E248" s="736">
        <f>J130/H130</f>
        <v>0</v>
      </c>
      <c r="F248" s="352"/>
      <c r="G248" s="730"/>
      <c r="H248" s="726">
        <v>1</v>
      </c>
      <c r="I248" s="357">
        <f>D248*E248</f>
        <v>0</v>
      </c>
      <c r="J248" s="732"/>
      <c r="K248" s="733"/>
    </row>
    <row r="249" spans="1:11" ht="15.75" customHeight="1" thickBot="1">
      <c r="A249" s="778"/>
      <c r="B249" s="723"/>
      <c r="C249" s="725"/>
      <c r="D249" s="727"/>
      <c r="E249" s="729"/>
      <c r="F249" s="351"/>
      <c r="G249" s="731"/>
      <c r="H249" s="727"/>
      <c r="I249" s="358"/>
      <c r="J249" s="734"/>
      <c r="K249" s="735"/>
    </row>
    <row r="250" spans="1:11" ht="15.75" thickBot="1"/>
    <row r="251" spans="1:11" ht="16.5" thickBot="1">
      <c r="A251" s="370"/>
      <c r="B251" s="370"/>
      <c r="C251" s="717" t="str">
        <f>$A$3</f>
        <v>ООО БАЛТИК-ЛАЙТ</v>
      </c>
      <c r="D251" s="717"/>
      <c r="E251" s="717"/>
      <c r="F251" s="717"/>
      <c r="G251" s="717"/>
      <c r="H251" s="717"/>
      <c r="I251" s="717"/>
      <c r="J251" s="717"/>
      <c r="K251" s="717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8" t="s">
        <v>23459</v>
      </c>
      <c r="K252" s="719"/>
    </row>
    <row r="253" spans="1:11" ht="15" customHeight="1">
      <c r="A253" s="777">
        <v>13</v>
      </c>
      <c r="B253" s="722"/>
      <c r="C253" s="724">
        <f>C131</f>
        <v>0</v>
      </c>
      <c r="D253" s="726"/>
      <c r="E253" s="736">
        <f>J131/H131</f>
        <v>0</v>
      </c>
      <c r="F253" s="352"/>
      <c r="G253" s="730"/>
      <c r="H253" s="726">
        <v>1</v>
      </c>
      <c r="I253" s="357">
        <f>D253*E253</f>
        <v>0</v>
      </c>
      <c r="J253" s="732"/>
      <c r="K253" s="733"/>
    </row>
    <row r="254" spans="1:11" ht="15.75" customHeight="1" thickBot="1">
      <c r="A254" s="778"/>
      <c r="B254" s="723"/>
      <c r="C254" s="725"/>
      <c r="D254" s="727"/>
      <c r="E254" s="729"/>
      <c r="F254" s="351"/>
      <c r="G254" s="731"/>
      <c r="H254" s="727"/>
      <c r="I254" s="358"/>
      <c r="J254" s="734"/>
      <c r="K254" s="735"/>
    </row>
    <row r="255" spans="1:11" ht="15.75" thickBot="1"/>
    <row r="256" spans="1:11" ht="16.5" thickBot="1">
      <c r="A256" s="370"/>
      <c r="B256" s="370"/>
      <c r="C256" s="717" t="str">
        <f>$A$3</f>
        <v>ООО БАЛТИК-ЛАЙТ</v>
      </c>
      <c r="D256" s="717"/>
      <c r="E256" s="717"/>
      <c r="F256" s="717"/>
      <c r="G256" s="717"/>
      <c r="H256" s="717"/>
      <c r="I256" s="717"/>
      <c r="J256" s="717"/>
      <c r="K256" s="717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8" t="s">
        <v>23459</v>
      </c>
      <c r="K257" s="719"/>
    </row>
    <row r="258" spans="1:11" ht="15" customHeight="1">
      <c r="A258" s="777">
        <v>14</v>
      </c>
      <c r="B258" s="722"/>
      <c r="C258" s="724">
        <f>C132</f>
        <v>0</v>
      </c>
      <c r="D258" s="726"/>
      <c r="E258" s="736">
        <f>J132/H132</f>
        <v>0</v>
      </c>
      <c r="F258" s="352"/>
      <c r="G258" s="730"/>
      <c r="H258" s="726">
        <v>1</v>
      </c>
      <c r="I258" s="357">
        <f>D258*E258</f>
        <v>0</v>
      </c>
      <c r="J258" s="732"/>
      <c r="K258" s="733"/>
    </row>
    <row r="259" spans="1:11" ht="15.75" customHeight="1" thickBot="1">
      <c r="A259" s="778"/>
      <c r="B259" s="723"/>
      <c r="C259" s="725"/>
      <c r="D259" s="727"/>
      <c r="E259" s="729"/>
      <c r="F259" s="351"/>
      <c r="G259" s="731"/>
      <c r="H259" s="727"/>
      <c r="I259" s="358"/>
      <c r="J259" s="734"/>
      <c r="K259" s="735"/>
    </row>
    <row r="260" spans="1:11" ht="15.75" thickBot="1"/>
    <row r="261" spans="1:11" ht="16.5" thickBot="1">
      <c r="A261" s="370"/>
      <c r="B261" s="370"/>
      <c r="C261" s="717" t="str">
        <f>$A$3</f>
        <v>ООО БАЛТИК-ЛАЙТ</v>
      </c>
      <c r="D261" s="717"/>
      <c r="E261" s="717"/>
      <c r="F261" s="717"/>
      <c r="G261" s="717"/>
      <c r="H261" s="717"/>
      <c r="I261" s="717"/>
      <c r="J261" s="717"/>
      <c r="K261" s="717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8" t="s">
        <v>23459</v>
      </c>
      <c r="K262" s="719"/>
    </row>
    <row r="263" spans="1:11" ht="15" customHeight="1">
      <c r="A263" s="777">
        <v>15</v>
      </c>
      <c r="B263" s="722"/>
      <c r="C263" s="724">
        <f>C133</f>
        <v>0</v>
      </c>
      <c r="D263" s="726"/>
      <c r="E263" s="736">
        <f>J133/H133</f>
        <v>0</v>
      </c>
      <c r="F263" s="352"/>
      <c r="G263" s="730"/>
      <c r="H263" s="726">
        <v>1</v>
      </c>
      <c r="I263" s="357">
        <f>D263*E263</f>
        <v>0</v>
      </c>
      <c r="J263" s="732"/>
      <c r="K263" s="733"/>
    </row>
    <row r="264" spans="1:11" ht="15.75" customHeight="1" thickBot="1">
      <c r="A264" s="778"/>
      <c r="B264" s="723"/>
      <c r="C264" s="725"/>
      <c r="D264" s="727"/>
      <c r="E264" s="729"/>
      <c r="F264" s="351"/>
      <c r="G264" s="731"/>
      <c r="H264" s="727"/>
      <c r="I264" s="358"/>
      <c r="J264" s="734"/>
      <c r="K264" s="735"/>
    </row>
    <row r="265" spans="1:11" ht="15.75" thickBot="1"/>
    <row r="266" spans="1:11" ht="16.5" thickBot="1">
      <c r="A266" s="370"/>
      <c r="B266" s="370"/>
      <c r="C266" s="717" t="str">
        <f>$A$3</f>
        <v>ООО БАЛТИК-ЛАЙТ</v>
      </c>
      <c r="D266" s="717"/>
      <c r="E266" s="717"/>
      <c r="F266" s="717"/>
      <c r="G266" s="717"/>
      <c r="H266" s="717"/>
      <c r="I266" s="717"/>
      <c r="J266" s="717"/>
      <c r="K266" s="717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8" t="s">
        <v>23459</v>
      </c>
      <c r="K267" s="719"/>
    </row>
    <row r="268" spans="1:11">
      <c r="A268" s="777">
        <v>16</v>
      </c>
      <c r="B268" s="722"/>
      <c r="C268" s="724">
        <f>C134</f>
        <v>0</v>
      </c>
      <c r="D268" s="726"/>
      <c r="E268" s="736">
        <f>J134/H134</f>
        <v>0</v>
      </c>
      <c r="F268" s="352"/>
      <c r="G268" s="730"/>
      <c r="H268" s="726">
        <v>1</v>
      </c>
      <c r="I268" s="357">
        <f>D268*E268</f>
        <v>0</v>
      </c>
      <c r="J268" s="732"/>
      <c r="K268" s="733"/>
    </row>
    <row r="269" spans="1:11" ht="15.75" thickBot="1">
      <c r="A269" s="778"/>
      <c r="B269" s="723"/>
      <c r="C269" s="725"/>
      <c r="D269" s="727"/>
      <c r="E269" s="729"/>
      <c r="F269" s="351"/>
      <c r="G269" s="731"/>
      <c r="H269" s="727"/>
      <c r="I269" s="358"/>
      <c r="J269" s="734"/>
      <c r="K269" s="735"/>
    </row>
    <row r="270" spans="1:11" ht="15.75" thickBot="1"/>
    <row r="271" spans="1:11" ht="16.5" thickBot="1">
      <c r="A271" s="370"/>
      <c r="B271" s="370"/>
      <c r="C271" s="717" t="str">
        <f>$A$3</f>
        <v>ООО БАЛТИК-ЛАЙТ</v>
      </c>
      <c r="D271" s="717"/>
      <c r="E271" s="717"/>
      <c r="F271" s="717"/>
      <c r="G271" s="717"/>
      <c r="H271" s="717"/>
      <c r="I271" s="717"/>
      <c r="J271" s="717"/>
      <c r="K271" s="717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8" t="s">
        <v>23459</v>
      </c>
      <c r="K272" s="719"/>
    </row>
    <row r="273" spans="1:11">
      <c r="A273" s="777">
        <v>17</v>
      </c>
      <c r="B273" s="722"/>
      <c r="C273" s="724">
        <f>C135</f>
        <v>0</v>
      </c>
      <c r="D273" s="726"/>
      <c r="E273" s="728">
        <f>J135/H135</f>
        <v>0</v>
      </c>
      <c r="F273" s="378"/>
      <c r="G273" s="730"/>
      <c r="H273" s="726">
        <v>1</v>
      </c>
      <c r="I273" s="357">
        <f>D273*E273</f>
        <v>0</v>
      </c>
      <c r="J273" s="732"/>
      <c r="K273" s="733"/>
    </row>
    <row r="274" spans="1:11" ht="15.75" thickBot="1">
      <c r="A274" s="778"/>
      <c r="B274" s="723"/>
      <c r="C274" s="725"/>
      <c r="D274" s="727"/>
      <c r="E274" s="729"/>
      <c r="F274" s="351"/>
      <c r="G274" s="731"/>
      <c r="H274" s="727"/>
      <c r="I274" s="358"/>
      <c r="J274" s="734"/>
      <c r="K274" s="735"/>
    </row>
    <row r="275" spans="1:11" ht="15.75" thickBot="1"/>
    <row r="276" spans="1:11" ht="16.5" thickBot="1">
      <c r="A276" s="370"/>
      <c r="B276" s="370"/>
      <c r="C276" s="717" t="str">
        <f>$A$3</f>
        <v>ООО БАЛТИК-ЛАЙТ</v>
      </c>
      <c r="D276" s="717"/>
      <c r="E276" s="717"/>
      <c r="F276" s="717"/>
      <c r="G276" s="717"/>
      <c r="H276" s="717"/>
      <c r="I276" s="717"/>
      <c r="J276" s="717"/>
      <c r="K276" s="717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8" t="s">
        <v>23459</v>
      </c>
      <c r="K277" s="719"/>
    </row>
    <row r="278" spans="1:11">
      <c r="A278" s="777">
        <v>18</v>
      </c>
      <c r="B278" s="722"/>
      <c r="C278" s="724">
        <f>C136</f>
        <v>0</v>
      </c>
      <c r="D278" s="726"/>
      <c r="E278" s="728">
        <f>J136/H136</f>
        <v>0</v>
      </c>
      <c r="F278" s="378"/>
      <c r="G278" s="730"/>
      <c r="H278" s="726">
        <v>1</v>
      </c>
      <c r="I278" s="357">
        <f>D278*E278</f>
        <v>0</v>
      </c>
      <c r="J278" s="732"/>
      <c r="K278" s="733"/>
    </row>
    <row r="279" spans="1:11" ht="15.75" thickBot="1">
      <c r="A279" s="778"/>
      <c r="B279" s="723"/>
      <c r="C279" s="725"/>
      <c r="D279" s="727"/>
      <c r="E279" s="729"/>
      <c r="F279" s="351"/>
      <c r="G279" s="731"/>
      <c r="H279" s="727"/>
      <c r="I279" s="358"/>
      <c r="J279" s="734"/>
      <c r="K279" s="735"/>
    </row>
    <row r="280" spans="1:11" ht="15.75" thickBot="1"/>
    <row r="281" spans="1:11" ht="16.5" thickBot="1">
      <c r="A281" s="370"/>
      <c r="B281" s="370"/>
      <c r="C281" s="717" t="str">
        <f>$A$3</f>
        <v>ООО БАЛТИК-ЛАЙТ</v>
      </c>
      <c r="D281" s="717"/>
      <c r="E281" s="717"/>
      <c r="F281" s="717"/>
      <c r="G281" s="717"/>
      <c r="H281" s="717"/>
      <c r="I281" s="717"/>
      <c r="J281" s="717"/>
      <c r="K281" s="717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8" t="s">
        <v>23459</v>
      </c>
      <c r="K282" s="719"/>
    </row>
    <row r="283" spans="1:11">
      <c r="A283" s="777">
        <v>19</v>
      </c>
      <c r="B283" s="722"/>
      <c r="C283" s="724">
        <f>C137</f>
        <v>0</v>
      </c>
      <c r="D283" s="726"/>
      <c r="E283" s="728">
        <f>J137/H137</f>
        <v>0</v>
      </c>
      <c r="F283" s="378"/>
      <c r="G283" s="730"/>
      <c r="H283" s="726">
        <v>1</v>
      </c>
      <c r="I283" s="357">
        <f>D283*E283</f>
        <v>0</v>
      </c>
      <c r="J283" s="732"/>
      <c r="K283" s="733"/>
    </row>
    <row r="284" spans="1:11" ht="15.75" thickBot="1">
      <c r="A284" s="778"/>
      <c r="B284" s="723"/>
      <c r="C284" s="725"/>
      <c r="D284" s="727"/>
      <c r="E284" s="729"/>
      <c r="F284" s="351"/>
      <c r="G284" s="731"/>
      <c r="H284" s="727"/>
      <c r="I284" s="358"/>
      <c r="J284" s="734"/>
      <c r="K284" s="735"/>
    </row>
    <row r="285" spans="1:11" ht="15.75" thickBot="1"/>
    <row r="286" spans="1:11" ht="16.5" thickBot="1">
      <c r="A286" s="370"/>
      <c r="B286" s="370"/>
      <c r="C286" s="717" t="str">
        <f>$A$3</f>
        <v>ООО БАЛТИК-ЛАЙТ</v>
      </c>
      <c r="D286" s="717"/>
      <c r="E286" s="717"/>
      <c r="F286" s="717"/>
      <c r="G286" s="717"/>
      <c r="H286" s="717"/>
      <c r="I286" s="717"/>
      <c r="J286" s="717"/>
      <c r="K286" s="717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8" t="s">
        <v>23459</v>
      </c>
      <c r="K287" s="719"/>
    </row>
    <row r="288" spans="1:11">
      <c r="A288" s="777">
        <v>20</v>
      </c>
      <c r="B288" s="722"/>
      <c r="C288" s="724">
        <f>C138</f>
        <v>0</v>
      </c>
      <c r="D288" s="726"/>
      <c r="E288" s="728">
        <f>J138/H138</f>
        <v>0</v>
      </c>
      <c r="F288" s="378"/>
      <c r="G288" s="730"/>
      <c r="H288" s="726">
        <v>1</v>
      </c>
      <c r="I288" s="357">
        <f>D288*E288</f>
        <v>0</v>
      </c>
      <c r="J288" s="732"/>
      <c r="K288" s="733"/>
    </row>
    <row r="289" spans="1:11" ht="15.75" thickBot="1">
      <c r="A289" s="778"/>
      <c r="B289" s="723"/>
      <c r="C289" s="725"/>
      <c r="D289" s="727"/>
      <c r="E289" s="729"/>
      <c r="F289" s="351"/>
      <c r="G289" s="731"/>
      <c r="H289" s="727"/>
      <c r="I289" s="358"/>
      <c r="J289" s="734"/>
      <c r="K289" s="735"/>
    </row>
  </sheetData>
  <mergeCells count="334"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phoneticPr fontId="0" type="noConversion"/>
  <conditionalFormatting sqref="G180:K180 C181:K183 A182:B183">
    <cfRule type="cellIs" dxfId="117" priority="9" operator="greaterThan">
      <formula>0</formula>
    </cfRule>
  </conditionalFormatting>
  <conditionalFormatting sqref="K9:K10 D7:K7 F11">
    <cfRule type="cellIs" dxfId="116" priority="3" operator="equal">
      <formula>0</formula>
    </cfRule>
  </conditionalFormatting>
  <conditionalFormatting sqref="K9:K10 D7:K7 F11">
    <cfRule type="cellIs" dxfId="115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0">
    <pageSetUpPr fitToPage="1"/>
  </sheetPr>
  <dimension ref="A1:N289"/>
  <sheetViews>
    <sheetView showZeros="0" topLeftCell="A113" zoomScaleNormal="100" zoomScaleSheetLayoutView="100" zoomScalePageLayoutView="55" workbookViewId="0">
      <selection activeCell="M134" sqref="M134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>
      <c r="A1" s="187">
        <f>инф.!C74/1000000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инф.!C76/1000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 t="str">
        <f>ЗАЯВКА!E8</f>
        <v>ООО БАЛТИК-ЛАЙТ</v>
      </c>
      <c r="B3" s="17"/>
      <c r="C3" s="68"/>
      <c r="D3" s="19"/>
      <c r="E3" s="19"/>
      <c r="F3" s="748" t="s">
        <v>1</v>
      </c>
      <c r="G3" s="748"/>
      <c r="H3" s="18"/>
      <c r="I3" s="51"/>
      <c r="J3" s="51"/>
      <c r="K3" s="46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42698</v>
      </c>
    </row>
    <row r="5" spans="1:11" ht="15.75">
      <c r="A5" s="749" t="s">
        <v>2</v>
      </c>
      <c r="B5" s="749"/>
      <c r="C5" s="749"/>
      <c r="D5" s="749"/>
      <c r="E5" s="749"/>
      <c r="F5" s="749"/>
      <c r="G5" s="749"/>
      <c r="H5" s="749"/>
      <c r="I5" s="749"/>
      <c r="J5" s="749"/>
      <c r="K5" s="749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50">
        <f>'позиции для рачета'!B9</f>
        <v>0</v>
      </c>
      <c r="E7" s="751"/>
      <c r="F7" s="751"/>
      <c r="G7" s="751"/>
      <c r="H7" s="751"/>
      <c r="I7" s="751"/>
      <c r="J7" s="751"/>
      <c r="K7" s="752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рачета'!E9</f>
        <v>0</v>
      </c>
      <c r="G9" s="756">
        <f>'позиции для рачета'!C9</f>
        <v>0</v>
      </c>
      <c r="H9" s="1"/>
      <c r="I9" s="22" t="s">
        <v>23474</v>
      </c>
      <c r="J9" s="22"/>
      <c r="K9" s="275">
        <v>0.85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рачета'!F9</f>
        <v>0</v>
      </c>
      <c r="G10" s="757"/>
      <c r="H10" s="1"/>
      <c r="I10" s="21" t="s">
        <v>115</v>
      </c>
      <c r="J10" s="21"/>
      <c r="K10" s="275">
        <v>0.03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рачета'!D9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58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58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58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59" t="s">
        <v>152</v>
      </c>
      <c r="D17" s="759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Профиль Пилон 80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хлыст</v>
      </c>
      <c r="G19" s="412">
        <f>' Шаблон материалов'!F2</f>
        <v>8844</v>
      </c>
      <c r="H19" s="412"/>
      <c r="I19" s="413">
        <f t="shared" ref="I19:I82" si="0">$F$11*H19*D19</f>
        <v>0</v>
      </c>
      <c r="J19" s="775">
        <f>G19*I19*E19</f>
        <v>0</v>
      </c>
      <c r="K19" s="776"/>
    </row>
    <row r="20" spans="1:11">
      <c r="A20" s="109">
        <v>2</v>
      </c>
      <c r="B20" s="297"/>
      <c r="C20" s="412" t="str">
        <f>' Шаблон материалов'!B3</f>
        <v>Труба 80 х 80 х 3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метр. Пог.</v>
      </c>
      <c r="G20" s="412">
        <f>' Шаблон материалов'!F3</f>
        <v>280</v>
      </c>
      <c r="H20" s="412"/>
      <c r="I20" s="413">
        <f t="shared" si="0"/>
        <v>0</v>
      </c>
      <c r="J20" s="775">
        <f t="shared" ref="J20:J83" si="1">G20*I20*E20</f>
        <v>0</v>
      </c>
      <c r="K20" s="776"/>
    </row>
    <row r="21" spans="1:11">
      <c r="A21" s="109">
        <v>3</v>
      </c>
      <c r="B21" s="297"/>
      <c r="C21" s="412" t="str">
        <f>' Шаблон материалов'!B4</f>
        <v>Акрил мол. 3 мм</v>
      </c>
      <c r="D21" s="412">
        <f>' Шаблон материалов'!C4</f>
        <v>1</v>
      </c>
      <c r="E21" s="412">
        <f>' Шаблон материалов'!D4</f>
        <v>1</v>
      </c>
      <c r="F21" s="412" t="str">
        <f>' Шаблон материалов'!E4</f>
        <v>кв. метр</v>
      </c>
      <c r="G21" s="412">
        <f>' Шаблон материалов'!F4</f>
        <v>1340</v>
      </c>
      <c r="H21" s="412"/>
      <c r="I21" s="413">
        <f t="shared" si="0"/>
        <v>0</v>
      </c>
      <c r="J21" s="775">
        <f t="shared" si="1"/>
        <v>0</v>
      </c>
      <c r="K21" s="776"/>
    </row>
    <row r="22" spans="1:11">
      <c r="A22" s="109">
        <v>4</v>
      </c>
      <c r="B22" s="297"/>
      <c r="C22" s="412" t="str">
        <f>' Шаблон материалов'!B5</f>
        <v>Уголок 50 х 50 х 5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метр. Пог.</v>
      </c>
      <c r="G22" s="412">
        <f>' Шаблон материалов'!F5</f>
        <v>140</v>
      </c>
      <c r="H22" s="412"/>
      <c r="I22" s="413">
        <f t="shared" si="0"/>
        <v>0</v>
      </c>
      <c r="J22" s="775">
        <f t="shared" si="1"/>
        <v>0</v>
      </c>
      <c r="K22" s="776"/>
    </row>
    <row r="23" spans="1:11">
      <c r="A23" s="109">
        <v>5</v>
      </c>
      <c r="B23" s="297"/>
      <c r="C23" s="412" t="str">
        <f>' Шаблон материалов'!B6</f>
        <v>Модуль светодиодный 5050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шт.</v>
      </c>
      <c r="G23" s="412">
        <f>' Шаблон материалов'!F6</f>
        <v>35</v>
      </c>
      <c r="H23" s="412"/>
      <c r="I23" s="413">
        <f t="shared" si="0"/>
        <v>0</v>
      </c>
      <c r="J23" s="775">
        <f t="shared" si="1"/>
        <v>0</v>
      </c>
      <c r="K23" s="776"/>
    </row>
    <row r="24" spans="1:11">
      <c r="A24" s="109">
        <v>6</v>
      </c>
      <c r="B24" s="297"/>
      <c r="C24" s="412" t="str">
        <f>' Шаблон материалов'!B7</f>
        <v>Блок питания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шт.</v>
      </c>
      <c r="G24" s="412">
        <f>' Шаблон материалов'!F7</f>
        <v>1200</v>
      </c>
      <c r="H24" s="412"/>
      <c r="I24" s="413">
        <f t="shared" si="0"/>
        <v>0</v>
      </c>
      <c r="J24" s="775">
        <f t="shared" si="1"/>
        <v>0</v>
      </c>
      <c r="K24" s="776"/>
    </row>
    <row r="25" spans="1:11">
      <c r="A25" s="109">
        <v>7</v>
      </c>
      <c r="B25" s="297"/>
      <c r="C25" s="412" t="str">
        <f>' Шаблон материалов'!B8</f>
        <v>Полноцветная печать транслюцентная</v>
      </c>
      <c r="D25" s="412">
        <f>' Шаблон материалов'!C8</f>
        <v>1</v>
      </c>
      <c r="E25" s="412">
        <f>' Шаблон материалов'!D8</f>
        <v>1</v>
      </c>
      <c r="F25" s="412" t="str">
        <f>' Шаблон материалов'!E8</f>
        <v>кв. метр</v>
      </c>
      <c r="G25" s="412">
        <f>' Шаблон материалов'!F8</f>
        <v>760</v>
      </c>
      <c r="H25" s="412"/>
      <c r="I25" s="413">
        <f t="shared" si="0"/>
        <v>0</v>
      </c>
      <c r="J25" s="775">
        <f t="shared" si="1"/>
        <v>0</v>
      </c>
      <c r="K25" s="776"/>
    </row>
    <row r="26" spans="1:11">
      <c r="A26" s="109">
        <v>8</v>
      </c>
      <c r="B26" s="297"/>
      <c r="C26" s="412" t="str">
        <f>' Шаблон материалов'!B9</f>
        <v>Провод 3-хжильный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метр. Пог.</v>
      </c>
      <c r="G26" s="412">
        <f>' Шаблон материалов'!F9</f>
        <v>26</v>
      </c>
      <c r="H26" s="412"/>
      <c r="I26" s="413">
        <f t="shared" si="0"/>
        <v>0</v>
      </c>
      <c r="J26" s="775">
        <f t="shared" si="1"/>
        <v>0</v>
      </c>
      <c r="K26" s="776"/>
    </row>
    <row r="27" spans="1:11">
      <c r="A27" s="109">
        <v>9</v>
      </c>
      <c r="B27" s="300"/>
      <c r="C27" s="412" t="str">
        <f>' Шаблон материалов'!B10</f>
        <v>Блок бетонный 1 х 1 х 0,15 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куб. метр</v>
      </c>
      <c r="G27" s="412">
        <f>' Шаблон материалов'!F10</f>
        <v>20000</v>
      </c>
      <c r="H27" s="412"/>
      <c r="I27" s="413">
        <f t="shared" si="0"/>
        <v>0</v>
      </c>
      <c r="J27" s="775">
        <f t="shared" si="1"/>
        <v>0</v>
      </c>
      <c r="K27" s="776"/>
    </row>
    <row r="28" spans="1:11">
      <c r="A28" s="109">
        <v>10</v>
      </c>
      <c r="B28" s="300"/>
      <c r="C28" s="412" t="str">
        <f>' Шаблон материалов'!B11</f>
        <v>Блок бетонный 2 х 3 х 0,7 м</v>
      </c>
      <c r="D28" s="412">
        <f>' Шаблон материалов'!C11</f>
        <v>1</v>
      </c>
      <c r="E28" s="412">
        <f>' Шаблон материалов'!D11</f>
        <v>1</v>
      </c>
      <c r="F28" s="412" t="str">
        <f>' Шаблон материалов'!E11</f>
        <v>куб. метр</v>
      </c>
      <c r="G28" s="412">
        <f>' Шаблон материалов'!F11</f>
        <v>20000</v>
      </c>
      <c r="H28" s="412"/>
      <c r="I28" s="413">
        <f t="shared" si="0"/>
        <v>0</v>
      </c>
      <c r="J28" s="775">
        <f t="shared" si="1"/>
        <v>0</v>
      </c>
      <c r="K28" s="776"/>
    </row>
    <row r="29" spans="1:11">
      <c r="A29" s="109">
        <v>11</v>
      </c>
      <c r="B29" s="300"/>
      <c r="C29" s="412">
        <f>' Шаблон материалов'!B12</f>
        <v>0</v>
      </c>
      <c r="D29" s="412">
        <f>' Шаблон материалов'!C12</f>
        <v>0</v>
      </c>
      <c r="E29" s="412">
        <f>' Шаблон материалов'!D12</f>
        <v>0</v>
      </c>
      <c r="F29" s="412">
        <f>' Шаблон материалов'!E12</f>
        <v>0</v>
      </c>
      <c r="G29" s="412">
        <f>' Шаблон материалов'!F12</f>
        <v>0</v>
      </c>
      <c r="H29" s="412"/>
      <c r="I29" s="413">
        <f t="shared" si="0"/>
        <v>0</v>
      </c>
      <c r="J29" s="775">
        <f t="shared" si="1"/>
        <v>0</v>
      </c>
      <c r="K29" s="776"/>
    </row>
    <row r="30" spans="1:11">
      <c r="A30" s="109">
        <v>12</v>
      </c>
      <c r="B30" s="300"/>
      <c r="C30" s="412">
        <f>' Шаблон материалов'!B13</f>
        <v>0</v>
      </c>
      <c r="D30" s="412">
        <f>' Шаблон материалов'!C13</f>
        <v>0</v>
      </c>
      <c r="E30" s="412">
        <f>' Шаблон материалов'!D13</f>
        <v>0</v>
      </c>
      <c r="F30" s="412">
        <f>' Шаблон материалов'!E13</f>
        <v>0</v>
      </c>
      <c r="G30" s="412">
        <f>' Шаблон материалов'!F13</f>
        <v>0</v>
      </c>
      <c r="H30" s="412"/>
      <c r="I30" s="413">
        <f t="shared" si="0"/>
        <v>0</v>
      </c>
      <c r="J30" s="775">
        <f t="shared" si="1"/>
        <v>0</v>
      </c>
      <c r="K30" s="776"/>
    </row>
    <row r="31" spans="1:11">
      <c r="A31" s="109">
        <v>13</v>
      </c>
      <c r="B31" s="300"/>
      <c r="C31" s="412">
        <f>' Шаблон материалов'!B14</f>
        <v>0</v>
      </c>
      <c r="D31" s="412">
        <f>' Шаблон материалов'!C14</f>
        <v>0</v>
      </c>
      <c r="E31" s="412">
        <f>' Шаблон материалов'!D14</f>
        <v>0</v>
      </c>
      <c r="F31" s="412">
        <f>' Шаблон материалов'!E14</f>
        <v>0</v>
      </c>
      <c r="G31" s="412">
        <f>' Шаблон материалов'!F14</f>
        <v>0</v>
      </c>
      <c r="H31" s="412"/>
      <c r="I31" s="413">
        <f t="shared" si="0"/>
        <v>0</v>
      </c>
      <c r="J31" s="775">
        <f t="shared" si="1"/>
        <v>0</v>
      </c>
      <c r="K31" s="776"/>
    </row>
    <row r="32" spans="1:11">
      <c r="A32" s="109">
        <v>14</v>
      </c>
      <c r="B32" s="300"/>
      <c r="C32" s="412">
        <f>' Шаблон материалов'!B15</f>
        <v>0</v>
      </c>
      <c r="D32" s="412">
        <f>' Шаблон материалов'!C15</f>
        <v>0</v>
      </c>
      <c r="E32" s="412">
        <f>' Шаблон материалов'!D15</f>
        <v>0</v>
      </c>
      <c r="F32" s="412">
        <f>' Шаблон материалов'!E15</f>
        <v>0</v>
      </c>
      <c r="G32" s="412">
        <f>' Шаблон материалов'!F15</f>
        <v>0</v>
      </c>
      <c r="H32" s="412"/>
      <c r="I32" s="413">
        <f t="shared" si="0"/>
        <v>0</v>
      </c>
      <c r="J32" s="775">
        <f t="shared" si="1"/>
        <v>0</v>
      </c>
      <c r="K32" s="776"/>
    </row>
    <row r="33" spans="1:11">
      <c r="A33" s="109">
        <v>15</v>
      </c>
      <c r="B33" s="300"/>
      <c r="C33" s="412">
        <f>' Шаблон материалов'!B16</f>
        <v>0</v>
      </c>
      <c r="D33" s="412">
        <f>' Шаблон материалов'!C16</f>
        <v>0</v>
      </c>
      <c r="E33" s="412">
        <f>' Шаблон материалов'!D16</f>
        <v>0</v>
      </c>
      <c r="F33" s="412">
        <f>' Шаблон материалов'!E16</f>
        <v>0</v>
      </c>
      <c r="G33" s="412">
        <f>' Шаблон материалов'!F16</f>
        <v>0</v>
      </c>
      <c r="H33" s="412"/>
      <c r="I33" s="413">
        <f t="shared" si="0"/>
        <v>0</v>
      </c>
      <c r="J33" s="775">
        <f t="shared" si="1"/>
        <v>0</v>
      </c>
      <c r="K33" s="776"/>
    </row>
    <row r="34" spans="1:11">
      <c r="A34" s="109">
        <v>16</v>
      </c>
      <c r="B34" s="300"/>
      <c r="C34" s="412">
        <f>' Шаблон материалов'!B17</f>
        <v>0</v>
      </c>
      <c r="D34" s="412">
        <f>' Шаблон материалов'!C17</f>
        <v>0</v>
      </c>
      <c r="E34" s="412">
        <f>' Шаблон материалов'!D17</f>
        <v>0</v>
      </c>
      <c r="F34" s="412">
        <f>' Шаблон материалов'!E17</f>
        <v>0</v>
      </c>
      <c r="G34" s="412">
        <f>' Шаблон материалов'!F17</f>
        <v>0</v>
      </c>
      <c r="H34" s="412"/>
      <c r="I34" s="413">
        <f t="shared" si="0"/>
        <v>0</v>
      </c>
      <c r="J34" s="775">
        <f t="shared" si="1"/>
        <v>0</v>
      </c>
      <c r="K34" s="776"/>
    </row>
    <row r="35" spans="1:11">
      <c r="A35" s="109">
        <v>17</v>
      </c>
      <c r="B35" s="300"/>
      <c r="C35" s="412">
        <f>' Шаблон материалов'!B18</f>
        <v>0</v>
      </c>
      <c r="D35" s="412">
        <f>' Шаблон материалов'!C18</f>
        <v>0</v>
      </c>
      <c r="E35" s="412">
        <f>' Шаблон материалов'!D18</f>
        <v>0</v>
      </c>
      <c r="F35" s="412">
        <f>' Шаблон материалов'!E18</f>
        <v>0</v>
      </c>
      <c r="G35" s="412">
        <f>' Шаблон материалов'!F18</f>
        <v>0</v>
      </c>
      <c r="H35" s="412"/>
      <c r="I35" s="413">
        <f t="shared" si="0"/>
        <v>0</v>
      </c>
      <c r="J35" s="775">
        <f t="shared" si="1"/>
        <v>0</v>
      </c>
      <c r="K35" s="776"/>
    </row>
    <row r="36" spans="1:11">
      <c r="A36" s="109">
        <v>18</v>
      </c>
      <c r="B36" s="300"/>
      <c r="C36" s="412">
        <f>' Шаблон материалов'!B19</f>
        <v>0</v>
      </c>
      <c r="D36" s="412">
        <f>' Шаблон материалов'!C19</f>
        <v>0</v>
      </c>
      <c r="E36" s="412">
        <f>' Шаблон материалов'!D19</f>
        <v>0</v>
      </c>
      <c r="F36" s="412">
        <f>' Шаблон материалов'!E19</f>
        <v>0</v>
      </c>
      <c r="G36" s="412">
        <f>' Шаблон материалов'!F19</f>
        <v>0</v>
      </c>
      <c r="H36" s="412"/>
      <c r="I36" s="413">
        <f t="shared" si="0"/>
        <v>0</v>
      </c>
      <c r="J36" s="775">
        <f t="shared" si="1"/>
        <v>0</v>
      </c>
      <c r="K36" s="776"/>
    </row>
    <row r="37" spans="1:11">
      <c r="A37" s="109">
        <v>19</v>
      </c>
      <c r="B37" s="300"/>
      <c r="C37" s="412">
        <f>' Шаблон материалов'!B20</f>
        <v>0</v>
      </c>
      <c r="D37" s="412">
        <f>' Шаблон материалов'!C20</f>
        <v>0</v>
      </c>
      <c r="E37" s="412">
        <f>' Шаблон материалов'!D20</f>
        <v>0</v>
      </c>
      <c r="F37" s="412">
        <f>' Шаблон материалов'!E20</f>
        <v>0</v>
      </c>
      <c r="G37" s="412">
        <f>' Шаблон материалов'!F20</f>
        <v>0</v>
      </c>
      <c r="H37" s="412"/>
      <c r="I37" s="413">
        <f t="shared" si="0"/>
        <v>0</v>
      </c>
      <c r="J37" s="775">
        <f t="shared" si="1"/>
        <v>0</v>
      </c>
      <c r="K37" s="776"/>
    </row>
    <row r="38" spans="1:11">
      <c r="A38" s="109">
        <v>20</v>
      </c>
      <c r="B38" s="300"/>
      <c r="C38" s="412">
        <f>' Шаблон материалов'!B21</f>
        <v>0</v>
      </c>
      <c r="D38" s="412">
        <f>' Шаблон материалов'!C21</f>
        <v>0</v>
      </c>
      <c r="E38" s="412">
        <f>' Шаблон материалов'!D21</f>
        <v>0</v>
      </c>
      <c r="F38" s="412">
        <f>' Шаблон материалов'!E21</f>
        <v>0</v>
      </c>
      <c r="G38" s="412">
        <f>' Шаблон материалов'!F21</f>
        <v>0</v>
      </c>
      <c r="H38" s="412"/>
      <c r="I38" s="413">
        <f t="shared" si="0"/>
        <v>0</v>
      </c>
      <c r="J38" s="775">
        <f t="shared" si="1"/>
        <v>0</v>
      </c>
      <c r="K38" s="776"/>
    </row>
    <row r="39" spans="1:11">
      <c r="A39" s="109">
        <v>21</v>
      </c>
      <c r="B39" s="300"/>
      <c r="C39" s="412">
        <f>' Шаблон материалов'!B22</f>
        <v>0</v>
      </c>
      <c r="D39" s="412">
        <f>' Шаблон материалов'!C22</f>
        <v>0</v>
      </c>
      <c r="E39" s="412">
        <f>' Шаблон материалов'!D22</f>
        <v>0</v>
      </c>
      <c r="F39" s="412">
        <f>' Шаблон материалов'!E22</f>
        <v>0</v>
      </c>
      <c r="G39" s="412">
        <f>' Шаблон материалов'!F22</f>
        <v>0</v>
      </c>
      <c r="H39" s="412"/>
      <c r="I39" s="413">
        <f t="shared" si="0"/>
        <v>0</v>
      </c>
      <c r="J39" s="775">
        <f t="shared" si="1"/>
        <v>0</v>
      </c>
      <c r="K39" s="776"/>
    </row>
    <row r="40" spans="1:11">
      <c r="A40" s="109">
        <v>22</v>
      </c>
      <c r="B40" s="300"/>
      <c r="C40" s="412">
        <f>' Шаблон материалов'!B23</f>
        <v>0</v>
      </c>
      <c r="D40" s="412">
        <f>' Шаблон материалов'!C23</f>
        <v>0</v>
      </c>
      <c r="E40" s="412">
        <f>' Шаблон материалов'!D23</f>
        <v>0</v>
      </c>
      <c r="F40" s="412">
        <f>' Шаблон материалов'!E23</f>
        <v>0</v>
      </c>
      <c r="G40" s="412">
        <f>' Шаблон материалов'!F23</f>
        <v>0</v>
      </c>
      <c r="H40" s="412"/>
      <c r="I40" s="413">
        <f t="shared" si="0"/>
        <v>0</v>
      </c>
      <c r="J40" s="775">
        <f t="shared" si="1"/>
        <v>0</v>
      </c>
      <c r="K40" s="776"/>
    </row>
    <row r="41" spans="1:11">
      <c r="A41" s="109">
        <v>23</v>
      </c>
      <c r="B41" s="300"/>
      <c r="C41" s="412">
        <f>' Шаблон материалов'!B24</f>
        <v>0</v>
      </c>
      <c r="D41" s="412">
        <f>' Шаблон материалов'!C24</f>
        <v>0</v>
      </c>
      <c r="E41" s="412">
        <f>' Шаблон материалов'!D24</f>
        <v>0</v>
      </c>
      <c r="F41" s="412">
        <f>' Шаблон материалов'!E24</f>
        <v>0</v>
      </c>
      <c r="G41" s="412">
        <f>' Шаблон материалов'!F24</f>
        <v>0</v>
      </c>
      <c r="H41" s="412"/>
      <c r="I41" s="413">
        <f t="shared" si="0"/>
        <v>0</v>
      </c>
      <c r="J41" s="775">
        <f t="shared" si="1"/>
        <v>0</v>
      </c>
      <c r="K41" s="776"/>
    </row>
    <row r="42" spans="1:11">
      <c r="A42" s="109">
        <v>24</v>
      </c>
      <c r="B42" s="300"/>
      <c r="C42" s="412">
        <f>' Шаблон материалов'!B25</f>
        <v>0</v>
      </c>
      <c r="D42" s="412">
        <f>' Шаблон материалов'!C25</f>
        <v>0</v>
      </c>
      <c r="E42" s="412">
        <f>' Шаблон материалов'!D25</f>
        <v>0</v>
      </c>
      <c r="F42" s="412">
        <f>' Шаблон материалов'!E25</f>
        <v>0</v>
      </c>
      <c r="G42" s="412">
        <f>' Шаблон материалов'!F25</f>
        <v>0</v>
      </c>
      <c r="H42" s="412"/>
      <c r="I42" s="413">
        <f t="shared" si="0"/>
        <v>0</v>
      </c>
      <c r="J42" s="775">
        <f t="shared" si="1"/>
        <v>0</v>
      </c>
      <c r="K42" s="776"/>
    </row>
    <row r="43" spans="1:11">
      <c r="A43" s="109">
        <v>25</v>
      </c>
      <c r="B43" s="300"/>
      <c r="C43" s="412">
        <f>' Шаблон материалов'!B26</f>
        <v>0</v>
      </c>
      <c r="D43" s="412">
        <f>' Шаблон материалов'!C26</f>
        <v>0</v>
      </c>
      <c r="E43" s="412">
        <f>' Шаблон материалов'!D26</f>
        <v>0</v>
      </c>
      <c r="F43" s="412">
        <f>' Шаблон материалов'!E26</f>
        <v>0</v>
      </c>
      <c r="G43" s="412">
        <f>' Шаблон материалов'!F26</f>
        <v>0</v>
      </c>
      <c r="H43" s="412"/>
      <c r="I43" s="413">
        <f t="shared" si="0"/>
        <v>0</v>
      </c>
      <c r="J43" s="775">
        <f t="shared" si="1"/>
        <v>0</v>
      </c>
      <c r="K43" s="776"/>
    </row>
    <row r="44" spans="1:11">
      <c r="A44" s="109">
        <v>26</v>
      </c>
      <c r="B44" s="300"/>
      <c r="C44" s="412">
        <f>' Шаблон материалов'!B27</f>
        <v>0</v>
      </c>
      <c r="D44" s="412">
        <f>' Шаблон материалов'!C27</f>
        <v>0</v>
      </c>
      <c r="E44" s="412">
        <f>' Шаблон материалов'!D27</f>
        <v>0</v>
      </c>
      <c r="F44" s="412">
        <f>' Шаблон материалов'!E27</f>
        <v>0</v>
      </c>
      <c r="G44" s="412">
        <f>' Шаблон материалов'!F27</f>
        <v>0</v>
      </c>
      <c r="H44" s="412"/>
      <c r="I44" s="413">
        <f t="shared" si="0"/>
        <v>0</v>
      </c>
      <c r="J44" s="775">
        <f t="shared" si="1"/>
        <v>0</v>
      </c>
      <c r="K44" s="776"/>
    </row>
    <row r="45" spans="1:11">
      <c r="A45" s="109">
        <v>27</v>
      </c>
      <c r="B45" s="300"/>
      <c r="C45" s="412">
        <f>' Шаблон материалов'!B28</f>
        <v>0</v>
      </c>
      <c r="D45" s="412">
        <f>' Шаблон материалов'!C28</f>
        <v>0</v>
      </c>
      <c r="E45" s="412">
        <f>' Шаблон материалов'!D28</f>
        <v>0</v>
      </c>
      <c r="F45" s="412">
        <f>' Шаблон материалов'!E28</f>
        <v>0</v>
      </c>
      <c r="G45" s="412">
        <f>' Шаблон материалов'!F28</f>
        <v>0</v>
      </c>
      <c r="H45" s="412"/>
      <c r="I45" s="413">
        <f t="shared" si="0"/>
        <v>0</v>
      </c>
      <c r="J45" s="775">
        <f t="shared" si="1"/>
        <v>0</v>
      </c>
      <c r="K45" s="776"/>
    </row>
    <row r="46" spans="1:11">
      <c r="A46" s="109">
        <v>28</v>
      </c>
      <c r="B46" s="300"/>
      <c r="C46" s="412">
        <f>' Шаблон материалов'!B29</f>
        <v>0</v>
      </c>
      <c r="D46" s="412">
        <f>' Шаблон материалов'!C29</f>
        <v>0</v>
      </c>
      <c r="E46" s="412">
        <f>' Шаблон материалов'!D29</f>
        <v>0</v>
      </c>
      <c r="F46" s="412">
        <f>' Шаблон материалов'!E29</f>
        <v>0</v>
      </c>
      <c r="G46" s="412">
        <f>' Шаблон материалов'!F29</f>
        <v>0</v>
      </c>
      <c r="H46" s="412"/>
      <c r="I46" s="413">
        <f t="shared" si="0"/>
        <v>0</v>
      </c>
      <c r="J46" s="775">
        <f t="shared" si="1"/>
        <v>0</v>
      </c>
      <c r="K46" s="776"/>
    </row>
    <row r="47" spans="1:11">
      <c r="A47" s="109">
        <v>29</v>
      </c>
      <c r="B47" s="300"/>
      <c r="C47" s="412">
        <f>' Шаблон материалов'!B30</f>
        <v>0</v>
      </c>
      <c r="D47" s="412">
        <f>' Шаблон материалов'!C30</f>
        <v>0</v>
      </c>
      <c r="E47" s="412">
        <f>' Шаблон материалов'!D30</f>
        <v>0</v>
      </c>
      <c r="F47" s="412">
        <f>' Шаблон материалов'!E30</f>
        <v>0</v>
      </c>
      <c r="G47" s="412">
        <f>' Шаблон материалов'!F30</f>
        <v>0</v>
      </c>
      <c r="H47" s="412"/>
      <c r="I47" s="413">
        <f t="shared" si="0"/>
        <v>0</v>
      </c>
      <c r="J47" s="775">
        <f t="shared" si="1"/>
        <v>0</v>
      </c>
      <c r="K47" s="776"/>
    </row>
    <row r="48" spans="1:11">
      <c r="A48" s="109">
        <v>30</v>
      </c>
      <c r="B48" s="300"/>
      <c r="C48" s="412">
        <f>' Шаблон материалов'!B31</f>
        <v>0</v>
      </c>
      <c r="D48" s="412">
        <f>' Шаблон материалов'!C31</f>
        <v>0</v>
      </c>
      <c r="E48" s="412">
        <f>' Шаблон материалов'!D31</f>
        <v>0</v>
      </c>
      <c r="F48" s="412">
        <f>' Шаблон материалов'!E31</f>
        <v>0</v>
      </c>
      <c r="G48" s="412">
        <f>' Шаблон материалов'!F31</f>
        <v>0</v>
      </c>
      <c r="H48" s="412"/>
      <c r="I48" s="413">
        <f t="shared" si="0"/>
        <v>0</v>
      </c>
      <c r="J48" s="775">
        <f t="shared" si="1"/>
        <v>0</v>
      </c>
      <c r="K48" s="776"/>
    </row>
    <row r="49" spans="1:11">
      <c r="A49" s="109">
        <v>31</v>
      </c>
      <c r="B49" s="300"/>
      <c r="C49" s="412">
        <f>' Шаблон материалов'!B32</f>
        <v>0</v>
      </c>
      <c r="D49" s="412">
        <f>' Шаблон материалов'!C32</f>
        <v>0</v>
      </c>
      <c r="E49" s="412">
        <f>' Шаблон материалов'!D32</f>
        <v>0</v>
      </c>
      <c r="F49" s="412">
        <f>' Шаблон материалов'!E32</f>
        <v>0</v>
      </c>
      <c r="G49" s="412">
        <f>' Шаблон материалов'!F32</f>
        <v>0</v>
      </c>
      <c r="H49" s="412"/>
      <c r="I49" s="413">
        <f t="shared" si="0"/>
        <v>0</v>
      </c>
      <c r="J49" s="775">
        <f t="shared" si="1"/>
        <v>0</v>
      </c>
      <c r="K49" s="776"/>
    </row>
    <row r="50" spans="1:11">
      <c r="A50" s="109">
        <v>32</v>
      </c>
      <c r="B50" s="300"/>
      <c r="C50" s="412">
        <f>' Шаблон материалов'!B33</f>
        <v>0</v>
      </c>
      <c r="D50" s="412">
        <f>' Шаблон материалов'!C33</f>
        <v>0</v>
      </c>
      <c r="E50" s="412">
        <f>' Шаблон материалов'!D33</f>
        <v>0</v>
      </c>
      <c r="F50" s="412">
        <f>' Шаблон материалов'!E33</f>
        <v>0</v>
      </c>
      <c r="G50" s="412">
        <f>' Шаблон материалов'!F33</f>
        <v>0</v>
      </c>
      <c r="H50" s="412"/>
      <c r="I50" s="413">
        <f t="shared" si="0"/>
        <v>0</v>
      </c>
      <c r="J50" s="775">
        <f t="shared" si="1"/>
        <v>0</v>
      </c>
      <c r="K50" s="776"/>
    </row>
    <row r="51" spans="1:11">
      <c r="A51" s="109">
        <v>33</v>
      </c>
      <c r="B51" s="300"/>
      <c r="C51" s="412">
        <f>' Шаблон материалов'!B34</f>
        <v>0</v>
      </c>
      <c r="D51" s="412">
        <f>' Шаблон материалов'!C34</f>
        <v>0</v>
      </c>
      <c r="E51" s="412">
        <f>' Шаблон материалов'!D34</f>
        <v>0</v>
      </c>
      <c r="F51" s="412">
        <f>' Шаблон материалов'!E34</f>
        <v>0</v>
      </c>
      <c r="G51" s="412">
        <f>' Шаблон материалов'!F34</f>
        <v>0</v>
      </c>
      <c r="H51" s="412"/>
      <c r="I51" s="413">
        <f t="shared" si="0"/>
        <v>0</v>
      </c>
      <c r="J51" s="775">
        <f t="shared" si="1"/>
        <v>0</v>
      </c>
      <c r="K51" s="776"/>
    </row>
    <row r="52" spans="1:11">
      <c r="A52" s="109">
        <v>34</v>
      </c>
      <c r="B52" s="300"/>
      <c r="C52" s="412">
        <f>' Шаблон материалов'!B35</f>
        <v>0</v>
      </c>
      <c r="D52" s="412">
        <f>' Шаблон материалов'!C35</f>
        <v>0</v>
      </c>
      <c r="E52" s="412">
        <f>' Шаблон материалов'!D35</f>
        <v>0</v>
      </c>
      <c r="F52" s="412">
        <f>' Шаблон материалов'!E35</f>
        <v>0</v>
      </c>
      <c r="G52" s="412">
        <f>' Шаблон материалов'!F35</f>
        <v>0</v>
      </c>
      <c r="H52" s="412"/>
      <c r="I52" s="413">
        <f t="shared" si="0"/>
        <v>0</v>
      </c>
      <c r="J52" s="775">
        <f t="shared" si="1"/>
        <v>0</v>
      </c>
      <c r="K52" s="776"/>
    </row>
    <row r="53" spans="1:11">
      <c r="A53" s="109">
        <v>35</v>
      </c>
      <c r="B53" s="300"/>
      <c r="C53" s="412">
        <f>' Шаблон материалов'!B36</f>
        <v>0</v>
      </c>
      <c r="D53" s="412">
        <f>' Шаблон материалов'!C36</f>
        <v>0</v>
      </c>
      <c r="E53" s="412">
        <f>' Шаблон материалов'!D36</f>
        <v>0</v>
      </c>
      <c r="F53" s="412">
        <f>' Шаблон материалов'!E36</f>
        <v>0</v>
      </c>
      <c r="G53" s="412">
        <f>' Шаблон материалов'!F36</f>
        <v>0</v>
      </c>
      <c r="H53" s="412"/>
      <c r="I53" s="413">
        <f t="shared" si="0"/>
        <v>0</v>
      </c>
      <c r="J53" s="775">
        <f t="shared" si="1"/>
        <v>0</v>
      </c>
      <c r="K53" s="776"/>
    </row>
    <row r="54" spans="1:11">
      <c r="A54" s="109">
        <v>36</v>
      </c>
      <c r="B54" s="300"/>
      <c r="C54" s="412">
        <f>' Шаблон материалов'!B37</f>
        <v>0</v>
      </c>
      <c r="D54" s="412">
        <f>' Шаблон материалов'!C37</f>
        <v>0</v>
      </c>
      <c r="E54" s="412">
        <f>' Шаблон материалов'!D37</f>
        <v>0</v>
      </c>
      <c r="F54" s="412">
        <f>' Шаблон материалов'!E37</f>
        <v>0</v>
      </c>
      <c r="G54" s="412">
        <f>' Шаблон материалов'!F37</f>
        <v>0</v>
      </c>
      <c r="H54" s="412"/>
      <c r="I54" s="413">
        <f t="shared" si="0"/>
        <v>0</v>
      </c>
      <c r="J54" s="775">
        <f t="shared" si="1"/>
        <v>0</v>
      </c>
      <c r="K54" s="776"/>
    </row>
    <row r="55" spans="1:11">
      <c r="A55" s="109">
        <v>37</v>
      </c>
      <c r="B55" s="300"/>
      <c r="C55" s="412">
        <f>' Шаблон материалов'!B38</f>
        <v>0</v>
      </c>
      <c r="D55" s="412">
        <f>' Шаблон материалов'!C38</f>
        <v>0</v>
      </c>
      <c r="E55" s="412">
        <f>' Шаблон материалов'!D38</f>
        <v>0</v>
      </c>
      <c r="F55" s="412">
        <f>' Шаблон материалов'!E38</f>
        <v>0</v>
      </c>
      <c r="G55" s="412">
        <f>' Шаблон материалов'!F38</f>
        <v>0</v>
      </c>
      <c r="H55" s="412"/>
      <c r="I55" s="413">
        <f t="shared" si="0"/>
        <v>0</v>
      </c>
      <c r="J55" s="775">
        <f t="shared" si="1"/>
        <v>0</v>
      </c>
      <c r="K55" s="776"/>
    </row>
    <row r="56" spans="1:11">
      <c r="A56" s="109">
        <v>38</v>
      </c>
      <c r="B56" s="300"/>
      <c r="C56" s="412">
        <f>' Шаблон материалов'!B39</f>
        <v>0</v>
      </c>
      <c r="D56" s="412">
        <f>' Шаблон материалов'!C39</f>
        <v>0</v>
      </c>
      <c r="E56" s="412">
        <f>' Шаблон материалов'!D39</f>
        <v>0</v>
      </c>
      <c r="F56" s="412">
        <f>' Шаблон материалов'!E39</f>
        <v>0</v>
      </c>
      <c r="G56" s="412">
        <f>' Шаблон материалов'!F39</f>
        <v>0</v>
      </c>
      <c r="H56" s="412"/>
      <c r="I56" s="413">
        <f t="shared" si="0"/>
        <v>0</v>
      </c>
      <c r="J56" s="775">
        <f t="shared" si="1"/>
        <v>0</v>
      </c>
      <c r="K56" s="776"/>
    </row>
    <row r="57" spans="1:11">
      <c r="A57" s="109">
        <v>39</v>
      </c>
      <c r="B57" s="300"/>
      <c r="C57" s="412">
        <f>' Шаблон материалов'!B40</f>
        <v>0</v>
      </c>
      <c r="D57" s="412">
        <f>' Шаблон материалов'!C40</f>
        <v>0</v>
      </c>
      <c r="E57" s="412">
        <f>' Шаблон материалов'!D40</f>
        <v>0</v>
      </c>
      <c r="F57" s="412">
        <f>' Шаблон материалов'!E40</f>
        <v>0</v>
      </c>
      <c r="G57" s="412">
        <f>' Шаблон материалов'!F40</f>
        <v>0</v>
      </c>
      <c r="H57" s="412"/>
      <c r="I57" s="413">
        <f t="shared" si="0"/>
        <v>0</v>
      </c>
      <c r="J57" s="775">
        <f t="shared" si="1"/>
        <v>0</v>
      </c>
      <c r="K57" s="776"/>
    </row>
    <row r="58" spans="1:11">
      <c r="A58" s="109">
        <v>40</v>
      </c>
      <c r="B58" s="300"/>
      <c r="C58" s="412">
        <f>' Шаблон материалов'!B41</f>
        <v>0</v>
      </c>
      <c r="D58" s="412">
        <f>' Шаблон материалов'!C41</f>
        <v>0</v>
      </c>
      <c r="E58" s="412">
        <f>' Шаблон материалов'!D41</f>
        <v>0</v>
      </c>
      <c r="F58" s="412">
        <f>' Шаблон материалов'!E41</f>
        <v>0</v>
      </c>
      <c r="G58" s="412">
        <f>' Шаблон материалов'!F41</f>
        <v>0</v>
      </c>
      <c r="H58" s="412"/>
      <c r="I58" s="413">
        <f t="shared" si="0"/>
        <v>0</v>
      </c>
      <c r="J58" s="775">
        <f t="shared" si="1"/>
        <v>0</v>
      </c>
      <c r="K58" s="776"/>
    </row>
    <row r="59" spans="1:11">
      <c r="A59" s="109">
        <v>41</v>
      </c>
      <c r="B59" s="300"/>
      <c r="C59" s="412">
        <f>' Шаблон материалов'!B42</f>
        <v>0</v>
      </c>
      <c r="D59" s="412">
        <f>' Шаблон материалов'!C42</f>
        <v>0</v>
      </c>
      <c r="E59" s="412">
        <f>' Шаблон материалов'!D42</f>
        <v>0</v>
      </c>
      <c r="F59" s="412">
        <f>' Шаблон материалов'!E42</f>
        <v>0</v>
      </c>
      <c r="G59" s="412">
        <f>' Шаблон материалов'!F42</f>
        <v>0</v>
      </c>
      <c r="H59" s="412"/>
      <c r="I59" s="413">
        <f t="shared" si="0"/>
        <v>0</v>
      </c>
      <c r="J59" s="775">
        <f t="shared" si="1"/>
        <v>0</v>
      </c>
      <c r="K59" s="776"/>
    </row>
    <row r="60" spans="1:11">
      <c r="A60" s="109">
        <v>42</v>
      </c>
      <c r="B60" s="300"/>
      <c r="C60" s="412">
        <f>' Шаблон материалов'!B43</f>
        <v>0</v>
      </c>
      <c r="D60" s="412">
        <f>' Шаблон материалов'!C43</f>
        <v>0</v>
      </c>
      <c r="E60" s="412">
        <f>' Шаблон материалов'!D43</f>
        <v>0</v>
      </c>
      <c r="F60" s="412">
        <f>' Шаблон материалов'!E43</f>
        <v>0</v>
      </c>
      <c r="G60" s="412">
        <f>' Шаблон материалов'!F43</f>
        <v>0</v>
      </c>
      <c r="H60" s="412"/>
      <c r="I60" s="413">
        <f t="shared" si="0"/>
        <v>0</v>
      </c>
      <c r="J60" s="775">
        <f t="shared" si="1"/>
        <v>0</v>
      </c>
      <c r="K60" s="776"/>
    </row>
    <row r="61" spans="1:11">
      <c r="A61" s="109">
        <v>43</v>
      </c>
      <c r="B61" s="300"/>
      <c r="C61" s="412">
        <f>' Шаблон материалов'!B44</f>
        <v>0</v>
      </c>
      <c r="D61" s="412">
        <f>' Шаблон материалов'!C44</f>
        <v>0</v>
      </c>
      <c r="E61" s="412">
        <f>' Шаблон материалов'!D44</f>
        <v>0</v>
      </c>
      <c r="F61" s="412">
        <f>' Шаблон материалов'!E44</f>
        <v>0</v>
      </c>
      <c r="G61" s="412">
        <f>' Шаблон материалов'!F44</f>
        <v>0</v>
      </c>
      <c r="H61" s="412"/>
      <c r="I61" s="413">
        <f t="shared" si="0"/>
        <v>0</v>
      </c>
      <c r="J61" s="775">
        <f t="shared" si="1"/>
        <v>0</v>
      </c>
      <c r="K61" s="776"/>
    </row>
    <row r="62" spans="1:11">
      <c r="A62" s="109">
        <v>44</v>
      </c>
      <c r="B62" s="300"/>
      <c r="C62" s="412">
        <f>' Шаблон материалов'!B45</f>
        <v>0</v>
      </c>
      <c r="D62" s="412">
        <f>' Шаблон материалов'!C45</f>
        <v>0</v>
      </c>
      <c r="E62" s="412">
        <f>' Шаблон материалов'!D45</f>
        <v>0</v>
      </c>
      <c r="F62" s="412">
        <f>' Шаблон материалов'!E45</f>
        <v>0</v>
      </c>
      <c r="G62" s="412">
        <f>' Шаблон материалов'!F45</f>
        <v>0</v>
      </c>
      <c r="H62" s="412"/>
      <c r="I62" s="413">
        <f t="shared" si="0"/>
        <v>0</v>
      </c>
      <c r="J62" s="775">
        <f t="shared" si="1"/>
        <v>0</v>
      </c>
      <c r="K62" s="776"/>
    </row>
    <row r="63" spans="1:11">
      <c r="A63" s="109">
        <v>45</v>
      </c>
      <c r="B63" s="300"/>
      <c r="C63" s="412">
        <f>' Шаблон материалов'!B46</f>
        <v>0</v>
      </c>
      <c r="D63" s="412">
        <f>' Шаблон материалов'!C46</f>
        <v>0</v>
      </c>
      <c r="E63" s="412">
        <f>' Шаблон материалов'!D46</f>
        <v>0</v>
      </c>
      <c r="F63" s="412">
        <f>' Шаблон материалов'!E46</f>
        <v>0</v>
      </c>
      <c r="G63" s="412">
        <f>' Шаблон материалов'!F46</f>
        <v>0</v>
      </c>
      <c r="H63" s="412"/>
      <c r="I63" s="413">
        <f t="shared" si="0"/>
        <v>0</v>
      </c>
      <c r="J63" s="775">
        <f t="shared" si="1"/>
        <v>0</v>
      </c>
      <c r="K63" s="776"/>
    </row>
    <row r="64" spans="1:11">
      <c r="A64" s="109">
        <v>46</v>
      </c>
      <c r="B64" s="300"/>
      <c r="C64" s="412">
        <f>' Шаблон материалов'!B47</f>
        <v>0</v>
      </c>
      <c r="D64" s="412">
        <f>' Шаблон материалов'!C47</f>
        <v>0</v>
      </c>
      <c r="E64" s="412">
        <f>' Шаблон материалов'!D47</f>
        <v>0</v>
      </c>
      <c r="F64" s="412">
        <f>' Шаблон материалов'!E47</f>
        <v>0</v>
      </c>
      <c r="G64" s="412">
        <f>' Шаблон материалов'!F47</f>
        <v>0</v>
      </c>
      <c r="H64" s="412"/>
      <c r="I64" s="413">
        <f t="shared" si="0"/>
        <v>0</v>
      </c>
      <c r="J64" s="775">
        <f t="shared" si="1"/>
        <v>0</v>
      </c>
      <c r="K64" s="776"/>
    </row>
    <row r="65" spans="1:11">
      <c r="A65" s="109">
        <v>47</v>
      </c>
      <c r="B65" s="300"/>
      <c r="C65" s="412">
        <f>' Шаблон материалов'!B48</f>
        <v>0</v>
      </c>
      <c r="D65" s="412">
        <f>' Шаблон материалов'!C48</f>
        <v>0</v>
      </c>
      <c r="E65" s="412">
        <f>' Шаблон материалов'!D48</f>
        <v>0</v>
      </c>
      <c r="F65" s="412">
        <f>' Шаблон материалов'!E48</f>
        <v>0</v>
      </c>
      <c r="G65" s="412">
        <f>' Шаблон материалов'!F48</f>
        <v>0</v>
      </c>
      <c r="H65" s="412"/>
      <c r="I65" s="413">
        <f t="shared" si="0"/>
        <v>0</v>
      </c>
      <c r="J65" s="775">
        <f t="shared" si="1"/>
        <v>0</v>
      </c>
      <c r="K65" s="776"/>
    </row>
    <row r="66" spans="1:11">
      <c r="A66" s="109">
        <v>48</v>
      </c>
      <c r="B66" s="300"/>
      <c r="C66" s="412">
        <f>' Шаблон материалов'!B49</f>
        <v>0</v>
      </c>
      <c r="D66" s="412">
        <f>' Шаблон материалов'!C49</f>
        <v>0</v>
      </c>
      <c r="E66" s="412">
        <f>' Шаблон материалов'!D49</f>
        <v>0</v>
      </c>
      <c r="F66" s="412">
        <f>' Шаблон материалов'!E49</f>
        <v>0</v>
      </c>
      <c r="G66" s="412">
        <f>' Шаблон материалов'!F49</f>
        <v>0</v>
      </c>
      <c r="H66" s="412"/>
      <c r="I66" s="413">
        <f t="shared" si="0"/>
        <v>0</v>
      </c>
      <c r="J66" s="775">
        <f t="shared" si="1"/>
        <v>0</v>
      </c>
      <c r="K66" s="776"/>
    </row>
    <row r="67" spans="1:11">
      <c r="A67" s="109">
        <v>49</v>
      </c>
      <c r="B67" s="300"/>
      <c r="C67" s="412">
        <f>' Шаблон материалов'!B50</f>
        <v>0</v>
      </c>
      <c r="D67" s="412">
        <f>' Шаблон материалов'!C50</f>
        <v>0</v>
      </c>
      <c r="E67" s="412">
        <f>' Шаблон материалов'!D50</f>
        <v>0</v>
      </c>
      <c r="F67" s="412">
        <f>' Шаблон материалов'!E50</f>
        <v>0</v>
      </c>
      <c r="G67" s="412">
        <f>' Шаблон материалов'!F50</f>
        <v>0</v>
      </c>
      <c r="H67" s="412"/>
      <c r="I67" s="413">
        <f t="shared" si="0"/>
        <v>0</v>
      </c>
      <c r="J67" s="775">
        <f t="shared" si="1"/>
        <v>0</v>
      </c>
      <c r="K67" s="776"/>
    </row>
    <row r="68" spans="1:11">
      <c r="A68" s="109">
        <v>50</v>
      </c>
      <c r="B68" s="300"/>
      <c r="C68" s="412">
        <f>' Шаблон материалов'!B51</f>
        <v>0</v>
      </c>
      <c r="D68" s="412">
        <f>' Шаблон материалов'!C51</f>
        <v>0</v>
      </c>
      <c r="E68" s="412">
        <f>' Шаблон материалов'!D51</f>
        <v>0</v>
      </c>
      <c r="F68" s="412">
        <f>' Шаблон материалов'!E51</f>
        <v>0</v>
      </c>
      <c r="G68" s="412">
        <f>' Шаблон материалов'!F51</f>
        <v>0</v>
      </c>
      <c r="H68" s="412"/>
      <c r="I68" s="413">
        <f t="shared" si="0"/>
        <v>0</v>
      </c>
      <c r="J68" s="775">
        <f t="shared" si="1"/>
        <v>0</v>
      </c>
      <c r="K68" s="776"/>
    </row>
    <row r="69" spans="1:11">
      <c r="A69" s="109">
        <v>51</v>
      </c>
      <c r="B69" s="300"/>
      <c r="C69" s="412">
        <f>' Шаблон материалов'!B52</f>
        <v>0</v>
      </c>
      <c r="D69" s="412">
        <f>' Шаблон материалов'!C52</f>
        <v>0</v>
      </c>
      <c r="E69" s="412">
        <f>' Шаблон материалов'!D52</f>
        <v>0</v>
      </c>
      <c r="F69" s="412">
        <f>' Шаблон материалов'!E52</f>
        <v>0</v>
      </c>
      <c r="G69" s="412">
        <f>' Шаблон материалов'!F52</f>
        <v>0</v>
      </c>
      <c r="H69" s="412"/>
      <c r="I69" s="413">
        <f t="shared" si="0"/>
        <v>0</v>
      </c>
      <c r="J69" s="775">
        <f t="shared" si="1"/>
        <v>0</v>
      </c>
      <c r="K69" s="776"/>
    </row>
    <row r="70" spans="1:11">
      <c r="A70" s="109">
        <v>52</v>
      </c>
      <c r="B70" s="300"/>
      <c r="C70" s="412">
        <f>' Шаблон материалов'!B53</f>
        <v>0</v>
      </c>
      <c r="D70" s="412">
        <f>' Шаблон материалов'!C53</f>
        <v>0</v>
      </c>
      <c r="E70" s="412">
        <f>' Шаблон материалов'!D53</f>
        <v>0</v>
      </c>
      <c r="F70" s="412">
        <f>' Шаблон материалов'!E53</f>
        <v>0</v>
      </c>
      <c r="G70" s="412">
        <f>' Шаблон материалов'!F53</f>
        <v>0</v>
      </c>
      <c r="H70" s="412"/>
      <c r="I70" s="413">
        <f t="shared" si="0"/>
        <v>0</v>
      </c>
      <c r="J70" s="775">
        <f t="shared" si="1"/>
        <v>0</v>
      </c>
      <c r="K70" s="776"/>
    </row>
    <row r="71" spans="1:11">
      <c r="A71" s="109">
        <v>53</v>
      </c>
      <c r="B71" s="300"/>
      <c r="C71" s="412">
        <f>' Шаблон материалов'!B54</f>
        <v>0</v>
      </c>
      <c r="D71" s="412">
        <f>' Шаблон материалов'!C54</f>
        <v>0</v>
      </c>
      <c r="E71" s="412">
        <f>' Шаблон материалов'!D54</f>
        <v>0</v>
      </c>
      <c r="F71" s="412">
        <f>' Шаблон материалов'!E54</f>
        <v>0</v>
      </c>
      <c r="G71" s="412">
        <f>' Шаблон материалов'!F54</f>
        <v>0</v>
      </c>
      <c r="H71" s="412"/>
      <c r="I71" s="413">
        <f t="shared" si="0"/>
        <v>0</v>
      </c>
      <c r="J71" s="775">
        <f t="shared" si="1"/>
        <v>0</v>
      </c>
      <c r="K71" s="776"/>
    </row>
    <row r="72" spans="1:11">
      <c r="A72" s="109">
        <v>54</v>
      </c>
      <c r="B72" s="300"/>
      <c r="C72" s="412">
        <f>' Шаблон материалов'!B55</f>
        <v>0</v>
      </c>
      <c r="D72" s="412">
        <f>' Шаблон материалов'!C55</f>
        <v>0</v>
      </c>
      <c r="E72" s="412">
        <f>' Шаблон материалов'!D55</f>
        <v>0</v>
      </c>
      <c r="F72" s="412">
        <f>' Шаблон материалов'!E55</f>
        <v>0</v>
      </c>
      <c r="G72" s="412">
        <f>' Шаблон материалов'!F55</f>
        <v>0</v>
      </c>
      <c r="H72" s="412"/>
      <c r="I72" s="413">
        <f t="shared" si="0"/>
        <v>0</v>
      </c>
      <c r="J72" s="775">
        <f t="shared" si="1"/>
        <v>0</v>
      </c>
      <c r="K72" s="776"/>
    </row>
    <row r="73" spans="1:11">
      <c r="A73" s="109">
        <v>55</v>
      </c>
      <c r="B73" s="300"/>
      <c r="C73" s="412">
        <f>' Шаблон материалов'!B56</f>
        <v>0</v>
      </c>
      <c r="D73" s="412">
        <f>' Шаблон материалов'!C56</f>
        <v>0</v>
      </c>
      <c r="E73" s="412">
        <f>' Шаблон материалов'!D56</f>
        <v>0</v>
      </c>
      <c r="F73" s="412">
        <f>' Шаблон материалов'!E56</f>
        <v>0</v>
      </c>
      <c r="G73" s="412">
        <f>' Шаблон материалов'!F56</f>
        <v>0</v>
      </c>
      <c r="H73" s="412"/>
      <c r="I73" s="413">
        <f t="shared" si="0"/>
        <v>0</v>
      </c>
      <c r="J73" s="775">
        <f t="shared" si="1"/>
        <v>0</v>
      </c>
      <c r="K73" s="776"/>
    </row>
    <row r="74" spans="1:11">
      <c r="A74" s="109">
        <v>56</v>
      </c>
      <c r="B74" s="300"/>
      <c r="C74" s="412">
        <f>' Шаблон материалов'!B57</f>
        <v>0</v>
      </c>
      <c r="D74" s="412">
        <f>' Шаблон материалов'!C57</f>
        <v>0</v>
      </c>
      <c r="E74" s="412">
        <f>' Шаблон материалов'!D57</f>
        <v>0</v>
      </c>
      <c r="F74" s="412">
        <f>' Шаблон материалов'!E57</f>
        <v>0</v>
      </c>
      <c r="G74" s="412">
        <f>' Шаблон материалов'!F57</f>
        <v>0</v>
      </c>
      <c r="H74" s="412"/>
      <c r="I74" s="413">
        <f t="shared" si="0"/>
        <v>0</v>
      </c>
      <c r="J74" s="775">
        <f t="shared" si="1"/>
        <v>0</v>
      </c>
      <c r="K74" s="776"/>
    </row>
    <row r="75" spans="1:11">
      <c r="A75" s="109">
        <v>57</v>
      </c>
      <c r="B75" s="300"/>
      <c r="C75" s="412">
        <f>' Шаблон материалов'!B58</f>
        <v>0</v>
      </c>
      <c r="D75" s="412">
        <f>' Шаблон материалов'!C58</f>
        <v>0</v>
      </c>
      <c r="E75" s="412">
        <f>' Шаблон материалов'!D58</f>
        <v>0</v>
      </c>
      <c r="F75" s="412">
        <f>' Шаблон материалов'!E58</f>
        <v>0</v>
      </c>
      <c r="G75" s="412">
        <f>' Шаблон материалов'!F58</f>
        <v>0</v>
      </c>
      <c r="H75" s="412"/>
      <c r="I75" s="413">
        <f t="shared" si="0"/>
        <v>0</v>
      </c>
      <c r="J75" s="775">
        <f t="shared" si="1"/>
        <v>0</v>
      </c>
      <c r="K75" s="776"/>
    </row>
    <row r="76" spans="1:11">
      <c r="A76" s="109">
        <v>58</v>
      </c>
      <c r="B76" s="300"/>
      <c r="C76" s="412">
        <f>' Шаблон материалов'!B59</f>
        <v>0</v>
      </c>
      <c r="D76" s="412">
        <f>' Шаблон материалов'!C59</f>
        <v>0</v>
      </c>
      <c r="E76" s="412">
        <f>' Шаблон материалов'!D59</f>
        <v>0</v>
      </c>
      <c r="F76" s="412">
        <f>' Шаблон материалов'!E59</f>
        <v>0</v>
      </c>
      <c r="G76" s="412">
        <f>' Шаблон материалов'!F59</f>
        <v>0</v>
      </c>
      <c r="H76" s="412"/>
      <c r="I76" s="413">
        <f t="shared" si="0"/>
        <v>0</v>
      </c>
      <c r="J76" s="775">
        <f t="shared" si="1"/>
        <v>0</v>
      </c>
      <c r="K76" s="776"/>
    </row>
    <row r="77" spans="1:11">
      <c r="A77" s="109">
        <v>59</v>
      </c>
      <c r="B77" s="300"/>
      <c r="C77" s="412">
        <f>' Шаблон материалов'!B60</f>
        <v>0</v>
      </c>
      <c r="D77" s="412">
        <f>' Шаблон материалов'!C60</f>
        <v>0</v>
      </c>
      <c r="E77" s="412">
        <f>' Шаблон материалов'!D60</f>
        <v>0</v>
      </c>
      <c r="F77" s="412">
        <f>' Шаблон материалов'!E60</f>
        <v>0</v>
      </c>
      <c r="G77" s="412">
        <f>' Шаблон материалов'!F60</f>
        <v>0</v>
      </c>
      <c r="H77" s="412"/>
      <c r="I77" s="413">
        <f t="shared" si="0"/>
        <v>0</v>
      </c>
      <c r="J77" s="775">
        <f t="shared" si="1"/>
        <v>0</v>
      </c>
      <c r="K77" s="776"/>
    </row>
    <row r="78" spans="1:11">
      <c r="A78" s="109">
        <v>60</v>
      </c>
      <c r="B78" s="300"/>
      <c r="C78" s="412">
        <f>' Шаблон материалов'!B61</f>
        <v>0</v>
      </c>
      <c r="D78" s="412">
        <f>' Шаблон материалов'!C61</f>
        <v>0</v>
      </c>
      <c r="E78" s="412">
        <f>' Шаблон материалов'!D61</f>
        <v>0</v>
      </c>
      <c r="F78" s="412">
        <f>' Шаблон материалов'!E61</f>
        <v>0</v>
      </c>
      <c r="G78" s="412">
        <f>' Шаблон материалов'!F61</f>
        <v>0</v>
      </c>
      <c r="H78" s="412"/>
      <c r="I78" s="413">
        <f t="shared" si="0"/>
        <v>0</v>
      </c>
      <c r="J78" s="775">
        <f t="shared" si="1"/>
        <v>0</v>
      </c>
      <c r="K78" s="776"/>
    </row>
    <row r="79" spans="1:11">
      <c r="A79" s="109">
        <v>61</v>
      </c>
      <c r="B79" s="300"/>
      <c r="C79" s="412">
        <f>' Шаблон материалов'!B62</f>
        <v>0</v>
      </c>
      <c r="D79" s="412">
        <f>' Шаблон материалов'!C62</f>
        <v>0</v>
      </c>
      <c r="E79" s="412">
        <f>' Шаблон материалов'!D62</f>
        <v>0</v>
      </c>
      <c r="F79" s="412">
        <f>' Шаблон материалов'!E62</f>
        <v>0</v>
      </c>
      <c r="G79" s="412">
        <f>' Шаблон материалов'!F62</f>
        <v>0</v>
      </c>
      <c r="H79" s="412"/>
      <c r="I79" s="413">
        <f t="shared" si="0"/>
        <v>0</v>
      </c>
      <c r="J79" s="775">
        <f t="shared" si="1"/>
        <v>0</v>
      </c>
      <c r="K79" s="776"/>
    </row>
    <row r="80" spans="1:11">
      <c r="A80" s="109">
        <v>62</v>
      </c>
      <c r="B80" s="300"/>
      <c r="C80" s="412">
        <f>' Шаблон материалов'!B63</f>
        <v>0</v>
      </c>
      <c r="D80" s="412">
        <f>' Шаблон материалов'!C63</f>
        <v>0</v>
      </c>
      <c r="E80" s="412">
        <f>' Шаблон материалов'!D63</f>
        <v>0</v>
      </c>
      <c r="F80" s="412">
        <f>' Шаблон материалов'!E63</f>
        <v>0</v>
      </c>
      <c r="G80" s="412">
        <f>' Шаблон материалов'!F63</f>
        <v>0</v>
      </c>
      <c r="H80" s="412"/>
      <c r="I80" s="413">
        <f t="shared" si="0"/>
        <v>0</v>
      </c>
      <c r="J80" s="775">
        <f t="shared" si="1"/>
        <v>0</v>
      </c>
      <c r="K80" s="776"/>
    </row>
    <row r="81" spans="1:11">
      <c r="A81" s="109">
        <v>63</v>
      </c>
      <c r="B81" s="300"/>
      <c r="C81" s="412">
        <f>' Шаблон материалов'!B64</f>
        <v>0</v>
      </c>
      <c r="D81" s="412">
        <f>' Шаблон материалов'!C64</f>
        <v>0</v>
      </c>
      <c r="E81" s="412">
        <f>' Шаблон материалов'!D64</f>
        <v>0</v>
      </c>
      <c r="F81" s="412">
        <f>' Шаблон материалов'!E64</f>
        <v>0</v>
      </c>
      <c r="G81" s="412">
        <f>' Шаблон материалов'!F64</f>
        <v>0</v>
      </c>
      <c r="H81" s="412"/>
      <c r="I81" s="413">
        <f t="shared" si="0"/>
        <v>0</v>
      </c>
      <c r="J81" s="775">
        <f t="shared" si="1"/>
        <v>0</v>
      </c>
      <c r="K81" s="776"/>
    </row>
    <row r="82" spans="1:11">
      <c r="A82" s="109">
        <v>64</v>
      </c>
      <c r="B82" s="300"/>
      <c r="C82" s="412">
        <f>' Шаблон материалов'!B65</f>
        <v>0</v>
      </c>
      <c r="D82" s="412">
        <f>' Шаблон материалов'!C65</f>
        <v>0</v>
      </c>
      <c r="E82" s="412">
        <f>' Шаблон материалов'!D65</f>
        <v>0</v>
      </c>
      <c r="F82" s="412">
        <f>' Шаблон материалов'!E65</f>
        <v>0</v>
      </c>
      <c r="G82" s="412">
        <f>' Шаблон материалов'!F65</f>
        <v>0</v>
      </c>
      <c r="H82" s="412"/>
      <c r="I82" s="413">
        <f t="shared" si="0"/>
        <v>0</v>
      </c>
      <c r="J82" s="775">
        <f t="shared" si="1"/>
        <v>0</v>
      </c>
      <c r="K82" s="776"/>
    </row>
    <row r="83" spans="1:11">
      <c r="A83" s="109">
        <v>65</v>
      </c>
      <c r="B83" s="300"/>
      <c r="C83" s="412">
        <f>' Шаблон материалов'!B66</f>
        <v>0</v>
      </c>
      <c r="D83" s="412">
        <f>' Шаблон материалов'!C66</f>
        <v>0</v>
      </c>
      <c r="E83" s="412">
        <f>' Шаблон материалов'!D66</f>
        <v>0</v>
      </c>
      <c r="F83" s="412">
        <f>' Шаблон материалов'!E66</f>
        <v>0</v>
      </c>
      <c r="G83" s="412">
        <f>' Шаблон материалов'!F66</f>
        <v>0</v>
      </c>
      <c r="H83" s="412"/>
      <c r="I83" s="413">
        <f t="shared" ref="I83:I108" si="2">$F$11*H83*D83</f>
        <v>0</v>
      </c>
      <c r="J83" s="775">
        <f t="shared" si="1"/>
        <v>0</v>
      </c>
      <c r="K83" s="776"/>
    </row>
    <row r="84" spans="1:11">
      <c r="A84" s="109">
        <v>66</v>
      </c>
      <c r="B84" s="300"/>
      <c r="C84" s="412">
        <f>' Шаблон материалов'!B67</f>
        <v>0</v>
      </c>
      <c r="D84" s="412">
        <f>' Шаблон материалов'!C67</f>
        <v>0</v>
      </c>
      <c r="E84" s="412">
        <f>' Шаблон материалов'!D67</f>
        <v>0</v>
      </c>
      <c r="F84" s="412">
        <f>' Шаблон материалов'!E67</f>
        <v>0</v>
      </c>
      <c r="G84" s="412">
        <f>' Шаблон материалов'!F67</f>
        <v>0</v>
      </c>
      <c r="H84" s="412"/>
      <c r="I84" s="413">
        <f t="shared" si="2"/>
        <v>0</v>
      </c>
      <c r="J84" s="775">
        <f t="shared" ref="J84:J108" si="3">G84*I84*E84</f>
        <v>0</v>
      </c>
      <c r="K84" s="776"/>
    </row>
    <row r="85" spans="1:11">
      <c r="A85" s="109">
        <v>67</v>
      </c>
      <c r="B85" s="300"/>
      <c r="C85" s="412">
        <f>' Шаблон материалов'!B68</f>
        <v>0</v>
      </c>
      <c r="D85" s="412">
        <f>' Шаблон материалов'!C68</f>
        <v>0</v>
      </c>
      <c r="E85" s="412">
        <f>' Шаблон материалов'!D68</f>
        <v>0</v>
      </c>
      <c r="F85" s="412">
        <f>' Шаблон материалов'!E68</f>
        <v>0</v>
      </c>
      <c r="G85" s="412">
        <f>' Шаблон материалов'!F68</f>
        <v>0</v>
      </c>
      <c r="H85" s="412"/>
      <c r="I85" s="413">
        <f t="shared" si="2"/>
        <v>0</v>
      </c>
      <c r="J85" s="775">
        <f t="shared" si="3"/>
        <v>0</v>
      </c>
      <c r="K85" s="776"/>
    </row>
    <row r="86" spans="1:11">
      <c r="A86" s="109">
        <v>68</v>
      </c>
      <c r="B86" s="300"/>
      <c r="C86" s="412">
        <f>' Шаблон материалов'!B69</f>
        <v>0</v>
      </c>
      <c r="D86" s="412">
        <f>' Шаблон материалов'!C69</f>
        <v>0</v>
      </c>
      <c r="E86" s="412">
        <f>' Шаблон материалов'!D69</f>
        <v>0</v>
      </c>
      <c r="F86" s="412">
        <f>' Шаблон материалов'!E69</f>
        <v>0</v>
      </c>
      <c r="G86" s="412">
        <f>' Шаблон материалов'!F69</f>
        <v>0</v>
      </c>
      <c r="H86" s="412"/>
      <c r="I86" s="413">
        <f t="shared" si="2"/>
        <v>0</v>
      </c>
      <c r="J86" s="775">
        <f t="shared" si="3"/>
        <v>0</v>
      </c>
      <c r="K86" s="776"/>
    </row>
    <row r="87" spans="1:11">
      <c r="A87" s="109">
        <v>69</v>
      </c>
      <c r="B87" s="300"/>
      <c r="C87" s="412">
        <f>' Шаблон материалов'!B70</f>
        <v>0</v>
      </c>
      <c r="D87" s="412">
        <f>' Шаблон материалов'!C70</f>
        <v>0</v>
      </c>
      <c r="E87" s="412">
        <f>' Шаблон материалов'!D70</f>
        <v>0</v>
      </c>
      <c r="F87" s="412">
        <f>' Шаблон материалов'!E70</f>
        <v>0</v>
      </c>
      <c r="G87" s="412">
        <f>' Шаблон материалов'!F70</f>
        <v>0</v>
      </c>
      <c r="H87" s="412"/>
      <c r="I87" s="413">
        <f t="shared" si="2"/>
        <v>0</v>
      </c>
      <c r="J87" s="775">
        <f t="shared" si="3"/>
        <v>0</v>
      </c>
      <c r="K87" s="776"/>
    </row>
    <row r="88" spans="1:11">
      <c r="A88" s="109">
        <v>70</v>
      </c>
      <c r="B88" s="300"/>
      <c r="C88" s="412">
        <f>' Шаблон материалов'!B71</f>
        <v>0</v>
      </c>
      <c r="D88" s="412">
        <f>' Шаблон материалов'!C71</f>
        <v>0</v>
      </c>
      <c r="E88" s="412">
        <f>' Шаблон материалов'!D71</f>
        <v>0</v>
      </c>
      <c r="F88" s="412">
        <f>' Шаблон материалов'!E71</f>
        <v>0</v>
      </c>
      <c r="G88" s="412">
        <f>' Шаблон материалов'!F71</f>
        <v>0</v>
      </c>
      <c r="H88" s="412"/>
      <c r="I88" s="413">
        <f t="shared" si="2"/>
        <v>0</v>
      </c>
      <c r="J88" s="775">
        <f t="shared" si="3"/>
        <v>0</v>
      </c>
      <c r="K88" s="776"/>
    </row>
    <row r="89" spans="1:11">
      <c r="A89" s="109">
        <v>71</v>
      </c>
      <c r="B89" s="300"/>
      <c r="C89" s="412">
        <f>' Шаблон материалов'!B72</f>
        <v>0</v>
      </c>
      <c r="D89" s="412">
        <f>' Шаблон материалов'!C72</f>
        <v>0</v>
      </c>
      <c r="E89" s="412">
        <f>' Шаблон материалов'!D72</f>
        <v>0</v>
      </c>
      <c r="F89" s="412">
        <f>' Шаблон материалов'!E72</f>
        <v>0</v>
      </c>
      <c r="G89" s="412">
        <f>' Шаблон материалов'!F72</f>
        <v>0</v>
      </c>
      <c r="H89" s="412"/>
      <c r="I89" s="413">
        <f t="shared" si="2"/>
        <v>0</v>
      </c>
      <c r="J89" s="775">
        <f t="shared" si="3"/>
        <v>0</v>
      </c>
      <c r="K89" s="776"/>
    </row>
    <row r="90" spans="1:11">
      <c r="A90" s="109">
        <v>72</v>
      </c>
      <c r="B90" s="300"/>
      <c r="C90" s="412">
        <f>' Шаблон материалов'!B73</f>
        <v>0</v>
      </c>
      <c r="D90" s="412">
        <f>' Шаблон материалов'!C73</f>
        <v>0</v>
      </c>
      <c r="E90" s="412">
        <f>' Шаблон материалов'!D73</f>
        <v>0</v>
      </c>
      <c r="F90" s="412">
        <f>' Шаблон материалов'!E73</f>
        <v>0</v>
      </c>
      <c r="G90" s="412">
        <f>' Шаблон материалов'!F73</f>
        <v>0</v>
      </c>
      <c r="H90" s="412"/>
      <c r="I90" s="413">
        <f t="shared" si="2"/>
        <v>0</v>
      </c>
      <c r="J90" s="775">
        <f t="shared" si="3"/>
        <v>0</v>
      </c>
      <c r="K90" s="776"/>
    </row>
    <row r="91" spans="1:11">
      <c r="A91" s="109">
        <v>73</v>
      </c>
      <c r="B91" s="300"/>
      <c r="C91" s="412">
        <f>' Шаблон материалов'!B74</f>
        <v>0</v>
      </c>
      <c r="D91" s="412">
        <f>' Шаблон материалов'!C74</f>
        <v>0</v>
      </c>
      <c r="E91" s="412">
        <f>' Шаблон материалов'!D74</f>
        <v>0</v>
      </c>
      <c r="F91" s="412">
        <f>' Шаблон материалов'!E74</f>
        <v>0</v>
      </c>
      <c r="G91" s="412">
        <f>' Шаблон материалов'!F74</f>
        <v>0</v>
      </c>
      <c r="H91" s="412"/>
      <c r="I91" s="413">
        <f t="shared" si="2"/>
        <v>0</v>
      </c>
      <c r="J91" s="775">
        <f t="shared" si="3"/>
        <v>0</v>
      </c>
      <c r="K91" s="776"/>
    </row>
    <row r="92" spans="1:11">
      <c r="A92" s="109">
        <v>74</v>
      </c>
      <c r="B92" s="300"/>
      <c r="C92" s="412">
        <f>' Шаблон материалов'!B75</f>
        <v>0</v>
      </c>
      <c r="D92" s="412">
        <f>' Шаблон материалов'!C75</f>
        <v>0</v>
      </c>
      <c r="E92" s="412">
        <f>' Шаблон материалов'!D75</f>
        <v>0</v>
      </c>
      <c r="F92" s="412">
        <f>' Шаблон материалов'!E75</f>
        <v>0</v>
      </c>
      <c r="G92" s="412">
        <f>' Шаблон материалов'!F75</f>
        <v>0</v>
      </c>
      <c r="H92" s="412"/>
      <c r="I92" s="413">
        <f t="shared" si="2"/>
        <v>0</v>
      </c>
      <c r="J92" s="775">
        <f t="shared" si="3"/>
        <v>0</v>
      </c>
      <c r="K92" s="776"/>
    </row>
    <row r="93" spans="1:11">
      <c r="A93" s="109">
        <v>75</v>
      </c>
      <c r="B93" s="300"/>
      <c r="C93" s="412">
        <f>' Шаблон материалов'!B76</f>
        <v>0</v>
      </c>
      <c r="D93" s="412">
        <f>' Шаблон материалов'!C76</f>
        <v>0</v>
      </c>
      <c r="E93" s="412">
        <f>' Шаблон материалов'!D76</f>
        <v>0</v>
      </c>
      <c r="F93" s="412">
        <f>' Шаблон материалов'!E76</f>
        <v>0</v>
      </c>
      <c r="G93" s="412">
        <f>' Шаблон материалов'!F76</f>
        <v>0</v>
      </c>
      <c r="H93" s="412"/>
      <c r="I93" s="413">
        <f t="shared" si="2"/>
        <v>0</v>
      </c>
      <c r="J93" s="775">
        <f t="shared" si="3"/>
        <v>0</v>
      </c>
      <c r="K93" s="776"/>
    </row>
    <row r="94" spans="1:11">
      <c r="A94" s="109">
        <v>76</v>
      </c>
      <c r="B94" s="300"/>
      <c r="C94" s="412">
        <f>' Шаблон материалов'!B77</f>
        <v>0</v>
      </c>
      <c r="D94" s="412">
        <f>' Шаблон материалов'!C77</f>
        <v>0</v>
      </c>
      <c r="E94" s="412">
        <f>' Шаблон материалов'!D77</f>
        <v>0</v>
      </c>
      <c r="F94" s="412">
        <f>' Шаблон материалов'!E77</f>
        <v>0</v>
      </c>
      <c r="G94" s="412">
        <f>' Шаблон материалов'!F77</f>
        <v>0</v>
      </c>
      <c r="H94" s="412"/>
      <c r="I94" s="413">
        <f t="shared" si="2"/>
        <v>0</v>
      </c>
      <c r="J94" s="775">
        <f t="shared" si="3"/>
        <v>0</v>
      </c>
      <c r="K94" s="776"/>
    </row>
    <row r="95" spans="1:11">
      <c r="A95" s="109">
        <v>77</v>
      </c>
      <c r="B95" s="300"/>
      <c r="C95" s="412">
        <f>' Шаблон материалов'!B78</f>
        <v>0</v>
      </c>
      <c r="D95" s="412">
        <f>' Шаблон материалов'!C78</f>
        <v>0</v>
      </c>
      <c r="E95" s="412">
        <f>' Шаблон материалов'!D78</f>
        <v>0</v>
      </c>
      <c r="F95" s="412">
        <f>' Шаблон материалов'!E78</f>
        <v>0</v>
      </c>
      <c r="G95" s="412">
        <f>' Шаблон материалов'!F78</f>
        <v>0</v>
      </c>
      <c r="H95" s="412"/>
      <c r="I95" s="413">
        <f t="shared" si="2"/>
        <v>0</v>
      </c>
      <c r="J95" s="775">
        <f t="shared" si="3"/>
        <v>0</v>
      </c>
      <c r="K95" s="776"/>
    </row>
    <row r="96" spans="1:11">
      <c r="A96" s="109">
        <v>78</v>
      </c>
      <c r="B96" s="300"/>
      <c r="C96" s="412">
        <f>' Шаблон материалов'!B79</f>
        <v>0</v>
      </c>
      <c r="D96" s="412">
        <f>' Шаблон материалов'!C79</f>
        <v>0</v>
      </c>
      <c r="E96" s="412">
        <f>' Шаблон материалов'!D79</f>
        <v>0</v>
      </c>
      <c r="F96" s="412">
        <f>' Шаблон материалов'!E79</f>
        <v>0</v>
      </c>
      <c r="G96" s="412">
        <f>' Шаблон материалов'!F79</f>
        <v>0</v>
      </c>
      <c r="H96" s="412"/>
      <c r="I96" s="413">
        <f t="shared" si="2"/>
        <v>0</v>
      </c>
      <c r="J96" s="775">
        <f t="shared" si="3"/>
        <v>0</v>
      </c>
      <c r="K96" s="776"/>
    </row>
    <row r="97" spans="1:11">
      <c r="A97" s="109">
        <v>79</v>
      </c>
      <c r="B97" s="300"/>
      <c r="C97" s="412">
        <f>' Шаблон материалов'!B80</f>
        <v>0</v>
      </c>
      <c r="D97" s="412">
        <f>' Шаблон материалов'!C80</f>
        <v>0</v>
      </c>
      <c r="E97" s="412">
        <f>' Шаблон материалов'!D80</f>
        <v>0</v>
      </c>
      <c r="F97" s="412">
        <f>' Шаблон материалов'!E80</f>
        <v>0</v>
      </c>
      <c r="G97" s="412">
        <f>' Шаблон материалов'!F80</f>
        <v>0</v>
      </c>
      <c r="H97" s="412"/>
      <c r="I97" s="413">
        <f t="shared" si="2"/>
        <v>0</v>
      </c>
      <c r="J97" s="775">
        <f t="shared" si="3"/>
        <v>0</v>
      </c>
      <c r="K97" s="776"/>
    </row>
    <row r="98" spans="1:11">
      <c r="A98" s="109">
        <v>80</v>
      </c>
      <c r="B98" s="300"/>
      <c r="C98" s="412">
        <f>' Шаблон материалов'!B81</f>
        <v>0</v>
      </c>
      <c r="D98" s="412">
        <f>' Шаблон материалов'!C81</f>
        <v>0</v>
      </c>
      <c r="E98" s="412">
        <f>' Шаблон материалов'!D81</f>
        <v>0</v>
      </c>
      <c r="F98" s="412">
        <f>' Шаблон материалов'!E81</f>
        <v>0</v>
      </c>
      <c r="G98" s="412">
        <f>' Шаблон материалов'!F81</f>
        <v>0</v>
      </c>
      <c r="H98" s="412"/>
      <c r="I98" s="413">
        <f t="shared" si="2"/>
        <v>0</v>
      </c>
      <c r="J98" s="775">
        <f t="shared" si="3"/>
        <v>0</v>
      </c>
      <c r="K98" s="776"/>
    </row>
    <row r="99" spans="1:11">
      <c r="A99" s="109">
        <v>81</v>
      </c>
      <c r="B99" s="300"/>
      <c r="C99" s="412">
        <f>' Шаблон материалов'!B82</f>
        <v>0</v>
      </c>
      <c r="D99" s="412">
        <f>' Шаблон материалов'!C82</f>
        <v>0</v>
      </c>
      <c r="E99" s="412">
        <f>' Шаблон материалов'!D82</f>
        <v>0</v>
      </c>
      <c r="F99" s="412">
        <f>' Шаблон материалов'!E82</f>
        <v>0</v>
      </c>
      <c r="G99" s="412">
        <f>' Шаблон материалов'!F82</f>
        <v>0</v>
      </c>
      <c r="H99" s="412"/>
      <c r="I99" s="413">
        <f t="shared" si="2"/>
        <v>0</v>
      </c>
      <c r="J99" s="775">
        <f t="shared" si="3"/>
        <v>0</v>
      </c>
      <c r="K99" s="776"/>
    </row>
    <row r="100" spans="1:11">
      <c r="A100" s="109">
        <v>82</v>
      </c>
      <c r="B100" s="300"/>
      <c r="C100" s="412">
        <f>' Шаблон материалов'!B83</f>
        <v>0</v>
      </c>
      <c r="D100" s="412">
        <f>' Шаблон материалов'!C83</f>
        <v>0</v>
      </c>
      <c r="E100" s="412">
        <f>' Шаблон материалов'!D83</f>
        <v>0</v>
      </c>
      <c r="F100" s="412">
        <f>' Шаблон материалов'!E83</f>
        <v>0</v>
      </c>
      <c r="G100" s="412">
        <f>' Шаблон материалов'!F83</f>
        <v>0</v>
      </c>
      <c r="H100" s="412"/>
      <c r="I100" s="413">
        <f t="shared" si="2"/>
        <v>0</v>
      </c>
      <c r="J100" s="775">
        <f t="shared" si="3"/>
        <v>0</v>
      </c>
      <c r="K100" s="776"/>
    </row>
    <row r="101" spans="1:11">
      <c r="A101" s="109">
        <v>83</v>
      </c>
      <c r="B101" s="300"/>
      <c r="C101" s="412">
        <f>' Шаблон материалов'!B84</f>
        <v>0</v>
      </c>
      <c r="D101" s="412">
        <f>' Шаблон материалов'!C84</f>
        <v>0</v>
      </c>
      <c r="E101" s="412">
        <f>' Шаблон материалов'!D84</f>
        <v>0</v>
      </c>
      <c r="F101" s="412">
        <f>' Шаблон материалов'!E84</f>
        <v>0</v>
      </c>
      <c r="G101" s="412">
        <f>' Шаблон материалов'!F84</f>
        <v>0</v>
      </c>
      <c r="H101" s="412"/>
      <c r="I101" s="413">
        <f t="shared" si="2"/>
        <v>0</v>
      </c>
      <c r="J101" s="775">
        <f t="shared" si="3"/>
        <v>0</v>
      </c>
      <c r="K101" s="776"/>
    </row>
    <row r="102" spans="1:11">
      <c r="A102" s="109">
        <v>84</v>
      </c>
      <c r="B102" s="300"/>
      <c r="C102" s="412">
        <f>' Шаблон материалов'!B85</f>
        <v>0</v>
      </c>
      <c r="D102" s="412">
        <f>' Шаблон материалов'!C85</f>
        <v>0</v>
      </c>
      <c r="E102" s="412">
        <f>' Шаблон материалов'!D85</f>
        <v>0</v>
      </c>
      <c r="F102" s="412">
        <f>' Шаблон материалов'!E85</f>
        <v>0</v>
      </c>
      <c r="G102" s="412">
        <f>' Шаблон материалов'!F85</f>
        <v>0</v>
      </c>
      <c r="H102" s="412"/>
      <c r="I102" s="413">
        <f t="shared" si="2"/>
        <v>0</v>
      </c>
      <c r="J102" s="775">
        <f t="shared" si="3"/>
        <v>0</v>
      </c>
      <c r="K102" s="776"/>
    </row>
    <row r="103" spans="1:11">
      <c r="A103" s="109">
        <v>85</v>
      </c>
      <c r="B103" s="300"/>
      <c r="C103" s="412">
        <f>' Шаблон материалов'!B86</f>
        <v>0</v>
      </c>
      <c r="D103" s="412">
        <f>' Шаблон материалов'!C86</f>
        <v>0</v>
      </c>
      <c r="E103" s="412">
        <f>' Шаблон материалов'!D86</f>
        <v>0</v>
      </c>
      <c r="F103" s="412">
        <f>' Шаблон материалов'!E86</f>
        <v>0</v>
      </c>
      <c r="G103" s="412">
        <f>' Шаблон материалов'!F86</f>
        <v>0</v>
      </c>
      <c r="H103" s="412"/>
      <c r="I103" s="413">
        <f t="shared" si="2"/>
        <v>0</v>
      </c>
      <c r="J103" s="775">
        <f t="shared" si="3"/>
        <v>0</v>
      </c>
      <c r="K103" s="776"/>
    </row>
    <row r="104" spans="1:11">
      <c r="A104" s="109">
        <v>86</v>
      </c>
      <c r="B104" s="300"/>
      <c r="C104" s="412">
        <f>' Шаблон материалов'!B87</f>
        <v>0</v>
      </c>
      <c r="D104" s="412">
        <f>' Шаблон материалов'!C87</f>
        <v>0</v>
      </c>
      <c r="E104" s="412">
        <f>' Шаблон материалов'!D87</f>
        <v>0</v>
      </c>
      <c r="F104" s="412">
        <f>' Шаблон материалов'!E87</f>
        <v>0</v>
      </c>
      <c r="G104" s="412">
        <f>' Шаблон материалов'!F87</f>
        <v>0</v>
      </c>
      <c r="H104" s="412"/>
      <c r="I104" s="413">
        <f t="shared" si="2"/>
        <v>0</v>
      </c>
      <c r="J104" s="775">
        <f t="shared" si="3"/>
        <v>0</v>
      </c>
      <c r="K104" s="776"/>
    </row>
    <row r="105" spans="1:11">
      <c r="A105" s="109">
        <v>87</v>
      </c>
      <c r="B105" s="300"/>
      <c r="C105" s="412">
        <f>' Шаблон материалов'!B88</f>
        <v>0</v>
      </c>
      <c r="D105" s="412">
        <f>' Шаблон материалов'!C88</f>
        <v>0</v>
      </c>
      <c r="E105" s="412">
        <f>' Шаблон материалов'!D88</f>
        <v>0</v>
      </c>
      <c r="F105" s="412">
        <f>' Шаблон материалов'!E88</f>
        <v>0</v>
      </c>
      <c r="G105" s="412">
        <f>' Шаблон материалов'!F88</f>
        <v>0</v>
      </c>
      <c r="H105" s="412"/>
      <c r="I105" s="413">
        <f t="shared" si="2"/>
        <v>0</v>
      </c>
      <c r="J105" s="775">
        <f t="shared" si="3"/>
        <v>0</v>
      </c>
      <c r="K105" s="776"/>
    </row>
    <row r="106" spans="1:11">
      <c r="A106" s="109">
        <v>88</v>
      </c>
      <c r="B106" s="300"/>
      <c r="C106" s="412">
        <f>' Шаблон материалов'!B89</f>
        <v>0</v>
      </c>
      <c r="D106" s="412">
        <f>' Шаблон материалов'!C89</f>
        <v>0</v>
      </c>
      <c r="E106" s="412">
        <f>' Шаблон материалов'!D89</f>
        <v>0</v>
      </c>
      <c r="F106" s="412">
        <f>' Шаблон материалов'!E89</f>
        <v>0</v>
      </c>
      <c r="G106" s="412">
        <f>' Шаблон материалов'!F89</f>
        <v>0</v>
      </c>
      <c r="H106" s="412"/>
      <c r="I106" s="413">
        <f t="shared" si="2"/>
        <v>0</v>
      </c>
      <c r="J106" s="775">
        <f t="shared" si="3"/>
        <v>0</v>
      </c>
      <c r="K106" s="776"/>
    </row>
    <row r="107" spans="1:11">
      <c r="A107" s="109">
        <v>89</v>
      </c>
      <c r="B107" s="300"/>
      <c r="C107" s="412">
        <f>' Шаблон материалов'!B90</f>
        <v>0</v>
      </c>
      <c r="D107" s="412">
        <f>' Шаблон материалов'!C90</f>
        <v>0</v>
      </c>
      <c r="E107" s="412">
        <f>' Шаблон материалов'!D90</f>
        <v>0</v>
      </c>
      <c r="F107" s="412">
        <f>' Шаблон материалов'!E90</f>
        <v>0</v>
      </c>
      <c r="G107" s="412">
        <f>' Шаблон материалов'!F90</f>
        <v>0</v>
      </c>
      <c r="H107" s="412"/>
      <c r="I107" s="413">
        <f t="shared" si="2"/>
        <v>0</v>
      </c>
      <c r="J107" s="775">
        <f t="shared" si="3"/>
        <v>0</v>
      </c>
      <c r="K107" s="776"/>
    </row>
    <row r="108" spans="1:11">
      <c r="A108" s="109">
        <v>90</v>
      </c>
      <c r="B108" s="300"/>
      <c r="C108" s="412">
        <f>' Шаблон материалов'!B91</f>
        <v>0</v>
      </c>
      <c r="D108" s="412">
        <f>' Шаблон материалов'!C91</f>
        <v>0</v>
      </c>
      <c r="E108" s="412">
        <f>' Шаблон материалов'!D91</f>
        <v>0</v>
      </c>
      <c r="F108" s="412">
        <f>' Шаблон материалов'!E91</f>
        <v>0</v>
      </c>
      <c r="G108" s="412">
        <f>' Шаблон материалов'!F91</f>
        <v>0</v>
      </c>
      <c r="H108" s="412"/>
      <c r="I108" s="413">
        <f t="shared" si="2"/>
        <v>0</v>
      </c>
      <c r="J108" s="775">
        <f t="shared" si="3"/>
        <v>0</v>
      </c>
      <c r="K108" s="776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755" t="s">
        <v>116</v>
      </c>
      <c r="E110" s="755"/>
      <c r="F110" s="755"/>
      <c r="G110" s="29" t="s">
        <v>60</v>
      </c>
      <c r="H110" s="31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>
      <c r="A112" s="177"/>
      <c r="B112" s="177"/>
      <c r="C112" s="760" t="s">
        <v>38</v>
      </c>
      <c r="D112" s="760"/>
      <c r="E112" s="760"/>
      <c r="F112" s="760"/>
      <c r="G112" s="760"/>
      <c r="H112" s="760"/>
      <c r="I112" s="760"/>
      <c r="J112" s="760"/>
      <c r="K112" s="760"/>
    </row>
    <row r="113" spans="1:11" ht="15.6" customHeight="1">
      <c r="A113" s="740" t="s">
        <v>150</v>
      </c>
      <c r="B113" s="741"/>
      <c r="C113" s="742"/>
      <c r="D113" s="175"/>
      <c r="E113" s="173"/>
      <c r="F113" s="175"/>
      <c r="G113" s="173"/>
      <c r="H113" s="175"/>
      <c r="I113" s="173"/>
      <c r="J113" s="178"/>
    </row>
    <row r="114" spans="1:11" ht="25.5" customHeight="1">
      <c r="A114" s="743"/>
      <c r="B114" s="744"/>
      <c r="C114" s="745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63" t="s">
        <v>7</v>
      </c>
      <c r="B117" s="765" t="s">
        <v>178</v>
      </c>
      <c r="C117" s="767" t="s">
        <v>151</v>
      </c>
      <c r="D117" s="379" t="s">
        <v>23449</v>
      </c>
      <c r="E117" s="769" t="s">
        <v>113</v>
      </c>
      <c r="F117" s="782" t="s">
        <v>118</v>
      </c>
      <c r="G117" s="767" t="s">
        <v>26</v>
      </c>
      <c r="H117" s="767" t="s">
        <v>117</v>
      </c>
      <c r="I117" s="773" t="s">
        <v>27</v>
      </c>
      <c r="J117" s="761" t="s">
        <v>10</v>
      </c>
      <c r="K117" s="762"/>
    </row>
    <row r="118" spans="1:11">
      <c r="A118" s="764"/>
      <c r="B118" s="766"/>
      <c r="C118" s="768"/>
      <c r="D118" s="431">
        <f>K9</f>
        <v>0.85</v>
      </c>
      <c r="E118" s="770"/>
      <c r="F118" s="783"/>
      <c r="G118" s="768"/>
      <c r="H118" s="768"/>
      <c r="I118" s="774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0.85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439"/>
      <c r="D120" s="430">
        <f t="shared" ref="D120:D174" si="4">$D$118</f>
        <v>0.85</v>
      </c>
      <c r="E120" s="419"/>
      <c r="F120" s="276"/>
      <c r="G120" s="55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439"/>
      <c r="D121" s="430">
        <f t="shared" si="4"/>
        <v>0.85</v>
      </c>
      <c r="E121" s="419"/>
      <c r="F121" s="276"/>
      <c r="G121" s="55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439"/>
      <c r="D122" s="430">
        <f t="shared" si="4"/>
        <v>0.85</v>
      </c>
      <c r="E122" s="419"/>
      <c r="F122" s="276"/>
      <c r="G122" s="55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0.85</v>
      </c>
      <c r="E123" s="419"/>
      <c r="F123" s="276"/>
      <c r="G123" s="55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0.85</v>
      </c>
      <c r="E124" s="419"/>
      <c r="F124" s="276"/>
      <c r="G124" s="55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439"/>
      <c r="D125" s="430">
        <f t="shared" si="4"/>
        <v>0.85</v>
      </c>
      <c r="E125" s="419"/>
      <c r="F125" s="276"/>
      <c r="G125" s="55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0.85</v>
      </c>
      <c r="E126" s="419"/>
      <c r="F126" s="276"/>
      <c r="G126" s="55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0.85</v>
      </c>
      <c r="E127" s="419"/>
      <c r="F127" s="276"/>
      <c r="G127" s="55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0.85</v>
      </c>
      <c r="E128" s="419"/>
      <c r="F128" s="276"/>
      <c r="G128" s="55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439"/>
      <c r="D129" s="430">
        <f t="shared" si="4"/>
        <v>0.85</v>
      </c>
      <c r="E129" s="419"/>
      <c r="F129" s="276"/>
      <c r="G129" s="555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0.85</v>
      </c>
      <c r="E130" s="419"/>
      <c r="F130" s="276"/>
      <c r="G130" s="555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0.85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0.85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0.85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0.85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0.85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0.85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276"/>
      <c r="C137" s="279"/>
      <c r="D137" s="430">
        <f t="shared" si="4"/>
        <v>0.85</v>
      </c>
      <c r="E137" s="419"/>
      <c r="F137" s="276"/>
      <c r="G137" s="291"/>
      <c r="H137" s="3">
        <f t="shared" si="5"/>
        <v>0</v>
      </c>
      <c r="I137" s="53">
        <f t="shared" si="6"/>
        <v>0</v>
      </c>
      <c r="J137" s="53"/>
      <c r="K137" s="53">
        <f>IF(I137=0,0,(инф.!$C$1)*I137)</f>
        <v>0</v>
      </c>
    </row>
    <row r="138" spans="1:11" hidden="1">
      <c r="A138" s="3">
        <v>20</v>
      </c>
      <c r="B138" s="276"/>
      <c r="C138" s="279"/>
      <c r="D138" s="430">
        <f t="shared" si="4"/>
        <v>0.85</v>
      </c>
      <c r="E138" s="419"/>
      <c r="F138" s="276"/>
      <c r="G138" s="291"/>
      <c r="H138" s="3">
        <f t="shared" si="5"/>
        <v>0</v>
      </c>
      <c r="I138" s="53">
        <f t="shared" si="6"/>
        <v>0</v>
      </c>
      <c r="J138" s="53"/>
      <c r="K138" s="53">
        <f>IF(I138=0,0,(инф.!$C$1)*I138)</f>
        <v>0</v>
      </c>
    </row>
    <row r="139" spans="1:11" hidden="1">
      <c r="A139" s="3">
        <v>21</v>
      </c>
      <c r="B139" s="276"/>
      <c r="C139" s="279"/>
      <c r="D139" s="430">
        <f t="shared" si="4"/>
        <v>0.85</v>
      </c>
      <c r="E139" s="419"/>
      <c r="F139" s="276"/>
      <c r="G139" s="291"/>
      <c r="H139" s="3">
        <f t="shared" si="5"/>
        <v>0</v>
      </c>
      <c r="I139" s="53">
        <f t="shared" si="6"/>
        <v>0</v>
      </c>
      <c r="J139" s="53"/>
      <c r="K139" s="53">
        <f>IF(I139=0,0,(инф.!$C$1)*I139)</f>
        <v>0</v>
      </c>
    </row>
    <row r="140" spans="1:11" hidden="1">
      <c r="A140" s="3">
        <v>22</v>
      </c>
      <c r="B140" s="276"/>
      <c r="C140" s="279"/>
      <c r="D140" s="430">
        <f t="shared" si="4"/>
        <v>0.85</v>
      </c>
      <c r="E140" s="419"/>
      <c r="F140" s="276"/>
      <c r="G140" s="291"/>
      <c r="H140" s="3">
        <f t="shared" si="5"/>
        <v>0</v>
      </c>
      <c r="I140" s="53">
        <f t="shared" si="6"/>
        <v>0</v>
      </c>
      <c r="J140" s="53"/>
      <c r="K140" s="53">
        <f>IF(I140=0,0,(инф.!$C$1)*I140)</f>
        <v>0</v>
      </c>
    </row>
    <row r="141" spans="1:11" hidden="1">
      <c r="A141" s="3">
        <v>23</v>
      </c>
      <c r="B141" s="276"/>
      <c r="C141" s="279"/>
      <c r="D141" s="430">
        <f t="shared" si="4"/>
        <v>0.85</v>
      </c>
      <c r="E141" s="419"/>
      <c r="F141" s="276"/>
      <c r="G141" s="291"/>
      <c r="H141" s="3">
        <f t="shared" si="5"/>
        <v>0</v>
      </c>
      <c r="I141" s="53">
        <f t="shared" si="6"/>
        <v>0</v>
      </c>
      <c r="J141" s="53"/>
      <c r="K141" s="53">
        <f>IF(I141=0,0,(инф.!$C$1)*I141)</f>
        <v>0</v>
      </c>
    </row>
    <row r="142" spans="1:11" hidden="1">
      <c r="A142" s="3">
        <v>24</v>
      </c>
      <c r="B142" s="276"/>
      <c r="C142" s="279"/>
      <c r="D142" s="430">
        <f t="shared" si="4"/>
        <v>0.85</v>
      </c>
      <c r="E142" s="419"/>
      <c r="F142" s="276"/>
      <c r="G142" s="291"/>
      <c r="H142" s="3">
        <f t="shared" si="5"/>
        <v>0</v>
      </c>
      <c r="I142" s="53">
        <f t="shared" si="6"/>
        <v>0</v>
      </c>
      <c r="J142" s="53"/>
      <c r="K142" s="53">
        <f>IF(I142=0,0,(инф.!$C$1)*I142)</f>
        <v>0</v>
      </c>
    </row>
    <row r="143" spans="1:11" hidden="1">
      <c r="A143" s="3">
        <v>25</v>
      </c>
      <c r="B143" s="276"/>
      <c r="C143" s="279"/>
      <c r="D143" s="430">
        <f t="shared" si="4"/>
        <v>0.85</v>
      </c>
      <c r="E143" s="419"/>
      <c r="F143" s="276"/>
      <c r="G143" s="291"/>
      <c r="H143" s="3">
        <f t="shared" si="5"/>
        <v>0</v>
      </c>
      <c r="I143" s="53">
        <f t="shared" si="6"/>
        <v>0</v>
      </c>
      <c r="J143" s="53"/>
      <c r="K143" s="53">
        <f>IF(I143=0,0,(инф.!$C$1)*I143)</f>
        <v>0</v>
      </c>
    </row>
    <row r="144" spans="1:11" hidden="1">
      <c r="A144" s="3">
        <v>26</v>
      </c>
      <c r="B144" s="276"/>
      <c r="C144" s="279"/>
      <c r="D144" s="430">
        <f t="shared" si="4"/>
        <v>0.85</v>
      </c>
      <c r="E144" s="419"/>
      <c r="F144" s="276"/>
      <c r="G144" s="291"/>
      <c r="H144" s="3">
        <f t="shared" si="5"/>
        <v>0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>
      <c r="A145" s="3">
        <v>27</v>
      </c>
      <c r="B145" s="276"/>
      <c r="C145" s="279"/>
      <c r="D145" s="430">
        <f t="shared" si="4"/>
        <v>0.85</v>
      </c>
      <c r="E145" s="419"/>
      <c r="F145" s="276"/>
      <c r="G145" s="291"/>
      <c r="H145" s="3">
        <f t="shared" si="5"/>
        <v>0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>
      <c r="A146" s="3">
        <v>28</v>
      </c>
      <c r="B146" s="276"/>
      <c r="C146" s="279"/>
      <c r="D146" s="430">
        <f t="shared" si="4"/>
        <v>0.85</v>
      </c>
      <c r="E146" s="419"/>
      <c r="F146" s="276"/>
      <c r="G146" s="291"/>
      <c r="H146" s="3">
        <f t="shared" si="5"/>
        <v>0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4"/>
        <v>0.85</v>
      </c>
      <c r="E147" s="419"/>
      <c r="F147" s="276"/>
      <c r="G147" s="291"/>
      <c r="H147" s="3">
        <f t="shared" si="5"/>
        <v>0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4"/>
        <v>0.85</v>
      </c>
      <c r="E148" s="419"/>
      <c r="F148" s="276"/>
      <c r="G148" s="291"/>
      <c r="H148" s="3">
        <f t="shared" si="5"/>
        <v>0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4"/>
        <v>0.85</v>
      </c>
      <c r="E149" s="419"/>
      <c r="F149" s="276"/>
      <c r="G149" s="291"/>
      <c r="H149" s="3">
        <f t="shared" si="5"/>
        <v>0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4"/>
        <v>0.85</v>
      </c>
      <c r="E150" s="419"/>
      <c r="F150" s="276"/>
      <c r="G150" s="291"/>
      <c r="H150" s="3">
        <f t="shared" si="5"/>
        <v>0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4"/>
        <v>0.85</v>
      </c>
      <c r="E151" s="419"/>
      <c r="F151" s="276"/>
      <c r="G151" s="291"/>
      <c r="H151" s="3">
        <f t="shared" si="5"/>
        <v>0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4"/>
        <v>0.85</v>
      </c>
      <c r="E152" s="419"/>
      <c r="F152" s="276"/>
      <c r="G152" s="291"/>
      <c r="H152" s="3">
        <f t="shared" si="5"/>
        <v>0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4"/>
        <v>0.85</v>
      </c>
      <c r="E153" s="419"/>
      <c r="F153" s="276"/>
      <c r="G153" s="291"/>
      <c r="H153" s="3">
        <f t="shared" si="5"/>
        <v>0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4"/>
        <v>0.85</v>
      </c>
      <c r="E154" s="419"/>
      <c r="F154" s="276"/>
      <c r="G154" s="291"/>
      <c r="H154" s="3">
        <f t="shared" si="5"/>
        <v>0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4"/>
        <v>0.85</v>
      </c>
      <c r="E155" s="419"/>
      <c r="F155" s="276"/>
      <c r="G155" s="291"/>
      <c r="H155" s="3">
        <f t="shared" si="5"/>
        <v>0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4"/>
        <v>0.85</v>
      </c>
      <c r="E156" s="419"/>
      <c r="F156" s="276"/>
      <c r="G156" s="291"/>
      <c r="H156" s="3">
        <f t="shared" si="5"/>
        <v>0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4"/>
        <v>0.85</v>
      </c>
      <c r="E157" s="419"/>
      <c r="F157" s="276"/>
      <c r="G157" s="291"/>
      <c r="H157" s="3">
        <f t="shared" si="5"/>
        <v>0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4"/>
        <v>0.85</v>
      </c>
      <c r="E158" s="419"/>
      <c r="F158" s="276"/>
      <c r="G158" s="291"/>
      <c r="H158" s="3">
        <f t="shared" si="5"/>
        <v>0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4"/>
        <v>0.85</v>
      </c>
      <c r="E159" s="419"/>
      <c r="F159" s="276"/>
      <c r="G159" s="291"/>
      <c r="H159" s="3">
        <f t="shared" si="5"/>
        <v>0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4"/>
        <v>0.85</v>
      </c>
      <c r="E160" s="419"/>
      <c r="F160" s="276"/>
      <c r="G160" s="291"/>
      <c r="H160" s="3">
        <f t="shared" si="5"/>
        <v>0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4"/>
        <v>0.85</v>
      </c>
      <c r="E161" s="419"/>
      <c r="F161" s="276"/>
      <c r="G161" s="291"/>
      <c r="H161" s="3">
        <f t="shared" si="5"/>
        <v>0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4"/>
        <v>0.85</v>
      </c>
      <c r="E162" s="419"/>
      <c r="F162" s="276"/>
      <c r="G162" s="291"/>
      <c r="H162" s="3">
        <f t="shared" si="5"/>
        <v>0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4"/>
        <v>0.85</v>
      </c>
      <c r="E163" s="419"/>
      <c r="F163" s="276"/>
      <c r="G163" s="291"/>
      <c r="H163" s="3">
        <f t="shared" si="5"/>
        <v>0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4"/>
        <v>0.85</v>
      </c>
      <c r="E164" s="419"/>
      <c r="F164" s="276"/>
      <c r="G164" s="291"/>
      <c r="H164" s="3">
        <f t="shared" si="5"/>
        <v>0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4"/>
        <v>0.85</v>
      </c>
      <c r="E165" s="419"/>
      <c r="F165" s="276"/>
      <c r="G165" s="291"/>
      <c r="H165" s="3">
        <f t="shared" si="5"/>
        <v>0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4"/>
        <v>0.85</v>
      </c>
      <c r="E166" s="419"/>
      <c r="F166" s="276"/>
      <c r="G166" s="291"/>
      <c r="H166" s="3">
        <f t="shared" si="5"/>
        <v>0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4"/>
        <v>0.85</v>
      </c>
      <c r="E167" s="419"/>
      <c r="F167" s="276"/>
      <c r="G167" s="291"/>
      <c r="H167" s="291">
        <f t="shared" si="5"/>
        <v>0</v>
      </c>
      <c r="I167" s="291">
        <f t="shared" si="6"/>
        <v>0</v>
      </c>
      <c r="J167" s="291"/>
      <c r="K167" s="291">
        <f>IF(I167=0,0,(инф.!$C$1)*I167)</f>
        <v>0</v>
      </c>
    </row>
    <row r="168" spans="1:14" hidden="1">
      <c r="A168" s="3">
        <v>50</v>
      </c>
      <c r="B168" s="276"/>
      <c r="C168" s="279"/>
      <c r="D168" s="430">
        <f t="shared" si="4"/>
        <v>0.85</v>
      </c>
      <c r="E168" s="419"/>
      <c r="F168" s="276"/>
      <c r="G168" s="291"/>
      <c r="H168" s="291">
        <f t="shared" si="5"/>
        <v>0</v>
      </c>
      <c r="I168" s="291">
        <f t="shared" si="6"/>
        <v>0</v>
      </c>
      <c r="J168" s="291">
        <f>I168*инф.!$D$1</f>
        <v>0</v>
      </c>
      <c r="K168" s="291">
        <f>IF(I168=0,0,(инф.!$C$1)*I168)</f>
        <v>0</v>
      </c>
    </row>
    <row r="169" spans="1:14">
      <c r="A169" s="180">
        <v>51</v>
      </c>
      <c r="B169" s="242"/>
      <c r="C169" s="243">
        <f>IF(D113="L крив.1 (м)",0,D113)</f>
        <v>0</v>
      </c>
      <c r="D169" s="430">
        <v>0.9</v>
      </c>
      <c r="E169" s="422"/>
      <c r="F169" s="242"/>
      <c r="G169" s="244">
        <f>E115</f>
        <v>0</v>
      </c>
      <c r="H169" s="244">
        <f t="shared" si="5"/>
        <v>0</v>
      </c>
      <c r="I169" s="244">
        <f t="shared" si="6"/>
        <v>0</v>
      </c>
      <c r="J169" s="244">
        <f>I169*инф.!$D$1</f>
        <v>0</v>
      </c>
      <c r="K169" s="244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v>0.9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v>0.9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0.85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0.85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0.85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3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3">
        <f>K110+K175</f>
        <v>0</v>
      </c>
      <c r="G180" s="779"/>
      <c r="H180" s="779"/>
      <c r="I180" s="779"/>
      <c r="J180" s="779"/>
      <c r="K180" s="779"/>
    </row>
    <row r="181" spans="1:14" ht="15.75">
      <c r="A181" s="281" t="s">
        <v>101</v>
      </c>
      <c r="B181" s="281"/>
      <c r="C181" s="780"/>
      <c r="D181" s="780"/>
      <c r="E181" s="780"/>
      <c r="F181" s="780"/>
      <c r="G181" s="780"/>
      <c r="H181" s="780"/>
      <c r="I181" s="780"/>
      <c r="J181" s="780"/>
      <c r="K181" s="780"/>
    </row>
    <row r="182" spans="1:14" ht="15.75">
      <c r="A182" s="781"/>
      <c r="B182" s="781"/>
      <c r="C182" s="781"/>
      <c r="D182" s="781"/>
      <c r="E182" s="781"/>
      <c r="F182" s="781"/>
      <c r="G182" s="781"/>
      <c r="H182" s="781"/>
      <c r="I182" s="781"/>
      <c r="J182" s="781"/>
      <c r="K182" s="781"/>
    </row>
    <row r="183" spans="1:14" ht="15.75">
      <c r="A183" s="781"/>
      <c r="B183" s="781"/>
      <c r="C183" s="781"/>
      <c r="D183" s="781"/>
      <c r="E183" s="781"/>
      <c r="F183" s="781"/>
      <c r="G183" s="781"/>
      <c r="H183" s="781"/>
      <c r="I183" s="781"/>
      <c r="J183" s="781"/>
      <c r="K183" s="781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37" t="str">
        <f>изд.1!A185</f>
        <v>Топоров Э.В.</v>
      </c>
      <c r="B185" s="737"/>
      <c r="C185" s="737"/>
      <c r="D185" s="737"/>
      <c r="E185" s="245"/>
      <c r="F185" s="245"/>
      <c r="G185" s="245"/>
      <c r="H185" s="737"/>
      <c r="I185" s="737"/>
      <c r="J185" s="737"/>
      <c r="K185" s="737"/>
    </row>
    <row r="186" spans="1:14">
      <c r="A186" s="738"/>
      <c r="B186" s="738"/>
      <c r="C186" s="738"/>
      <c r="D186" s="738"/>
      <c r="E186" s="248"/>
      <c r="F186" s="248"/>
      <c r="G186" s="248"/>
      <c r="H186" s="738"/>
      <c r="I186" s="738"/>
      <c r="J186" s="738"/>
      <c r="K186" s="738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17" t="str">
        <f>$A$3</f>
        <v>ООО БАЛТИК-ЛАЙТ</v>
      </c>
      <c r="D191" s="717"/>
      <c r="E191" s="717"/>
      <c r="F191" s="717"/>
      <c r="G191" s="717"/>
      <c r="H191" s="717"/>
      <c r="I191" s="717"/>
      <c r="J191" s="717"/>
      <c r="K191" s="717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8" t="s">
        <v>23459</v>
      </c>
      <c r="K192" s="719"/>
    </row>
    <row r="193" spans="1:11" ht="24" customHeight="1">
      <c r="A193" s="777">
        <v>1</v>
      </c>
      <c r="B193" s="722"/>
      <c r="C193" s="724" t="str">
        <f>C119</f>
        <v>Подготовка рабоч. проекта на производство</v>
      </c>
      <c r="D193" s="726"/>
      <c r="E193" s="736"/>
      <c r="F193" s="352"/>
      <c r="G193" s="730"/>
      <c r="H193" s="726"/>
      <c r="I193" s="357">
        <f>D193*E193</f>
        <v>0</v>
      </c>
      <c r="J193" s="732"/>
      <c r="K193" s="733"/>
    </row>
    <row r="194" spans="1:11" ht="24" customHeight="1" thickBot="1">
      <c r="A194" s="778"/>
      <c r="B194" s="723"/>
      <c r="C194" s="725"/>
      <c r="D194" s="727"/>
      <c r="E194" s="729"/>
      <c r="F194" s="351"/>
      <c r="G194" s="731"/>
      <c r="H194" s="727"/>
      <c r="I194" s="358"/>
      <c r="J194" s="734"/>
      <c r="K194" s="735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7" t="str">
        <f>$A$3</f>
        <v>ООО БАЛТИК-ЛАЙТ</v>
      </c>
      <c r="D196" s="717"/>
      <c r="E196" s="717"/>
      <c r="F196" s="717"/>
      <c r="G196" s="717"/>
      <c r="H196" s="717"/>
      <c r="I196" s="717"/>
      <c r="J196" s="717"/>
      <c r="K196" s="717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8" t="s">
        <v>23459</v>
      </c>
      <c r="K197" s="719"/>
    </row>
    <row r="198" spans="1:11" ht="23.25" customHeight="1">
      <c r="A198" s="777">
        <v>2</v>
      </c>
      <c r="B198" s="722"/>
      <c r="C198" s="724">
        <f>C120</f>
        <v>0</v>
      </c>
      <c r="D198" s="726"/>
      <c r="E198" s="736" t="e">
        <f>J120/H120</f>
        <v>#DIV/0!</v>
      </c>
      <c r="F198" s="352"/>
      <c r="G198" s="730"/>
      <c r="H198" s="726">
        <v>1</v>
      </c>
      <c r="I198" s="357" t="e">
        <f>D198*E198</f>
        <v>#DIV/0!</v>
      </c>
      <c r="J198" s="732"/>
      <c r="K198" s="733"/>
    </row>
    <row r="199" spans="1:11" ht="23.25" customHeight="1" thickBot="1">
      <c r="A199" s="778"/>
      <c r="B199" s="723"/>
      <c r="C199" s="725"/>
      <c r="D199" s="727"/>
      <c r="E199" s="729"/>
      <c r="F199" s="351"/>
      <c r="G199" s="731"/>
      <c r="H199" s="727"/>
      <c r="I199" s="358"/>
      <c r="J199" s="734"/>
      <c r="K199" s="735"/>
    </row>
    <row r="200" spans="1:11" ht="15.75" thickBot="1"/>
    <row r="201" spans="1:11" ht="16.5" thickBot="1">
      <c r="A201" s="370"/>
      <c r="B201" s="370"/>
      <c r="C201" s="717" t="str">
        <f>$A$3</f>
        <v>ООО БАЛТИК-ЛАЙТ</v>
      </c>
      <c r="D201" s="717"/>
      <c r="E201" s="717"/>
      <c r="F201" s="717"/>
      <c r="G201" s="717"/>
      <c r="H201" s="717"/>
      <c r="I201" s="717"/>
      <c r="J201" s="717"/>
      <c r="K201" s="717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8" t="s">
        <v>23459</v>
      </c>
      <c r="K202" s="719"/>
    </row>
    <row r="203" spans="1:11">
      <c r="A203" s="777">
        <v>3</v>
      </c>
      <c r="B203" s="722"/>
      <c r="C203" s="724">
        <f>C121</f>
        <v>0</v>
      </c>
      <c r="D203" s="726"/>
      <c r="E203" s="736" t="e">
        <f>J121/H121</f>
        <v>#DIV/0!</v>
      </c>
      <c r="F203" s="352"/>
      <c r="G203" s="730"/>
      <c r="H203" s="726">
        <v>1</v>
      </c>
      <c r="I203" s="357" t="e">
        <f>D203*E203</f>
        <v>#DIV/0!</v>
      </c>
      <c r="J203" s="732"/>
      <c r="K203" s="733"/>
    </row>
    <row r="204" spans="1:11" ht="15.75" thickBot="1">
      <c r="A204" s="778"/>
      <c r="B204" s="723"/>
      <c r="C204" s="725"/>
      <c r="D204" s="727"/>
      <c r="E204" s="729"/>
      <c r="F204" s="351"/>
      <c r="G204" s="731"/>
      <c r="H204" s="727"/>
      <c r="I204" s="358"/>
      <c r="J204" s="734"/>
      <c r="K204" s="735"/>
    </row>
    <row r="205" spans="1:11" ht="15.75" thickBot="1"/>
    <row r="206" spans="1:11" ht="16.5" thickBot="1">
      <c r="A206" s="370"/>
      <c r="B206" s="370"/>
      <c r="C206" s="717" t="str">
        <f>$A$3</f>
        <v>ООО БАЛТИК-ЛАЙТ</v>
      </c>
      <c r="D206" s="717"/>
      <c r="E206" s="717"/>
      <c r="F206" s="717"/>
      <c r="G206" s="717"/>
      <c r="H206" s="717"/>
      <c r="I206" s="717"/>
      <c r="J206" s="717"/>
      <c r="K206" s="717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8" t="s">
        <v>23459</v>
      </c>
      <c r="K207" s="719"/>
    </row>
    <row r="208" spans="1:11">
      <c r="A208" s="777">
        <v>4</v>
      </c>
      <c r="B208" s="722"/>
      <c r="C208" s="724">
        <f>C122</f>
        <v>0</v>
      </c>
      <c r="D208" s="726"/>
      <c r="E208" s="736" t="e">
        <f>J122/H122</f>
        <v>#DIV/0!</v>
      </c>
      <c r="F208" s="352"/>
      <c r="G208" s="730"/>
      <c r="H208" s="726">
        <v>1</v>
      </c>
      <c r="I208" s="357" t="e">
        <f>D208*E208</f>
        <v>#DIV/0!</v>
      </c>
      <c r="J208" s="732"/>
      <c r="K208" s="733"/>
    </row>
    <row r="209" spans="1:11" ht="15.75" thickBot="1">
      <c r="A209" s="778"/>
      <c r="B209" s="723"/>
      <c r="C209" s="725"/>
      <c r="D209" s="727"/>
      <c r="E209" s="729"/>
      <c r="F209" s="351"/>
      <c r="G209" s="731"/>
      <c r="H209" s="727"/>
      <c r="I209" s="358"/>
      <c r="J209" s="734"/>
      <c r="K209" s="735"/>
    </row>
    <row r="210" spans="1:11" ht="15.75" thickBot="1"/>
    <row r="211" spans="1:11" ht="16.5" thickBot="1">
      <c r="A211" s="370"/>
      <c r="B211" s="370"/>
      <c r="C211" s="717" t="str">
        <f>$A$3</f>
        <v>ООО БАЛТИК-ЛАЙТ</v>
      </c>
      <c r="D211" s="717"/>
      <c r="E211" s="717"/>
      <c r="F211" s="717"/>
      <c r="G211" s="717"/>
      <c r="H211" s="717"/>
      <c r="I211" s="717"/>
      <c r="J211" s="717"/>
      <c r="K211" s="717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8" t="s">
        <v>23459</v>
      </c>
      <c r="K212" s="719"/>
    </row>
    <row r="213" spans="1:11">
      <c r="A213" s="777">
        <v>5</v>
      </c>
      <c r="B213" s="722"/>
      <c r="C213" s="724">
        <f>C123</f>
        <v>0</v>
      </c>
      <c r="D213" s="726"/>
      <c r="E213" s="736" t="e">
        <f>J123/H123</f>
        <v>#DIV/0!</v>
      </c>
      <c r="F213" s="352"/>
      <c r="G213" s="730"/>
      <c r="H213" s="726">
        <v>1</v>
      </c>
      <c r="I213" s="357" t="e">
        <f>D213*E213</f>
        <v>#DIV/0!</v>
      </c>
      <c r="J213" s="732"/>
      <c r="K213" s="733"/>
    </row>
    <row r="214" spans="1:11" ht="15.75" thickBot="1">
      <c r="A214" s="778"/>
      <c r="B214" s="723"/>
      <c r="C214" s="725"/>
      <c r="D214" s="727"/>
      <c r="E214" s="729"/>
      <c r="F214" s="351"/>
      <c r="G214" s="731"/>
      <c r="H214" s="727"/>
      <c r="I214" s="358"/>
      <c r="J214" s="734"/>
      <c r="K214" s="735"/>
    </row>
    <row r="215" spans="1:11" ht="15.75" thickBot="1"/>
    <row r="216" spans="1:11" ht="16.5" thickBot="1">
      <c r="A216" s="370"/>
      <c r="B216" s="370"/>
      <c r="C216" s="717" t="str">
        <f>$A$3</f>
        <v>ООО БАЛТИК-ЛАЙТ</v>
      </c>
      <c r="D216" s="717"/>
      <c r="E216" s="717"/>
      <c r="F216" s="717"/>
      <c r="G216" s="717"/>
      <c r="H216" s="717"/>
      <c r="I216" s="717"/>
      <c r="J216" s="717"/>
      <c r="K216" s="717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8" t="s">
        <v>23459</v>
      </c>
      <c r="K217" s="719"/>
    </row>
    <row r="218" spans="1:11">
      <c r="A218" s="777">
        <v>6</v>
      </c>
      <c r="B218" s="722"/>
      <c r="C218" s="724">
        <f>C124</f>
        <v>0</v>
      </c>
      <c r="D218" s="726"/>
      <c r="E218" s="736" t="e">
        <f>J124/H124</f>
        <v>#DIV/0!</v>
      </c>
      <c r="F218" s="352"/>
      <c r="G218" s="730"/>
      <c r="H218" s="726">
        <v>1</v>
      </c>
      <c r="I218" s="357" t="e">
        <f>D218*E218</f>
        <v>#DIV/0!</v>
      </c>
      <c r="J218" s="732"/>
      <c r="K218" s="733"/>
    </row>
    <row r="219" spans="1:11" ht="15.75" thickBot="1">
      <c r="A219" s="778"/>
      <c r="B219" s="723"/>
      <c r="C219" s="725"/>
      <c r="D219" s="727"/>
      <c r="E219" s="729"/>
      <c r="F219" s="351"/>
      <c r="G219" s="731"/>
      <c r="H219" s="727"/>
      <c r="I219" s="358"/>
      <c r="J219" s="734"/>
      <c r="K219" s="735"/>
    </row>
    <row r="220" spans="1:11" ht="15.75" thickBot="1"/>
    <row r="221" spans="1:11" ht="16.5" thickBot="1">
      <c r="A221" s="370"/>
      <c r="B221" s="370"/>
      <c r="C221" s="717" t="str">
        <f>$A$3</f>
        <v>ООО БАЛТИК-ЛАЙТ</v>
      </c>
      <c r="D221" s="717"/>
      <c r="E221" s="717"/>
      <c r="F221" s="717"/>
      <c r="G221" s="717"/>
      <c r="H221" s="717"/>
      <c r="I221" s="717"/>
      <c r="J221" s="717"/>
      <c r="K221" s="717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8" t="s">
        <v>23459</v>
      </c>
      <c r="K222" s="719"/>
    </row>
    <row r="223" spans="1:11">
      <c r="A223" s="777">
        <v>7</v>
      </c>
      <c r="B223" s="722"/>
      <c r="C223" s="724">
        <f>C125</f>
        <v>0</v>
      </c>
      <c r="D223" s="726"/>
      <c r="E223" s="736" t="e">
        <f>J125/H125</f>
        <v>#DIV/0!</v>
      </c>
      <c r="F223" s="352"/>
      <c r="G223" s="730"/>
      <c r="H223" s="726">
        <v>1</v>
      </c>
      <c r="I223" s="357" t="e">
        <f>D223*E223</f>
        <v>#DIV/0!</v>
      </c>
      <c r="J223" s="732"/>
      <c r="K223" s="733"/>
    </row>
    <row r="224" spans="1:11" ht="15.75" thickBot="1">
      <c r="A224" s="778"/>
      <c r="B224" s="723"/>
      <c r="C224" s="725"/>
      <c r="D224" s="727"/>
      <c r="E224" s="729"/>
      <c r="F224" s="351"/>
      <c r="G224" s="731"/>
      <c r="H224" s="727"/>
      <c r="I224" s="358"/>
      <c r="J224" s="734"/>
      <c r="K224" s="735"/>
    </row>
    <row r="225" spans="1:11" ht="15.75" thickBot="1"/>
    <row r="226" spans="1:11" ht="16.5" thickBot="1">
      <c r="A226" s="370"/>
      <c r="B226" s="370"/>
      <c r="C226" s="717" t="str">
        <f>$A$3</f>
        <v>ООО БАЛТИК-ЛАЙТ</v>
      </c>
      <c r="D226" s="717"/>
      <c r="E226" s="717"/>
      <c r="F226" s="717"/>
      <c r="G226" s="717"/>
      <c r="H226" s="717"/>
      <c r="I226" s="717"/>
      <c r="J226" s="717"/>
      <c r="K226" s="717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8" t="s">
        <v>23459</v>
      </c>
      <c r="K227" s="719"/>
    </row>
    <row r="228" spans="1:11">
      <c r="A228" s="777">
        <v>8</v>
      </c>
      <c r="B228" s="722"/>
      <c r="C228" s="724">
        <f>C126</f>
        <v>0</v>
      </c>
      <c r="D228" s="726"/>
      <c r="E228" s="736" t="e">
        <f>J126/H126</f>
        <v>#DIV/0!</v>
      </c>
      <c r="F228" s="352"/>
      <c r="G228" s="730"/>
      <c r="H228" s="726">
        <v>1</v>
      </c>
      <c r="I228" s="357" t="e">
        <f>D228*E228</f>
        <v>#DIV/0!</v>
      </c>
      <c r="J228" s="732"/>
      <c r="K228" s="733"/>
    </row>
    <row r="229" spans="1:11" ht="15.75" thickBot="1">
      <c r="A229" s="778"/>
      <c r="B229" s="723"/>
      <c r="C229" s="725"/>
      <c r="D229" s="727"/>
      <c r="E229" s="729"/>
      <c r="F229" s="351"/>
      <c r="G229" s="731"/>
      <c r="H229" s="727"/>
      <c r="I229" s="358"/>
      <c r="J229" s="734"/>
      <c r="K229" s="735"/>
    </row>
    <row r="230" spans="1:11" ht="15.75" thickBot="1"/>
    <row r="231" spans="1:11" ht="16.5" thickBot="1">
      <c r="A231" s="370"/>
      <c r="B231" s="370"/>
      <c r="C231" s="717" t="str">
        <f>$A$3</f>
        <v>ООО БАЛТИК-ЛАЙТ</v>
      </c>
      <c r="D231" s="717"/>
      <c r="E231" s="717"/>
      <c r="F231" s="717"/>
      <c r="G231" s="717"/>
      <c r="H231" s="717"/>
      <c r="I231" s="717"/>
      <c r="J231" s="717"/>
      <c r="K231" s="717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8" t="s">
        <v>23459</v>
      </c>
      <c r="K232" s="719"/>
    </row>
    <row r="233" spans="1:11">
      <c r="A233" s="777">
        <v>9</v>
      </c>
      <c r="B233" s="722"/>
      <c r="C233" s="724">
        <f>C127</f>
        <v>0</v>
      </c>
      <c r="D233" s="726"/>
      <c r="E233" s="736" t="e">
        <f>J127/H127</f>
        <v>#DIV/0!</v>
      </c>
      <c r="F233" s="352"/>
      <c r="G233" s="730"/>
      <c r="H233" s="726">
        <v>1</v>
      </c>
      <c r="I233" s="357" t="e">
        <f>D233*E233</f>
        <v>#DIV/0!</v>
      </c>
      <c r="J233" s="732"/>
      <c r="K233" s="733"/>
    </row>
    <row r="234" spans="1:11" ht="15.75" thickBot="1">
      <c r="A234" s="778"/>
      <c r="B234" s="723"/>
      <c r="C234" s="725"/>
      <c r="D234" s="727"/>
      <c r="E234" s="729"/>
      <c r="F234" s="351"/>
      <c r="G234" s="731"/>
      <c r="H234" s="727"/>
      <c r="I234" s="358"/>
      <c r="J234" s="734"/>
      <c r="K234" s="735"/>
    </row>
    <row r="235" spans="1:11" ht="15.75" thickBot="1"/>
    <row r="236" spans="1:11" ht="16.5" thickBot="1">
      <c r="A236" s="370"/>
      <c r="B236" s="370"/>
      <c r="C236" s="717" t="str">
        <f>$A$3</f>
        <v>ООО БАЛТИК-ЛАЙТ</v>
      </c>
      <c r="D236" s="717"/>
      <c r="E236" s="717"/>
      <c r="F236" s="717"/>
      <c r="G236" s="717"/>
      <c r="H236" s="717"/>
      <c r="I236" s="717"/>
      <c r="J236" s="717"/>
      <c r="K236" s="717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8" t="s">
        <v>23459</v>
      </c>
      <c r="K237" s="719"/>
    </row>
    <row r="238" spans="1:11" ht="15" customHeight="1">
      <c r="A238" s="777">
        <v>10</v>
      </c>
      <c r="B238" s="722"/>
      <c r="C238" s="724">
        <f>C128</f>
        <v>0</v>
      </c>
      <c r="D238" s="726"/>
      <c r="E238" s="736" t="e">
        <f>J128/H128</f>
        <v>#DIV/0!</v>
      </c>
      <c r="F238" s="352"/>
      <c r="G238" s="730"/>
      <c r="H238" s="726">
        <v>1</v>
      </c>
      <c r="I238" s="357" t="e">
        <f>D238*E238</f>
        <v>#DIV/0!</v>
      </c>
      <c r="J238" s="732"/>
      <c r="K238" s="733"/>
    </row>
    <row r="239" spans="1:11" ht="15.75" customHeight="1" thickBot="1">
      <c r="A239" s="778"/>
      <c r="B239" s="723"/>
      <c r="C239" s="725"/>
      <c r="D239" s="727"/>
      <c r="E239" s="729"/>
      <c r="F239" s="351"/>
      <c r="G239" s="731"/>
      <c r="H239" s="727"/>
      <c r="I239" s="358"/>
      <c r="J239" s="734"/>
      <c r="K239" s="735"/>
    </row>
    <row r="240" spans="1:11" ht="15.75" thickBot="1"/>
    <row r="241" spans="1:11" ht="16.5" thickBot="1">
      <c r="A241" s="370"/>
      <c r="B241" s="370"/>
      <c r="C241" s="717" t="str">
        <f>$A$3</f>
        <v>ООО БАЛТИК-ЛАЙТ</v>
      </c>
      <c r="D241" s="717"/>
      <c r="E241" s="717"/>
      <c r="F241" s="717"/>
      <c r="G241" s="717"/>
      <c r="H241" s="717"/>
      <c r="I241" s="717"/>
      <c r="J241" s="717"/>
      <c r="K241" s="717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8" t="s">
        <v>23459</v>
      </c>
      <c r="K242" s="719"/>
    </row>
    <row r="243" spans="1:11" ht="15" customHeight="1">
      <c r="A243" s="777">
        <v>11</v>
      </c>
      <c r="B243" s="722"/>
      <c r="C243" s="724">
        <f>C129</f>
        <v>0</v>
      </c>
      <c r="D243" s="726"/>
      <c r="E243" s="736" t="e">
        <f>J129/H129</f>
        <v>#DIV/0!</v>
      </c>
      <c r="F243" s="352"/>
      <c r="G243" s="730"/>
      <c r="H243" s="726">
        <v>1</v>
      </c>
      <c r="I243" s="357" t="e">
        <f>D243*E243</f>
        <v>#DIV/0!</v>
      </c>
      <c r="J243" s="732"/>
      <c r="K243" s="733"/>
    </row>
    <row r="244" spans="1:11" ht="15.75" customHeight="1" thickBot="1">
      <c r="A244" s="778"/>
      <c r="B244" s="723"/>
      <c r="C244" s="725"/>
      <c r="D244" s="727"/>
      <c r="E244" s="729"/>
      <c r="F244" s="351"/>
      <c r="G244" s="731"/>
      <c r="H244" s="727"/>
      <c r="I244" s="358"/>
      <c r="J244" s="734"/>
      <c r="K244" s="735"/>
    </row>
    <row r="245" spans="1:11" ht="15.75" thickBot="1"/>
    <row r="246" spans="1:11" ht="16.5" thickBot="1">
      <c r="A246" s="370"/>
      <c r="B246" s="370"/>
      <c r="C246" s="717" t="str">
        <f>$A$3</f>
        <v>ООО БАЛТИК-ЛАЙТ</v>
      </c>
      <c r="D246" s="717"/>
      <c r="E246" s="717"/>
      <c r="F246" s="717"/>
      <c r="G246" s="717"/>
      <c r="H246" s="717"/>
      <c r="I246" s="717"/>
      <c r="J246" s="717"/>
      <c r="K246" s="717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8" t="s">
        <v>23459</v>
      </c>
      <c r="K247" s="719"/>
    </row>
    <row r="248" spans="1:11" ht="15" customHeight="1">
      <c r="A248" s="777">
        <v>12</v>
      </c>
      <c r="B248" s="722"/>
      <c r="C248" s="724">
        <f>C130</f>
        <v>0</v>
      </c>
      <c r="D248" s="726"/>
      <c r="E248" s="736" t="e">
        <f>J130/H130</f>
        <v>#DIV/0!</v>
      </c>
      <c r="F248" s="352"/>
      <c r="G248" s="730"/>
      <c r="H248" s="726">
        <v>1</v>
      </c>
      <c r="I248" s="357" t="e">
        <f>D248*E248</f>
        <v>#DIV/0!</v>
      </c>
      <c r="J248" s="732"/>
      <c r="K248" s="733"/>
    </row>
    <row r="249" spans="1:11" ht="15.75" customHeight="1" thickBot="1">
      <c r="A249" s="778"/>
      <c r="B249" s="723"/>
      <c r="C249" s="725"/>
      <c r="D249" s="727"/>
      <c r="E249" s="729"/>
      <c r="F249" s="351"/>
      <c r="G249" s="731"/>
      <c r="H249" s="727"/>
      <c r="I249" s="358"/>
      <c r="J249" s="734"/>
      <c r="K249" s="735"/>
    </row>
    <row r="250" spans="1:11" ht="15.75" thickBot="1"/>
    <row r="251" spans="1:11" ht="16.5" thickBot="1">
      <c r="A251" s="370"/>
      <c r="B251" s="370"/>
      <c r="C251" s="717" t="str">
        <f>$A$3</f>
        <v>ООО БАЛТИК-ЛАЙТ</v>
      </c>
      <c r="D251" s="717"/>
      <c r="E251" s="717"/>
      <c r="F251" s="717"/>
      <c r="G251" s="717"/>
      <c r="H251" s="717"/>
      <c r="I251" s="717"/>
      <c r="J251" s="717"/>
      <c r="K251" s="717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8" t="s">
        <v>23459</v>
      </c>
      <c r="K252" s="719"/>
    </row>
    <row r="253" spans="1:11" ht="15" customHeight="1">
      <c r="A253" s="777">
        <v>13</v>
      </c>
      <c r="B253" s="722"/>
      <c r="C253" s="724">
        <f>C131</f>
        <v>0</v>
      </c>
      <c r="D253" s="726"/>
      <c r="E253" s="736" t="e">
        <f>J131/H131</f>
        <v>#DIV/0!</v>
      </c>
      <c r="F253" s="352"/>
      <c r="G253" s="730"/>
      <c r="H253" s="726">
        <v>1</v>
      </c>
      <c r="I253" s="357" t="e">
        <f>D253*E253</f>
        <v>#DIV/0!</v>
      </c>
      <c r="J253" s="732"/>
      <c r="K253" s="733"/>
    </row>
    <row r="254" spans="1:11" ht="15.75" customHeight="1" thickBot="1">
      <c r="A254" s="778"/>
      <c r="B254" s="723"/>
      <c r="C254" s="725"/>
      <c r="D254" s="727"/>
      <c r="E254" s="729"/>
      <c r="F254" s="351"/>
      <c r="G254" s="731"/>
      <c r="H254" s="727"/>
      <c r="I254" s="358"/>
      <c r="J254" s="734"/>
      <c r="K254" s="735"/>
    </row>
    <row r="255" spans="1:11" ht="15.75" thickBot="1"/>
    <row r="256" spans="1:11" ht="16.5" thickBot="1">
      <c r="A256" s="370"/>
      <c r="B256" s="370"/>
      <c r="C256" s="717" t="str">
        <f>$A$3</f>
        <v>ООО БАЛТИК-ЛАЙТ</v>
      </c>
      <c r="D256" s="717"/>
      <c r="E256" s="717"/>
      <c r="F256" s="717"/>
      <c r="G256" s="717"/>
      <c r="H256" s="717"/>
      <c r="I256" s="717"/>
      <c r="J256" s="717"/>
      <c r="K256" s="717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8" t="s">
        <v>23459</v>
      </c>
      <c r="K257" s="719"/>
    </row>
    <row r="258" spans="1:11" ht="15" customHeight="1">
      <c r="A258" s="777">
        <v>14</v>
      </c>
      <c r="B258" s="722"/>
      <c r="C258" s="724">
        <f>C132</f>
        <v>0</v>
      </c>
      <c r="D258" s="726"/>
      <c r="E258" s="736" t="e">
        <f>J132/H132</f>
        <v>#DIV/0!</v>
      </c>
      <c r="F258" s="352"/>
      <c r="G258" s="730"/>
      <c r="H258" s="726">
        <v>1</v>
      </c>
      <c r="I258" s="357" t="e">
        <f>D258*E258</f>
        <v>#DIV/0!</v>
      </c>
      <c r="J258" s="732"/>
      <c r="K258" s="733"/>
    </row>
    <row r="259" spans="1:11" ht="15.75" customHeight="1" thickBot="1">
      <c r="A259" s="778"/>
      <c r="B259" s="723"/>
      <c r="C259" s="725"/>
      <c r="D259" s="727"/>
      <c r="E259" s="729"/>
      <c r="F259" s="351"/>
      <c r="G259" s="731"/>
      <c r="H259" s="727"/>
      <c r="I259" s="358"/>
      <c r="J259" s="734"/>
      <c r="K259" s="735"/>
    </row>
    <row r="260" spans="1:11" ht="15.75" thickBot="1"/>
    <row r="261" spans="1:11" ht="16.5" thickBot="1">
      <c r="A261" s="370"/>
      <c r="B261" s="370"/>
      <c r="C261" s="717" t="str">
        <f>$A$3</f>
        <v>ООО БАЛТИК-ЛАЙТ</v>
      </c>
      <c r="D261" s="717"/>
      <c r="E261" s="717"/>
      <c r="F261" s="717"/>
      <c r="G261" s="717"/>
      <c r="H261" s="717"/>
      <c r="I261" s="717"/>
      <c r="J261" s="717"/>
      <c r="K261" s="717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8" t="s">
        <v>23459</v>
      </c>
      <c r="K262" s="719"/>
    </row>
    <row r="263" spans="1:11" ht="15" customHeight="1">
      <c r="A263" s="777">
        <v>15</v>
      </c>
      <c r="B263" s="722"/>
      <c r="C263" s="724">
        <f>C133</f>
        <v>0</v>
      </c>
      <c r="D263" s="726"/>
      <c r="E263" s="736" t="e">
        <f>J133/H133</f>
        <v>#DIV/0!</v>
      </c>
      <c r="F263" s="352"/>
      <c r="G263" s="730"/>
      <c r="H263" s="726">
        <v>1</v>
      </c>
      <c r="I263" s="357" t="e">
        <f>D263*E263</f>
        <v>#DIV/0!</v>
      </c>
      <c r="J263" s="732"/>
      <c r="K263" s="733"/>
    </row>
    <row r="264" spans="1:11" ht="15.75" customHeight="1" thickBot="1">
      <c r="A264" s="778"/>
      <c r="B264" s="723"/>
      <c r="C264" s="725"/>
      <c r="D264" s="727"/>
      <c r="E264" s="729"/>
      <c r="F264" s="351"/>
      <c r="G264" s="731"/>
      <c r="H264" s="727"/>
      <c r="I264" s="358"/>
      <c r="J264" s="734"/>
      <c r="K264" s="735"/>
    </row>
    <row r="265" spans="1:11" ht="15.75" thickBot="1"/>
    <row r="266" spans="1:11" ht="16.5" thickBot="1">
      <c r="A266" s="370"/>
      <c r="B266" s="370"/>
      <c r="C266" s="717" t="str">
        <f>$A$3</f>
        <v>ООО БАЛТИК-ЛАЙТ</v>
      </c>
      <c r="D266" s="717"/>
      <c r="E266" s="717"/>
      <c r="F266" s="717"/>
      <c r="G266" s="717"/>
      <c r="H266" s="717"/>
      <c r="I266" s="717"/>
      <c r="J266" s="717"/>
      <c r="K266" s="717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8" t="s">
        <v>23459</v>
      </c>
      <c r="K267" s="719"/>
    </row>
    <row r="268" spans="1:11">
      <c r="A268" s="777">
        <v>16</v>
      </c>
      <c r="B268" s="722"/>
      <c r="C268" s="724">
        <f>C134</f>
        <v>0</v>
      </c>
      <c r="D268" s="726"/>
      <c r="E268" s="736" t="e">
        <f>J134/H134</f>
        <v>#DIV/0!</v>
      </c>
      <c r="F268" s="352"/>
      <c r="G268" s="730"/>
      <c r="H268" s="726">
        <v>1</v>
      </c>
      <c r="I268" s="357" t="e">
        <f>D268*E268</f>
        <v>#DIV/0!</v>
      </c>
      <c r="J268" s="732"/>
      <c r="K268" s="733"/>
    </row>
    <row r="269" spans="1:11" ht="15.75" thickBot="1">
      <c r="A269" s="778"/>
      <c r="B269" s="723"/>
      <c r="C269" s="725"/>
      <c r="D269" s="727"/>
      <c r="E269" s="729"/>
      <c r="F269" s="351"/>
      <c r="G269" s="731"/>
      <c r="H269" s="727"/>
      <c r="I269" s="358"/>
      <c r="J269" s="734"/>
      <c r="K269" s="735"/>
    </row>
    <row r="270" spans="1:11" ht="15.75" thickBot="1"/>
    <row r="271" spans="1:11" ht="16.5" thickBot="1">
      <c r="A271" s="370"/>
      <c r="B271" s="370"/>
      <c r="C271" s="717" t="str">
        <f>$A$3</f>
        <v>ООО БАЛТИК-ЛАЙТ</v>
      </c>
      <c r="D271" s="717"/>
      <c r="E271" s="717"/>
      <c r="F271" s="717"/>
      <c r="G271" s="717"/>
      <c r="H271" s="717"/>
      <c r="I271" s="717"/>
      <c r="J271" s="717"/>
      <c r="K271" s="717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8" t="s">
        <v>23459</v>
      </c>
      <c r="K272" s="719"/>
    </row>
    <row r="273" spans="1:11">
      <c r="A273" s="777">
        <v>17</v>
      </c>
      <c r="B273" s="722"/>
      <c r="C273" s="724">
        <f>C135</f>
        <v>0</v>
      </c>
      <c r="D273" s="726"/>
      <c r="E273" s="736" t="e">
        <f>J135/H135</f>
        <v>#DIV/0!</v>
      </c>
      <c r="F273" s="378"/>
      <c r="G273" s="730"/>
      <c r="H273" s="726">
        <v>1</v>
      </c>
      <c r="I273" s="357" t="e">
        <f>D273*E273</f>
        <v>#DIV/0!</v>
      </c>
      <c r="J273" s="732"/>
      <c r="K273" s="733"/>
    </row>
    <row r="274" spans="1:11" ht="15.75" thickBot="1">
      <c r="A274" s="778"/>
      <c r="B274" s="723"/>
      <c r="C274" s="725"/>
      <c r="D274" s="727"/>
      <c r="E274" s="729"/>
      <c r="F274" s="351"/>
      <c r="G274" s="731"/>
      <c r="H274" s="727"/>
      <c r="I274" s="358"/>
      <c r="J274" s="734"/>
      <c r="K274" s="735"/>
    </row>
    <row r="275" spans="1:11" ht="15.75" thickBot="1"/>
    <row r="276" spans="1:11" ht="16.5" thickBot="1">
      <c r="A276" s="370"/>
      <c r="B276" s="370"/>
      <c r="C276" s="717" t="str">
        <f>$A$3</f>
        <v>ООО БАЛТИК-ЛАЙТ</v>
      </c>
      <c r="D276" s="717"/>
      <c r="E276" s="717"/>
      <c r="F276" s="717"/>
      <c r="G276" s="717"/>
      <c r="H276" s="717"/>
      <c r="I276" s="717"/>
      <c r="J276" s="717"/>
      <c r="K276" s="717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8" t="s">
        <v>23459</v>
      </c>
      <c r="K277" s="719"/>
    </row>
    <row r="278" spans="1:11">
      <c r="A278" s="777">
        <v>18</v>
      </c>
      <c r="B278" s="722"/>
      <c r="C278" s="724">
        <f>C136</f>
        <v>0</v>
      </c>
      <c r="D278" s="726"/>
      <c r="E278" s="736" t="e">
        <f>J136/H136</f>
        <v>#DIV/0!</v>
      </c>
      <c r="F278" s="378"/>
      <c r="G278" s="730"/>
      <c r="H278" s="726">
        <v>1</v>
      </c>
      <c r="I278" s="357" t="e">
        <f>D278*E278</f>
        <v>#DIV/0!</v>
      </c>
      <c r="J278" s="732"/>
      <c r="K278" s="733"/>
    </row>
    <row r="279" spans="1:11" ht="15.75" thickBot="1">
      <c r="A279" s="778"/>
      <c r="B279" s="723"/>
      <c r="C279" s="725"/>
      <c r="D279" s="727"/>
      <c r="E279" s="729"/>
      <c r="F279" s="351"/>
      <c r="G279" s="731"/>
      <c r="H279" s="727"/>
      <c r="I279" s="358"/>
      <c r="J279" s="734"/>
      <c r="K279" s="735"/>
    </row>
    <row r="280" spans="1:11" ht="15.75" thickBot="1"/>
    <row r="281" spans="1:11" ht="16.5" thickBot="1">
      <c r="A281" s="370"/>
      <c r="B281" s="370"/>
      <c r="C281" s="717" t="str">
        <f>$A$3</f>
        <v>ООО БАЛТИК-ЛАЙТ</v>
      </c>
      <c r="D281" s="717"/>
      <c r="E281" s="717"/>
      <c r="F281" s="717"/>
      <c r="G281" s="717"/>
      <c r="H281" s="717"/>
      <c r="I281" s="717"/>
      <c r="J281" s="717"/>
      <c r="K281" s="717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8" t="s">
        <v>23459</v>
      </c>
      <c r="K282" s="719"/>
    </row>
    <row r="283" spans="1:11">
      <c r="A283" s="777">
        <v>19</v>
      </c>
      <c r="B283" s="722"/>
      <c r="C283" s="724">
        <f>C137</f>
        <v>0</v>
      </c>
      <c r="D283" s="726"/>
      <c r="E283" s="736" t="e">
        <f>J137/H137</f>
        <v>#DIV/0!</v>
      </c>
      <c r="F283" s="378"/>
      <c r="G283" s="730"/>
      <c r="H283" s="726">
        <v>1</v>
      </c>
      <c r="I283" s="357" t="e">
        <f>D283*E283</f>
        <v>#DIV/0!</v>
      </c>
      <c r="J283" s="732"/>
      <c r="K283" s="733"/>
    </row>
    <row r="284" spans="1:11" ht="15.75" thickBot="1">
      <c r="A284" s="778"/>
      <c r="B284" s="723"/>
      <c r="C284" s="725"/>
      <c r="D284" s="727"/>
      <c r="E284" s="729"/>
      <c r="F284" s="351"/>
      <c r="G284" s="731"/>
      <c r="H284" s="727"/>
      <c r="I284" s="358"/>
      <c r="J284" s="734"/>
      <c r="K284" s="735"/>
    </row>
    <row r="285" spans="1:11" ht="15.75" thickBot="1"/>
    <row r="286" spans="1:11" ht="16.5" thickBot="1">
      <c r="A286" s="370"/>
      <c r="B286" s="370"/>
      <c r="C286" s="717" t="str">
        <f>$A$3</f>
        <v>ООО БАЛТИК-ЛАЙТ</v>
      </c>
      <c r="D286" s="717"/>
      <c r="E286" s="717"/>
      <c r="F286" s="717"/>
      <c r="G286" s="717"/>
      <c r="H286" s="717"/>
      <c r="I286" s="717"/>
      <c r="J286" s="717"/>
      <c r="K286" s="717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8" t="s">
        <v>23459</v>
      </c>
      <c r="K287" s="719"/>
    </row>
    <row r="288" spans="1:11">
      <c r="A288" s="777">
        <v>20</v>
      </c>
      <c r="B288" s="722"/>
      <c r="C288" s="724">
        <f>C138</f>
        <v>0</v>
      </c>
      <c r="D288" s="726"/>
      <c r="E288" s="736" t="e">
        <f>J138/H138</f>
        <v>#DIV/0!</v>
      </c>
      <c r="F288" s="378"/>
      <c r="G288" s="730"/>
      <c r="H288" s="726">
        <v>1</v>
      </c>
      <c r="I288" s="357" t="e">
        <f>D288*E288</f>
        <v>#DIV/0!</v>
      </c>
      <c r="J288" s="732"/>
      <c r="K288" s="733"/>
    </row>
    <row r="289" spans="1:11" ht="15.75" thickBot="1">
      <c r="A289" s="778"/>
      <c r="B289" s="723"/>
      <c r="C289" s="725"/>
      <c r="D289" s="727"/>
      <c r="E289" s="729"/>
      <c r="F289" s="351"/>
      <c r="G289" s="731"/>
      <c r="H289" s="727"/>
      <c r="I289" s="358"/>
      <c r="J289" s="734"/>
      <c r="K289" s="735"/>
    </row>
  </sheetData>
  <mergeCells count="334"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phoneticPr fontId="0" type="noConversion"/>
  <conditionalFormatting sqref="G180:K180 C181:K183 A182:B183">
    <cfRule type="cellIs" dxfId="114" priority="11" operator="greaterThan">
      <formula>0</formula>
    </cfRule>
  </conditionalFormatting>
  <conditionalFormatting sqref="K9:K10 D7:K7 F11">
    <cfRule type="cellIs" dxfId="113" priority="3" operator="equal">
      <formula>0</formula>
    </cfRule>
  </conditionalFormatting>
  <conditionalFormatting sqref="K9:K10 D7:K7 F11">
    <cfRule type="cellIs" dxfId="112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1">
    <pageSetUpPr fitToPage="1"/>
  </sheetPr>
  <dimension ref="A1:N289"/>
  <sheetViews>
    <sheetView showZeros="0" topLeftCell="A77" zoomScaleNormal="100" zoomScaleSheetLayoutView="100" zoomScalePageLayoutView="55" workbookViewId="0">
      <selection activeCell="M102" sqref="M102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>
      <c r="A1" s="187">
        <f>инф.!C88/1000000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инф.!C90/1000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 t="str">
        <f>ЗАЯВКА!E8</f>
        <v>ООО БАЛТИК-ЛАЙТ</v>
      </c>
      <c r="B3" s="17"/>
      <c r="C3" s="68"/>
      <c r="D3" s="19"/>
      <c r="E3" s="19"/>
      <c r="F3" s="748" t="s">
        <v>1</v>
      </c>
      <c r="G3" s="748"/>
      <c r="H3" s="18"/>
      <c r="I3" s="51"/>
      <c r="J3" s="51"/>
      <c r="K3" s="46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42698</v>
      </c>
    </row>
    <row r="5" spans="1:11" ht="15.75">
      <c r="A5" s="749" t="s">
        <v>2</v>
      </c>
      <c r="B5" s="749"/>
      <c r="C5" s="749"/>
      <c r="D5" s="749"/>
      <c r="E5" s="749"/>
      <c r="F5" s="749"/>
      <c r="G5" s="749"/>
      <c r="H5" s="749"/>
      <c r="I5" s="749"/>
      <c r="J5" s="749"/>
      <c r="K5" s="749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50">
        <f>'позиции для рачета'!B10</f>
        <v>0</v>
      </c>
      <c r="E7" s="751"/>
      <c r="F7" s="751"/>
      <c r="G7" s="751"/>
      <c r="H7" s="751"/>
      <c r="I7" s="751"/>
      <c r="J7" s="751"/>
      <c r="K7" s="752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рачета'!E10</f>
        <v>0</v>
      </c>
      <c r="G9" s="756">
        <f>'позиции для рачета'!C10</f>
        <v>0</v>
      </c>
      <c r="H9" s="1"/>
      <c r="I9" s="22" t="s">
        <v>23474</v>
      </c>
      <c r="J9" s="22"/>
      <c r="K9" s="275">
        <v>0.85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рачета'!F10</f>
        <v>0</v>
      </c>
      <c r="G10" s="757"/>
      <c r="H10" s="1"/>
      <c r="I10" s="21" t="s">
        <v>115</v>
      </c>
      <c r="J10" s="21"/>
      <c r="K10" s="275">
        <v>0.03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рачета'!D10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58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58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58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59" t="s">
        <v>152</v>
      </c>
      <c r="D17" s="759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Профиль Пилон 80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хлыст</v>
      </c>
      <c r="G19" s="412">
        <f>' Шаблон материалов'!F2</f>
        <v>8844</v>
      </c>
      <c r="H19" s="412"/>
      <c r="I19" s="413">
        <f t="shared" ref="I19:I82" si="0">$F$11*H19*D19</f>
        <v>0</v>
      </c>
      <c r="J19" s="775">
        <f>G19*I19*E19</f>
        <v>0</v>
      </c>
      <c r="K19" s="776"/>
    </row>
    <row r="20" spans="1:11">
      <c r="A20" s="109">
        <v>2</v>
      </c>
      <c r="B20" s="297"/>
      <c r="C20" s="412" t="str">
        <f>' Шаблон материалов'!B3</f>
        <v>Труба 80 х 80 х 3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метр. Пог.</v>
      </c>
      <c r="G20" s="412">
        <f>' Шаблон материалов'!F3</f>
        <v>280</v>
      </c>
      <c r="H20" s="412"/>
      <c r="I20" s="413">
        <f t="shared" si="0"/>
        <v>0</v>
      </c>
      <c r="J20" s="775">
        <f t="shared" ref="J20:J83" si="1">G20*I20*E20</f>
        <v>0</v>
      </c>
      <c r="K20" s="776"/>
    </row>
    <row r="21" spans="1:11">
      <c r="A21" s="109">
        <v>3</v>
      </c>
      <c r="B21" s="297"/>
      <c r="C21" s="412" t="str">
        <f>' Шаблон материалов'!B4</f>
        <v>Акрил мол. 3 мм</v>
      </c>
      <c r="D21" s="412">
        <f>' Шаблон материалов'!C4</f>
        <v>1</v>
      </c>
      <c r="E21" s="412">
        <f>' Шаблон материалов'!D4</f>
        <v>1</v>
      </c>
      <c r="F21" s="412" t="str">
        <f>' Шаблон материалов'!E4</f>
        <v>кв. метр</v>
      </c>
      <c r="G21" s="412">
        <f>' Шаблон материалов'!F4</f>
        <v>1340</v>
      </c>
      <c r="H21" s="412"/>
      <c r="I21" s="413">
        <f t="shared" si="0"/>
        <v>0</v>
      </c>
      <c r="J21" s="775">
        <f t="shared" si="1"/>
        <v>0</v>
      </c>
      <c r="K21" s="776"/>
    </row>
    <row r="22" spans="1:11">
      <c r="A22" s="109">
        <v>4</v>
      </c>
      <c r="B22" s="297"/>
      <c r="C22" s="412" t="str">
        <f>' Шаблон материалов'!B5</f>
        <v>Уголок 50 х 50 х 5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метр. Пог.</v>
      </c>
      <c r="G22" s="412">
        <f>' Шаблон материалов'!F5</f>
        <v>140</v>
      </c>
      <c r="H22" s="412"/>
      <c r="I22" s="413">
        <f t="shared" si="0"/>
        <v>0</v>
      </c>
      <c r="J22" s="775">
        <f t="shared" si="1"/>
        <v>0</v>
      </c>
      <c r="K22" s="776"/>
    </row>
    <row r="23" spans="1:11">
      <c r="A23" s="109">
        <v>5</v>
      </c>
      <c r="B23" s="297"/>
      <c r="C23" s="412" t="str">
        <f>' Шаблон материалов'!B6</f>
        <v>Модуль светодиодный 5050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шт.</v>
      </c>
      <c r="G23" s="412">
        <f>' Шаблон материалов'!F6</f>
        <v>35</v>
      </c>
      <c r="H23" s="412"/>
      <c r="I23" s="413">
        <f t="shared" si="0"/>
        <v>0</v>
      </c>
      <c r="J23" s="775">
        <f t="shared" si="1"/>
        <v>0</v>
      </c>
      <c r="K23" s="776"/>
    </row>
    <row r="24" spans="1:11">
      <c r="A24" s="109">
        <v>6</v>
      </c>
      <c r="B24" s="297"/>
      <c r="C24" s="412" t="str">
        <f>' Шаблон материалов'!B7</f>
        <v>Блок питания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шт.</v>
      </c>
      <c r="G24" s="412">
        <f>' Шаблон материалов'!F7</f>
        <v>1200</v>
      </c>
      <c r="H24" s="412"/>
      <c r="I24" s="413">
        <f t="shared" si="0"/>
        <v>0</v>
      </c>
      <c r="J24" s="775">
        <f t="shared" si="1"/>
        <v>0</v>
      </c>
      <c r="K24" s="776"/>
    </row>
    <row r="25" spans="1:11">
      <c r="A25" s="109">
        <v>7</v>
      </c>
      <c r="B25" s="297"/>
      <c r="C25" s="412" t="str">
        <f>' Шаблон материалов'!B8</f>
        <v>Полноцветная печать транслюцентная</v>
      </c>
      <c r="D25" s="412">
        <f>' Шаблон материалов'!C8</f>
        <v>1</v>
      </c>
      <c r="E25" s="412">
        <f>' Шаблон материалов'!D8</f>
        <v>1</v>
      </c>
      <c r="F25" s="412" t="str">
        <f>' Шаблон материалов'!E8</f>
        <v>кв. метр</v>
      </c>
      <c r="G25" s="412">
        <f>' Шаблон материалов'!F8</f>
        <v>760</v>
      </c>
      <c r="H25" s="412"/>
      <c r="I25" s="413">
        <f t="shared" si="0"/>
        <v>0</v>
      </c>
      <c r="J25" s="775">
        <f t="shared" si="1"/>
        <v>0</v>
      </c>
      <c r="K25" s="776"/>
    </row>
    <row r="26" spans="1:11">
      <c r="A26" s="109">
        <v>8</v>
      </c>
      <c r="B26" s="297"/>
      <c r="C26" s="412" t="str">
        <f>' Шаблон материалов'!B9</f>
        <v>Провод 3-хжильный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метр. Пог.</v>
      </c>
      <c r="G26" s="412">
        <f>' Шаблон материалов'!F9</f>
        <v>26</v>
      </c>
      <c r="H26" s="412"/>
      <c r="I26" s="413">
        <f t="shared" si="0"/>
        <v>0</v>
      </c>
      <c r="J26" s="775">
        <f t="shared" si="1"/>
        <v>0</v>
      </c>
      <c r="K26" s="776"/>
    </row>
    <row r="27" spans="1:11">
      <c r="A27" s="109">
        <v>9</v>
      </c>
      <c r="B27" s="300"/>
      <c r="C27" s="412" t="str">
        <f>' Шаблон материалов'!B10</f>
        <v>Блок бетонный 1 х 1 х 0,15 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куб. метр</v>
      </c>
      <c r="G27" s="412">
        <f>' Шаблон материалов'!F10</f>
        <v>20000</v>
      </c>
      <c r="H27" s="412"/>
      <c r="I27" s="413">
        <f t="shared" si="0"/>
        <v>0</v>
      </c>
      <c r="J27" s="775">
        <f t="shared" si="1"/>
        <v>0</v>
      </c>
      <c r="K27" s="776"/>
    </row>
    <row r="28" spans="1:11">
      <c r="A28" s="109">
        <v>10</v>
      </c>
      <c r="B28" s="300"/>
      <c r="C28" s="412" t="str">
        <f>' Шаблон материалов'!B11</f>
        <v>Блок бетонный 2 х 3 х 0,7 м</v>
      </c>
      <c r="D28" s="412">
        <f>' Шаблон материалов'!C11</f>
        <v>1</v>
      </c>
      <c r="E28" s="412">
        <f>' Шаблон материалов'!D11</f>
        <v>1</v>
      </c>
      <c r="F28" s="412" t="str">
        <f>' Шаблон материалов'!E11</f>
        <v>куб. метр</v>
      </c>
      <c r="G28" s="412">
        <f>' Шаблон материалов'!F11</f>
        <v>20000</v>
      </c>
      <c r="H28" s="412"/>
      <c r="I28" s="413">
        <f t="shared" si="0"/>
        <v>0</v>
      </c>
      <c r="J28" s="775">
        <f t="shared" si="1"/>
        <v>0</v>
      </c>
      <c r="K28" s="776"/>
    </row>
    <row r="29" spans="1:11">
      <c r="A29" s="109">
        <v>11</v>
      </c>
      <c r="B29" s="300"/>
      <c r="C29" s="412">
        <f>' Шаблон материалов'!B12</f>
        <v>0</v>
      </c>
      <c r="D29" s="412">
        <f>' Шаблон материалов'!C12</f>
        <v>0</v>
      </c>
      <c r="E29" s="412">
        <f>' Шаблон материалов'!D12</f>
        <v>0</v>
      </c>
      <c r="F29" s="412">
        <f>' Шаблон материалов'!E12</f>
        <v>0</v>
      </c>
      <c r="G29" s="412">
        <f>' Шаблон материалов'!F12</f>
        <v>0</v>
      </c>
      <c r="H29" s="412"/>
      <c r="I29" s="413">
        <f t="shared" si="0"/>
        <v>0</v>
      </c>
      <c r="J29" s="775">
        <f t="shared" si="1"/>
        <v>0</v>
      </c>
      <c r="K29" s="776"/>
    </row>
    <row r="30" spans="1:11">
      <c r="A30" s="109">
        <v>12</v>
      </c>
      <c r="B30" s="300"/>
      <c r="C30" s="412">
        <f>' Шаблон материалов'!B13</f>
        <v>0</v>
      </c>
      <c r="D30" s="412">
        <f>' Шаблон материалов'!C13</f>
        <v>0</v>
      </c>
      <c r="E30" s="412">
        <f>' Шаблон материалов'!D13</f>
        <v>0</v>
      </c>
      <c r="F30" s="412">
        <f>' Шаблон материалов'!E13</f>
        <v>0</v>
      </c>
      <c r="G30" s="412">
        <f>' Шаблон материалов'!F13</f>
        <v>0</v>
      </c>
      <c r="H30" s="412"/>
      <c r="I30" s="413">
        <f t="shared" si="0"/>
        <v>0</v>
      </c>
      <c r="J30" s="775">
        <f t="shared" si="1"/>
        <v>0</v>
      </c>
      <c r="K30" s="776"/>
    </row>
    <row r="31" spans="1:11">
      <c r="A31" s="109">
        <v>13</v>
      </c>
      <c r="B31" s="300"/>
      <c r="C31" s="412">
        <f>' Шаблон материалов'!B14</f>
        <v>0</v>
      </c>
      <c r="D31" s="412">
        <f>' Шаблон материалов'!C14</f>
        <v>0</v>
      </c>
      <c r="E31" s="412">
        <f>' Шаблон материалов'!D14</f>
        <v>0</v>
      </c>
      <c r="F31" s="412">
        <f>' Шаблон материалов'!E14</f>
        <v>0</v>
      </c>
      <c r="G31" s="412">
        <f>' Шаблон материалов'!F14</f>
        <v>0</v>
      </c>
      <c r="H31" s="412"/>
      <c r="I31" s="413">
        <f t="shared" si="0"/>
        <v>0</v>
      </c>
      <c r="J31" s="775">
        <f t="shared" si="1"/>
        <v>0</v>
      </c>
      <c r="K31" s="776"/>
    </row>
    <row r="32" spans="1:11">
      <c r="A32" s="109">
        <v>14</v>
      </c>
      <c r="B32" s="300"/>
      <c r="C32" s="412">
        <f>' Шаблон материалов'!B15</f>
        <v>0</v>
      </c>
      <c r="D32" s="412">
        <f>' Шаблон материалов'!C15</f>
        <v>0</v>
      </c>
      <c r="E32" s="412">
        <f>' Шаблон материалов'!D15</f>
        <v>0</v>
      </c>
      <c r="F32" s="412">
        <f>' Шаблон материалов'!E15</f>
        <v>0</v>
      </c>
      <c r="G32" s="412">
        <f>' Шаблон материалов'!F15</f>
        <v>0</v>
      </c>
      <c r="H32" s="412"/>
      <c r="I32" s="413">
        <f t="shared" si="0"/>
        <v>0</v>
      </c>
      <c r="J32" s="775">
        <f t="shared" si="1"/>
        <v>0</v>
      </c>
      <c r="K32" s="776"/>
    </row>
    <row r="33" spans="1:11">
      <c r="A33" s="109">
        <v>15</v>
      </c>
      <c r="B33" s="300"/>
      <c r="C33" s="412">
        <f>' Шаблон материалов'!B16</f>
        <v>0</v>
      </c>
      <c r="D33" s="412">
        <f>' Шаблон материалов'!C16</f>
        <v>0</v>
      </c>
      <c r="E33" s="412">
        <f>' Шаблон материалов'!D16</f>
        <v>0</v>
      </c>
      <c r="F33" s="412">
        <f>' Шаблон материалов'!E16</f>
        <v>0</v>
      </c>
      <c r="G33" s="412">
        <f>' Шаблон материалов'!F16</f>
        <v>0</v>
      </c>
      <c r="H33" s="412"/>
      <c r="I33" s="413">
        <f t="shared" si="0"/>
        <v>0</v>
      </c>
      <c r="J33" s="775">
        <f t="shared" si="1"/>
        <v>0</v>
      </c>
      <c r="K33" s="776"/>
    </row>
    <row r="34" spans="1:11">
      <c r="A34" s="109">
        <v>16</v>
      </c>
      <c r="B34" s="300"/>
      <c r="C34" s="412">
        <f>' Шаблон материалов'!B17</f>
        <v>0</v>
      </c>
      <c r="D34" s="412">
        <f>' Шаблон материалов'!C17</f>
        <v>0</v>
      </c>
      <c r="E34" s="412">
        <f>' Шаблон материалов'!D17</f>
        <v>0</v>
      </c>
      <c r="F34" s="412">
        <f>' Шаблон материалов'!E17</f>
        <v>0</v>
      </c>
      <c r="G34" s="412">
        <f>' Шаблон материалов'!F17</f>
        <v>0</v>
      </c>
      <c r="H34" s="412"/>
      <c r="I34" s="413">
        <f t="shared" si="0"/>
        <v>0</v>
      </c>
      <c r="J34" s="775">
        <f t="shared" si="1"/>
        <v>0</v>
      </c>
      <c r="K34" s="776"/>
    </row>
    <row r="35" spans="1:11">
      <c r="A35" s="109">
        <v>17</v>
      </c>
      <c r="B35" s="300"/>
      <c r="C35" s="412">
        <f>' Шаблон материалов'!B18</f>
        <v>0</v>
      </c>
      <c r="D35" s="412">
        <f>' Шаблон материалов'!C18</f>
        <v>0</v>
      </c>
      <c r="E35" s="412">
        <f>' Шаблон материалов'!D18</f>
        <v>0</v>
      </c>
      <c r="F35" s="412">
        <f>' Шаблон материалов'!E18</f>
        <v>0</v>
      </c>
      <c r="G35" s="412">
        <f>' Шаблон материалов'!F18</f>
        <v>0</v>
      </c>
      <c r="H35" s="412"/>
      <c r="I35" s="413">
        <f t="shared" si="0"/>
        <v>0</v>
      </c>
      <c r="J35" s="775">
        <f t="shared" si="1"/>
        <v>0</v>
      </c>
      <c r="K35" s="776"/>
    </row>
    <row r="36" spans="1:11">
      <c r="A36" s="109">
        <v>18</v>
      </c>
      <c r="B36" s="300"/>
      <c r="C36" s="412">
        <f>' Шаблон материалов'!B19</f>
        <v>0</v>
      </c>
      <c r="D36" s="412">
        <f>' Шаблон материалов'!C19</f>
        <v>0</v>
      </c>
      <c r="E36" s="412">
        <f>' Шаблон материалов'!D19</f>
        <v>0</v>
      </c>
      <c r="F36" s="412">
        <f>' Шаблон материалов'!E19</f>
        <v>0</v>
      </c>
      <c r="G36" s="412">
        <f>' Шаблон материалов'!F19</f>
        <v>0</v>
      </c>
      <c r="H36" s="412"/>
      <c r="I36" s="413">
        <f t="shared" si="0"/>
        <v>0</v>
      </c>
      <c r="J36" s="775">
        <f t="shared" si="1"/>
        <v>0</v>
      </c>
      <c r="K36" s="776"/>
    </row>
    <row r="37" spans="1:11">
      <c r="A37" s="109">
        <v>19</v>
      </c>
      <c r="B37" s="300"/>
      <c r="C37" s="412">
        <f>' Шаблон материалов'!B20</f>
        <v>0</v>
      </c>
      <c r="D37" s="412">
        <f>' Шаблон материалов'!C20</f>
        <v>0</v>
      </c>
      <c r="E37" s="412">
        <f>' Шаблон материалов'!D20</f>
        <v>0</v>
      </c>
      <c r="F37" s="412">
        <f>' Шаблон материалов'!E20</f>
        <v>0</v>
      </c>
      <c r="G37" s="412">
        <f>' Шаблон материалов'!F20</f>
        <v>0</v>
      </c>
      <c r="H37" s="412"/>
      <c r="I37" s="413">
        <f t="shared" si="0"/>
        <v>0</v>
      </c>
      <c r="J37" s="775">
        <f t="shared" si="1"/>
        <v>0</v>
      </c>
      <c r="K37" s="776"/>
    </row>
    <row r="38" spans="1:11">
      <c r="A38" s="109">
        <v>20</v>
      </c>
      <c r="B38" s="300"/>
      <c r="C38" s="412">
        <f>' Шаблон материалов'!B21</f>
        <v>0</v>
      </c>
      <c r="D38" s="412">
        <f>' Шаблон материалов'!C21</f>
        <v>0</v>
      </c>
      <c r="E38" s="412">
        <f>' Шаблон материалов'!D21</f>
        <v>0</v>
      </c>
      <c r="F38" s="412">
        <f>' Шаблон материалов'!E21</f>
        <v>0</v>
      </c>
      <c r="G38" s="412">
        <f>' Шаблон материалов'!F21</f>
        <v>0</v>
      </c>
      <c r="H38" s="412"/>
      <c r="I38" s="413">
        <f t="shared" si="0"/>
        <v>0</v>
      </c>
      <c r="J38" s="775">
        <f t="shared" si="1"/>
        <v>0</v>
      </c>
      <c r="K38" s="776"/>
    </row>
    <row r="39" spans="1:11">
      <c r="A39" s="109">
        <v>21</v>
      </c>
      <c r="B39" s="300"/>
      <c r="C39" s="412">
        <f>' Шаблон материалов'!B22</f>
        <v>0</v>
      </c>
      <c r="D39" s="412">
        <f>' Шаблон материалов'!C22</f>
        <v>0</v>
      </c>
      <c r="E39" s="412">
        <f>' Шаблон материалов'!D22</f>
        <v>0</v>
      </c>
      <c r="F39" s="412">
        <f>' Шаблон материалов'!E22</f>
        <v>0</v>
      </c>
      <c r="G39" s="412">
        <f>' Шаблон материалов'!F22</f>
        <v>0</v>
      </c>
      <c r="H39" s="412"/>
      <c r="I39" s="413">
        <f t="shared" si="0"/>
        <v>0</v>
      </c>
      <c r="J39" s="775">
        <f t="shared" si="1"/>
        <v>0</v>
      </c>
      <c r="K39" s="776"/>
    </row>
    <row r="40" spans="1:11">
      <c r="A40" s="109">
        <v>22</v>
      </c>
      <c r="B40" s="300"/>
      <c r="C40" s="412">
        <f>' Шаблон материалов'!B23</f>
        <v>0</v>
      </c>
      <c r="D40" s="412">
        <f>' Шаблон материалов'!C23</f>
        <v>0</v>
      </c>
      <c r="E40" s="412">
        <f>' Шаблон материалов'!D23</f>
        <v>0</v>
      </c>
      <c r="F40" s="412">
        <f>' Шаблон материалов'!E23</f>
        <v>0</v>
      </c>
      <c r="G40" s="412">
        <f>' Шаблон материалов'!F23</f>
        <v>0</v>
      </c>
      <c r="H40" s="412"/>
      <c r="I40" s="413">
        <f t="shared" si="0"/>
        <v>0</v>
      </c>
      <c r="J40" s="775">
        <f t="shared" si="1"/>
        <v>0</v>
      </c>
      <c r="K40" s="776"/>
    </row>
    <row r="41" spans="1:11">
      <c r="A41" s="109">
        <v>23</v>
      </c>
      <c r="B41" s="300"/>
      <c r="C41" s="412">
        <f>' Шаблон материалов'!B24</f>
        <v>0</v>
      </c>
      <c r="D41" s="412">
        <f>' Шаблон материалов'!C24</f>
        <v>0</v>
      </c>
      <c r="E41" s="412">
        <f>' Шаблон материалов'!D24</f>
        <v>0</v>
      </c>
      <c r="F41" s="412">
        <f>' Шаблон материалов'!E24</f>
        <v>0</v>
      </c>
      <c r="G41" s="412">
        <f>' Шаблон материалов'!F24</f>
        <v>0</v>
      </c>
      <c r="H41" s="412"/>
      <c r="I41" s="413">
        <f t="shared" si="0"/>
        <v>0</v>
      </c>
      <c r="J41" s="775">
        <f t="shared" si="1"/>
        <v>0</v>
      </c>
      <c r="K41" s="776"/>
    </row>
    <row r="42" spans="1:11">
      <c r="A42" s="109">
        <v>24</v>
      </c>
      <c r="B42" s="300"/>
      <c r="C42" s="412">
        <f>' Шаблон материалов'!B25</f>
        <v>0</v>
      </c>
      <c r="D42" s="412">
        <f>' Шаблон материалов'!C25</f>
        <v>0</v>
      </c>
      <c r="E42" s="412">
        <f>' Шаблон материалов'!D25</f>
        <v>0</v>
      </c>
      <c r="F42" s="412">
        <f>' Шаблон материалов'!E25</f>
        <v>0</v>
      </c>
      <c r="G42" s="412">
        <f>' Шаблон материалов'!F25</f>
        <v>0</v>
      </c>
      <c r="H42" s="412"/>
      <c r="I42" s="413">
        <f t="shared" si="0"/>
        <v>0</v>
      </c>
      <c r="J42" s="775">
        <f t="shared" si="1"/>
        <v>0</v>
      </c>
      <c r="K42" s="776"/>
    </row>
    <row r="43" spans="1:11">
      <c r="A43" s="109">
        <v>25</v>
      </c>
      <c r="B43" s="300"/>
      <c r="C43" s="412">
        <f>' Шаблон материалов'!B26</f>
        <v>0</v>
      </c>
      <c r="D43" s="412">
        <f>' Шаблон материалов'!C26</f>
        <v>0</v>
      </c>
      <c r="E43" s="412">
        <f>' Шаблон материалов'!D26</f>
        <v>0</v>
      </c>
      <c r="F43" s="412">
        <f>' Шаблон материалов'!E26</f>
        <v>0</v>
      </c>
      <c r="G43" s="412">
        <f>' Шаблон материалов'!F26</f>
        <v>0</v>
      </c>
      <c r="H43" s="412"/>
      <c r="I43" s="413">
        <f t="shared" si="0"/>
        <v>0</v>
      </c>
      <c r="J43" s="775">
        <f t="shared" si="1"/>
        <v>0</v>
      </c>
      <c r="K43" s="776"/>
    </row>
    <row r="44" spans="1:11">
      <c r="A44" s="109">
        <v>26</v>
      </c>
      <c r="B44" s="300"/>
      <c r="C44" s="412">
        <f>' Шаблон материалов'!B27</f>
        <v>0</v>
      </c>
      <c r="D44" s="412">
        <f>' Шаблон материалов'!C27</f>
        <v>0</v>
      </c>
      <c r="E44" s="412">
        <f>' Шаблон материалов'!D27</f>
        <v>0</v>
      </c>
      <c r="F44" s="412">
        <f>' Шаблон материалов'!E27</f>
        <v>0</v>
      </c>
      <c r="G44" s="412">
        <f>' Шаблон материалов'!F27</f>
        <v>0</v>
      </c>
      <c r="H44" s="412"/>
      <c r="I44" s="413">
        <f t="shared" si="0"/>
        <v>0</v>
      </c>
      <c r="J44" s="775">
        <f t="shared" si="1"/>
        <v>0</v>
      </c>
      <c r="K44" s="776"/>
    </row>
    <row r="45" spans="1:11">
      <c r="A45" s="109">
        <v>27</v>
      </c>
      <c r="B45" s="300"/>
      <c r="C45" s="412">
        <f>' Шаблон материалов'!B28</f>
        <v>0</v>
      </c>
      <c r="D45" s="412">
        <f>' Шаблон материалов'!C28</f>
        <v>0</v>
      </c>
      <c r="E45" s="412">
        <f>' Шаблон материалов'!D28</f>
        <v>0</v>
      </c>
      <c r="F45" s="412">
        <f>' Шаблон материалов'!E28</f>
        <v>0</v>
      </c>
      <c r="G45" s="412">
        <f>' Шаблон материалов'!F28</f>
        <v>0</v>
      </c>
      <c r="H45" s="412"/>
      <c r="I45" s="413">
        <f t="shared" si="0"/>
        <v>0</v>
      </c>
      <c r="J45" s="775">
        <f t="shared" si="1"/>
        <v>0</v>
      </c>
      <c r="K45" s="776"/>
    </row>
    <row r="46" spans="1:11">
      <c r="A46" s="109">
        <v>28</v>
      </c>
      <c r="B46" s="300"/>
      <c r="C46" s="412">
        <f>' Шаблон материалов'!B29</f>
        <v>0</v>
      </c>
      <c r="D46" s="412">
        <f>' Шаблон материалов'!C29</f>
        <v>0</v>
      </c>
      <c r="E46" s="412">
        <f>' Шаблон материалов'!D29</f>
        <v>0</v>
      </c>
      <c r="F46" s="412">
        <f>' Шаблон материалов'!E29</f>
        <v>0</v>
      </c>
      <c r="G46" s="412">
        <f>' Шаблон материалов'!F29</f>
        <v>0</v>
      </c>
      <c r="H46" s="412"/>
      <c r="I46" s="413">
        <f t="shared" si="0"/>
        <v>0</v>
      </c>
      <c r="J46" s="775">
        <f t="shared" si="1"/>
        <v>0</v>
      </c>
      <c r="K46" s="776"/>
    </row>
    <row r="47" spans="1:11">
      <c r="A47" s="109">
        <v>29</v>
      </c>
      <c r="B47" s="300"/>
      <c r="C47" s="412">
        <f>' Шаблон материалов'!B30</f>
        <v>0</v>
      </c>
      <c r="D47" s="412">
        <f>' Шаблон материалов'!C30</f>
        <v>0</v>
      </c>
      <c r="E47" s="412">
        <f>' Шаблон материалов'!D30</f>
        <v>0</v>
      </c>
      <c r="F47" s="412">
        <f>' Шаблон материалов'!E30</f>
        <v>0</v>
      </c>
      <c r="G47" s="412">
        <f>' Шаблон материалов'!F30</f>
        <v>0</v>
      </c>
      <c r="H47" s="412"/>
      <c r="I47" s="413">
        <f t="shared" si="0"/>
        <v>0</v>
      </c>
      <c r="J47" s="775">
        <f t="shared" si="1"/>
        <v>0</v>
      </c>
      <c r="K47" s="776"/>
    </row>
    <row r="48" spans="1:11">
      <c r="A48" s="109">
        <v>30</v>
      </c>
      <c r="B48" s="300"/>
      <c r="C48" s="412">
        <f>' Шаблон материалов'!B31</f>
        <v>0</v>
      </c>
      <c r="D48" s="412">
        <f>' Шаблон материалов'!C31</f>
        <v>0</v>
      </c>
      <c r="E48" s="412">
        <f>' Шаблон материалов'!D31</f>
        <v>0</v>
      </c>
      <c r="F48" s="412">
        <f>' Шаблон материалов'!E31</f>
        <v>0</v>
      </c>
      <c r="G48" s="412">
        <f>' Шаблон материалов'!F31</f>
        <v>0</v>
      </c>
      <c r="H48" s="412"/>
      <c r="I48" s="413">
        <f t="shared" si="0"/>
        <v>0</v>
      </c>
      <c r="J48" s="775">
        <f t="shared" si="1"/>
        <v>0</v>
      </c>
      <c r="K48" s="776"/>
    </row>
    <row r="49" spans="1:11">
      <c r="A49" s="109">
        <v>31</v>
      </c>
      <c r="B49" s="300"/>
      <c r="C49" s="412">
        <f>' Шаблон материалов'!B32</f>
        <v>0</v>
      </c>
      <c r="D49" s="412">
        <f>' Шаблон материалов'!C32</f>
        <v>0</v>
      </c>
      <c r="E49" s="412">
        <f>' Шаблон материалов'!D32</f>
        <v>0</v>
      </c>
      <c r="F49" s="412">
        <f>' Шаблон материалов'!E32</f>
        <v>0</v>
      </c>
      <c r="G49" s="412">
        <f>' Шаблон материалов'!F32</f>
        <v>0</v>
      </c>
      <c r="H49" s="412"/>
      <c r="I49" s="413">
        <f t="shared" si="0"/>
        <v>0</v>
      </c>
      <c r="J49" s="775">
        <f t="shared" si="1"/>
        <v>0</v>
      </c>
      <c r="K49" s="776"/>
    </row>
    <row r="50" spans="1:11">
      <c r="A50" s="109">
        <v>32</v>
      </c>
      <c r="B50" s="300"/>
      <c r="C50" s="412">
        <f>' Шаблон материалов'!B33</f>
        <v>0</v>
      </c>
      <c r="D50" s="412">
        <f>' Шаблон материалов'!C33</f>
        <v>0</v>
      </c>
      <c r="E50" s="412">
        <f>' Шаблон материалов'!D33</f>
        <v>0</v>
      </c>
      <c r="F50" s="412">
        <f>' Шаблон материалов'!E33</f>
        <v>0</v>
      </c>
      <c r="G50" s="412">
        <f>' Шаблон материалов'!F33</f>
        <v>0</v>
      </c>
      <c r="H50" s="412"/>
      <c r="I50" s="413">
        <f t="shared" si="0"/>
        <v>0</v>
      </c>
      <c r="J50" s="775">
        <f t="shared" si="1"/>
        <v>0</v>
      </c>
      <c r="K50" s="776"/>
    </row>
    <row r="51" spans="1:11">
      <c r="A51" s="109">
        <v>33</v>
      </c>
      <c r="B51" s="300"/>
      <c r="C51" s="412">
        <f>' Шаблон материалов'!B34</f>
        <v>0</v>
      </c>
      <c r="D51" s="412">
        <f>' Шаблон материалов'!C34</f>
        <v>0</v>
      </c>
      <c r="E51" s="412">
        <f>' Шаблон материалов'!D34</f>
        <v>0</v>
      </c>
      <c r="F51" s="412">
        <f>' Шаблон материалов'!E34</f>
        <v>0</v>
      </c>
      <c r="G51" s="412">
        <f>' Шаблон материалов'!F34</f>
        <v>0</v>
      </c>
      <c r="H51" s="412"/>
      <c r="I51" s="413">
        <f t="shared" si="0"/>
        <v>0</v>
      </c>
      <c r="J51" s="775">
        <f t="shared" si="1"/>
        <v>0</v>
      </c>
      <c r="K51" s="776"/>
    </row>
    <row r="52" spans="1:11">
      <c r="A52" s="109">
        <v>34</v>
      </c>
      <c r="B52" s="300"/>
      <c r="C52" s="412">
        <f>' Шаблон материалов'!B35</f>
        <v>0</v>
      </c>
      <c r="D52" s="412">
        <f>' Шаблон материалов'!C35</f>
        <v>0</v>
      </c>
      <c r="E52" s="412">
        <f>' Шаблон материалов'!D35</f>
        <v>0</v>
      </c>
      <c r="F52" s="412">
        <f>' Шаблон материалов'!E35</f>
        <v>0</v>
      </c>
      <c r="G52" s="412">
        <f>' Шаблон материалов'!F35</f>
        <v>0</v>
      </c>
      <c r="H52" s="412"/>
      <c r="I52" s="413">
        <f t="shared" si="0"/>
        <v>0</v>
      </c>
      <c r="J52" s="775">
        <f t="shared" si="1"/>
        <v>0</v>
      </c>
      <c r="K52" s="776"/>
    </row>
    <row r="53" spans="1:11">
      <c r="A53" s="109">
        <v>35</v>
      </c>
      <c r="B53" s="300"/>
      <c r="C53" s="412">
        <f>' Шаблон материалов'!B36</f>
        <v>0</v>
      </c>
      <c r="D53" s="412">
        <f>' Шаблон материалов'!C36</f>
        <v>0</v>
      </c>
      <c r="E53" s="412">
        <f>' Шаблон материалов'!D36</f>
        <v>0</v>
      </c>
      <c r="F53" s="412">
        <f>' Шаблон материалов'!E36</f>
        <v>0</v>
      </c>
      <c r="G53" s="412">
        <f>' Шаблон материалов'!F36</f>
        <v>0</v>
      </c>
      <c r="H53" s="412"/>
      <c r="I53" s="413">
        <f t="shared" si="0"/>
        <v>0</v>
      </c>
      <c r="J53" s="775">
        <f t="shared" si="1"/>
        <v>0</v>
      </c>
      <c r="K53" s="776"/>
    </row>
    <row r="54" spans="1:11">
      <c r="A54" s="109">
        <v>36</v>
      </c>
      <c r="B54" s="300"/>
      <c r="C54" s="412">
        <f>' Шаблон материалов'!B37</f>
        <v>0</v>
      </c>
      <c r="D54" s="412">
        <f>' Шаблон материалов'!C37</f>
        <v>0</v>
      </c>
      <c r="E54" s="412">
        <f>' Шаблон материалов'!D37</f>
        <v>0</v>
      </c>
      <c r="F54" s="412">
        <f>' Шаблон материалов'!E37</f>
        <v>0</v>
      </c>
      <c r="G54" s="412">
        <f>' Шаблон материалов'!F37</f>
        <v>0</v>
      </c>
      <c r="H54" s="412"/>
      <c r="I54" s="413">
        <f t="shared" si="0"/>
        <v>0</v>
      </c>
      <c r="J54" s="775">
        <f t="shared" si="1"/>
        <v>0</v>
      </c>
      <c r="K54" s="776"/>
    </row>
    <row r="55" spans="1:11">
      <c r="A55" s="109">
        <v>37</v>
      </c>
      <c r="B55" s="300"/>
      <c r="C55" s="412">
        <f>' Шаблон материалов'!B38</f>
        <v>0</v>
      </c>
      <c r="D55" s="412">
        <f>' Шаблон материалов'!C38</f>
        <v>0</v>
      </c>
      <c r="E55" s="412">
        <f>' Шаблон материалов'!D38</f>
        <v>0</v>
      </c>
      <c r="F55" s="412">
        <f>' Шаблон материалов'!E38</f>
        <v>0</v>
      </c>
      <c r="G55" s="412">
        <f>' Шаблон материалов'!F38</f>
        <v>0</v>
      </c>
      <c r="H55" s="412"/>
      <c r="I55" s="413">
        <f t="shared" si="0"/>
        <v>0</v>
      </c>
      <c r="J55" s="775">
        <f t="shared" si="1"/>
        <v>0</v>
      </c>
      <c r="K55" s="776"/>
    </row>
    <row r="56" spans="1:11">
      <c r="A56" s="109">
        <v>38</v>
      </c>
      <c r="B56" s="300"/>
      <c r="C56" s="412">
        <f>' Шаблон материалов'!B39</f>
        <v>0</v>
      </c>
      <c r="D56" s="412">
        <f>' Шаблон материалов'!C39</f>
        <v>0</v>
      </c>
      <c r="E56" s="412">
        <f>' Шаблон материалов'!D39</f>
        <v>0</v>
      </c>
      <c r="F56" s="412">
        <f>' Шаблон материалов'!E39</f>
        <v>0</v>
      </c>
      <c r="G56" s="412">
        <f>' Шаблон материалов'!F39</f>
        <v>0</v>
      </c>
      <c r="H56" s="412"/>
      <c r="I56" s="413">
        <f t="shared" si="0"/>
        <v>0</v>
      </c>
      <c r="J56" s="775">
        <f t="shared" si="1"/>
        <v>0</v>
      </c>
      <c r="K56" s="776"/>
    </row>
    <row r="57" spans="1:11">
      <c r="A57" s="109">
        <v>39</v>
      </c>
      <c r="B57" s="300"/>
      <c r="C57" s="412">
        <f>' Шаблон материалов'!B40</f>
        <v>0</v>
      </c>
      <c r="D57" s="412">
        <f>' Шаблон материалов'!C40</f>
        <v>0</v>
      </c>
      <c r="E57" s="412">
        <f>' Шаблон материалов'!D40</f>
        <v>0</v>
      </c>
      <c r="F57" s="412">
        <f>' Шаблон материалов'!E40</f>
        <v>0</v>
      </c>
      <c r="G57" s="412">
        <f>' Шаблон материалов'!F40</f>
        <v>0</v>
      </c>
      <c r="H57" s="412"/>
      <c r="I57" s="413">
        <f t="shared" si="0"/>
        <v>0</v>
      </c>
      <c r="J57" s="775">
        <f t="shared" si="1"/>
        <v>0</v>
      </c>
      <c r="K57" s="776"/>
    </row>
    <row r="58" spans="1:11">
      <c r="A58" s="109">
        <v>40</v>
      </c>
      <c r="B58" s="300"/>
      <c r="C58" s="412">
        <f>' Шаблон материалов'!B41</f>
        <v>0</v>
      </c>
      <c r="D58" s="412">
        <f>' Шаблон материалов'!C41</f>
        <v>0</v>
      </c>
      <c r="E58" s="412">
        <f>' Шаблон материалов'!D41</f>
        <v>0</v>
      </c>
      <c r="F58" s="412">
        <f>' Шаблон материалов'!E41</f>
        <v>0</v>
      </c>
      <c r="G58" s="412">
        <f>' Шаблон материалов'!F41</f>
        <v>0</v>
      </c>
      <c r="H58" s="412"/>
      <c r="I58" s="413">
        <f t="shared" si="0"/>
        <v>0</v>
      </c>
      <c r="J58" s="775">
        <f t="shared" si="1"/>
        <v>0</v>
      </c>
      <c r="K58" s="776"/>
    </row>
    <row r="59" spans="1:11">
      <c r="A59" s="109">
        <v>41</v>
      </c>
      <c r="B59" s="300"/>
      <c r="C59" s="412">
        <f>' Шаблон материалов'!B42</f>
        <v>0</v>
      </c>
      <c r="D59" s="412">
        <f>' Шаблон материалов'!C42</f>
        <v>0</v>
      </c>
      <c r="E59" s="412">
        <f>' Шаблон материалов'!D42</f>
        <v>0</v>
      </c>
      <c r="F59" s="412">
        <f>' Шаблон материалов'!E42</f>
        <v>0</v>
      </c>
      <c r="G59" s="412">
        <f>' Шаблон материалов'!F42</f>
        <v>0</v>
      </c>
      <c r="H59" s="412"/>
      <c r="I59" s="413">
        <f t="shared" si="0"/>
        <v>0</v>
      </c>
      <c r="J59" s="775">
        <f t="shared" si="1"/>
        <v>0</v>
      </c>
      <c r="K59" s="776"/>
    </row>
    <row r="60" spans="1:11">
      <c r="A60" s="109">
        <v>42</v>
      </c>
      <c r="B60" s="300"/>
      <c r="C60" s="412">
        <f>' Шаблон материалов'!B43</f>
        <v>0</v>
      </c>
      <c r="D60" s="412">
        <f>' Шаблон материалов'!C43</f>
        <v>0</v>
      </c>
      <c r="E60" s="412">
        <f>' Шаблон материалов'!D43</f>
        <v>0</v>
      </c>
      <c r="F60" s="412">
        <f>' Шаблон материалов'!E43</f>
        <v>0</v>
      </c>
      <c r="G60" s="412">
        <f>' Шаблон материалов'!F43</f>
        <v>0</v>
      </c>
      <c r="H60" s="412"/>
      <c r="I60" s="413">
        <f t="shared" si="0"/>
        <v>0</v>
      </c>
      <c r="J60" s="775">
        <f t="shared" si="1"/>
        <v>0</v>
      </c>
      <c r="K60" s="776"/>
    </row>
    <row r="61" spans="1:11">
      <c r="A61" s="109">
        <v>43</v>
      </c>
      <c r="B61" s="300"/>
      <c r="C61" s="412">
        <f>' Шаблон материалов'!B44</f>
        <v>0</v>
      </c>
      <c r="D61" s="412">
        <f>' Шаблон материалов'!C44</f>
        <v>0</v>
      </c>
      <c r="E61" s="412">
        <f>' Шаблон материалов'!D44</f>
        <v>0</v>
      </c>
      <c r="F61" s="412">
        <f>' Шаблон материалов'!E44</f>
        <v>0</v>
      </c>
      <c r="G61" s="412">
        <f>' Шаблон материалов'!F44</f>
        <v>0</v>
      </c>
      <c r="H61" s="412"/>
      <c r="I61" s="413">
        <f t="shared" si="0"/>
        <v>0</v>
      </c>
      <c r="J61" s="775">
        <f t="shared" si="1"/>
        <v>0</v>
      </c>
      <c r="K61" s="776"/>
    </row>
    <row r="62" spans="1:11">
      <c r="A62" s="109">
        <v>44</v>
      </c>
      <c r="B62" s="300"/>
      <c r="C62" s="412">
        <f>' Шаблон материалов'!B45</f>
        <v>0</v>
      </c>
      <c r="D62" s="412">
        <f>' Шаблон материалов'!C45</f>
        <v>0</v>
      </c>
      <c r="E62" s="412">
        <f>' Шаблон материалов'!D45</f>
        <v>0</v>
      </c>
      <c r="F62" s="412">
        <f>' Шаблон материалов'!E45</f>
        <v>0</v>
      </c>
      <c r="G62" s="412">
        <f>' Шаблон материалов'!F45</f>
        <v>0</v>
      </c>
      <c r="H62" s="412"/>
      <c r="I62" s="413">
        <f t="shared" si="0"/>
        <v>0</v>
      </c>
      <c r="J62" s="775">
        <f t="shared" si="1"/>
        <v>0</v>
      </c>
      <c r="K62" s="776"/>
    </row>
    <row r="63" spans="1:11">
      <c r="A63" s="109">
        <v>45</v>
      </c>
      <c r="B63" s="300"/>
      <c r="C63" s="412">
        <f>' Шаблон материалов'!B46</f>
        <v>0</v>
      </c>
      <c r="D63" s="412">
        <f>' Шаблон материалов'!C46</f>
        <v>0</v>
      </c>
      <c r="E63" s="412">
        <f>' Шаблон материалов'!D46</f>
        <v>0</v>
      </c>
      <c r="F63" s="412">
        <f>' Шаблон материалов'!E46</f>
        <v>0</v>
      </c>
      <c r="G63" s="412">
        <f>' Шаблон материалов'!F46</f>
        <v>0</v>
      </c>
      <c r="H63" s="412"/>
      <c r="I63" s="413">
        <f t="shared" si="0"/>
        <v>0</v>
      </c>
      <c r="J63" s="775">
        <f t="shared" si="1"/>
        <v>0</v>
      </c>
      <c r="K63" s="776"/>
    </row>
    <row r="64" spans="1:11">
      <c r="A64" s="109">
        <v>46</v>
      </c>
      <c r="B64" s="300"/>
      <c r="C64" s="412">
        <f>' Шаблон материалов'!B47</f>
        <v>0</v>
      </c>
      <c r="D64" s="412">
        <f>' Шаблон материалов'!C47</f>
        <v>0</v>
      </c>
      <c r="E64" s="412">
        <f>' Шаблон материалов'!D47</f>
        <v>0</v>
      </c>
      <c r="F64" s="412">
        <f>' Шаблон материалов'!E47</f>
        <v>0</v>
      </c>
      <c r="G64" s="412">
        <f>' Шаблон материалов'!F47</f>
        <v>0</v>
      </c>
      <c r="H64" s="412"/>
      <c r="I64" s="413">
        <f t="shared" si="0"/>
        <v>0</v>
      </c>
      <c r="J64" s="775">
        <f t="shared" si="1"/>
        <v>0</v>
      </c>
      <c r="K64" s="776"/>
    </row>
    <row r="65" spans="1:11">
      <c r="A65" s="109">
        <v>47</v>
      </c>
      <c r="B65" s="300"/>
      <c r="C65" s="412">
        <f>' Шаблон материалов'!B48</f>
        <v>0</v>
      </c>
      <c r="D65" s="412">
        <f>' Шаблон материалов'!C48</f>
        <v>0</v>
      </c>
      <c r="E65" s="412">
        <f>' Шаблон материалов'!D48</f>
        <v>0</v>
      </c>
      <c r="F65" s="412">
        <f>' Шаблон материалов'!E48</f>
        <v>0</v>
      </c>
      <c r="G65" s="412">
        <f>' Шаблон материалов'!F48</f>
        <v>0</v>
      </c>
      <c r="H65" s="412"/>
      <c r="I65" s="413">
        <f t="shared" si="0"/>
        <v>0</v>
      </c>
      <c r="J65" s="775">
        <f t="shared" si="1"/>
        <v>0</v>
      </c>
      <c r="K65" s="776"/>
    </row>
    <row r="66" spans="1:11">
      <c r="A66" s="109">
        <v>48</v>
      </c>
      <c r="B66" s="300"/>
      <c r="C66" s="412">
        <f>' Шаблон материалов'!B49</f>
        <v>0</v>
      </c>
      <c r="D66" s="412">
        <f>' Шаблон материалов'!C49</f>
        <v>0</v>
      </c>
      <c r="E66" s="412">
        <f>' Шаблон материалов'!D49</f>
        <v>0</v>
      </c>
      <c r="F66" s="412">
        <f>' Шаблон материалов'!E49</f>
        <v>0</v>
      </c>
      <c r="G66" s="412">
        <f>' Шаблон материалов'!F49</f>
        <v>0</v>
      </c>
      <c r="H66" s="412"/>
      <c r="I66" s="413">
        <f t="shared" si="0"/>
        <v>0</v>
      </c>
      <c r="J66" s="775">
        <f t="shared" si="1"/>
        <v>0</v>
      </c>
      <c r="K66" s="776"/>
    </row>
    <row r="67" spans="1:11">
      <c r="A67" s="109">
        <v>49</v>
      </c>
      <c r="B67" s="300"/>
      <c r="C67" s="412">
        <f>' Шаблон материалов'!B50</f>
        <v>0</v>
      </c>
      <c r="D67" s="412">
        <f>' Шаблон материалов'!C50</f>
        <v>0</v>
      </c>
      <c r="E67" s="412">
        <f>' Шаблон материалов'!D50</f>
        <v>0</v>
      </c>
      <c r="F67" s="412">
        <f>' Шаблон материалов'!E50</f>
        <v>0</v>
      </c>
      <c r="G67" s="412">
        <f>' Шаблон материалов'!F50</f>
        <v>0</v>
      </c>
      <c r="H67" s="412"/>
      <c r="I67" s="413">
        <f t="shared" si="0"/>
        <v>0</v>
      </c>
      <c r="J67" s="775">
        <f t="shared" si="1"/>
        <v>0</v>
      </c>
      <c r="K67" s="776"/>
    </row>
    <row r="68" spans="1:11">
      <c r="A68" s="109">
        <v>50</v>
      </c>
      <c r="B68" s="300"/>
      <c r="C68" s="412">
        <f>' Шаблон материалов'!B51</f>
        <v>0</v>
      </c>
      <c r="D68" s="412">
        <f>' Шаблон материалов'!C51</f>
        <v>0</v>
      </c>
      <c r="E68" s="412">
        <f>' Шаблон материалов'!D51</f>
        <v>0</v>
      </c>
      <c r="F68" s="412">
        <f>' Шаблон материалов'!E51</f>
        <v>0</v>
      </c>
      <c r="G68" s="412">
        <f>' Шаблон материалов'!F51</f>
        <v>0</v>
      </c>
      <c r="H68" s="412"/>
      <c r="I68" s="413">
        <f t="shared" si="0"/>
        <v>0</v>
      </c>
      <c r="J68" s="775">
        <f t="shared" si="1"/>
        <v>0</v>
      </c>
      <c r="K68" s="776"/>
    </row>
    <row r="69" spans="1:11">
      <c r="A69" s="109">
        <v>51</v>
      </c>
      <c r="B69" s="300"/>
      <c r="C69" s="412">
        <f>' Шаблон материалов'!B52</f>
        <v>0</v>
      </c>
      <c r="D69" s="412">
        <f>' Шаблон материалов'!C52</f>
        <v>0</v>
      </c>
      <c r="E69" s="412">
        <f>' Шаблон материалов'!D52</f>
        <v>0</v>
      </c>
      <c r="F69" s="412">
        <f>' Шаблон материалов'!E52</f>
        <v>0</v>
      </c>
      <c r="G69" s="412">
        <f>' Шаблон материалов'!F52</f>
        <v>0</v>
      </c>
      <c r="H69" s="412"/>
      <c r="I69" s="413">
        <f t="shared" si="0"/>
        <v>0</v>
      </c>
      <c r="J69" s="775">
        <f t="shared" si="1"/>
        <v>0</v>
      </c>
      <c r="K69" s="776"/>
    </row>
    <row r="70" spans="1:11">
      <c r="A70" s="109">
        <v>52</v>
      </c>
      <c r="B70" s="300"/>
      <c r="C70" s="412">
        <f>' Шаблон материалов'!B53</f>
        <v>0</v>
      </c>
      <c r="D70" s="412">
        <f>' Шаблон материалов'!C53</f>
        <v>0</v>
      </c>
      <c r="E70" s="412">
        <f>' Шаблон материалов'!D53</f>
        <v>0</v>
      </c>
      <c r="F70" s="412">
        <f>' Шаблон материалов'!E53</f>
        <v>0</v>
      </c>
      <c r="G70" s="412">
        <f>' Шаблон материалов'!F53</f>
        <v>0</v>
      </c>
      <c r="H70" s="412"/>
      <c r="I70" s="413">
        <f t="shared" si="0"/>
        <v>0</v>
      </c>
      <c r="J70" s="775">
        <f t="shared" si="1"/>
        <v>0</v>
      </c>
      <c r="K70" s="776"/>
    </row>
    <row r="71" spans="1:11">
      <c r="A71" s="109">
        <v>53</v>
      </c>
      <c r="B71" s="300"/>
      <c r="C71" s="412">
        <f>' Шаблон материалов'!B54</f>
        <v>0</v>
      </c>
      <c r="D71" s="412">
        <f>' Шаблон материалов'!C54</f>
        <v>0</v>
      </c>
      <c r="E71" s="412">
        <f>' Шаблон материалов'!D54</f>
        <v>0</v>
      </c>
      <c r="F71" s="412">
        <f>' Шаблон материалов'!E54</f>
        <v>0</v>
      </c>
      <c r="G71" s="412">
        <f>' Шаблон материалов'!F54</f>
        <v>0</v>
      </c>
      <c r="H71" s="412"/>
      <c r="I71" s="413">
        <f t="shared" si="0"/>
        <v>0</v>
      </c>
      <c r="J71" s="775">
        <f t="shared" si="1"/>
        <v>0</v>
      </c>
      <c r="K71" s="776"/>
    </row>
    <row r="72" spans="1:11">
      <c r="A72" s="109">
        <v>54</v>
      </c>
      <c r="B72" s="300"/>
      <c r="C72" s="412">
        <f>' Шаблон материалов'!B55</f>
        <v>0</v>
      </c>
      <c r="D72" s="412">
        <f>' Шаблон материалов'!C55</f>
        <v>0</v>
      </c>
      <c r="E72" s="412">
        <f>' Шаблон материалов'!D55</f>
        <v>0</v>
      </c>
      <c r="F72" s="412">
        <f>' Шаблон материалов'!E55</f>
        <v>0</v>
      </c>
      <c r="G72" s="412">
        <f>' Шаблон материалов'!F55</f>
        <v>0</v>
      </c>
      <c r="H72" s="412"/>
      <c r="I72" s="413">
        <f t="shared" si="0"/>
        <v>0</v>
      </c>
      <c r="J72" s="775">
        <f t="shared" si="1"/>
        <v>0</v>
      </c>
      <c r="K72" s="776"/>
    </row>
    <row r="73" spans="1:11">
      <c r="A73" s="109">
        <v>55</v>
      </c>
      <c r="B73" s="300"/>
      <c r="C73" s="412">
        <f>' Шаблон материалов'!B56</f>
        <v>0</v>
      </c>
      <c r="D73" s="412">
        <f>' Шаблон материалов'!C56</f>
        <v>0</v>
      </c>
      <c r="E73" s="412">
        <f>' Шаблон материалов'!D56</f>
        <v>0</v>
      </c>
      <c r="F73" s="412">
        <f>' Шаблон материалов'!E56</f>
        <v>0</v>
      </c>
      <c r="G73" s="412">
        <f>' Шаблон материалов'!F56</f>
        <v>0</v>
      </c>
      <c r="H73" s="412"/>
      <c r="I73" s="413">
        <f t="shared" si="0"/>
        <v>0</v>
      </c>
      <c r="J73" s="775">
        <f t="shared" si="1"/>
        <v>0</v>
      </c>
      <c r="K73" s="776"/>
    </row>
    <row r="74" spans="1:11">
      <c r="A74" s="109">
        <v>56</v>
      </c>
      <c r="B74" s="300"/>
      <c r="C74" s="412">
        <f>' Шаблон материалов'!B57</f>
        <v>0</v>
      </c>
      <c r="D74" s="412">
        <f>' Шаблон материалов'!C57</f>
        <v>0</v>
      </c>
      <c r="E74" s="412">
        <f>' Шаблон материалов'!D57</f>
        <v>0</v>
      </c>
      <c r="F74" s="412">
        <f>' Шаблон материалов'!E57</f>
        <v>0</v>
      </c>
      <c r="G74" s="412">
        <f>' Шаблон материалов'!F57</f>
        <v>0</v>
      </c>
      <c r="H74" s="412"/>
      <c r="I74" s="413">
        <f t="shared" si="0"/>
        <v>0</v>
      </c>
      <c r="J74" s="775">
        <f t="shared" si="1"/>
        <v>0</v>
      </c>
      <c r="K74" s="776"/>
    </row>
    <row r="75" spans="1:11">
      <c r="A75" s="109">
        <v>57</v>
      </c>
      <c r="B75" s="300"/>
      <c r="C75" s="412">
        <f>' Шаблон материалов'!B58</f>
        <v>0</v>
      </c>
      <c r="D75" s="412">
        <f>' Шаблон материалов'!C58</f>
        <v>0</v>
      </c>
      <c r="E75" s="412">
        <f>' Шаблон материалов'!D58</f>
        <v>0</v>
      </c>
      <c r="F75" s="412">
        <f>' Шаблон материалов'!E58</f>
        <v>0</v>
      </c>
      <c r="G75" s="412">
        <f>' Шаблон материалов'!F58</f>
        <v>0</v>
      </c>
      <c r="H75" s="412"/>
      <c r="I75" s="413">
        <f t="shared" si="0"/>
        <v>0</v>
      </c>
      <c r="J75" s="775">
        <f t="shared" si="1"/>
        <v>0</v>
      </c>
      <c r="K75" s="776"/>
    </row>
    <row r="76" spans="1:11">
      <c r="A76" s="109">
        <v>58</v>
      </c>
      <c r="B76" s="300"/>
      <c r="C76" s="412">
        <f>' Шаблон материалов'!B59</f>
        <v>0</v>
      </c>
      <c r="D76" s="412">
        <f>' Шаблон материалов'!C59</f>
        <v>0</v>
      </c>
      <c r="E76" s="412">
        <f>' Шаблон материалов'!D59</f>
        <v>0</v>
      </c>
      <c r="F76" s="412">
        <f>' Шаблон материалов'!E59</f>
        <v>0</v>
      </c>
      <c r="G76" s="412">
        <f>' Шаблон материалов'!F59</f>
        <v>0</v>
      </c>
      <c r="H76" s="412"/>
      <c r="I76" s="413">
        <f t="shared" si="0"/>
        <v>0</v>
      </c>
      <c r="J76" s="775">
        <f t="shared" si="1"/>
        <v>0</v>
      </c>
      <c r="K76" s="776"/>
    </row>
    <row r="77" spans="1:11">
      <c r="A77" s="109">
        <v>59</v>
      </c>
      <c r="B77" s="300"/>
      <c r="C77" s="412">
        <f>' Шаблон материалов'!B60</f>
        <v>0</v>
      </c>
      <c r="D77" s="412">
        <f>' Шаблон материалов'!C60</f>
        <v>0</v>
      </c>
      <c r="E77" s="412">
        <f>' Шаблон материалов'!D60</f>
        <v>0</v>
      </c>
      <c r="F77" s="412">
        <f>' Шаблон материалов'!E60</f>
        <v>0</v>
      </c>
      <c r="G77" s="412">
        <f>' Шаблон материалов'!F60</f>
        <v>0</v>
      </c>
      <c r="H77" s="412"/>
      <c r="I77" s="413">
        <f t="shared" si="0"/>
        <v>0</v>
      </c>
      <c r="J77" s="775">
        <f t="shared" si="1"/>
        <v>0</v>
      </c>
      <c r="K77" s="776"/>
    </row>
    <row r="78" spans="1:11">
      <c r="A78" s="109">
        <v>60</v>
      </c>
      <c r="B78" s="300"/>
      <c r="C78" s="412">
        <f>' Шаблон материалов'!B61</f>
        <v>0</v>
      </c>
      <c r="D78" s="412">
        <f>' Шаблон материалов'!C61</f>
        <v>0</v>
      </c>
      <c r="E78" s="412">
        <f>' Шаблон материалов'!D61</f>
        <v>0</v>
      </c>
      <c r="F78" s="412">
        <f>' Шаблон материалов'!E61</f>
        <v>0</v>
      </c>
      <c r="G78" s="412">
        <f>' Шаблон материалов'!F61</f>
        <v>0</v>
      </c>
      <c r="H78" s="412"/>
      <c r="I78" s="413">
        <f t="shared" si="0"/>
        <v>0</v>
      </c>
      <c r="J78" s="775">
        <f t="shared" si="1"/>
        <v>0</v>
      </c>
      <c r="K78" s="776"/>
    </row>
    <row r="79" spans="1:11">
      <c r="A79" s="109">
        <v>61</v>
      </c>
      <c r="B79" s="300"/>
      <c r="C79" s="412">
        <f>' Шаблон материалов'!B62</f>
        <v>0</v>
      </c>
      <c r="D79" s="412">
        <f>' Шаблон материалов'!C62</f>
        <v>0</v>
      </c>
      <c r="E79" s="412">
        <f>' Шаблон материалов'!D62</f>
        <v>0</v>
      </c>
      <c r="F79" s="412">
        <f>' Шаблон материалов'!E62</f>
        <v>0</v>
      </c>
      <c r="G79" s="412">
        <f>' Шаблон материалов'!F62</f>
        <v>0</v>
      </c>
      <c r="H79" s="412"/>
      <c r="I79" s="413">
        <f t="shared" si="0"/>
        <v>0</v>
      </c>
      <c r="J79" s="775">
        <f t="shared" si="1"/>
        <v>0</v>
      </c>
      <c r="K79" s="776"/>
    </row>
    <row r="80" spans="1:11">
      <c r="A80" s="109">
        <v>62</v>
      </c>
      <c r="B80" s="300"/>
      <c r="C80" s="412">
        <f>' Шаблон материалов'!B63</f>
        <v>0</v>
      </c>
      <c r="D80" s="412">
        <f>' Шаблон материалов'!C63</f>
        <v>0</v>
      </c>
      <c r="E80" s="412">
        <f>' Шаблон материалов'!D63</f>
        <v>0</v>
      </c>
      <c r="F80" s="412">
        <f>' Шаблон материалов'!E63</f>
        <v>0</v>
      </c>
      <c r="G80" s="412">
        <f>' Шаблон материалов'!F63</f>
        <v>0</v>
      </c>
      <c r="H80" s="412"/>
      <c r="I80" s="413">
        <f t="shared" si="0"/>
        <v>0</v>
      </c>
      <c r="J80" s="775">
        <f t="shared" si="1"/>
        <v>0</v>
      </c>
      <c r="K80" s="776"/>
    </row>
    <row r="81" spans="1:11">
      <c r="A81" s="109">
        <v>63</v>
      </c>
      <c r="B81" s="300"/>
      <c r="C81" s="412">
        <f>' Шаблон материалов'!B64</f>
        <v>0</v>
      </c>
      <c r="D81" s="412">
        <f>' Шаблон материалов'!C64</f>
        <v>0</v>
      </c>
      <c r="E81" s="412">
        <f>' Шаблон материалов'!D64</f>
        <v>0</v>
      </c>
      <c r="F81" s="412">
        <f>' Шаблон материалов'!E64</f>
        <v>0</v>
      </c>
      <c r="G81" s="412">
        <f>' Шаблон материалов'!F64</f>
        <v>0</v>
      </c>
      <c r="H81" s="412"/>
      <c r="I81" s="413">
        <f t="shared" si="0"/>
        <v>0</v>
      </c>
      <c r="J81" s="775">
        <f t="shared" si="1"/>
        <v>0</v>
      </c>
      <c r="K81" s="776"/>
    </row>
    <row r="82" spans="1:11">
      <c r="A82" s="109">
        <v>64</v>
      </c>
      <c r="B82" s="300"/>
      <c r="C82" s="412">
        <f>' Шаблон материалов'!B65</f>
        <v>0</v>
      </c>
      <c r="D82" s="412">
        <f>' Шаблон материалов'!C65</f>
        <v>0</v>
      </c>
      <c r="E82" s="412">
        <f>' Шаблон материалов'!D65</f>
        <v>0</v>
      </c>
      <c r="F82" s="412">
        <f>' Шаблон материалов'!E65</f>
        <v>0</v>
      </c>
      <c r="G82" s="412">
        <f>' Шаблон материалов'!F65</f>
        <v>0</v>
      </c>
      <c r="H82" s="412"/>
      <c r="I82" s="413">
        <f t="shared" si="0"/>
        <v>0</v>
      </c>
      <c r="J82" s="775">
        <f t="shared" si="1"/>
        <v>0</v>
      </c>
      <c r="K82" s="776"/>
    </row>
    <row r="83" spans="1:11">
      <c r="A83" s="109">
        <v>65</v>
      </c>
      <c r="B83" s="300"/>
      <c r="C83" s="412">
        <f>' Шаблон материалов'!B66</f>
        <v>0</v>
      </c>
      <c r="D83" s="412">
        <f>' Шаблон материалов'!C66</f>
        <v>0</v>
      </c>
      <c r="E83" s="412">
        <f>' Шаблон материалов'!D66</f>
        <v>0</v>
      </c>
      <c r="F83" s="412">
        <f>' Шаблон материалов'!E66</f>
        <v>0</v>
      </c>
      <c r="G83" s="412">
        <f>' Шаблон материалов'!F66</f>
        <v>0</v>
      </c>
      <c r="H83" s="412"/>
      <c r="I83" s="413">
        <f t="shared" ref="I83:I108" si="2">$F$11*H83*D83</f>
        <v>0</v>
      </c>
      <c r="J83" s="775">
        <f t="shared" si="1"/>
        <v>0</v>
      </c>
      <c r="K83" s="776"/>
    </row>
    <row r="84" spans="1:11">
      <c r="A84" s="109">
        <v>66</v>
      </c>
      <c r="B84" s="300"/>
      <c r="C84" s="412">
        <f>' Шаблон материалов'!B67</f>
        <v>0</v>
      </c>
      <c r="D84" s="412">
        <f>' Шаблон материалов'!C67</f>
        <v>0</v>
      </c>
      <c r="E84" s="412">
        <f>' Шаблон материалов'!D67</f>
        <v>0</v>
      </c>
      <c r="F84" s="412">
        <f>' Шаблон материалов'!E67</f>
        <v>0</v>
      </c>
      <c r="G84" s="412">
        <f>' Шаблон материалов'!F67</f>
        <v>0</v>
      </c>
      <c r="H84" s="412"/>
      <c r="I84" s="413">
        <f t="shared" si="2"/>
        <v>0</v>
      </c>
      <c r="J84" s="775">
        <f t="shared" ref="J84:J108" si="3">G84*I84*E84</f>
        <v>0</v>
      </c>
      <c r="K84" s="776"/>
    </row>
    <row r="85" spans="1:11">
      <c r="A85" s="109">
        <v>67</v>
      </c>
      <c r="B85" s="300"/>
      <c r="C85" s="412">
        <f>' Шаблон материалов'!B68</f>
        <v>0</v>
      </c>
      <c r="D85" s="412">
        <f>' Шаблон материалов'!C68</f>
        <v>0</v>
      </c>
      <c r="E85" s="412">
        <f>' Шаблон материалов'!D68</f>
        <v>0</v>
      </c>
      <c r="F85" s="412">
        <f>' Шаблон материалов'!E68</f>
        <v>0</v>
      </c>
      <c r="G85" s="412">
        <f>' Шаблон материалов'!F68</f>
        <v>0</v>
      </c>
      <c r="H85" s="412"/>
      <c r="I85" s="413">
        <f t="shared" si="2"/>
        <v>0</v>
      </c>
      <c r="J85" s="775">
        <f t="shared" si="3"/>
        <v>0</v>
      </c>
      <c r="K85" s="776"/>
    </row>
    <row r="86" spans="1:11">
      <c r="A86" s="109">
        <v>68</v>
      </c>
      <c r="B86" s="300"/>
      <c r="C86" s="412">
        <f>' Шаблон материалов'!B69</f>
        <v>0</v>
      </c>
      <c r="D86" s="412">
        <f>' Шаблон материалов'!C69</f>
        <v>0</v>
      </c>
      <c r="E86" s="412">
        <f>' Шаблон материалов'!D69</f>
        <v>0</v>
      </c>
      <c r="F86" s="412">
        <f>' Шаблон материалов'!E69</f>
        <v>0</v>
      </c>
      <c r="G86" s="412">
        <f>' Шаблон материалов'!F69</f>
        <v>0</v>
      </c>
      <c r="H86" s="412"/>
      <c r="I86" s="413">
        <f t="shared" si="2"/>
        <v>0</v>
      </c>
      <c r="J86" s="775">
        <f t="shared" si="3"/>
        <v>0</v>
      </c>
      <c r="K86" s="776"/>
    </row>
    <row r="87" spans="1:11">
      <c r="A87" s="109">
        <v>69</v>
      </c>
      <c r="B87" s="300"/>
      <c r="C87" s="412">
        <f>' Шаблон материалов'!B70</f>
        <v>0</v>
      </c>
      <c r="D87" s="412">
        <f>' Шаблон материалов'!C70</f>
        <v>0</v>
      </c>
      <c r="E87" s="412">
        <f>' Шаблон материалов'!D70</f>
        <v>0</v>
      </c>
      <c r="F87" s="412">
        <f>' Шаблон материалов'!E70</f>
        <v>0</v>
      </c>
      <c r="G87" s="412">
        <f>' Шаблон материалов'!F70</f>
        <v>0</v>
      </c>
      <c r="H87" s="412"/>
      <c r="I87" s="413">
        <f t="shared" si="2"/>
        <v>0</v>
      </c>
      <c r="J87" s="775">
        <f t="shared" si="3"/>
        <v>0</v>
      </c>
      <c r="K87" s="776"/>
    </row>
    <row r="88" spans="1:11">
      <c r="A88" s="109">
        <v>70</v>
      </c>
      <c r="B88" s="300"/>
      <c r="C88" s="412">
        <f>' Шаблон материалов'!B71</f>
        <v>0</v>
      </c>
      <c r="D88" s="412">
        <f>' Шаблон материалов'!C71</f>
        <v>0</v>
      </c>
      <c r="E88" s="412">
        <f>' Шаблон материалов'!D71</f>
        <v>0</v>
      </c>
      <c r="F88" s="412">
        <f>' Шаблон материалов'!E71</f>
        <v>0</v>
      </c>
      <c r="G88" s="412">
        <f>' Шаблон материалов'!F71</f>
        <v>0</v>
      </c>
      <c r="H88" s="412"/>
      <c r="I88" s="413">
        <f t="shared" si="2"/>
        <v>0</v>
      </c>
      <c r="J88" s="775">
        <f t="shared" si="3"/>
        <v>0</v>
      </c>
      <c r="K88" s="776"/>
    </row>
    <row r="89" spans="1:11">
      <c r="A89" s="109">
        <v>71</v>
      </c>
      <c r="B89" s="300"/>
      <c r="C89" s="412">
        <f>' Шаблон материалов'!B72</f>
        <v>0</v>
      </c>
      <c r="D89" s="412">
        <f>' Шаблон материалов'!C72</f>
        <v>0</v>
      </c>
      <c r="E89" s="412">
        <f>' Шаблон материалов'!D72</f>
        <v>0</v>
      </c>
      <c r="F89" s="412">
        <f>' Шаблон материалов'!E72</f>
        <v>0</v>
      </c>
      <c r="G89" s="412">
        <f>' Шаблон материалов'!F72</f>
        <v>0</v>
      </c>
      <c r="H89" s="412"/>
      <c r="I89" s="413">
        <f t="shared" si="2"/>
        <v>0</v>
      </c>
      <c r="J89" s="775">
        <f t="shared" si="3"/>
        <v>0</v>
      </c>
      <c r="K89" s="776"/>
    </row>
    <row r="90" spans="1:11">
      <c r="A90" s="109">
        <v>72</v>
      </c>
      <c r="B90" s="300"/>
      <c r="C90" s="412">
        <f>' Шаблон материалов'!B73</f>
        <v>0</v>
      </c>
      <c r="D90" s="412">
        <f>' Шаблон материалов'!C73</f>
        <v>0</v>
      </c>
      <c r="E90" s="412">
        <f>' Шаблон материалов'!D73</f>
        <v>0</v>
      </c>
      <c r="F90" s="412">
        <f>' Шаблон материалов'!E73</f>
        <v>0</v>
      </c>
      <c r="G90" s="412">
        <f>' Шаблон материалов'!F73</f>
        <v>0</v>
      </c>
      <c r="H90" s="412"/>
      <c r="I90" s="413">
        <f t="shared" si="2"/>
        <v>0</v>
      </c>
      <c r="J90" s="775">
        <f t="shared" si="3"/>
        <v>0</v>
      </c>
      <c r="K90" s="776"/>
    </row>
    <row r="91" spans="1:11">
      <c r="A91" s="109">
        <v>73</v>
      </c>
      <c r="B91" s="300"/>
      <c r="C91" s="412">
        <f>' Шаблон материалов'!B74</f>
        <v>0</v>
      </c>
      <c r="D91" s="412">
        <f>' Шаблон материалов'!C74</f>
        <v>0</v>
      </c>
      <c r="E91" s="412">
        <f>' Шаблон материалов'!D74</f>
        <v>0</v>
      </c>
      <c r="F91" s="412">
        <f>' Шаблон материалов'!E74</f>
        <v>0</v>
      </c>
      <c r="G91" s="412">
        <f>' Шаблон материалов'!F74</f>
        <v>0</v>
      </c>
      <c r="H91" s="412"/>
      <c r="I91" s="413">
        <f t="shared" si="2"/>
        <v>0</v>
      </c>
      <c r="J91" s="775">
        <f t="shared" si="3"/>
        <v>0</v>
      </c>
      <c r="K91" s="776"/>
    </row>
    <row r="92" spans="1:11">
      <c r="A92" s="109">
        <v>74</v>
      </c>
      <c r="B92" s="300"/>
      <c r="C92" s="412">
        <f>' Шаблон материалов'!B75</f>
        <v>0</v>
      </c>
      <c r="D92" s="412">
        <f>' Шаблон материалов'!C75</f>
        <v>0</v>
      </c>
      <c r="E92" s="412">
        <f>' Шаблон материалов'!D75</f>
        <v>0</v>
      </c>
      <c r="F92" s="412">
        <f>' Шаблон материалов'!E75</f>
        <v>0</v>
      </c>
      <c r="G92" s="412">
        <f>' Шаблон материалов'!F75</f>
        <v>0</v>
      </c>
      <c r="H92" s="412"/>
      <c r="I92" s="413">
        <f t="shared" si="2"/>
        <v>0</v>
      </c>
      <c r="J92" s="775">
        <f t="shared" si="3"/>
        <v>0</v>
      </c>
      <c r="K92" s="776"/>
    </row>
    <row r="93" spans="1:11">
      <c r="A93" s="109">
        <v>75</v>
      </c>
      <c r="B93" s="300"/>
      <c r="C93" s="412">
        <f>' Шаблон материалов'!B76</f>
        <v>0</v>
      </c>
      <c r="D93" s="412">
        <f>' Шаблон материалов'!C76</f>
        <v>0</v>
      </c>
      <c r="E93" s="412">
        <f>' Шаблон материалов'!D76</f>
        <v>0</v>
      </c>
      <c r="F93" s="412">
        <f>' Шаблон материалов'!E76</f>
        <v>0</v>
      </c>
      <c r="G93" s="412">
        <f>' Шаблон материалов'!F76</f>
        <v>0</v>
      </c>
      <c r="H93" s="412"/>
      <c r="I93" s="413">
        <f t="shared" si="2"/>
        <v>0</v>
      </c>
      <c r="J93" s="775">
        <f t="shared" si="3"/>
        <v>0</v>
      </c>
      <c r="K93" s="776"/>
    </row>
    <row r="94" spans="1:11">
      <c r="A94" s="109">
        <v>76</v>
      </c>
      <c r="B94" s="300"/>
      <c r="C94" s="412">
        <f>' Шаблон материалов'!B77</f>
        <v>0</v>
      </c>
      <c r="D94" s="412">
        <f>' Шаблон материалов'!C77</f>
        <v>0</v>
      </c>
      <c r="E94" s="412">
        <f>' Шаблон материалов'!D77</f>
        <v>0</v>
      </c>
      <c r="F94" s="412">
        <f>' Шаблон материалов'!E77</f>
        <v>0</v>
      </c>
      <c r="G94" s="412">
        <f>' Шаблон материалов'!F77</f>
        <v>0</v>
      </c>
      <c r="H94" s="412"/>
      <c r="I94" s="413">
        <f t="shared" si="2"/>
        <v>0</v>
      </c>
      <c r="J94" s="775">
        <f t="shared" si="3"/>
        <v>0</v>
      </c>
      <c r="K94" s="776"/>
    </row>
    <row r="95" spans="1:11">
      <c r="A95" s="109">
        <v>77</v>
      </c>
      <c r="B95" s="300"/>
      <c r="C95" s="412">
        <f>' Шаблон материалов'!B78</f>
        <v>0</v>
      </c>
      <c r="D95" s="412">
        <f>' Шаблон материалов'!C78</f>
        <v>0</v>
      </c>
      <c r="E95" s="412">
        <f>' Шаблон материалов'!D78</f>
        <v>0</v>
      </c>
      <c r="F95" s="412">
        <f>' Шаблон материалов'!E78</f>
        <v>0</v>
      </c>
      <c r="G95" s="412">
        <f>' Шаблон материалов'!F78</f>
        <v>0</v>
      </c>
      <c r="H95" s="412"/>
      <c r="I95" s="413">
        <f t="shared" si="2"/>
        <v>0</v>
      </c>
      <c r="J95" s="775">
        <f t="shared" si="3"/>
        <v>0</v>
      </c>
      <c r="K95" s="776"/>
    </row>
    <row r="96" spans="1:11">
      <c r="A96" s="109">
        <v>78</v>
      </c>
      <c r="B96" s="300"/>
      <c r="C96" s="412">
        <f>' Шаблон материалов'!B79</f>
        <v>0</v>
      </c>
      <c r="D96" s="412">
        <f>' Шаблон материалов'!C79</f>
        <v>0</v>
      </c>
      <c r="E96" s="412">
        <f>' Шаблон материалов'!D79</f>
        <v>0</v>
      </c>
      <c r="F96" s="412">
        <f>' Шаблон материалов'!E79</f>
        <v>0</v>
      </c>
      <c r="G96" s="412">
        <f>' Шаблон материалов'!F79</f>
        <v>0</v>
      </c>
      <c r="H96" s="412"/>
      <c r="I96" s="413">
        <f t="shared" si="2"/>
        <v>0</v>
      </c>
      <c r="J96" s="775">
        <f t="shared" si="3"/>
        <v>0</v>
      </c>
      <c r="K96" s="776"/>
    </row>
    <row r="97" spans="1:11">
      <c r="A97" s="109">
        <v>79</v>
      </c>
      <c r="B97" s="300"/>
      <c r="C97" s="412">
        <f>' Шаблон материалов'!B80</f>
        <v>0</v>
      </c>
      <c r="D97" s="412">
        <f>' Шаблон материалов'!C80</f>
        <v>0</v>
      </c>
      <c r="E97" s="412">
        <f>' Шаблон материалов'!D80</f>
        <v>0</v>
      </c>
      <c r="F97" s="412">
        <f>' Шаблон материалов'!E80</f>
        <v>0</v>
      </c>
      <c r="G97" s="412">
        <f>' Шаблон материалов'!F80</f>
        <v>0</v>
      </c>
      <c r="H97" s="412"/>
      <c r="I97" s="413">
        <f t="shared" si="2"/>
        <v>0</v>
      </c>
      <c r="J97" s="775">
        <f t="shared" si="3"/>
        <v>0</v>
      </c>
      <c r="K97" s="776"/>
    </row>
    <row r="98" spans="1:11">
      <c r="A98" s="109">
        <v>80</v>
      </c>
      <c r="B98" s="300"/>
      <c r="C98" s="412">
        <f>' Шаблон материалов'!B81</f>
        <v>0</v>
      </c>
      <c r="D98" s="412">
        <f>' Шаблон материалов'!C81</f>
        <v>0</v>
      </c>
      <c r="E98" s="412">
        <f>' Шаблон материалов'!D81</f>
        <v>0</v>
      </c>
      <c r="F98" s="412">
        <f>' Шаблон материалов'!E81</f>
        <v>0</v>
      </c>
      <c r="G98" s="412">
        <f>' Шаблон материалов'!F81</f>
        <v>0</v>
      </c>
      <c r="H98" s="412"/>
      <c r="I98" s="413">
        <f t="shared" si="2"/>
        <v>0</v>
      </c>
      <c r="J98" s="775">
        <f t="shared" si="3"/>
        <v>0</v>
      </c>
      <c r="K98" s="776"/>
    </row>
    <row r="99" spans="1:11">
      <c r="A99" s="109">
        <v>81</v>
      </c>
      <c r="B99" s="300"/>
      <c r="C99" s="412">
        <f>' Шаблон материалов'!B82</f>
        <v>0</v>
      </c>
      <c r="D99" s="412">
        <f>' Шаблон материалов'!C82</f>
        <v>0</v>
      </c>
      <c r="E99" s="412">
        <f>' Шаблон материалов'!D82</f>
        <v>0</v>
      </c>
      <c r="F99" s="412">
        <f>' Шаблон материалов'!E82</f>
        <v>0</v>
      </c>
      <c r="G99" s="412">
        <f>' Шаблон материалов'!F82</f>
        <v>0</v>
      </c>
      <c r="H99" s="412"/>
      <c r="I99" s="413">
        <f t="shared" si="2"/>
        <v>0</v>
      </c>
      <c r="J99" s="775">
        <f t="shared" si="3"/>
        <v>0</v>
      </c>
      <c r="K99" s="776"/>
    </row>
    <row r="100" spans="1:11">
      <c r="A100" s="109">
        <v>82</v>
      </c>
      <c r="B100" s="300"/>
      <c r="C100" s="412">
        <f>' Шаблон материалов'!B83</f>
        <v>0</v>
      </c>
      <c r="D100" s="412">
        <f>' Шаблон материалов'!C83</f>
        <v>0</v>
      </c>
      <c r="E100" s="412">
        <f>' Шаблон материалов'!D83</f>
        <v>0</v>
      </c>
      <c r="F100" s="412">
        <f>' Шаблон материалов'!E83</f>
        <v>0</v>
      </c>
      <c r="G100" s="412">
        <f>' Шаблон материалов'!F83</f>
        <v>0</v>
      </c>
      <c r="H100" s="412"/>
      <c r="I100" s="413">
        <f t="shared" si="2"/>
        <v>0</v>
      </c>
      <c r="J100" s="775">
        <f t="shared" si="3"/>
        <v>0</v>
      </c>
      <c r="K100" s="776"/>
    </row>
    <row r="101" spans="1:11">
      <c r="A101" s="109">
        <v>83</v>
      </c>
      <c r="B101" s="300"/>
      <c r="C101" s="412">
        <f>' Шаблон материалов'!B84</f>
        <v>0</v>
      </c>
      <c r="D101" s="412">
        <f>' Шаблон материалов'!C84</f>
        <v>0</v>
      </c>
      <c r="E101" s="412">
        <f>' Шаблон материалов'!D84</f>
        <v>0</v>
      </c>
      <c r="F101" s="412">
        <f>' Шаблон материалов'!E84</f>
        <v>0</v>
      </c>
      <c r="G101" s="412">
        <f>' Шаблон материалов'!F84</f>
        <v>0</v>
      </c>
      <c r="H101" s="412"/>
      <c r="I101" s="413">
        <f t="shared" si="2"/>
        <v>0</v>
      </c>
      <c r="J101" s="775">
        <f t="shared" si="3"/>
        <v>0</v>
      </c>
      <c r="K101" s="776"/>
    </row>
    <row r="102" spans="1:11">
      <c r="A102" s="109">
        <v>84</v>
      </c>
      <c r="B102" s="300"/>
      <c r="C102" s="412">
        <f>' Шаблон материалов'!B85</f>
        <v>0</v>
      </c>
      <c r="D102" s="412">
        <f>' Шаблон материалов'!C85</f>
        <v>0</v>
      </c>
      <c r="E102" s="412">
        <f>' Шаблон материалов'!D85</f>
        <v>0</v>
      </c>
      <c r="F102" s="412">
        <f>' Шаблон материалов'!E85</f>
        <v>0</v>
      </c>
      <c r="G102" s="412">
        <f>' Шаблон материалов'!F85</f>
        <v>0</v>
      </c>
      <c r="H102" s="412"/>
      <c r="I102" s="413">
        <f t="shared" si="2"/>
        <v>0</v>
      </c>
      <c r="J102" s="775">
        <f t="shared" si="3"/>
        <v>0</v>
      </c>
      <c r="K102" s="776"/>
    </row>
    <row r="103" spans="1:11">
      <c r="A103" s="109">
        <v>85</v>
      </c>
      <c r="B103" s="300"/>
      <c r="C103" s="412">
        <f>' Шаблон материалов'!B86</f>
        <v>0</v>
      </c>
      <c r="D103" s="412">
        <f>' Шаблон материалов'!C86</f>
        <v>0</v>
      </c>
      <c r="E103" s="412">
        <f>' Шаблон материалов'!D86</f>
        <v>0</v>
      </c>
      <c r="F103" s="412">
        <f>' Шаблон материалов'!E86</f>
        <v>0</v>
      </c>
      <c r="G103" s="412">
        <f>' Шаблон материалов'!F86</f>
        <v>0</v>
      </c>
      <c r="H103" s="412"/>
      <c r="I103" s="413">
        <f t="shared" si="2"/>
        <v>0</v>
      </c>
      <c r="J103" s="775">
        <f t="shared" si="3"/>
        <v>0</v>
      </c>
      <c r="K103" s="776"/>
    </row>
    <row r="104" spans="1:11">
      <c r="A104" s="109">
        <v>86</v>
      </c>
      <c r="B104" s="300"/>
      <c r="C104" s="412">
        <f>' Шаблон материалов'!B87</f>
        <v>0</v>
      </c>
      <c r="D104" s="412">
        <f>' Шаблон материалов'!C87</f>
        <v>0</v>
      </c>
      <c r="E104" s="412">
        <f>' Шаблон материалов'!D87</f>
        <v>0</v>
      </c>
      <c r="F104" s="412">
        <f>' Шаблон материалов'!E87</f>
        <v>0</v>
      </c>
      <c r="G104" s="412">
        <f>' Шаблон материалов'!F87</f>
        <v>0</v>
      </c>
      <c r="H104" s="412"/>
      <c r="I104" s="413">
        <f t="shared" si="2"/>
        <v>0</v>
      </c>
      <c r="J104" s="775">
        <f t="shared" si="3"/>
        <v>0</v>
      </c>
      <c r="K104" s="776"/>
    </row>
    <row r="105" spans="1:11">
      <c r="A105" s="109">
        <v>87</v>
      </c>
      <c r="B105" s="300"/>
      <c r="C105" s="412">
        <f>' Шаблон материалов'!B88</f>
        <v>0</v>
      </c>
      <c r="D105" s="412">
        <f>' Шаблон материалов'!C88</f>
        <v>0</v>
      </c>
      <c r="E105" s="412">
        <f>' Шаблон материалов'!D88</f>
        <v>0</v>
      </c>
      <c r="F105" s="412">
        <f>' Шаблон материалов'!E88</f>
        <v>0</v>
      </c>
      <c r="G105" s="412">
        <f>' Шаблон материалов'!F88</f>
        <v>0</v>
      </c>
      <c r="H105" s="412"/>
      <c r="I105" s="413">
        <f t="shared" si="2"/>
        <v>0</v>
      </c>
      <c r="J105" s="775">
        <f t="shared" si="3"/>
        <v>0</v>
      </c>
      <c r="K105" s="776"/>
    </row>
    <row r="106" spans="1:11">
      <c r="A106" s="109">
        <v>88</v>
      </c>
      <c r="B106" s="300"/>
      <c r="C106" s="412">
        <f>' Шаблон материалов'!B89</f>
        <v>0</v>
      </c>
      <c r="D106" s="412">
        <f>' Шаблон материалов'!C89</f>
        <v>0</v>
      </c>
      <c r="E106" s="412">
        <f>' Шаблон материалов'!D89</f>
        <v>0</v>
      </c>
      <c r="F106" s="412">
        <f>' Шаблон материалов'!E89</f>
        <v>0</v>
      </c>
      <c r="G106" s="412">
        <f>' Шаблон материалов'!F89</f>
        <v>0</v>
      </c>
      <c r="H106" s="412"/>
      <c r="I106" s="413">
        <f t="shared" si="2"/>
        <v>0</v>
      </c>
      <c r="J106" s="775">
        <f t="shared" si="3"/>
        <v>0</v>
      </c>
      <c r="K106" s="776"/>
    </row>
    <row r="107" spans="1:11">
      <c r="A107" s="109">
        <v>89</v>
      </c>
      <c r="B107" s="300"/>
      <c r="C107" s="412">
        <f>' Шаблон материалов'!B90</f>
        <v>0</v>
      </c>
      <c r="D107" s="412">
        <f>' Шаблон материалов'!C90</f>
        <v>0</v>
      </c>
      <c r="E107" s="412">
        <f>' Шаблон материалов'!D90</f>
        <v>0</v>
      </c>
      <c r="F107" s="412">
        <f>' Шаблон материалов'!E90</f>
        <v>0</v>
      </c>
      <c r="G107" s="412">
        <f>' Шаблон материалов'!F90</f>
        <v>0</v>
      </c>
      <c r="H107" s="412"/>
      <c r="I107" s="413">
        <f t="shared" si="2"/>
        <v>0</v>
      </c>
      <c r="J107" s="775">
        <f t="shared" si="3"/>
        <v>0</v>
      </c>
      <c r="K107" s="776"/>
    </row>
    <row r="108" spans="1:11">
      <c r="A108" s="109">
        <v>90</v>
      </c>
      <c r="B108" s="300"/>
      <c r="C108" s="412">
        <f>' Шаблон материалов'!B91</f>
        <v>0</v>
      </c>
      <c r="D108" s="412">
        <f>' Шаблон материалов'!C91</f>
        <v>0</v>
      </c>
      <c r="E108" s="412">
        <f>' Шаблон материалов'!D91</f>
        <v>0</v>
      </c>
      <c r="F108" s="412">
        <f>' Шаблон материалов'!E91</f>
        <v>0</v>
      </c>
      <c r="G108" s="412">
        <f>' Шаблон материалов'!F91</f>
        <v>0</v>
      </c>
      <c r="H108" s="412"/>
      <c r="I108" s="413">
        <f t="shared" si="2"/>
        <v>0</v>
      </c>
      <c r="J108" s="775">
        <f t="shared" si="3"/>
        <v>0</v>
      </c>
      <c r="K108" s="776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755" t="s">
        <v>116</v>
      </c>
      <c r="E110" s="755"/>
      <c r="F110" s="755"/>
      <c r="G110" s="29" t="s">
        <v>60</v>
      </c>
      <c r="H110" s="31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>
      <c r="A112" s="177"/>
      <c r="B112" s="177"/>
      <c r="C112" s="760" t="s">
        <v>38</v>
      </c>
      <c r="D112" s="760"/>
      <c r="E112" s="760"/>
      <c r="F112" s="760"/>
      <c r="G112" s="760"/>
      <c r="H112" s="760"/>
      <c r="I112" s="760"/>
      <c r="J112" s="760"/>
      <c r="K112" s="760"/>
    </row>
    <row r="113" spans="1:11" ht="15.6" customHeight="1">
      <c r="A113" s="740" t="s">
        <v>150</v>
      </c>
      <c r="B113" s="741"/>
      <c r="C113" s="742"/>
      <c r="D113" s="175"/>
      <c r="E113" s="173"/>
      <c r="F113" s="175"/>
      <c r="G113" s="173"/>
      <c r="H113" s="175"/>
      <c r="I113" s="173"/>
      <c r="J113" s="178"/>
    </row>
    <row r="114" spans="1:11" ht="25.5" customHeight="1">
      <c r="A114" s="743"/>
      <c r="B114" s="744"/>
      <c r="C114" s="745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24.75" customHeight="1">
      <c r="C116" s="246"/>
      <c r="F116" s="219"/>
      <c r="I116" s="249"/>
      <c r="J116" s="249"/>
      <c r="K116" s="247"/>
    </row>
    <row r="117" spans="1:11" ht="45" customHeight="1">
      <c r="A117" s="763" t="s">
        <v>7</v>
      </c>
      <c r="B117" s="765" t="s">
        <v>178</v>
      </c>
      <c r="C117" s="767" t="s">
        <v>151</v>
      </c>
      <c r="D117" s="379" t="s">
        <v>23449</v>
      </c>
      <c r="E117" s="769" t="s">
        <v>113</v>
      </c>
      <c r="F117" s="782" t="s">
        <v>118</v>
      </c>
      <c r="G117" s="767" t="s">
        <v>26</v>
      </c>
      <c r="H117" s="767" t="s">
        <v>117</v>
      </c>
      <c r="I117" s="773" t="s">
        <v>27</v>
      </c>
      <c r="J117" s="761" t="s">
        <v>10</v>
      </c>
      <c r="K117" s="762"/>
    </row>
    <row r="118" spans="1:11">
      <c r="A118" s="764"/>
      <c r="B118" s="766"/>
      <c r="C118" s="768"/>
      <c r="D118" s="431">
        <f>K9</f>
        <v>0.85</v>
      </c>
      <c r="E118" s="770"/>
      <c r="F118" s="783"/>
      <c r="G118" s="768"/>
      <c r="H118" s="768"/>
      <c r="I118" s="774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0.85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439"/>
      <c r="D120" s="430">
        <f t="shared" ref="D120:D174" si="4">$D$118</f>
        <v>0.85</v>
      </c>
      <c r="E120" s="419"/>
      <c r="F120" s="276"/>
      <c r="G120" s="55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439"/>
      <c r="D121" s="430">
        <f t="shared" si="4"/>
        <v>0.85</v>
      </c>
      <c r="E121" s="419"/>
      <c r="F121" s="276"/>
      <c r="G121" s="55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0.85</v>
      </c>
      <c r="E122" s="419"/>
      <c r="F122" s="276"/>
      <c r="G122" s="55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0.85</v>
      </c>
      <c r="E123" s="419"/>
      <c r="F123" s="276"/>
      <c r="G123" s="55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0.85</v>
      </c>
      <c r="E124" s="419"/>
      <c r="F124" s="276"/>
      <c r="G124" s="55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439"/>
      <c r="D125" s="430">
        <f t="shared" si="4"/>
        <v>0.85</v>
      </c>
      <c r="E125" s="419"/>
      <c r="F125" s="276"/>
      <c r="G125" s="55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0.85</v>
      </c>
      <c r="E126" s="419"/>
      <c r="F126" s="276"/>
      <c r="G126" s="55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0.85</v>
      </c>
      <c r="E127" s="419"/>
      <c r="F127" s="276"/>
      <c r="G127" s="55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0.85</v>
      </c>
      <c r="E128" s="419"/>
      <c r="F128" s="276"/>
      <c r="G128" s="55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439"/>
      <c r="D129" s="430">
        <f t="shared" si="4"/>
        <v>0.85</v>
      </c>
      <c r="E129" s="419"/>
      <c r="F129" s="276"/>
      <c r="G129" s="555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0.85</v>
      </c>
      <c r="E130" s="419"/>
      <c r="F130" s="276"/>
      <c r="G130" s="555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0.85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0.85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0.85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0.85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0.85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0.85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0.85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0.85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0.85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0.85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0.85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0.85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4"/>
        <v>0.85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>
      <c r="A144" s="3">
        <v>26</v>
      </c>
      <c r="B144" s="276"/>
      <c r="C144" s="279"/>
      <c r="D144" s="430">
        <f t="shared" si="4"/>
        <v>0.85</v>
      </c>
      <c r="E144" s="419"/>
      <c r="F144" s="276"/>
      <c r="G144" s="291"/>
      <c r="H144" s="3">
        <f t="shared" si="5"/>
        <v>0</v>
      </c>
      <c r="I144" s="53">
        <f t="shared" si="6"/>
        <v>0</v>
      </c>
      <c r="J144" s="53"/>
      <c r="K144" s="53">
        <f>IF(I144=0,0,(инф.!$C$1)*I144)</f>
        <v>0</v>
      </c>
    </row>
    <row r="145" spans="1:11">
      <c r="A145" s="3">
        <v>27</v>
      </c>
      <c r="B145" s="276"/>
      <c r="C145" s="279"/>
      <c r="D145" s="430">
        <f t="shared" si="4"/>
        <v>0.85</v>
      </c>
      <c r="E145" s="419"/>
      <c r="F145" s="276"/>
      <c r="G145" s="291"/>
      <c r="H145" s="3">
        <f t="shared" si="5"/>
        <v>0</v>
      </c>
      <c r="I145" s="53">
        <f t="shared" si="6"/>
        <v>0</v>
      </c>
      <c r="J145" s="53"/>
      <c r="K145" s="53">
        <f>IF(I145=0,0,(инф.!$C$1)*I145)</f>
        <v>0</v>
      </c>
    </row>
    <row r="146" spans="1:11">
      <c r="A146" s="3">
        <v>28</v>
      </c>
      <c r="B146" s="276"/>
      <c r="C146" s="279"/>
      <c r="D146" s="430">
        <f t="shared" si="4"/>
        <v>0.85</v>
      </c>
      <c r="E146" s="419"/>
      <c r="F146" s="276"/>
      <c r="G146" s="291"/>
      <c r="H146" s="3">
        <f t="shared" si="5"/>
        <v>0</v>
      </c>
      <c r="I146" s="53">
        <f t="shared" si="6"/>
        <v>0</v>
      </c>
      <c r="J146" s="53"/>
      <c r="K146" s="53">
        <f>IF(I146=0,0,(инф.!$C$1)*I146)</f>
        <v>0</v>
      </c>
    </row>
    <row r="147" spans="1:11">
      <c r="A147" s="3">
        <v>29</v>
      </c>
      <c r="B147" s="276"/>
      <c r="C147" s="279"/>
      <c r="D147" s="430">
        <f t="shared" si="4"/>
        <v>0.85</v>
      </c>
      <c r="E147" s="419"/>
      <c r="F147" s="276"/>
      <c r="G147" s="291"/>
      <c r="H147" s="3">
        <f t="shared" si="5"/>
        <v>0</v>
      </c>
      <c r="I147" s="53">
        <f t="shared" si="6"/>
        <v>0</v>
      </c>
      <c r="J147" s="53"/>
      <c r="K147" s="53">
        <f>IF(I147=0,0,(инф.!$C$1)*I147)</f>
        <v>0</v>
      </c>
    </row>
    <row r="148" spans="1:11">
      <c r="A148" s="3">
        <v>30</v>
      </c>
      <c r="B148" s="276"/>
      <c r="C148" s="279"/>
      <c r="D148" s="430">
        <f t="shared" si="4"/>
        <v>0.85</v>
      </c>
      <c r="E148" s="419"/>
      <c r="F148" s="276"/>
      <c r="G148" s="291"/>
      <c r="H148" s="3">
        <f t="shared" si="5"/>
        <v>0</v>
      </c>
      <c r="I148" s="53">
        <f t="shared" si="6"/>
        <v>0</v>
      </c>
      <c r="J148" s="53"/>
      <c r="K148" s="53">
        <f>IF(I148=0,0,(инф.!$C$1)*I148)</f>
        <v>0</v>
      </c>
    </row>
    <row r="149" spans="1:11">
      <c r="A149" s="3">
        <v>31</v>
      </c>
      <c r="B149" s="276"/>
      <c r="C149" s="279"/>
      <c r="D149" s="430">
        <f t="shared" si="4"/>
        <v>0.85</v>
      </c>
      <c r="E149" s="419"/>
      <c r="F149" s="276"/>
      <c r="G149" s="291"/>
      <c r="H149" s="3">
        <f t="shared" si="5"/>
        <v>0</v>
      </c>
      <c r="I149" s="53">
        <f t="shared" si="6"/>
        <v>0</v>
      </c>
      <c r="J149" s="53"/>
      <c r="K149" s="53">
        <f>IF(I149=0,0,(инф.!$C$1)*I149)</f>
        <v>0</v>
      </c>
    </row>
    <row r="150" spans="1:11">
      <c r="A150" s="3">
        <v>32</v>
      </c>
      <c r="B150" s="276"/>
      <c r="C150" s="279"/>
      <c r="D150" s="430">
        <f t="shared" si="4"/>
        <v>0.85</v>
      </c>
      <c r="E150" s="419"/>
      <c r="F150" s="276"/>
      <c r="G150" s="291"/>
      <c r="H150" s="3">
        <f t="shared" si="5"/>
        <v>0</v>
      </c>
      <c r="I150" s="53">
        <f t="shared" si="6"/>
        <v>0</v>
      </c>
      <c r="J150" s="53"/>
      <c r="K150" s="53">
        <f>IF(I150=0,0,(инф.!$C$1)*I150)</f>
        <v>0</v>
      </c>
    </row>
    <row r="151" spans="1:11">
      <c r="A151" s="3">
        <v>33</v>
      </c>
      <c r="B151" s="276"/>
      <c r="C151" s="279"/>
      <c r="D151" s="430">
        <f t="shared" si="4"/>
        <v>0.85</v>
      </c>
      <c r="E151" s="419"/>
      <c r="F151" s="276"/>
      <c r="G151" s="291"/>
      <c r="H151" s="3">
        <f t="shared" si="5"/>
        <v>0</v>
      </c>
      <c r="I151" s="53">
        <f t="shared" si="6"/>
        <v>0</v>
      </c>
      <c r="J151" s="53"/>
      <c r="K151" s="53">
        <f>IF(I151=0,0,(инф.!$C$1)*I151)</f>
        <v>0</v>
      </c>
    </row>
    <row r="152" spans="1:11">
      <c r="A152" s="3">
        <v>34</v>
      </c>
      <c r="B152" s="276"/>
      <c r="C152" s="279"/>
      <c r="D152" s="430">
        <f t="shared" si="4"/>
        <v>0.85</v>
      </c>
      <c r="E152" s="419"/>
      <c r="F152" s="276"/>
      <c r="G152" s="291"/>
      <c r="H152" s="3">
        <f t="shared" si="5"/>
        <v>0</v>
      </c>
      <c r="I152" s="53">
        <f t="shared" si="6"/>
        <v>0</v>
      </c>
      <c r="J152" s="53"/>
      <c r="K152" s="53">
        <f>IF(I152=0,0,(инф.!$C$1)*I152)</f>
        <v>0</v>
      </c>
    </row>
    <row r="153" spans="1:11">
      <c r="A153" s="3">
        <v>35</v>
      </c>
      <c r="B153" s="276"/>
      <c r="C153" s="279"/>
      <c r="D153" s="430">
        <f t="shared" si="4"/>
        <v>0.85</v>
      </c>
      <c r="E153" s="419"/>
      <c r="F153" s="276"/>
      <c r="G153" s="291"/>
      <c r="H153" s="3">
        <f t="shared" si="5"/>
        <v>0</v>
      </c>
      <c r="I153" s="53">
        <f t="shared" si="6"/>
        <v>0</v>
      </c>
      <c r="J153" s="53"/>
      <c r="K153" s="53">
        <f>IF(I153=0,0,(инф.!$C$1)*I153)</f>
        <v>0</v>
      </c>
    </row>
    <row r="154" spans="1:11">
      <c r="A154" s="3">
        <v>36</v>
      </c>
      <c r="B154" s="276"/>
      <c r="C154" s="279"/>
      <c r="D154" s="430">
        <f t="shared" si="4"/>
        <v>0.85</v>
      </c>
      <c r="E154" s="419"/>
      <c r="F154" s="276"/>
      <c r="G154" s="291"/>
      <c r="H154" s="3">
        <f t="shared" si="5"/>
        <v>0</v>
      </c>
      <c r="I154" s="53">
        <f t="shared" si="6"/>
        <v>0</v>
      </c>
      <c r="J154" s="53"/>
      <c r="K154" s="53">
        <f>IF(I154=0,0,(инф.!$C$1)*I154)</f>
        <v>0</v>
      </c>
    </row>
    <row r="155" spans="1:11">
      <c r="A155" s="3">
        <v>37</v>
      </c>
      <c r="B155" s="276"/>
      <c r="C155" s="279"/>
      <c r="D155" s="430">
        <f t="shared" si="4"/>
        <v>0.85</v>
      </c>
      <c r="E155" s="419"/>
      <c r="F155" s="276"/>
      <c r="G155" s="291"/>
      <c r="H155" s="3">
        <f t="shared" si="5"/>
        <v>0</v>
      </c>
      <c r="I155" s="53">
        <f t="shared" si="6"/>
        <v>0</v>
      </c>
      <c r="J155" s="53"/>
      <c r="K155" s="53">
        <f>IF(I155=0,0,(инф.!$C$1)*I155)</f>
        <v>0</v>
      </c>
    </row>
    <row r="156" spans="1:11">
      <c r="A156" s="3">
        <v>38</v>
      </c>
      <c r="B156" s="276"/>
      <c r="C156" s="279"/>
      <c r="D156" s="430">
        <f t="shared" si="4"/>
        <v>0.85</v>
      </c>
      <c r="E156" s="419"/>
      <c r="F156" s="276"/>
      <c r="G156" s="291"/>
      <c r="H156" s="3">
        <f t="shared" si="5"/>
        <v>0</v>
      </c>
      <c r="I156" s="53">
        <f t="shared" si="6"/>
        <v>0</v>
      </c>
      <c r="J156" s="53"/>
      <c r="K156" s="53">
        <f>IF(I156=0,0,(инф.!$C$1)*I156)</f>
        <v>0</v>
      </c>
    </row>
    <row r="157" spans="1:11">
      <c r="A157" s="3">
        <v>39</v>
      </c>
      <c r="B157" s="276"/>
      <c r="C157" s="279"/>
      <c r="D157" s="430">
        <f t="shared" si="4"/>
        <v>0.85</v>
      </c>
      <c r="E157" s="419"/>
      <c r="F157" s="276"/>
      <c r="G157" s="291"/>
      <c r="H157" s="3">
        <f t="shared" si="5"/>
        <v>0</v>
      </c>
      <c r="I157" s="53">
        <f t="shared" si="6"/>
        <v>0</v>
      </c>
      <c r="J157" s="53"/>
      <c r="K157" s="53">
        <f>IF(I157=0,0,(инф.!$C$1)*I157)</f>
        <v>0</v>
      </c>
    </row>
    <row r="158" spans="1:11">
      <c r="A158" s="3">
        <v>40</v>
      </c>
      <c r="B158" s="276"/>
      <c r="C158" s="279"/>
      <c r="D158" s="430">
        <f t="shared" si="4"/>
        <v>0.85</v>
      </c>
      <c r="E158" s="419"/>
      <c r="F158" s="276"/>
      <c r="G158" s="291"/>
      <c r="H158" s="3">
        <f t="shared" si="5"/>
        <v>0</v>
      </c>
      <c r="I158" s="53">
        <f t="shared" si="6"/>
        <v>0</v>
      </c>
      <c r="J158" s="53"/>
      <c r="K158" s="53">
        <f>IF(I158=0,0,(инф.!$C$1)*I158)</f>
        <v>0</v>
      </c>
    </row>
    <row r="159" spans="1:11">
      <c r="A159" s="3">
        <v>41</v>
      </c>
      <c r="B159" s="276"/>
      <c r="C159" s="279"/>
      <c r="D159" s="430">
        <f t="shared" si="4"/>
        <v>0.85</v>
      </c>
      <c r="E159" s="419"/>
      <c r="F159" s="276"/>
      <c r="G159" s="291"/>
      <c r="H159" s="3">
        <f t="shared" si="5"/>
        <v>0</v>
      </c>
      <c r="I159" s="53">
        <f t="shared" si="6"/>
        <v>0</v>
      </c>
      <c r="J159" s="53"/>
      <c r="K159" s="53">
        <f>IF(I159=0,0,(инф.!$C$1)*I159)</f>
        <v>0</v>
      </c>
    </row>
    <row r="160" spans="1:11">
      <c r="A160" s="3">
        <v>42</v>
      </c>
      <c r="B160" s="276"/>
      <c r="C160" s="279"/>
      <c r="D160" s="430">
        <f t="shared" si="4"/>
        <v>0.85</v>
      </c>
      <c r="E160" s="419"/>
      <c r="F160" s="276"/>
      <c r="G160" s="291"/>
      <c r="H160" s="3">
        <f t="shared" si="5"/>
        <v>0</v>
      </c>
      <c r="I160" s="53">
        <f t="shared" si="6"/>
        <v>0</v>
      </c>
      <c r="J160" s="53"/>
      <c r="K160" s="53">
        <f>IF(I160=0,0,(инф.!$C$1)*I160)</f>
        <v>0</v>
      </c>
    </row>
    <row r="161" spans="1:14">
      <c r="A161" s="3">
        <v>43</v>
      </c>
      <c r="B161" s="276"/>
      <c r="C161" s="279"/>
      <c r="D161" s="430">
        <f t="shared" si="4"/>
        <v>0.85</v>
      </c>
      <c r="E161" s="419"/>
      <c r="F161" s="276"/>
      <c r="G161" s="291"/>
      <c r="H161" s="3">
        <f t="shared" si="5"/>
        <v>0</v>
      </c>
      <c r="I161" s="53">
        <f t="shared" si="6"/>
        <v>0</v>
      </c>
      <c r="J161" s="53"/>
      <c r="K161" s="53">
        <f>IF(I161=0,0,(инф.!$C$1)*I161)</f>
        <v>0</v>
      </c>
    </row>
    <row r="162" spans="1:14">
      <c r="A162" s="3">
        <v>44</v>
      </c>
      <c r="B162" s="276"/>
      <c r="C162" s="279"/>
      <c r="D162" s="430">
        <f t="shared" si="4"/>
        <v>0.85</v>
      </c>
      <c r="E162" s="419"/>
      <c r="F162" s="276"/>
      <c r="G162" s="291"/>
      <c r="H162" s="3">
        <f t="shared" si="5"/>
        <v>0</v>
      </c>
      <c r="I162" s="53">
        <f t="shared" si="6"/>
        <v>0</v>
      </c>
      <c r="J162" s="53"/>
      <c r="K162" s="53">
        <f>IF(I162=0,0,(инф.!$C$1)*I162)</f>
        <v>0</v>
      </c>
    </row>
    <row r="163" spans="1:14">
      <c r="A163" s="3">
        <v>45</v>
      </c>
      <c r="B163" s="276"/>
      <c r="C163" s="279"/>
      <c r="D163" s="430">
        <f t="shared" si="4"/>
        <v>0.85</v>
      </c>
      <c r="E163" s="419"/>
      <c r="F163" s="276"/>
      <c r="G163" s="291"/>
      <c r="H163" s="3">
        <f t="shared" si="5"/>
        <v>0</v>
      </c>
      <c r="I163" s="53">
        <f t="shared" si="6"/>
        <v>0</v>
      </c>
      <c r="J163" s="53"/>
      <c r="K163" s="53">
        <f>IF(I163=0,0,(инф.!$C$1)*I163)</f>
        <v>0</v>
      </c>
    </row>
    <row r="164" spans="1:14">
      <c r="A164" s="3">
        <v>46</v>
      </c>
      <c r="B164" s="276"/>
      <c r="C164" s="279"/>
      <c r="D164" s="430">
        <f t="shared" si="4"/>
        <v>0.85</v>
      </c>
      <c r="E164" s="419"/>
      <c r="F164" s="276"/>
      <c r="G164" s="291"/>
      <c r="H164" s="3">
        <f t="shared" si="5"/>
        <v>0</v>
      </c>
      <c r="I164" s="53">
        <f t="shared" si="6"/>
        <v>0</v>
      </c>
      <c r="J164" s="53"/>
      <c r="K164" s="53">
        <f>IF(I164=0,0,(инф.!$C$1)*I164)</f>
        <v>0</v>
      </c>
    </row>
    <row r="165" spans="1:14">
      <c r="A165" s="3">
        <v>47</v>
      </c>
      <c r="B165" s="276"/>
      <c r="C165" s="279"/>
      <c r="D165" s="430">
        <f t="shared" si="4"/>
        <v>0.85</v>
      </c>
      <c r="E165" s="419"/>
      <c r="F165" s="276"/>
      <c r="G165" s="291"/>
      <c r="H165" s="3">
        <f t="shared" si="5"/>
        <v>0</v>
      </c>
      <c r="I165" s="53">
        <f t="shared" si="6"/>
        <v>0</v>
      </c>
      <c r="J165" s="53"/>
      <c r="K165" s="53">
        <f>IF(I165=0,0,(инф.!$C$1)*I165)</f>
        <v>0</v>
      </c>
    </row>
    <row r="166" spans="1:14">
      <c r="A166" s="3">
        <v>48</v>
      </c>
      <c r="B166" s="276"/>
      <c r="C166" s="279"/>
      <c r="D166" s="430">
        <f t="shared" si="4"/>
        <v>0.85</v>
      </c>
      <c r="E166" s="419"/>
      <c r="F166" s="276"/>
      <c r="G166" s="291"/>
      <c r="H166" s="3">
        <f t="shared" si="5"/>
        <v>0</v>
      </c>
      <c r="I166" s="53">
        <f t="shared" si="6"/>
        <v>0</v>
      </c>
      <c r="J166" s="53"/>
      <c r="K166" s="53">
        <f>IF(I166=0,0,(инф.!$C$1)*I166)</f>
        <v>0</v>
      </c>
    </row>
    <row r="167" spans="1:14">
      <c r="A167" s="3">
        <v>49</v>
      </c>
      <c r="B167" s="276"/>
      <c r="C167" s="279"/>
      <c r="D167" s="430">
        <f t="shared" si="4"/>
        <v>0.85</v>
      </c>
      <c r="E167" s="419"/>
      <c r="F167" s="276"/>
      <c r="G167" s="291"/>
      <c r="H167" s="291">
        <f t="shared" si="5"/>
        <v>0</v>
      </c>
      <c r="I167" s="291">
        <f t="shared" si="6"/>
        <v>0</v>
      </c>
      <c r="J167" s="291"/>
      <c r="K167" s="417">
        <f>IF(I167=0,0,(инф.!$C$1)*I167)</f>
        <v>0</v>
      </c>
    </row>
    <row r="168" spans="1:14" ht="15.75" thickBot="1">
      <c r="A168" s="3">
        <v>50</v>
      </c>
      <c r="B168" s="276"/>
      <c r="C168" s="279"/>
      <c r="D168" s="430">
        <f t="shared" si="4"/>
        <v>0.85</v>
      </c>
      <c r="E168" s="419"/>
      <c r="F168" s="276"/>
      <c r="G168" s="291"/>
      <c r="H168" s="291">
        <f t="shared" si="5"/>
        <v>0</v>
      </c>
      <c r="I168" s="291">
        <f t="shared" si="6"/>
        <v>0</v>
      </c>
      <c r="J168" s="291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42"/>
      <c r="C169" s="243">
        <f>IF(D113="L крив.1 (м)",0,D113)</f>
        <v>0</v>
      </c>
      <c r="D169" s="430">
        <v>0.9</v>
      </c>
      <c r="E169" s="422"/>
      <c r="F169" s="242"/>
      <c r="G169" s="244">
        <f>E115</f>
        <v>0</v>
      </c>
      <c r="H169" s="244">
        <f t="shared" si="5"/>
        <v>0</v>
      </c>
      <c r="I169" s="244">
        <f t="shared" si="6"/>
        <v>0</v>
      </c>
      <c r="J169" s="244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v>0.9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0.85</v>
      </c>
      <c r="E171" s="422"/>
      <c r="F171" s="242"/>
      <c r="G171" s="244"/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0.85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0.85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0.85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0</v>
      </c>
      <c r="G180" s="779"/>
      <c r="H180" s="779"/>
      <c r="I180" s="779"/>
      <c r="J180" s="779"/>
      <c r="K180" s="779"/>
    </row>
    <row r="181" spans="1:14" ht="15.75">
      <c r="A181" s="281" t="s">
        <v>101</v>
      </c>
      <c r="B181" s="281"/>
      <c r="C181" s="780"/>
      <c r="D181" s="780"/>
      <c r="E181" s="780"/>
      <c r="F181" s="780"/>
      <c r="G181" s="780"/>
      <c r="H181" s="780"/>
      <c r="I181" s="780"/>
      <c r="J181" s="780"/>
      <c r="K181" s="780"/>
    </row>
    <row r="182" spans="1:14" ht="15.75">
      <c r="A182" s="781"/>
      <c r="B182" s="781"/>
      <c r="C182" s="781"/>
      <c r="D182" s="781"/>
      <c r="E182" s="781"/>
      <c r="F182" s="781"/>
      <c r="G182" s="781"/>
      <c r="H182" s="781"/>
      <c r="I182" s="781"/>
      <c r="J182" s="781"/>
      <c r="K182" s="781"/>
    </row>
    <row r="183" spans="1:14" ht="15.75">
      <c r="A183" s="781"/>
      <c r="B183" s="781"/>
      <c r="C183" s="781"/>
      <c r="D183" s="781"/>
      <c r="E183" s="781"/>
      <c r="F183" s="781"/>
      <c r="G183" s="781"/>
      <c r="H183" s="781"/>
      <c r="I183" s="781"/>
      <c r="J183" s="781"/>
      <c r="K183" s="781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37" t="str">
        <f>изд.1!A185</f>
        <v>Топоров Э.В.</v>
      </c>
      <c r="B185" s="737"/>
      <c r="C185" s="737"/>
      <c r="D185" s="737"/>
      <c r="E185" s="245"/>
      <c r="F185" s="245"/>
      <c r="G185" s="245"/>
      <c r="H185" s="737"/>
      <c r="I185" s="737"/>
      <c r="J185" s="737"/>
      <c r="K185" s="737"/>
    </row>
    <row r="186" spans="1:14">
      <c r="A186" s="738"/>
      <c r="B186" s="738"/>
      <c r="C186" s="738"/>
      <c r="D186" s="738"/>
      <c r="E186" s="248"/>
      <c r="F186" s="248"/>
      <c r="G186" s="248"/>
      <c r="H186" s="738"/>
      <c r="I186" s="738"/>
      <c r="J186" s="738"/>
      <c r="K186" s="738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17" t="str">
        <f>$A$3</f>
        <v>ООО БАЛТИК-ЛАЙТ</v>
      </c>
      <c r="D191" s="717"/>
      <c r="E191" s="717"/>
      <c r="F191" s="717"/>
      <c r="G191" s="717"/>
      <c r="H191" s="717"/>
      <c r="I191" s="717"/>
      <c r="J191" s="717"/>
      <c r="K191" s="717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8" t="s">
        <v>23459</v>
      </c>
      <c r="K192" s="719"/>
    </row>
    <row r="193" spans="1:11" ht="24" customHeight="1">
      <c r="A193" s="777">
        <v>1</v>
      </c>
      <c r="B193" s="722"/>
      <c r="C193" s="724" t="str">
        <f>C119</f>
        <v>Подготовка рабоч. проекта на производство</v>
      </c>
      <c r="D193" s="726"/>
      <c r="E193" s="736"/>
      <c r="F193" s="352"/>
      <c r="G193" s="730"/>
      <c r="H193" s="726"/>
      <c r="I193" s="357">
        <f>D193*E193</f>
        <v>0</v>
      </c>
      <c r="J193" s="732"/>
      <c r="K193" s="733"/>
    </row>
    <row r="194" spans="1:11" ht="24" customHeight="1" thickBot="1">
      <c r="A194" s="778"/>
      <c r="B194" s="723"/>
      <c r="C194" s="725"/>
      <c r="D194" s="727"/>
      <c r="E194" s="729"/>
      <c r="F194" s="351"/>
      <c r="G194" s="731"/>
      <c r="H194" s="727"/>
      <c r="I194" s="358"/>
      <c r="J194" s="734"/>
      <c r="K194" s="735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7" t="str">
        <f>$A$3</f>
        <v>ООО БАЛТИК-ЛАЙТ</v>
      </c>
      <c r="D196" s="717"/>
      <c r="E196" s="717"/>
      <c r="F196" s="717"/>
      <c r="G196" s="717"/>
      <c r="H196" s="717"/>
      <c r="I196" s="717"/>
      <c r="J196" s="717"/>
      <c r="K196" s="717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8" t="s">
        <v>23459</v>
      </c>
      <c r="K197" s="719"/>
    </row>
    <row r="198" spans="1:11" ht="23.25" customHeight="1">
      <c r="A198" s="777">
        <v>2</v>
      </c>
      <c r="B198" s="722"/>
      <c r="C198" s="724">
        <f>C120</f>
        <v>0</v>
      </c>
      <c r="D198" s="726"/>
      <c r="E198" s="736" t="e">
        <f>J120/H120</f>
        <v>#DIV/0!</v>
      </c>
      <c r="F198" s="352"/>
      <c r="G198" s="730"/>
      <c r="H198" s="726">
        <v>1</v>
      </c>
      <c r="I198" s="357" t="e">
        <f>D198*E198</f>
        <v>#DIV/0!</v>
      </c>
      <c r="J198" s="732"/>
      <c r="K198" s="733"/>
    </row>
    <row r="199" spans="1:11" ht="23.25" customHeight="1" thickBot="1">
      <c r="A199" s="778"/>
      <c r="B199" s="723"/>
      <c r="C199" s="725"/>
      <c r="D199" s="727"/>
      <c r="E199" s="729"/>
      <c r="F199" s="351"/>
      <c r="G199" s="731"/>
      <c r="H199" s="727"/>
      <c r="I199" s="358"/>
      <c r="J199" s="734"/>
      <c r="K199" s="735"/>
    </row>
    <row r="200" spans="1:11" ht="15.75" thickBot="1"/>
    <row r="201" spans="1:11" ht="16.5" thickBot="1">
      <c r="A201" s="370"/>
      <c r="B201" s="370"/>
      <c r="C201" s="717" t="str">
        <f>$A$3</f>
        <v>ООО БАЛТИК-ЛАЙТ</v>
      </c>
      <c r="D201" s="717"/>
      <c r="E201" s="717"/>
      <c r="F201" s="717"/>
      <c r="G201" s="717"/>
      <c r="H201" s="717"/>
      <c r="I201" s="717"/>
      <c r="J201" s="717"/>
      <c r="K201" s="717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8" t="s">
        <v>23459</v>
      </c>
      <c r="K202" s="719"/>
    </row>
    <row r="203" spans="1:11">
      <c r="A203" s="777">
        <v>3</v>
      </c>
      <c r="B203" s="722"/>
      <c r="C203" s="724">
        <f>C121</f>
        <v>0</v>
      </c>
      <c r="D203" s="726"/>
      <c r="E203" s="736" t="e">
        <f>J121/H121</f>
        <v>#DIV/0!</v>
      </c>
      <c r="F203" s="352"/>
      <c r="G203" s="730"/>
      <c r="H203" s="726">
        <v>1</v>
      </c>
      <c r="I203" s="357" t="e">
        <f>D203*E203</f>
        <v>#DIV/0!</v>
      </c>
      <c r="J203" s="732"/>
      <c r="K203" s="733"/>
    </row>
    <row r="204" spans="1:11" ht="15.75" thickBot="1">
      <c r="A204" s="778"/>
      <c r="B204" s="723"/>
      <c r="C204" s="725"/>
      <c r="D204" s="727"/>
      <c r="E204" s="729"/>
      <c r="F204" s="351"/>
      <c r="G204" s="731"/>
      <c r="H204" s="727"/>
      <c r="I204" s="358"/>
      <c r="J204" s="734"/>
      <c r="K204" s="735"/>
    </row>
    <row r="205" spans="1:11" ht="15.75" thickBot="1"/>
    <row r="206" spans="1:11" ht="16.5" thickBot="1">
      <c r="A206" s="370"/>
      <c r="B206" s="370"/>
      <c r="C206" s="717" t="str">
        <f>$A$3</f>
        <v>ООО БАЛТИК-ЛАЙТ</v>
      </c>
      <c r="D206" s="717"/>
      <c r="E206" s="717"/>
      <c r="F206" s="717"/>
      <c r="G206" s="717"/>
      <c r="H206" s="717"/>
      <c r="I206" s="717"/>
      <c r="J206" s="717"/>
      <c r="K206" s="717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8" t="s">
        <v>23459</v>
      </c>
      <c r="K207" s="719"/>
    </row>
    <row r="208" spans="1:11">
      <c r="A208" s="777">
        <v>4</v>
      </c>
      <c r="B208" s="722"/>
      <c r="C208" s="724">
        <f>C122</f>
        <v>0</v>
      </c>
      <c r="D208" s="726"/>
      <c r="E208" s="736" t="e">
        <f>J122/H122</f>
        <v>#DIV/0!</v>
      </c>
      <c r="F208" s="352"/>
      <c r="G208" s="730"/>
      <c r="H208" s="726">
        <v>1</v>
      </c>
      <c r="I208" s="357" t="e">
        <f>D208*E208</f>
        <v>#DIV/0!</v>
      </c>
      <c r="J208" s="732"/>
      <c r="K208" s="733"/>
    </row>
    <row r="209" spans="1:11" ht="15.75" thickBot="1">
      <c r="A209" s="778"/>
      <c r="B209" s="723"/>
      <c r="C209" s="725"/>
      <c r="D209" s="727"/>
      <c r="E209" s="729"/>
      <c r="F209" s="351"/>
      <c r="G209" s="731"/>
      <c r="H209" s="727"/>
      <c r="I209" s="358"/>
      <c r="J209" s="734"/>
      <c r="K209" s="735"/>
    </row>
    <row r="210" spans="1:11" ht="15.75" thickBot="1"/>
    <row r="211" spans="1:11" ht="16.5" thickBot="1">
      <c r="A211" s="370"/>
      <c r="B211" s="370"/>
      <c r="C211" s="717" t="str">
        <f>$A$3</f>
        <v>ООО БАЛТИК-ЛАЙТ</v>
      </c>
      <c r="D211" s="717"/>
      <c r="E211" s="717"/>
      <c r="F211" s="717"/>
      <c r="G211" s="717"/>
      <c r="H211" s="717"/>
      <c r="I211" s="717"/>
      <c r="J211" s="717"/>
      <c r="K211" s="717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8" t="s">
        <v>23459</v>
      </c>
      <c r="K212" s="719"/>
    </row>
    <row r="213" spans="1:11">
      <c r="A213" s="777">
        <v>5</v>
      </c>
      <c r="B213" s="722"/>
      <c r="C213" s="724">
        <f>C123</f>
        <v>0</v>
      </c>
      <c r="D213" s="726"/>
      <c r="E213" s="736" t="e">
        <f>J123/H123</f>
        <v>#DIV/0!</v>
      </c>
      <c r="F213" s="352"/>
      <c r="G213" s="730"/>
      <c r="H213" s="726">
        <v>1</v>
      </c>
      <c r="I213" s="357" t="e">
        <f>D213*E213</f>
        <v>#DIV/0!</v>
      </c>
      <c r="J213" s="732"/>
      <c r="K213" s="733"/>
    </row>
    <row r="214" spans="1:11" ht="15.75" thickBot="1">
      <c r="A214" s="778"/>
      <c r="B214" s="723"/>
      <c r="C214" s="725"/>
      <c r="D214" s="727"/>
      <c r="E214" s="729"/>
      <c r="F214" s="351"/>
      <c r="G214" s="731"/>
      <c r="H214" s="727"/>
      <c r="I214" s="358"/>
      <c r="J214" s="734"/>
      <c r="K214" s="735"/>
    </row>
    <row r="215" spans="1:11" ht="15.75" thickBot="1"/>
    <row r="216" spans="1:11" ht="16.5" thickBot="1">
      <c r="A216" s="370"/>
      <c r="B216" s="370"/>
      <c r="C216" s="717" t="str">
        <f>$A$3</f>
        <v>ООО БАЛТИК-ЛАЙТ</v>
      </c>
      <c r="D216" s="717"/>
      <c r="E216" s="717"/>
      <c r="F216" s="717"/>
      <c r="G216" s="717"/>
      <c r="H216" s="717"/>
      <c r="I216" s="717"/>
      <c r="J216" s="717"/>
      <c r="K216" s="717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8" t="s">
        <v>23459</v>
      </c>
      <c r="K217" s="719"/>
    </row>
    <row r="218" spans="1:11">
      <c r="A218" s="777">
        <v>6</v>
      </c>
      <c r="B218" s="722"/>
      <c r="C218" s="724">
        <f>C124</f>
        <v>0</v>
      </c>
      <c r="D218" s="726"/>
      <c r="E218" s="736" t="e">
        <f>J124/H124</f>
        <v>#DIV/0!</v>
      </c>
      <c r="F218" s="352"/>
      <c r="G218" s="730"/>
      <c r="H218" s="726">
        <v>1</v>
      </c>
      <c r="I218" s="357" t="e">
        <f>D218*E218</f>
        <v>#DIV/0!</v>
      </c>
      <c r="J218" s="732"/>
      <c r="K218" s="733"/>
    </row>
    <row r="219" spans="1:11" ht="15.75" thickBot="1">
      <c r="A219" s="778"/>
      <c r="B219" s="723"/>
      <c r="C219" s="725"/>
      <c r="D219" s="727"/>
      <c r="E219" s="729"/>
      <c r="F219" s="351"/>
      <c r="G219" s="731"/>
      <c r="H219" s="727"/>
      <c r="I219" s="358"/>
      <c r="J219" s="734"/>
      <c r="K219" s="735"/>
    </row>
    <row r="220" spans="1:11" ht="15.75" thickBot="1"/>
    <row r="221" spans="1:11" ht="16.5" thickBot="1">
      <c r="A221" s="370"/>
      <c r="B221" s="370"/>
      <c r="C221" s="717" t="str">
        <f>$A$3</f>
        <v>ООО БАЛТИК-ЛАЙТ</v>
      </c>
      <c r="D221" s="717"/>
      <c r="E221" s="717"/>
      <c r="F221" s="717"/>
      <c r="G221" s="717"/>
      <c r="H221" s="717"/>
      <c r="I221" s="717"/>
      <c r="J221" s="717"/>
      <c r="K221" s="717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8" t="s">
        <v>23459</v>
      </c>
      <c r="K222" s="719"/>
    </row>
    <row r="223" spans="1:11">
      <c r="A223" s="777">
        <v>7</v>
      </c>
      <c r="B223" s="722"/>
      <c r="C223" s="724">
        <f>C125</f>
        <v>0</v>
      </c>
      <c r="D223" s="726"/>
      <c r="E223" s="736" t="e">
        <f>J125/H125</f>
        <v>#DIV/0!</v>
      </c>
      <c r="F223" s="352"/>
      <c r="G223" s="730"/>
      <c r="H223" s="726">
        <v>1</v>
      </c>
      <c r="I223" s="357" t="e">
        <f>D223*E223</f>
        <v>#DIV/0!</v>
      </c>
      <c r="J223" s="732"/>
      <c r="K223" s="733"/>
    </row>
    <row r="224" spans="1:11" ht="15.75" thickBot="1">
      <c r="A224" s="778"/>
      <c r="B224" s="723"/>
      <c r="C224" s="725"/>
      <c r="D224" s="727"/>
      <c r="E224" s="729"/>
      <c r="F224" s="351"/>
      <c r="G224" s="731"/>
      <c r="H224" s="727"/>
      <c r="I224" s="358"/>
      <c r="J224" s="734"/>
      <c r="K224" s="735"/>
    </row>
    <row r="225" spans="1:11" ht="15.75" thickBot="1"/>
    <row r="226" spans="1:11" ht="16.5" thickBot="1">
      <c r="A226" s="370"/>
      <c r="B226" s="370"/>
      <c r="C226" s="717" t="str">
        <f>$A$3</f>
        <v>ООО БАЛТИК-ЛАЙТ</v>
      </c>
      <c r="D226" s="717"/>
      <c r="E226" s="717"/>
      <c r="F226" s="717"/>
      <c r="G226" s="717"/>
      <c r="H226" s="717"/>
      <c r="I226" s="717"/>
      <c r="J226" s="717"/>
      <c r="K226" s="717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8" t="s">
        <v>23459</v>
      </c>
      <c r="K227" s="719"/>
    </row>
    <row r="228" spans="1:11">
      <c r="A228" s="777">
        <v>8</v>
      </c>
      <c r="B228" s="722"/>
      <c r="C228" s="724">
        <f>C126</f>
        <v>0</v>
      </c>
      <c r="D228" s="726"/>
      <c r="E228" s="736" t="e">
        <f>J126/H126</f>
        <v>#DIV/0!</v>
      </c>
      <c r="F228" s="352"/>
      <c r="G228" s="730"/>
      <c r="H228" s="726">
        <v>1</v>
      </c>
      <c r="I228" s="357" t="e">
        <f>D228*E228</f>
        <v>#DIV/0!</v>
      </c>
      <c r="J228" s="732"/>
      <c r="K228" s="733"/>
    </row>
    <row r="229" spans="1:11" ht="15.75" thickBot="1">
      <c r="A229" s="778"/>
      <c r="B229" s="723"/>
      <c r="C229" s="725"/>
      <c r="D229" s="727"/>
      <c r="E229" s="729"/>
      <c r="F229" s="351"/>
      <c r="G229" s="731"/>
      <c r="H229" s="727"/>
      <c r="I229" s="358"/>
      <c r="J229" s="734"/>
      <c r="K229" s="735"/>
    </row>
    <row r="230" spans="1:11" ht="15.75" thickBot="1"/>
    <row r="231" spans="1:11" ht="16.5" thickBot="1">
      <c r="A231" s="370"/>
      <c r="B231" s="370"/>
      <c r="C231" s="717" t="str">
        <f>$A$3</f>
        <v>ООО БАЛТИК-ЛАЙТ</v>
      </c>
      <c r="D231" s="717"/>
      <c r="E231" s="717"/>
      <c r="F231" s="717"/>
      <c r="G231" s="717"/>
      <c r="H231" s="717"/>
      <c r="I231" s="717"/>
      <c r="J231" s="717"/>
      <c r="K231" s="717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8" t="s">
        <v>23459</v>
      </c>
      <c r="K232" s="719"/>
    </row>
    <row r="233" spans="1:11">
      <c r="A233" s="777">
        <v>9</v>
      </c>
      <c r="B233" s="722"/>
      <c r="C233" s="724">
        <f>C127</f>
        <v>0</v>
      </c>
      <c r="D233" s="726"/>
      <c r="E233" s="736" t="e">
        <f>J127/H127</f>
        <v>#DIV/0!</v>
      </c>
      <c r="F233" s="352"/>
      <c r="G233" s="730"/>
      <c r="H233" s="726">
        <v>1</v>
      </c>
      <c r="I233" s="357" t="e">
        <f>D233*E233</f>
        <v>#DIV/0!</v>
      </c>
      <c r="J233" s="732"/>
      <c r="K233" s="733"/>
    </row>
    <row r="234" spans="1:11" ht="15.75" thickBot="1">
      <c r="A234" s="778"/>
      <c r="B234" s="723"/>
      <c r="C234" s="725"/>
      <c r="D234" s="727"/>
      <c r="E234" s="729"/>
      <c r="F234" s="351"/>
      <c r="G234" s="731"/>
      <c r="H234" s="727"/>
      <c r="I234" s="358"/>
      <c r="J234" s="734"/>
      <c r="K234" s="735"/>
    </row>
    <row r="235" spans="1:11" ht="15.75" thickBot="1"/>
    <row r="236" spans="1:11" ht="16.5" thickBot="1">
      <c r="A236" s="370"/>
      <c r="B236" s="370"/>
      <c r="C236" s="717" t="str">
        <f>$A$3</f>
        <v>ООО БАЛТИК-ЛАЙТ</v>
      </c>
      <c r="D236" s="717"/>
      <c r="E236" s="717"/>
      <c r="F236" s="717"/>
      <c r="G236" s="717"/>
      <c r="H236" s="717"/>
      <c r="I236" s="717"/>
      <c r="J236" s="717"/>
      <c r="K236" s="717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8" t="s">
        <v>23459</v>
      </c>
      <c r="K237" s="719"/>
    </row>
    <row r="238" spans="1:11" ht="15" customHeight="1">
      <c r="A238" s="777">
        <v>10</v>
      </c>
      <c r="B238" s="722"/>
      <c r="C238" s="724">
        <f>C128</f>
        <v>0</v>
      </c>
      <c r="D238" s="726"/>
      <c r="E238" s="736" t="e">
        <f>J128/H128</f>
        <v>#DIV/0!</v>
      </c>
      <c r="F238" s="352"/>
      <c r="G238" s="730"/>
      <c r="H238" s="726">
        <v>1</v>
      </c>
      <c r="I238" s="357" t="e">
        <f>D238*E238</f>
        <v>#DIV/0!</v>
      </c>
      <c r="J238" s="732"/>
      <c r="K238" s="733"/>
    </row>
    <row r="239" spans="1:11" ht="15.75" customHeight="1" thickBot="1">
      <c r="A239" s="778"/>
      <c r="B239" s="723"/>
      <c r="C239" s="725"/>
      <c r="D239" s="727"/>
      <c r="E239" s="729"/>
      <c r="F239" s="351"/>
      <c r="G239" s="731"/>
      <c r="H239" s="727"/>
      <c r="I239" s="358"/>
      <c r="J239" s="734"/>
      <c r="K239" s="735"/>
    </row>
    <row r="240" spans="1:11" ht="15.75" thickBot="1"/>
    <row r="241" spans="1:11" ht="16.5" thickBot="1">
      <c r="A241" s="370"/>
      <c r="B241" s="370"/>
      <c r="C241" s="717" t="str">
        <f>$A$3</f>
        <v>ООО БАЛТИК-ЛАЙТ</v>
      </c>
      <c r="D241" s="717"/>
      <c r="E241" s="717"/>
      <c r="F241" s="717"/>
      <c r="G241" s="717"/>
      <c r="H241" s="717"/>
      <c r="I241" s="717"/>
      <c r="J241" s="717"/>
      <c r="K241" s="717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8" t="s">
        <v>23459</v>
      </c>
      <c r="K242" s="719"/>
    </row>
    <row r="243" spans="1:11" ht="15" customHeight="1">
      <c r="A243" s="777">
        <v>11</v>
      </c>
      <c r="B243" s="722"/>
      <c r="C243" s="724">
        <f>C129</f>
        <v>0</v>
      </c>
      <c r="D243" s="726"/>
      <c r="E243" s="736" t="e">
        <f>J129/H129</f>
        <v>#DIV/0!</v>
      </c>
      <c r="F243" s="352"/>
      <c r="G243" s="730"/>
      <c r="H243" s="726">
        <v>1</v>
      </c>
      <c r="I243" s="357" t="e">
        <f>D243*E243</f>
        <v>#DIV/0!</v>
      </c>
      <c r="J243" s="732"/>
      <c r="K243" s="733"/>
    </row>
    <row r="244" spans="1:11" ht="15.75" customHeight="1" thickBot="1">
      <c r="A244" s="778"/>
      <c r="B244" s="723"/>
      <c r="C244" s="725"/>
      <c r="D244" s="727"/>
      <c r="E244" s="729"/>
      <c r="F244" s="351"/>
      <c r="G244" s="731"/>
      <c r="H244" s="727"/>
      <c r="I244" s="358"/>
      <c r="J244" s="734"/>
      <c r="K244" s="735"/>
    </row>
    <row r="245" spans="1:11" ht="15.75" thickBot="1"/>
    <row r="246" spans="1:11" ht="16.5" thickBot="1">
      <c r="A246" s="370"/>
      <c r="B246" s="370"/>
      <c r="C246" s="717" t="str">
        <f>$A$3</f>
        <v>ООО БАЛТИК-ЛАЙТ</v>
      </c>
      <c r="D246" s="717"/>
      <c r="E246" s="717"/>
      <c r="F246" s="717"/>
      <c r="G246" s="717"/>
      <c r="H246" s="717"/>
      <c r="I246" s="717"/>
      <c r="J246" s="717"/>
      <c r="K246" s="717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8" t="s">
        <v>23459</v>
      </c>
      <c r="K247" s="719"/>
    </row>
    <row r="248" spans="1:11" ht="15" customHeight="1">
      <c r="A248" s="777">
        <v>12</v>
      </c>
      <c r="B248" s="722"/>
      <c r="C248" s="724">
        <f>C130</f>
        <v>0</v>
      </c>
      <c r="D248" s="726"/>
      <c r="E248" s="736" t="e">
        <f>J130/H130</f>
        <v>#DIV/0!</v>
      </c>
      <c r="F248" s="352"/>
      <c r="G248" s="730"/>
      <c r="H248" s="726">
        <v>1</v>
      </c>
      <c r="I248" s="357" t="e">
        <f>D248*E248</f>
        <v>#DIV/0!</v>
      </c>
      <c r="J248" s="732"/>
      <c r="K248" s="733"/>
    </row>
    <row r="249" spans="1:11" ht="15.75" customHeight="1" thickBot="1">
      <c r="A249" s="778"/>
      <c r="B249" s="723"/>
      <c r="C249" s="725"/>
      <c r="D249" s="727"/>
      <c r="E249" s="729"/>
      <c r="F249" s="351"/>
      <c r="G249" s="731"/>
      <c r="H249" s="727"/>
      <c r="I249" s="358"/>
      <c r="J249" s="734"/>
      <c r="K249" s="735"/>
    </row>
    <row r="250" spans="1:11" ht="15.75" thickBot="1"/>
    <row r="251" spans="1:11" ht="16.5" thickBot="1">
      <c r="A251" s="370"/>
      <c r="B251" s="370"/>
      <c r="C251" s="717" t="str">
        <f>$A$3</f>
        <v>ООО БАЛТИК-ЛАЙТ</v>
      </c>
      <c r="D251" s="717"/>
      <c r="E251" s="717"/>
      <c r="F251" s="717"/>
      <c r="G251" s="717"/>
      <c r="H251" s="717"/>
      <c r="I251" s="717"/>
      <c r="J251" s="717"/>
      <c r="K251" s="717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8" t="s">
        <v>23459</v>
      </c>
      <c r="K252" s="719"/>
    </row>
    <row r="253" spans="1:11" ht="15" customHeight="1">
      <c r="A253" s="777">
        <v>13</v>
      </c>
      <c r="B253" s="722"/>
      <c r="C253" s="724">
        <f>C131</f>
        <v>0</v>
      </c>
      <c r="D253" s="726"/>
      <c r="E253" s="736" t="e">
        <f>J131/H131</f>
        <v>#DIV/0!</v>
      </c>
      <c r="F253" s="352"/>
      <c r="G253" s="730"/>
      <c r="H253" s="726">
        <v>1</v>
      </c>
      <c r="I253" s="357" t="e">
        <f>D253*E253</f>
        <v>#DIV/0!</v>
      </c>
      <c r="J253" s="732"/>
      <c r="K253" s="733"/>
    </row>
    <row r="254" spans="1:11" ht="15.75" customHeight="1" thickBot="1">
      <c r="A254" s="778"/>
      <c r="B254" s="723"/>
      <c r="C254" s="725"/>
      <c r="D254" s="727"/>
      <c r="E254" s="729"/>
      <c r="F254" s="351"/>
      <c r="G254" s="731"/>
      <c r="H254" s="727"/>
      <c r="I254" s="358"/>
      <c r="J254" s="734"/>
      <c r="K254" s="735"/>
    </row>
    <row r="255" spans="1:11" ht="15.75" thickBot="1"/>
    <row r="256" spans="1:11" ht="16.5" thickBot="1">
      <c r="A256" s="370"/>
      <c r="B256" s="370"/>
      <c r="C256" s="717" t="str">
        <f>$A$3</f>
        <v>ООО БАЛТИК-ЛАЙТ</v>
      </c>
      <c r="D256" s="717"/>
      <c r="E256" s="717"/>
      <c r="F256" s="717"/>
      <c r="G256" s="717"/>
      <c r="H256" s="717"/>
      <c r="I256" s="717"/>
      <c r="J256" s="717"/>
      <c r="K256" s="717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8" t="s">
        <v>23459</v>
      </c>
      <c r="K257" s="719"/>
    </row>
    <row r="258" spans="1:11" ht="15" customHeight="1">
      <c r="A258" s="777">
        <v>14</v>
      </c>
      <c r="B258" s="722"/>
      <c r="C258" s="724">
        <f>C132</f>
        <v>0</v>
      </c>
      <c r="D258" s="726"/>
      <c r="E258" s="736" t="e">
        <f>J132/H132</f>
        <v>#DIV/0!</v>
      </c>
      <c r="F258" s="352"/>
      <c r="G258" s="730"/>
      <c r="H258" s="726">
        <v>1</v>
      </c>
      <c r="I258" s="357" t="e">
        <f>D258*E258</f>
        <v>#DIV/0!</v>
      </c>
      <c r="J258" s="732"/>
      <c r="K258" s="733"/>
    </row>
    <row r="259" spans="1:11" ht="15.75" customHeight="1" thickBot="1">
      <c r="A259" s="778"/>
      <c r="B259" s="723"/>
      <c r="C259" s="725"/>
      <c r="D259" s="727"/>
      <c r="E259" s="729"/>
      <c r="F259" s="351"/>
      <c r="G259" s="731"/>
      <c r="H259" s="727"/>
      <c r="I259" s="358"/>
      <c r="J259" s="734"/>
      <c r="K259" s="735"/>
    </row>
    <row r="260" spans="1:11" ht="15.75" thickBot="1"/>
    <row r="261" spans="1:11" ht="16.5" thickBot="1">
      <c r="A261" s="370"/>
      <c r="B261" s="370"/>
      <c r="C261" s="717" t="str">
        <f>$A$3</f>
        <v>ООО БАЛТИК-ЛАЙТ</v>
      </c>
      <c r="D261" s="717"/>
      <c r="E261" s="717"/>
      <c r="F261" s="717"/>
      <c r="G261" s="717"/>
      <c r="H261" s="717"/>
      <c r="I261" s="717"/>
      <c r="J261" s="717"/>
      <c r="K261" s="717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8" t="s">
        <v>23459</v>
      </c>
      <c r="K262" s="719"/>
    </row>
    <row r="263" spans="1:11" ht="15" customHeight="1">
      <c r="A263" s="777">
        <v>15</v>
      </c>
      <c r="B263" s="722"/>
      <c r="C263" s="724">
        <f>C133</f>
        <v>0</v>
      </c>
      <c r="D263" s="726"/>
      <c r="E263" s="736" t="e">
        <f>J133/H133</f>
        <v>#DIV/0!</v>
      </c>
      <c r="F263" s="352"/>
      <c r="G263" s="730"/>
      <c r="H263" s="726">
        <v>1</v>
      </c>
      <c r="I263" s="357" t="e">
        <f>D263*E263</f>
        <v>#DIV/0!</v>
      </c>
      <c r="J263" s="732"/>
      <c r="K263" s="733"/>
    </row>
    <row r="264" spans="1:11" ht="15.75" customHeight="1" thickBot="1">
      <c r="A264" s="778"/>
      <c r="B264" s="723"/>
      <c r="C264" s="725"/>
      <c r="D264" s="727"/>
      <c r="E264" s="729"/>
      <c r="F264" s="351"/>
      <c r="G264" s="731"/>
      <c r="H264" s="727"/>
      <c r="I264" s="358"/>
      <c r="J264" s="734"/>
      <c r="K264" s="735"/>
    </row>
    <row r="265" spans="1:11" ht="15.75" thickBot="1"/>
    <row r="266" spans="1:11" ht="16.5" thickBot="1">
      <c r="A266" s="370"/>
      <c r="B266" s="370"/>
      <c r="C266" s="717" t="str">
        <f>$A$3</f>
        <v>ООО БАЛТИК-ЛАЙТ</v>
      </c>
      <c r="D266" s="717"/>
      <c r="E266" s="717"/>
      <c r="F266" s="717"/>
      <c r="G266" s="717"/>
      <c r="H266" s="717"/>
      <c r="I266" s="717"/>
      <c r="J266" s="717"/>
      <c r="K266" s="717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8" t="s">
        <v>23459</v>
      </c>
      <c r="K267" s="719"/>
    </row>
    <row r="268" spans="1:11">
      <c r="A268" s="777">
        <v>16</v>
      </c>
      <c r="B268" s="722"/>
      <c r="C268" s="724">
        <f>C134</f>
        <v>0</v>
      </c>
      <c r="D268" s="726"/>
      <c r="E268" s="736" t="e">
        <f>J134/H134</f>
        <v>#DIV/0!</v>
      </c>
      <c r="F268" s="352"/>
      <c r="G268" s="730"/>
      <c r="H268" s="726">
        <v>1</v>
      </c>
      <c r="I268" s="357" t="e">
        <f>D268*E268</f>
        <v>#DIV/0!</v>
      </c>
      <c r="J268" s="732"/>
      <c r="K268" s="733"/>
    </row>
    <row r="269" spans="1:11" ht="15.75" thickBot="1">
      <c r="A269" s="778"/>
      <c r="B269" s="723"/>
      <c r="C269" s="725"/>
      <c r="D269" s="727"/>
      <c r="E269" s="729"/>
      <c r="F269" s="351"/>
      <c r="G269" s="731"/>
      <c r="H269" s="727"/>
      <c r="I269" s="358"/>
      <c r="J269" s="734"/>
      <c r="K269" s="735"/>
    </row>
    <row r="270" spans="1:11" ht="15.75" thickBot="1"/>
    <row r="271" spans="1:11" ht="16.5" thickBot="1">
      <c r="A271" s="370"/>
      <c r="B271" s="370"/>
      <c r="C271" s="717" t="str">
        <f>$A$3</f>
        <v>ООО БАЛТИК-ЛАЙТ</v>
      </c>
      <c r="D271" s="717"/>
      <c r="E271" s="717"/>
      <c r="F271" s="717"/>
      <c r="G271" s="717"/>
      <c r="H271" s="717"/>
      <c r="I271" s="717"/>
      <c r="J271" s="717"/>
      <c r="K271" s="717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8" t="s">
        <v>23459</v>
      </c>
      <c r="K272" s="719"/>
    </row>
    <row r="273" spans="1:11">
      <c r="A273" s="777">
        <v>17</v>
      </c>
      <c r="B273" s="722"/>
      <c r="C273" s="724">
        <f>C135</f>
        <v>0</v>
      </c>
      <c r="D273" s="726"/>
      <c r="E273" s="736" t="e">
        <f>J135/H135</f>
        <v>#DIV/0!</v>
      </c>
      <c r="F273" s="378"/>
      <c r="G273" s="730"/>
      <c r="H273" s="726">
        <v>1</v>
      </c>
      <c r="I273" s="357" t="e">
        <f>D273*E273</f>
        <v>#DIV/0!</v>
      </c>
      <c r="J273" s="732"/>
      <c r="K273" s="733"/>
    </row>
    <row r="274" spans="1:11" ht="15.75" thickBot="1">
      <c r="A274" s="778"/>
      <c r="B274" s="723"/>
      <c r="C274" s="725"/>
      <c r="D274" s="727"/>
      <c r="E274" s="729"/>
      <c r="F274" s="351"/>
      <c r="G274" s="731"/>
      <c r="H274" s="727"/>
      <c r="I274" s="358"/>
      <c r="J274" s="734"/>
      <c r="K274" s="735"/>
    </row>
    <row r="275" spans="1:11" ht="15.75" thickBot="1"/>
    <row r="276" spans="1:11" ht="16.5" thickBot="1">
      <c r="A276" s="370"/>
      <c r="B276" s="370"/>
      <c r="C276" s="717" t="str">
        <f>$A$3</f>
        <v>ООО БАЛТИК-ЛАЙТ</v>
      </c>
      <c r="D276" s="717"/>
      <c r="E276" s="717"/>
      <c r="F276" s="717"/>
      <c r="G276" s="717"/>
      <c r="H276" s="717"/>
      <c r="I276" s="717"/>
      <c r="J276" s="717"/>
      <c r="K276" s="717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8" t="s">
        <v>23459</v>
      </c>
      <c r="K277" s="719"/>
    </row>
    <row r="278" spans="1:11">
      <c r="A278" s="777">
        <v>18</v>
      </c>
      <c r="B278" s="722"/>
      <c r="C278" s="724">
        <f>C136</f>
        <v>0</v>
      </c>
      <c r="D278" s="726"/>
      <c r="E278" s="736" t="e">
        <f>J136/H136</f>
        <v>#DIV/0!</v>
      </c>
      <c r="F278" s="378"/>
      <c r="G278" s="730"/>
      <c r="H278" s="726">
        <v>1</v>
      </c>
      <c r="I278" s="357" t="e">
        <f>D278*E278</f>
        <v>#DIV/0!</v>
      </c>
      <c r="J278" s="732"/>
      <c r="K278" s="733"/>
    </row>
    <row r="279" spans="1:11" ht="15.75" thickBot="1">
      <c r="A279" s="778"/>
      <c r="B279" s="723"/>
      <c r="C279" s="725"/>
      <c r="D279" s="727"/>
      <c r="E279" s="729"/>
      <c r="F279" s="351"/>
      <c r="G279" s="731"/>
      <c r="H279" s="727"/>
      <c r="I279" s="358"/>
      <c r="J279" s="734"/>
      <c r="K279" s="735"/>
    </row>
    <row r="280" spans="1:11" ht="15.75" thickBot="1"/>
    <row r="281" spans="1:11" ht="16.5" thickBot="1">
      <c r="A281" s="370"/>
      <c r="B281" s="370"/>
      <c r="C281" s="717" t="str">
        <f>$A$3</f>
        <v>ООО БАЛТИК-ЛАЙТ</v>
      </c>
      <c r="D281" s="717"/>
      <c r="E281" s="717"/>
      <c r="F281" s="717"/>
      <c r="G281" s="717"/>
      <c r="H281" s="717"/>
      <c r="I281" s="717"/>
      <c r="J281" s="717"/>
      <c r="K281" s="717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8" t="s">
        <v>23459</v>
      </c>
      <c r="K282" s="719"/>
    </row>
    <row r="283" spans="1:11">
      <c r="A283" s="777">
        <v>19</v>
      </c>
      <c r="B283" s="722"/>
      <c r="C283" s="724">
        <f>C137</f>
        <v>0</v>
      </c>
      <c r="D283" s="726"/>
      <c r="E283" s="736" t="e">
        <f>J137/H137</f>
        <v>#DIV/0!</v>
      </c>
      <c r="F283" s="378"/>
      <c r="G283" s="730"/>
      <c r="H283" s="726">
        <v>1</v>
      </c>
      <c r="I283" s="357" t="e">
        <f>D283*E283</f>
        <v>#DIV/0!</v>
      </c>
      <c r="J283" s="732"/>
      <c r="K283" s="733"/>
    </row>
    <row r="284" spans="1:11" ht="15.75" thickBot="1">
      <c r="A284" s="778"/>
      <c r="B284" s="723"/>
      <c r="C284" s="725"/>
      <c r="D284" s="727"/>
      <c r="E284" s="729"/>
      <c r="F284" s="351"/>
      <c r="G284" s="731"/>
      <c r="H284" s="727"/>
      <c r="I284" s="358"/>
      <c r="J284" s="734"/>
      <c r="K284" s="735"/>
    </row>
    <row r="285" spans="1:11" ht="15.75" thickBot="1"/>
    <row r="286" spans="1:11" ht="16.5" thickBot="1">
      <c r="A286" s="370"/>
      <c r="B286" s="370"/>
      <c r="C286" s="717" t="str">
        <f>$A$3</f>
        <v>ООО БАЛТИК-ЛАЙТ</v>
      </c>
      <c r="D286" s="717"/>
      <c r="E286" s="717"/>
      <c r="F286" s="717"/>
      <c r="G286" s="717"/>
      <c r="H286" s="717"/>
      <c r="I286" s="717"/>
      <c r="J286" s="717"/>
      <c r="K286" s="717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8" t="s">
        <v>23459</v>
      </c>
      <c r="K287" s="719"/>
    </row>
    <row r="288" spans="1:11">
      <c r="A288" s="777">
        <v>20</v>
      </c>
      <c r="B288" s="722"/>
      <c r="C288" s="724">
        <f>C138</f>
        <v>0</v>
      </c>
      <c r="D288" s="726"/>
      <c r="E288" s="736" t="e">
        <f>J138/H138</f>
        <v>#DIV/0!</v>
      </c>
      <c r="F288" s="378"/>
      <c r="G288" s="730"/>
      <c r="H288" s="726">
        <v>1</v>
      </c>
      <c r="I288" s="357" t="e">
        <f>D288*E288</f>
        <v>#DIV/0!</v>
      </c>
      <c r="J288" s="732"/>
      <c r="K288" s="733"/>
    </row>
    <row r="289" spans="1:11" ht="15.75" thickBot="1">
      <c r="A289" s="778"/>
      <c r="B289" s="723"/>
      <c r="C289" s="725"/>
      <c r="D289" s="727"/>
      <c r="E289" s="729"/>
      <c r="F289" s="351"/>
      <c r="G289" s="731"/>
      <c r="H289" s="727"/>
      <c r="I289" s="358"/>
      <c r="J289" s="734"/>
      <c r="K289" s="735"/>
    </row>
  </sheetData>
  <mergeCells count="334"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phoneticPr fontId="0" type="noConversion"/>
  <conditionalFormatting sqref="G180:K180 C181:K183 A182:B183">
    <cfRule type="cellIs" dxfId="111" priority="9" operator="greaterThan">
      <formula>0</formula>
    </cfRule>
  </conditionalFormatting>
  <conditionalFormatting sqref="K9:K10 D7:K7 F11">
    <cfRule type="cellIs" dxfId="110" priority="3" operator="equal">
      <formula>0</formula>
    </cfRule>
  </conditionalFormatting>
  <conditionalFormatting sqref="K9:K10 D7:K7 F11">
    <cfRule type="cellIs" dxfId="109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N289"/>
  <sheetViews>
    <sheetView showZeros="0" topLeftCell="A74" zoomScaleNormal="100" zoomScaleSheetLayoutView="100" zoomScalePageLayoutView="55" workbookViewId="0">
      <selection activeCell="N100" sqref="N100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>
      <c r="A1" s="187">
        <f>инф.!C102/1000000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инф.!C104/1000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 t="str">
        <f>ЗАЯВКА!E8</f>
        <v>ООО БАЛТИК-ЛАЙТ</v>
      </c>
      <c r="B3" s="17"/>
      <c r="C3" s="68"/>
      <c r="D3" s="19"/>
      <c r="E3" s="19"/>
      <c r="F3" s="748" t="s">
        <v>1</v>
      </c>
      <c r="G3" s="748"/>
      <c r="H3" s="18"/>
      <c r="I3" s="51"/>
      <c r="J3" s="51"/>
      <c r="K3" s="46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42698</v>
      </c>
    </row>
    <row r="5" spans="1:11" ht="15.75">
      <c r="A5" s="749" t="s">
        <v>2</v>
      </c>
      <c r="B5" s="749"/>
      <c r="C5" s="749"/>
      <c r="D5" s="749"/>
      <c r="E5" s="749"/>
      <c r="F5" s="749"/>
      <c r="G5" s="749"/>
      <c r="H5" s="749"/>
      <c r="I5" s="749"/>
      <c r="J5" s="749"/>
      <c r="K5" s="749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50">
        <f>'позиции для рачета'!B11</f>
        <v>0</v>
      </c>
      <c r="E7" s="751"/>
      <c r="F7" s="751"/>
      <c r="G7" s="751"/>
      <c r="H7" s="751"/>
      <c r="I7" s="751"/>
      <c r="J7" s="751"/>
      <c r="K7" s="752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рачета'!E10</f>
        <v>0</v>
      </c>
      <c r="G9" s="756">
        <f>'позиции для рачета'!C11</f>
        <v>0</v>
      </c>
      <c r="H9" s="1"/>
      <c r="I9" s="22" t="s">
        <v>23474</v>
      </c>
      <c r="J9" s="22"/>
      <c r="K9" s="275">
        <v>0.85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рачета'!F11</f>
        <v>0</v>
      </c>
      <c r="G10" s="757"/>
      <c r="H10" s="1"/>
      <c r="I10" s="21" t="s">
        <v>115</v>
      </c>
      <c r="J10" s="21"/>
      <c r="K10" s="275">
        <v>0.03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рачета'!D11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58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58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58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59" t="s">
        <v>152</v>
      </c>
      <c r="D17" s="759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Профиль Пилон 80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хлыст</v>
      </c>
      <c r="G19" s="412">
        <f>' Шаблон материалов'!F2</f>
        <v>8844</v>
      </c>
      <c r="H19" s="412"/>
      <c r="I19" s="413">
        <f t="shared" ref="I19:I82" si="0">$F$11*H19*D19</f>
        <v>0</v>
      </c>
      <c r="J19" s="775">
        <f>G19*I19*E19</f>
        <v>0</v>
      </c>
      <c r="K19" s="776"/>
    </row>
    <row r="20" spans="1:11">
      <c r="A20" s="109">
        <v>2</v>
      </c>
      <c r="B20" s="297"/>
      <c r="C20" s="412" t="str">
        <f>' Шаблон материалов'!B3</f>
        <v>Труба 80 х 80 х 3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метр. Пог.</v>
      </c>
      <c r="G20" s="412">
        <f>' Шаблон материалов'!F3</f>
        <v>280</v>
      </c>
      <c r="H20" s="412"/>
      <c r="I20" s="413">
        <f t="shared" si="0"/>
        <v>0</v>
      </c>
      <c r="J20" s="775">
        <f t="shared" ref="J20:J83" si="1">G20*I20*E20</f>
        <v>0</v>
      </c>
      <c r="K20" s="776"/>
    </row>
    <row r="21" spans="1:11">
      <c r="A21" s="109">
        <v>3</v>
      </c>
      <c r="B21" s="297"/>
      <c r="C21" s="412" t="str">
        <f>' Шаблон материалов'!B4</f>
        <v>Акрил мол. 3 мм</v>
      </c>
      <c r="D21" s="412">
        <f>' Шаблон материалов'!C4</f>
        <v>1</v>
      </c>
      <c r="E21" s="412">
        <f>' Шаблон материалов'!D4</f>
        <v>1</v>
      </c>
      <c r="F21" s="412" t="str">
        <f>' Шаблон материалов'!E4</f>
        <v>кв. метр</v>
      </c>
      <c r="G21" s="412">
        <f>' Шаблон материалов'!F4</f>
        <v>1340</v>
      </c>
      <c r="H21" s="412"/>
      <c r="I21" s="413">
        <f t="shared" si="0"/>
        <v>0</v>
      </c>
      <c r="J21" s="775">
        <f t="shared" si="1"/>
        <v>0</v>
      </c>
      <c r="K21" s="776"/>
    </row>
    <row r="22" spans="1:11">
      <c r="A22" s="109">
        <v>4</v>
      </c>
      <c r="B22" s="297"/>
      <c r="C22" s="412" t="str">
        <f>' Шаблон материалов'!B5</f>
        <v>Уголок 50 х 50 х 5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метр. Пог.</v>
      </c>
      <c r="G22" s="412">
        <f>' Шаблон материалов'!F5</f>
        <v>140</v>
      </c>
      <c r="H22" s="412"/>
      <c r="I22" s="413">
        <f t="shared" si="0"/>
        <v>0</v>
      </c>
      <c r="J22" s="775">
        <f t="shared" si="1"/>
        <v>0</v>
      </c>
      <c r="K22" s="776"/>
    </row>
    <row r="23" spans="1:11">
      <c r="A23" s="109">
        <v>5</v>
      </c>
      <c r="B23" s="297"/>
      <c r="C23" s="412" t="str">
        <f>' Шаблон материалов'!B6</f>
        <v>Модуль светодиодный 5050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шт.</v>
      </c>
      <c r="G23" s="412">
        <f>' Шаблон материалов'!F6</f>
        <v>35</v>
      </c>
      <c r="H23" s="412"/>
      <c r="I23" s="413">
        <f t="shared" si="0"/>
        <v>0</v>
      </c>
      <c r="J23" s="775">
        <f t="shared" si="1"/>
        <v>0</v>
      </c>
      <c r="K23" s="776"/>
    </row>
    <row r="24" spans="1:11">
      <c r="A24" s="109">
        <v>6</v>
      </c>
      <c r="B24" s="297"/>
      <c r="C24" s="412" t="str">
        <f>' Шаблон материалов'!B7</f>
        <v>Блок питания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шт.</v>
      </c>
      <c r="G24" s="412">
        <f>' Шаблон материалов'!F7</f>
        <v>1200</v>
      </c>
      <c r="H24" s="412"/>
      <c r="I24" s="413">
        <f t="shared" si="0"/>
        <v>0</v>
      </c>
      <c r="J24" s="775">
        <f t="shared" si="1"/>
        <v>0</v>
      </c>
      <c r="K24" s="776"/>
    </row>
    <row r="25" spans="1:11">
      <c r="A25" s="109">
        <v>7</v>
      </c>
      <c r="B25" s="297"/>
      <c r="C25" s="412" t="str">
        <f>' Шаблон материалов'!B8</f>
        <v>Полноцветная печать транслюцентная</v>
      </c>
      <c r="D25" s="412">
        <f>' Шаблон материалов'!C8</f>
        <v>1</v>
      </c>
      <c r="E25" s="412">
        <f>' Шаблон материалов'!D8</f>
        <v>1</v>
      </c>
      <c r="F25" s="412" t="str">
        <f>' Шаблон материалов'!E8</f>
        <v>кв. метр</v>
      </c>
      <c r="G25" s="412">
        <f>' Шаблон материалов'!F8</f>
        <v>760</v>
      </c>
      <c r="H25" s="412"/>
      <c r="I25" s="413">
        <f t="shared" si="0"/>
        <v>0</v>
      </c>
      <c r="J25" s="775">
        <f t="shared" si="1"/>
        <v>0</v>
      </c>
      <c r="K25" s="776"/>
    </row>
    <row r="26" spans="1:11">
      <c r="A26" s="109">
        <v>8</v>
      </c>
      <c r="B26" s="297"/>
      <c r="C26" s="412" t="str">
        <f>' Шаблон материалов'!B9</f>
        <v>Провод 3-хжильный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метр. Пог.</v>
      </c>
      <c r="G26" s="412">
        <f>' Шаблон материалов'!F9</f>
        <v>26</v>
      </c>
      <c r="H26" s="412"/>
      <c r="I26" s="413">
        <f t="shared" si="0"/>
        <v>0</v>
      </c>
      <c r="J26" s="775">
        <f t="shared" si="1"/>
        <v>0</v>
      </c>
      <c r="K26" s="776"/>
    </row>
    <row r="27" spans="1:11">
      <c r="A27" s="109">
        <v>9</v>
      </c>
      <c r="B27" s="300"/>
      <c r="C27" s="412" t="str">
        <f>' Шаблон материалов'!B10</f>
        <v>Блок бетонный 1 х 1 х 0,15 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куб. метр</v>
      </c>
      <c r="G27" s="412">
        <f>' Шаблон материалов'!F10</f>
        <v>20000</v>
      </c>
      <c r="H27" s="412"/>
      <c r="I27" s="413">
        <f t="shared" si="0"/>
        <v>0</v>
      </c>
      <c r="J27" s="775">
        <f t="shared" si="1"/>
        <v>0</v>
      </c>
      <c r="K27" s="776"/>
    </row>
    <row r="28" spans="1:11">
      <c r="A28" s="109">
        <v>10</v>
      </c>
      <c r="B28" s="300"/>
      <c r="C28" s="412" t="str">
        <f>' Шаблон материалов'!B11</f>
        <v>Блок бетонный 2 х 3 х 0,7 м</v>
      </c>
      <c r="D28" s="412">
        <f>' Шаблон материалов'!C11</f>
        <v>1</v>
      </c>
      <c r="E28" s="412">
        <f>' Шаблон материалов'!D11</f>
        <v>1</v>
      </c>
      <c r="F28" s="412" t="str">
        <f>' Шаблон материалов'!E11</f>
        <v>куб. метр</v>
      </c>
      <c r="G28" s="412">
        <f>' Шаблон материалов'!F11</f>
        <v>20000</v>
      </c>
      <c r="H28" s="412"/>
      <c r="I28" s="413">
        <f t="shared" si="0"/>
        <v>0</v>
      </c>
      <c r="J28" s="775">
        <f t="shared" si="1"/>
        <v>0</v>
      </c>
      <c r="K28" s="776"/>
    </row>
    <row r="29" spans="1:11">
      <c r="A29" s="109">
        <v>11</v>
      </c>
      <c r="B29" s="300"/>
      <c r="C29" s="412">
        <f>' Шаблон материалов'!B12</f>
        <v>0</v>
      </c>
      <c r="D29" s="412">
        <f>' Шаблон материалов'!C12</f>
        <v>0</v>
      </c>
      <c r="E29" s="412">
        <f>' Шаблон материалов'!D12</f>
        <v>0</v>
      </c>
      <c r="F29" s="412">
        <f>' Шаблон материалов'!E12</f>
        <v>0</v>
      </c>
      <c r="G29" s="412">
        <f>' Шаблон материалов'!F12</f>
        <v>0</v>
      </c>
      <c r="H29" s="412"/>
      <c r="I29" s="413">
        <f t="shared" si="0"/>
        <v>0</v>
      </c>
      <c r="J29" s="775">
        <f t="shared" si="1"/>
        <v>0</v>
      </c>
      <c r="K29" s="776"/>
    </row>
    <row r="30" spans="1:11">
      <c r="A30" s="109">
        <v>12</v>
      </c>
      <c r="B30" s="300"/>
      <c r="C30" s="412">
        <f>' Шаблон материалов'!B13</f>
        <v>0</v>
      </c>
      <c r="D30" s="412">
        <f>' Шаблон материалов'!C13</f>
        <v>0</v>
      </c>
      <c r="E30" s="412">
        <f>' Шаблон материалов'!D13</f>
        <v>0</v>
      </c>
      <c r="F30" s="412">
        <f>' Шаблон материалов'!E13</f>
        <v>0</v>
      </c>
      <c r="G30" s="412">
        <f>' Шаблон материалов'!F13</f>
        <v>0</v>
      </c>
      <c r="H30" s="412"/>
      <c r="I30" s="413">
        <f t="shared" si="0"/>
        <v>0</v>
      </c>
      <c r="J30" s="775">
        <f t="shared" si="1"/>
        <v>0</v>
      </c>
      <c r="K30" s="776"/>
    </row>
    <row r="31" spans="1:11">
      <c r="A31" s="109">
        <v>13</v>
      </c>
      <c r="B31" s="300"/>
      <c r="C31" s="412">
        <f>' Шаблон материалов'!B14</f>
        <v>0</v>
      </c>
      <c r="D31" s="412">
        <f>' Шаблон материалов'!C14</f>
        <v>0</v>
      </c>
      <c r="E31" s="412">
        <f>' Шаблон материалов'!D14</f>
        <v>0</v>
      </c>
      <c r="F31" s="412">
        <f>' Шаблон материалов'!E14</f>
        <v>0</v>
      </c>
      <c r="G31" s="412">
        <f>' Шаблон материалов'!F14</f>
        <v>0</v>
      </c>
      <c r="H31" s="412"/>
      <c r="I31" s="413">
        <f t="shared" si="0"/>
        <v>0</v>
      </c>
      <c r="J31" s="775">
        <f t="shared" si="1"/>
        <v>0</v>
      </c>
      <c r="K31" s="776"/>
    </row>
    <row r="32" spans="1:11">
      <c r="A32" s="109">
        <v>14</v>
      </c>
      <c r="B32" s="300"/>
      <c r="C32" s="412">
        <f>' Шаблон материалов'!B15</f>
        <v>0</v>
      </c>
      <c r="D32" s="412">
        <f>' Шаблон материалов'!C15</f>
        <v>0</v>
      </c>
      <c r="E32" s="412">
        <f>' Шаблон материалов'!D15</f>
        <v>0</v>
      </c>
      <c r="F32" s="412">
        <f>' Шаблон материалов'!E15</f>
        <v>0</v>
      </c>
      <c r="G32" s="412">
        <f>' Шаблон материалов'!F15</f>
        <v>0</v>
      </c>
      <c r="H32" s="412"/>
      <c r="I32" s="413">
        <f t="shared" si="0"/>
        <v>0</v>
      </c>
      <c r="J32" s="775">
        <f t="shared" si="1"/>
        <v>0</v>
      </c>
      <c r="K32" s="776"/>
    </row>
    <row r="33" spans="1:11">
      <c r="A33" s="109">
        <v>15</v>
      </c>
      <c r="B33" s="300"/>
      <c r="C33" s="412">
        <f>' Шаблон материалов'!B16</f>
        <v>0</v>
      </c>
      <c r="D33" s="412">
        <f>' Шаблон материалов'!C16</f>
        <v>0</v>
      </c>
      <c r="E33" s="412">
        <f>' Шаблон материалов'!D16</f>
        <v>0</v>
      </c>
      <c r="F33" s="412">
        <f>' Шаблон материалов'!E16</f>
        <v>0</v>
      </c>
      <c r="G33" s="412">
        <f>' Шаблон материалов'!F16</f>
        <v>0</v>
      </c>
      <c r="H33" s="412"/>
      <c r="I33" s="413">
        <f t="shared" si="0"/>
        <v>0</v>
      </c>
      <c r="J33" s="775">
        <f t="shared" si="1"/>
        <v>0</v>
      </c>
      <c r="K33" s="776"/>
    </row>
    <row r="34" spans="1:11">
      <c r="A34" s="109">
        <v>16</v>
      </c>
      <c r="B34" s="300"/>
      <c r="C34" s="412">
        <f>' Шаблон материалов'!B17</f>
        <v>0</v>
      </c>
      <c r="D34" s="412">
        <f>' Шаблон материалов'!C17</f>
        <v>0</v>
      </c>
      <c r="E34" s="412">
        <f>' Шаблон материалов'!D17</f>
        <v>0</v>
      </c>
      <c r="F34" s="412">
        <f>' Шаблон материалов'!E17</f>
        <v>0</v>
      </c>
      <c r="G34" s="412">
        <f>' Шаблон материалов'!F17</f>
        <v>0</v>
      </c>
      <c r="H34" s="412"/>
      <c r="I34" s="413">
        <f t="shared" si="0"/>
        <v>0</v>
      </c>
      <c r="J34" s="775">
        <f t="shared" si="1"/>
        <v>0</v>
      </c>
      <c r="K34" s="776"/>
    </row>
    <row r="35" spans="1:11">
      <c r="A35" s="109">
        <v>17</v>
      </c>
      <c r="B35" s="300"/>
      <c r="C35" s="412">
        <f>' Шаблон материалов'!B18</f>
        <v>0</v>
      </c>
      <c r="D35" s="412">
        <f>' Шаблон материалов'!C18</f>
        <v>0</v>
      </c>
      <c r="E35" s="412">
        <f>' Шаблон материалов'!D18</f>
        <v>0</v>
      </c>
      <c r="F35" s="412">
        <f>' Шаблон материалов'!E18</f>
        <v>0</v>
      </c>
      <c r="G35" s="412">
        <f>' Шаблон материалов'!F18</f>
        <v>0</v>
      </c>
      <c r="H35" s="412"/>
      <c r="I35" s="413">
        <f t="shared" si="0"/>
        <v>0</v>
      </c>
      <c r="J35" s="775">
        <f t="shared" si="1"/>
        <v>0</v>
      </c>
      <c r="K35" s="776"/>
    </row>
    <row r="36" spans="1:11">
      <c r="A36" s="109">
        <v>18</v>
      </c>
      <c r="B36" s="300"/>
      <c r="C36" s="412">
        <f>' Шаблон материалов'!B19</f>
        <v>0</v>
      </c>
      <c r="D36" s="412">
        <f>' Шаблон материалов'!C19</f>
        <v>0</v>
      </c>
      <c r="E36" s="412">
        <f>' Шаблон материалов'!D19</f>
        <v>0</v>
      </c>
      <c r="F36" s="412">
        <f>' Шаблон материалов'!E19</f>
        <v>0</v>
      </c>
      <c r="G36" s="412">
        <f>' Шаблон материалов'!F19</f>
        <v>0</v>
      </c>
      <c r="H36" s="412"/>
      <c r="I36" s="413">
        <f t="shared" si="0"/>
        <v>0</v>
      </c>
      <c r="J36" s="775">
        <f t="shared" si="1"/>
        <v>0</v>
      </c>
      <c r="K36" s="776"/>
    </row>
    <row r="37" spans="1:11">
      <c r="A37" s="109">
        <v>19</v>
      </c>
      <c r="B37" s="300"/>
      <c r="C37" s="412">
        <f>' Шаблон материалов'!B20</f>
        <v>0</v>
      </c>
      <c r="D37" s="412">
        <f>' Шаблон материалов'!C20</f>
        <v>0</v>
      </c>
      <c r="E37" s="412">
        <f>' Шаблон материалов'!D20</f>
        <v>0</v>
      </c>
      <c r="F37" s="412">
        <f>' Шаблон материалов'!E20</f>
        <v>0</v>
      </c>
      <c r="G37" s="412">
        <f>' Шаблон материалов'!F20</f>
        <v>0</v>
      </c>
      <c r="H37" s="412"/>
      <c r="I37" s="413">
        <f t="shared" si="0"/>
        <v>0</v>
      </c>
      <c r="J37" s="775">
        <f t="shared" si="1"/>
        <v>0</v>
      </c>
      <c r="K37" s="776"/>
    </row>
    <row r="38" spans="1:11">
      <c r="A38" s="109">
        <v>20</v>
      </c>
      <c r="B38" s="300"/>
      <c r="C38" s="412">
        <f>' Шаблон материалов'!B21</f>
        <v>0</v>
      </c>
      <c r="D38" s="412">
        <f>' Шаблон материалов'!C21</f>
        <v>0</v>
      </c>
      <c r="E38" s="412">
        <f>' Шаблон материалов'!D21</f>
        <v>0</v>
      </c>
      <c r="F38" s="412">
        <f>' Шаблон материалов'!E21</f>
        <v>0</v>
      </c>
      <c r="G38" s="412">
        <f>' Шаблон материалов'!F21</f>
        <v>0</v>
      </c>
      <c r="H38" s="412"/>
      <c r="I38" s="413">
        <f t="shared" si="0"/>
        <v>0</v>
      </c>
      <c r="J38" s="775">
        <f t="shared" si="1"/>
        <v>0</v>
      </c>
      <c r="K38" s="776"/>
    </row>
    <row r="39" spans="1:11">
      <c r="A39" s="109">
        <v>21</v>
      </c>
      <c r="B39" s="300"/>
      <c r="C39" s="412">
        <f>' Шаблон материалов'!B22</f>
        <v>0</v>
      </c>
      <c r="D39" s="412">
        <f>' Шаблон материалов'!C22</f>
        <v>0</v>
      </c>
      <c r="E39" s="412">
        <f>' Шаблон материалов'!D22</f>
        <v>0</v>
      </c>
      <c r="F39" s="412">
        <f>' Шаблон материалов'!E22</f>
        <v>0</v>
      </c>
      <c r="G39" s="412">
        <f>' Шаблон материалов'!F22</f>
        <v>0</v>
      </c>
      <c r="H39" s="412"/>
      <c r="I39" s="413">
        <f t="shared" si="0"/>
        <v>0</v>
      </c>
      <c r="J39" s="775">
        <f t="shared" si="1"/>
        <v>0</v>
      </c>
      <c r="K39" s="776"/>
    </row>
    <row r="40" spans="1:11">
      <c r="A40" s="109">
        <v>22</v>
      </c>
      <c r="B40" s="300"/>
      <c r="C40" s="412">
        <f>' Шаблон материалов'!B23</f>
        <v>0</v>
      </c>
      <c r="D40" s="412">
        <f>' Шаблон материалов'!C23</f>
        <v>0</v>
      </c>
      <c r="E40" s="412">
        <f>' Шаблон материалов'!D23</f>
        <v>0</v>
      </c>
      <c r="F40" s="412">
        <f>' Шаблон материалов'!E23</f>
        <v>0</v>
      </c>
      <c r="G40" s="412">
        <f>' Шаблон материалов'!F23</f>
        <v>0</v>
      </c>
      <c r="H40" s="412"/>
      <c r="I40" s="413">
        <f t="shared" si="0"/>
        <v>0</v>
      </c>
      <c r="J40" s="775">
        <f t="shared" si="1"/>
        <v>0</v>
      </c>
      <c r="K40" s="776"/>
    </row>
    <row r="41" spans="1:11">
      <c r="A41" s="109">
        <v>23</v>
      </c>
      <c r="B41" s="300"/>
      <c r="C41" s="412">
        <f>' Шаблон материалов'!B24</f>
        <v>0</v>
      </c>
      <c r="D41" s="412">
        <f>' Шаблон материалов'!C24</f>
        <v>0</v>
      </c>
      <c r="E41" s="412">
        <f>' Шаблон материалов'!D24</f>
        <v>0</v>
      </c>
      <c r="F41" s="412">
        <f>' Шаблон материалов'!E24</f>
        <v>0</v>
      </c>
      <c r="G41" s="412">
        <f>' Шаблон материалов'!F24</f>
        <v>0</v>
      </c>
      <c r="H41" s="412"/>
      <c r="I41" s="413">
        <f t="shared" si="0"/>
        <v>0</v>
      </c>
      <c r="J41" s="775">
        <f t="shared" si="1"/>
        <v>0</v>
      </c>
      <c r="K41" s="776"/>
    </row>
    <row r="42" spans="1:11">
      <c r="A42" s="109">
        <v>24</v>
      </c>
      <c r="B42" s="300"/>
      <c r="C42" s="412">
        <f>' Шаблон материалов'!B25</f>
        <v>0</v>
      </c>
      <c r="D42" s="412">
        <f>' Шаблон материалов'!C25</f>
        <v>0</v>
      </c>
      <c r="E42" s="412">
        <f>' Шаблон материалов'!D25</f>
        <v>0</v>
      </c>
      <c r="F42" s="412">
        <f>' Шаблон материалов'!E25</f>
        <v>0</v>
      </c>
      <c r="G42" s="412">
        <f>' Шаблон материалов'!F25</f>
        <v>0</v>
      </c>
      <c r="H42" s="412"/>
      <c r="I42" s="413">
        <f t="shared" si="0"/>
        <v>0</v>
      </c>
      <c r="J42" s="775">
        <f t="shared" si="1"/>
        <v>0</v>
      </c>
      <c r="K42" s="776"/>
    </row>
    <row r="43" spans="1:11">
      <c r="A43" s="109">
        <v>25</v>
      </c>
      <c r="B43" s="300"/>
      <c r="C43" s="412">
        <f>' Шаблон материалов'!B26</f>
        <v>0</v>
      </c>
      <c r="D43" s="412">
        <f>' Шаблон материалов'!C26</f>
        <v>0</v>
      </c>
      <c r="E43" s="412">
        <f>' Шаблон материалов'!D26</f>
        <v>0</v>
      </c>
      <c r="F43" s="412">
        <f>' Шаблон материалов'!E26</f>
        <v>0</v>
      </c>
      <c r="G43" s="412">
        <f>' Шаблон материалов'!F26</f>
        <v>0</v>
      </c>
      <c r="H43" s="412"/>
      <c r="I43" s="413">
        <f t="shared" si="0"/>
        <v>0</v>
      </c>
      <c r="J43" s="775">
        <f t="shared" si="1"/>
        <v>0</v>
      </c>
      <c r="K43" s="776"/>
    </row>
    <row r="44" spans="1:11">
      <c r="A44" s="109">
        <v>26</v>
      </c>
      <c r="B44" s="300"/>
      <c r="C44" s="412">
        <f>' Шаблон материалов'!B27</f>
        <v>0</v>
      </c>
      <c r="D44" s="412">
        <f>' Шаблон материалов'!C27</f>
        <v>0</v>
      </c>
      <c r="E44" s="412">
        <f>' Шаблон материалов'!D27</f>
        <v>0</v>
      </c>
      <c r="F44" s="412">
        <f>' Шаблон материалов'!E27</f>
        <v>0</v>
      </c>
      <c r="G44" s="412">
        <f>' Шаблон материалов'!F27</f>
        <v>0</v>
      </c>
      <c r="H44" s="412"/>
      <c r="I44" s="413">
        <f t="shared" si="0"/>
        <v>0</v>
      </c>
      <c r="J44" s="775">
        <f t="shared" si="1"/>
        <v>0</v>
      </c>
      <c r="K44" s="776"/>
    </row>
    <row r="45" spans="1:11">
      <c r="A45" s="109">
        <v>27</v>
      </c>
      <c r="B45" s="300"/>
      <c r="C45" s="412">
        <f>' Шаблон материалов'!B28</f>
        <v>0</v>
      </c>
      <c r="D45" s="412">
        <f>' Шаблон материалов'!C28</f>
        <v>0</v>
      </c>
      <c r="E45" s="412">
        <f>' Шаблон материалов'!D28</f>
        <v>0</v>
      </c>
      <c r="F45" s="412">
        <f>' Шаблон материалов'!E28</f>
        <v>0</v>
      </c>
      <c r="G45" s="412">
        <f>' Шаблон материалов'!F28</f>
        <v>0</v>
      </c>
      <c r="H45" s="412"/>
      <c r="I45" s="413">
        <f t="shared" si="0"/>
        <v>0</v>
      </c>
      <c r="J45" s="775">
        <f t="shared" si="1"/>
        <v>0</v>
      </c>
      <c r="K45" s="776"/>
    </row>
    <row r="46" spans="1:11">
      <c r="A46" s="109">
        <v>28</v>
      </c>
      <c r="B46" s="300"/>
      <c r="C46" s="412">
        <f>' Шаблон материалов'!B29</f>
        <v>0</v>
      </c>
      <c r="D46" s="412">
        <f>' Шаблон материалов'!C29</f>
        <v>0</v>
      </c>
      <c r="E46" s="412">
        <f>' Шаблон материалов'!D29</f>
        <v>0</v>
      </c>
      <c r="F46" s="412">
        <f>' Шаблон материалов'!E29</f>
        <v>0</v>
      </c>
      <c r="G46" s="412">
        <f>' Шаблон материалов'!F29</f>
        <v>0</v>
      </c>
      <c r="H46" s="412"/>
      <c r="I46" s="413">
        <f t="shared" si="0"/>
        <v>0</v>
      </c>
      <c r="J46" s="775">
        <f t="shared" si="1"/>
        <v>0</v>
      </c>
      <c r="K46" s="776"/>
    </row>
    <row r="47" spans="1:11">
      <c r="A47" s="109">
        <v>29</v>
      </c>
      <c r="B47" s="300"/>
      <c r="C47" s="412">
        <f>' Шаблон материалов'!B30</f>
        <v>0</v>
      </c>
      <c r="D47" s="412">
        <f>' Шаблон материалов'!C30</f>
        <v>0</v>
      </c>
      <c r="E47" s="412">
        <f>' Шаблон материалов'!D30</f>
        <v>0</v>
      </c>
      <c r="F47" s="412">
        <f>' Шаблон материалов'!E30</f>
        <v>0</v>
      </c>
      <c r="G47" s="412">
        <f>' Шаблон материалов'!F30</f>
        <v>0</v>
      </c>
      <c r="H47" s="412"/>
      <c r="I47" s="413">
        <f t="shared" si="0"/>
        <v>0</v>
      </c>
      <c r="J47" s="775">
        <f t="shared" si="1"/>
        <v>0</v>
      </c>
      <c r="K47" s="776"/>
    </row>
    <row r="48" spans="1:11">
      <c r="A48" s="109">
        <v>30</v>
      </c>
      <c r="B48" s="300"/>
      <c r="C48" s="412">
        <f>' Шаблон материалов'!B31</f>
        <v>0</v>
      </c>
      <c r="D48" s="412">
        <f>' Шаблон материалов'!C31</f>
        <v>0</v>
      </c>
      <c r="E48" s="412">
        <f>' Шаблон материалов'!D31</f>
        <v>0</v>
      </c>
      <c r="F48" s="412">
        <f>' Шаблон материалов'!E31</f>
        <v>0</v>
      </c>
      <c r="G48" s="412">
        <f>' Шаблон материалов'!F31</f>
        <v>0</v>
      </c>
      <c r="H48" s="412"/>
      <c r="I48" s="413">
        <f t="shared" si="0"/>
        <v>0</v>
      </c>
      <c r="J48" s="775">
        <f t="shared" si="1"/>
        <v>0</v>
      </c>
      <c r="K48" s="776"/>
    </row>
    <row r="49" spans="1:11">
      <c r="A49" s="109">
        <v>31</v>
      </c>
      <c r="B49" s="300"/>
      <c r="C49" s="412">
        <f>' Шаблон материалов'!B32</f>
        <v>0</v>
      </c>
      <c r="D49" s="412">
        <f>' Шаблон материалов'!C32</f>
        <v>0</v>
      </c>
      <c r="E49" s="412">
        <f>' Шаблон материалов'!D32</f>
        <v>0</v>
      </c>
      <c r="F49" s="412">
        <f>' Шаблон материалов'!E32</f>
        <v>0</v>
      </c>
      <c r="G49" s="412">
        <f>' Шаблон материалов'!F32</f>
        <v>0</v>
      </c>
      <c r="H49" s="412"/>
      <c r="I49" s="413">
        <f t="shared" si="0"/>
        <v>0</v>
      </c>
      <c r="J49" s="775">
        <f t="shared" si="1"/>
        <v>0</v>
      </c>
      <c r="K49" s="776"/>
    </row>
    <row r="50" spans="1:11">
      <c r="A50" s="109">
        <v>32</v>
      </c>
      <c r="B50" s="300"/>
      <c r="C50" s="412">
        <f>' Шаблон материалов'!B33</f>
        <v>0</v>
      </c>
      <c r="D50" s="412">
        <f>' Шаблон материалов'!C33</f>
        <v>0</v>
      </c>
      <c r="E50" s="412">
        <f>' Шаблон материалов'!D33</f>
        <v>0</v>
      </c>
      <c r="F50" s="412">
        <f>' Шаблон материалов'!E33</f>
        <v>0</v>
      </c>
      <c r="G50" s="412">
        <f>' Шаблон материалов'!F33</f>
        <v>0</v>
      </c>
      <c r="H50" s="412"/>
      <c r="I50" s="413">
        <f t="shared" si="0"/>
        <v>0</v>
      </c>
      <c r="J50" s="775">
        <f t="shared" si="1"/>
        <v>0</v>
      </c>
      <c r="K50" s="776"/>
    </row>
    <row r="51" spans="1:11">
      <c r="A51" s="109">
        <v>33</v>
      </c>
      <c r="B51" s="300"/>
      <c r="C51" s="412">
        <f>' Шаблон материалов'!B34</f>
        <v>0</v>
      </c>
      <c r="D51" s="412">
        <f>' Шаблон материалов'!C34</f>
        <v>0</v>
      </c>
      <c r="E51" s="412">
        <f>' Шаблон материалов'!D34</f>
        <v>0</v>
      </c>
      <c r="F51" s="412">
        <f>' Шаблон материалов'!E34</f>
        <v>0</v>
      </c>
      <c r="G51" s="412">
        <f>' Шаблон материалов'!F34</f>
        <v>0</v>
      </c>
      <c r="H51" s="412"/>
      <c r="I51" s="413">
        <f t="shared" si="0"/>
        <v>0</v>
      </c>
      <c r="J51" s="775">
        <f t="shared" si="1"/>
        <v>0</v>
      </c>
      <c r="K51" s="776"/>
    </row>
    <row r="52" spans="1:11">
      <c r="A52" s="109">
        <v>34</v>
      </c>
      <c r="B52" s="300"/>
      <c r="C52" s="412">
        <f>' Шаблон материалов'!B35</f>
        <v>0</v>
      </c>
      <c r="D52" s="412">
        <f>' Шаблон материалов'!C35</f>
        <v>0</v>
      </c>
      <c r="E52" s="412">
        <f>' Шаблон материалов'!D35</f>
        <v>0</v>
      </c>
      <c r="F52" s="412">
        <f>' Шаблон материалов'!E35</f>
        <v>0</v>
      </c>
      <c r="G52" s="412">
        <f>' Шаблон материалов'!F35</f>
        <v>0</v>
      </c>
      <c r="H52" s="412"/>
      <c r="I52" s="413">
        <f t="shared" si="0"/>
        <v>0</v>
      </c>
      <c r="J52" s="775">
        <f t="shared" si="1"/>
        <v>0</v>
      </c>
      <c r="K52" s="776"/>
    </row>
    <row r="53" spans="1:11">
      <c r="A53" s="109">
        <v>35</v>
      </c>
      <c r="B53" s="300"/>
      <c r="C53" s="412">
        <f>' Шаблон материалов'!B36</f>
        <v>0</v>
      </c>
      <c r="D53" s="412">
        <f>' Шаблон материалов'!C36</f>
        <v>0</v>
      </c>
      <c r="E53" s="412">
        <f>' Шаблон материалов'!D36</f>
        <v>0</v>
      </c>
      <c r="F53" s="412">
        <f>' Шаблон материалов'!E36</f>
        <v>0</v>
      </c>
      <c r="G53" s="412">
        <f>' Шаблон материалов'!F36</f>
        <v>0</v>
      </c>
      <c r="H53" s="412"/>
      <c r="I53" s="413">
        <f t="shared" si="0"/>
        <v>0</v>
      </c>
      <c r="J53" s="775">
        <f t="shared" si="1"/>
        <v>0</v>
      </c>
      <c r="K53" s="776"/>
    </row>
    <row r="54" spans="1:11">
      <c r="A54" s="109">
        <v>36</v>
      </c>
      <c r="B54" s="300"/>
      <c r="C54" s="412">
        <f>' Шаблон материалов'!B37</f>
        <v>0</v>
      </c>
      <c r="D54" s="412">
        <f>' Шаблон материалов'!C37</f>
        <v>0</v>
      </c>
      <c r="E54" s="412">
        <f>' Шаблон материалов'!D37</f>
        <v>0</v>
      </c>
      <c r="F54" s="412">
        <f>' Шаблон материалов'!E37</f>
        <v>0</v>
      </c>
      <c r="G54" s="412">
        <f>' Шаблон материалов'!F37</f>
        <v>0</v>
      </c>
      <c r="H54" s="412"/>
      <c r="I54" s="413">
        <f t="shared" si="0"/>
        <v>0</v>
      </c>
      <c r="J54" s="775">
        <f t="shared" si="1"/>
        <v>0</v>
      </c>
      <c r="K54" s="776"/>
    </row>
    <row r="55" spans="1:11">
      <c r="A55" s="109">
        <v>37</v>
      </c>
      <c r="B55" s="300"/>
      <c r="C55" s="412">
        <f>' Шаблон материалов'!B38</f>
        <v>0</v>
      </c>
      <c r="D55" s="412">
        <f>' Шаблон материалов'!C38</f>
        <v>0</v>
      </c>
      <c r="E55" s="412">
        <f>' Шаблон материалов'!D38</f>
        <v>0</v>
      </c>
      <c r="F55" s="412">
        <f>' Шаблон материалов'!E38</f>
        <v>0</v>
      </c>
      <c r="G55" s="412">
        <f>' Шаблон материалов'!F38</f>
        <v>0</v>
      </c>
      <c r="H55" s="412"/>
      <c r="I55" s="413">
        <f t="shared" si="0"/>
        <v>0</v>
      </c>
      <c r="J55" s="775">
        <f t="shared" si="1"/>
        <v>0</v>
      </c>
      <c r="K55" s="776"/>
    </row>
    <row r="56" spans="1:11">
      <c r="A56" s="109">
        <v>38</v>
      </c>
      <c r="B56" s="300"/>
      <c r="C56" s="412">
        <f>' Шаблон материалов'!B39</f>
        <v>0</v>
      </c>
      <c r="D56" s="412">
        <f>' Шаблон материалов'!C39</f>
        <v>0</v>
      </c>
      <c r="E56" s="412">
        <f>' Шаблон материалов'!D39</f>
        <v>0</v>
      </c>
      <c r="F56" s="412">
        <f>' Шаблон материалов'!E39</f>
        <v>0</v>
      </c>
      <c r="G56" s="412">
        <f>' Шаблон материалов'!F39</f>
        <v>0</v>
      </c>
      <c r="H56" s="412"/>
      <c r="I56" s="413">
        <f t="shared" si="0"/>
        <v>0</v>
      </c>
      <c r="J56" s="775">
        <f t="shared" si="1"/>
        <v>0</v>
      </c>
      <c r="K56" s="776"/>
    </row>
    <row r="57" spans="1:11">
      <c r="A57" s="109">
        <v>39</v>
      </c>
      <c r="B57" s="300"/>
      <c r="C57" s="412">
        <f>' Шаблон материалов'!B40</f>
        <v>0</v>
      </c>
      <c r="D57" s="412">
        <f>' Шаблон материалов'!C40</f>
        <v>0</v>
      </c>
      <c r="E57" s="412">
        <f>' Шаблон материалов'!D40</f>
        <v>0</v>
      </c>
      <c r="F57" s="412">
        <f>' Шаблон материалов'!E40</f>
        <v>0</v>
      </c>
      <c r="G57" s="412">
        <f>' Шаблон материалов'!F40</f>
        <v>0</v>
      </c>
      <c r="H57" s="412"/>
      <c r="I57" s="413">
        <f t="shared" si="0"/>
        <v>0</v>
      </c>
      <c r="J57" s="775">
        <f t="shared" si="1"/>
        <v>0</v>
      </c>
      <c r="K57" s="776"/>
    </row>
    <row r="58" spans="1:11">
      <c r="A58" s="109">
        <v>40</v>
      </c>
      <c r="B58" s="300"/>
      <c r="C58" s="412">
        <f>' Шаблон материалов'!B41</f>
        <v>0</v>
      </c>
      <c r="D58" s="412">
        <f>' Шаблон материалов'!C41</f>
        <v>0</v>
      </c>
      <c r="E58" s="412">
        <f>' Шаблон материалов'!D41</f>
        <v>0</v>
      </c>
      <c r="F58" s="412">
        <f>' Шаблон материалов'!E41</f>
        <v>0</v>
      </c>
      <c r="G58" s="412">
        <f>' Шаблон материалов'!F41</f>
        <v>0</v>
      </c>
      <c r="H58" s="412"/>
      <c r="I58" s="413">
        <f t="shared" si="0"/>
        <v>0</v>
      </c>
      <c r="J58" s="775">
        <f t="shared" si="1"/>
        <v>0</v>
      </c>
      <c r="K58" s="776"/>
    </row>
    <row r="59" spans="1:11">
      <c r="A59" s="109">
        <v>41</v>
      </c>
      <c r="B59" s="300"/>
      <c r="C59" s="412">
        <f>' Шаблон материалов'!B42</f>
        <v>0</v>
      </c>
      <c r="D59" s="412">
        <f>' Шаблон материалов'!C42</f>
        <v>0</v>
      </c>
      <c r="E59" s="412">
        <f>' Шаблон материалов'!D42</f>
        <v>0</v>
      </c>
      <c r="F59" s="412">
        <f>' Шаблон материалов'!E42</f>
        <v>0</v>
      </c>
      <c r="G59" s="412">
        <f>' Шаблон материалов'!F42</f>
        <v>0</v>
      </c>
      <c r="H59" s="412"/>
      <c r="I59" s="413">
        <f t="shared" si="0"/>
        <v>0</v>
      </c>
      <c r="J59" s="775">
        <f t="shared" si="1"/>
        <v>0</v>
      </c>
      <c r="K59" s="776"/>
    </row>
    <row r="60" spans="1:11">
      <c r="A60" s="109">
        <v>42</v>
      </c>
      <c r="B60" s="300"/>
      <c r="C60" s="412">
        <f>' Шаблон материалов'!B43</f>
        <v>0</v>
      </c>
      <c r="D60" s="412">
        <f>' Шаблон материалов'!C43</f>
        <v>0</v>
      </c>
      <c r="E60" s="412">
        <f>' Шаблон материалов'!D43</f>
        <v>0</v>
      </c>
      <c r="F60" s="412">
        <f>' Шаблон материалов'!E43</f>
        <v>0</v>
      </c>
      <c r="G60" s="412">
        <f>' Шаблон материалов'!F43</f>
        <v>0</v>
      </c>
      <c r="H60" s="412"/>
      <c r="I60" s="413">
        <f t="shared" si="0"/>
        <v>0</v>
      </c>
      <c r="J60" s="775">
        <f t="shared" si="1"/>
        <v>0</v>
      </c>
      <c r="K60" s="776"/>
    </row>
    <row r="61" spans="1:11">
      <c r="A61" s="109">
        <v>43</v>
      </c>
      <c r="B61" s="300"/>
      <c r="C61" s="412">
        <f>' Шаблон материалов'!B44</f>
        <v>0</v>
      </c>
      <c r="D61" s="412">
        <f>' Шаблон материалов'!C44</f>
        <v>0</v>
      </c>
      <c r="E61" s="412">
        <f>' Шаблон материалов'!D44</f>
        <v>0</v>
      </c>
      <c r="F61" s="412">
        <f>' Шаблон материалов'!E44</f>
        <v>0</v>
      </c>
      <c r="G61" s="412">
        <f>' Шаблон материалов'!F44</f>
        <v>0</v>
      </c>
      <c r="H61" s="412"/>
      <c r="I61" s="413">
        <f t="shared" si="0"/>
        <v>0</v>
      </c>
      <c r="J61" s="775">
        <f t="shared" si="1"/>
        <v>0</v>
      </c>
      <c r="K61" s="776"/>
    </row>
    <row r="62" spans="1:11">
      <c r="A62" s="109">
        <v>44</v>
      </c>
      <c r="B62" s="300"/>
      <c r="C62" s="412">
        <f>' Шаблон материалов'!B45</f>
        <v>0</v>
      </c>
      <c r="D62" s="412">
        <f>' Шаблон материалов'!C45</f>
        <v>0</v>
      </c>
      <c r="E62" s="412">
        <f>' Шаблон материалов'!D45</f>
        <v>0</v>
      </c>
      <c r="F62" s="412">
        <f>' Шаблон материалов'!E45</f>
        <v>0</v>
      </c>
      <c r="G62" s="412">
        <f>' Шаблон материалов'!F45</f>
        <v>0</v>
      </c>
      <c r="H62" s="412"/>
      <c r="I62" s="413">
        <f t="shared" si="0"/>
        <v>0</v>
      </c>
      <c r="J62" s="775">
        <f t="shared" si="1"/>
        <v>0</v>
      </c>
      <c r="K62" s="776"/>
    </row>
    <row r="63" spans="1:11">
      <c r="A63" s="109">
        <v>45</v>
      </c>
      <c r="B63" s="300"/>
      <c r="C63" s="412">
        <f>' Шаблон материалов'!B46</f>
        <v>0</v>
      </c>
      <c r="D63" s="412">
        <f>' Шаблон материалов'!C46</f>
        <v>0</v>
      </c>
      <c r="E63" s="412">
        <f>' Шаблон материалов'!D46</f>
        <v>0</v>
      </c>
      <c r="F63" s="412">
        <f>' Шаблон материалов'!E46</f>
        <v>0</v>
      </c>
      <c r="G63" s="412">
        <f>' Шаблон материалов'!F46</f>
        <v>0</v>
      </c>
      <c r="H63" s="412"/>
      <c r="I63" s="413">
        <f t="shared" si="0"/>
        <v>0</v>
      </c>
      <c r="J63" s="775">
        <f t="shared" si="1"/>
        <v>0</v>
      </c>
      <c r="K63" s="776"/>
    </row>
    <row r="64" spans="1:11">
      <c r="A64" s="109">
        <v>46</v>
      </c>
      <c r="B64" s="300"/>
      <c r="C64" s="412">
        <f>' Шаблон материалов'!B47</f>
        <v>0</v>
      </c>
      <c r="D64" s="412">
        <f>' Шаблон материалов'!C47</f>
        <v>0</v>
      </c>
      <c r="E64" s="412">
        <f>' Шаблон материалов'!D47</f>
        <v>0</v>
      </c>
      <c r="F64" s="412">
        <f>' Шаблон материалов'!E47</f>
        <v>0</v>
      </c>
      <c r="G64" s="412">
        <f>' Шаблон материалов'!F47</f>
        <v>0</v>
      </c>
      <c r="H64" s="412"/>
      <c r="I64" s="413">
        <f t="shared" si="0"/>
        <v>0</v>
      </c>
      <c r="J64" s="775">
        <f t="shared" si="1"/>
        <v>0</v>
      </c>
      <c r="K64" s="776"/>
    </row>
    <row r="65" spans="1:11">
      <c r="A65" s="109">
        <v>47</v>
      </c>
      <c r="B65" s="300"/>
      <c r="C65" s="412">
        <f>' Шаблон материалов'!B48</f>
        <v>0</v>
      </c>
      <c r="D65" s="412">
        <f>' Шаблон материалов'!C48</f>
        <v>0</v>
      </c>
      <c r="E65" s="412">
        <f>' Шаблон материалов'!D48</f>
        <v>0</v>
      </c>
      <c r="F65" s="412">
        <f>' Шаблон материалов'!E48</f>
        <v>0</v>
      </c>
      <c r="G65" s="412">
        <f>' Шаблон материалов'!F48</f>
        <v>0</v>
      </c>
      <c r="H65" s="412"/>
      <c r="I65" s="413">
        <f t="shared" si="0"/>
        <v>0</v>
      </c>
      <c r="J65" s="775">
        <f t="shared" si="1"/>
        <v>0</v>
      </c>
      <c r="K65" s="776"/>
    </row>
    <row r="66" spans="1:11">
      <c r="A66" s="109">
        <v>48</v>
      </c>
      <c r="B66" s="300"/>
      <c r="C66" s="412">
        <f>' Шаблон материалов'!B49</f>
        <v>0</v>
      </c>
      <c r="D66" s="412">
        <f>' Шаблон материалов'!C49</f>
        <v>0</v>
      </c>
      <c r="E66" s="412">
        <f>' Шаблон материалов'!D49</f>
        <v>0</v>
      </c>
      <c r="F66" s="412">
        <f>' Шаблон материалов'!E49</f>
        <v>0</v>
      </c>
      <c r="G66" s="412">
        <f>' Шаблон материалов'!F49</f>
        <v>0</v>
      </c>
      <c r="H66" s="412"/>
      <c r="I66" s="413">
        <f t="shared" si="0"/>
        <v>0</v>
      </c>
      <c r="J66" s="775">
        <f t="shared" si="1"/>
        <v>0</v>
      </c>
      <c r="K66" s="776"/>
    </row>
    <row r="67" spans="1:11">
      <c r="A67" s="109">
        <v>49</v>
      </c>
      <c r="B67" s="300"/>
      <c r="C67" s="412">
        <f>' Шаблон материалов'!B50</f>
        <v>0</v>
      </c>
      <c r="D67" s="412">
        <f>' Шаблон материалов'!C50</f>
        <v>0</v>
      </c>
      <c r="E67" s="412">
        <f>' Шаблон материалов'!D50</f>
        <v>0</v>
      </c>
      <c r="F67" s="412">
        <f>' Шаблон материалов'!E50</f>
        <v>0</v>
      </c>
      <c r="G67" s="412">
        <f>' Шаблон материалов'!F50</f>
        <v>0</v>
      </c>
      <c r="H67" s="412"/>
      <c r="I67" s="413">
        <f t="shared" si="0"/>
        <v>0</v>
      </c>
      <c r="J67" s="775">
        <f t="shared" si="1"/>
        <v>0</v>
      </c>
      <c r="K67" s="776"/>
    </row>
    <row r="68" spans="1:11">
      <c r="A68" s="109">
        <v>50</v>
      </c>
      <c r="B68" s="300"/>
      <c r="C68" s="412">
        <f>' Шаблон материалов'!B51</f>
        <v>0</v>
      </c>
      <c r="D68" s="412">
        <f>' Шаблон материалов'!C51</f>
        <v>0</v>
      </c>
      <c r="E68" s="412">
        <f>' Шаблон материалов'!D51</f>
        <v>0</v>
      </c>
      <c r="F68" s="412">
        <f>' Шаблон материалов'!E51</f>
        <v>0</v>
      </c>
      <c r="G68" s="412">
        <f>' Шаблон материалов'!F51</f>
        <v>0</v>
      </c>
      <c r="H68" s="412"/>
      <c r="I68" s="413">
        <f t="shared" si="0"/>
        <v>0</v>
      </c>
      <c r="J68" s="775">
        <f t="shared" si="1"/>
        <v>0</v>
      </c>
      <c r="K68" s="776"/>
    </row>
    <row r="69" spans="1:11">
      <c r="A69" s="109">
        <v>51</v>
      </c>
      <c r="B69" s="300"/>
      <c r="C69" s="412">
        <f>' Шаблон материалов'!B52</f>
        <v>0</v>
      </c>
      <c r="D69" s="412">
        <f>' Шаблон материалов'!C52</f>
        <v>0</v>
      </c>
      <c r="E69" s="412">
        <f>' Шаблон материалов'!D52</f>
        <v>0</v>
      </c>
      <c r="F69" s="412">
        <f>' Шаблон материалов'!E52</f>
        <v>0</v>
      </c>
      <c r="G69" s="412">
        <f>' Шаблон материалов'!F52</f>
        <v>0</v>
      </c>
      <c r="H69" s="412"/>
      <c r="I69" s="413">
        <f t="shared" si="0"/>
        <v>0</v>
      </c>
      <c r="J69" s="775">
        <f t="shared" si="1"/>
        <v>0</v>
      </c>
      <c r="K69" s="776"/>
    </row>
    <row r="70" spans="1:11">
      <c r="A70" s="109">
        <v>52</v>
      </c>
      <c r="B70" s="300"/>
      <c r="C70" s="412">
        <f>' Шаблон материалов'!B53</f>
        <v>0</v>
      </c>
      <c r="D70" s="412">
        <f>' Шаблон материалов'!C53</f>
        <v>0</v>
      </c>
      <c r="E70" s="412">
        <f>' Шаблон материалов'!D53</f>
        <v>0</v>
      </c>
      <c r="F70" s="412">
        <f>' Шаблон материалов'!E53</f>
        <v>0</v>
      </c>
      <c r="G70" s="412">
        <f>' Шаблон материалов'!F53</f>
        <v>0</v>
      </c>
      <c r="H70" s="412"/>
      <c r="I70" s="413">
        <f t="shared" si="0"/>
        <v>0</v>
      </c>
      <c r="J70" s="775">
        <f t="shared" si="1"/>
        <v>0</v>
      </c>
      <c r="K70" s="776"/>
    </row>
    <row r="71" spans="1:11">
      <c r="A71" s="109">
        <v>53</v>
      </c>
      <c r="B71" s="300"/>
      <c r="C71" s="412">
        <f>' Шаблон материалов'!B54</f>
        <v>0</v>
      </c>
      <c r="D71" s="412">
        <f>' Шаблон материалов'!C54</f>
        <v>0</v>
      </c>
      <c r="E71" s="412">
        <f>' Шаблон материалов'!D54</f>
        <v>0</v>
      </c>
      <c r="F71" s="412">
        <f>' Шаблон материалов'!E54</f>
        <v>0</v>
      </c>
      <c r="G71" s="412">
        <f>' Шаблон материалов'!F54</f>
        <v>0</v>
      </c>
      <c r="H71" s="412"/>
      <c r="I71" s="413">
        <f t="shared" si="0"/>
        <v>0</v>
      </c>
      <c r="J71" s="775">
        <f t="shared" si="1"/>
        <v>0</v>
      </c>
      <c r="K71" s="776"/>
    </row>
    <row r="72" spans="1:11">
      <c r="A72" s="109">
        <v>54</v>
      </c>
      <c r="B72" s="300"/>
      <c r="C72" s="412">
        <f>' Шаблон материалов'!B55</f>
        <v>0</v>
      </c>
      <c r="D72" s="412">
        <f>' Шаблон материалов'!C55</f>
        <v>0</v>
      </c>
      <c r="E72" s="412">
        <f>' Шаблон материалов'!D55</f>
        <v>0</v>
      </c>
      <c r="F72" s="412">
        <f>' Шаблон материалов'!E55</f>
        <v>0</v>
      </c>
      <c r="G72" s="412">
        <f>' Шаблон материалов'!F55</f>
        <v>0</v>
      </c>
      <c r="H72" s="412"/>
      <c r="I72" s="413">
        <f t="shared" si="0"/>
        <v>0</v>
      </c>
      <c r="J72" s="775">
        <f t="shared" si="1"/>
        <v>0</v>
      </c>
      <c r="K72" s="776"/>
    </row>
    <row r="73" spans="1:11">
      <c r="A73" s="109">
        <v>55</v>
      </c>
      <c r="B73" s="300"/>
      <c r="C73" s="412">
        <f>' Шаблон материалов'!B56</f>
        <v>0</v>
      </c>
      <c r="D73" s="412">
        <f>' Шаблон материалов'!C56</f>
        <v>0</v>
      </c>
      <c r="E73" s="412">
        <f>' Шаблон материалов'!D56</f>
        <v>0</v>
      </c>
      <c r="F73" s="412">
        <f>' Шаблон материалов'!E56</f>
        <v>0</v>
      </c>
      <c r="G73" s="412">
        <f>' Шаблон материалов'!F56</f>
        <v>0</v>
      </c>
      <c r="H73" s="412"/>
      <c r="I73" s="413">
        <f t="shared" si="0"/>
        <v>0</v>
      </c>
      <c r="J73" s="775">
        <f t="shared" si="1"/>
        <v>0</v>
      </c>
      <c r="K73" s="776"/>
    </row>
    <row r="74" spans="1:11">
      <c r="A74" s="109">
        <v>56</v>
      </c>
      <c r="B74" s="300"/>
      <c r="C74" s="412">
        <f>' Шаблон материалов'!B57</f>
        <v>0</v>
      </c>
      <c r="D74" s="412">
        <f>' Шаблон материалов'!C57</f>
        <v>0</v>
      </c>
      <c r="E74" s="412">
        <f>' Шаблон материалов'!D57</f>
        <v>0</v>
      </c>
      <c r="F74" s="412">
        <f>' Шаблон материалов'!E57</f>
        <v>0</v>
      </c>
      <c r="G74" s="412">
        <f>' Шаблон материалов'!F57</f>
        <v>0</v>
      </c>
      <c r="H74" s="412"/>
      <c r="I74" s="413">
        <f t="shared" si="0"/>
        <v>0</v>
      </c>
      <c r="J74" s="775">
        <f t="shared" si="1"/>
        <v>0</v>
      </c>
      <c r="K74" s="776"/>
    </row>
    <row r="75" spans="1:11">
      <c r="A75" s="109">
        <v>57</v>
      </c>
      <c r="B75" s="300"/>
      <c r="C75" s="412">
        <f>' Шаблон материалов'!B58</f>
        <v>0</v>
      </c>
      <c r="D75" s="412">
        <f>' Шаблон материалов'!C58</f>
        <v>0</v>
      </c>
      <c r="E75" s="412">
        <f>' Шаблон материалов'!D58</f>
        <v>0</v>
      </c>
      <c r="F75" s="412">
        <f>' Шаблон материалов'!E58</f>
        <v>0</v>
      </c>
      <c r="G75" s="412">
        <f>' Шаблон материалов'!F58</f>
        <v>0</v>
      </c>
      <c r="H75" s="412"/>
      <c r="I75" s="413">
        <f t="shared" si="0"/>
        <v>0</v>
      </c>
      <c r="J75" s="775">
        <f t="shared" si="1"/>
        <v>0</v>
      </c>
      <c r="K75" s="776"/>
    </row>
    <row r="76" spans="1:11">
      <c r="A76" s="109">
        <v>58</v>
      </c>
      <c r="B76" s="300"/>
      <c r="C76" s="412">
        <f>' Шаблон материалов'!B59</f>
        <v>0</v>
      </c>
      <c r="D76" s="412">
        <f>' Шаблон материалов'!C59</f>
        <v>0</v>
      </c>
      <c r="E76" s="412">
        <f>' Шаблон материалов'!D59</f>
        <v>0</v>
      </c>
      <c r="F76" s="412">
        <f>' Шаблон материалов'!E59</f>
        <v>0</v>
      </c>
      <c r="G76" s="412">
        <f>' Шаблон материалов'!F59</f>
        <v>0</v>
      </c>
      <c r="H76" s="412"/>
      <c r="I76" s="413">
        <f t="shared" si="0"/>
        <v>0</v>
      </c>
      <c r="J76" s="775">
        <f t="shared" si="1"/>
        <v>0</v>
      </c>
      <c r="K76" s="776"/>
    </row>
    <row r="77" spans="1:11">
      <c r="A77" s="109">
        <v>59</v>
      </c>
      <c r="B77" s="300"/>
      <c r="C77" s="412">
        <f>' Шаблон материалов'!B60</f>
        <v>0</v>
      </c>
      <c r="D77" s="412">
        <f>' Шаблон материалов'!C60</f>
        <v>0</v>
      </c>
      <c r="E77" s="412">
        <f>' Шаблон материалов'!D60</f>
        <v>0</v>
      </c>
      <c r="F77" s="412">
        <f>' Шаблон материалов'!E60</f>
        <v>0</v>
      </c>
      <c r="G77" s="412">
        <f>' Шаблон материалов'!F60</f>
        <v>0</v>
      </c>
      <c r="H77" s="412"/>
      <c r="I77" s="413">
        <f t="shared" si="0"/>
        <v>0</v>
      </c>
      <c r="J77" s="775">
        <f t="shared" si="1"/>
        <v>0</v>
      </c>
      <c r="K77" s="776"/>
    </row>
    <row r="78" spans="1:11">
      <c r="A78" s="109">
        <v>60</v>
      </c>
      <c r="B78" s="300"/>
      <c r="C78" s="412">
        <f>' Шаблон материалов'!B61</f>
        <v>0</v>
      </c>
      <c r="D78" s="412">
        <f>' Шаблон материалов'!C61</f>
        <v>0</v>
      </c>
      <c r="E78" s="412">
        <f>' Шаблон материалов'!D61</f>
        <v>0</v>
      </c>
      <c r="F78" s="412">
        <f>' Шаблон материалов'!E61</f>
        <v>0</v>
      </c>
      <c r="G78" s="412">
        <f>' Шаблон материалов'!F61</f>
        <v>0</v>
      </c>
      <c r="H78" s="412"/>
      <c r="I78" s="413">
        <f t="shared" si="0"/>
        <v>0</v>
      </c>
      <c r="J78" s="775">
        <f t="shared" si="1"/>
        <v>0</v>
      </c>
      <c r="K78" s="776"/>
    </row>
    <row r="79" spans="1:11">
      <c r="A79" s="109">
        <v>61</v>
      </c>
      <c r="B79" s="300"/>
      <c r="C79" s="412">
        <f>' Шаблон материалов'!B62</f>
        <v>0</v>
      </c>
      <c r="D79" s="412">
        <f>' Шаблон материалов'!C62</f>
        <v>0</v>
      </c>
      <c r="E79" s="412">
        <f>' Шаблон материалов'!D62</f>
        <v>0</v>
      </c>
      <c r="F79" s="412">
        <f>' Шаблон материалов'!E62</f>
        <v>0</v>
      </c>
      <c r="G79" s="412">
        <f>' Шаблон материалов'!F62</f>
        <v>0</v>
      </c>
      <c r="H79" s="412"/>
      <c r="I79" s="413">
        <f t="shared" si="0"/>
        <v>0</v>
      </c>
      <c r="J79" s="775">
        <f t="shared" si="1"/>
        <v>0</v>
      </c>
      <c r="K79" s="776"/>
    </row>
    <row r="80" spans="1:11">
      <c r="A80" s="109">
        <v>62</v>
      </c>
      <c r="B80" s="300"/>
      <c r="C80" s="412">
        <f>' Шаблон материалов'!B63</f>
        <v>0</v>
      </c>
      <c r="D80" s="412">
        <f>' Шаблон материалов'!C63</f>
        <v>0</v>
      </c>
      <c r="E80" s="412">
        <f>' Шаблон материалов'!D63</f>
        <v>0</v>
      </c>
      <c r="F80" s="412">
        <f>' Шаблон материалов'!E63</f>
        <v>0</v>
      </c>
      <c r="G80" s="412">
        <f>' Шаблон материалов'!F63</f>
        <v>0</v>
      </c>
      <c r="H80" s="412"/>
      <c r="I80" s="413">
        <f t="shared" si="0"/>
        <v>0</v>
      </c>
      <c r="J80" s="775">
        <f t="shared" si="1"/>
        <v>0</v>
      </c>
      <c r="K80" s="776"/>
    </row>
    <row r="81" spans="1:11">
      <c r="A81" s="109">
        <v>63</v>
      </c>
      <c r="B81" s="300"/>
      <c r="C81" s="412">
        <f>' Шаблон материалов'!B64</f>
        <v>0</v>
      </c>
      <c r="D81" s="412">
        <f>' Шаблон материалов'!C64</f>
        <v>0</v>
      </c>
      <c r="E81" s="412">
        <f>' Шаблон материалов'!D64</f>
        <v>0</v>
      </c>
      <c r="F81" s="412">
        <f>' Шаблон материалов'!E64</f>
        <v>0</v>
      </c>
      <c r="G81" s="412">
        <f>' Шаблон материалов'!F64</f>
        <v>0</v>
      </c>
      <c r="H81" s="412"/>
      <c r="I81" s="413">
        <f t="shared" si="0"/>
        <v>0</v>
      </c>
      <c r="J81" s="775">
        <f t="shared" si="1"/>
        <v>0</v>
      </c>
      <c r="K81" s="776"/>
    </row>
    <row r="82" spans="1:11">
      <c r="A82" s="109">
        <v>64</v>
      </c>
      <c r="B82" s="300"/>
      <c r="C82" s="412">
        <f>' Шаблон материалов'!B65</f>
        <v>0</v>
      </c>
      <c r="D82" s="412">
        <f>' Шаблон материалов'!C65</f>
        <v>0</v>
      </c>
      <c r="E82" s="412">
        <f>' Шаблон материалов'!D65</f>
        <v>0</v>
      </c>
      <c r="F82" s="412">
        <f>' Шаблон материалов'!E65</f>
        <v>0</v>
      </c>
      <c r="G82" s="412">
        <f>' Шаблон материалов'!F65</f>
        <v>0</v>
      </c>
      <c r="H82" s="412"/>
      <c r="I82" s="413">
        <f t="shared" si="0"/>
        <v>0</v>
      </c>
      <c r="J82" s="775">
        <f t="shared" si="1"/>
        <v>0</v>
      </c>
      <c r="K82" s="776"/>
    </row>
    <row r="83" spans="1:11">
      <c r="A83" s="109">
        <v>65</v>
      </c>
      <c r="B83" s="300"/>
      <c r="C83" s="412">
        <f>' Шаблон материалов'!B66</f>
        <v>0</v>
      </c>
      <c r="D83" s="412">
        <f>' Шаблон материалов'!C66</f>
        <v>0</v>
      </c>
      <c r="E83" s="412">
        <f>' Шаблон материалов'!D66</f>
        <v>0</v>
      </c>
      <c r="F83" s="412">
        <f>' Шаблон материалов'!E66</f>
        <v>0</v>
      </c>
      <c r="G83" s="412">
        <f>' Шаблон материалов'!F66</f>
        <v>0</v>
      </c>
      <c r="H83" s="412"/>
      <c r="I83" s="413">
        <f t="shared" ref="I83:I108" si="2">$F$11*H83*D83</f>
        <v>0</v>
      </c>
      <c r="J83" s="775">
        <f t="shared" si="1"/>
        <v>0</v>
      </c>
      <c r="K83" s="776"/>
    </row>
    <row r="84" spans="1:11">
      <c r="A84" s="109">
        <v>66</v>
      </c>
      <c r="B84" s="300"/>
      <c r="C84" s="412">
        <f>' Шаблон материалов'!B67</f>
        <v>0</v>
      </c>
      <c r="D84" s="412">
        <f>' Шаблон материалов'!C67</f>
        <v>0</v>
      </c>
      <c r="E84" s="412">
        <f>' Шаблон материалов'!D67</f>
        <v>0</v>
      </c>
      <c r="F84" s="412">
        <f>' Шаблон материалов'!E67</f>
        <v>0</v>
      </c>
      <c r="G84" s="412">
        <f>' Шаблон материалов'!F67</f>
        <v>0</v>
      </c>
      <c r="H84" s="412"/>
      <c r="I84" s="413">
        <f t="shared" si="2"/>
        <v>0</v>
      </c>
      <c r="J84" s="775">
        <f t="shared" ref="J84:J108" si="3">G84*I84*E84</f>
        <v>0</v>
      </c>
      <c r="K84" s="776"/>
    </row>
    <row r="85" spans="1:11">
      <c r="A85" s="109">
        <v>67</v>
      </c>
      <c r="B85" s="300"/>
      <c r="C85" s="412">
        <f>' Шаблон материалов'!B68</f>
        <v>0</v>
      </c>
      <c r="D85" s="412">
        <f>' Шаблон материалов'!C68</f>
        <v>0</v>
      </c>
      <c r="E85" s="412">
        <f>' Шаблон материалов'!D68</f>
        <v>0</v>
      </c>
      <c r="F85" s="412">
        <f>' Шаблон материалов'!E68</f>
        <v>0</v>
      </c>
      <c r="G85" s="412">
        <f>' Шаблон материалов'!F68</f>
        <v>0</v>
      </c>
      <c r="H85" s="412"/>
      <c r="I85" s="413">
        <f t="shared" si="2"/>
        <v>0</v>
      </c>
      <c r="J85" s="775">
        <f t="shared" si="3"/>
        <v>0</v>
      </c>
      <c r="K85" s="776"/>
    </row>
    <row r="86" spans="1:11">
      <c r="A86" s="109">
        <v>68</v>
      </c>
      <c r="B86" s="300"/>
      <c r="C86" s="412">
        <f>' Шаблон материалов'!B69</f>
        <v>0</v>
      </c>
      <c r="D86" s="412">
        <f>' Шаблон материалов'!C69</f>
        <v>0</v>
      </c>
      <c r="E86" s="412">
        <f>' Шаблон материалов'!D69</f>
        <v>0</v>
      </c>
      <c r="F86" s="412">
        <f>' Шаблон материалов'!E69</f>
        <v>0</v>
      </c>
      <c r="G86" s="412">
        <f>' Шаблон материалов'!F69</f>
        <v>0</v>
      </c>
      <c r="H86" s="412"/>
      <c r="I86" s="413">
        <f t="shared" si="2"/>
        <v>0</v>
      </c>
      <c r="J86" s="775">
        <f t="shared" si="3"/>
        <v>0</v>
      </c>
      <c r="K86" s="776"/>
    </row>
    <row r="87" spans="1:11">
      <c r="A87" s="109">
        <v>69</v>
      </c>
      <c r="B87" s="300"/>
      <c r="C87" s="412">
        <f>' Шаблон материалов'!B70</f>
        <v>0</v>
      </c>
      <c r="D87" s="412">
        <f>' Шаблон материалов'!C70</f>
        <v>0</v>
      </c>
      <c r="E87" s="412">
        <f>' Шаблон материалов'!D70</f>
        <v>0</v>
      </c>
      <c r="F87" s="412">
        <f>' Шаблон материалов'!E70</f>
        <v>0</v>
      </c>
      <c r="G87" s="412">
        <f>' Шаблон материалов'!F70</f>
        <v>0</v>
      </c>
      <c r="H87" s="412"/>
      <c r="I87" s="413">
        <f t="shared" si="2"/>
        <v>0</v>
      </c>
      <c r="J87" s="775">
        <f t="shared" si="3"/>
        <v>0</v>
      </c>
      <c r="K87" s="776"/>
    </row>
    <row r="88" spans="1:11">
      <c r="A88" s="109">
        <v>70</v>
      </c>
      <c r="B88" s="300"/>
      <c r="C88" s="412">
        <f>' Шаблон материалов'!B71</f>
        <v>0</v>
      </c>
      <c r="D88" s="412">
        <f>' Шаблон материалов'!C71</f>
        <v>0</v>
      </c>
      <c r="E88" s="412">
        <f>' Шаблон материалов'!D71</f>
        <v>0</v>
      </c>
      <c r="F88" s="412">
        <f>' Шаблон материалов'!E71</f>
        <v>0</v>
      </c>
      <c r="G88" s="412">
        <f>' Шаблон материалов'!F71</f>
        <v>0</v>
      </c>
      <c r="H88" s="412"/>
      <c r="I88" s="413">
        <f t="shared" si="2"/>
        <v>0</v>
      </c>
      <c r="J88" s="775">
        <f t="shared" si="3"/>
        <v>0</v>
      </c>
      <c r="K88" s="776"/>
    </row>
    <row r="89" spans="1:11">
      <c r="A89" s="109">
        <v>71</v>
      </c>
      <c r="B89" s="300"/>
      <c r="C89" s="412">
        <f>' Шаблон материалов'!B72</f>
        <v>0</v>
      </c>
      <c r="D89" s="412">
        <f>' Шаблон материалов'!C72</f>
        <v>0</v>
      </c>
      <c r="E89" s="412">
        <f>' Шаблон материалов'!D72</f>
        <v>0</v>
      </c>
      <c r="F89" s="412">
        <f>' Шаблон материалов'!E72</f>
        <v>0</v>
      </c>
      <c r="G89" s="412">
        <f>' Шаблон материалов'!F72</f>
        <v>0</v>
      </c>
      <c r="H89" s="412"/>
      <c r="I89" s="413">
        <f t="shared" si="2"/>
        <v>0</v>
      </c>
      <c r="J89" s="775">
        <f t="shared" si="3"/>
        <v>0</v>
      </c>
      <c r="K89" s="776"/>
    </row>
    <row r="90" spans="1:11">
      <c r="A90" s="109">
        <v>72</v>
      </c>
      <c r="B90" s="300"/>
      <c r="C90" s="412">
        <f>' Шаблон материалов'!B73</f>
        <v>0</v>
      </c>
      <c r="D90" s="412">
        <f>' Шаблон материалов'!C73</f>
        <v>0</v>
      </c>
      <c r="E90" s="412">
        <f>' Шаблон материалов'!D73</f>
        <v>0</v>
      </c>
      <c r="F90" s="412">
        <f>' Шаблон материалов'!E73</f>
        <v>0</v>
      </c>
      <c r="G90" s="412">
        <f>' Шаблон материалов'!F73</f>
        <v>0</v>
      </c>
      <c r="H90" s="412"/>
      <c r="I90" s="413">
        <f t="shared" si="2"/>
        <v>0</v>
      </c>
      <c r="J90" s="775">
        <f t="shared" si="3"/>
        <v>0</v>
      </c>
      <c r="K90" s="776"/>
    </row>
    <row r="91" spans="1:11">
      <c r="A91" s="109">
        <v>73</v>
      </c>
      <c r="B91" s="300"/>
      <c r="C91" s="412">
        <f>' Шаблон материалов'!B74</f>
        <v>0</v>
      </c>
      <c r="D91" s="412">
        <f>' Шаблон материалов'!C74</f>
        <v>0</v>
      </c>
      <c r="E91" s="412">
        <f>' Шаблон материалов'!D74</f>
        <v>0</v>
      </c>
      <c r="F91" s="412">
        <f>' Шаблон материалов'!E74</f>
        <v>0</v>
      </c>
      <c r="G91" s="412">
        <f>' Шаблон материалов'!F74</f>
        <v>0</v>
      </c>
      <c r="H91" s="412"/>
      <c r="I91" s="413">
        <f t="shared" si="2"/>
        <v>0</v>
      </c>
      <c r="J91" s="775">
        <f t="shared" si="3"/>
        <v>0</v>
      </c>
      <c r="K91" s="776"/>
    </row>
    <row r="92" spans="1:11">
      <c r="A92" s="109">
        <v>74</v>
      </c>
      <c r="B92" s="300"/>
      <c r="C92" s="412">
        <f>' Шаблон материалов'!B75</f>
        <v>0</v>
      </c>
      <c r="D92" s="412">
        <f>' Шаблон материалов'!C75</f>
        <v>0</v>
      </c>
      <c r="E92" s="412">
        <f>' Шаблон материалов'!D75</f>
        <v>0</v>
      </c>
      <c r="F92" s="412">
        <f>' Шаблон материалов'!E75</f>
        <v>0</v>
      </c>
      <c r="G92" s="412">
        <f>' Шаблон материалов'!F75</f>
        <v>0</v>
      </c>
      <c r="H92" s="412"/>
      <c r="I92" s="413">
        <f t="shared" si="2"/>
        <v>0</v>
      </c>
      <c r="J92" s="775">
        <f t="shared" si="3"/>
        <v>0</v>
      </c>
      <c r="K92" s="776"/>
    </row>
    <row r="93" spans="1:11">
      <c r="A93" s="109">
        <v>75</v>
      </c>
      <c r="B93" s="300"/>
      <c r="C93" s="412">
        <f>' Шаблон материалов'!B76</f>
        <v>0</v>
      </c>
      <c r="D93" s="412">
        <f>' Шаблон материалов'!C76</f>
        <v>0</v>
      </c>
      <c r="E93" s="412">
        <f>' Шаблон материалов'!D76</f>
        <v>0</v>
      </c>
      <c r="F93" s="412">
        <f>' Шаблон материалов'!E76</f>
        <v>0</v>
      </c>
      <c r="G93" s="412">
        <f>' Шаблон материалов'!F76</f>
        <v>0</v>
      </c>
      <c r="H93" s="412"/>
      <c r="I93" s="413">
        <f t="shared" si="2"/>
        <v>0</v>
      </c>
      <c r="J93" s="775">
        <f t="shared" si="3"/>
        <v>0</v>
      </c>
      <c r="K93" s="776"/>
    </row>
    <row r="94" spans="1:11">
      <c r="A94" s="109">
        <v>76</v>
      </c>
      <c r="B94" s="300"/>
      <c r="C94" s="412">
        <f>' Шаблон материалов'!B77</f>
        <v>0</v>
      </c>
      <c r="D94" s="412">
        <f>' Шаблон материалов'!C77</f>
        <v>0</v>
      </c>
      <c r="E94" s="412">
        <f>' Шаблон материалов'!D77</f>
        <v>0</v>
      </c>
      <c r="F94" s="412">
        <f>' Шаблон материалов'!E77</f>
        <v>0</v>
      </c>
      <c r="G94" s="412">
        <f>' Шаблон материалов'!F77</f>
        <v>0</v>
      </c>
      <c r="H94" s="412"/>
      <c r="I94" s="413">
        <f t="shared" si="2"/>
        <v>0</v>
      </c>
      <c r="J94" s="775">
        <f t="shared" si="3"/>
        <v>0</v>
      </c>
      <c r="K94" s="776"/>
    </row>
    <row r="95" spans="1:11">
      <c r="A95" s="109">
        <v>77</v>
      </c>
      <c r="B95" s="300"/>
      <c r="C95" s="412">
        <f>' Шаблон материалов'!B78</f>
        <v>0</v>
      </c>
      <c r="D95" s="412">
        <f>' Шаблон материалов'!C78</f>
        <v>0</v>
      </c>
      <c r="E95" s="412">
        <f>' Шаблон материалов'!D78</f>
        <v>0</v>
      </c>
      <c r="F95" s="412">
        <f>' Шаблон материалов'!E78</f>
        <v>0</v>
      </c>
      <c r="G95" s="412">
        <f>' Шаблон материалов'!F78</f>
        <v>0</v>
      </c>
      <c r="H95" s="412"/>
      <c r="I95" s="413">
        <f t="shared" si="2"/>
        <v>0</v>
      </c>
      <c r="J95" s="775">
        <f t="shared" si="3"/>
        <v>0</v>
      </c>
      <c r="K95" s="776"/>
    </row>
    <row r="96" spans="1:11">
      <c r="A96" s="109">
        <v>78</v>
      </c>
      <c r="B96" s="300"/>
      <c r="C96" s="412">
        <f>' Шаблон материалов'!B79</f>
        <v>0</v>
      </c>
      <c r="D96" s="412">
        <f>' Шаблон материалов'!C79</f>
        <v>0</v>
      </c>
      <c r="E96" s="412">
        <f>' Шаблон материалов'!D79</f>
        <v>0</v>
      </c>
      <c r="F96" s="412">
        <f>' Шаблон материалов'!E79</f>
        <v>0</v>
      </c>
      <c r="G96" s="412">
        <f>' Шаблон материалов'!F79</f>
        <v>0</v>
      </c>
      <c r="H96" s="412"/>
      <c r="I96" s="413">
        <f t="shared" si="2"/>
        <v>0</v>
      </c>
      <c r="J96" s="775">
        <f t="shared" si="3"/>
        <v>0</v>
      </c>
      <c r="K96" s="776"/>
    </row>
    <row r="97" spans="1:11">
      <c r="A97" s="109">
        <v>79</v>
      </c>
      <c r="B97" s="300"/>
      <c r="C97" s="412">
        <f>' Шаблон материалов'!B80</f>
        <v>0</v>
      </c>
      <c r="D97" s="412">
        <f>' Шаблон материалов'!C80</f>
        <v>0</v>
      </c>
      <c r="E97" s="412">
        <f>' Шаблон материалов'!D80</f>
        <v>0</v>
      </c>
      <c r="F97" s="412">
        <f>' Шаблон материалов'!E80</f>
        <v>0</v>
      </c>
      <c r="G97" s="412">
        <f>' Шаблон материалов'!F80</f>
        <v>0</v>
      </c>
      <c r="H97" s="412"/>
      <c r="I97" s="413">
        <f t="shared" si="2"/>
        <v>0</v>
      </c>
      <c r="J97" s="775">
        <f t="shared" si="3"/>
        <v>0</v>
      </c>
      <c r="K97" s="776"/>
    </row>
    <row r="98" spans="1:11">
      <c r="A98" s="109">
        <v>80</v>
      </c>
      <c r="B98" s="300"/>
      <c r="C98" s="412">
        <f>' Шаблон материалов'!B81</f>
        <v>0</v>
      </c>
      <c r="D98" s="412">
        <f>' Шаблон материалов'!C81</f>
        <v>0</v>
      </c>
      <c r="E98" s="412">
        <f>' Шаблон материалов'!D81</f>
        <v>0</v>
      </c>
      <c r="F98" s="412">
        <f>' Шаблон материалов'!E81</f>
        <v>0</v>
      </c>
      <c r="G98" s="412">
        <f>' Шаблон материалов'!F81</f>
        <v>0</v>
      </c>
      <c r="H98" s="412"/>
      <c r="I98" s="413">
        <f t="shared" si="2"/>
        <v>0</v>
      </c>
      <c r="J98" s="775">
        <f t="shared" si="3"/>
        <v>0</v>
      </c>
      <c r="K98" s="776"/>
    </row>
    <row r="99" spans="1:11">
      <c r="A99" s="109">
        <v>81</v>
      </c>
      <c r="B99" s="300"/>
      <c r="C99" s="412">
        <f>' Шаблон материалов'!B82</f>
        <v>0</v>
      </c>
      <c r="D99" s="412">
        <f>' Шаблон материалов'!C82</f>
        <v>0</v>
      </c>
      <c r="E99" s="412">
        <f>' Шаблон материалов'!D82</f>
        <v>0</v>
      </c>
      <c r="F99" s="412">
        <f>' Шаблон материалов'!E82</f>
        <v>0</v>
      </c>
      <c r="G99" s="412">
        <f>' Шаблон материалов'!F82</f>
        <v>0</v>
      </c>
      <c r="H99" s="412"/>
      <c r="I99" s="413">
        <f t="shared" si="2"/>
        <v>0</v>
      </c>
      <c r="J99" s="775">
        <f t="shared" si="3"/>
        <v>0</v>
      </c>
      <c r="K99" s="776"/>
    </row>
    <row r="100" spans="1:11">
      <c r="A100" s="109">
        <v>82</v>
      </c>
      <c r="B100" s="300"/>
      <c r="C100" s="412">
        <f>' Шаблон материалов'!B83</f>
        <v>0</v>
      </c>
      <c r="D100" s="412">
        <f>' Шаблон материалов'!C83</f>
        <v>0</v>
      </c>
      <c r="E100" s="412">
        <f>' Шаблон материалов'!D83</f>
        <v>0</v>
      </c>
      <c r="F100" s="412">
        <f>' Шаблон материалов'!E83</f>
        <v>0</v>
      </c>
      <c r="G100" s="412">
        <f>' Шаблон материалов'!F83</f>
        <v>0</v>
      </c>
      <c r="H100" s="412"/>
      <c r="I100" s="413">
        <f t="shared" si="2"/>
        <v>0</v>
      </c>
      <c r="J100" s="775">
        <f t="shared" si="3"/>
        <v>0</v>
      </c>
      <c r="K100" s="776"/>
    </row>
    <row r="101" spans="1:11">
      <c r="A101" s="109">
        <v>83</v>
      </c>
      <c r="B101" s="300"/>
      <c r="C101" s="412">
        <f>' Шаблон материалов'!B84</f>
        <v>0</v>
      </c>
      <c r="D101" s="412">
        <f>' Шаблон материалов'!C84</f>
        <v>0</v>
      </c>
      <c r="E101" s="412">
        <f>' Шаблон материалов'!D84</f>
        <v>0</v>
      </c>
      <c r="F101" s="412">
        <f>' Шаблон материалов'!E84</f>
        <v>0</v>
      </c>
      <c r="G101" s="412">
        <f>' Шаблон материалов'!F84</f>
        <v>0</v>
      </c>
      <c r="H101" s="412"/>
      <c r="I101" s="413">
        <f t="shared" si="2"/>
        <v>0</v>
      </c>
      <c r="J101" s="775">
        <f t="shared" si="3"/>
        <v>0</v>
      </c>
      <c r="K101" s="776"/>
    </row>
    <row r="102" spans="1:11">
      <c r="A102" s="109">
        <v>84</v>
      </c>
      <c r="B102" s="300"/>
      <c r="C102" s="412">
        <f>' Шаблон материалов'!B85</f>
        <v>0</v>
      </c>
      <c r="D102" s="412">
        <f>' Шаблон материалов'!C85</f>
        <v>0</v>
      </c>
      <c r="E102" s="412">
        <f>' Шаблон материалов'!D85</f>
        <v>0</v>
      </c>
      <c r="F102" s="412">
        <f>' Шаблон материалов'!E85</f>
        <v>0</v>
      </c>
      <c r="G102" s="412">
        <f>' Шаблон материалов'!F85</f>
        <v>0</v>
      </c>
      <c r="H102" s="412"/>
      <c r="I102" s="413">
        <f t="shared" si="2"/>
        <v>0</v>
      </c>
      <c r="J102" s="775">
        <f t="shared" si="3"/>
        <v>0</v>
      </c>
      <c r="K102" s="776"/>
    </row>
    <row r="103" spans="1:11">
      <c r="A103" s="109">
        <v>85</v>
      </c>
      <c r="B103" s="300"/>
      <c r="C103" s="412">
        <f>' Шаблон материалов'!B86</f>
        <v>0</v>
      </c>
      <c r="D103" s="412">
        <f>' Шаблон материалов'!C86</f>
        <v>0</v>
      </c>
      <c r="E103" s="412">
        <f>' Шаблон материалов'!D86</f>
        <v>0</v>
      </c>
      <c r="F103" s="412">
        <f>' Шаблон материалов'!E86</f>
        <v>0</v>
      </c>
      <c r="G103" s="412">
        <f>' Шаблон материалов'!F86</f>
        <v>0</v>
      </c>
      <c r="H103" s="412"/>
      <c r="I103" s="413">
        <f t="shared" si="2"/>
        <v>0</v>
      </c>
      <c r="J103" s="775">
        <f t="shared" si="3"/>
        <v>0</v>
      </c>
      <c r="K103" s="776"/>
    </row>
    <row r="104" spans="1:11">
      <c r="A104" s="109">
        <v>86</v>
      </c>
      <c r="B104" s="300"/>
      <c r="C104" s="412">
        <f>' Шаблон материалов'!B87</f>
        <v>0</v>
      </c>
      <c r="D104" s="412">
        <f>' Шаблон материалов'!C87</f>
        <v>0</v>
      </c>
      <c r="E104" s="412">
        <f>' Шаблон материалов'!D87</f>
        <v>0</v>
      </c>
      <c r="F104" s="412">
        <f>' Шаблон материалов'!E87</f>
        <v>0</v>
      </c>
      <c r="G104" s="412">
        <f>' Шаблон материалов'!F87</f>
        <v>0</v>
      </c>
      <c r="H104" s="412"/>
      <c r="I104" s="413">
        <f t="shared" si="2"/>
        <v>0</v>
      </c>
      <c r="J104" s="775">
        <f t="shared" si="3"/>
        <v>0</v>
      </c>
      <c r="K104" s="776"/>
    </row>
    <row r="105" spans="1:11">
      <c r="A105" s="109">
        <v>87</v>
      </c>
      <c r="B105" s="300"/>
      <c r="C105" s="412">
        <f>' Шаблон материалов'!B88</f>
        <v>0</v>
      </c>
      <c r="D105" s="412">
        <f>' Шаблон материалов'!C88</f>
        <v>0</v>
      </c>
      <c r="E105" s="412">
        <f>' Шаблон материалов'!D88</f>
        <v>0</v>
      </c>
      <c r="F105" s="412">
        <f>' Шаблон материалов'!E88</f>
        <v>0</v>
      </c>
      <c r="G105" s="412">
        <f>' Шаблон материалов'!F88</f>
        <v>0</v>
      </c>
      <c r="H105" s="412"/>
      <c r="I105" s="413">
        <f t="shared" si="2"/>
        <v>0</v>
      </c>
      <c r="J105" s="775">
        <f t="shared" si="3"/>
        <v>0</v>
      </c>
      <c r="K105" s="776"/>
    </row>
    <row r="106" spans="1:11">
      <c r="A106" s="109">
        <v>88</v>
      </c>
      <c r="B106" s="300"/>
      <c r="C106" s="412">
        <f>' Шаблон материалов'!B89</f>
        <v>0</v>
      </c>
      <c r="D106" s="412">
        <f>' Шаблон материалов'!C89</f>
        <v>0</v>
      </c>
      <c r="E106" s="412">
        <f>' Шаблон материалов'!D89</f>
        <v>0</v>
      </c>
      <c r="F106" s="412">
        <f>' Шаблон материалов'!E89</f>
        <v>0</v>
      </c>
      <c r="G106" s="412">
        <f>' Шаблон материалов'!F89</f>
        <v>0</v>
      </c>
      <c r="H106" s="412"/>
      <c r="I106" s="413">
        <f t="shared" si="2"/>
        <v>0</v>
      </c>
      <c r="J106" s="775">
        <f t="shared" si="3"/>
        <v>0</v>
      </c>
      <c r="K106" s="776"/>
    </row>
    <row r="107" spans="1:11">
      <c r="A107" s="109">
        <v>89</v>
      </c>
      <c r="B107" s="300"/>
      <c r="C107" s="412">
        <f>' Шаблон материалов'!B90</f>
        <v>0</v>
      </c>
      <c r="D107" s="412">
        <f>' Шаблон материалов'!C90</f>
        <v>0</v>
      </c>
      <c r="E107" s="412">
        <f>' Шаблон материалов'!D90</f>
        <v>0</v>
      </c>
      <c r="F107" s="412">
        <f>' Шаблон материалов'!E90</f>
        <v>0</v>
      </c>
      <c r="G107" s="412">
        <f>' Шаблон материалов'!F90</f>
        <v>0</v>
      </c>
      <c r="H107" s="412"/>
      <c r="I107" s="413">
        <f t="shared" si="2"/>
        <v>0</v>
      </c>
      <c r="J107" s="775">
        <f t="shared" si="3"/>
        <v>0</v>
      </c>
      <c r="K107" s="776"/>
    </row>
    <row r="108" spans="1:11">
      <c r="A108" s="109">
        <v>90</v>
      </c>
      <c r="B108" s="300"/>
      <c r="C108" s="412">
        <f>' Шаблон материалов'!B91</f>
        <v>0</v>
      </c>
      <c r="D108" s="412">
        <f>' Шаблон материалов'!C91</f>
        <v>0</v>
      </c>
      <c r="E108" s="412">
        <f>' Шаблон материалов'!D91</f>
        <v>0</v>
      </c>
      <c r="F108" s="412">
        <f>' Шаблон материалов'!E91</f>
        <v>0</v>
      </c>
      <c r="G108" s="412">
        <f>' Шаблон материалов'!F91</f>
        <v>0</v>
      </c>
      <c r="H108" s="412"/>
      <c r="I108" s="413">
        <f t="shared" si="2"/>
        <v>0</v>
      </c>
      <c r="J108" s="775">
        <f t="shared" si="3"/>
        <v>0</v>
      </c>
      <c r="K108" s="776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755" t="s">
        <v>116</v>
      </c>
      <c r="E110" s="755"/>
      <c r="F110" s="755"/>
      <c r="G110" s="29" t="s">
        <v>60</v>
      </c>
      <c r="H110" s="31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>
      <c r="A112" s="177"/>
      <c r="B112" s="177"/>
      <c r="C112" s="760" t="s">
        <v>38</v>
      </c>
      <c r="D112" s="760"/>
      <c r="E112" s="760"/>
      <c r="F112" s="760"/>
      <c r="G112" s="760"/>
      <c r="H112" s="760"/>
      <c r="I112" s="760"/>
      <c r="J112" s="760"/>
      <c r="K112" s="760"/>
    </row>
    <row r="113" spans="1:11" ht="15.6" customHeight="1">
      <c r="A113" s="740" t="s">
        <v>150</v>
      </c>
      <c r="B113" s="741"/>
      <c r="C113" s="742"/>
      <c r="D113" s="175"/>
      <c r="E113" s="173"/>
      <c r="F113" s="175" t="s">
        <v>23596</v>
      </c>
      <c r="G113" s="173">
        <v>5.5</v>
      </c>
      <c r="H113" s="175"/>
      <c r="I113" s="173"/>
      <c r="J113" s="178"/>
    </row>
    <row r="114" spans="1:11" ht="25.5" customHeight="1">
      <c r="A114" s="743"/>
      <c r="B114" s="744"/>
      <c r="C114" s="745"/>
      <c r="D114" s="189" t="s">
        <v>144</v>
      </c>
      <c r="E114" s="174"/>
      <c r="F114" s="190" t="s">
        <v>145</v>
      </c>
      <c r="G114" s="174">
        <v>0.7</v>
      </c>
      <c r="H114" s="189" t="s">
        <v>146</v>
      </c>
      <c r="I114" s="174">
        <v>0.7</v>
      </c>
      <c r="J114" s="179"/>
    </row>
    <row r="115" spans="1:11" ht="14.45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7.8571428571428577</v>
      </c>
      <c r="H115" s="227" t="s">
        <v>143</v>
      </c>
      <c r="I115" s="228">
        <f>IF(I114=0,0,I113/I114)</f>
        <v>0</v>
      </c>
      <c r="J115" s="343"/>
      <c r="K115" s="229"/>
    </row>
    <row r="116" spans="1:11" ht="6.75" customHeight="1">
      <c r="C116" s="246"/>
      <c r="F116" s="219"/>
      <c r="I116" s="249"/>
      <c r="J116" s="249"/>
      <c r="K116" s="247"/>
    </row>
    <row r="117" spans="1:11" ht="45" customHeight="1">
      <c r="A117" s="763" t="s">
        <v>7</v>
      </c>
      <c r="B117" s="765" t="s">
        <v>178</v>
      </c>
      <c r="C117" s="767" t="s">
        <v>151</v>
      </c>
      <c r="D117" s="379" t="s">
        <v>23449</v>
      </c>
      <c r="E117" s="769" t="s">
        <v>113</v>
      </c>
      <c r="F117" s="782" t="s">
        <v>118</v>
      </c>
      <c r="G117" s="767" t="s">
        <v>26</v>
      </c>
      <c r="H117" s="767" t="s">
        <v>117</v>
      </c>
      <c r="I117" s="773" t="s">
        <v>27</v>
      </c>
      <c r="J117" s="761" t="s">
        <v>10</v>
      </c>
      <c r="K117" s="762"/>
    </row>
    <row r="118" spans="1:11">
      <c r="A118" s="764"/>
      <c r="B118" s="766"/>
      <c r="C118" s="768"/>
      <c r="D118" s="431">
        <f>K9</f>
        <v>0.85</v>
      </c>
      <c r="E118" s="770"/>
      <c r="F118" s="783"/>
      <c r="G118" s="768"/>
      <c r="H118" s="768"/>
      <c r="I118" s="774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0.85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439"/>
      <c r="D120" s="430">
        <f t="shared" ref="D120:D174" si="4">$D$118</f>
        <v>0.85</v>
      </c>
      <c r="E120" s="419"/>
      <c r="F120" s="276"/>
      <c r="G120" s="55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439"/>
      <c r="D121" s="430">
        <f t="shared" si="4"/>
        <v>0.85</v>
      </c>
      <c r="E121" s="419"/>
      <c r="F121" s="276"/>
      <c r="G121" s="55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0.85</v>
      </c>
      <c r="E122" s="419"/>
      <c r="F122" s="276"/>
      <c r="G122" s="55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0.85</v>
      </c>
      <c r="E123" s="419"/>
      <c r="F123" s="276"/>
      <c r="G123" s="55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0.85</v>
      </c>
      <c r="E124" s="419"/>
      <c r="F124" s="276"/>
      <c r="G124" s="55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0.85</v>
      </c>
      <c r="E125" s="419"/>
      <c r="F125" s="276"/>
      <c r="G125" s="55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0.85</v>
      </c>
      <c r="E126" s="419"/>
      <c r="F126" s="276"/>
      <c r="G126" s="55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0.85</v>
      </c>
      <c r="E127" s="419"/>
      <c r="F127" s="276"/>
      <c r="G127" s="55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0.85</v>
      </c>
      <c r="E128" s="419"/>
      <c r="F128" s="276"/>
      <c r="G128" s="55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0.85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0.85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0.85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0.85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0.85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0.85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0.85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0.85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0.85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0.85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0.85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0.85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276"/>
      <c r="C141" s="279"/>
      <c r="D141" s="430">
        <f t="shared" si="4"/>
        <v>0.85</v>
      </c>
      <c r="E141" s="419"/>
      <c r="F141" s="276"/>
      <c r="G141" s="291"/>
      <c r="H141" s="3">
        <f t="shared" si="5"/>
        <v>0</v>
      </c>
      <c r="I141" s="53">
        <f t="shared" si="6"/>
        <v>0</v>
      </c>
      <c r="J141" s="53"/>
      <c r="K141" s="53">
        <f>IF(I141=0,0,(инф.!$C$1)*I141)</f>
        <v>0</v>
      </c>
    </row>
    <row r="142" spans="1:11" hidden="1">
      <c r="A142" s="3">
        <v>24</v>
      </c>
      <c r="B142" s="276"/>
      <c r="C142" s="279"/>
      <c r="D142" s="430">
        <f t="shared" si="4"/>
        <v>0.85</v>
      </c>
      <c r="E142" s="419"/>
      <c r="F142" s="276"/>
      <c r="G142" s="291"/>
      <c r="H142" s="3">
        <f t="shared" si="5"/>
        <v>0</v>
      </c>
      <c r="I142" s="53">
        <f t="shared" si="6"/>
        <v>0</v>
      </c>
      <c r="J142" s="53"/>
      <c r="K142" s="53">
        <f>IF(I142=0,0,(инф.!$C$1)*I142)</f>
        <v>0</v>
      </c>
    </row>
    <row r="143" spans="1:11" hidden="1">
      <c r="A143" s="3">
        <v>25</v>
      </c>
      <c r="B143" s="276"/>
      <c r="C143" s="279"/>
      <c r="D143" s="430">
        <f t="shared" si="4"/>
        <v>0.85</v>
      </c>
      <c r="E143" s="419"/>
      <c r="F143" s="276"/>
      <c r="G143" s="291"/>
      <c r="H143" s="3">
        <f t="shared" si="5"/>
        <v>0</v>
      </c>
      <c r="I143" s="53">
        <f t="shared" si="6"/>
        <v>0</v>
      </c>
      <c r="J143" s="53"/>
      <c r="K143" s="53">
        <f>IF(I143=0,0,(инф.!$C$1)*I143)</f>
        <v>0</v>
      </c>
    </row>
    <row r="144" spans="1:11" hidden="1">
      <c r="A144" s="3">
        <v>26</v>
      </c>
      <c r="B144" s="276"/>
      <c r="C144" s="279"/>
      <c r="D144" s="430">
        <f t="shared" si="4"/>
        <v>0.85</v>
      </c>
      <c r="E144" s="419"/>
      <c r="F144" s="276"/>
      <c r="G144" s="291"/>
      <c r="H144" s="3">
        <f t="shared" si="5"/>
        <v>0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>
      <c r="A145" s="3">
        <v>27</v>
      </c>
      <c r="B145" s="276"/>
      <c r="C145" s="279"/>
      <c r="D145" s="430">
        <f t="shared" si="4"/>
        <v>0.85</v>
      </c>
      <c r="E145" s="419"/>
      <c r="F145" s="276"/>
      <c r="G145" s="291"/>
      <c r="H145" s="3">
        <f t="shared" si="5"/>
        <v>0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>
      <c r="A146" s="3">
        <v>28</v>
      </c>
      <c r="B146" s="276"/>
      <c r="C146" s="279"/>
      <c r="D146" s="430">
        <f t="shared" si="4"/>
        <v>0.85</v>
      </c>
      <c r="E146" s="419"/>
      <c r="F146" s="276"/>
      <c r="G146" s="291"/>
      <c r="H146" s="3">
        <f t="shared" si="5"/>
        <v>0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4"/>
        <v>0.85</v>
      </c>
      <c r="E147" s="419"/>
      <c r="F147" s="276"/>
      <c r="G147" s="291"/>
      <c r="H147" s="3">
        <f t="shared" si="5"/>
        <v>0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4"/>
        <v>0.85</v>
      </c>
      <c r="E148" s="419"/>
      <c r="F148" s="276"/>
      <c r="G148" s="291"/>
      <c r="H148" s="3">
        <f t="shared" si="5"/>
        <v>0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4"/>
        <v>0.85</v>
      </c>
      <c r="E149" s="419"/>
      <c r="F149" s="276"/>
      <c r="G149" s="291"/>
      <c r="H149" s="3">
        <f t="shared" si="5"/>
        <v>0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4"/>
        <v>0.85</v>
      </c>
      <c r="E150" s="419"/>
      <c r="F150" s="276"/>
      <c r="G150" s="291"/>
      <c r="H150" s="3">
        <f t="shared" si="5"/>
        <v>0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4"/>
        <v>0.85</v>
      </c>
      <c r="E151" s="419"/>
      <c r="F151" s="276"/>
      <c r="G151" s="291"/>
      <c r="H151" s="3">
        <f t="shared" si="5"/>
        <v>0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4"/>
        <v>0.85</v>
      </c>
      <c r="E152" s="419"/>
      <c r="F152" s="276"/>
      <c r="G152" s="291"/>
      <c r="H152" s="3">
        <f t="shared" si="5"/>
        <v>0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4"/>
        <v>0.85</v>
      </c>
      <c r="E153" s="419"/>
      <c r="F153" s="276"/>
      <c r="G153" s="291"/>
      <c r="H153" s="3">
        <f t="shared" si="5"/>
        <v>0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4"/>
        <v>0.85</v>
      </c>
      <c r="E154" s="419"/>
      <c r="F154" s="276"/>
      <c r="G154" s="291"/>
      <c r="H154" s="3">
        <f t="shared" si="5"/>
        <v>0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4"/>
        <v>0.85</v>
      </c>
      <c r="E155" s="419"/>
      <c r="F155" s="276"/>
      <c r="G155" s="291"/>
      <c r="H155" s="3">
        <f t="shared" si="5"/>
        <v>0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4"/>
        <v>0.85</v>
      </c>
      <c r="E156" s="419"/>
      <c r="F156" s="276"/>
      <c r="G156" s="291"/>
      <c r="H156" s="3">
        <f t="shared" si="5"/>
        <v>0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4"/>
        <v>0.85</v>
      </c>
      <c r="E157" s="419"/>
      <c r="F157" s="276"/>
      <c r="G157" s="291"/>
      <c r="H157" s="3">
        <f t="shared" si="5"/>
        <v>0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4"/>
        <v>0.85</v>
      </c>
      <c r="E158" s="419"/>
      <c r="F158" s="276"/>
      <c r="G158" s="291"/>
      <c r="H158" s="3">
        <f t="shared" si="5"/>
        <v>0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4"/>
        <v>0.85</v>
      </c>
      <c r="E159" s="419"/>
      <c r="F159" s="276"/>
      <c r="G159" s="291"/>
      <c r="H159" s="3">
        <f t="shared" si="5"/>
        <v>0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4"/>
        <v>0.85</v>
      </c>
      <c r="E160" s="419"/>
      <c r="F160" s="276"/>
      <c r="G160" s="291"/>
      <c r="H160" s="3">
        <f t="shared" si="5"/>
        <v>0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4"/>
        <v>0.85</v>
      </c>
      <c r="E161" s="419"/>
      <c r="F161" s="276"/>
      <c r="G161" s="291"/>
      <c r="H161" s="3">
        <f t="shared" si="5"/>
        <v>0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4"/>
        <v>0.85</v>
      </c>
      <c r="E162" s="419"/>
      <c r="F162" s="276"/>
      <c r="G162" s="291"/>
      <c r="H162" s="3">
        <f t="shared" si="5"/>
        <v>0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4"/>
        <v>0.85</v>
      </c>
      <c r="E163" s="419"/>
      <c r="F163" s="276"/>
      <c r="G163" s="291"/>
      <c r="H163" s="3">
        <f t="shared" si="5"/>
        <v>0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4"/>
        <v>0.85</v>
      </c>
      <c r="E164" s="419"/>
      <c r="F164" s="276"/>
      <c r="G164" s="291"/>
      <c r="H164" s="3">
        <f t="shared" si="5"/>
        <v>0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4"/>
        <v>0.85</v>
      </c>
      <c r="E165" s="419"/>
      <c r="F165" s="276"/>
      <c r="G165" s="291"/>
      <c r="H165" s="3">
        <f t="shared" si="5"/>
        <v>0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4"/>
        <v>0.85</v>
      </c>
      <c r="E166" s="419"/>
      <c r="F166" s="276"/>
      <c r="G166" s="291"/>
      <c r="H166" s="3">
        <f t="shared" si="5"/>
        <v>0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4"/>
        <v>0.85</v>
      </c>
      <c r="E167" s="419"/>
      <c r="F167" s="276"/>
      <c r="G167" s="291"/>
      <c r="H167" s="291">
        <f t="shared" si="5"/>
        <v>0</v>
      </c>
      <c r="I167" s="291">
        <f t="shared" si="6"/>
        <v>0</v>
      </c>
      <c r="J167" s="291"/>
      <c r="K167" s="291">
        <f>IF(I167=0,0,(инф.!$C$1)*I167)</f>
        <v>0</v>
      </c>
    </row>
    <row r="168" spans="1:14" hidden="1">
      <c r="A168" s="3">
        <v>50</v>
      </c>
      <c r="B168" s="276"/>
      <c r="C168" s="279"/>
      <c r="D168" s="430">
        <f t="shared" si="4"/>
        <v>0.85</v>
      </c>
      <c r="E168" s="419"/>
      <c r="F168" s="276"/>
      <c r="G168" s="291"/>
      <c r="H168" s="291">
        <f t="shared" si="5"/>
        <v>0</v>
      </c>
      <c r="I168" s="291">
        <f t="shared" si="6"/>
        <v>0</v>
      </c>
      <c r="J168" s="291">
        <f>I168*инф.!$D$1</f>
        <v>0</v>
      </c>
      <c r="K168" s="291">
        <f>IF(I168=0,0,(инф.!$C$1)*I168)</f>
        <v>0</v>
      </c>
    </row>
    <row r="169" spans="1:14">
      <c r="A169" s="180">
        <v>51</v>
      </c>
      <c r="B169" s="242"/>
      <c r="C169" s="243">
        <f>IF(D113="L крив.1 (м)",0,D113)</f>
        <v>0</v>
      </c>
      <c r="D169" s="430">
        <v>0.9</v>
      </c>
      <c r="E169" s="422"/>
      <c r="F169" s="242"/>
      <c r="G169" s="244">
        <f>E115</f>
        <v>0</v>
      </c>
      <c r="H169" s="244">
        <f t="shared" si="5"/>
        <v>0</v>
      </c>
      <c r="I169" s="244">
        <f t="shared" si="6"/>
        <v>0</v>
      </c>
      <c r="J169" s="244">
        <f>I169*инф.!$D$1</f>
        <v>0</v>
      </c>
      <c r="K169" s="244">
        <f>IF(I169=0,0,(инф.!$C$1)*I169)</f>
        <v>0</v>
      </c>
    </row>
    <row r="170" spans="1:14">
      <c r="A170" s="176">
        <v>52</v>
      </c>
      <c r="B170" s="242"/>
      <c r="C170" s="243" t="str">
        <f>IF(F113="L крив.2 (м)",0,F113)</f>
        <v>Фрезеровка композита</v>
      </c>
      <c r="D170" s="430">
        <v>0.9</v>
      </c>
      <c r="E170" s="422"/>
      <c r="F170" s="242"/>
      <c r="G170" s="244">
        <f>G115</f>
        <v>7.8571428571428577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v>0.9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0.85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0.85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0.85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17.857142857142858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0</v>
      </c>
      <c r="G180" s="779"/>
      <c r="H180" s="779"/>
      <c r="I180" s="779"/>
      <c r="J180" s="779"/>
      <c r="K180" s="779"/>
    </row>
    <row r="181" spans="1:14" ht="15.75">
      <c r="A181" s="281" t="s">
        <v>101</v>
      </c>
      <c r="B181" s="281"/>
      <c r="C181" s="780"/>
      <c r="D181" s="780"/>
      <c r="E181" s="780"/>
      <c r="F181" s="780"/>
      <c r="G181" s="780"/>
      <c r="H181" s="780"/>
      <c r="I181" s="780"/>
      <c r="J181" s="780"/>
      <c r="K181" s="780"/>
    </row>
    <row r="182" spans="1:14" ht="15.75">
      <c r="A182" s="781"/>
      <c r="B182" s="781"/>
      <c r="C182" s="781"/>
      <c r="D182" s="781"/>
      <c r="E182" s="781"/>
      <c r="F182" s="781"/>
      <c r="G182" s="781"/>
      <c r="H182" s="781"/>
      <c r="I182" s="781"/>
      <c r="J182" s="781"/>
      <c r="K182" s="781"/>
    </row>
    <row r="183" spans="1:14" ht="15.75">
      <c r="A183" s="781"/>
      <c r="B183" s="781"/>
      <c r="C183" s="781"/>
      <c r="D183" s="781"/>
      <c r="E183" s="781"/>
      <c r="F183" s="781"/>
      <c r="G183" s="781"/>
      <c r="H183" s="781"/>
      <c r="I183" s="781"/>
      <c r="J183" s="781"/>
      <c r="K183" s="781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37" t="str">
        <f>изд.1!A185</f>
        <v>Топоров Э.В.</v>
      </c>
      <c r="B185" s="737"/>
      <c r="C185" s="737"/>
      <c r="D185" s="737"/>
      <c r="E185" s="245"/>
      <c r="F185" s="245"/>
      <c r="G185" s="245"/>
      <c r="H185" s="737"/>
      <c r="I185" s="737"/>
      <c r="J185" s="737"/>
      <c r="K185" s="737"/>
    </row>
    <row r="186" spans="1:14">
      <c r="A186" s="738"/>
      <c r="B186" s="738"/>
      <c r="C186" s="738"/>
      <c r="D186" s="738"/>
      <c r="E186" s="248"/>
      <c r="F186" s="248"/>
      <c r="G186" s="248"/>
      <c r="H186" s="738"/>
      <c r="I186" s="738"/>
      <c r="J186" s="738"/>
      <c r="K186" s="738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17" t="str">
        <f>$A$3</f>
        <v>ООО БАЛТИК-ЛАЙТ</v>
      </c>
      <c r="D191" s="717"/>
      <c r="E191" s="717"/>
      <c r="F191" s="717"/>
      <c r="G191" s="717"/>
      <c r="H191" s="717"/>
      <c r="I191" s="717"/>
      <c r="J191" s="717"/>
      <c r="K191" s="717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8" t="s">
        <v>23459</v>
      </c>
      <c r="K192" s="719"/>
    </row>
    <row r="193" spans="1:11" ht="24" customHeight="1">
      <c r="A193" s="777">
        <v>1</v>
      </c>
      <c r="B193" s="722"/>
      <c r="C193" s="724" t="str">
        <f>C119</f>
        <v>Подготовка рабоч. проекта на производство</v>
      </c>
      <c r="D193" s="726"/>
      <c r="E193" s="736"/>
      <c r="F193" s="352"/>
      <c r="G193" s="730"/>
      <c r="H193" s="726"/>
      <c r="I193" s="357">
        <f>D193*E193</f>
        <v>0</v>
      </c>
      <c r="J193" s="732"/>
      <c r="K193" s="733"/>
    </row>
    <row r="194" spans="1:11" ht="24" customHeight="1" thickBot="1">
      <c r="A194" s="778"/>
      <c r="B194" s="723"/>
      <c r="C194" s="725"/>
      <c r="D194" s="727"/>
      <c r="E194" s="729"/>
      <c r="F194" s="351"/>
      <c r="G194" s="731"/>
      <c r="H194" s="727"/>
      <c r="I194" s="358"/>
      <c r="J194" s="734"/>
      <c r="K194" s="735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7" t="str">
        <f>$A$3</f>
        <v>ООО БАЛТИК-ЛАЙТ</v>
      </c>
      <c r="D196" s="717"/>
      <c r="E196" s="717"/>
      <c r="F196" s="717"/>
      <c r="G196" s="717"/>
      <c r="H196" s="717"/>
      <c r="I196" s="717"/>
      <c r="J196" s="717"/>
      <c r="K196" s="717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8" t="s">
        <v>23459</v>
      </c>
      <c r="K197" s="719"/>
    </row>
    <row r="198" spans="1:11" ht="23.25" customHeight="1">
      <c r="A198" s="777">
        <v>2</v>
      </c>
      <c r="B198" s="722"/>
      <c r="C198" s="724">
        <f>C120</f>
        <v>0</v>
      </c>
      <c r="D198" s="726"/>
      <c r="E198" s="736" t="e">
        <f>J120/H120</f>
        <v>#DIV/0!</v>
      </c>
      <c r="F198" s="352"/>
      <c r="G198" s="730"/>
      <c r="H198" s="726">
        <v>1</v>
      </c>
      <c r="I198" s="357" t="e">
        <f>D198*E198</f>
        <v>#DIV/0!</v>
      </c>
      <c r="J198" s="732"/>
      <c r="K198" s="733"/>
    </row>
    <row r="199" spans="1:11" ht="23.25" customHeight="1" thickBot="1">
      <c r="A199" s="778"/>
      <c r="B199" s="723"/>
      <c r="C199" s="725"/>
      <c r="D199" s="727"/>
      <c r="E199" s="729"/>
      <c r="F199" s="351"/>
      <c r="G199" s="731"/>
      <c r="H199" s="727"/>
      <c r="I199" s="358"/>
      <c r="J199" s="734"/>
      <c r="K199" s="735"/>
    </row>
    <row r="200" spans="1:11" ht="15.75" thickBot="1"/>
    <row r="201" spans="1:11" ht="16.5" thickBot="1">
      <c r="A201" s="370"/>
      <c r="B201" s="370"/>
      <c r="C201" s="717" t="str">
        <f>$A$3</f>
        <v>ООО БАЛТИК-ЛАЙТ</v>
      </c>
      <c r="D201" s="717"/>
      <c r="E201" s="717"/>
      <c r="F201" s="717"/>
      <c r="G201" s="717"/>
      <c r="H201" s="717"/>
      <c r="I201" s="717"/>
      <c r="J201" s="717"/>
      <c r="K201" s="717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8" t="s">
        <v>23459</v>
      </c>
      <c r="K202" s="719"/>
    </row>
    <row r="203" spans="1:11">
      <c r="A203" s="777">
        <v>3</v>
      </c>
      <c r="B203" s="722"/>
      <c r="C203" s="724">
        <f>C121</f>
        <v>0</v>
      </c>
      <c r="D203" s="726"/>
      <c r="E203" s="736" t="e">
        <f>J121/H121</f>
        <v>#DIV/0!</v>
      </c>
      <c r="F203" s="352"/>
      <c r="G203" s="730"/>
      <c r="H203" s="726">
        <v>1</v>
      </c>
      <c r="I203" s="357" t="e">
        <f>D203*E203</f>
        <v>#DIV/0!</v>
      </c>
      <c r="J203" s="732"/>
      <c r="K203" s="733"/>
    </row>
    <row r="204" spans="1:11" ht="15.75" thickBot="1">
      <c r="A204" s="778"/>
      <c r="B204" s="723"/>
      <c r="C204" s="725"/>
      <c r="D204" s="727"/>
      <c r="E204" s="729"/>
      <c r="F204" s="351"/>
      <c r="G204" s="731"/>
      <c r="H204" s="727"/>
      <c r="I204" s="358"/>
      <c r="J204" s="734"/>
      <c r="K204" s="735"/>
    </row>
    <row r="205" spans="1:11" ht="15.75" thickBot="1"/>
    <row r="206" spans="1:11" ht="16.5" thickBot="1">
      <c r="A206" s="370"/>
      <c r="B206" s="370"/>
      <c r="C206" s="717" t="str">
        <f>$A$3</f>
        <v>ООО БАЛТИК-ЛАЙТ</v>
      </c>
      <c r="D206" s="717"/>
      <c r="E206" s="717"/>
      <c r="F206" s="717"/>
      <c r="G206" s="717"/>
      <c r="H206" s="717"/>
      <c r="I206" s="717"/>
      <c r="J206" s="717"/>
      <c r="K206" s="717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8" t="s">
        <v>23459</v>
      </c>
      <c r="K207" s="719"/>
    </row>
    <row r="208" spans="1:11">
      <c r="A208" s="777">
        <v>4</v>
      </c>
      <c r="B208" s="722"/>
      <c r="C208" s="724">
        <f>C122</f>
        <v>0</v>
      </c>
      <c r="D208" s="726"/>
      <c r="E208" s="736" t="e">
        <f>J122/H122</f>
        <v>#DIV/0!</v>
      </c>
      <c r="F208" s="352"/>
      <c r="G208" s="730"/>
      <c r="H208" s="726">
        <v>1</v>
      </c>
      <c r="I208" s="357" t="e">
        <f>D208*E208</f>
        <v>#DIV/0!</v>
      </c>
      <c r="J208" s="732"/>
      <c r="K208" s="733"/>
    </row>
    <row r="209" spans="1:11" ht="15.75" thickBot="1">
      <c r="A209" s="778"/>
      <c r="B209" s="723"/>
      <c r="C209" s="725"/>
      <c r="D209" s="727"/>
      <c r="E209" s="729"/>
      <c r="F209" s="351"/>
      <c r="G209" s="731"/>
      <c r="H209" s="727"/>
      <c r="I209" s="358"/>
      <c r="J209" s="734"/>
      <c r="K209" s="735"/>
    </row>
    <row r="210" spans="1:11" ht="15.75" thickBot="1"/>
    <row r="211" spans="1:11" ht="16.5" thickBot="1">
      <c r="A211" s="370"/>
      <c r="B211" s="370"/>
      <c r="C211" s="717" t="str">
        <f>$A$3</f>
        <v>ООО БАЛТИК-ЛАЙТ</v>
      </c>
      <c r="D211" s="717"/>
      <c r="E211" s="717"/>
      <c r="F211" s="717"/>
      <c r="G211" s="717"/>
      <c r="H211" s="717"/>
      <c r="I211" s="717"/>
      <c r="J211" s="717"/>
      <c r="K211" s="717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8" t="s">
        <v>23459</v>
      </c>
      <c r="K212" s="719"/>
    </row>
    <row r="213" spans="1:11">
      <c r="A213" s="777">
        <v>5</v>
      </c>
      <c r="B213" s="722"/>
      <c r="C213" s="724">
        <f>C123</f>
        <v>0</v>
      </c>
      <c r="D213" s="726"/>
      <c r="E213" s="736" t="e">
        <f>J123/H123</f>
        <v>#DIV/0!</v>
      </c>
      <c r="F213" s="352"/>
      <c r="G213" s="730"/>
      <c r="H213" s="726">
        <v>1</v>
      </c>
      <c r="I213" s="357" t="e">
        <f>D213*E213</f>
        <v>#DIV/0!</v>
      </c>
      <c r="J213" s="732"/>
      <c r="K213" s="733"/>
    </row>
    <row r="214" spans="1:11" ht="15.75" thickBot="1">
      <c r="A214" s="778"/>
      <c r="B214" s="723"/>
      <c r="C214" s="725"/>
      <c r="D214" s="727"/>
      <c r="E214" s="729"/>
      <c r="F214" s="351"/>
      <c r="G214" s="731"/>
      <c r="H214" s="727"/>
      <c r="I214" s="358"/>
      <c r="J214" s="734"/>
      <c r="K214" s="735"/>
    </row>
    <row r="215" spans="1:11" ht="15.75" thickBot="1"/>
    <row r="216" spans="1:11" ht="16.5" thickBot="1">
      <c r="A216" s="370"/>
      <c r="B216" s="370"/>
      <c r="C216" s="717" t="str">
        <f>$A$3</f>
        <v>ООО БАЛТИК-ЛАЙТ</v>
      </c>
      <c r="D216" s="717"/>
      <c r="E216" s="717"/>
      <c r="F216" s="717"/>
      <c r="G216" s="717"/>
      <c r="H216" s="717"/>
      <c r="I216" s="717"/>
      <c r="J216" s="717"/>
      <c r="K216" s="717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8" t="s">
        <v>23459</v>
      </c>
      <c r="K217" s="719"/>
    </row>
    <row r="218" spans="1:11">
      <c r="A218" s="777">
        <v>6</v>
      </c>
      <c r="B218" s="722"/>
      <c r="C218" s="724">
        <f>C124</f>
        <v>0</v>
      </c>
      <c r="D218" s="726"/>
      <c r="E218" s="736" t="e">
        <f>J124/H124</f>
        <v>#DIV/0!</v>
      </c>
      <c r="F218" s="352"/>
      <c r="G218" s="730"/>
      <c r="H218" s="726">
        <v>1</v>
      </c>
      <c r="I218" s="357" t="e">
        <f>D218*E218</f>
        <v>#DIV/0!</v>
      </c>
      <c r="J218" s="732"/>
      <c r="K218" s="733"/>
    </row>
    <row r="219" spans="1:11" ht="15.75" thickBot="1">
      <c r="A219" s="778"/>
      <c r="B219" s="723"/>
      <c r="C219" s="725"/>
      <c r="D219" s="727"/>
      <c r="E219" s="729"/>
      <c r="F219" s="351"/>
      <c r="G219" s="731"/>
      <c r="H219" s="727"/>
      <c r="I219" s="358"/>
      <c r="J219" s="734"/>
      <c r="K219" s="735"/>
    </row>
    <row r="220" spans="1:11" ht="15.75" thickBot="1"/>
    <row r="221" spans="1:11" ht="16.5" thickBot="1">
      <c r="A221" s="370"/>
      <c r="B221" s="370"/>
      <c r="C221" s="717" t="str">
        <f>$A$3</f>
        <v>ООО БАЛТИК-ЛАЙТ</v>
      </c>
      <c r="D221" s="717"/>
      <c r="E221" s="717"/>
      <c r="F221" s="717"/>
      <c r="G221" s="717"/>
      <c r="H221" s="717"/>
      <c r="I221" s="717"/>
      <c r="J221" s="717"/>
      <c r="K221" s="717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8" t="s">
        <v>23459</v>
      </c>
      <c r="K222" s="719"/>
    </row>
    <row r="223" spans="1:11">
      <c r="A223" s="777">
        <v>7</v>
      </c>
      <c r="B223" s="722"/>
      <c r="C223" s="724">
        <f>C125</f>
        <v>0</v>
      </c>
      <c r="D223" s="726"/>
      <c r="E223" s="736" t="e">
        <f>J125/H125</f>
        <v>#DIV/0!</v>
      </c>
      <c r="F223" s="352"/>
      <c r="G223" s="730"/>
      <c r="H223" s="726">
        <v>1</v>
      </c>
      <c r="I223" s="357" t="e">
        <f>D223*E223</f>
        <v>#DIV/0!</v>
      </c>
      <c r="J223" s="732"/>
      <c r="K223" s="733"/>
    </row>
    <row r="224" spans="1:11" ht="15.75" thickBot="1">
      <c r="A224" s="778"/>
      <c r="B224" s="723"/>
      <c r="C224" s="725"/>
      <c r="D224" s="727"/>
      <c r="E224" s="729"/>
      <c r="F224" s="351"/>
      <c r="G224" s="731"/>
      <c r="H224" s="727"/>
      <c r="I224" s="358"/>
      <c r="J224" s="734"/>
      <c r="K224" s="735"/>
    </row>
    <row r="225" spans="1:11" ht="15.75" thickBot="1"/>
    <row r="226" spans="1:11" ht="16.5" thickBot="1">
      <c r="A226" s="370"/>
      <c r="B226" s="370"/>
      <c r="C226" s="717" t="str">
        <f>$A$3</f>
        <v>ООО БАЛТИК-ЛАЙТ</v>
      </c>
      <c r="D226" s="717"/>
      <c r="E226" s="717"/>
      <c r="F226" s="717"/>
      <c r="G226" s="717"/>
      <c r="H226" s="717"/>
      <c r="I226" s="717"/>
      <c r="J226" s="717"/>
      <c r="K226" s="717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8" t="s">
        <v>23459</v>
      </c>
      <c r="K227" s="719"/>
    </row>
    <row r="228" spans="1:11">
      <c r="A228" s="777">
        <v>8</v>
      </c>
      <c r="B228" s="722"/>
      <c r="C228" s="724">
        <f>C126</f>
        <v>0</v>
      </c>
      <c r="D228" s="726"/>
      <c r="E228" s="736" t="e">
        <f>J126/H126</f>
        <v>#DIV/0!</v>
      </c>
      <c r="F228" s="352"/>
      <c r="G228" s="730"/>
      <c r="H228" s="726">
        <v>1</v>
      </c>
      <c r="I228" s="357" t="e">
        <f>D228*E228</f>
        <v>#DIV/0!</v>
      </c>
      <c r="J228" s="732"/>
      <c r="K228" s="733"/>
    </row>
    <row r="229" spans="1:11" ht="15.75" thickBot="1">
      <c r="A229" s="778"/>
      <c r="B229" s="723"/>
      <c r="C229" s="725"/>
      <c r="D229" s="727"/>
      <c r="E229" s="729"/>
      <c r="F229" s="351"/>
      <c r="G229" s="731"/>
      <c r="H229" s="727"/>
      <c r="I229" s="358"/>
      <c r="J229" s="734"/>
      <c r="K229" s="735"/>
    </row>
    <row r="230" spans="1:11" ht="15.75" thickBot="1"/>
    <row r="231" spans="1:11" ht="16.5" thickBot="1">
      <c r="A231" s="370"/>
      <c r="B231" s="370"/>
      <c r="C231" s="717" t="str">
        <f>$A$3</f>
        <v>ООО БАЛТИК-ЛАЙТ</v>
      </c>
      <c r="D231" s="717"/>
      <c r="E231" s="717"/>
      <c r="F231" s="717"/>
      <c r="G231" s="717"/>
      <c r="H231" s="717"/>
      <c r="I231" s="717"/>
      <c r="J231" s="717"/>
      <c r="K231" s="717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8" t="s">
        <v>23459</v>
      </c>
      <c r="K232" s="719"/>
    </row>
    <row r="233" spans="1:11">
      <c r="A233" s="777">
        <v>9</v>
      </c>
      <c r="B233" s="722"/>
      <c r="C233" s="724">
        <f>C127</f>
        <v>0</v>
      </c>
      <c r="D233" s="726"/>
      <c r="E233" s="736" t="e">
        <f>J127/H127</f>
        <v>#DIV/0!</v>
      </c>
      <c r="F233" s="352"/>
      <c r="G233" s="730"/>
      <c r="H233" s="726">
        <v>1</v>
      </c>
      <c r="I233" s="357" t="e">
        <f>D233*E233</f>
        <v>#DIV/0!</v>
      </c>
      <c r="J233" s="732"/>
      <c r="K233" s="733"/>
    </row>
    <row r="234" spans="1:11" ht="15.75" thickBot="1">
      <c r="A234" s="778"/>
      <c r="B234" s="723"/>
      <c r="C234" s="725"/>
      <c r="D234" s="727"/>
      <c r="E234" s="729"/>
      <c r="F234" s="351"/>
      <c r="G234" s="731"/>
      <c r="H234" s="727"/>
      <c r="I234" s="358"/>
      <c r="J234" s="734"/>
      <c r="K234" s="735"/>
    </row>
    <row r="235" spans="1:11" ht="15.75" thickBot="1"/>
    <row r="236" spans="1:11" ht="16.5" thickBot="1">
      <c r="A236" s="370"/>
      <c r="B236" s="370"/>
      <c r="C236" s="717" t="str">
        <f>$A$3</f>
        <v>ООО БАЛТИК-ЛАЙТ</v>
      </c>
      <c r="D236" s="717"/>
      <c r="E236" s="717"/>
      <c r="F236" s="717"/>
      <c r="G236" s="717"/>
      <c r="H236" s="717"/>
      <c r="I236" s="717"/>
      <c r="J236" s="717"/>
      <c r="K236" s="717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8" t="s">
        <v>23459</v>
      </c>
      <c r="K237" s="719"/>
    </row>
    <row r="238" spans="1:11" ht="15" customHeight="1">
      <c r="A238" s="777">
        <v>10</v>
      </c>
      <c r="B238" s="722"/>
      <c r="C238" s="724">
        <f>C128</f>
        <v>0</v>
      </c>
      <c r="D238" s="726"/>
      <c r="E238" s="736" t="e">
        <f>J128/H128</f>
        <v>#DIV/0!</v>
      </c>
      <c r="F238" s="352"/>
      <c r="G238" s="730"/>
      <c r="H238" s="726">
        <v>1</v>
      </c>
      <c r="I238" s="357" t="e">
        <f>D238*E238</f>
        <v>#DIV/0!</v>
      </c>
      <c r="J238" s="732"/>
      <c r="K238" s="733"/>
    </row>
    <row r="239" spans="1:11" ht="15.75" customHeight="1" thickBot="1">
      <c r="A239" s="778"/>
      <c r="B239" s="723"/>
      <c r="C239" s="725"/>
      <c r="D239" s="727"/>
      <c r="E239" s="729"/>
      <c r="F239" s="351"/>
      <c r="G239" s="731"/>
      <c r="H239" s="727"/>
      <c r="I239" s="358"/>
      <c r="J239" s="734"/>
      <c r="K239" s="735"/>
    </row>
    <row r="240" spans="1:11" ht="15.75" thickBot="1"/>
    <row r="241" spans="1:11" ht="16.5" thickBot="1">
      <c r="A241" s="370"/>
      <c r="B241" s="370"/>
      <c r="C241" s="717" t="str">
        <f>$A$3</f>
        <v>ООО БАЛТИК-ЛАЙТ</v>
      </c>
      <c r="D241" s="717"/>
      <c r="E241" s="717"/>
      <c r="F241" s="717"/>
      <c r="G241" s="717"/>
      <c r="H241" s="717"/>
      <c r="I241" s="717"/>
      <c r="J241" s="717"/>
      <c r="K241" s="717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8" t="s">
        <v>23459</v>
      </c>
      <c r="K242" s="719"/>
    </row>
    <row r="243" spans="1:11" ht="15" customHeight="1">
      <c r="A243" s="777">
        <v>11</v>
      </c>
      <c r="B243" s="722"/>
      <c r="C243" s="724">
        <f>C129</f>
        <v>0</v>
      </c>
      <c r="D243" s="726"/>
      <c r="E243" s="736" t="e">
        <f>J129/H129</f>
        <v>#DIV/0!</v>
      </c>
      <c r="F243" s="352"/>
      <c r="G243" s="730"/>
      <c r="H243" s="726">
        <v>1</v>
      </c>
      <c r="I243" s="357" t="e">
        <f>D243*E243</f>
        <v>#DIV/0!</v>
      </c>
      <c r="J243" s="732"/>
      <c r="K243" s="733"/>
    </row>
    <row r="244" spans="1:11" ht="15.75" customHeight="1" thickBot="1">
      <c r="A244" s="778"/>
      <c r="B244" s="723"/>
      <c r="C244" s="725"/>
      <c r="D244" s="727"/>
      <c r="E244" s="729"/>
      <c r="F244" s="351"/>
      <c r="G244" s="731"/>
      <c r="H244" s="727"/>
      <c r="I244" s="358"/>
      <c r="J244" s="734"/>
      <c r="K244" s="735"/>
    </row>
    <row r="245" spans="1:11" ht="15.75" thickBot="1"/>
    <row r="246" spans="1:11" ht="16.5" thickBot="1">
      <c r="A246" s="370"/>
      <c r="B246" s="370"/>
      <c r="C246" s="717" t="str">
        <f>$A$3</f>
        <v>ООО БАЛТИК-ЛАЙТ</v>
      </c>
      <c r="D246" s="717"/>
      <c r="E246" s="717"/>
      <c r="F246" s="717"/>
      <c r="G246" s="717"/>
      <c r="H246" s="717"/>
      <c r="I246" s="717"/>
      <c r="J246" s="717"/>
      <c r="K246" s="717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8" t="s">
        <v>23459</v>
      </c>
      <c r="K247" s="719"/>
    </row>
    <row r="248" spans="1:11" ht="15" customHeight="1">
      <c r="A248" s="777">
        <v>12</v>
      </c>
      <c r="B248" s="722"/>
      <c r="C248" s="724">
        <f>C130</f>
        <v>0</v>
      </c>
      <c r="D248" s="726"/>
      <c r="E248" s="736" t="e">
        <f>J130/H130</f>
        <v>#DIV/0!</v>
      </c>
      <c r="F248" s="352"/>
      <c r="G248" s="730"/>
      <c r="H248" s="726">
        <v>1</v>
      </c>
      <c r="I248" s="357" t="e">
        <f>D248*E248</f>
        <v>#DIV/0!</v>
      </c>
      <c r="J248" s="732"/>
      <c r="K248" s="733"/>
    </row>
    <row r="249" spans="1:11" ht="15.75" customHeight="1" thickBot="1">
      <c r="A249" s="778"/>
      <c r="B249" s="723"/>
      <c r="C249" s="725"/>
      <c r="D249" s="727"/>
      <c r="E249" s="729"/>
      <c r="F249" s="351"/>
      <c r="G249" s="731"/>
      <c r="H249" s="727"/>
      <c r="I249" s="358"/>
      <c r="J249" s="734"/>
      <c r="K249" s="735"/>
    </row>
    <row r="250" spans="1:11" ht="15.75" thickBot="1"/>
    <row r="251" spans="1:11" ht="16.5" thickBot="1">
      <c r="A251" s="370"/>
      <c r="B251" s="370"/>
      <c r="C251" s="717" t="str">
        <f>$A$3</f>
        <v>ООО БАЛТИК-ЛАЙТ</v>
      </c>
      <c r="D251" s="717"/>
      <c r="E251" s="717"/>
      <c r="F251" s="717"/>
      <c r="G251" s="717"/>
      <c r="H251" s="717"/>
      <c r="I251" s="717"/>
      <c r="J251" s="717"/>
      <c r="K251" s="717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8" t="s">
        <v>23459</v>
      </c>
      <c r="K252" s="719"/>
    </row>
    <row r="253" spans="1:11" ht="15" customHeight="1">
      <c r="A253" s="777">
        <v>13</v>
      </c>
      <c r="B253" s="722"/>
      <c r="C253" s="724">
        <f>C131</f>
        <v>0</v>
      </c>
      <c r="D253" s="726"/>
      <c r="E253" s="736" t="e">
        <f>J131/H131</f>
        <v>#DIV/0!</v>
      </c>
      <c r="F253" s="352"/>
      <c r="G253" s="730"/>
      <c r="H253" s="726">
        <v>1</v>
      </c>
      <c r="I253" s="357" t="e">
        <f>D253*E253</f>
        <v>#DIV/0!</v>
      </c>
      <c r="J253" s="732"/>
      <c r="K253" s="733"/>
    </row>
    <row r="254" spans="1:11" ht="15.75" customHeight="1" thickBot="1">
      <c r="A254" s="778"/>
      <c r="B254" s="723"/>
      <c r="C254" s="725"/>
      <c r="D254" s="727"/>
      <c r="E254" s="729"/>
      <c r="F254" s="351"/>
      <c r="G254" s="731"/>
      <c r="H254" s="727"/>
      <c r="I254" s="358"/>
      <c r="J254" s="734"/>
      <c r="K254" s="735"/>
    </row>
    <row r="255" spans="1:11" ht="15.75" thickBot="1"/>
    <row r="256" spans="1:11" ht="16.5" thickBot="1">
      <c r="A256" s="370"/>
      <c r="B256" s="370"/>
      <c r="C256" s="717" t="str">
        <f>$A$3</f>
        <v>ООО БАЛТИК-ЛАЙТ</v>
      </c>
      <c r="D256" s="717"/>
      <c r="E256" s="717"/>
      <c r="F256" s="717"/>
      <c r="G256" s="717"/>
      <c r="H256" s="717"/>
      <c r="I256" s="717"/>
      <c r="J256" s="717"/>
      <c r="K256" s="717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8" t="s">
        <v>23459</v>
      </c>
      <c r="K257" s="719"/>
    </row>
    <row r="258" spans="1:11" ht="15" customHeight="1">
      <c r="A258" s="777">
        <v>14</v>
      </c>
      <c r="B258" s="722"/>
      <c r="C258" s="724">
        <f>C132</f>
        <v>0</v>
      </c>
      <c r="D258" s="726"/>
      <c r="E258" s="736" t="e">
        <f>J132/H132</f>
        <v>#DIV/0!</v>
      </c>
      <c r="F258" s="352"/>
      <c r="G258" s="730"/>
      <c r="H258" s="726">
        <v>1</v>
      </c>
      <c r="I258" s="357" t="e">
        <f>D258*E258</f>
        <v>#DIV/0!</v>
      </c>
      <c r="J258" s="732"/>
      <c r="K258" s="733"/>
    </row>
    <row r="259" spans="1:11" ht="15.75" customHeight="1" thickBot="1">
      <c r="A259" s="778"/>
      <c r="B259" s="723"/>
      <c r="C259" s="725"/>
      <c r="D259" s="727"/>
      <c r="E259" s="729"/>
      <c r="F259" s="351"/>
      <c r="G259" s="731"/>
      <c r="H259" s="727"/>
      <c r="I259" s="358"/>
      <c r="J259" s="734"/>
      <c r="K259" s="735"/>
    </row>
    <row r="260" spans="1:11" ht="15.75" thickBot="1"/>
    <row r="261" spans="1:11" ht="16.5" thickBot="1">
      <c r="A261" s="370"/>
      <c r="B261" s="370"/>
      <c r="C261" s="717" t="str">
        <f>$A$3</f>
        <v>ООО БАЛТИК-ЛАЙТ</v>
      </c>
      <c r="D261" s="717"/>
      <c r="E261" s="717"/>
      <c r="F261" s="717"/>
      <c r="G261" s="717"/>
      <c r="H261" s="717"/>
      <c r="I261" s="717"/>
      <c r="J261" s="717"/>
      <c r="K261" s="717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8" t="s">
        <v>23459</v>
      </c>
      <c r="K262" s="719"/>
    </row>
    <row r="263" spans="1:11" ht="15" customHeight="1">
      <c r="A263" s="777">
        <v>15</v>
      </c>
      <c r="B263" s="722"/>
      <c r="C263" s="724">
        <f>C133</f>
        <v>0</v>
      </c>
      <c r="D263" s="726"/>
      <c r="E263" s="736" t="e">
        <f>J133/H133</f>
        <v>#DIV/0!</v>
      </c>
      <c r="F263" s="352"/>
      <c r="G263" s="730"/>
      <c r="H263" s="726">
        <v>1</v>
      </c>
      <c r="I263" s="357" t="e">
        <f>D263*E263</f>
        <v>#DIV/0!</v>
      </c>
      <c r="J263" s="732"/>
      <c r="K263" s="733"/>
    </row>
    <row r="264" spans="1:11" ht="15.75" customHeight="1" thickBot="1">
      <c r="A264" s="778"/>
      <c r="B264" s="723"/>
      <c r="C264" s="725"/>
      <c r="D264" s="727"/>
      <c r="E264" s="729"/>
      <c r="F264" s="351"/>
      <c r="G264" s="731"/>
      <c r="H264" s="727"/>
      <c r="I264" s="358"/>
      <c r="J264" s="734"/>
      <c r="K264" s="735"/>
    </row>
    <row r="265" spans="1:11" ht="15.75" thickBot="1"/>
    <row r="266" spans="1:11" ht="16.5" thickBot="1">
      <c r="A266" s="370"/>
      <c r="B266" s="370"/>
      <c r="C266" s="717" t="str">
        <f>$A$3</f>
        <v>ООО БАЛТИК-ЛАЙТ</v>
      </c>
      <c r="D266" s="717"/>
      <c r="E266" s="717"/>
      <c r="F266" s="717"/>
      <c r="G266" s="717"/>
      <c r="H266" s="717"/>
      <c r="I266" s="717"/>
      <c r="J266" s="717"/>
      <c r="K266" s="717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8" t="s">
        <v>23459</v>
      </c>
      <c r="K267" s="719"/>
    </row>
    <row r="268" spans="1:11">
      <c r="A268" s="777">
        <v>16</v>
      </c>
      <c r="B268" s="722"/>
      <c r="C268" s="724">
        <f>C134</f>
        <v>0</v>
      </c>
      <c r="D268" s="726"/>
      <c r="E268" s="736" t="e">
        <f>J134/H134</f>
        <v>#DIV/0!</v>
      </c>
      <c r="F268" s="352"/>
      <c r="G268" s="730"/>
      <c r="H268" s="726">
        <v>1</v>
      </c>
      <c r="I268" s="357" t="e">
        <f>D268*E268</f>
        <v>#DIV/0!</v>
      </c>
      <c r="J268" s="732"/>
      <c r="K268" s="733"/>
    </row>
    <row r="269" spans="1:11" ht="15.75" thickBot="1">
      <c r="A269" s="778"/>
      <c r="B269" s="723"/>
      <c r="C269" s="725"/>
      <c r="D269" s="727"/>
      <c r="E269" s="729"/>
      <c r="F269" s="351"/>
      <c r="G269" s="731"/>
      <c r="H269" s="727"/>
      <c r="I269" s="358"/>
      <c r="J269" s="734"/>
      <c r="K269" s="735"/>
    </row>
    <row r="270" spans="1:11" ht="15.75" thickBot="1"/>
    <row r="271" spans="1:11" ht="16.5" thickBot="1">
      <c r="A271" s="370"/>
      <c r="B271" s="370"/>
      <c r="C271" s="717" t="str">
        <f>$A$3</f>
        <v>ООО БАЛТИК-ЛАЙТ</v>
      </c>
      <c r="D271" s="717"/>
      <c r="E271" s="717"/>
      <c r="F271" s="717"/>
      <c r="G271" s="717"/>
      <c r="H271" s="717"/>
      <c r="I271" s="717"/>
      <c r="J271" s="717"/>
      <c r="K271" s="717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8" t="s">
        <v>23459</v>
      </c>
      <c r="K272" s="719"/>
    </row>
    <row r="273" spans="1:11">
      <c r="A273" s="777">
        <v>17</v>
      </c>
      <c r="B273" s="722"/>
      <c r="C273" s="724">
        <f>C135</f>
        <v>0</v>
      </c>
      <c r="D273" s="726"/>
      <c r="E273" s="736" t="e">
        <f>J135/H135</f>
        <v>#DIV/0!</v>
      </c>
      <c r="F273" s="378"/>
      <c r="G273" s="730"/>
      <c r="H273" s="726">
        <v>1</v>
      </c>
      <c r="I273" s="357" t="e">
        <f>D273*E273</f>
        <v>#DIV/0!</v>
      </c>
      <c r="J273" s="732"/>
      <c r="K273" s="733"/>
    </row>
    <row r="274" spans="1:11" ht="15.75" thickBot="1">
      <c r="A274" s="778"/>
      <c r="B274" s="723"/>
      <c r="C274" s="725"/>
      <c r="D274" s="727"/>
      <c r="E274" s="729"/>
      <c r="F274" s="351"/>
      <c r="G274" s="731"/>
      <c r="H274" s="727"/>
      <c r="I274" s="358"/>
      <c r="J274" s="734"/>
      <c r="K274" s="735"/>
    </row>
    <row r="275" spans="1:11" ht="15.75" thickBot="1"/>
    <row r="276" spans="1:11" ht="16.5" thickBot="1">
      <c r="A276" s="370"/>
      <c r="B276" s="370"/>
      <c r="C276" s="717" t="str">
        <f>$A$3</f>
        <v>ООО БАЛТИК-ЛАЙТ</v>
      </c>
      <c r="D276" s="717"/>
      <c r="E276" s="717"/>
      <c r="F276" s="717"/>
      <c r="G276" s="717"/>
      <c r="H276" s="717"/>
      <c r="I276" s="717"/>
      <c r="J276" s="717"/>
      <c r="K276" s="717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8" t="s">
        <v>23459</v>
      </c>
      <c r="K277" s="719"/>
    </row>
    <row r="278" spans="1:11">
      <c r="A278" s="777">
        <v>18</v>
      </c>
      <c r="B278" s="722"/>
      <c r="C278" s="724">
        <f>C136</f>
        <v>0</v>
      </c>
      <c r="D278" s="726"/>
      <c r="E278" s="736" t="e">
        <f>J136/H136</f>
        <v>#DIV/0!</v>
      </c>
      <c r="F278" s="378"/>
      <c r="G278" s="730"/>
      <c r="H278" s="726">
        <v>1</v>
      </c>
      <c r="I278" s="357" t="e">
        <f>D278*E278</f>
        <v>#DIV/0!</v>
      </c>
      <c r="J278" s="732"/>
      <c r="K278" s="733"/>
    </row>
    <row r="279" spans="1:11" ht="15.75" thickBot="1">
      <c r="A279" s="778"/>
      <c r="B279" s="723"/>
      <c r="C279" s="725"/>
      <c r="D279" s="727"/>
      <c r="E279" s="729"/>
      <c r="F279" s="351"/>
      <c r="G279" s="731"/>
      <c r="H279" s="727"/>
      <c r="I279" s="358"/>
      <c r="J279" s="734"/>
      <c r="K279" s="735"/>
    </row>
    <row r="280" spans="1:11" ht="15.75" thickBot="1"/>
    <row r="281" spans="1:11" ht="16.5" thickBot="1">
      <c r="A281" s="370"/>
      <c r="B281" s="370"/>
      <c r="C281" s="717" t="str">
        <f>$A$3</f>
        <v>ООО БАЛТИК-ЛАЙТ</v>
      </c>
      <c r="D281" s="717"/>
      <c r="E281" s="717"/>
      <c r="F281" s="717"/>
      <c r="G281" s="717"/>
      <c r="H281" s="717"/>
      <c r="I281" s="717"/>
      <c r="J281" s="717"/>
      <c r="K281" s="717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8" t="s">
        <v>23459</v>
      </c>
      <c r="K282" s="719"/>
    </row>
    <row r="283" spans="1:11">
      <c r="A283" s="777">
        <v>19</v>
      </c>
      <c r="B283" s="722"/>
      <c r="C283" s="724">
        <f>C137</f>
        <v>0</v>
      </c>
      <c r="D283" s="726"/>
      <c r="E283" s="736" t="e">
        <f>J137/H137</f>
        <v>#DIV/0!</v>
      </c>
      <c r="F283" s="378"/>
      <c r="G283" s="730"/>
      <c r="H283" s="726">
        <v>1</v>
      </c>
      <c r="I283" s="357" t="e">
        <f>D283*E283</f>
        <v>#DIV/0!</v>
      </c>
      <c r="J283" s="732"/>
      <c r="K283" s="733"/>
    </row>
    <row r="284" spans="1:11" ht="15.75" thickBot="1">
      <c r="A284" s="778"/>
      <c r="B284" s="723"/>
      <c r="C284" s="725"/>
      <c r="D284" s="727"/>
      <c r="E284" s="729"/>
      <c r="F284" s="351"/>
      <c r="G284" s="731"/>
      <c r="H284" s="727"/>
      <c r="I284" s="358"/>
      <c r="J284" s="734"/>
      <c r="K284" s="735"/>
    </row>
    <row r="285" spans="1:11" ht="15.75" thickBot="1"/>
    <row r="286" spans="1:11" ht="16.5" thickBot="1">
      <c r="A286" s="370"/>
      <c r="B286" s="370"/>
      <c r="C286" s="717" t="str">
        <f>$A$3</f>
        <v>ООО БАЛТИК-ЛАЙТ</v>
      </c>
      <c r="D286" s="717"/>
      <c r="E286" s="717"/>
      <c r="F286" s="717"/>
      <c r="G286" s="717"/>
      <c r="H286" s="717"/>
      <c r="I286" s="717"/>
      <c r="J286" s="717"/>
      <c r="K286" s="717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8" t="s">
        <v>23459</v>
      </c>
      <c r="K287" s="719"/>
    </row>
    <row r="288" spans="1:11">
      <c r="A288" s="777">
        <v>20</v>
      </c>
      <c r="B288" s="722"/>
      <c r="C288" s="724">
        <f>C138</f>
        <v>0</v>
      </c>
      <c r="D288" s="726"/>
      <c r="E288" s="736" t="e">
        <f>J138/H138</f>
        <v>#DIV/0!</v>
      </c>
      <c r="F288" s="378"/>
      <c r="G288" s="730"/>
      <c r="H288" s="726">
        <v>1</v>
      </c>
      <c r="I288" s="357" t="e">
        <f>D288*E288</f>
        <v>#DIV/0!</v>
      </c>
      <c r="J288" s="732"/>
      <c r="K288" s="733"/>
    </row>
    <row r="289" spans="1:11" ht="15.75" thickBot="1">
      <c r="A289" s="778"/>
      <c r="B289" s="723"/>
      <c r="C289" s="725"/>
      <c r="D289" s="727"/>
      <c r="E289" s="729"/>
      <c r="F289" s="351"/>
      <c r="G289" s="731"/>
      <c r="H289" s="727"/>
      <c r="I289" s="358"/>
      <c r="J289" s="734"/>
      <c r="K289" s="735"/>
    </row>
  </sheetData>
  <mergeCells count="334"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phoneticPr fontId="0" type="noConversion"/>
  <conditionalFormatting sqref="G180:K180 C181:K183 A182:B183">
    <cfRule type="cellIs" dxfId="108" priority="9" operator="greaterThan">
      <formula>0</formula>
    </cfRule>
  </conditionalFormatting>
  <conditionalFormatting sqref="K9:K10 D7:K7 F11">
    <cfRule type="cellIs" dxfId="107" priority="3" operator="equal">
      <formula>0</formula>
    </cfRule>
  </conditionalFormatting>
  <conditionalFormatting sqref="K9:K10 D7:K7 F11">
    <cfRule type="cellIs" dxfId="106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topLeftCell="A75" zoomScaleNormal="100" zoomScaleSheetLayoutView="100" zoomScalePageLayoutView="55" workbookViewId="0">
      <selection activeCell="L98" sqref="L98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46" t="str">
        <f>ЗАЯВКА!E8</f>
        <v>ООО БАЛТИК-ЛАЙТ</v>
      </c>
      <c r="B3" s="746"/>
      <c r="C3" s="746"/>
      <c r="D3" s="746"/>
      <c r="E3" s="115"/>
      <c r="F3" s="748" t="s">
        <v>1</v>
      </c>
      <c r="G3" s="748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42698</v>
      </c>
    </row>
    <row r="5" spans="1:11" ht="15.75">
      <c r="A5" s="749" t="s">
        <v>2</v>
      </c>
      <c r="B5" s="749"/>
      <c r="C5" s="749"/>
      <c r="D5" s="749"/>
      <c r="E5" s="749"/>
      <c r="F5" s="749"/>
      <c r="G5" s="749"/>
      <c r="H5" s="749"/>
      <c r="I5" s="749"/>
      <c r="J5" s="749"/>
      <c r="K5" s="749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50">
        <f>'позиции для рачета'!B12</f>
        <v>0</v>
      </c>
      <c r="E7" s="751"/>
      <c r="F7" s="751"/>
      <c r="G7" s="751"/>
      <c r="H7" s="751"/>
      <c r="I7" s="751"/>
      <c r="J7" s="751"/>
      <c r="K7" s="752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рачета'!E12</f>
        <v>0</v>
      </c>
      <c r="G9" s="756">
        <f>'позиции для рачета'!C12</f>
        <v>0</v>
      </c>
      <c r="H9" s="1"/>
      <c r="I9" s="22" t="s">
        <v>23474</v>
      </c>
      <c r="J9" s="22"/>
      <c r="K9" s="275"/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рачета'!F12</f>
        <v>0</v>
      </c>
      <c r="G10" s="757"/>
      <c r="H10" s="1"/>
      <c r="I10" s="21" t="s">
        <v>115</v>
      </c>
      <c r="J10" s="21"/>
      <c r="K10" s="275"/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рачета'!D12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58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58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58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59" t="s">
        <v>152</v>
      </c>
      <c r="D17" s="759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Профиль Пилон 80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хлыст</v>
      </c>
      <c r="G19" s="412">
        <f>' Шаблон материалов'!F2</f>
        <v>8844</v>
      </c>
      <c r="H19" s="412"/>
      <c r="I19" s="413">
        <f t="shared" ref="I19:I82" si="0">$F$11*H19*D19</f>
        <v>0</v>
      </c>
      <c r="J19" s="775">
        <f>G19*I19*E19</f>
        <v>0</v>
      </c>
      <c r="K19" s="776"/>
    </row>
    <row r="20" spans="1:11">
      <c r="A20" s="109">
        <v>2</v>
      </c>
      <c r="B20" s="297"/>
      <c r="C20" s="412" t="str">
        <f>' Шаблон материалов'!B3</f>
        <v>Труба 80 х 80 х 3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метр. Пог.</v>
      </c>
      <c r="G20" s="412">
        <f>' Шаблон материалов'!F3</f>
        <v>280</v>
      </c>
      <c r="H20" s="412"/>
      <c r="I20" s="413">
        <f t="shared" si="0"/>
        <v>0</v>
      </c>
      <c r="J20" s="775">
        <f t="shared" ref="J20:J83" si="1">G20*I20*E20</f>
        <v>0</v>
      </c>
      <c r="K20" s="776"/>
    </row>
    <row r="21" spans="1:11">
      <c r="A21" s="109">
        <v>3</v>
      </c>
      <c r="B21" s="297"/>
      <c r="C21" s="412" t="str">
        <f>' Шаблон материалов'!B4</f>
        <v>Акрил мол. 3 мм</v>
      </c>
      <c r="D21" s="412">
        <f>' Шаблон материалов'!C4</f>
        <v>1</v>
      </c>
      <c r="E21" s="412">
        <f>' Шаблон материалов'!D4</f>
        <v>1</v>
      </c>
      <c r="F21" s="412" t="str">
        <f>' Шаблон материалов'!E4</f>
        <v>кв. метр</v>
      </c>
      <c r="G21" s="412">
        <f>' Шаблон материалов'!F4</f>
        <v>1340</v>
      </c>
      <c r="H21" s="412"/>
      <c r="I21" s="413">
        <f t="shared" si="0"/>
        <v>0</v>
      </c>
      <c r="J21" s="775">
        <f t="shared" si="1"/>
        <v>0</v>
      </c>
      <c r="K21" s="776"/>
    </row>
    <row r="22" spans="1:11">
      <c r="A22" s="109">
        <v>4</v>
      </c>
      <c r="B22" s="297"/>
      <c r="C22" s="412" t="str">
        <f>' Шаблон материалов'!B5</f>
        <v>Уголок 50 х 50 х 5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метр. Пог.</v>
      </c>
      <c r="G22" s="412">
        <f>' Шаблон материалов'!F5</f>
        <v>140</v>
      </c>
      <c r="H22" s="412"/>
      <c r="I22" s="413">
        <f t="shared" si="0"/>
        <v>0</v>
      </c>
      <c r="J22" s="775">
        <f t="shared" si="1"/>
        <v>0</v>
      </c>
      <c r="K22" s="776"/>
    </row>
    <row r="23" spans="1:11">
      <c r="A23" s="109">
        <v>5</v>
      </c>
      <c r="B23" s="297"/>
      <c r="C23" s="412" t="str">
        <f>' Шаблон материалов'!B6</f>
        <v>Модуль светодиодный 5050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шт.</v>
      </c>
      <c r="G23" s="412">
        <f>' Шаблон материалов'!F6</f>
        <v>35</v>
      </c>
      <c r="H23" s="412"/>
      <c r="I23" s="413">
        <f t="shared" si="0"/>
        <v>0</v>
      </c>
      <c r="J23" s="775">
        <f t="shared" si="1"/>
        <v>0</v>
      </c>
      <c r="K23" s="776"/>
    </row>
    <row r="24" spans="1:11">
      <c r="A24" s="109">
        <v>6</v>
      </c>
      <c r="B24" s="297"/>
      <c r="C24" s="412" t="str">
        <f>' Шаблон материалов'!B7</f>
        <v>Блок питания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шт.</v>
      </c>
      <c r="G24" s="412">
        <f>' Шаблон материалов'!F7</f>
        <v>1200</v>
      </c>
      <c r="H24" s="412"/>
      <c r="I24" s="413">
        <f t="shared" si="0"/>
        <v>0</v>
      </c>
      <c r="J24" s="775">
        <f t="shared" si="1"/>
        <v>0</v>
      </c>
      <c r="K24" s="776"/>
    </row>
    <row r="25" spans="1:11">
      <c r="A25" s="109">
        <v>7</v>
      </c>
      <c r="B25" s="297"/>
      <c r="C25" s="412" t="str">
        <f>' Шаблон материалов'!B8</f>
        <v>Полноцветная печать транслюцентная</v>
      </c>
      <c r="D25" s="412">
        <f>' Шаблон материалов'!C8</f>
        <v>1</v>
      </c>
      <c r="E25" s="412">
        <f>' Шаблон материалов'!D8</f>
        <v>1</v>
      </c>
      <c r="F25" s="412" t="str">
        <f>' Шаблон материалов'!E8</f>
        <v>кв. метр</v>
      </c>
      <c r="G25" s="412">
        <f>' Шаблон материалов'!F8</f>
        <v>760</v>
      </c>
      <c r="H25" s="412"/>
      <c r="I25" s="413">
        <f t="shared" si="0"/>
        <v>0</v>
      </c>
      <c r="J25" s="775">
        <f t="shared" si="1"/>
        <v>0</v>
      </c>
      <c r="K25" s="776"/>
    </row>
    <row r="26" spans="1:11">
      <c r="A26" s="109">
        <v>8</v>
      </c>
      <c r="B26" s="297"/>
      <c r="C26" s="412" t="str">
        <f>' Шаблон материалов'!B9</f>
        <v>Провод 3-хжильный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метр. Пог.</v>
      </c>
      <c r="G26" s="412">
        <f>' Шаблон материалов'!F9</f>
        <v>26</v>
      </c>
      <c r="H26" s="412"/>
      <c r="I26" s="413">
        <f t="shared" si="0"/>
        <v>0</v>
      </c>
      <c r="J26" s="775">
        <f t="shared" si="1"/>
        <v>0</v>
      </c>
      <c r="K26" s="776"/>
    </row>
    <row r="27" spans="1:11">
      <c r="A27" s="109">
        <v>9</v>
      </c>
      <c r="B27" s="300"/>
      <c r="C27" s="412" t="str">
        <f>' Шаблон материалов'!B10</f>
        <v>Блок бетонный 1 х 1 х 0,15 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куб. метр</v>
      </c>
      <c r="G27" s="412">
        <f>' Шаблон материалов'!F10</f>
        <v>20000</v>
      </c>
      <c r="H27" s="412"/>
      <c r="I27" s="413">
        <f t="shared" si="0"/>
        <v>0</v>
      </c>
      <c r="J27" s="775">
        <f t="shared" si="1"/>
        <v>0</v>
      </c>
      <c r="K27" s="776"/>
    </row>
    <row r="28" spans="1:11">
      <c r="A28" s="109">
        <v>10</v>
      </c>
      <c r="B28" s="300"/>
      <c r="C28" s="412" t="str">
        <f>' Шаблон материалов'!B11</f>
        <v>Блок бетонный 2 х 3 х 0,7 м</v>
      </c>
      <c r="D28" s="412">
        <f>' Шаблон материалов'!C11</f>
        <v>1</v>
      </c>
      <c r="E28" s="412">
        <f>' Шаблон материалов'!D11</f>
        <v>1</v>
      </c>
      <c r="F28" s="412" t="str">
        <f>' Шаблон материалов'!E11</f>
        <v>куб. метр</v>
      </c>
      <c r="G28" s="412">
        <f>' Шаблон материалов'!F11</f>
        <v>20000</v>
      </c>
      <c r="H28" s="412"/>
      <c r="I28" s="413">
        <f t="shared" si="0"/>
        <v>0</v>
      </c>
      <c r="J28" s="775">
        <f t="shared" si="1"/>
        <v>0</v>
      </c>
      <c r="K28" s="776"/>
    </row>
    <row r="29" spans="1:11">
      <c r="A29" s="109">
        <v>11</v>
      </c>
      <c r="B29" s="300"/>
      <c r="C29" s="412">
        <f>' Шаблон материалов'!B12</f>
        <v>0</v>
      </c>
      <c r="D29" s="412">
        <f>' Шаблон материалов'!C12</f>
        <v>0</v>
      </c>
      <c r="E29" s="412">
        <f>' Шаблон материалов'!D12</f>
        <v>0</v>
      </c>
      <c r="F29" s="412">
        <f>' Шаблон материалов'!E12</f>
        <v>0</v>
      </c>
      <c r="G29" s="412">
        <f>' Шаблон материалов'!F12</f>
        <v>0</v>
      </c>
      <c r="H29" s="412"/>
      <c r="I29" s="413">
        <f t="shared" si="0"/>
        <v>0</v>
      </c>
      <c r="J29" s="775">
        <f t="shared" si="1"/>
        <v>0</v>
      </c>
      <c r="K29" s="776"/>
    </row>
    <row r="30" spans="1:11">
      <c r="A30" s="109">
        <v>12</v>
      </c>
      <c r="B30" s="300"/>
      <c r="C30" s="412">
        <f>' Шаблон материалов'!B13</f>
        <v>0</v>
      </c>
      <c r="D30" s="412">
        <f>' Шаблон материалов'!C13</f>
        <v>0</v>
      </c>
      <c r="E30" s="412">
        <f>' Шаблон материалов'!D13</f>
        <v>0</v>
      </c>
      <c r="F30" s="412">
        <f>' Шаблон материалов'!E13</f>
        <v>0</v>
      </c>
      <c r="G30" s="412">
        <f>' Шаблон материалов'!F13</f>
        <v>0</v>
      </c>
      <c r="H30" s="412"/>
      <c r="I30" s="413">
        <f t="shared" si="0"/>
        <v>0</v>
      </c>
      <c r="J30" s="775">
        <f t="shared" si="1"/>
        <v>0</v>
      </c>
      <c r="K30" s="776"/>
    </row>
    <row r="31" spans="1:11">
      <c r="A31" s="109">
        <v>13</v>
      </c>
      <c r="B31" s="300"/>
      <c r="C31" s="412">
        <f>' Шаблон материалов'!B14</f>
        <v>0</v>
      </c>
      <c r="D31" s="412">
        <f>' Шаблон материалов'!C14</f>
        <v>0</v>
      </c>
      <c r="E31" s="412">
        <f>' Шаблон материалов'!D14</f>
        <v>0</v>
      </c>
      <c r="F31" s="412">
        <f>' Шаблон материалов'!E14</f>
        <v>0</v>
      </c>
      <c r="G31" s="412">
        <f>' Шаблон материалов'!F14</f>
        <v>0</v>
      </c>
      <c r="H31" s="412"/>
      <c r="I31" s="413">
        <f t="shared" si="0"/>
        <v>0</v>
      </c>
      <c r="J31" s="775">
        <f t="shared" si="1"/>
        <v>0</v>
      </c>
      <c r="K31" s="776"/>
    </row>
    <row r="32" spans="1:11">
      <c r="A32" s="109">
        <v>14</v>
      </c>
      <c r="B32" s="300"/>
      <c r="C32" s="412">
        <f>' Шаблон материалов'!B15</f>
        <v>0</v>
      </c>
      <c r="D32" s="412">
        <f>' Шаблон материалов'!C15</f>
        <v>0</v>
      </c>
      <c r="E32" s="412">
        <f>' Шаблон материалов'!D15</f>
        <v>0</v>
      </c>
      <c r="F32" s="412">
        <f>' Шаблон материалов'!E15</f>
        <v>0</v>
      </c>
      <c r="G32" s="412">
        <f>' Шаблон материалов'!F15</f>
        <v>0</v>
      </c>
      <c r="H32" s="412"/>
      <c r="I32" s="413">
        <f t="shared" si="0"/>
        <v>0</v>
      </c>
      <c r="J32" s="775">
        <f t="shared" si="1"/>
        <v>0</v>
      </c>
      <c r="K32" s="776"/>
    </row>
    <row r="33" spans="1:11">
      <c r="A33" s="109">
        <v>15</v>
      </c>
      <c r="B33" s="300"/>
      <c r="C33" s="412">
        <f>' Шаблон материалов'!B16</f>
        <v>0</v>
      </c>
      <c r="D33" s="412">
        <f>' Шаблон материалов'!C16</f>
        <v>0</v>
      </c>
      <c r="E33" s="412">
        <f>' Шаблон материалов'!D16</f>
        <v>0</v>
      </c>
      <c r="F33" s="412">
        <f>' Шаблон материалов'!E16</f>
        <v>0</v>
      </c>
      <c r="G33" s="412">
        <f>' Шаблон материалов'!F16</f>
        <v>0</v>
      </c>
      <c r="H33" s="412"/>
      <c r="I33" s="413">
        <f t="shared" si="0"/>
        <v>0</v>
      </c>
      <c r="J33" s="775">
        <f t="shared" si="1"/>
        <v>0</v>
      </c>
      <c r="K33" s="776"/>
    </row>
    <row r="34" spans="1:11">
      <c r="A34" s="109">
        <v>16</v>
      </c>
      <c r="B34" s="300"/>
      <c r="C34" s="412">
        <f>' Шаблон материалов'!B17</f>
        <v>0</v>
      </c>
      <c r="D34" s="412">
        <f>' Шаблон материалов'!C17</f>
        <v>0</v>
      </c>
      <c r="E34" s="412">
        <f>' Шаблон материалов'!D17</f>
        <v>0</v>
      </c>
      <c r="F34" s="412">
        <f>' Шаблон материалов'!E17</f>
        <v>0</v>
      </c>
      <c r="G34" s="412">
        <f>' Шаблон материалов'!F17</f>
        <v>0</v>
      </c>
      <c r="H34" s="412"/>
      <c r="I34" s="413">
        <f t="shared" si="0"/>
        <v>0</v>
      </c>
      <c r="J34" s="775">
        <f t="shared" si="1"/>
        <v>0</v>
      </c>
      <c r="K34" s="776"/>
    </row>
    <row r="35" spans="1:11">
      <c r="A35" s="109">
        <v>17</v>
      </c>
      <c r="B35" s="300"/>
      <c r="C35" s="412">
        <f>' Шаблон материалов'!B18</f>
        <v>0</v>
      </c>
      <c r="D35" s="412">
        <f>' Шаблон материалов'!C18</f>
        <v>0</v>
      </c>
      <c r="E35" s="412">
        <f>' Шаблон материалов'!D18</f>
        <v>0</v>
      </c>
      <c r="F35" s="412">
        <f>' Шаблон материалов'!E18</f>
        <v>0</v>
      </c>
      <c r="G35" s="412">
        <f>' Шаблон материалов'!F18</f>
        <v>0</v>
      </c>
      <c r="H35" s="412"/>
      <c r="I35" s="413">
        <f t="shared" si="0"/>
        <v>0</v>
      </c>
      <c r="J35" s="775">
        <f t="shared" si="1"/>
        <v>0</v>
      </c>
      <c r="K35" s="776"/>
    </row>
    <row r="36" spans="1:11">
      <c r="A36" s="109">
        <v>18</v>
      </c>
      <c r="B36" s="300"/>
      <c r="C36" s="412">
        <f>' Шаблон материалов'!B19</f>
        <v>0</v>
      </c>
      <c r="D36" s="412">
        <f>' Шаблон материалов'!C19</f>
        <v>0</v>
      </c>
      <c r="E36" s="412">
        <f>' Шаблон материалов'!D19</f>
        <v>0</v>
      </c>
      <c r="F36" s="412">
        <f>' Шаблон материалов'!E19</f>
        <v>0</v>
      </c>
      <c r="G36" s="412">
        <f>' Шаблон материалов'!F19</f>
        <v>0</v>
      </c>
      <c r="H36" s="412"/>
      <c r="I36" s="413">
        <f t="shared" si="0"/>
        <v>0</v>
      </c>
      <c r="J36" s="775">
        <f t="shared" si="1"/>
        <v>0</v>
      </c>
      <c r="K36" s="776"/>
    </row>
    <row r="37" spans="1:11">
      <c r="A37" s="109">
        <v>19</v>
      </c>
      <c r="B37" s="300"/>
      <c r="C37" s="412">
        <f>' Шаблон материалов'!B20</f>
        <v>0</v>
      </c>
      <c r="D37" s="412">
        <f>' Шаблон материалов'!C20</f>
        <v>0</v>
      </c>
      <c r="E37" s="412">
        <f>' Шаблон материалов'!D20</f>
        <v>0</v>
      </c>
      <c r="F37" s="412">
        <f>' Шаблон материалов'!E20</f>
        <v>0</v>
      </c>
      <c r="G37" s="412">
        <f>' Шаблон материалов'!F20</f>
        <v>0</v>
      </c>
      <c r="H37" s="412"/>
      <c r="I37" s="413">
        <f t="shared" si="0"/>
        <v>0</v>
      </c>
      <c r="J37" s="775">
        <f t="shared" si="1"/>
        <v>0</v>
      </c>
      <c r="K37" s="776"/>
    </row>
    <row r="38" spans="1:11">
      <c r="A38" s="109">
        <v>20</v>
      </c>
      <c r="B38" s="300"/>
      <c r="C38" s="412">
        <f>' Шаблон материалов'!B21</f>
        <v>0</v>
      </c>
      <c r="D38" s="412">
        <f>' Шаблон материалов'!C21</f>
        <v>0</v>
      </c>
      <c r="E38" s="412">
        <f>' Шаблон материалов'!D21</f>
        <v>0</v>
      </c>
      <c r="F38" s="412">
        <f>' Шаблон материалов'!E21</f>
        <v>0</v>
      </c>
      <c r="G38" s="412">
        <f>' Шаблон материалов'!F21</f>
        <v>0</v>
      </c>
      <c r="H38" s="412"/>
      <c r="I38" s="413">
        <f t="shared" si="0"/>
        <v>0</v>
      </c>
      <c r="J38" s="775">
        <f t="shared" si="1"/>
        <v>0</v>
      </c>
      <c r="K38" s="776"/>
    </row>
    <row r="39" spans="1:11">
      <c r="A39" s="109">
        <v>21</v>
      </c>
      <c r="B39" s="300"/>
      <c r="C39" s="412">
        <f>' Шаблон материалов'!B22</f>
        <v>0</v>
      </c>
      <c r="D39" s="412">
        <f>' Шаблон материалов'!C22</f>
        <v>0</v>
      </c>
      <c r="E39" s="412">
        <f>' Шаблон материалов'!D22</f>
        <v>0</v>
      </c>
      <c r="F39" s="412">
        <f>' Шаблон материалов'!E22</f>
        <v>0</v>
      </c>
      <c r="G39" s="412">
        <f>' Шаблон материалов'!F22</f>
        <v>0</v>
      </c>
      <c r="H39" s="412"/>
      <c r="I39" s="413">
        <f t="shared" si="0"/>
        <v>0</v>
      </c>
      <c r="J39" s="775">
        <f t="shared" si="1"/>
        <v>0</v>
      </c>
      <c r="K39" s="776"/>
    </row>
    <row r="40" spans="1:11">
      <c r="A40" s="109">
        <v>22</v>
      </c>
      <c r="B40" s="300"/>
      <c r="C40" s="412">
        <f>' Шаблон материалов'!B23</f>
        <v>0</v>
      </c>
      <c r="D40" s="412">
        <f>' Шаблон материалов'!C23</f>
        <v>0</v>
      </c>
      <c r="E40" s="412">
        <f>' Шаблон материалов'!D23</f>
        <v>0</v>
      </c>
      <c r="F40" s="412">
        <f>' Шаблон материалов'!E23</f>
        <v>0</v>
      </c>
      <c r="G40" s="412">
        <f>' Шаблон материалов'!F23</f>
        <v>0</v>
      </c>
      <c r="H40" s="412"/>
      <c r="I40" s="413">
        <f t="shared" si="0"/>
        <v>0</v>
      </c>
      <c r="J40" s="775">
        <f t="shared" si="1"/>
        <v>0</v>
      </c>
      <c r="K40" s="776"/>
    </row>
    <row r="41" spans="1:11">
      <c r="A41" s="109">
        <v>23</v>
      </c>
      <c r="B41" s="300"/>
      <c r="C41" s="412">
        <f>' Шаблон материалов'!B24</f>
        <v>0</v>
      </c>
      <c r="D41" s="412">
        <f>' Шаблон материалов'!C24</f>
        <v>0</v>
      </c>
      <c r="E41" s="412">
        <f>' Шаблон материалов'!D24</f>
        <v>0</v>
      </c>
      <c r="F41" s="412">
        <f>' Шаблон материалов'!E24</f>
        <v>0</v>
      </c>
      <c r="G41" s="412">
        <f>' Шаблон материалов'!F24</f>
        <v>0</v>
      </c>
      <c r="H41" s="412"/>
      <c r="I41" s="413">
        <f t="shared" si="0"/>
        <v>0</v>
      </c>
      <c r="J41" s="775">
        <f t="shared" si="1"/>
        <v>0</v>
      </c>
      <c r="K41" s="776"/>
    </row>
    <row r="42" spans="1:11">
      <c r="A42" s="109">
        <v>24</v>
      </c>
      <c r="B42" s="300"/>
      <c r="C42" s="412">
        <f>' Шаблон материалов'!B25</f>
        <v>0</v>
      </c>
      <c r="D42" s="412">
        <f>' Шаблон материалов'!C25</f>
        <v>0</v>
      </c>
      <c r="E42" s="412">
        <f>' Шаблон материалов'!D25</f>
        <v>0</v>
      </c>
      <c r="F42" s="412">
        <f>' Шаблон материалов'!E25</f>
        <v>0</v>
      </c>
      <c r="G42" s="412">
        <f>' Шаблон материалов'!F25</f>
        <v>0</v>
      </c>
      <c r="H42" s="412"/>
      <c r="I42" s="413">
        <f t="shared" si="0"/>
        <v>0</v>
      </c>
      <c r="J42" s="775">
        <f t="shared" si="1"/>
        <v>0</v>
      </c>
      <c r="K42" s="776"/>
    </row>
    <row r="43" spans="1:11">
      <c r="A43" s="109">
        <v>25</v>
      </c>
      <c r="B43" s="300"/>
      <c r="C43" s="412">
        <f>' Шаблон материалов'!B26</f>
        <v>0</v>
      </c>
      <c r="D43" s="412">
        <f>' Шаблон материалов'!C26</f>
        <v>0</v>
      </c>
      <c r="E43" s="412">
        <f>' Шаблон материалов'!D26</f>
        <v>0</v>
      </c>
      <c r="F43" s="412">
        <f>' Шаблон материалов'!E26</f>
        <v>0</v>
      </c>
      <c r="G43" s="412">
        <f>' Шаблон материалов'!F26</f>
        <v>0</v>
      </c>
      <c r="H43" s="412"/>
      <c r="I43" s="413">
        <f t="shared" si="0"/>
        <v>0</v>
      </c>
      <c r="J43" s="775">
        <f t="shared" si="1"/>
        <v>0</v>
      </c>
      <c r="K43" s="776"/>
    </row>
    <row r="44" spans="1:11">
      <c r="A44" s="109">
        <v>26</v>
      </c>
      <c r="B44" s="300"/>
      <c r="C44" s="412">
        <f>' Шаблон материалов'!B27</f>
        <v>0</v>
      </c>
      <c r="D44" s="412">
        <f>' Шаблон материалов'!C27</f>
        <v>0</v>
      </c>
      <c r="E44" s="412">
        <f>' Шаблон материалов'!D27</f>
        <v>0</v>
      </c>
      <c r="F44" s="412">
        <f>' Шаблон материалов'!E27</f>
        <v>0</v>
      </c>
      <c r="G44" s="412">
        <f>' Шаблон материалов'!F27</f>
        <v>0</v>
      </c>
      <c r="H44" s="412"/>
      <c r="I44" s="413">
        <f t="shared" si="0"/>
        <v>0</v>
      </c>
      <c r="J44" s="775">
        <f t="shared" si="1"/>
        <v>0</v>
      </c>
      <c r="K44" s="776"/>
    </row>
    <row r="45" spans="1:11">
      <c r="A45" s="109">
        <v>27</v>
      </c>
      <c r="B45" s="300"/>
      <c r="C45" s="412">
        <f>' Шаблон материалов'!B28</f>
        <v>0</v>
      </c>
      <c r="D45" s="412">
        <f>' Шаблон материалов'!C28</f>
        <v>0</v>
      </c>
      <c r="E45" s="412">
        <f>' Шаблон материалов'!D28</f>
        <v>0</v>
      </c>
      <c r="F45" s="412">
        <f>' Шаблон материалов'!E28</f>
        <v>0</v>
      </c>
      <c r="G45" s="412">
        <f>' Шаблон материалов'!F28</f>
        <v>0</v>
      </c>
      <c r="H45" s="412"/>
      <c r="I45" s="413">
        <f t="shared" si="0"/>
        <v>0</v>
      </c>
      <c r="J45" s="775">
        <f t="shared" si="1"/>
        <v>0</v>
      </c>
      <c r="K45" s="776"/>
    </row>
    <row r="46" spans="1:11">
      <c r="A46" s="109">
        <v>28</v>
      </c>
      <c r="B46" s="300"/>
      <c r="C46" s="412">
        <f>' Шаблон материалов'!B29</f>
        <v>0</v>
      </c>
      <c r="D46" s="412">
        <f>' Шаблон материалов'!C29</f>
        <v>0</v>
      </c>
      <c r="E46" s="412">
        <f>' Шаблон материалов'!D29</f>
        <v>0</v>
      </c>
      <c r="F46" s="412">
        <f>' Шаблон материалов'!E29</f>
        <v>0</v>
      </c>
      <c r="G46" s="412">
        <f>' Шаблон материалов'!F29</f>
        <v>0</v>
      </c>
      <c r="H46" s="412"/>
      <c r="I46" s="413">
        <f t="shared" si="0"/>
        <v>0</v>
      </c>
      <c r="J46" s="775">
        <f t="shared" si="1"/>
        <v>0</v>
      </c>
      <c r="K46" s="776"/>
    </row>
    <row r="47" spans="1:11">
      <c r="A47" s="109">
        <v>29</v>
      </c>
      <c r="B47" s="300"/>
      <c r="C47" s="412">
        <f>' Шаблон материалов'!B30</f>
        <v>0</v>
      </c>
      <c r="D47" s="412">
        <f>' Шаблон материалов'!C30</f>
        <v>0</v>
      </c>
      <c r="E47" s="412">
        <f>' Шаблон материалов'!D30</f>
        <v>0</v>
      </c>
      <c r="F47" s="412">
        <f>' Шаблон материалов'!E30</f>
        <v>0</v>
      </c>
      <c r="G47" s="412">
        <f>' Шаблон материалов'!F30</f>
        <v>0</v>
      </c>
      <c r="H47" s="412"/>
      <c r="I47" s="413">
        <f t="shared" si="0"/>
        <v>0</v>
      </c>
      <c r="J47" s="775">
        <f t="shared" si="1"/>
        <v>0</v>
      </c>
      <c r="K47" s="776"/>
    </row>
    <row r="48" spans="1:11">
      <c r="A48" s="109">
        <v>30</v>
      </c>
      <c r="B48" s="300"/>
      <c r="C48" s="412">
        <f>' Шаблон материалов'!B31</f>
        <v>0</v>
      </c>
      <c r="D48" s="412">
        <f>' Шаблон материалов'!C31</f>
        <v>0</v>
      </c>
      <c r="E48" s="412">
        <f>' Шаблон материалов'!D31</f>
        <v>0</v>
      </c>
      <c r="F48" s="412">
        <f>' Шаблон материалов'!E31</f>
        <v>0</v>
      </c>
      <c r="G48" s="412">
        <f>' Шаблон материалов'!F31</f>
        <v>0</v>
      </c>
      <c r="H48" s="412"/>
      <c r="I48" s="413">
        <f t="shared" si="0"/>
        <v>0</v>
      </c>
      <c r="J48" s="775">
        <f t="shared" si="1"/>
        <v>0</v>
      </c>
      <c r="K48" s="776"/>
    </row>
    <row r="49" spans="1:11">
      <c r="A49" s="109">
        <v>31</v>
      </c>
      <c r="B49" s="300"/>
      <c r="C49" s="412">
        <f>' Шаблон материалов'!B32</f>
        <v>0</v>
      </c>
      <c r="D49" s="412">
        <f>' Шаблон материалов'!C32</f>
        <v>0</v>
      </c>
      <c r="E49" s="412">
        <f>' Шаблон материалов'!D32</f>
        <v>0</v>
      </c>
      <c r="F49" s="412">
        <f>' Шаблон материалов'!E32</f>
        <v>0</v>
      </c>
      <c r="G49" s="412">
        <f>' Шаблон материалов'!F32</f>
        <v>0</v>
      </c>
      <c r="H49" s="412"/>
      <c r="I49" s="413">
        <f t="shared" si="0"/>
        <v>0</v>
      </c>
      <c r="J49" s="775">
        <f t="shared" si="1"/>
        <v>0</v>
      </c>
      <c r="K49" s="776"/>
    </row>
    <row r="50" spans="1:11">
      <c r="A50" s="109">
        <v>32</v>
      </c>
      <c r="B50" s="300"/>
      <c r="C50" s="412">
        <f>' Шаблон материалов'!B33</f>
        <v>0</v>
      </c>
      <c r="D50" s="412">
        <f>' Шаблон материалов'!C33</f>
        <v>0</v>
      </c>
      <c r="E50" s="412">
        <f>' Шаблон материалов'!D33</f>
        <v>0</v>
      </c>
      <c r="F50" s="412">
        <f>' Шаблон материалов'!E33</f>
        <v>0</v>
      </c>
      <c r="G50" s="412">
        <f>' Шаблон материалов'!F33</f>
        <v>0</v>
      </c>
      <c r="H50" s="412"/>
      <c r="I50" s="413">
        <f t="shared" si="0"/>
        <v>0</v>
      </c>
      <c r="J50" s="775">
        <f t="shared" si="1"/>
        <v>0</v>
      </c>
      <c r="K50" s="776"/>
    </row>
    <row r="51" spans="1:11">
      <c r="A51" s="109">
        <v>33</v>
      </c>
      <c r="B51" s="300"/>
      <c r="C51" s="412">
        <f>' Шаблон материалов'!B34</f>
        <v>0</v>
      </c>
      <c r="D51" s="412">
        <f>' Шаблон материалов'!C34</f>
        <v>0</v>
      </c>
      <c r="E51" s="412">
        <f>' Шаблон материалов'!D34</f>
        <v>0</v>
      </c>
      <c r="F51" s="412">
        <f>' Шаблон материалов'!E34</f>
        <v>0</v>
      </c>
      <c r="G51" s="412">
        <f>' Шаблон материалов'!F34</f>
        <v>0</v>
      </c>
      <c r="H51" s="412"/>
      <c r="I51" s="413">
        <f t="shared" si="0"/>
        <v>0</v>
      </c>
      <c r="J51" s="775">
        <f t="shared" si="1"/>
        <v>0</v>
      </c>
      <c r="K51" s="776"/>
    </row>
    <row r="52" spans="1:11">
      <c r="A52" s="109">
        <v>34</v>
      </c>
      <c r="B52" s="300"/>
      <c r="C52" s="412">
        <f>' Шаблон материалов'!B35</f>
        <v>0</v>
      </c>
      <c r="D52" s="412">
        <f>' Шаблон материалов'!C35</f>
        <v>0</v>
      </c>
      <c r="E52" s="412">
        <f>' Шаблон материалов'!D35</f>
        <v>0</v>
      </c>
      <c r="F52" s="412">
        <f>' Шаблон материалов'!E35</f>
        <v>0</v>
      </c>
      <c r="G52" s="412">
        <f>' Шаблон материалов'!F35</f>
        <v>0</v>
      </c>
      <c r="H52" s="412"/>
      <c r="I52" s="413">
        <f t="shared" si="0"/>
        <v>0</v>
      </c>
      <c r="J52" s="775">
        <f t="shared" si="1"/>
        <v>0</v>
      </c>
      <c r="K52" s="776"/>
    </row>
    <row r="53" spans="1:11">
      <c r="A53" s="109">
        <v>35</v>
      </c>
      <c r="B53" s="300"/>
      <c r="C53" s="412">
        <f>' Шаблон материалов'!B36</f>
        <v>0</v>
      </c>
      <c r="D53" s="412">
        <f>' Шаблон материалов'!C36</f>
        <v>0</v>
      </c>
      <c r="E53" s="412">
        <f>' Шаблон материалов'!D36</f>
        <v>0</v>
      </c>
      <c r="F53" s="412">
        <f>' Шаблон материалов'!E36</f>
        <v>0</v>
      </c>
      <c r="G53" s="412">
        <f>' Шаблон материалов'!F36</f>
        <v>0</v>
      </c>
      <c r="H53" s="412"/>
      <c r="I53" s="413">
        <f t="shared" si="0"/>
        <v>0</v>
      </c>
      <c r="J53" s="775">
        <f t="shared" si="1"/>
        <v>0</v>
      </c>
      <c r="K53" s="776"/>
    </row>
    <row r="54" spans="1:11">
      <c r="A54" s="109">
        <v>36</v>
      </c>
      <c r="B54" s="300"/>
      <c r="C54" s="412">
        <f>' Шаблон материалов'!B37</f>
        <v>0</v>
      </c>
      <c r="D54" s="412">
        <f>' Шаблон материалов'!C37</f>
        <v>0</v>
      </c>
      <c r="E54" s="412">
        <f>' Шаблон материалов'!D37</f>
        <v>0</v>
      </c>
      <c r="F54" s="412">
        <f>' Шаблон материалов'!E37</f>
        <v>0</v>
      </c>
      <c r="G54" s="412">
        <f>' Шаблон материалов'!F37</f>
        <v>0</v>
      </c>
      <c r="H54" s="412"/>
      <c r="I54" s="413">
        <f t="shared" si="0"/>
        <v>0</v>
      </c>
      <c r="J54" s="775">
        <f t="shared" si="1"/>
        <v>0</v>
      </c>
      <c r="K54" s="776"/>
    </row>
    <row r="55" spans="1:11">
      <c r="A55" s="109">
        <v>37</v>
      </c>
      <c r="B55" s="300"/>
      <c r="C55" s="412">
        <f>' Шаблон материалов'!B38</f>
        <v>0</v>
      </c>
      <c r="D55" s="412">
        <f>' Шаблон материалов'!C38</f>
        <v>0</v>
      </c>
      <c r="E55" s="412">
        <f>' Шаблон материалов'!D38</f>
        <v>0</v>
      </c>
      <c r="F55" s="412">
        <f>' Шаблон материалов'!E38</f>
        <v>0</v>
      </c>
      <c r="G55" s="412">
        <f>' Шаблон материалов'!F38</f>
        <v>0</v>
      </c>
      <c r="H55" s="412"/>
      <c r="I55" s="413">
        <f t="shared" si="0"/>
        <v>0</v>
      </c>
      <c r="J55" s="775">
        <f t="shared" si="1"/>
        <v>0</v>
      </c>
      <c r="K55" s="776"/>
    </row>
    <row r="56" spans="1:11">
      <c r="A56" s="109">
        <v>38</v>
      </c>
      <c r="B56" s="300"/>
      <c r="C56" s="412">
        <f>' Шаблон материалов'!B39</f>
        <v>0</v>
      </c>
      <c r="D56" s="412">
        <f>' Шаблон материалов'!C39</f>
        <v>0</v>
      </c>
      <c r="E56" s="412">
        <f>' Шаблон материалов'!D39</f>
        <v>0</v>
      </c>
      <c r="F56" s="412">
        <f>' Шаблон материалов'!E39</f>
        <v>0</v>
      </c>
      <c r="G56" s="412">
        <f>' Шаблон материалов'!F39</f>
        <v>0</v>
      </c>
      <c r="H56" s="412"/>
      <c r="I56" s="413">
        <f t="shared" si="0"/>
        <v>0</v>
      </c>
      <c r="J56" s="775">
        <f t="shared" si="1"/>
        <v>0</v>
      </c>
      <c r="K56" s="776"/>
    </row>
    <row r="57" spans="1:11">
      <c r="A57" s="109">
        <v>39</v>
      </c>
      <c r="B57" s="300"/>
      <c r="C57" s="412">
        <f>' Шаблон материалов'!B40</f>
        <v>0</v>
      </c>
      <c r="D57" s="412">
        <f>' Шаблон материалов'!C40</f>
        <v>0</v>
      </c>
      <c r="E57" s="412">
        <f>' Шаблон материалов'!D40</f>
        <v>0</v>
      </c>
      <c r="F57" s="412">
        <f>' Шаблон материалов'!E40</f>
        <v>0</v>
      </c>
      <c r="G57" s="412">
        <f>' Шаблон материалов'!F40</f>
        <v>0</v>
      </c>
      <c r="H57" s="412"/>
      <c r="I57" s="413">
        <f t="shared" si="0"/>
        <v>0</v>
      </c>
      <c r="J57" s="775">
        <f t="shared" si="1"/>
        <v>0</v>
      </c>
      <c r="K57" s="776"/>
    </row>
    <row r="58" spans="1:11">
      <c r="A58" s="109">
        <v>40</v>
      </c>
      <c r="B58" s="300"/>
      <c r="C58" s="412">
        <f>' Шаблон материалов'!B41</f>
        <v>0</v>
      </c>
      <c r="D58" s="412">
        <f>' Шаблон материалов'!C41</f>
        <v>0</v>
      </c>
      <c r="E58" s="412">
        <f>' Шаблон материалов'!D41</f>
        <v>0</v>
      </c>
      <c r="F58" s="412">
        <f>' Шаблон материалов'!E41</f>
        <v>0</v>
      </c>
      <c r="G58" s="412">
        <f>' Шаблон материалов'!F41</f>
        <v>0</v>
      </c>
      <c r="H58" s="412"/>
      <c r="I58" s="413">
        <f t="shared" si="0"/>
        <v>0</v>
      </c>
      <c r="J58" s="775">
        <f t="shared" si="1"/>
        <v>0</v>
      </c>
      <c r="K58" s="776"/>
    </row>
    <row r="59" spans="1:11">
      <c r="A59" s="109">
        <v>41</v>
      </c>
      <c r="B59" s="300"/>
      <c r="C59" s="412">
        <f>' Шаблон материалов'!B42</f>
        <v>0</v>
      </c>
      <c r="D59" s="412">
        <f>' Шаблон материалов'!C42</f>
        <v>0</v>
      </c>
      <c r="E59" s="412">
        <f>' Шаблон материалов'!D42</f>
        <v>0</v>
      </c>
      <c r="F59" s="412">
        <f>' Шаблон материалов'!E42</f>
        <v>0</v>
      </c>
      <c r="G59" s="412">
        <f>' Шаблон материалов'!F42</f>
        <v>0</v>
      </c>
      <c r="H59" s="412"/>
      <c r="I59" s="413">
        <f t="shared" si="0"/>
        <v>0</v>
      </c>
      <c r="J59" s="775">
        <f t="shared" si="1"/>
        <v>0</v>
      </c>
      <c r="K59" s="776"/>
    </row>
    <row r="60" spans="1:11">
      <c r="A60" s="109">
        <v>42</v>
      </c>
      <c r="B60" s="300"/>
      <c r="C60" s="412">
        <f>' Шаблон материалов'!B43</f>
        <v>0</v>
      </c>
      <c r="D60" s="412">
        <f>' Шаблон материалов'!C43</f>
        <v>0</v>
      </c>
      <c r="E60" s="412">
        <f>' Шаблон материалов'!D43</f>
        <v>0</v>
      </c>
      <c r="F60" s="412">
        <f>' Шаблон материалов'!E43</f>
        <v>0</v>
      </c>
      <c r="G60" s="412">
        <f>' Шаблон материалов'!F43</f>
        <v>0</v>
      </c>
      <c r="H60" s="412"/>
      <c r="I60" s="413">
        <f t="shared" si="0"/>
        <v>0</v>
      </c>
      <c r="J60" s="775">
        <f t="shared" si="1"/>
        <v>0</v>
      </c>
      <c r="K60" s="776"/>
    </row>
    <row r="61" spans="1:11">
      <c r="A61" s="109">
        <v>43</v>
      </c>
      <c r="B61" s="300"/>
      <c r="C61" s="412">
        <f>' Шаблон материалов'!B44</f>
        <v>0</v>
      </c>
      <c r="D61" s="412">
        <f>' Шаблон материалов'!C44</f>
        <v>0</v>
      </c>
      <c r="E61" s="412">
        <f>' Шаблон материалов'!D44</f>
        <v>0</v>
      </c>
      <c r="F61" s="412">
        <f>' Шаблон материалов'!E44</f>
        <v>0</v>
      </c>
      <c r="G61" s="412">
        <f>' Шаблон материалов'!F44</f>
        <v>0</v>
      </c>
      <c r="H61" s="412"/>
      <c r="I61" s="413">
        <f t="shared" si="0"/>
        <v>0</v>
      </c>
      <c r="J61" s="775">
        <f t="shared" si="1"/>
        <v>0</v>
      </c>
      <c r="K61" s="776"/>
    </row>
    <row r="62" spans="1:11">
      <c r="A62" s="109">
        <v>44</v>
      </c>
      <c r="B62" s="300"/>
      <c r="C62" s="412">
        <f>' Шаблон материалов'!B45</f>
        <v>0</v>
      </c>
      <c r="D62" s="412">
        <f>' Шаблон материалов'!C45</f>
        <v>0</v>
      </c>
      <c r="E62" s="412">
        <f>' Шаблон материалов'!D45</f>
        <v>0</v>
      </c>
      <c r="F62" s="412">
        <f>' Шаблон материалов'!E45</f>
        <v>0</v>
      </c>
      <c r="G62" s="412">
        <f>' Шаблон материалов'!F45</f>
        <v>0</v>
      </c>
      <c r="H62" s="412"/>
      <c r="I62" s="413">
        <f t="shared" si="0"/>
        <v>0</v>
      </c>
      <c r="J62" s="775">
        <f t="shared" si="1"/>
        <v>0</v>
      </c>
      <c r="K62" s="776"/>
    </row>
    <row r="63" spans="1:11">
      <c r="A63" s="109">
        <v>45</v>
      </c>
      <c r="B63" s="300"/>
      <c r="C63" s="412">
        <f>' Шаблон материалов'!B46</f>
        <v>0</v>
      </c>
      <c r="D63" s="412">
        <f>' Шаблон материалов'!C46</f>
        <v>0</v>
      </c>
      <c r="E63" s="412">
        <f>' Шаблон материалов'!D46</f>
        <v>0</v>
      </c>
      <c r="F63" s="412">
        <f>' Шаблон материалов'!E46</f>
        <v>0</v>
      </c>
      <c r="G63" s="412">
        <f>' Шаблон материалов'!F46</f>
        <v>0</v>
      </c>
      <c r="H63" s="412"/>
      <c r="I63" s="413">
        <f t="shared" si="0"/>
        <v>0</v>
      </c>
      <c r="J63" s="775">
        <f t="shared" si="1"/>
        <v>0</v>
      </c>
      <c r="K63" s="776"/>
    </row>
    <row r="64" spans="1:11">
      <c r="A64" s="109">
        <v>46</v>
      </c>
      <c r="B64" s="300"/>
      <c r="C64" s="412">
        <f>' Шаблон материалов'!B47</f>
        <v>0</v>
      </c>
      <c r="D64" s="412">
        <f>' Шаблон материалов'!C47</f>
        <v>0</v>
      </c>
      <c r="E64" s="412">
        <f>' Шаблон материалов'!D47</f>
        <v>0</v>
      </c>
      <c r="F64" s="412">
        <f>' Шаблон материалов'!E47</f>
        <v>0</v>
      </c>
      <c r="G64" s="412">
        <f>' Шаблон материалов'!F47</f>
        <v>0</v>
      </c>
      <c r="H64" s="412"/>
      <c r="I64" s="413">
        <f t="shared" si="0"/>
        <v>0</v>
      </c>
      <c r="J64" s="775">
        <f t="shared" si="1"/>
        <v>0</v>
      </c>
      <c r="K64" s="776"/>
    </row>
    <row r="65" spans="1:11">
      <c r="A65" s="109">
        <v>47</v>
      </c>
      <c r="B65" s="300"/>
      <c r="C65" s="412">
        <f>' Шаблон материалов'!B48</f>
        <v>0</v>
      </c>
      <c r="D65" s="412">
        <f>' Шаблон материалов'!C48</f>
        <v>0</v>
      </c>
      <c r="E65" s="412">
        <f>' Шаблон материалов'!D48</f>
        <v>0</v>
      </c>
      <c r="F65" s="412">
        <f>' Шаблон материалов'!E48</f>
        <v>0</v>
      </c>
      <c r="G65" s="412">
        <f>' Шаблон материалов'!F48</f>
        <v>0</v>
      </c>
      <c r="H65" s="412"/>
      <c r="I65" s="413">
        <f t="shared" si="0"/>
        <v>0</v>
      </c>
      <c r="J65" s="775">
        <f t="shared" si="1"/>
        <v>0</v>
      </c>
      <c r="K65" s="776"/>
    </row>
    <row r="66" spans="1:11">
      <c r="A66" s="109">
        <v>48</v>
      </c>
      <c r="B66" s="300"/>
      <c r="C66" s="412">
        <f>' Шаблон материалов'!B49</f>
        <v>0</v>
      </c>
      <c r="D66" s="412">
        <f>' Шаблон материалов'!C49</f>
        <v>0</v>
      </c>
      <c r="E66" s="412">
        <f>' Шаблон материалов'!D49</f>
        <v>0</v>
      </c>
      <c r="F66" s="412">
        <f>' Шаблон материалов'!E49</f>
        <v>0</v>
      </c>
      <c r="G66" s="412">
        <f>' Шаблон материалов'!F49</f>
        <v>0</v>
      </c>
      <c r="H66" s="412"/>
      <c r="I66" s="413">
        <f t="shared" si="0"/>
        <v>0</v>
      </c>
      <c r="J66" s="775">
        <f t="shared" si="1"/>
        <v>0</v>
      </c>
      <c r="K66" s="776"/>
    </row>
    <row r="67" spans="1:11">
      <c r="A67" s="109">
        <v>49</v>
      </c>
      <c r="B67" s="300"/>
      <c r="C67" s="412">
        <f>' Шаблон материалов'!B50</f>
        <v>0</v>
      </c>
      <c r="D67" s="412">
        <f>' Шаблон материалов'!C50</f>
        <v>0</v>
      </c>
      <c r="E67" s="412">
        <f>' Шаблон материалов'!D50</f>
        <v>0</v>
      </c>
      <c r="F67" s="412">
        <f>' Шаблон материалов'!E50</f>
        <v>0</v>
      </c>
      <c r="G67" s="412">
        <f>' Шаблон материалов'!F50</f>
        <v>0</v>
      </c>
      <c r="H67" s="412"/>
      <c r="I67" s="413">
        <f t="shared" si="0"/>
        <v>0</v>
      </c>
      <c r="J67" s="775">
        <f t="shared" si="1"/>
        <v>0</v>
      </c>
      <c r="K67" s="776"/>
    </row>
    <row r="68" spans="1:11">
      <c r="A68" s="109">
        <v>50</v>
      </c>
      <c r="B68" s="300"/>
      <c r="C68" s="412">
        <f>' Шаблон материалов'!B51</f>
        <v>0</v>
      </c>
      <c r="D68" s="412">
        <f>' Шаблон материалов'!C51</f>
        <v>0</v>
      </c>
      <c r="E68" s="412">
        <f>' Шаблон материалов'!D51</f>
        <v>0</v>
      </c>
      <c r="F68" s="412">
        <f>' Шаблон материалов'!E51</f>
        <v>0</v>
      </c>
      <c r="G68" s="412">
        <f>' Шаблон материалов'!F51</f>
        <v>0</v>
      </c>
      <c r="H68" s="412"/>
      <c r="I68" s="413">
        <f t="shared" si="0"/>
        <v>0</v>
      </c>
      <c r="J68" s="775">
        <f t="shared" si="1"/>
        <v>0</v>
      </c>
      <c r="K68" s="776"/>
    </row>
    <row r="69" spans="1:11">
      <c r="A69" s="109">
        <v>51</v>
      </c>
      <c r="B69" s="300"/>
      <c r="C69" s="412">
        <f>' Шаблон материалов'!B52</f>
        <v>0</v>
      </c>
      <c r="D69" s="412">
        <f>' Шаблон материалов'!C52</f>
        <v>0</v>
      </c>
      <c r="E69" s="412">
        <f>' Шаблон материалов'!D52</f>
        <v>0</v>
      </c>
      <c r="F69" s="412">
        <f>' Шаблон материалов'!E52</f>
        <v>0</v>
      </c>
      <c r="G69" s="412">
        <f>' Шаблон материалов'!F52</f>
        <v>0</v>
      </c>
      <c r="H69" s="412"/>
      <c r="I69" s="413">
        <f t="shared" si="0"/>
        <v>0</v>
      </c>
      <c r="J69" s="775">
        <f t="shared" si="1"/>
        <v>0</v>
      </c>
      <c r="K69" s="776"/>
    </row>
    <row r="70" spans="1:11">
      <c r="A70" s="109">
        <v>52</v>
      </c>
      <c r="B70" s="300"/>
      <c r="C70" s="412">
        <f>' Шаблон материалов'!B53</f>
        <v>0</v>
      </c>
      <c r="D70" s="412">
        <f>' Шаблон материалов'!C53</f>
        <v>0</v>
      </c>
      <c r="E70" s="412">
        <f>' Шаблон материалов'!D53</f>
        <v>0</v>
      </c>
      <c r="F70" s="412">
        <f>' Шаблон материалов'!E53</f>
        <v>0</v>
      </c>
      <c r="G70" s="412">
        <f>' Шаблон материалов'!F53</f>
        <v>0</v>
      </c>
      <c r="H70" s="412"/>
      <c r="I70" s="413">
        <f t="shared" si="0"/>
        <v>0</v>
      </c>
      <c r="J70" s="775">
        <f t="shared" si="1"/>
        <v>0</v>
      </c>
      <c r="K70" s="776"/>
    </row>
    <row r="71" spans="1:11">
      <c r="A71" s="109">
        <v>53</v>
      </c>
      <c r="B71" s="300"/>
      <c r="C71" s="412">
        <f>' Шаблон материалов'!B54</f>
        <v>0</v>
      </c>
      <c r="D71" s="412">
        <f>' Шаблон материалов'!C54</f>
        <v>0</v>
      </c>
      <c r="E71" s="412">
        <f>' Шаблон материалов'!D54</f>
        <v>0</v>
      </c>
      <c r="F71" s="412">
        <f>' Шаблон материалов'!E54</f>
        <v>0</v>
      </c>
      <c r="G71" s="412">
        <f>' Шаблон материалов'!F54</f>
        <v>0</v>
      </c>
      <c r="H71" s="412"/>
      <c r="I71" s="413">
        <f t="shared" si="0"/>
        <v>0</v>
      </c>
      <c r="J71" s="775">
        <f t="shared" si="1"/>
        <v>0</v>
      </c>
      <c r="K71" s="776"/>
    </row>
    <row r="72" spans="1:11">
      <c r="A72" s="109">
        <v>54</v>
      </c>
      <c r="B72" s="300"/>
      <c r="C72" s="412">
        <f>' Шаблон материалов'!B55</f>
        <v>0</v>
      </c>
      <c r="D72" s="412">
        <f>' Шаблон материалов'!C55</f>
        <v>0</v>
      </c>
      <c r="E72" s="412">
        <f>' Шаблон материалов'!D55</f>
        <v>0</v>
      </c>
      <c r="F72" s="412">
        <f>' Шаблон материалов'!E55</f>
        <v>0</v>
      </c>
      <c r="G72" s="412">
        <f>' Шаблон материалов'!F55</f>
        <v>0</v>
      </c>
      <c r="H72" s="412"/>
      <c r="I72" s="413">
        <f t="shared" si="0"/>
        <v>0</v>
      </c>
      <c r="J72" s="775">
        <f t="shared" si="1"/>
        <v>0</v>
      </c>
      <c r="K72" s="776"/>
    </row>
    <row r="73" spans="1:11">
      <c r="A73" s="109">
        <v>55</v>
      </c>
      <c r="B73" s="300"/>
      <c r="C73" s="412">
        <f>' Шаблон материалов'!B56</f>
        <v>0</v>
      </c>
      <c r="D73" s="412">
        <f>' Шаблон материалов'!C56</f>
        <v>0</v>
      </c>
      <c r="E73" s="412">
        <f>' Шаблон материалов'!D56</f>
        <v>0</v>
      </c>
      <c r="F73" s="412">
        <f>' Шаблон материалов'!E56</f>
        <v>0</v>
      </c>
      <c r="G73" s="412">
        <f>' Шаблон материалов'!F56</f>
        <v>0</v>
      </c>
      <c r="H73" s="412"/>
      <c r="I73" s="413">
        <f t="shared" si="0"/>
        <v>0</v>
      </c>
      <c r="J73" s="775">
        <f t="shared" si="1"/>
        <v>0</v>
      </c>
      <c r="K73" s="776"/>
    </row>
    <row r="74" spans="1:11">
      <c r="A74" s="109">
        <v>56</v>
      </c>
      <c r="B74" s="300"/>
      <c r="C74" s="412">
        <f>' Шаблон материалов'!B57</f>
        <v>0</v>
      </c>
      <c r="D74" s="412">
        <f>' Шаблон материалов'!C57</f>
        <v>0</v>
      </c>
      <c r="E74" s="412">
        <f>' Шаблон материалов'!D57</f>
        <v>0</v>
      </c>
      <c r="F74" s="412">
        <f>' Шаблон материалов'!E57</f>
        <v>0</v>
      </c>
      <c r="G74" s="412">
        <f>' Шаблон материалов'!F57</f>
        <v>0</v>
      </c>
      <c r="H74" s="412"/>
      <c r="I74" s="413">
        <f t="shared" si="0"/>
        <v>0</v>
      </c>
      <c r="J74" s="775">
        <f t="shared" si="1"/>
        <v>0</v>
      </c>
      <c r="K74" s="776"/>
    </row>
    <row r="75" spans="1:11">
      <c r="A75" s="109">
        <v>57</v>
      </c>
      <c r="B75" s="300"/>
      <c r="C75" s="412">
        <f>' Шаблон материалов'!B58</f>
        <v>0</v>
      </c>
      <c r="D75" s="412">
        <f>' Шаблон материалов'!C58</f>
        <v>0</v>
      </c>
      <c r="E75" s="412">
        <f>' Шаблон материалов'!D58</f>
        <v>0</v>
      </c>
      <c r="F75" s="412">
        <f>' Шаблон материалов'!E58</f>
        <v>0</v>
      </c>
      <c r="G75" s="412">
        <f>' Шаблон материалов'!F58</f>
        <v>0</v>
      </c>
      <c r="H75" s="412"/>
      <c r="I75" s="413">
        <f t="shared" si="0"/>
        <v>0</v>
      </c>
      <c r="J75" s="775">
        <f t="shared" si="1"/>
        <v>0</v>
      </c>
      <c r="K75" s="776"/>
    </row>
    <row r="76" spans="1:11">
      <c r="A76" s="109">
        <v>58</v>
      </c>
      <c r="B76" s="300"/>
      <c r="C76" s="412">
        <f>' Шаблон материалов'!B59</f>
        <v>0</v>
      </c>
      <c r="D76" s="412">
        <f>' Шаблон материалов'!C59</f>
        <v>0</v>
      </c>
      <c r="E76" s="412">
        <f>' Шаблон материалов'!D59</f>
        <v>0</v>
      </c>
      <c r="F76" s="412">
        <f>' Шаблон материалов'!E59</f>
        <v>0</v>
      </c>
      <c r="G76" s="412">
        <f>' Шаблон материалов'!F59</f>
        <v>0</v>
      </c>
      <c r="H76" s="412"/>
      <c r="I76" s="413">
        <f t="shared" si="0"/>
        <v>0</v>
      </c>
      <c r="J76" s="775">
        <f t="shared" si="1"/>
        <v>0</v>
      </c>
      <c r="K76" s="776"/>
    </row>
    <row r="77" spans="1:11">
      <c r="A77" s="109">
        <v>59</v>
      </c>
      <c r="B77" s="300"/>
      <c r="C77" s="412">
        <f>' Шаблон материалов'!B60</f>
        <v>0</v>
      </c>
      <c r="D77" s="412">
        <f>' Шаблон материалов'!C60</f>
        <v>0</v>
      </c>
      <c r="E77" s="412">
        <f>' Шаблон материалов'!D60</f>
        <v>0</v>
      </c>
      <c r="F77" s="412">
        <f>' Шаблон материалов'!E60</f>
        <v>0</v>
      </c>
      <c r="G77" s="412">
        <f>' Шаблон материалов'!F60</f>
        <v>0</v>
      </c>
      <c r="H77" s="412"/>
      <c r="I77" s="413">
        <f t="shared" si="0"/>
        <v>0</v>
      </c>
      <c r="J77" s="775">
        <f t="shared" si="1"/>
        <v>0</v>
      </c>
      <c r="K77" s="776"/>
    </row>
    <row r="78" spans="1:11">
      <c r="A78" s="109">
        <v>60</v>
      </c>
      <c r="B78" s="300"/>
      <c r="C78" s="412">
        <f>' Шаблон материалов'!B61</f>
        <v>0</v>
      </c>
      <c r="D78" s="412">
        <f>' Шаблон материалов'!C61</f>
        <v>0</v>
      </c>
      <c r="E78" s="412">
        <f>' Шаблон материалов'!D61</f>
        <v>0</v>
      </c>
      <c r="F78" s="412">
        <f>' Шаблон материалов'!E61</f>
        <v>0</v>
      </c>
      <c r="G78" s="412">
        <f>' Шаблон материалов'!F61</f>
        <v>0</v>
      </c>
      <c r="H78" s="412"/>
      <c r="I78" s="413">
        <f t="shared" si="0"/>
        <v>0</v>
      </c>
      <c r="J78" s="775">
        <f t="shared" si="1"/>
        <v>0</v>
      </c>
      <c r="K78" s="776"/>
    </row>
    <row r="79" spans="1:11">
      <c r="A79" s="109">
        <v>61</v>
      </c>
      <c r="B79" s="300"/>
      <c r="C79" s="412">
        <f>' Шаблон материалов'!B62</f>
        <v>0</v>
      </c>
      <c r="D79" s="412">
        <f>' Шаблон материалов'!C62</f>
        <v>0</v>
      </c>
      <c r="E79" s="412">
        <f>' Шаблон материалов'!D62</f>
        <v>0</v>
      </c>
      <c r="F79" s="412">
        <f>' Шаблон материалов'!E62</f>
        <v>0</v>
      </c>
      <c r="G79" s="412">
        <f>' Шаблон материалов'!F62</f>
        <v>0</v>
      </c>
      <c r="H79" s="412"/>
      <c r="I79" s="413">
        <f t="shared" si="0"/>
        <v>0</v>
      </c>
      <c r="J79" s="775">
        <f t="shared" si="1"/>
        <v>0</v>
      </c>
      <c r="K79" s="776"/>
    </row>
    <row r="80" spans="1:11">
      <c r="A80" s="109">
        <v>62</v>
      </c>
      <c r="B80" s="300"/>
      <c r="C80" s="412">
        <f>' Шаблон материалов'!B63</f>
        <v>0</v>
      </c>
      <c r="D80" s="412">
        <f>' Шаблон материалов'!C63</f>
        <v>0</v>
      </c>
      <c r="E80" s="412">
        <f>' Шаблон материалов'!D63</f>
        <v>0</v>
      </c>
      <c r="F80" s="412">
        <f>' Шаблон материалов'!E63</f>
        <v>0</v>
      </c>
      <c r="G80" s="412">
        <f>' Шаблон материалов'!F63</f>
        <v>0</v>
      </c>
      <c r="H80" s="412"/>
      <c r="I80" s="413">
        <f t="shared" si="0"/>
        <v>0</v>
      </c>
      <c r="J80" s="775">
        <f t="shared" si="1"/>
        <v>0</v>
      </c>
      <c r="K80" s="776"/>
    </row>
    <row r="81" spans="1:11">
      <c r="A81" s="109">
        <v>63</v>
      </c>
      <c r="B81" s="300"/>
      <c r="C81" s="412">
        <f>' Шаблон материалов'!B64</f>
        <v>0</v>
      </c>
      <c r="D81" s="412">
        <f>' Шаблон материалов'!C64</f>
        <v>0</v>
      </c>
      <c r="E81" s="412">
        <f>' Шаблон материалов'!D64</f>
        <v>0</v>
      </c>
      <c r="F81" s="412">
        <f>' Шаблон материалов'!E64</f>
        <v>0</v>
      </c>
      <c r="G81" s="412">
        <f>' Шаблон материалов'!F64</f>
        <v>0</v>
      </c>
      <c r="H81" s="412"/>
      <c r="I81" s="413">
        <f t="shared" si="0"/>
        <v>0</v>
      </c>
      <c r="J81" s="775">
        <f t="shared" si="1"/>
        <v>0</v>
      </c>
      <c r="K81" s="776"/>
    </row>
    <row r="82" spans="1:11">
      <c r="A82" s="109">
        <v>64</v>
      </c>
      <c r="B82" s="300"/>
      <c r="C82" s="412">
        <f>' Шаблон материалов'!B65</f>
        <v>0</v>
      </c>
      <c r="D82" s="412">
        <f>' Шаблон материалов'!C65</f>
        <v>0</v>
      </c>
      <c r="E82" s="412">
        <f>' Шаблон материалов'!D65</f>
        <v>0</v>
      </c>
      <c r="F82" s="412">
        <f>' Шаблон материалов'!E65</f>
        <v>0</v>
      </c>
      <c r="G82" s="412">
        <f>' Шаблон материалов'!F65</f>
        <v>0</v>
      </c>
      <c r="H82" s="412"/>
      <c r="I82" s="413">
        <f t="shared" si="0"/>
        <v>0</v>
      </c>
      <c r="J82" s="775">
        <f t="shared" si="1"/>
        <v>0</v>
      </c>
      <c r="K82" s="776"/>
    </row>
    <row r="83" spans="1:11">
      <c r="A83" s="109">
        <v>65</v>
      </c>
      <c r="B83" s="300"/>
      <c r="C83" s="412">
        <f>' Шаблон материалов'!B66</f>
        <v>0</v>
      </c>
      <c r="D83" s="412">
        <f>' Шаблон материалов'!C66</f>
        <v>0</v>
      </c>
      <c r="E83" s="412">
        <f>' Шаблон материалов'!D66</f>
        <v>0</v>
      </c>
      <c r="F83" s="412">
        <f>' Шаблон материалов'!E66</f>
        <v>0</v>
      </c>
      <c r="G83" s="412">
        <f>' Шаблон материалов'!F66</f>
        <v>0</v>
      </c>
      <c r="H83" s="412"/>
      <c r="I83" s="413">
        <f t="shared" ref="I83:I108" si="2">$F$11*H83*D83</f>
        <v>0</v>
      </c>
      <c r="J83" s="775">
        <f t="shared" si="1"/>
        <v>0</v>
      </c>
      <c r="K83" s="776"/>
    </row>
    <row r="84" spans="1:11">
      <c r="A84" s="109">
        <v>66</v>
      </c>
      <c r="B84" s="300"/>
      <c r="C84" s="412">
        <f>' Шаблон материалов'!B67</f>
        <v>0</v>
      </c>
      <c r="D84" s="412">
        <f>' Шаблон материалов'!C67</f>
        <v>0</v>
      </c>
      <c r="E84" s="412">
        <f>' Шаблон материалов'!D67</f>
        <v>0</v>
      </c>
      <c r="F84" s="412">
        <f>' Шаблон материалов'!E67</f>
        <v>0</v>
      </c>
      <c r="G84" s="412">
        <f>' Шаблон материалов'!F67</f>
        <v>0</v>
      </c>
      <c r="H84" s="412"/>
      <c r="I84" s="413">
        <f t="shared" si="2"/>
        <v>0</v>
      </c>
      <c r="J84" s="775">
        <f t="shared" ref="J84:J108" si="3">G84*I84*E84</f>
        <v>0</v>
      </c>
      <c r="K84" s="776"/>
    </row>
    <row r="85" spans="1:11">
      <c r="A85" s="109">
        <v>67</v>
      </c>
      <c r="B85" s="300"/>
      <c r="C85" s="412">
        <f>' Шаблон материалов'!B68</f>
        <v>0</v>
      </c>
      <c r="D85" s="412">
        <f>' Шаблон материалов'!C68</f>
        <v>0</v>
      </c>
      <c r="E85" s="412">
        <f>' Шаблон материалов'!D68</f>
        <v>0</v>
      </c>
      <c r="F85" s="412">
        <f>' Шаблон материалов'!E68</f>
        <v>0</v>
      </c>
      <c r="G85" s="412">
        <f>' Шаблон материалов'!F68</f>
        <v>0</v>
      </c>
      <c r="H85" s="412"/>
      <c r="I85" s="413">
        <f t="shared" si="2"/>
        <v>0</v>
      </c>
      <c r="J85" s="775">
        <f t="shared" si="3"/>
        <v>0</v>
      </c>
      <c r="K85" s="776"/>
    </row>
    <row r="86" spans="1:11">
      <c r="A86" s="109">
        <v>68</v>
      </c>
      <c r="B86" s="300"/>
      <c r="C86" s="412">
        <f>' Шаблон материалов'!B69</f>
        <v>0</v>
      </c>
      <c r="D86" s="412">
        <f>' Шаблон материалов'!C69</f>
        <v>0</v>
      </c>
      <c r="E86" s="412">
        <f>' Шаблон материалов'!D69</f>
        <v>0</v>
      </c>
      <c r="F86" s="412">
        <f>' Шаблон материалов'!E69</f>
        <v>0</v>
      </c>
      <c r="G86" s="412">
        <f>' Шаблон материалов'!F69</f>
        <v>0</v>
      </c>
      <c r="H86" s="412"/>
      <c r="I86" s="413">
        <f t="shared" si="2"/>
        <v>0</v>
      </c>
      <c r="J86" s="775">
        <f t="shared" si="3"/>
        <v>0</v>
      </c>
      <c r="K86" s="776"/>
    </row>
    <row r="87" spans="1:11">
      <c r="A87" s="109">
        <v>69</v>
      </c>
      <c r="B87" s="300"/>
      <c r="C87" s="412">
        <f>' Шаблон материалов'!B70</f>
        <v>0</v>
      </c>
      <c r="D87" s="412">
        <f>' Шаблон материалов'!C70</f>
        <v>0</v>
      </c>
      <c r="E87" s="412">
        <f>' Шаблон материалов'!D70</f>
        <v>0</v>
      </c>
      <c r="F87" s="412">
        <f>' Шаблон материалов'!E70</f>
        <v>0</v>
      </c>
      <c r="G87" s="412">
        <f>' Шаблон материалов'!F70</f>
        <v>0</v>
      </c>
      <c r="H87" s="412"/>
      <c r="I87" s="413">
        <f t="shared" si="2"/>
        <v>0</v>
      </c>
      <c r="J87" s="775">
        <f t="shared" si="3"/>
        <v>0</v>
      </c>
      <c r="K87" s="776"/>
    </row>
    <row r="88" spans="1:11">
      <c r="A88" s="109">
        <v>70</v>
      </c>
      <c r="B88" s="300"/>
      <c r="C88" s="412">
        <f>' Шаблон материалов'!B71</f>
        <v>0</v>
      </c>
      <c r="D88" s="412">
        <f>' Шаблон материалов'!C71</f>
        <v>0</v>
      </c>
      <c r="E88" s="412">
        <f>' Шаблон материалов'!D71</f>
        <v>0</v>
      </c>
      <c r="F88" s="412">
        <f>' Шаблон материалов'!E71</f>
        <v>0</v>
      </c>
      <c r="G88" s="412">
        <f>' Шаблон материалов'!F71</f>
        <v>0</v>
      </c>
      <c r="H88" s="412"/>
      <c r="I88" s="413">
        <f t="shared" si="2"/>
        <v>0</v>
      </c>
      <c r="J88" s="775">
        <f t="shared" si="3"/>
        <v>0</v>
      </c>
      <c r="K88" s="776"/>
    </row>
    <row r="89" spans="1:11">
      <c r="A89" s="109">
        <v>71</v>
      </c>
      <c r="B89" s="300"/>
      <c r="C89" s="412">
        <f>' Шаблон материалов'!B72</f>
        <v>0</v>
      </c>
      <c r="D89" s="412">
        <f>' Шаблон материалов'!C72</f>
        <v>0</v>
      </c>
      <c r="E89" s="412">
        <f>' Шаблон материалов'!D72</f>
        <v>0</v>
      </c>
      <c r="F89" s="412">
        <f>' Шаблон материалов'!E72</f>
        <v>0</v>
      </c>
      <c r="G89" s="412">
        <f>' Шаблон материалов'!F72</f>
        <v>0</v>
      </c>
      <c r="H89" s="412"/>
      <c r="I89" s="413">
        <f t="shared" si="2"/>
        <v>0</v>
      </c>
      <c r="J89" s="775">
        <f t="shared" si="3"/>
        <v>0</v>
      </c>
      <c r="K89" s="776"/>
    </row>
    <row r="90" spans="1:11">
      <c r="A90" s="109">
        <v>72</v>
      </c>
      <c r="B90" s="300"/>
      <c r="C90" s="412">
        <f>' Шаблон материалов'!B73</f>
        <v>0</v>
      </c>
      <c r="D90" s="412">
        <f>' Шаблон материалов'!C73</f>
        <v>0</v>
      </c>
      <c r="E90" s="412">
        <f>' Шаблон материалов'!D73</f>
        <v>0</v>
      </c>
      <c r="F90" s="412">
        <f>' Шаблон материалов'!E73</f>
        <v>0</v>
      </c>
      <c r="G90" s="412">
        <f>' Шаблон материалов'!F73</f>
        <v>0</v>
      </c>
      <c r="H90" s="412"/>
      <c r="I90" s="413">
        <f t="shared" si="2"/>
        <v>0</v>
      </c>
      <c r="J90" s="775">
        <f t="shared" si="3"/>
        <v>0</v>
      </c>
      <c r="K90" s="776"/>
    </row>
    <row r="91" spans="1:11">
      <c r="A91" s="109">
        <v>73</v>
      </c>
      <c r="B91" s="300"/>
      <c r="C91" s="412">
        <f>' Шаблон материалов'!B74</f>
        <v>0</v>
      </c>
      <c r="D91" s="412">
        <f>' Шаблон материалов'!C74</f>
        <v>0</v>
      </c>
      <c r="E91" s="412">
        <f>' Шаблон материалов'!D74</f>
        <v>0</v>
      </c>
      <c r="F91" s="412">
        <f>' Шаблон материалов'!E74</f>
        <v>0</v>
      </c>
      <c r="G91" s="412">
        <f>' Шаблон материалов'!F74</f>
        <v>0</v>
      </c>
      <c r="H91" s="412"/>
      <c r="I91" s="413">
        <f t="shared" si="2"/>
        <v>0</v>
      </c>
      <c r="J91" s="775">
        <f t="shared" si="3"/>
        <v>0</v>
      </c>
      <c r="K91" s="776"/>
    </row>
    <row r="92" spans="1:11">
      <c r="A92" s="109">
        <v>74</v>
      </c>
      <c r="B92" s="300"/>
      <c r="C92" s="412">
        <f>' Шаблон материалов'!B75</f>
        <v>0</v>
      </c>
      <c r="D92" s="412">
        <f>' Шаблон материалов'!C75</f>
        <v>0</v>
      </c>
      <c r="E92" s="412">
        <f>' Шаблон материалов'!D75</f>
        <v>0</v>
      </c>
      <c r="F92" s="412">
        <f>' Шаблон материалов'!E75</f>
        <v>0</v>
      </c>
      <c r="G92" s="412">
        <f>' Шаблон материалов'!F75</f>
        <v>0</v>
      </c>
      <c r="H92" s="412"/>
      <c r="I92" s="413">
        <f t="shared" si="2"/>
        <v>0</v>
      </c>
      <c r="J92" s="775">
        <f t="shared" si="3"/>
        <v>0</v>
      </c>
      <c r="K92" s="776"/>
    </row>
    <row r="93" spans="1:11">
      <c r="A93" s="109">
        <v>75</v>
      </c>
      <c r="B93" s="300"/>
      <c r="C93" s="412">
        <f>' Шаблон материалов'!B76</f>
        <v>0</v>
      </c>
      <c r="D93" s="412">
        <f>' Шаблон материалов'!C76</f>
        <v>0</v>
      </c>
      <c r="E93" s="412">
        <f>' Шаблон материалов'!D76</f>
        <v>0</v>
      </c>
      <c r="F93" s="412">
        <f>' Шаблон материалов'!E76</f>
        <v>0</v>
      </c>
      <c r="G93" s="412">
        <f>' Шаблон материалов'!F76</f>
        <v>0</v>
      </c>
      <c r="H93" s="412"/>
      <c r="I93" s="413">
        <f t="shared" si="2"/>
        <v>0</v>
      </c>
      <c r="J93" s="775">
        <f t="shared" si="3"/>
        <v>0</v>
      </c>
      <c r="K93" s="776"/>
    </row>
    <row r="94" spans="1:11">
      <c r="A94" s="109">
        <v>76</v>
      </c>
      <c r="B94" s="300"/>
      <c r="C94" s="412">
        <f>' Шаблон материалов'!B77</f>
        <v>0</v>
      </c>
      <c r="D94" s="412">
        <f>' Шаблон материалов'!C77</f>
        <v>0</v>
      </c>
      <c r="E94" s="412">
        <f>' Шаблон материалов'!D77</f>
        <v>0</v>
      </c>
      <c r="F94" s="412">
        <f>' Шаблон материалов'!E77</f>
        <v>0</v>
      </c>
      <c r="G94" s="412">
        <f>' Шаблон материалов'!F77</f>
        <v>0</v>
      </c>
      <c r="H94" s="412"/>
      <c r="I94" s="413">
        <f t="shared" si="2"/>
        <v>0</v>
      </c>
      <c r="J94" s="775">
        <f t="shared" si="3"/>
        <v>0</v>
      </c>
      <c r="K94" s="776"/>
    </row>
    <row r="95" spans="1:11">
      <c r="A95" s="109">
        <v>77</v>
      </c>
      <c r="B95" s="300"/>
      <c r="C95" s="412">
        <f>' Шаблон материалов'!B78</f>
        <v>0</v>
      </c>
      <c r="D95" s="412">
        <f>' Шаблон материалов'!C78</f>
        <v>0</v>
      </c>
      <c r="E95" s="412">
        <f>' Шаблон материалов'!D78</f>
        <v>0</v>
      </c>
      <c r="F95" s="412">
        <f>' Шаблон материалов'!E78</f>
        <v>0</v>
      </c>
      <c r="G95" s="412">
        <f>' Шаблон материалов'!F78</f>
        <v>0</v>
      </c>
      <c r="H95" s="412"/>
      <c r="I95" s="413">
        <f t="shared" si="2"/>
        <v>0</v>
      </c>
      <c r="J95" s="775">
        <f t="shared" si="3"/>
        <v>0</v>
      </c>
      <c r="K95" s="776"/>
    </row>
    <row r="96" spans="1:11">
      <c r="A96" s="109">
        <v>78</v>
      </c>
      <c r="B96" s="300"/>
      <c r="C96" s="412">
        <f>' Шаблон материалов'!B79</f>
        <v>0</v>
      </c>
      <c r="D96" s="412">
        <f>' Шаблон материалов'!C79</f>
        <v>0</v>
      </c>
      <c r="E96" s="412">
        <f>' Шаблон материалов'!D79</f>
        <v>0</v>
      </c>
      <c r="F96" s="412">
        <f>' Шаблон материалов'!E79</f>
        <v>0</v>
      </c>
      <c r="G96" s="412">
        <f>' Шаблон материалов'!F79</f>
        <v>0</v>
      </c>
      <c r="H96" s="412"/>
      <c r="I96" s="413">
        <f t="shared" si="2"/>
        <v>0</v>
      </c>
      <c r="J96" s="775">
        <f t="shared" si="3"/>
        <v>0</v>
      </c>
      <c r="K96" s="776"/>
    </row>
    <row r="97" spans="1:11">
      <c r="A97" s="109">
        <v>79</v>
      </c>
      <c r="B97" s="300"/>
      <c r="C97" s="412">
        <f>' Шаблон материалов'!B80</f>
        <v>0</v>
      </c>
      <c r="D97" s="412">
        <f>' Шаблон материалов'!C80</f>
        <v>0</v>
      </c>
      <c r="E97" s="412">
        <f>' Шаблон материалов'!D80</f>
        <v>0</v>
      </c>
      <c r="F97" s="412">
        <f>' Шаблон материалов'!E80</f>
        <v>0</v>
      </c>
      <c r="G97" s="412">
        <f>' Шаблон материалов'!F80</f>
        <v>0</v>
      </c>
      <c r="H97" s="412"/>
      <c r="I97" s="413">
        <f t="shared" si="2"/>
        <v>0</v>
      </c>
      <c r="J97" s="775">
        <f t="shared" si="3"/>
        <v>0</v>
      </c>
      <c r="K97" s="776"/>
    </row>
    <row r="98" spans="1:11">
      <c r="A98" s="109">
        <v>80</v>
      </c>
      <c r="B98" s="300"/>
      <c r="C98" s="412">
        <f>' Шаблон материалов'!B81</f>
        <v>0</v>
      </c>
      <c r="D98" s="412">
        <f>' Шаблон материалов'!C81</f>
        <v>0</v>
      </c>
      <c r="E98" s="412">
        <f>' Шаблон материалов'!D81</f>
        <v>0</v>
      </c>
      <c r="F98" s="412">
        <f>' Шаблон материалов'!E81</f>
        <v>0</v>
      </c>
      <c r="G98" s="412">
        <f>' Шаблон материалов'!F81</f>
        <v>0</v>
      </c>
      <c r="H98" s="412"/>
      <c r="I98" s="413">
        <f t="shared" si="2"/>
        <v>0</v>
      </c>
      <c r="J98" s="775">
        <f t="shared" si="3"/>
        <v>0</v>
      </c>
      <c r="K98" s="776"/>
    </row>
    <row r="99" spans="1:11">
      <c r="A99" s="109">
        <v>81</v>
      </c>
      <c r="B99" s="300"/>
      <c r="C99" s="412">
        <f>' Шаблон материалов'!B82</f>
        <v>0</v>
      </c>
      <c r="D99" s="412">
        <f>' Шаблон материалов'!C82</f>
        <v>0</v>
      </c>
      <c r="E99" s="412">
        <f>' Шаблон материалов'!D82</f>
        <v>0</v>
      </c>
      <c r="F99" s="412">
        <f>' Шаблон материалов'!E82</f>
        <v>0</v>
      </c>
      <c r="G99" s="412">
        <f>' Шаблон материалов'!F82</f>
        <v>0</v>
      </c>
      <c r="H99" s="412"/>
      <c r="I99" s="413">
        <f t="shared" si="2"/>
        <v>0</v>
      </c>
      <c r="J99" s="775">
        <f t="shared" si="3"/>
        <v>0</v>
      </c>
      <c r="K99" s="776"/>
    </row>
    <row r="100" spans="1:11">
      <c r="A100" s="109">
        <v>82</v>
      </c>
      <c r="B100" s="300"/>
      <c r="C100" s="412">
        <f>' Шаблон материалов'!B83</f>
        <v>0</v>
      </c>
      <c r="D100" s="412">
        <f>' Шаблон материалов'!C83</f>
        <v>0</v>
      </c>
      <c r="E100" s="412">
        <f>' Шаблон материалов'!D83</f>
        <v>0</v>
      </c>
      <c r="F100" s="412">
        <f>' Шаблон материалов'!E83</f>
        <v>0</v>
      </c>
      <c r="G100" s="412">
        <f>' Шаблон материалов'!F83</f>
        <v>0</v>
      </c>
      <c r="H100" s="412"/>
      <c r="I100" s="413">
        <f t="shared" si="2"/>
        <v>0</v>
      </c>
      <c r="J100" s="775">
        <f t="shared" si="3"/>
        <v>0</v>
      </c>
      <c r="K100" s="776"/>
    </row>
    <row r="101" spans="1:11">
      <c r="A101" s="109">
        <v>83</v>
      </c>
      <c r="B101" s="300"/>
      <c r="C101" s="412">
        <f>' Шаблон материалов'!B84</f>
        <v>0</v>
      </c>
      <c r="D101" s="412">
        <f>' Шаблон материалов'!C84</f>
        <v>0</v>
      </c>
      <c r="E101" s="412">
        <f>' Шаблон материалов'!D84</f>
        <v>0</v>
      </c>
      <c r="F101" s="412">
        <f>' Шаблон материалов'!E84</f>
        <v>0</v>
      </c>
      <c r="G101" s="412">
        <f>' Шаблон материалов'!F84</f>
        <v>0</v>
      </c>
      <c r="H101" s="412"/>
      <c r="I101" s="413">
        <f t="shared" si="2"/>
        <v>0</v>
      </c>
      <c r="J101" s="775">
        <f t="shared" si="3"/>
        <v>0</v>
      </c>
      <c r="K101" s="776"/>
    </row>
    <row r="102" spans="1:11">
      <c r="A102" s="109">
        <v>84</v>
      </c>
      <c r="B102" s="300"/>
      <c r="C102" s="412">
        <f>' Шаблон материалов'!B85</f>
        <v>0</v>
      </c>
      <c r="D102" s="412">
        <f>' Шаблон материалов'!C85</f>
        <v>0</v>
      </c>
      <c r="E102" s="412">
        <f>' Шаблон материалов'!D85</f>
        <v>0</v>
      </c>
      <c r="F102" s="412">
        <f>' Шаблон материалов'!E85</f>
        <v>0</v>
      </c>
      <c r="G102" s="412">
        <f>' Шаблон материалов'!F85</f>
        <v>0</v>
      </c>
      <c r="H102" s="412"/>
      <c r="I102" s="413">
        <f t="shared" si="2"/>
        <v>0</v>
      </c>
      <c r="J102" s="775">
        <f t="shared" si="3"/>
        <v>0</v>
      </c>
      <c r="K102" s="776"/>
    </row>
    <row r="103" spans="1:11">
      <c r="A103" s="109">
        <v>85</v>
      </c>
      <c r="B103" s="300"/>
      <c r="C103" s="412">
        <f>' Шаблон материалов'!B86</f>
        <v>0</v>
      </c>
      <c r="D103" s="412">
        <f>' Шаблон материалов'!C86</f>
        <v>0</v>
      </c>
      <c r="E103" s="412">
        <f>' Шаблон материалов'!D86</f>
        <v>0</v>
      </c>
      <c r="F103" s="412">
        <f>' Шаблон материалов'!E86</f>
        <v>0</v>
      </c>
      <c r="G103" s="412">
        <f>' Шаблон материалов'!F86</f>
        <v>0</v>
      </c>
      <c r="H103" s="412"/>
      <c r="I103" s="413">
        <f t="shared" si="2"/>
        <v>0</v>
      </c>
      <c r="J103" s="775">
        <f t="shared" si="3"/>
        <v>0</v>
      </c>
      <c r="K103" s="776"/>
    </row>
    <row r="104" spans="1:11">
      <c r="A104" s="109">
        <v>86</v>
      </c>
      <c r="B104" s="300"/>
      <c r="C104" s="412">
        <f>' Шаблон материалов'!B87</f>
        <v>0</v>
      </c>
      <c r="D104" s="412">
        <f>' Шаблон материалов'!C87</f>
        <v>0</v>
      </c>
      <c r="E104" s="412">
        <f>' Шаблон материалов'!D87</f>
        <v>0</v>
      </c>
      <c r="F104" s="412">
        <f>' Шаблон материалов'!E87</f>
        <v>0</v>
      </c>
      <c r="G104" s="412">
        <f>' Шаблон материалов'!F87</f>
        <v>0</v>
      </c>
      <c r="H104" s="412"/>
      <c r="I104" s="413">
        <f t="shared" si="2"/>
        <v>0</v>
      </c>
      <c r="J104" s="775">
        <f t="shared" si="3"/>
        <v>0</v>
      </c>
      <c r="K104" s="776"/>
    </row>
    <row r="105" spans="1:11">
      <c r="A105" s="109">
        <v>87</v>
      </c>
      <c r="B105" s="300"/>
      <c r="C105" s="412">
        <f>' Шаблон материалов'!B88</f>
        <v>0</v>
      </c>
      <c r="D105" s="412">
        <f>' Шаблон материалов'!C88</f>
        <v>0</v>
      </c>
      <c r="E105" s="412">
        <f>' Шаблон материалов'!D88</f>
        <v>0</v>
      </c>
      <c r="F105" s="412">
        <f>' Шаблон материалов'!E88</f>
        <v>0</v>
      </c>
      <c r="G105" s="412">
        <f>' Шаблон материалов'!F88</f>
        <v>0</v>
      </c>
      <c r="H105" s="412"/>
      <c r="I105" s="413">
        <f t="shared" si="2"/>
        <v>0</v>
      </c>
      <c r="J105" s="775">
        <f t="shared" si="3"/>
        <v>0</v>
      </c>
      <c r="K105" s="776"/>
    </row>
    <row r="106" spans="1:11">
      <c r="A106" s="109">
        <v>88</v>
      </c>
      <c r="B106" s="300"/>
      <c r="C106" s="412">
        <f>' Шаблон материалов'!B89</f>
        <v>0</v>
      </c>
      <c r="D106" s="412">
        <f>' Шаблон материалов'!C89</f>
        <v>0</v>
      </c>
      <c r="E106" s="412">
        <f>' Шаблон материалов'!D89</f>
        <v>0</v>
      </c>
      <c r="F106" s="412">
        <f>' Шаблон материалов'!E89</f>
        <v>0</v>
      </c>
      <c r="G106" s="412">
        <f>' Шаблон материалов'!F89</f>
        <v>0</v>
      </c>
      <c r="H106" s="412"/>
      <c r="I106" s="413">
        <f t="shared" si="2"/>
        <v>0</v>
      </c>
      <c r="J106" s="775">
        <f t="shared" si="3"/>
        <v>0</v>
      </c>
      <c r="K106" s="776"/>
    </row>
    <row r="107" spans="1:11">
      <c r="A107" s="109">
        <v>89</v>
      </c>
      <c r="B107" s="300"/>
      <c r="C107" s="412">
        <f>' Шаблон материалов'!B90</f>
        <v>0</v>
      </c>
      <c r="D107" s="412">
        <f>' Шаблон материалов'!C90</f>
        <v>0</v>
      </c>
      <c r="E107" s="412">
        <f>' Шаблон материалов'!D90</f>
        <v>0</v>
      </c>
      <c r="F107" s="412">
        <f>' Шаблон материалов'!E90</f>
        <v>0</v>
      </c>
      <c r="G107" s="412">
        <f>' Шаблон материалов'!F90</f>
        <v>0</v>
      </c>
      <c r="H107" s="412"/>
      <c r="I107" s="413">
        <f t="shared" si="2"/>
        <v>0</v>
      </c>
      <c r="J107" s="775">
        <f t="shared" si="3"/>
        <v>0</v>
      </c>
      <c r="K107" s="776"/>
    </row>
    <row r="108" spans="1:11">
      <c r="A108" s="109">
        <v>90</v>
      </c>
      <c r="B108" s="300"/>
      <c r="C108" s="412">
        <f>' Шаблон материалов'!B91</f>
        <v>0</v>
      </c>
      <c r="D108" s="412">
        <f>' Шаблон материалов'!C91</f>
        <v>0</v>
      </c>
      <c r="E108" s="412">
        <f>' Шаблон материалов'!D91</f>
        <v>0</v>
      </c>
      <c r="F108" s="412">
        <f>' Шаблон материалов'!E91</f>
        <v>0</v>
      </c>
      <c r="G108" s="412">
        <f>' Шаблон материалов'!F91</f>
        <v>0</v>
      </c>
      <c r="H108" s="412"/>
      <c r="I108" s="413">
        <f t="shared" si="2"/>
        <v>0</v>
      </c>
      <c r="J108" s="775">
        <f t="shared" si="3"/>
        <v>0</v>
      </c>
      <c r="K108" s="776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55" t="s">
        <v>116</v>
      </c>
      <c r="E110" s="755"/>
      <c r="F110" s="755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>
      <c r="A112" s="177"/>
      <c r="B112" s="177"/>
      <c r="C112" s="760" t="s">
        <v>38</v>
      </c>
      <c r="D112" s="760"/>
      <c r="E112" s="760"/>
      <c r="F112" s="760"/>
      <c r="G112" s="760"/>
      <c r="H112" s="760"/>
      <c r="I112" s="760"/>
      <c r="J112" s="760"/>
      <c r="K112" s="760"/>
    </row>
    <row r="113" spans="1:11" ht="15.6" customHeight="1">
      <c r="A113" s="740" t="s">
        <v>150</v>
      </c>
      <c r="B113" s="741"/>
      <c r="C113" s="742"/>
      <c r="D113" s="175"/>
      <c r="E113" s="173"/>
      <c r="F113" s="175"/>
      <c r="G113" s="173"/>
      <c r="H113" s="175" t="s">
        <v>140</v>
      </c>
      <c r="I113" s="173"/>
      <c r="J113" s="178"/>
    </row>
    <row r="114" spans="1:11" ht="25.5" customHeight="1">
      <c r="A114" s="743"/>
      <c r="B114" s="744"/>
      <c r="C114" s="745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63" t="s">
        <v>7</v>
      </c>
      <c r="B117" s="765" t="s">
        <v>178</v>
      </c>
      <c r="C117" s="767" t="s">
        <v>151</v>
      </c>
      <c r="D117" s="379" t="s">
        <v>23449</v>
      </c>
      <c r="E117" s="769" t="s">
        <v>113</v>
      </c>
      <c r="F117" s="782" t="s">
        <v>118</v>
      </c>
      <c r="G117" s="767" t="s">
        <v>26</v>
      </c>
      <c r="H117" s="767" t="s">
        <v>117</v>
      </c>
      <c r="I117" s="773" t="s">
        <v>27</v>
      </c>
      <c r="J117" s="761" t="s">
        <v>10</v>
      </c>
      <c r="K117" s="762"/>
    </row>
    <row r="118" spans="1:11">
      <c r="A118" s="764"/>
      <c r="B118" s="766"/>
      <c r="C118" s="768"/>
      <c r="D118" s="431">
        <f>K9</f>
        <v>0</v>
      </c>
      <c r="E118" s="770"/>
      <c r="F118" s="783"/>
      <c r="G118" s="768"/>
      <c r="H118" s="768"/>
      <c r="I118" s="774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</v>
      </c>
      <c r="E120" s="419"/>
      <c r="F120" s="276"/>
      <c r="G120" s="55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</v>
      </c>
      <c r="E121" s="419"/>
      <c r="F121" s="276"/>
      <c r="G121" s="55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439"/>
      <c r="D122" s="430">
        <f t="shared" si="4"/>
        <v>0</v>
      </c>
      <c r="E122" s="419"/>
      <c r="F122" s="276"/>
      <c r="G122" s="55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</v>
      </c>
      <c r="E123" s="419"/>
      <c r="F123" s="276"/>
      <c r="G123" s="55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</v>
      </c>
      <c r="E124" s="419"/>
      <c r="F124" s="276"/>
      <c r="G124" s="55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</v>
      </c>
      <c r="E125" s="419"/>
      <c r="F125" s="276"/>
      <c r="G125" s="55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</v>
      </c>
      <c r="E126" s="419"/>
      <c r="F126" s="276"/>
      <c r="G126" s="55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</v>
      </c>
      <c r="E127" s="419"/>
      <c r="F127" s="276"/>
      <c r="G127" s="55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</v>
      </c>
      <c r="E128" s="419"/>
      <c r="F128" s="276"/>
      <c r="G128" s="55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276"/>
      <c r="C142" s="279"/>
      <c r="D142" s="430">
        <f t="shared" si="4"/>
        <v>0</v>
      </c>
      <c r="E142" s="419"/>
      <c r="F142" s="276"/>
      <c r="G142" s="291"/>
      <c r="H142" s="3">
        <f t="shared" si="5"/>
        <v>0</v>
      </c>
      <c r="I142" s="53">
        <f t="shared" si="6"/>
        <v>0</v>
      </c>
      <c r="J142" s="53"/>
      <c r="K142" s="53">
        <f>IF(I142=0,0,(инф.!$C$1)*I142)</f>
        <v>0</v>
      </c>
    </row>
    <row r="143" spans="1:11" hidden="1">
      <c r="A143" s="3">
        <v>25</v>
      </c>
      <c r="B143" s="276"/>
      <c r="C143" s="279"/>
      <c r="D143" s="430">
        <f t="shared" si="4"/>
        <v>0</v>
      </c>
      <c r="E143" s="419"/>
      <c r="F143" s="276"/>
      <c r="G143" s="291"/>
      <c r="H143" s="3">
        <f t="shared" si="5"/>
        <v>0</v>
      </c>
      <c r="I143" s="53">
        <f t="shared" si="6"/>
        <v>0</v>
      </c>
      <c r="J143" s="53"/>
      <c r="K143" s="53">
        <f>IF(I143=0,0,(инф.!$C$1)*I143)</f>
        <v>0</v>
      </c>
    </row>
    <row r="144" spans="1:11" hidden="1">
      <c r="A144" s="3">
        <v>26</v>
      </c>
      <c r="B144" s="276"/>
      <c r="C144" s="279"/>
      <c r="D144" s="430">
        <f t="shared" si="4"/>
        <v>0</v>
      </c>
      <c r="E144" s="419"/>
      <c r="F144" s="276"/>
      <c r="G144" s="291"/>
      <c r="H144" s="3">
        <f t="shared" si="5"/>
        <v>0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>
      <c r="A145" s="3">
        <v>27</v>
      </c>
      <c r="B145" s="276"/>
      <c r="C145" s="279"/>
      <c r="D145" s="430">
        <f t="shared" si="4"/>
        <v>0</v>
      </c>
      <c r="E145" s="419"/>
      <c r="F145" s="276"/>
      <c r="G145" s="291"/>
      <c r="H145" s="3">
        <f t="shared" si="5"/>
        <v>0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>
      <c r="A146" s="3">
        <v>28</v>
      </c>
      <c r="B146" s="276"/>
      <c r="C146" s="279"/>
      <c r="D146" s="430">
        <f t="shared" si="4"/>
        <v>0</v>
      </c>
      <c r="E146" s="419"/>
      <c r="F146" s="276"/>
      <c r="G146" s="291"/>
      <c r="H146" s="3">
        <f t="shared" si="5"/>
        <v>0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4"/>
        <v>0</v>
      </c>
      <c r="E147" s="419"/>
      <c r="F147" s="276"/>
      <c r="G147" s="291"/>
      <c r="H147" s="3">
        <f t="shared" si="5"/>
        <v>0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4"/>
        <v>0</v>
      </c>
      <c r="E148" s="419"/>
      <c r="F148" s="276"/>
      <c r="G148" s="291"/>
      <c r="H148" s="3">
        <f t="shared" si="5"/>
        <v>0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4"/>
        <v>0</v>
      </c>
      <c r="E149" s="419"/>
      <c r="F149" s="276"/>
      <c r="G149" s="291"/>
      <c r="H149" s="3">
        <f t="shared" si="5"/>
        <v>0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4"/>
        <v>0</v>
      </c>
      <c r="E150" s="419"/>
      <c r="F150" s="276"/>
      <c r="G150" s="291"/>
      <c r="H150" s="3">
        <f t="shared" si="5"/>
        <v>0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4"/>
        <v>0</v>
      </c>
      <c r="E151" s="419"/>
      <c r="F151" s="276"/>
      <c r="G151" s="291"/>
      <c r="H151" s="3">
        <f t="shared" si="5"/>
        <v>0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4"/>
        <v>0</v>
      </c>
      <c r="E152" s="419"/>
      <c r="F152" s="276"/>
      <c r="G152" s="291"/>
      <c r="H152" s="3">
        <f t="shared" si="5"/>
        <v>0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4"/>
        <v>0</v>
      </c>
      <c r="E153" s="419"/>
      <c r="F153" s="276"/>
      <c r="G153" s="291"/>
      <c r="H153" s="3">
        <f t="shared" si="5"/>
        <v>0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4"/>
        <v>0</v>
      </c>
      <c r="E154" s="419"/>
      <c r="F154" s="276"/>
      <c r="G154" s="291"/>
      <c r="H154" s="3">
        <f t="shared" si="5"/>
        <v>0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4"/>
        <v>0</v>
      </c>
      <c r="E155" s="419"/>
      <c r="F155" s="276"/>
      <c r="G155" s="291"/>
      <c r="H155" s="3">
        <f t="shared" si="5"/>
        <v>0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4"/>
        <v>0</v>
      </c>
      <c r="E156" s="419"/>
      <c r="F156" s="276"/>
      <c r="G156" s="291"/>
      <c r="H156" s="3">
        <f t="shared" si="5"/>
        <v>0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4"/>
        <v>0</v>
      </c>
      <c r="E157" s="419"/>
      <c r="F157" s="276"/>
      <c r="G157" s="291"/>
      <c r="H157" s="3">
        <f t="shared" si="5"/>
        <v>0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4"/>
        <v>0</v>
      </c>
      <c r="E158" s="419"/>
      <c r="F158" s="276"/>
      <c r="G158" s="291"/>
      <c r="H158" s="3">
        <f t="shared" si="5"/>
        <v>0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4"/>
        <v>0</v>
      </c>
      <c r="E159" s="419"/>
      <c r="F159" s="276"/>
      <c r="G159" s="291"/>
      <c r="H159" s="3">
        <f t="shared" si="5"/>
        <v>0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4"/>
        <v>0</v>
      </c>
      <c r="E160" s="419"/>
      <c r="F160" s="276"/>
      <c r="G160" s="291"/>
      <c r="H160" s="3">
        <f t="shared" si="5"/>
        <v>0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4"/>
        <v>0</v>
      </c>
      <c r="E161" s="419"/>
      <c r="F161" s="276"/>
      <c r="G161" s="291"/>
      <c r="H161" s="3">
        <f t="shared" si="5"/>
        <v>0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4"/>
        <v>0</v>
      </c>
      <c r="E162" s="419"/>
      <c r="F162" s="276"/>
      <c r="G162" s="291"/>
      <c r="H162" s="3">
        <f t="shared" si="5"/>
        <v>0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4"/>
        <v>0</v>
      </c>
      <c r="E163" s="419"/>
      <c r="F163" s="276"/>
      <c r="G163" s="291"/>
      <c r="H163" s="3">
        <f t="shared" si="5"/>
        <v>0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4"/>
        <v>0</v>
      </c>
      <c r="E164" s="419"/>
      <c r="F164" s="276"/>
      <c r="G164" s="291"/>
      <c r="H164" s="3">
        <f t="shared" si="5"/>
        <v>0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4"/>
        <v>0</v>
      </c>
      <c r="E165" s="419"/>
      <c r="F165" s="276"/>
      <c r="G165" s="291"/>
      <c r="H165" s="3">
        <f t="shared" si="5"/>
        <v>0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4"/>
        <v>0</v>
      </c>
      <c r="E166" s="419"/>
      <c r="F166" s="276"/>
      <c r="G166" s="291"/>
      <c r="H166" s="3">
        <f t="shared" si="5"/>
        <v>0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4"/>
        <v>0</v>
      </c>
      <c r="E167" s="419"/>
      <c r="F167" s="276"/>
      <c r="G167" s="291"/>
      <c r="H167" s="291">
        <f t="shared" si="5"/>
        <v>0</v>
      </c>
      <c r="I167" s="291">
        <f t="shared" si="6"/>
        <v>0</v>
      </c>
      <c r="J167" s="291"/>
      <c r="K167" s="291">
        <f>IF(I167=0,0,(инф.!$C$1)*I167)</f>
        <v>0</v>
      </c>
    </row>
    <row r="168" spans="1:14" hidden="1">
      <c r="A168" s="3">
        <v>50</v>
      </c>
      <c r="B168" s="276"/>
      <c r="C168" s="279"/>
      <c r="D168" s="430">
        <f t="shared" si="4"/>
        <v>0</v>
      </c>
      <c r="E168" s="419"/>
      <c r="F168" s="276"/>
      <c r="G168" s="291"/>
      <c r="H168" s="291">
        <f t="shared" si="5"/>
        <v>0</v>
      </c>
      <c r="I168" s="291">
        <f t="shared" si="6"/>
        <v>0</v>
      </c>
      <c r="J168" s="291">
        <f>I168*инф.!$D$1</f>
        <v>0</v>
      </c>
      <c r="K168" s="291">
        <f>IF(I168=0,0,(инф.!$C$1)*I168)</f>
        <v>0</v>
      </c>
    </row>
    <row r="169" spans="1:14">
      <c r="A169" s="180">
        <v>51</v>
      </c>
      <c r="B169" s="242"/>
      <c r="C169" s="243">
        <f>IF(D113="L крив.1 (м)",0,D113)</f>
        <v>0</v>
      </c>
      <c r="D169" s="430">
        <v>0.9</v>
      </c>
      <c r="E169" s="422"/>
      <c r="F169" s="242"/>
      <c r="G169" s="244">
        <f>E115</f>
        <v>0</v>
      </c>
      <c r="H169" s="244">
        <f t="shared" si="5"/>
        <v>0</v>
      </c>
      <c r="I169" s="244">
        <f t="shared" si="6"/>
        <v>0</v>
      </c>
      <c r="J169" s="244">
        <f>I169*инф.!$D$1</f>
        <v>0</v>
      </c>
      <c r="K169" s="244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v>0.9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v>0.9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0</v>
      </c>
      <c r="G180" s="753"/>
      <c r="H180" s="753"/>
      <c r="I180" s="753"/>
      <c r="J180" s="753"/>
      <c r="K180" s="753"/>
    </row>
    <row r="181" spans="1:14" ht="15.75">
      <c r="A181" s="281" t="s">
        <v>101</v>
      </c>
      <c r="B181" s="281"/>
      <c r="C181" s="754"/>
      <c r="D181" s="754"/>
      <c r="E181" s="754"/>
      <c r="F181" s="754"/>
      <c r="G181" s="754"/>
      <c r="H181" s="754"/>
      <c r="I181" s="754"/>
      <c r="J181" s="754"/>
      <c r="K181" s="754"/>
    </row>
    <row r="182" spans="1:14" ht="15.75">
      <c r="A182" s="747"/>
      <c r="B182" s="747"/>
      <c r="C182" s="747"/>
      <c r="D182" s="747"/>
      <c r="E182" s="747"/>
      <c r="F182" s="747"/>
      <c r="G182" s="747"/>
      <c r="H182" s="747"/>
      <c r="I182" s="747"/>
      <c r="J182" s="747"/>
      <c r="K182" s="747"/>
    </row>
    <row r="183" spans="1:14" ht="15.75">
      <c r="A183" s="747"/>
      <c r="B183" s="747"/>
      <c r="C183" s="747"/>
      <c r="D183" s="747"/>
      <c r="E183" s="747"/>
      <c r="F183" s="747"/>
      <c r="G183" s="747"/>
      <c r="H183" s="747"/>
      <c r="I183" s="747"/>
      <c r="J183" s="747"/>
      <c r="K183" s="747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37" t="str">
        <f>изд.1!A185</f>
        <v>Топоров Э.В.</v>
      </c>
      <c r="B185" s="737"/>
      <c r="C185" s="737"/>
      <c r="D185" s="737"/>
      <c r="E185" s="245"/>
      <c r="F185" s="245"/>
      <c r="G185" s="245"/>
      <c r="H185" s="737"/>
      <c r="I185" s="737"/>
      <c r="J185" s="737"/>
      <c r="K185" s="737"/>
    </row>
    <row r="186" spans="1:14">
      <c r="A186" s="738"/>
      <c r="B186" s="738"/>
      <c r="C186" s="738"/>
      <c r="D186" s="738"/>
      <c r="E186" s="248"/>
      <c r="F186" s="248"/>
      <c r="G186" s="248"/>
      <c r="H186" s="738"/>
      <c r="I186" s="738"/>
      <c r="J186" s="738"/>
      <c r="K186" s="738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17" t="str">
        <f>$A$3</f>
        <v>ООО БАЛТИК-ЛАЙТ</v>
      </c>
      <c r="D191" s="717"/>
      <c r="E191" s="717"/>
      <c r="F191" s="717"/>
      <c r="G191" s="717"/>
      <c r="H191" s="717"/>
      <c r="I191" s="717"/>
      <c r="J191" s="717"/>
      <c r="K191" s="717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8" t="s">
        <v>23459</v>
      </c>
      <c r="K192" s="719"/>
    </row>
    <row r="193" spans="1:11" ht="24" customHeight="1">
      <c r="A193" s="777">
        <v>1</v>
      </c>
      <c r="B193" s="722"/>
      <c r="C193" s="724" t="str">
        <f>C119</f>
        <v>Подготовка рабоч. проекта на производство</v>
      </c>
      <c r="D193" s="726"/>
      <c r="E193" s="736"/>
      <c r="F193" s="352"/>
      <c r="G193" s="730"/>
      <c r="H193" s="726"/>
      <c r="I193" s="357">
        <f>D193*E193</f>
        <v>0</v>
      </c>
      <c r="J193" s="732"/>
      <c r="K193" s="733"/>
    </row>
    <row r="194" spans="1:11" ht="24" customHeight="1" thickBot="1">
      <c r="A194" s="778"/>
      <c r="B194" s="723"/>
      <c r="C194" s="725"/>
      <c r="D194" s="727"/>
      <c r="E194" s="729"/>
      <c r="F194" s="351"/>
      <c r="G194" s="731"/>
      <c r="H194" s="727"/>
      <c r="I194" s="358"/>
      <c r="J194" s="734"/>
      <c r="K194" s="735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7" t="str">
        <f>$A$3</f>
        <v>ООО БАЛТИК-ЛАЙТ</v>
      </c>
      <c r="D196" s="717"/>
      <c r="E196" s="717"/>
      <c r="F196" s="717"/>
      <c r="G196" s="717"/>
      <c r="H196" s="717"/>
      <c r="I196" s="717"/>
      <c r="J196" s="717"/>
      <c r="K196" s="717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8" t="s">
        <v>23459</v>
      </c>
      <c r="K197" s="719"/>
    </row>
    <row r="198" spans="1:11" ht="23.25" customHeight="1">
      <c r="A198" s="777">
        <v>2</v>
      </c>
      <c r="B198" s="722"/>
      <c r="C198" s="724">
        <f>C120</f>
        <v>0</v>
      </c>
      <c r="D198" s="726"/>
      <c r="E198" s="736" t="e">
        <f>J120/H120</f>
        <v>#DIV/0!</v>
      </c>
      <c r="F198" s="352"/>
      <c r="G198" s="730"/>
      <c r="H198" s="726">
        <v>1</v>
      </c>
      <c r="I198" s="357" t="e">
        <f>D198*E198</f>
        <v>#DIV/0!</v>
      </c>
      <c r="J198" s="732"/>
      <c r="K198" s="733"/>
    </row>
    <row r="199" spans="1:11" ht="23.25" customHeight="1" thickBot="1">
      <c r="A199" s="778"/>
      <c r="B199" s="723"/>
      <c r="C199" s="725"/>
      <c r="D199" s="727"/>
      <c r="E199" s="729"/>
      <c r="F199" s="351"/>
      <c r="G199" s="731"/>
      <c r="H199" s="727"/>
      <c r="I199" s="358"/>
      <c r="J199" s="734"/>
      <c r="K199" s="735"/>
    </row>
    <row r="200" spans="1:11" ht="15.75" thickBot="1"/>
    <row r="201" spans="1:11" ht="16.5" thickBot="1">
      <c r="A201" s="370"/>
      <c r="B201" s="370"/>
      <c r="C201" s="717" t="str">
        <f>$A$3</f>
        <v>ООО БАЛТИК-ЛАЙТ</v>
      </c>
      <c r="D201" s="717"/>
      <c r="E201" s="717"/>
      <c r="F201" s="717"/>
      <c r="G201" s="717"/>
      <c r="H201" s="717"/>
      <c r="I201" s="717"/>
      <c r="J201" s="717"/>
      <c r="K201" s="717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8" t="s">
        <v>23459</v>
      </c>
      <c r="K202" s="719"/>
    </row>
    <row r="203" spans="1:11">
      <c r="A203" s="777">
        <v>3</v>
      </c>
      <c r="B203" s="722"/>
      <c r="C203" s="724">
        <f>C121</f>
        <v>0</v>
      </c>
      <c r="D203" s="726"/>
      <c r="E203" s="736" t="e">
        <f>J121/H121</f>
        <v>#DIV/0!</v>
      </c>
      <c r="F203" s="352"/>
      <c r="G203" s="730"/>
      <c r="H203" s="726">
        <v>1</v>
      </c>
      <c r="I203" s="357" t="e">
        <f>D203*E203</f>
        <v>#DIV/0!</v>
      </c>
      <c r="J203" s="732"/>
      <c r="K203" s="733"/>
    </row>
    <row r="204" spans="1:11" ht="15.75" thickBot="1">
      <c r="A204" s="778"/>
      <c r="B204" s="723"/>
      <c r="C204" s="725"/>
      <c r="D204" s="727"/>
      <c r="E204" s="729"/>
      <c r="F204" s="351"/>
      <c r="G204" s="731"/>
      <c r="H204" s="727"/>
      <c r="I204" s="358"/>
      <c r="J204" s="734"/>
      <c r="K204" s="735"/>
    </row>
    <row r="205" spans="1:11" ht="15.75" thickBot="1"/>
    <row r="206" spans="1:11" ht="16.5" thickBot="1">
      <c r="A206" s="370"/>
      <c r="B206" s="370"/>
      <c r="C206" s="717" t="str">
        <f>$A$3</f>
        <v>ООО БАЛТИК-ЛАЙТ</v>
      </c>
      <c r="D206" s="717"/>
      <c r="E206" s="717"/>
      <c r="F206" s="717"/>
      <c r="G206" s="717"/>
      <c r="H206" s="717"/>
      <c r="I206" s="717"/>
      <c r="J206" s="717"/>
      <c r="K206" s="717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8" t="s">
        <v>23459</v>
      </c>
      <c r="K207" s="719"/>
    </row>
    <row r="208" spans="1:11">
      <c r="A208" s="777">
        <v>4</v>
      </c>
      <c r="B208" s="722"/>
      <c r="C208" s="724">
        <f>C122</f>
        <v>0</v>
      </c>
      <c r="D208" s="726"/>
      <c r="E208" s="736" t="e">
        <f>J122/H122</f>
        <v>#DIV/0!</v>
      </c>
      <c r="F208" s="352"/>
      <c r="G208" s="730"/>
      <c r="H208" s="726">
        <v>1</v>
      </c>
      <c r="I208" s="357" t="e">
        <f>D208*E208</f>
        <v>#DIV/0!</v>
      </c>
      <c r="J208" s="732"/>
      <c r="K208" s="733"/>
    </row>
    <row r="209" spans="1:11" ht="15.75" thickBot="1">
      <c r="A209" s="778"/>
      <c r="B209" s="723"/>
      <c r="C209" s="725"/>
      <c r="D209" s="727"/>
      <c r="E209" s="729"/>
      <c r="F209" s="351"/>
      <c r="G209" s="731"/>
      <c r="H209" s="727"/>
      <c r="I209" s="358"/>
      <c r="J209" s="734"/>
      <c r="K209" s="735"/>
    </row>
    <row r="210" spans="1:11" ht="15.75" thickBot="1"/>
    <row r="211" spans="1:11" ht="16.5" thickBot="1">
      <c r="A211" s="370"/>
      <c r="B211" s="370"/>
      <c r="C211" s="717" t="str">
        <f>$A$3</f>
        <v>ООО БАЛТИК-ЛАЙТ</v>
      </c>
      <c r="D211" s="717"/>
      <c r="E211" s="717"/>
      <c r="F211" s="717"/>
      <c r="G211" s="717"/>
      <c r="H211" s="717"/>
      <c r="I211" s="717"/>
      <c r="J211" s="717"/>
      <c r="K211" s="717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8" t="s">
        <v>23459</v>
      </c>
      <c r="K212" s="719"/>
    </row>
    <row r="213" spans="1:11">
      <c r="A213" s="777">
        <v>5</v>
      </c>
      <c r="B213" s="722"/>
      <c r="C213" s="724">
        <f>C123</f>
        <v>0</v>
      </c>
      <c r="D213" s="726"/>
      <c r="E213" s="736" t="e">
        <f>J123/H123</f>
        <v>#DIV/0!</v>
      </c>
      <c r="F213" s="352"/>
      <c r="G213" s="730"/>
      <c r="H213" s="726">
        <v>1</v>
      </c>
      <c r="I213" s="357" t="e">
        <f>D213*E213</f>
        <v>#DIV/0!</v>
      </c>
      <c r="J213" s="732"/>
      <c r="K213" s="733"/>
    </row>
    <row r="214" spans="1:11" ht="15.75" thickBot="1">
      <c r="A214" s="778"/>
      <c r="B214" s="723"/>
      <c r="C214" s="725"/>
      <c r="D214" s="727"/>
      <c r="E214" s="729"/>
      <c r="F214" s="351"/>
      <c r="G214" s="731"/>
      <c r="H214" s="727"/>
      <c r="I214" s="358"/>
      <c r="J214" s="734"/>
      <c r="K214" s="735"/>
    </row>
    <row r="215" spans="1:11" ht="15.75" thickBot="1"/>
    <row r="216" spans="1:11" ht="16.5" thickBot="1">
      <c r="A216" s="370"/>
      <c r="B216" s="370"/>
      <c r="C216" s="717" t="str">
        <f>$A$3</f>
        <v>ООО БАЛТИК-ЛАЙТ</v>
      </c>
      <c r="D216" s="717"/>
      <c r="E216" s="717"/>
      <c r="F216" s="717"/>
      <c r="G216" s="717"/>
      <c r="H216" s="717"/>
      <c r="I216" s="717"/>
      <c r="J216" s="717"/>
      <c r="K216" s="717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8" t="s">
        <v>23459</v>
      </c>
      <c r="K217" s="719"/>
    </row>
    <row r="218" spans="1:11">
      <c r="A218" s="777">
        <v>6</v>
      </c>
      <c r="B218" s="722"/>
      <c r="C218" s="724">
        <f>C124</f>
        <v>0</v>
      </c>
      <c r="D218" s="726"/>
      <c r="E218" s="736" t="e">
        <f>J124/H124</f>
        <v>#DIV/0!</v>
      </c>
      <c r="F218" s="352"/>
      <c r="G218" s="730"/>
      <c r="H218" s="726">
        <v>1</v>
      </c>
      <c r="I218" s="357" t="e">
        <f>D218*E218</f>
        <v>#DIV/0!</v>
      </c>
      <c r="J218" s="732"/>
      <c r="K218" s="733"/>
    </row>
    <row r="219" spans="1:11" ht="15.75" thickBot="1">
      <c r="A219" s="778"/>
      <c r="B219" s="723"/>
      <c r="C219" s="725"/>
      <c r="D219" s="727"/>
      <c r="E219" s="729"/>
      <c r="F219" s="351"/>
      <c r="G219" s="731"/>
      <c r="H219" s="727"/>
      <c r="I219" s="358"/>
      <c r="J219" s="734"/>
      <c r="K219" s="735"/>
    </row>
    <row r="220" spans="1:11" ht="15.75" thickBot="1"/>
    <row r="221" spans="1:11" ht="16.5" thickBot="1">
      <c r="A221" s="370"/>
      <c r="B221" s="370"/>
      <c r="C221" s="717" t="str">
        <f>$A$3</f>
        <v>ООО БАЛТИК-ЛАЙТ</v>
      </c>
      <c r="D221" s="717"/>
      <c r="E221" s="717"/>
      <c r="F221" s="717"/>
      <c r="G221" s="717"/>
      <c r="H221" s="717"/>
      <c r="I221" s="717"/>
      <c r="J221" s="717"/>
      <c r="K221" s="717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8" t="s">
        <v>23459</v>
      </c>
      <c r="K222" s="719"/>
    </row>
    <row r="223" spans="1:11">
      <c r="A223" s="777">
        <v>7</v>
      </c>
      <c r="B223" s="722"/>
      <c r="C223" s="724">
        <f>C125</f>
        <v>0</v>
      </c>
      <c r="D223" s="726"/>
      <c r="E223" s="736" t="e">
        <f>J125/H125</f>
        <v>#DIV/0!</v>
      </c>
      <c r="F223" s="352"/>
      <c r="G223" s="730"/>
      <c r="H223" s="726">
        <v>1</v>
      </c>
      <c r="I223" s="357" t="e">
        <f>D223*E223</f>
        <v>#DIV/0!</v>
      </c>
      <c r="J223" s="732"/>
      <c r="K223" s="733"/>
    </row>
    <row r="224" spans="1:11" ht="15.75" thickBot="1">
      <c r="A224" s="778"/>
      <c r="B224" s="723"/>
      <c r="C224" s="725"/>
      <c r="D224" s="727"/>
      <c r="E224" s="729"/>
      <c r="F224" s="351"/>
      <c r="G224" s="731"/>
      <c r="H224" s="727"/>
      <c r="I224" s="358"/>
      <c r="J224" s="734"/>
      <c r="K224" s="735"/>
    </row>
    <row r="225" spans="1:11" ht="15.75" thickBot="1"/>
    <row r="226" spans="1:11" ht="16.5" thickBot="1">
      <c r="A226" s="370"/>
      <c r="B226" s="370"/>
      <c r="C226" s="717" t="str">
        <f>$A$3</f>
        <v>ООО БАЛТИК-ЛАЙТ</v>
      </c>
      <c r="D226" s="717"/>
      <c r="E226" s="717"/>
      <c r="F226" s="717"/>
      <c r="G226" s="717"/>
      <c r="H226" s="717"/>
      <c r="I226" s="717"/>
      <c r="J226" s="717"/>
      <c r="K226" s="717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8" t="s">
        <v>23459</v>
      </c>
      <c r="K227" s="719"/>
    </row>
    <row r="228" spans="1:11">
      <c r="A228" s="777">
        <v>8</v>
      </c>
      <c r="B228" s="722"/>
      <c r="C228" s="724">
        <f>C126</f>
        <v>0</v>
      </c>
      <c r="D228" s="726"/>
      <c r="E228" s="736" t="e">
        <f>J126/H126</f>
        <v>#DIV/0!</v>
      </c>
      <c r="F228" s="352"/>
      <c r="G228" s="730"/>
      <c r="H228" s="726">
        <v>1</v>
      </c>
      <c r="I228" s="357" t="e">
        <f>D228*E228</f>
        <v>#DIV/0!</v>
      </c>
      <c r="J228" s="732"/>
      <c r="K228" s="733"/>
    </row>
    <row r="229" spans="1:11" ht="15.75" thickBot="1">
      <c r="A229" s="778"/>
      <c r="B229" s="723"/>
      <c r="C229" s="725"/>
      <c r="D229" s="727"/>
      <c r="E229" s="729"/>
      <c r="F229" s="351"/>
      <c r="G229" s="731"/>
      <c r="H229" s="727"/>
      <c r="I229" s="358"/>
      <c r="J229" s="734"/>
      <c r="K229" s="735"/>
    </row>
    <row r="230" spans="1:11" ht="15.75" thickBot="1"/>
    <row r="231" spans="1:11" ht="16.5" thickBot="1">
      <c r="A231" s="370"/>
      <c r="B231" s="370"/>
      <c r="C231" s="717" t="str">
        <f>$A$3</f>
        <v>ООО БАЛТИК-ЛАЙТ</v>
      </c>
      <c r="D231" s="717"/>
      <c r="E231" s="717"/>
      <c r="F231" s="717"/>
      <c r="G231" s="717"/>
      <c r="H231" s="717"/>
      <c r="I231" s="717"/>
      <c r="J231" s="717"/>
      <c r="K231" s="717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8" t="s">
        <v>23459</v>
      </c>
      <c r="K232" s="719"/>
    </row>
    <row r="233" spans="1:11">
      <c r="A233" s="777">
        <v>9</v>
      </c>
      <c r="B233" s="722"/>
      <c r="C233" s="724">
        <f>C127</f>
        <v>0</v>
      </c>
      <c r="D233" s="726"/>
      <c r="E233" s="736" t="e">
        <f>J127/H127</f>
        <v>#DIV/0!</v>
      </c>
      <c r="F233" s="352"/>
      <c r="G233" s="730"/>
      <c r="H233" s="726">
        <v>1</v>
      </c>
      <c r="I233" s="357" t="e">
        <f>D233*E233</f>
        <v>#DIV/0!</v>
      </c>
      <c r="J233" s="732"/>
      <c r="K233" s="733"/>
    </row>
    <row r="234" spans="1:11" ht="15.75" thickBot="1">
      <c r="A234" s="778"/>
      <c r="B234" s="723"/>
      <c r="C234" s="725"/>
      <c r="D234" s="727"/>
      <c r="E234" s="729"/>
      <c r="F234" s="351"/>
      <c r="G234" s="731"/>
      <c r="H234" s="727"/>
      <c r="I234" s="358"/>
      <c r="J234" s="734"/>
      <c r="K234" s="735"/>
    </row>
    <row r="235" spans="1:11" ht="15.75" thickBot="1"/>
    <row r="236" spans="1:11" ht="16.5" thickBot="1">
      <c r="A236" s="370"/>
      <c r="B236" s="370"/>
      <c r="C236" s="717" t="str">
        <f>$A$3</f>
        <v>ООО БАЛТИК-ЛАЙТ</v>
      </c>
      <c r="D236" s="717"/>
      <c r="E236" s="717"/>
      <c r="F236" s="717"/>
      <c r="G236" s="717"/>
      <c r="H236" s="717"/>
      <c r="I236" s="717"/>
      <c r="J236" s="717"/>
      <c r="K236" s="717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8" t="s">
        <v>23459</v>
      </c>
      <c r="K237" s="719"/>
    </row>
    <row r="238" spans="1:11" ht="15" customHeight="1">
      <c r="A238" s="777">
        <v>10</v>
      </c>
      <c r="B238" s="722"/>
      <c r="C238" s="724">
        <f>C128</f>
        <v>0</v>
      </c>
      <c r="D238" s="726"/>
      <c r="E238" s="736" t="e">
        <f>J128/H128</f>
        <v>#DIV/0!</v>
      </c>
      <c r="F238" s="352"/>
      <c r="G238" s="730"/>
      <c r="H238" s="726">
        <v>1</v>
      </c>
      <c r="I238" s="357" t="e">
        <f>D238*E238</f>
        <v>#DIV/0!</v>
      </c>
      <c r="J238" s="732"/>
      <c r="K238" s="733"/>
    </row>
    <row r="239" spans="1:11" ht="15.75" customHeight="1" thickBot="1">
      <c r="A239" s="778"/>
      <c r="B239" s="723"/>
      <c r="C239" s="725"/>
      <c r="D239" s="727"/>
      <c r="E239" s="729"/>
      <c r="F239" s="351"/>
      <c r="G239" s="731"/>
      <c r="H239" s="727"/>
      <c r="I239" s="358"/>
      <c r="J239" s="734"/>
      <c r="K239" s="735"/>
    </row>
    <row r="240" spans="1:11" ht="15.75" thickBot="1"/>
    <row r="241" spans="1:11" ht="16.5" thickBot="1">
      <c r="A241" s="370"/>
      <c r="B241" s="370"/>
      <c r="C241" s="717" t="str">
        <f>$A$3</f>
        <v>ООО БАЛТИК-ЛАЙТ</v>
      </c>
      <c r="D241" s="717"/>
      <c r="E241" s="717"/>
      <c r="F241" s="717"/>
      <c r="G241" s="717"/>
      <c r="H241" s="717"/>
      <c r="I241" s="717"/>
      <c r="J241" s="717"/>
      <c r="K241" s="717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8" t="s">
        <v>23459</v>
      </c>
      <c r="K242" s="719"/>
    </row>
    <row r="243" spans="1:11" ht="15" customHeight="1">
      <c r="A243" s="777">
        <v>11</v>
      </c>
      <c r="B243" s="722"/>
      <c r="C243" s="724">
        <f>C129</f>
        <v>0</v>
      </c>
      <c r="D243" s="726"/>
      <c r="E243" s="736" t="e">
        <f>J129/H129</f>
        <v>#DIV/0!</v>
      </c>
      <c r="F243" s="352"/>
      <c r="G243" s="730"/>
      <c r="H243" s="726">
        <v>1</v>
      </c>
      <c r="I243" s="357" t="e">
        <f>D243*E243</f>
        <v>#DIV/0!</v>
      </c>
      <c r="J243" s="732"/>
      <c r="K243" s="733"/>
    </row>
    <row r="244" spans="1:11" ht="15.75" customHeight="1" thickBot="1">
      <c r="A244" s="778"/>
      <c r="B244" s="723"/>
      <c r="C244" s="725"/>
      <c r="D244" s="727"/>
      <c r="E244" s="729"/>
      <c r="F244" s="351"/>
      <c r="G244" s="731"/>
      <c r="H244" s="727"/>
      <c r="I244" s="358"/>
      <c r="J244" s="734"/>
      <c r="K244" s="735"/>
    </row>
    <row r="245" spans="1:11" ht="15.75" thickBot="1"/>
    <row r="246" spans="1:11" ht="16.5" thickBot="1">
      <c r="A246" s="370"/>
      <c r="B246" s="370"/>
      <c r="C246" s="717" t="str">
        <f>$A$3</f>
        <v>ООО БАЛТИК-ЛАЙТ</v>
      </c>
      <c r="D246" s="717"/>
      <c r="E246" s="717"/>
      <c r="F246" s="717"/>
      <c r="G246" s="717"/>
      <c r="H246" s="717"/>
      <c r="I246" s="717"/>
      <c r="J246" s="717"/>
      <c r="K246" s="717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8" t="s">
        <v>23459</v>
      </c>
      <c r="K247" s="719"/>
    </row>
    <row r="248" spans="1:11" ht="15" customHeight="1">
      <c r="A248" s="777">
        <v>12</v>
      </c>
      <c r="B248" s="722"/>
      <c r="C248" s="724">
        <f>C130</f>
        <v>0</v>
      </c>
      <c r="D248" s="726"/>
      <c r="E248" s="736" t="e">
        <f>J130/H130</f>
        <v>#DIV/0!</v>
      </c>
      <c r="F248" s="352"/>
      <c r="G248" s="730"/>
      <c r="H248" s="726">
        <v>1</v>
      </c>
      <c r="I248" s="357" t="e">
        <f>D248*E248</f>
        <v>#DIV/0!</v>
      </c>
      <c r="J248" s="732"/>
      <c r="K248" s="733"/>
    </row>
    <row r="249" spans="1:11" ht="15.75" customHeight="1" thickBot="1">
      <c r="A249" s="778"/>
      <c r="B249" s="723"/>
      <c r="C249" s="725"/>
      <c r="D249" s="727"/>
      <c r="E249" s="729"/>
      <c r="F249" s="351"/>
      <c r="G249" s="731"/>
      <c r="H249" s="727"/>
      <c r="I249" s="358"/>
      <c r="J249" s="734"/>
      <c r="K249" s="735"/>
    </row>
    <row r="250" spans="1:11" ht="15.75" thickBot="1"/>
    <row r="251" spans="1:11" ht="16.5" thickBot="1">
      <c r="A251" s="370"/>
      <c r="B251" s="370"/>
      <c r="C251" s="717" t="str">
        <f>$A$3</f>
        <v>ООО БАЛТИК-ЛАЙТ</v>
      </c>
      <c r="D251" s="717"/>
      <c r="E251" s="717"/>
      <c r="F251" s="717"/>
      <c r="G251" s="717"/>
      <c r="H251" s="717"/>
      <c r="I251" s="717"/>
      <c r="J251" s="717"/>
      <c r="K251" s="717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8" t="s">
        <v>23459</v>
      </c>
      <c r="K252" s="719"/>
    </row>
    <row r="253" spans="1:11" ht="15" customHeight="1">
      <c r="A253" s="777">
        <v>13</v>
      </c>
      <c r="B253" s="722"/>
      <c r="C253" s="724">
        <f>C131</f>
        <v>0</v>
      </c>
      <c r="D253" s="726"/>
      <c r="E253" s="736" t="e">
        <f>J131/H131</f>
        <v>#DIV/0!</v>
      </c>
      <c r="F253" s="352"/>
      <c r="G253" s="730"/>
      <c r="H253" s="726">
        <v>1</v>
      </c>
      <c r="I253" s="357" t="e">
        <f>D253*E253</f>
        <v>#DIV/0!</v>
      </c>
      <c r="J253" s="732"/>
      <c r="K253" s="733"/>
    </row>
    <row r="254" spans="1:11" ht="15.75" customHeight="1" thickBot="1">
      <c r="A254" s="778"/>
      <c r="B254" s="723"/>
      <c r="C254" s="725"/>
      <c r="D254" s="727"/>
      <c r="E254" s="729"/>
      <c r="F254" s="351"/>
      <c r="G254" s="731"/>
      <c r="H254" s="727"/>
      <c r="I254" s="358"/>
      <c r="J254" s="734"/>
      <c r="K254" s="735"/>
    </row>
    <row r="255" spans="1:11" ht="15.75" thickBot="1"/>
    <row r="256" spans="1:11" ht="16.5" thickBot="1">
      <c r="A256" s="370"/>
      <c r="B256" s="370"/>
      <c r="C256" s="717" t="str">
        <f>$A$3</f>
        <v>ООО БАЛТИК-ЛАЙТ</v>
      </c>
      <c r="D256" s="717"/>
      <c r="E256" s="717"/>
      <c r="F256" s="717"/>
      <c r="G256" s="717"/>
      <c r="H256" s="717"/>
      <c r="I256" s="717"/>
      <c r="J256" s="717"/>
      <c r="K256" s="717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8" t="s">
        <v>23459</v>
      </c>
      <c r="K257" s="719"/>
    </row>
    <row r="258" spans="1:11" ht="15" customHeight="1">
      <c r="A258" s="777">
        <v>14</v>
      </c>
      <c r="B258" s="722"/>
      <c r="C258" s="724">
        <f>C132</f>
        <v>0</v>
      </c>
      <c r="D258" s="726"/>
      <c r="E258" s="736" t="e">
        <f>J132/H132</f>
        <v>#DIV/0!</v>
      </c>
      <c r="F258" s="352"/>
      <c r="G258" s="730"/>
      <c r="H258" s="726">
        <v>1</v>
      </c>
      <c r="I258" s="357" t="e">
        <f>D258*E258</f>
        <v>#DIV/0!</v>
      </c>
      <c r="J258" s="732"/>
      <c r="K258" s="733"/>
    </row>
    <row r="259" spans="1:11" ht="15.75" customHeight="1" thickBot="1">
      <c r="A259" s="778"/>
      <c r="B259" s="723"/>
      <c r="C259" s="725"/>
      <c r="D259" s="727"/>
      <c r="E259" s="729"/>
      <c r="F259" s="351"/>
      <c r="G259" s="731"/>
      <c r="H259" s="727"/>
      <c r="I259" s="358"/>
      <c r="J259" s="734"/>
      <c r="K259" s="735"/>
    </row>
    <row r="260" spans="1:11" ht="15.75" thickBot="1"/>
    <row r="261" spans="1:11" ht="16.5" thickBot="1">
      <c r="A261" s="370"/>
      <c r="B261" s="370"/>
      <c r="C261" s="717" t="str">
        <f>$A$3</f>
        <v>ООО БАЛТИК-ЛАЙТ</v>
      </c>
      <c r="D261" s="717"/>
      <c r="E261" s="717"/>
      <c r="F261" s="717"/>
      <c r="G261" s="717"/>
      <c r="H261" s="717"/>
      <c r="I261" s="717"/>
      <c r="J261" s="717"/>
      <c r="K261" s="717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8" t="s">
        <v>23459</v>
      </c>
      <c r="K262" s="719"/>
    </row>
    <row r="263" spans="1:11" ht="15" customHeight="1">
      <c r="A263" s="777">
        <v>15</v>
      </c>
      <c r="B263" s="722"/>
      <c r="C263" s="724">
        <f>C133</f>
        <v>0</v>
      </c>
      <c r="D263" s="726"/>
      <c r="E263" s="736" t="e">
        <f>J133/H133</f>
        <v>#DIV/0!</v>
      </c>
      <c r="F263" s="352"/>
      <c r="G263" s="730"/>
      <c r="H263" s="726">
        <v>1</v>
      </c>
      <c r="I263" s="357" t="e">
        <f>D263*E263</f>
        <v>#DIV/0!</v>
      </c>
      <c r="J263" s="732"/>
      <c r="K263" s="733"/>
    </row>
    <row r="264" spans="1:11" ht="15.75" customHeight="1" thickBot="1">
      <c r="A264" s="778"/>
      <c r="B264" s="723"/>
      <c r="C264" s="725"/>
      <c r="D264" s="727"/>
      <c r="E264" s="729"/>
      <c r="F264" s="351"/>
      <c r="G264" s="731"/>
      <c r="H264" s="727"/>
      <c r="I264" s="358"/>
      <c r="J264" s="734"/>
      <c r="K264" s="735"/>
    </row>
    <row r="265" spans="1:11" ht="15.75" thickBot="1"/>
    <row r="266" spans="1:11" ht="16.5" thickBot="1">
      <c r="A266" s="370"/>
      <c r="B266" s="370"/>
      <c r="C266" s="717" t="str">
        <f>$A$3</f>
        <v>ООО БАЛТИК-ЛАЙТ</v>
      </c>
      <c r="D266" s="717"/>
      <c r="E266" s="717"/>
      <c r="F266" s="717"/>
      <c r="G266" s="717"/>
      <c r="H266" s="717"/>
      <c r="I266" s="717"/>
      <c r="J266" s="717"/>
      <c r="K266" s="717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8" t="s">
        <v>23459</v>
      </c>
      <c r="K267" s="719"/>
    </row>
    <row r="268" spans="1:11">
      <c r="A268" s="777">
        <v>16</v>
      </c>
      <c r="B268" s="722"/>
      <c r="C268" s="724">
        <f>C134</f>
        <v>0</v>
      </c>
      <c r="D268" s="726"/>
      <c r="E268" s="736" t="e">
        <f>J134/H134</f>
        <v>#DIV/0!</v>
      </c>
      <c r="F268" s="352"/>
      <c r="G268" s="730"/>
      <c r="H268" s="726">
        <v>1</v>
      </c>
      <c r="I268" s="357" t="e">
        <f>D268*E268</f>
        <v>#DIV/0!</v>
      </c>
      <c r="J268" s="732"/>
      <c r="K268" s="733"/>
    </row>
    <row r="269" spans="1:11" ht="15.75" thickBot="1">
      <c r="A269" s="778"/>
      <c r="B269" s="723"/>
      <c r="C269" s="725"/>
      <c r="D269" s="727"/>
      <c r="E269" s="729"/>
      <c r="F269" s="351"/>
      <c r="G269" s="731"/>
      <c r="H269" s="727"/>
      <c r="I269" s="358"/>
      <c r="J269" s="734"/>
      <c r="K269" s="735"/>
    </row>
    <row r="270" spans="1:11" ht="15.75" thickBot="1"/>
    <row r="271" spans="1:11" ht="16.5" thickBot="1">
      <c r="A271" s="370"/>
      <c r="B271" s="370"/>
      <c r="C271" s="717" t="str">
        <f>$A$3</f>
        <v>ООО БАЛТИК-ЛАЙТ</v>
      </c>
      <c r="D271" s="717"/>
      <c r="E271" s="717"/>
      <c r="F271" s="717"/>
      <c r="G271" s="717"/>
      <c r="H271" s="717"/>
      <c r="I271" s="717"/>
      <c r="J271" s="717"/>
      <c r="K271" s="717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8" t="s">
        <v>23459</v>
      </c>
      <c r="K272" s="719"/>
    </row>
    <row r="273" spans="1:11">
      <c r="A273" s="777">
        <v>17</v>
      </c>
      <c r="B273" s="722"/>
      <c r="C273" s="724">
        <f>C135</f>
        <v>0</v>
      </c>
      <c r="D273" s="726"/>
      <c r="E273" s="736" t="e">
        <f>J135/H135</f>
        <v>#DIV/0!</v>
      </c>
      <c r="F273" s="378"/>
      <c r="G273" s="730"/>
      <c r="H273" s="726">
        <v>1</v>
      </c>
      <c r="I273" s="357" t="e">
        <f>D273*E273</f>
        <v>#DIV/0!</v>
      </c>
      <c r="J273" s="732"/>
      <c r="K273" s="733"/>
    </row>
    <row r="274" spans="1:11" ht="15.75" thickBot="1">
      <c r="A274" s="778"/>
      <c r="B274" s="723"/>
      <c r="C274" s="725"/>
      <c r="D274" s="727"/>
      <c r="E274" s="729"/>
      <c r="F274" s="351"/>
      <c r="G274" s="731"/>
      <c r="H274" s="727"/>
      <c r="I274" s="358"/>
      <c r="J274" s="734"/>
      <c r="K274" s="735"/>
    </row>
    <row r="275" spans="1:11" ht="15.75" thickBot="1"/>
    <row r="276" spans="1:11" ht="16.5" thickBot="1">
      <c r="A276" s="370"/>
      <c r="B276" s="370"/>
      <c r="C276" s="717" t="str">
        <f>$A$3</f>
        <v>ООО БАЛТИК-ЛАЙТ</v>
      </c>
      <c r="D276" s="717"/>
      <c r="E276" s="717"/>
      <c r="F276" s="717"/>
      <c r="G276" s="717"/>
      <c r="H276" s="717"/>
      <c r="I276" s="717"/>
      <c r="J276" s="717"/>
      <c r="K276" s="717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8" t="s">
        <v>23459</v>
      </c>
      <c r="K277" s="719"/>
    </row>
    <row r="278" spans="1:11">
      <c r="A278" s="777">
        <v>18</v>
      </c>
      <c r="B278" s="722"/>
      <c r="C278" s="724">
        <f>C136</f>
        <v>0</v>
      </c>
      <c r="D278" s="726"/>
      <c r="E278" s="736" t="e">
        <f>J136/H136</f>
        <v>#DIV/0!</v>
      </c>
      <c r="F278" s="378"/>
      <c r="G278" s="730"/>
      <c r="H278" s="726">
        <v>1</v>
      </c>
      <c r="I278" s="357" t="e">
        <f>D278*E278</f>
        <v>#DIV/0!</v>
      </c>
      <c r="J278" s="732"/>
      <c r="K278" s="733"/>
    </row>
    <row r="279" spans="1:11" ht="15.75" thickBot="1">
      <c r="A279" s="778"/>
      <c r="B279" s="723"/>
      <c r="C279" s="725"/>
      <c r="D279" s="727"/>
      <c r="E279" s="729"/>
      <c r="F279" s="351"/>
      <c r="G279" s="731"/>
      <c r="H279" s="727"/>
      <c r="I279" s="358"/>
      <c r="J279" s="734"/>
      <c r="K279" s="735"/>
    </row>
    <row r="280" spans="1:11" ht="15.75" thickBot="1"/>
    <row r="281" spans="1:11" ht="16.5" thickBot="1">
      <c r="A281" s="370"/>
      <c r="B281" s="370"/>
      <c r="C281" s="717" t="str">
        <f>$A$3</f>
        <v>ООО БАЛТИК-ЛАЙТ</v>
      </c>
      <c r="D281" s="717"/>
      <c r="E281" s="717"/>
      <c r="F281" s="717"/>
      <c r="G281" s="717"/>
      <c r="H281" s="717"/>
      <c r="I281" s="717"/>
      <c r="J281" s="717"/>
      <c r="K281" s="717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8" t="s">
        <v>23459</v>
      </c>
      <c r="K282" s="719"/>
    </row>
    <row r="283" spans="1:11">
      <c r="A283" s="777">
        <v>19</v>
      </c>
      <c r="B283" s="722"/>
      <c r="C283" s="724">
        <f>C137</f>
        <v>0</v>
      </c>
      <c r="D283" s="726"/>
      <c r="E283" s="736" t="e">
        <f>J137/H137</f>
        <v>#DIV/0!</v>
      </c>
      <c r="F283" s="378"/>
      <c r="G283" s="730"/>
      <c r="H283" s="726">
        <v>1</v>
      </c>
      <c r="I283" s="357" t="e">
        <f>D283*E283</f>
        <v>#DIV/0!</v>
      </c>
      <c r="J283" s="732"/>
      <c r="K283" s="733"/>
    </row>
    <row r="284" spans="1:11" ht="15.75" thickBot="1">
      <c r="A284" s="778"/>
      <c r="B284" s="723"/>
      <c r="C284" s="725"/>
      <c r="D284" s="727"/>
      <c r="E284" s="729"/>
      <c r="F284" s="351"/>
      <c r="G284" s="731"/>
      <c r="H284" s="727"/>
      <c r="I284" s="358"/>
      <c r="J284" s="734"/>
      <c r="K284" s="735"/>
    </row>
    <row r="285" spans="1:11" ht="15.75" thickBot="1"/>
    <row r="286" spans="1:11" ht="16.5" thickBot="1">
      <c r="A286" s="370"/>
      <c r="B286" s="370"/>
      <c r="C286" s="717" t="str">
        <f>$A$3</f>
        <v>ООО БАЛТИК-ЛАЙТ</v>
      </c>
      <c r="D286" s="717"/>
      <c r="E286" s="717"/>
      <c r="F286" s="717"/>
      <c r="G286" s="717"/>
      <c r="H286" s="717"/>
      <c r="I286" s="717"/>
      <c r="J286" s="717"/>
      <c r="K286" s="717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8" t="s">
        <v>23459</v>
      </c>
      <c r="K287" s="719"/>
    </row>
    <row r="288" spans="1:11">
      <c r="A288" s="777">
        <v>20</v>
      </c>
      <c r="B288" s="722"/>
      <c r="C288" s="724">
        <f>C138</f>
        <v>0</v>
      </c>
      <c r="D288" s="726"/>
      <c r="E288" s="736" t="e">
        <f>J138/H138</f>
        <v>#DIV/0!</v>
      </c>
      <c r="F288" s="378"/>
      <c r="G288" s="730"/>
      <c r="H288" s="726">
        <v>1</v>
      </c>
      <c r="I288" s="357" t="e">
        <f>D288*E288</f>
        <v>#DIV/0!</v>
      </c>
      <c r="J288" s="732"/>
      <c r="K288" s="733"/>
    </row>
    <row r="289" spans="1:11" ht="15.75" thickBot="1">
      <c r="A289" s="778"/>
      <c r="B289" s="723"/>
      <c r="C289" s="725"/>
      <c r="D289" s="727"/>
      <c r="E289" s="729"/>
      <c r="F289" s="351"/>
      <c r="G289" s="731"/>
      <c r="H289" s="727"/>
      <c r="I289" s="358"/>
      <c r="J289" s="734"/>
      <c r="K289" s="735"/>
    </row>
  </sheetData>
  <mergeCells count="335"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105" priority="14" operator="greaterThan">
      <formula>0</formula>
    </cfRule>
  </conditionalFormatting>
  <conditionalFormatting sqref="G180:K180 C181:K183 A182:B183">
    <cfRule type="cellIs" dxfId="104" priority="13" operator="greaterThan">
      <formula>0</formula>
    </cfRule>
  </conditionalFormatting>
  <conditionalFormatting sqref="G180:K180 C181:K183 A182:B183">
    <cfRule type="cellIs" dxfId="103" priority="12" operator="greaterThan">
      <formula>0</formula>
    </cfRule>
  </conditionalFormatting>
  <conditionalFormatting sqref="G180:K180 C181:K183 A182:B183">
    <cfRule type="cellIs" dxfId="102" priority="11" operator="greaterThan">
      <formula>0</formula>
    </cfRule>
  </conditionalFormatting>
  <conditionalFormatting sqref="K9:K10 D7:K7 F11">
    <cfRule type="cellIs" dxfId="101" priority="6" operator="equal">
      <formula>0</formula>
    </cfRule>
  </conditionalFormatting>
  <conditionalFormatting sqref="K9:K10 D7:K7 F11">
    <cfRule type="cellIs" dxfId="100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topLeftCell="A72" zoomScaleNormal="100" zoomScaleSheetLayoutView="100" zoomScalePageLayoutView="55" workbookViewId="0">
      <selection activeCell="L86" sqref="L86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46" t="str">
        <f>ЗАЯВКА!E8</f>
        <v>ООО БАЛТИК-ЛАЙТ</v>
      </c>
      <c r="B3" s="746"/>
      <c r="C3" s="746"/>
      <c r="D3" s="746"/>
      <c r="E3" s="115"/>
      <c r="F3" s="748" t="s">
        <v>1</v>
      </c>
      <c r="G3" s="748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42698</v>
      </c>
    </row>
    <row r="5" spans="1:11" ht="15.75">
      <c r="A5" s="749" t="s">
        <v>2</v>
      </c>
      <c r="B5" s="749"/>
      <c r="C5" s="749"/>
      <c r="D5" s="749"/>
      <c r="E5" s="749"/>
      <c r="F5" s="749"/>
      <c r="G5" s="749"/>
      <c r="H5" s="749"/>
      <c r="I5" s="749"/>
      <c r="J5" s="749"/>
      <c r="K5" s="749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50">
        <f>'позиции для рачета'!B13</f>
        <v>0</v>
      </c>
      <c r="E7" s="751"/>
      <c r="F7" s="751"/>
      <c r="G7" s="751"/>
      <c r="H7" s="751"/>
      <c r="I7" s="751"/>
      <c r="J7" s="751"/>
      <c r="K7" s="752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рачета'!E13</f>
        <v>0</v>
      </c>
      <c r="G9" s="756">
        <f>'позиции для рачета'!C13</f>
        <v>0</v>
      </c>
      <c r="H9" s="1"/>
      <c r="I9" s="22" t="s">
        <v>23474</v>
      </c>
      <c r="J9" s="22"/>
      <c r="K9" s="275"/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рачета'!F13</f>
        <v>0</v>
      </c>
      <c r="G10" s="757"/>
      <c r="H10" s="1"/>
      <c r="I10" s="21" t="s">
        <v>115</v>
      </c>
      <c r="J10" s="21"/>
      <c r="K10" s="275"/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рачета'!D13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58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58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58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59" t="s">
        <v>152</v>
      </c>
      <c r="D17" s="759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Профиль Пилон 80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хлыст</v>
      </c>
      <c r="G19" s="412">
        <f>' Шаблон материалов'!F2</f>
        <v>8844</v>
      </c>
      <c r="H19" s="412"/>
      <c r="I19" s="413">
        <f t="shared" ref="I19:I82" si="0">$F$11*H19*D19</f>
        <v>0</v>
      </c>
      <c r="J19" s="775">
        <f>G19*I19*E19</f>
        <v>0</v>
      </c>
      <c r="K19" s="776"/>
    </row>
    <row r="20" spans="1:11">
      <c r="A20" s="109">
        <v>2</v>
      </c>
      <c r="B20" s="297"/>
      <c r="C20" s="412" t="str">
        <f>' Шаблон материалов'!B3</f>
        <v>Труба 80 х 80 х 3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метр. Пог.</v>
      </c>
      <c r="G20" s="412">
        <f>' Шаблон материалов'!F3</f>
        <v>280</v>
      </c>
      <c r="H20" s="412"/>
      <c r="I20" s="413">
        <f t="shared" si="0"/>
        <v>0</v>
      </c>
      <c r="J20" s="775">
        <f t="shared" ref="J20:J83" si="1">G20*I20*E20</f>
        <v>0</v>
      </c>
      <c r="K20" s="776"/>
    </row>
    <row r="21" spans="1:11">
      <c r="A21" s="109">
        <v>3</v>
      </c>
      <c r="B21" s="297"/>
      <c r="C21" s="412" t="str">
        <f>' Шаблон материалов'!B4</f>
        <v>Акрил мол. 3 мм</v>
      </c>
      <c r="D21" s="412">
        <f>' Шаблон материалов'!C4</f>
        <v>1</v>
      </c>
      <c r="E21" s="412">
        <f>' Шаблон материалов'!D4</f>
        <v>1</v>
      </c>
      <c r="F21" s="412" t="str">
        <f>' Шаблон материалов'!E4</f>
        <v>кв. метр</v>
      </c>
      <c r="G21" s="412">
        <f>' Шаблон материалов'!F4</f>
        <v>1340</v>
      </c>
      <c r="H21" s="412"/>
      <c r="I21" s="413">
        <f t="shared" si="0"/>
        <v>0</v>
      </c>
      <c r="J21" s="775">
        <f t="shared" si="1"/>
        <v>0</v>
      </c>
      <c r="K21" s="776"/>
    </row>
    <row r="22" spans="1:11">
      <c r="A22" s="109">
        <v>4</v>
      </c>
      <c r="B22" s="297"/>
      <c r="C22" s="412" t="str">
        <f>' Шаблон материалов'!B5</f>
        <v>Уголок 50 х 50 х 5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метр. Пог.</v>
      </c>
      <c r="G22" s="412">
        <f>' Шаблон материалов'!F5</f>
        <v>140</v>
      </c>
      <c r="H22" s="412"/>
      <c r="I22" s="413">
        <f t="shared" si="0"/>
        <v>0</v>
      </c>
      <c r="J22" s="775">
        <f t="shared" si="1"/>
        <v>0</v>
      </c>
      <c r="K22" s="776"/>
    </row>
    <row r="23" spans="1:11">
      <c r="A23" s="109">
        <v>5</v>
      </c>
      <c r="B23" s="297"/>
      <c r="C23" s="412" t="str">
        <f>' Шаблон материалов'!B6</f>
        <v>Модуль светодиодный 5050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шт.</v>
      </c>
      <c r="G23" s="412">
        <f>' Шаблон материалов'!F6</f>
        <v>35</v>
      </c>
      <c r="H23" s="412"/>
      <c r="I23" s="413">
        <f t="shared" si="0"/>
        <v>0</v>
      </c>
      <c r="J23" s="775">
        <f t="shared" si="1"/>
        <v>0</v>
      </c>
      <c r="K23" s="776"/>
    </row>
    <row r="24" spans="1:11">
      <c r="A24" s="109">
        <v>6</v>
      </c>
      <c r="B24" s="297"/>
      <c r="C24" s="412" t="str">
        <f>' Шаблон материалов'!B7</f>
        <v>Блок питания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шт.</v>
      </c>
      <c r="G24" s="412">
        <f>' Шаблон материалов'!F7</f>
        <v>1200</v>
      </c>
      <c r="H24" s="412"/>
      <c r="I24" s="413">
        <f t="shared" si="0"/>
        <v>0</v>
      </c>
      <c r="J24" s="775">
        <f t="shared" si="1"/>
        <v>0</v>
      </c>
      <c r="K24" s="776"/>
    </row>
    <row r="25" spans="1:11">
      <c r="A25" s="109">
        <v>7</v>
      </c>
      <c r="B25" s="297"/>
      <c r="C25" s="412" t="str">
        <f>' Шаблон материалов'!B8</f>
        <v>Полноцветная печать транслюцентная</v>
      </c>
      <c r="D25" s="412">
        <f>' Шаблон материалов'!C8</f>
        <v>1</v>
      </c>
      <c r="E25" s="412">
        <f>' Шаблон материалов'!D8</f>
        <v>1</v>
      </c>
      <c r="F25" s="412" t="str">
        <f>' Шаблон материалов'!E8</f>
        <v>кв. метр</v>
      </c>
      <c r="G25" s="412">
        <f>' Шаблон материалов'!F8</f>
        <v>760</v>
      </c>
      <c r="H25" s="412"/>
      <c r="I25" s="413">
        <f t="shared" si="0"/>
        <v>0</v>
      </c>
      <c r="J25" s="775">
        <f t="shared" si="1"/>
        <v>0</v>
      </c>
      <c r="K25" s="776"/>
    </row>
    <row r="26" spans="1:11">
      <c r="A26" s="109">
        <v>8</v>
      </c>
      <c r="B26" s="297"/>
      <c r="C26" s="412" t="str">
        <f>' Шаблон материалов'!B9</f>
        <v>Провод 3-хжильный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метр. Пог.</v>
      </c>
      <c r="G26" s="412">
        <f>' Шаблон материалов'!F9</f>
        <v>26</v>
      </c>
      <c r="H26" s="412"/>
      <c r="I26" s="413">
        <f t="shared" si="0"/>
        <v>0</v>
      </c>
      <c r="J26" s="775">
        <f t="shared" si="1"/>
        <v>0</v>
      </c>
      <c r="K26" s="776"/>
    </row>
    <row r="27" spans="1:11">
      <c r="A27" s="109">
        <v>9</v>
      </c>
      <c r="B27" s="300"/>
      <c r="C27" s="412" t="str">
        <f>' Шаблон материалов'!B10</f>
        <v>Блок бетонный 1 х 1 х 0,15 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куб. метр</v>
      </c>
      <c r="G27" s="412">
        <f>' Шаблон материалов'!F10</f>
        <v>20000</v>
      </c>
      <c r="H27" s="412"/>
      <c r="I27" s="413">
        <f t="shared" si="0"/>
        <v>0</v>
      </c>
      <c r="J27" s="775">
        <f t="shared" si="1"/>
        <v>0</v>
      </c>
      <c r="K27" s="776"/>
    </row>
    <row r="28" spans="1:11">
      <c r="A28" s="109">
        <v>10</v>
      </c>
      <c r="B28" s="300"/>
      <c r="C28" s="412" t="str">
        <f>' Шаблон материалов'!B11</f>
        <v>Блок бетонный 2 х 3 х 0,7 м</v>
      </c>
      <c r="D28" s="412">
        <f>' Шаблон материалов'!C11</f>
        <v>1</v>
      </c>
      <c r="E28" s="412">
        <f>' Шаблон материалов'!D11</f>
        <v>1</v>
      </c>
      <c r="F28" s="412" t="str">
        <f>' Шаблон материалов'!E11</f>
        <v>куб. метр</v>
      </c>
      <c r="G28" s="412">
        <f>' Шаблон материалов'!F11</f>
        <v>20000</v>
      </c>
      <c r="H28" s="412"/>
      <c r="I28" s="413">
        <f t="shared" si="0"/>
        <v>0</v>
      </c>
      <c r="J28" s="775">
        <f t="shared" si="1"/>
        <v>0</v>
      </c>
      <c r="K28" s="776"/>
    </row>
    <row r="29" spans="1:11">
      <c r="A29" s="109">
        <v>11</v>
      </c>
      <c r="B29" s="300"/>
      <c r="C29" s="412">
        <f>' Шаблон материалов'!B12</f>
        <v>0</v>
      </c>
      <c r="D29" s="412">
        <f>' Шаблон материалов'!C12</f>
        <v>0</v>
      </c>
      <c r="E29" s="412">
        <f>' Шаблон материалов'!D12</f>
        <v>0</v>
      </c>
      <c r="F29" s="412">
        <f>' Шаблон материалов'!E12</f>
        <v>0</v>
      </c>
      <c r="G29" s="412">
        <f>' Шаблон материалов'!F12</f>
        <v>0</v>
      </c>
      <c r="H29" s="412"/>
      <c r="I29" s="413">
        <f t="shared" si="0"/>
        <v>0</v>
      </c>
      <c r="J29" s="775">
        <f t="shared" si="1"/>
        <v>0</v>
      </c>
      <c r="K29" s="776"/>
    </row>
    <row r="30" spans="1:11">
      <c r="A30" s="109">
        <v>12</v>
      </c>
      <c r="B30" s="300"/>
      <c r="C30" s="412">
        <f>' Шаблон материалов'!B13</f>
        <v>0</v>
      </c>
      <c r="D30" s="412">
        <f>' Шаблон материалов'!C13</f>
        <v>0</v>
      </c>
      <c r="E30" s="412">
        <f>' Шаблон материалов'!D13</f>
        <v>0</v>
      </c>
      <c r="F30" s="412">
        <f>' Шаблон материалов'!E13</f>
        <v>0</v>
      </c>
      <c r="G30" s="412">
        <f>' Шаблон материалов'!F13</f>
        <v>0</v>
      </c>
      <c r="H30" s="412"/>
      <c r="I30" s="413">
        <f t="shared" si="0"/>
        <v>0</v>
      </c>
      <c r="J30" s="775">
        <f t="shared" si="1"/>
        <v>0</v>
      </c>
      <c r="K30" s="776"/>
    </row>
    <row r="31" spans="1:11">
      <c r="A31" s="109">
        <v>13</v>
      </c>
      <c r="B31" s="300"/>
      <c r="C31" s="412">
        <f>' Шаблон материалов'!B14</f>
        <v>0</v>
      </c>
      <c r="D31" s="412">
        <f>' Шаблон материалов'!C14</f>
        <v>0</v>
      </c>
      <c r="E31" s="412">
        <f>' Шаблон материалов'!D14</f>
        <v>0</v>
      </c>
      <c r="F31" s="412">
        <f>' Шаблон материалов'!E14</f>
        <v>0</v>
      </c>
      <c r="G31" s="412">
        <f>' Шаблон материалов'!F14</f>
        <v>0</v>
      </c>
      <c r="H31" s="412"/>
      <c r="I31" s="413">
        <f t="shared" si="0"/>
        <v>0</v>
      </c>
      <c r="J31" s="775">
        <f t="shared" si="1"/>
        <v>0</v>
      </c>
      <c r="K31" s="776"/>
    </row>
    <row r="32" spans="1:11">
      <c r="A32" s="109">
        <v>14</v>
      </c>
      <c r="B32" s="300"/>
      <c r="C32" s="412">
        <f>' Шаблон материалов'!B15</f>
        <v>0</v>
      </c>
      <c r="D32" s="412">
        <f>' Шаблон материалов'!C15</f>
        <v>0</v>
      </c>
      <c r="E32" s="412">
        <f>' Шаблон материалов'!D15</f>
        <v>0</v>
      </c>
      <c r="F32" s="412">
        <f>' Шаблон материалов'!E15</f>
        <v>0</v>
      </c>
      <c r="G32" s="412">
        <f>' Шаблон материалов'!F15</f>
        <v>0</v>
      </c>
      <c r="H32" s="412"/>
      <c r="I32" s="413">
        <f t="shared" si="0"/>
        <v>0</v>
      </c>
      <c r="J32" s="775">
        <f t="shared" si="1"/>
        <v>0</v>
      </c>
      <c r="K32" s="776"/>
    </row>
    <row r="33" spans="1:11">
      <c r="A33" s="109">
        <v>15</v>
      </c>
      <c r="B33" s="300"/>
      <c r="C33" s="412">
        <f>' Шаблон материалов'!B16</f>
        <v>0</v>
      </c>
      <c r="D33" s="412">
        <f>' Шаблон материалов'!C16</f>
        <v>0</v>
      </c>
      <c r="E33" s="412">
        <f>' Шаблон материалов'!D16</f>
        <v>0</v>
      </c>
      <c r="F33" s="412">
        <f>' Шаблон материалов'!E16</f>
        <v>0</v>
      </c>
      <c r="G33" s="412">
        <f>' Шаблон материалов'!F16</f>
        <v>0</v>
      </c>
      <c r="H33" s="412"/>
      <c r="I33" s="413">
        <f t="shared" si="0"/>
        <v>0</v>
      </c>
      <c r="J33" s="775">
        <f t="shared" si="1"/>
        <v>0</v>
      </c>
      <c r="K33" s="776"/>
    </row>
    <row r="34" spans="1:11">
      <c r="A34" s="109">
        <v>16</v>
      </c>
      <c r="B34" s="300"/>
      <c r="C34" s="412">
        <f>' Шаблон материалов'!B17</f>
        <v>0</v>
      </c>
      <c r="D34" s="412">
        <f>' Шаблон материалов'!C17</f>
        <v>0</v>
      </c>
      <c r="E34" s="412">
        <f>' Шаблон материалов'!D17</f>
        <v>0</v>
      </c>
      <c r="F34" s="412">
        <f>' Шаблон материалов'!E17</f>
        <v>0</v>
      </c>
      <c r="G34" s="412">
        <f>' Шаблон материалов'!F17</f>
        <v>0</v>
      </c>
      <c r="H34" s="412"/>
      <c r="I34" s="413">
        <f t="shared" si="0"/>
        <v>0</v>
      </c>
      <c r="J34" s="775">
        <f t="shared" si="1"/>
        <v>0</v>
      </c>
      <c r="K34" s="776"/>
    </row>
    <row r="35" spans="1:11">
      <c r="A35" s="109">
        <v>17</v>
      </c>
      <c r="B35" s="300"/>
      <c r="C35" s="412">
        <f>' Шаблон материалов'!B18</f>
        <v>0</v>
      </c>
      <c r="D35" s="412">
        <f>' Шаблон материалов'!C18</f>
        <v>0</v>
      </c>
      <c r="E35" s="412">
        <f>' Шаблон материалов'!D18</f>
        <v>0</v>
      </c>
      <c r="F35" s="412">
        <f>' Шаблон материалов'!E18</f>
        <v>0</v>
      </c>
      <c r="G35" s="412">
        <f>' Шаблон материалов'!F18</f>
        <v>0</v>
      </c>
      <c r="H35" s="412"/>
      <c r="I35" s="413">
        <f t="shared" si="0"/>
        <v>0</v>
      </c>
      <c r="J35" s="775">
        <f t="shared" si="1"/>
        <v>0</v>
      </c>
      <c r="K35" s="776"/>
    </row>
    <row r="36" spans="1:11">
      <c r="A36" s="109">
        <v>18</v>
      </c>
      <c r="B36" s="300"/>
      <c r="C36" s="412">
        <f>' Шаблон материалов'!B19</f>
        <v>0</v>
      </c>
      <c r="D36" s="412">
        <f>' Шаблон материалов'!C19</f>
        <v>0</v>
      </c>
      <c r="E36" s="412">
        <f>' Шаблон материалов'!D19</f>
        <v>0</v>
      </c>
      <c r="F36" s="412">
        <f>' Шаблон материалов'!E19</f>
        <v>0</v>
      </c>
      <c r="G36" s="412">
        <f>' Шаблон материалов'!F19</f>
        <v>0</v>
      </c>
      <c r="H36" s="412"/>
      <c r="I36" s="413">
        <f t="shared" si="0"/>
        <v>0</v>
      </c>
      <c r="J36" s="775">
        <f t="shared" si="1"/>
        <v>0</v>
      </c>
      <c r="K36" s="776"/>
    </row>
    <row r="37" spans="1:11">
      <c r="A37" s="109">
        <v>19</v>
      </c>
      <c r="B37" s="300"/>
      <c r="C37" s="412">
        <f>' Шаблон материалов'!B20</f>
        <v>0</v>
      </c>
      <c r="D37" s="412">
        <f>' Шаблон материалов'!C20</f>
        <v>0</v>
      </c>
      <c r="E37" s="412">
        <f>' Шаблон материалов'!D20</f>
        <v>0</v>
      </c>
      <c r="F37" s="412">
        <f>' Шаблон материалов'!E20</f>
        <v>0</v>
      </c>
      <c r="G37" s="412">
        <f>' Шаблон материалов'!F20</f>
        <v>0</v>
      </c>
      <c r="H37" s="412"/>
      <c r="I37" s="413">
        <f t="shared" si="0"/>
        <v>0</v>
      </c>
      <c r="J37" s="775">
        <f t="shared" si="1"/>
        <v>0</v>
      </c>
      <c r="K37" s="776"/>
    </row>
    <row r="38" spans="1:11">
      <c r="A38" s="109">
        <v>20</v>
      </c>
      <c r="B38" s="300"/>
      <c r="C38" s="412">
        <f>' Шаблон материалов'!B21</f>
        <v>0</v>
      </c>
      <c r="D38" s="412">
        <f>' Шаблон материалов'!C21</f>
        <v>0</v>
      </c>
      <c r="E38" s="412">
        <f>' Шаблон материалов'!D21</f>
        <v>0</v>
      </c>
      <c r="F38" s="412">
        <f>' Шаблон материалов'!E21</f>
        <v>0</v>
      </c>
      <c r="G38" s="412">
        <f>' Шаблон материалов'!F21</f>
        <v>0</v>
      </c>
      <c r="H38" s="412"/>
      <c r="I38" s="413">
        <f t="shared" si="0"/>
        <v>0</v>
      </c>
      <c r="J38" s="775">
        <f t="shared" si="1"/>
        <v>0</v>
      </c>
      <c r="K38" s="776"/>
    </row>
    <row r="39" spans="1:11">
      <c r="A39" s="109">
        <v>21</v>
      </c>
      <c r="B39" s="300"/>
      <c r="C39" s="412">
        <f>' Шаблон материалов'!B22</f>
        <v>0</v>
      </c>
      <c r="D39" s="412">
        <f>' Шаблон материалов'!C22</f>
        <v>0</v>
      </c>
      <c r="E39" s="412">
        <f>' Шаблон материалов'!D22</f>
        <v>0</v>
      </c>
      <c r="F39" s="412">
        <f>' Шаблон материалов'!E22</f>
        <v>0</v>
      </c>
      <c r="G39" s="412">
        <f>' Шаблон материалов'!F22</f>
        <v>0</v>
      </c>
      <c r="H39" s="412"/>
      <c r="I39" s="413">
        <f t="shared" si="0"/>
        <v>0</v>
      </c>
      <c r="J39" s="775">
        <f t="shared" si="1"/>
        <v>0</v>
      </c>
      <c r="K39" s="776"/>
    </row>
    <row r="40" spans="1:11">
      <c r="A40" s="109">
        <v>22</v>
      </c>
      <c r="B40" s="300"/>
      <c r="C40" s="412">
        <f>' Шаблон материалов'!B23</f>
        <v>0</v>
      </c>
      <c r="D40" s="412">
        <f>' Шаблон материалов'!C23</f>
        <v>0</v>
      </c>
      <c r="E40" s="412">
        <f>' Шаблон материалов'!D23</f>
        <v>0</v>
      </c>
      <c r="F40" s="412">
        <f>' Шаблон материалов'!E23</f>
        <v>0</v>
      </c>
      <c r="G40" s="412">
        <f>' Шаблон материалов'!F23</f>
        <v>0</v>
      </c>
      <c r="H40" s="412"/>
      <c r="I40" s="413">
        <f t="shared" si="0"/>
        <v>0</v>
      </c>
      <c r="J40" s="775">
        <f t="shared" si="1"/>
        <v>0</v>
      </c>
      <c r="K40" s="776"/>
    </row>
    <row r="41" spans="1:11">
      <c r="A41" s="109">
        <v>23</v>
      </c>
      <c r="B41" s="300"/>
      <c r="C41" s="412">
        <f>' Шаблон материалов'!B24</f>
        <v>0</v>
      </c>
      <c r="D41" s="412">
        <f>' Шаблон материалов'!C24</f>
        <v>0</v>
      </c>
      <c r="E41" s="412">
        <f>' Шаблон материалов'!D24</f>
        <v>0</v>
      </c>
      <c r="F41" s="412">
        <f>' Шаблон материалов'!E24</f>
        <v>0</v>
      </c>
      <c r="G41" s="412">
        <f>' Шаблон материалов'!F24</f>
        <v>0</v>
      </c>
      <c r="H41" s="412"/>
      <c r="I41" s="413">
        <f t="shared" si="0"/>
        <v>0</v>
      </c>
      <c r="J41" s="775">
        <f t="shared" si="1"/>
        <v>0</v>
      </c>
      <c r="K41" s="776"/>
    </row>
    <row r="42" spans="1:11">
      <c r="A42" s="109">
        <v>24</v>
      </c>
      <c r="B42" s="300"/>
      <c r="C42" s="412">
        <f>' Шаблон материалов'!B25</f>
        <v>0</v>
      </c>
      <c r="D42" s="412">
        <f>' Шаблон материалов'!C25</f>
        <v>0</v>
      </c>
      <c r="E42" s="412">
        <f>' Шаблон материалов'!D25</f>
        <v>0</v>
      </c>
      <c r="F42" s="412">
        <f>' Шаблон материалов'!E25</f>
        <v>0</v>
      </c>
      <c r="G42" s="412">
        <f>' Шаблон материалов'!F25</f>
        <v>0</v>
      </c>
      <c r="H42" s="412"/>
      <c r="I42" s="413">
        <f t="shared" si="0"/>
        <v>0</v>
      </c>
      <c r="J42" s="775">
        <f t="shared" si="1"/>
        <v>0</v>
      </c>
      <c r="K42" s="776"/>
    </row>
    <row r="43" spans="1:11">
      <c r="A43" s="109">
        <v>25</v>
      </c>
      <c r="B43" s="300"/>
      <c r="C43" s="412">
        <f>' Шаблон материалов'!B26</f>
        <v>0</v>
      </c>
      <c r="D43" s="412">
        <f>' Шаблон материалов'!C26</f>
        <v>0</v>
      </c>
      <c r="E43" s="412">
        <f>' Шаблон материалов'!D26</f>
        <v>0</v>
      </c>
      <c r="F43" s="412">
        <f>' Шаблон материалов'!E26</f>
        <v>0</v>
      </c>
      <c r="G43" s="412">
        <f>' Шаблон материалов'!F26</f>
        <v>0</v>
      </c>
      <c r="H43" s="412"/>
      <c r="I43" s="413">
        <f t="shared" si="0"/>
        <v>0</v>
      </c>
      <c r="J43" s="775">
        <f t="shared" si="1"/>
        <v>0</v>
      </c>
      <c r="K43" s="776"/>
    </row>
    <row r="44" spans="1:11">
      <c r="A44" s="109">
        <v>26</v>
      </c>
      <c r="B44" s="300"/>
      <c r="C44" s="412">
        <f>' Шаблон материалов'!B27</f>
        <v>0</v>
      </c>
      <c r="D44" s="412">
        <f>' Шаблон материалов'!C27</f>
        <v>0</v>
      </c>
      <c r="E44" s="412">
        <f>' Шаблон материалов'!D27</f>
        <v>0</v>
      </c>
      <c r="F44" s="412">
        <f>' Шаблон материалов'!E27</f>
        <v>0</v>
      </c>
      <c r="G44" s="412">
        <f>' Шаблон материалов'!F27</f>
        <v>0</v>
      </c>
      <c r="H44" s="412"/>
      <c r="I44" s="413">
        <f t="shared" si="0"/>
        <v>0</v>
      </c>
      <c r="J44" s="775">
        <f t="shared" si="1"/>
        <v>0</v>
      </c>
      <c r="K44" s="776"/>
    </row>
    <row r="45" spans="1:11">
      <c r="A45" s="109">
        <v>27</v>
      </c>
      <c r="B45" s="300"/>
      <c r="C45" s="412">
        <f>' Шаблон материалов'!B28</f>
        <v>0</v>
      </c>
      <c r="D45" s="412">
        <f>' Шаблон материалов'!C28</f>
        <v>0</v>
      </c>
      <c r="E45" s="412">
        <f>' Шаблон материалов'!D28</f>
        <v>0</v>
      </c>
      <c r="F45" s="412">
        <f>' Шаблон материалов'!E28</f>
        <v>0</v>
      </c>
      <c r="G45" s="412">
        <f>' Шаблон материалов'!F28</f>
        <v>0</v>
      </c>
      <c r="H45" s="412"/>
      <c r="I45" s="413">
        <f t="shared" si="0"/>
        <v>0</v>
      </c>
      <c r="J45" s="775">
        <f t="shared" si="1"/>
        <v>0</v>
      </c>
      <c r="K45" s="776"/>
    </row>
    <row r="46" spans="1:11">
      <c r="A46" s="109">
        <v>28</v>
      </c>
      <c r="B46" s="300"/>
      <c r="C46" s="412">
        <f>' Шаблон материалов'!B29</f>
        <v>0</v>
      </c>
      <c r="D46" s="412">
        <f>' Шаблон материалов'!C29</f>
        <v>0</v>
      </c>
      <c r="E46" s="412">
        <f>' Шаблон материалов'!D29</f>
        <v>0</v>
      </c>
      <c r="F46" s="412">
        <f>' Шаблон материалов'!E29</f>
        <v>0</v>
      </c>
      <c r="G46" s="412">
        <f>' Шаблон материалов'!F29</f>
        <v>0</v>
      </c>
      <c r="H46" s="412"/>
      <c r="I46" s="413">
        <f t="shared" si="0"/>
        <v>0</v>
      </c>
      <c r="J46" s="775">
        <f t="shared" si="1"/>
        <v>0</v>
      </c>
      <c r="K46" s="776"/>
    </row>
    <row r="47" spans="1:11">
      <c r="A47" s="109">
        <v>29</v>
      </c>
      <c r="B47" s="300"/>
      <c r="C47" s="412">
        <f>' Шаблон материалов'!B30</f>
        <v>0</v>
      </c>
      <c r="D47" s="412">
        <f>' Шаблон материалов'!C30</f>
        <v>0</v>
      </c>
      <c r="E47" s="412">
        <f>' Шаблон материалов'!D30</f>
        <v>0</v>
      </c>
      <c r="F47" s="412">
        <f>' Шаблон материалов'!E30</f>
        <v>0</v>
      </c>
      <c r="G47" s="412">
        <f>' Шаблон материалов'!F30</f>
        <v>0</v>
      </c>
      <c r="H47" s="412"/>
      <c r="I47" s="413">
        <f t="shared" si="0"/>
        <v>0</v>
      </c>
      <c r="J47" s="775">
        <f t="shared" si="1"/>
        <v>0</v>
      </c>
      <c r="K47" s="776"/>
    </row>
    <row r="48" spans="1:11">
      <c r="A48" s="109">
        <v>30</v>
      </c>
      <c r="B48" s="300"/>
      <c r="C48" s="412">
        <f>' Шаблон материалов'!B31</f>
        <v>0</v>
      </c>
      <c r="D48" s="412">
        <f>' Шаблон материалов'!C31</f>
        <v>0</v>
      </c>
      <c r="E48" s="412">
        <f>' Шаблон материалов'!D31</f>
        <v>0</v>
      </c>
      <c r="F48" s="412">
        <f>' Шаблон материалов'!E31</f>
        <v>0</v>
      </c>
      <c r="G48" s="412">
        <f>' Шаблон материалов'!F31</f>
        <v>0</v>
      </c>
      <c r="H48" s="412"/>
      <c r="I48" s="413">
        <f t="shared" si="0"/>
        <v>0</v>
      </c>
      <c r="J48" s="775">
        <f t="shared" si="1"/>
        <v>0</v>
      </c>
      <c r="K48" s="776"/>
    </row>
    <row r="49" spans="1:11">
      <c r="A49" s="109">
        <v>31</v>
      </c>
      <c r="B49" s="300"/>
      <c r="C49" s="412">
        <f>' Шаблон материалов'!B32</f>
        <v>0</v>
      </c>
      <c r="D49" s="412">
        <f>' Шаблон материалов'!C32</f>
        <v>0</v>
      </c>
      <c r="E49" s="412">
        <f>' Шаблон материалов'!D32</f>
        <v>0</v>
      </c>
      <c r="F49" s="412">
        <f>' Шаблон материалов'!E32</f>
        <v>0</v>
      </c>
      <c r="G49" s="412">
        <f>' Шаблон материалов'!F32</f>
        <v>0</v>
      </c>
      <c r="H49" s="412"/>
      <c r="I49" s="413">
        <f t="shared" si="0"/>
        <v>0</v>
      </c>
      <c r="J49" s="775">
        <f t="shared" si="1"/>
        <v>0</v>
      </c>
      <c r="K49" s="776"/>
    </row>
    <row r="50" spans="1:11">
      <c r="A50" s="109">
        <v>32</v>
      </c>
      <c r="B50" s="300"/>
      <c r="C50" s="412">
        <f>' Шаблон материалов'!B33</f>
        <v>0</v>
      </c>
      <c r="D50" s="412">
        <f>' Шаблон материалов'!C33</f>
        <v>0</v>
      </c>
      <c r="E50" s="412">
        <f>' Шаблон материалов'!D33</f>
        <v>0</v>
      </c>
      <c r="F50" s="412">
        <f>' Шаблон материалов'!E33</f>
        <v>0</v>
      </c>
      <c r="G50" s="412">
        <f>' Шаблон материалов'!F33</f>
        <v>0</v>
      </c>
      <c r="H50" s="412"/>
      <c r="I50" s="413">
        <f t="shared" si="0"/>
        <v>0</v>
      </c>
      <c r="J50" s="775">
        <f t="shared" si="1"/>
        <v>0</v>
      </c>
      <c r="K50" s="776"/>
    </row>
    <row r="51" spans="1:11">
      <c r="A51" s="109">
        <v>33</v>
      </c>
      <c r="B51" s="300"/>
      <c r="C51" s="412">
        <f>' Шаблон материалов'!B34</f>
        <v>0</v>
      </c>
      <c r="D51" s="412">
        <f>' Шаблон материалов'!C34</f>
        <v>0</v>
      </c>
      <c r="E51" s="412">
        <f>' Шаблон материалов'!D34</f>
        <v>0</v>
      </c>
      <c r="F51" s="412">
        <f>' Шаблон материалов'!E34</f>
        <v>0</v>
      </c>
      <c r="G51" s="412">
        <f>' Шаблон материалов'!F34</f>
        <v>0</v>
      </c>
      <c r="H51" s="412"/>
      <c r="I51" s="413">
        <f t="shared" si="0"/>
        <v>0</v>
      </c>
      <c r="J51" s="775">
        <f t="shared" si="1"/>
        <v>0</v>
      </c>
      <c r="K51" s="776"/>
    </row>
    <row r="52" spans="1:11">
      <c r="A52" s="109">
        <v>34</v>
      </c>
      <c r="B52" s="300"/>
      <c r="C52" s="412">
        <f>' Шаблон материалов'!B35</f>
        <v>0</v>
      </c>
      <c r="D52" s="412">
        <f>' Шаблон материалов'!C35</f>
        <v>0</v>
      </c>
      <c r="E52" s="412">
        <f>' Шаблон материалов'!D35</f>
        <v>0</v>
      </c>
      <c r="F52" s="412">
        <f>' Шаблон материалов'!E35</f>
        <v>0</v>
      </c>
      <c r="G52" s="412">
        <f>' Шаблон материалов'!F35</f>
        <v>0</v>
      </c>
      <c r="H52" s="412"/>
      <c r="I52" s="413">
        <f t="shared" si="0"/>
        <v>0</v>
      </c>
      <c r="J52" s="775">
        <f t="shared" si="1"/>
        <v>0</v>
      </c>
      <c r="K52" s="776"/>
    </row>
    <row r="53" spans="1:11">
      <c r="A53" s="109">
        <v>35</v>
      </c>
      <c r="B53" s="300"/>
      <c r="C53" s="412">
        <f>' Шаблон материалов'!B36</f>
        <v>0</v>
      </c>
      <c r="D53" s="412">
        <f>' Шаблон материалов'!C36</f>
        <v>0</v>
      </c>
      <c r="E53" s="412">
        <f>' Шаблон материалов'!D36</f>
        <v>0</v>
      </c>
      <c r="F53" s="412">
        <f>' Шаблон материалов'!E36</f>
        <v>0</v>
      </c>
      <c r="G53" s="412">
        <f>' Шаблон материалов'!F36</f>
        <v>0</v>
      </c>
      <c r="H53" s="412"/>
      <c r="I53" s="413">
        <f t="shared" si="0"/>
        <v>0</v>
      </c>
      <c r="J53" s="775">
        <f t="shared" si="1"/>
        <v>0</v>
      </c>
      <c r="K53" s="776"/>
    </row>
    <row r="54" spans="1:11">
      <c r="A54" s="109">
        <v>36</v>
      </c>
      <c r="B54" s="300"/>
      <c r="C54" s="412">
        <f>' Шаблон материалов'!B37</f>
        <v>0</v>
      </c>
      <c r="D54" s="412">
        <f>' Шаблон материалов'!C37</f>
        <v>0</v>
      </c>
      <c r="E54" s="412">
        <f>' Шаблон материалов'!D37</f>
        <v>0</v>
      </c>
      <c r="F54" s="412">
        <f>' Шаблон материалов'!E37</f>
        <v>0</v>
      </c>
      <c r="G54" s="412">
        <f>' Шаблон материалов'!F37</f>
        <v>0</v>
      </c>
      <c r="H54" s="412"/>
      <c r="I54" s="413">
        <f t="shared" si="0"/>
        <v>0</v>
      </c>
      <c r="J54" s="775">
        <f t="shared" si="1"/>
        <v>0</v>
      </c>
      <c r="K54" s="776"/>
    </row>
    <row r="55" spans="1:11">
      <c r="A55" s="109">
        <v>37</v>
      </c>
      <c r="B55" s="300"/>
      <c r="C55" s="412">
        <f>' Шаблон материалов'!B38</f>
        <v>0</v>
      </c>
      <c r="D55" s="412">
        <f>' Шаблон материалов'!C38</f>
        <v>0</v>
      </c>
      <c r="E55" s="412">
        <f>' Шаблон материалов'!D38</f>
        <v>0</v>
      </c>
      <c r="F55" s="412">
        <f>' Шаблон материалов'!E38</f>
        <v>0</v>
      </c>
      <c r="G55" s="412">
        <f>' Шаблон материалов'!F38</f>
        <v>0</v>
      </c>
      <c r="H55" s="412"/>
      <c r="I55" s="413">
        <f t="shared" si="0"/>
        <v>0</v>
      </c>
      <c r="J55" s="775">
        <f t="shared" si="1"/>
        <v>0</v>
      </c>
      <c r="K55" s="776"/>
    </row>
    <row r="56" spans="1:11">
      <c r="A56" s="109">
        <v>38</v>
      </c>
      <c r="B56" s="300"/>
      <c r="C56" s="412">
        <f>' Шаблон материалов'!B39</f>
        <v>0</v>
      </c>
      <c r="D56" s="412">
        <f>' Шаблон материалов'!C39</f>
        <v>0</v>
      </c>
      <c r="E56" s="412">
        <f>' Шаблон материалов'!D39</f>
        <v>0</v>
      </c>
      <c r="F56" s="412">
        <f>' Шаблон материалов'!E39</f>
        <v>0</v>
      </c>
      <c r="G56" s="412">
        <f>' Шаблон материалов'!F39</f>
        <v>0</v>
      </c>
      <c r="H56" s="412"/>
      <c r="I56" s="413">
        <f t="shared" si="0"/>
        <v>0</v>
      </c>
      <c r="J56" s="775">
        <f t="shared" si="1"/>
        <v>0</v>
      </c>
      <c r="K56" s="776"/>
    </row>
    <row r="57" spans="1:11">
      <c r="A57" s="109">
        <v>39</v>
      </c>
      <c r="B57" s="300"/>
      <c r="C57" s="412">
        <f>' Шаблон материалов'!B40</f>
        <v>0</v>
      </c>
      <c r="D57" s="412">
        <f>' Шаблон материалов'!C40</f>
        <v>0</v>
      </c>
      <c r="E57" s="412">
        <f>' Шаблон материалов'!D40</f>
        <v>0</v>
      </c>
      <c r="F57" s="412">
        <f>' Шаблон материалов'!E40</f>
        <v>0</v>
      </c>
      <c r="G57" s="412">
        <f>' Шаблон материалов'!F40</f>
        <v>0</v>
      </c>
      <c r="H57" s="412"/>
      <c r="I57" s="413">
        <f t="shared" si="0"/>
        <v>0</v>
      </c>
      <c r="J57" s="775">
        <f t="shared" si="1"/>
        <v>0</v>
      </c>
      <c r="K57" s="776"/>
    </row>
    <row r="58" spans="1:11">
      <c r="A58" s="109">
        <v>40</v>
      </c>
      <c r="B58" s="300"/>
      <c r="C58" s="412">
        <f>' Шаблон материалов'!B41</f>
        <v>0</v>
      </c>
      <c r="D58" s="412">
        <f>' Шаблон материалов'!C41</f>
        <v>0</v>
      </c>
      <c r="E58" s="412">
        <f>' Шаблон материалов'!D41</f>
        <v>0</v>
      </c>
      <c r="F58" s="412">
        <f>' Шаблон материалов'!E41</f>
        <v>0</v>
      </c>
      <c r="G58" s="412">
        <f>' Шаблон материалов'!F41</f>
        <v>0</v>
      </c>
      <c r="H58" s="412"/>
      <c r="I58" s="413">
        <f t="shared" si="0"/>
        <v>0</v>
      </c>
      <c r="J58" s="775">
        <f t="shared" si="1"/>
        <v>0</v>
      </c>
      <c r="K58" s="776"/>
    </row>
    <row r="59" spans="1:11">
      <c r="A59" s="109">
        <v>41</v>
      </c>
      <c r="B59" s="300"/>
      <c r="C59" s="412">
        <f>' Шаблон материалов'!B42</f>
        <v>0</v>
      </c>
      <c r="D59" s="412">
        <f>' Шаблон материалов'!C42</f>
        <v>0</v>
      </c>
      <c r="E59" s="412">
        <f>' Шаблон материалов'!D42</f>
        <v>0</v>
      </c>
      <c r="F59" s="412">
        <f>' Шаблон материалов'!E42</f>
        <v>0</v>
      </c>
      <c r="G59" s="412">
        <f>' Шаблон материалов'!F42</f>
        <v>0</v>
      </c>
      <c r="H59" s="412"/>
      <c r="I59" s="413">
        <f t="shared" si="0"/>
        <v>0</v>
      </c>
      <c r="J59" s="775">
        <f t="shared" si="1"/>
        <v>0</v>
      </c>
      <c r="K59" s="776"/>
    </row>
    <row r="60" spans="1:11">
      <c r="A60" s="109">
        <v>42</v>
      </c>
      <c r="B60" s="300"/>
      <c r="C60" s="412">
        <f>' Шаблон материалов'!B43</f>
        <v>0</v>
      </c>
      <c r="D60" s="412">
        <f>' Шаблон материалов'!C43</f>
        <v>0</v>
      </c>
      <c r="E60" s="412">
        <f>' Шаблон материалов'!D43</f>
        <v>0</v>
      </c>
      <c r="F60" s="412">
        <f>' Шаблон материалов'!E43</f>
        <v>0</v>
      </c>
      <c r="G60" s="412">
        <f>' Шаблон материалов'!F43</f>
        <v>0</v>
      </c>
      <c r="H60" s="412"/>
      <c r="I60" s="413">
        <f t="shared" si="0"/>
        <v>0</v>
      </c>
      <c r="J60" s="775">
        <f t="shared" si="1"/>
        <v>0</v>
      </c>
      <c r="K60" s="776"/>
    </row>
    <row r="61" spans="1:11">
      <c r="A61" s="109">
        <v>43</v>
      </c>
      <c r="B61" s="300"/>
      <c r="C61" s="412">
        <f>' Шаблон материалов'!B44</f>
        <v>0</v>
      </c>
      <c r="D61" s="412">
        <f>' Шаблон материалов'!C44</f>
        <v>0</v>
      </c>
      <c r="E61" s="412">
        <f>' Шаблон материалов'!D44</f>
        <v>0</v>
      </c>
      <c r="F61" s="412">
        <f>' Шаблон материалов'!E44</f>
        <v>0</v>
      </c>
      <c r="G61" s="412">
        <f>' Шаблон материалов'!F44</f>
        <v>0</v>
      </c>
      <c r="H61" s="412"/>
      <c r="I61" s="413">
        <f t="shared" si="0"/>
        <v>0</v>
      </c>
      <c r="J61" s="775">
        <f t="shared" si="1"/>
        <v>0</v>
      </c>
      <c r="K61" s="776"/>
    </row>
    <row r="62" spans="1:11">
      <c r="A62" s="109">
        <v>44</v>
      </c>
      <c r="B62" s="300"/>
      <c r="C62" s="412">
        <f>' Шаблон материалов'!B45</f>
        <v>0</v>
      </c>
      <c r="D62" s="412">
        <f>' Шаблон материалов'!C45</f>
        <v>0</v>
      </c>
      <c r="E62" s="412">
        <f>' Шаблон материалов'!D45</f>
        <v>0</v>
      </c>
      <c r="F62" s="412">
        <f>' Шаблон материалов'!E45</f>
        <v>0</v>
      </c>
      <c r="G62" s="412">
        <f>' Шаблон материалов'!F45</f>
        <v>0</v>
      </c>
      <c r="H62" s="412"/>
      <c r="I62" s="413">
        <f t="shared" si="0"/>
        <v>0</v>
      </c>
      <c r="J62" s="775">
        <f t="shared" si="1"/>
        <v>0</v>
      </c>
      <c r="K62" s="776"/>
    </row>
    <row r="63" spans="1:11">
      <c r="A63" s="109">
        <v>45</v>
      </c>
      <c r="B63" s="300"/>
      <c r="C63" s="412">
        <f>' Шаблон материалов'!B46</f>
        <v>0</v>
      </c>
      <c r="D63" s="412">
        <f>' Шаблон материалов'!C46</f>
        <v>0</v>
      </c>
      <c r="E63" s="412">
        <f>' Шаблон материалов'!D46</f>
        <v>0</v>
      </c>
      <c r="F63" s="412">
        <f>' Шаблон материалов'!E46</f>
        <v>0</v>
      </c>
      <c r="G63" s="412">
        <f>' Шаблон материалов'!F46</f>
        <v>0</v>
      </c>
      <c r="H63" s="412"/>
      <c r="I63" s="413">
        <f t="shared" si="0"/>
        <v>0</v>
      </c>
      <c r="J63" s="775">
        <f t="shared" si="1"/>
        <v>0</v>
      </c>
      <c r="K63" s="776"/>
    </row>
    <row r="64" spans="1:11">
      <c r="A64" s="109">
        <v>46</v>
      </c>
      <c r="B64" s="300"/>
      <c r="C64" s="412">
        <f>' Шаблон материалов'!B47</f>
        <v>0</v>
      </c>
      <c r="D64" s="412">
        <f>' Шаблон материалов'!C47</f>
        <v>0</v>
      </c>
      <c r="E64" s="412">
        <f>' Шаблон материалов'!D47</f>
        <v>0</v>
      </c>
      <c r="F64" s="412">
        <f>' Шаблон материалов'!E47</f>
        <v>0</v>
      </c>
      <c r="G64" s="412">
        <f>' Шаблон материалов'!F47</f>
        <v>0</v>
      </c>
      <c r="H64" s="412"/>
      <c r="I64" s="413">
        <f t="shared" si="0"/>
        <v>0</v>
      </c>
      <c r="J64" s="775">
        <f t="shared" si="1"/>
        <v>0</v>
      </c>
      <c r="K64" s="776"/>
    </row>
    <row r="65" spans="1:11">
      <c r="A65" s="109">
        <v>47</v>
      </c>
      <c r="B65" s="300"/>
      <c r="C65" s="412">
        <f>' Шаблон материалов'!B48</f>
        <v>0</v>
      </c>
      <c r="D65" s="412">
        <f>' Шаблон материалов'!C48</f>
        <v>0</v>
      </c>
      <c r="E65" s="412">
        <f>' Шаблон материалов'!D48</f>
        <v>0</v>
      </c>
      <c r="F65" s="412">
        <f>' Шаблон материалов'!E48</f>
        <v>0</v>
      </c>
      <c r="G65" s="412">
        <f>' Шаблон материалов'!F48</f>
        <v>0</v>
      </c>
      <c r="H65" s="412"/>
      <c r="I65" s="413">
        <f t="shared" si="0"/>
        <v>0</v>
      </c>
      <c r="J65" s="775">
        <f t="shared" si="1"/>
        <v>0</v>
      </c>
      <c r="K65" s="776"/>
    </row>
    <row r="66" spans="1:11">
      <c r="A66" s="109">
        <v>48</v>
      </c>
      <c r="B66" s="300"/>
      <c r="C66" s="412">
        <f>' Шаблон материалов'!B49</f>
        <v>0</v>
      </c>
      <c r="D66" s="412">
        <f>' Шаблон материалов'!C49</f>
        <v>0</v>
      </c>
      <c r="E66" s="412">
        <f>' Шаблон материалов'!D49</f>
        <v>0</v>
      </c>
      <c r="F66" s="412">
        <f>' Шаблон материалов'!E49</f>
        <v>0</v>
      </c>
      <c r="G66" s="412">
        <f>' Шаблон материалов'!F49</f>
        <v>0</v>
      </c>
      <c r="H66" s="412"/>
      <c r="I66" s="413">
        <f t="shared" si="0"/>
        <v>0</v>
      </c>
      <c r="J66" s="775">
        <f t="shared" si="1"/>
        <v>0</v>
      </c>
      <c r="K66" s="776"/>
    </row>
    <row r="67" spans="1:11">
      <c r="A67" s="109">
        <v>49</v>
      </c>
      <c r="B67" s="300"/>
      <c r="C67" s="412">
        <f>' Шаблон материалов'!B50</f>
        <v>0</v>
      </c>
      <c r="D67" s="412">
        <f>' Шаблон материалов'!C50</f>
        <v>0</v>
      </c>
      <c r="E67" s="412">
        <f>' Шаблон материалов'!D50</f>
        <v>0</v>
      </c>
      <c r="F67" s="412">
        <f>' Шаблон материалов'!E50</f>
        <v>0</v>
      </c>
      <c r="G67" s="412">
        <f>' Шаблон материалов'!F50</f>
        <v>0</v>
      </c>
      <c r="H67" s="412"/>
      <c r="I67" s="413">
        <f t="shared" si="0"/>
        <v>0</v>
      </c>
      <c r="J67" s="775">
        <f t="shared" si="1"/>
        <v>0</v>
      </c>
      <c r="K67" s="776"/>
    </row>
    <row r="68" spans="1:11">
      <c r="A68" s="109">
        <v>50</v>
      </c>
      <c r="B68" s="300"/>
      <c r="C68" s="412">
        <f>' Шаблон материалов'!B51</f>
        <v>0</v>
      </c>
      <c r="D68" s="412">
        <f>' Шаблон материалов'!C51</f>
        <v>0</v>
      </c>
      <c r="E68" s="412">
        <f>' Шаблон материалов'!D51</f>
        <v>0</v>
      </c>
      <c r="F68" s="412">
        <f>' Шаблон материалов'!E51</f>
        <v>0</v>
      </c>
      <c r="G68" s="412">
        <f>' Шаблон материалов'!F51</f>
        <v>0</v>
      </c>
      <c r="H68" s="412"/>
      <c r="I68" s="413">
        <f t="shared" si="0"/>
        <v>0</v>
      </c>
      <c r="J68" s="775">
        <f t="shared" si="1"/>
        <v>0</v>
      </c>
      <c r="K68" s="776"/>
    </row>
    <row r="69" spans="1:11">
      <c r="A69" s="109">
        <v>51</v>
      </c>
      <c r="B69" s="300"/>
      <c r="C69" s="412">
        <f>' Шаблон материалов'!B52</f>
        <v>0</v>
      </c>
      <c r="D69" s="412">
        <f>' Шаблон материалов'!C52</f>
        <v>0</v>
      </c>
      <c r="E69" s="412">
        <f>' Шаблон материалов'!D52</f>
        <v>0</v>
      </c>
      <c r="F69" s="412">
        <f>' Шаблон материалов'!E52</f>
        <v>0</v>
      </c>
      <c r="G69" s="412">
        <f>' Шаблон материалов'!F52</f>
        <v>0</v>
      </c>
      <c r="H69" s="412"/>
      <c r="I69" s="413">
        <f t="shared" si="0"/>
        <v>0</v>
      </c>
      <c r="J69" s="775">
        <f t="shared" si="1"/>
        <v>0</v>
      </c>
      <c r="K69" s="776"/>
    </row>
    <row r="70" spans="1:11">
      <c r="A70" s="109">
        <v>52</v>
      </c>
      <c r="B70" s="300"/>
      <c r="C70" s="412">
        <f>' Шаблон материалов'!B53</f>
        <v>0</v>
      </c>
      <c r="D70" s="412">
        <f>' Шаблон материалов'!C53</f>
        <v>0</v>
      </c>
      <c r="E70" s="412">
        <f>' Шаблон материалов'!D53</f>
        <v>0</v>
      </c>
      <c r="F70" s="412">
        <f>' Шаблон материалов'!E53</f>
        <v>0</v>
      </c>
      <c r="G70" s="412">
        <f>' Шаблон материалов'!F53</f>
        <v>0</v>
      </c>
      <c r="H70" s="412"/>
      <c r="I70" s="413">
        <f t="shared" si="0"/>
        <v>0</v>
      </c>
      <c r="J70" s="775">
        <f t="shared" si="1"/>
        <v>0</v>
      </c>
      <c r="K70" s="776"/>
    </row>
    <row r="71" spans="1:11">
      <c r="A71" s="109">
        <v>53</v>
      </c>
      <c r="B71" s="300"/>
      <c r="C71" s="412">
        <f>' Шаблон материалов'!B54</f>
        <v>0</v>
      </c>
      <c r="D71" s="412">
        <f>' Шаблон материалов'!C54</f>
        <v>0</v>
      </c>
      <c r="E71" s="412">
        <f>' Шаблон материалов'!D54</f>
        <v>0</v>
      </c>
      <c r="F71" s="412">
        <f>' Шаблон материалов'!E54</f>
        <v>0</v>
      </c>
      <c r="G71" s="412">
        <f>' Шаблон материалов'!F54</f>
        <v>0</v>
      </c>
      <c r="H71" s="412"/>
      <c r="I71" s="413">
        <f t="shared" si="0"/>
        <v>0</v>
      </c>
      <c r="J71" s="775">
        <f t="shared" si="1"/>
        <v>0</v>
      </c>
      <c r="K71" s="776"/>
    </row>
    <row r="72" spans="1:11">
      <c r="A72" s="109">
        <v>54</v>
      </c>
      <c r="B72" s="300"/>
      <c r="C72" s="412">
        <f>' Шаблон материалов'!B55</f>
        <v>0</v>
      </c>
      <c r="D72" s="412">
        <f>' Шаблон материалов'!C55</f>
        <v>0</v>
      </c>
      <c r="E72" s="412">
        <f>' Шаблон материалов'!D55</f>
        <v>0</v>
      </c>
      <c r="F72" s="412">
        <f>' Шаблон материалов'!E55</f>
        <v>0</v>
      </c>
      <c r="G72" s="412">
        <f>' Шаблон материалов'!F55</f>
        <v>0</v>
      </c>
      <c r="H72" s="412"/>
      <c r="I72" s="413">
        <f t="shared" si="0"/>
        <v>0</v>
      </c>
      <c r="J72" s="775">
        <f t="shared" si="1"/>
        <v>0</v>
      </c>
      <c r="K72" s="776"/>
    </row>
    <row r="73" spans="1:11">
      <c r="A73" s="109">
        <v>55</v>
      </c>
      <c r="B73" s="300"/>
      <c r="C73" s="412">
        <f>' Шаблон материалов'!B56</f>
        <v>0</v>
      </c>
      <c r="D73" s="412">
        <f>' Шаблон материалов'!C56</f>
        <v>0</v>
      </c>
      <c r="E73" s="412">
        <f>' Шаблон материалов'!D56</f>
        <v>0</v>
      </c>
      <c r="F73" s="412">
        <f>' Шаблон материалов'!E56</f>
        <v>0</v>
      </c>
      <c r="G73" s="412">
        <f>' Шаблон материалов'!F56</f>
        <v>0</v>
      </c>
      <c r="H73" s="412"/>
      <c r="I73" s="413">
        <f t="shared" si="0"/>
        <v>0</v>
      </c>
      <c r="J73" s="775">
        <f t="shared" si="1"/>
        <v>0</v>
      </c>
      <c r="K73" s="776"/>
    </row>
    <row r="74" spans="1:11">
      <c r="A74" s="109">
        <v>56</v>
      </c>
      <c r="B74" s="300"/>
      <c r="C74" s="412">
        <f>' Шаблон материалов'!B57</f>
        <v>0</v>
      </c>
      <c r="D74" s="412">
        <f>' Шаблон материалов'!C57</f>
        <v>0</v>
      </c>
      <c r="E74" s="412">
        <f>' Шаблон материалов'!D57</f>
        <v>0</v>
      </c>
      <c r="F74" s="412">
        <f>' Шаблон материалов'!E57</f>
        <v>0</v>
      </c>
      <c r="G74" s="412">
        <f>' Шаблон материалов'!F57</f>
        <v>0</v>
      </c>
      <c r="H74" s="412"/>
      <c r="I74" s="413">
        <f t="shared" si="0"/>
        <v>0</v>
      </c>
      <c r="J74" s="775">
        <f t="shared" si="1"/>
        <v>0</v>
      </c>
      <c r="K74" s="776"/>
    </row>
    <row r="75" spans="1:11">
      <c r="A75" s="109">
        <v>57</v>
      </c>
      <c r="B75" s="300"/>
      <c r="C75" s="412">
        <f>' Шаблон материалов'!B58</f>
        <v>0</v>
      </c>
      <c r="D75" s="412">
        <f>' Шаблон материалов'!C58</f>
        <v>0</v>
      </c>
      <c r="E75" s="412">
        <f>' Шаблон материалов'!D58</f>
        <v>0</v>
      </c>
      <c r="F75" s="412">
        <f>' Шаблон материалов'!E58</f>
        <v>0</v>
      </c>
      <c r="G75" s="412">
        <f>' Шаблон материалов'!F58</f>
        <v>0</v>
      </c>
      <c r="H75" s="412"/>
      <c r="I75" s="413">
        <f t="shared" si="0"/>
        <v>0</v>
      </c>
      <c r="J75" s="775">
        <f t="shared" si="1"/>
        <v>0</v>
      </c>
      <c r="K75" s="776"/>
    </row>
    <row r="76" spans="1:11">
      <c r="A76" s="109">
        <v>58</v>
      </c>
      <c r="B76" s="300"/>
      <c r="C76" s="412">
        <f>' Шаблон материалов'!B59</f>
        <v>0</v>
      </c>
      <c r="D76" s="412">
        <f>' Шаблон материалов'!C59</f>
        <v>0</v>
      </c>
      <c r="E76" s="412">
        <f>' Шаблон материалов'!D59</f>
        <v>0</v>
      </c>
      <c r="F76" s="412">
        <f>' Шаблон материалов'!E59</f>
        <v>0</v>
      </c>
      <c r="G76" s="412">
        <f>' Шаблон материалов'!F59</f>
        <v>0</v>
      </c>
      <c r="H76" s="412"/>
      <c r="I76" s="413">
        <f t="shared" si="0"/>
        <v>0</v>
      </c>
      <c r="J76" s="775">
        <f t="shared" si="1"/>
        <v>0</v>
      </c>
      <c r="K76" s="776"/>
    </row>
    <row r="77" spans="1:11">
      <c r="A77" s="109">
        <v>59</v>
      </c>
      <c r="B77" s="300"/>
      <c r="C77" s="412">
        <f>' Шаблон материалов'!B60</f>
        <v>0</v>
      </c>
      <c r="D77" s="412">
        <f>' Шаблон материалов'!C60</f>
        <v>0</v>
      </c>
      <c r="E77" s="412">
        <f>' Шаблон материалов'!D60</f>
        <v>0</v>
      </c>
      <c r="F77" s="412">
        <f>' Шаблон материалов'!E60</f>
        <v>0</v>
      </c>
      <c r="G77" s="412">
        <f>' Шаблон материалов'!F60</f>
        <v>0</v>
      </c>
      <c r="H77" s="412"/>
      <c r="I77" s="413">
        <f t="shared" si="0"/>
        <v>0</v>
      </c>
      <c r="J77" s="775">
        <f t="shared" si="1"/>
        <v>0</v>
      </c>
      <c r="K77" s="776"/>
    </row>
    <row r="78" spans="1:11">
      <c r="A78" s="109">
        <v>60</v>
      </c>
      <c r="B78" s="300"/>
      <c r="C78" s="412">
        <f>' Шаблон материалов'!B61</f>
        <v>0</v>
      </c>
      <c r="D78" s="412">
        <f>' Шаблон материалов'!C61</f>
        <v>0</v>
      </c>
      <c r="E78" s="412">
        <f>' Шаблон материалов'!D61</f>
        <v>0</v>
      </c>
      <c r="F78" s="412">
        <f>' Шаблон материалов'!E61</f>
        <v>0</v>
      </c>
      <c r="G78" s="412">
        <f>' Шаблон материалов'!F61</f>
        <v>0</v>
      </c>
      <c r="H78" s="412"/>
      <c r="I78" s="413">
        <f t="shared" si="0"/>
        <v>0</v>
      </c>
      <c r="J78" s="775">
        <f t="shared" si="1"/>
        <v>0</v>
      </c>
      <c r="K78" s="776"/>
    </row>
    <row r="79" spans="1:11">
      <c r="A79" s="109">
        <v>61</v>
      </c>
      <c r="B79" s="300"/>
      <c r="C79" s="412">
        <f>' Шаблон материалов'!B62</f>
        <v>0</v>
      </c>
      <c r="D79" s="412">
        <f>' Шаблон материалов'!C62</f>
        <v>0</v>
      </c>
      <c r="E79" s="412">
        <f>' Шаблон материалов'!D62</f>
        <v>0</v>
      </c>
      <c r="F79" s="412">
        <f>' Шаблон материалов'!E62</f>
        <v>0</v>
      </c>
      <c r="G79" s="412">
        <f>' Шаблон материалов'!F62</f>
        <v>0</v>
      </c>
      <c r="H79" s="412"/>
      <c r="I79" s="413">
        <f t="shared" si="0"/>
        <v>0</v>
      </c>
      <c r="J79" s="775">
        <f t="shared" si="1"/>
        <v>0</v>
      </c>
      <c r="K79" s="776"/>
    </row>
    <row r="80" spans="1:11">
      <c r="A80" s="109">
        <v>62</v>
      </c>
      <c r="B80" s="300"/>
      <c r="C80" s="412">
        <f>' Шаблон материалов'!B63</f>
        <v>0</v>
      </c>
      <c r="D80" s="412">
        <f>' Шаблон материалов'!C63</f>
        <v>0</v>
      </c>
      <c r="E80" s="412">
        <f>' Шаблон материалов'!D63</f>
        <v>0</v>
      </c>
      <c r="F80" s="412">
        <f>' Шаблон материалов'!E63</f>
        <v>0</v>
      </c>
      <c r="G80" s="412">
        <f>' Шаблон материалов'!F63</f>
        <v>0</v>
      </c>
      <c r="H80" s="412"/>
      <c r="I80" s="413">
        <f t="shared" si="0"/>
        <v>0</v>
      </c>
      <c r="J80" s="775">
        <f t="shared" si="1"/>
        <v>0</v>
      </c>
      <c r="K80" s="776"/>
    </row>
    <row r="81" spans="1:11">
      <c r="A81" s="109">
        <v>63</v>
      </c>
      <c r="B81" s="300"/>
      <c r="C81" s="412">
        <f>' Шаблон материалов'!B64</f>
        <v>0</v>
      </c>
      <c r="D81" s="412">
        <f>' Шаблон материалов'!C64</f>
        <v>0</v>
      </c>
      <c r="E81" s="412">
        <f>' Шаблон материалов'!D64</f>
        <v>0</v>
      </c>
      <c r="F81" s="412">
        <f>' Шаблон материалов'!E64</f>
        <v>0</v>
      </c>
      <c r="G81" s="412">
        <f>' Шаблон материалов'!F64</f>
        <v>0</v>
      </c>
      <c r="H81" s="412"/>
      <c r="I81" s="413">
        <f t="shared" si="0"/>
        <v>0</v>
      </c>
      <c r="J81" s="775">
        <f t="shared" si="1"/>
        <v>0</v>
      </c>
      <c r="K81" s="776"/>
    </row>
    <row r="82" spans="1:11">
      <c r="A82" s="109">
        <v>64</v>
      </c>
      <c r="B82" s="300"/>
      <c r="C82" s="412">
        <f>' Шаблон материалов'!B65</f>
        <v>0</v>
      </c>
      <c r="D82" s="412">
        <f>' Шаблон материалов'!C65</f>
        <v>0</v>
      </c>
      <c r="E82" s="412">
        <f>' Шаблон материалов'!D65</f>
        <v>0</v>
      </c>
      <c r="F82" s="412">
        <f>' Шаблон материалов'!E65</f>
        <v>0</v>
      </c>
      <c r="G82" s="412">
        <f>' Шаблон материалов'!F65</f>
        <v>0</v>
      </c>
      <c r="H82" s="412"/>
      <c r="I82" s="413">
        <f t="shared" si="0"/>
        <v>0</v>
      </c>
      <c r="J82" s="775">
        <f t="shared" si="1"/>
        <v>0</v>
      </c>
      <c r="K82" s="776"/>
    </row>
    <row r="83" spans="1:11">
      <c r="A83" s="109">
        <v>65</v>
      </c>
      <c r="B83" s="300"/>
      <c r="C83" s="412">
        <f>' Шаблон материалов'!B66</f>
        <v>0</v>
      </c>
      <c r="D83" s="412">
        <f>' Шаблон материалов'!C66</f>
        <v>0</v>
      </c>
      <c r="E83" s="412">
        <f>' Шаблон материалов'!D66</f>
        <v>0</v>
      </c>
      <c r="F83" s="412">
        <f>' Шаблон материалов'!E66</f>
        <v>0</v>
      </c>
      <c r="G83" s="412">
        <f>' Шаблон материалов'!F66</f>
        <v>0</v>
      </c>
      <c r="H83" s="412"/>
      <c r="I83" s="413">
        <f t="shared" ref="I83:I108" si="2">$F$11*H83*D83</f>
        <v>0</v>
      </c>
      <c r="J83" s="775">
        <f t="shared" si="1"/>
        <v>0</v>
      </c>
      <c r="K83" s="776"/>
    </row>
    <row r="84" spans="1:11">
      <c r="A84" s="109">
        <v>66</v>
      </c>
      <c r="B84" s="300"/>
      <c r="C84" s="412">
        <f>' Шаблон материалов'!B67</f>
        <v>0</v>
      </c>
      <c r="D84" s="412">
        <f>' Шаблон материалов'!C67</f>
        <v>0</v>
      </c>
      <c r="E84" s="412">
        <f>' Шаблон материалов'!D67</f>
        <v>0</v>
      </c>
      <c r="F84" s="412">
        <f>' Шаблон материалов'!E67</f>
        <v>0</v>
      </c>
      <c r="G84" s="412">
        <f>' Шаблон материалов'!F67</f>
        <v>0</v>
      </c>
      <c r="H84" s="412"/>
      <c r="I84" s="413">
        <f t="shared" si="2"/>
        <v>0</v>
      </c>
      <c r="J84" s="775">
        <f t="shared" ref="J84:J108" si="3">G84*I84*E84</f>
        <v>0</v>
      </c>
      <c r="K84" s="776"/>
    </row>
    <row r="85" spans="1:11">
      <c r="A85" s="109">
        <v>67</v>
      </c>
      <c r="B85" s="300"/>
      <c r="C85" s="412">
        <f>' Шаблон материалов'!B68</f>
        <v>0</v>
      </c>
      <c r="D85" s="412">
        <f>' Шаблон материалов'!C68</f>
        <v>0</v>
      </c>
      <c r="E85" s="412">
        <f>' Шаблон материалов'!D68</f>
        <v>0</v>
      </c>
      <c r="F85" s="412">
        <f>' Шаблон материалов'!E68</f>
        <v>0</v>
      </c>
      <c r="G85" s="412">
        <f>' Шаблон материалов'!F68</f>
        <v>0</v>
      </c>
      <c r="H85" s="412"/>
      <c r="I85" s="413">
        <f t="shared" si="2"/>
        <v>0</v>
      </c>
      <c r="J85" s="775">
        <f t="shared" si="3"/>
        <v>0</v>
      </c>
      <c r="K85" s="776"/>
    </row>
    <row r="86" spans="1:11">
      <c r="A86" s="109">
        <v>68</v>
      </c>
      <c r="B86" s="300"/>
      <c r="C86" s="412">
        <f>' Шаблон материалов'!B69</f>
        <v>0</v>
      </c>
      <c r="D86" s="412">
        <f>' Шаблон материалов'!C69</f>
        <v>0</v>
      </c>
      <c r="E86" s="412">
        <f>' Шаблон материалов'!D69</f>
        <v>0</v>
      </c>
      <c r="F86" s="412">
        <f>' Шаблон материалов'!E69</f>
        <v>0</v>
      </c>
      <c r="G86" s="412">
        <f>' Шаблон материалов'!F69</f>
        <v>0</v>
      </c>
      <c r="H86" s="412"/>
      <c r="I86" s="413">
        <f t="shared" si="2"/>
        <v>0</v>
      </c>
      <c r="J86" s="775">
        <f t="shared" si="3"/>
        <v>0</v>
      </c>
      <c r="K86" s="776"/>
    </row>
    <row r="87" spans="1:11">
      <c r="A87" s="109">
        <v>69</v>
      </c>
      <c r="B87" s="300"/>
      <c r="C87" s="412">
        <f>' Шаблон материалов'!B70</f>
        <v>0</v>
      </c>
      <c r="D87" s="412">
        <f>' Шаблон материалов'!C70</f>
        <v>0</v>
      </c>
      <c r="E87" s="412">
        <f>' Шаблон материалов'!D70</f>
        <v>0</v>
      </c>
      <c r="F87" s="412">
        <f>' Шаблон материалов'!E70</f>
        <v>0</v>
      </c>
      <c r="G87" s="412">
        <f>' Шаблон материалов'!F70</f>
        <v>0</v>
      </c>
      <c r="H87" s="412"/>
      <c r="I87" s="413">
        <f t="shared" si="2"/>
        <v>0</v>
      </c>
      <c r="J87" s="775">
        <f t="shared" si="3"/>
        <v>0</v>
      </c>
      <c r="K87" s="776"/>
    </row>
    <row r="88" spans="1:11">
      <c r="A88" s="109">
        <v>70</v>
      </c>
      <c r="B88" s="300"/>
      <c r="C88" s="412">
        <f>' Шаблон материалов'!B71</f>
        <v>0</v>
      </c>
      <c r="D88" s="412">
        <f>' Шаблон материалов'!C71</f>
        <v>0</v>
      </c>
      <c r="E88" s="412">
        <f>' Шаблон материалов'!D71</f>
        <v>0</v>
      </c>
      <c r="F88" s="412">
        <f>' Шаблон материалов'!E71</f>
        <v>0</v>
      </c>
      <c r="G88" s="412">
        <f>' Шаблон материалов'!F71</f>
        <v>0</v>
      </c>
      <c r="H88" s="412"/>
      <c r="I88" s="413">
        <f t="shared" si="2"/>
        <v>0</v>
      </c>
      <c r="J88" s="775">
        <f t="shared" si="3"/>
        <v>0</v>
      </c>
      <c r="K88" s="776"/>
    </row>
    <row r="89" spans="1:11">
      <c r="A89" s="109">
        <v>71</v>
      </c>
      <c r="B89" s="300"/>
      <c r="C89" s="412">
        <f>' Шаблон материалов'!B72</f>
        <v>0</v>
      </c>
      <c r="D89" s="412">
        <f>' Шаблон материалов'!C72</f>
        <v>0</v>
      </c>
      <c r="E89" s="412">
        <f>' Шаблон материалов'!D72</f>
        <v>0</v>
      </c>
      <c r="F89" s="412">
        <f>' Шаблон материалов'!E72</f>
        <v>0</v>
      </c>
      <c r="G89" s="412">
        <f>' Шаблон материалов'!F72</f>
        <v>0</v>
      </c>
      <c r="H89" s="412"/>
      <c r="I89" s="413">
        <f t="shared" si="2"/>
        <v>0</v>
      </c>
      <c r="J89" s="775">
        <f t="shared" si="3"/>
        <v>0</v>
      </c>
      <c r="K89" s="776"/>
    </row>
    <row r="90" spans="1:11">
      <c r="A90" s="109">
        <v>72</v>
      </c>
      <c r="B90" s="300"/>
      <c r="C90" s="412">
        <f>' Шаблон материалов'!B73</f>
        <v>0</v>
      </c>
      <c r="D90" s="412">
        <f>' Шаблон материалов'!C73</f>
        <v>0</v>
      </c>
      <c r="E90" s="412">
        <f>' Шаблон материалов'!D73</f>
        <v>0</v>
      </c>
      <c r="F90" s="412">
        <f>' Шаблон материалов'!E73</f>
        <v>0</v>
      </c>
      <c r="G90" s="412">
        <f>' Шаблон материалов'!F73</f>
        <v>0</v>
      </c>
      <c r="H90" s="412"/>
      <c r="I90" s="413">
        <f t="shared" si="2"/>
        <v>0</v>
      </c>
      <c r="J90" s="775">
        <f t="shared" si="3"/>
        <v>0</v>
      </c>
      <c r="K90" s="776"/>
    </row>
    <row r="91" spans="1:11">
      <c r="A91" s="109">
        <v>73</v>
      </c>
      <c r="B91" s="300"/>
      <c r="C91" s="412">
        <f>' Шаблон материалов'!B74</f>
        <v>0</v>
      </c>
      <c r="D91" s="412">
        <f>' Шаблон материалов'!C74</f>
        <v>0</v>
      </c>
      <c r="E91" s="412">
        <f>' Шаблон материалов'!D74</f>
        <v>0</v>
      </c>
      <c r="F91" s="412">
        <f>' Шаблон материалов'!E74</f>
        <v>0</v>
      </c>
      <c r="G91" s="412">
        <f>' Шаблон материалов'!F74</f>
        <v>0</v>
      </c>
      <c r="H91" s="412"/>
      <c r="I91" s="413">
        <f t="shared" si="2"/>
        <v>0</v>
      </c>
      <c r="J91" s="775">
        <f t="shared" si="3"/>
        <v>0</v>
      </c>
      <c r="K91" s="776"/>
    </row>
    <row r="92" spans="1:11">
      <c r="A92" s="109">
        <v>74</v>
      </c>
      <c r="B92" s="300"/>
      <c r="C92" s="412">
        <f>' Шаблон материалов'!B75</f>
        <v>0</v>
      </c>
      <c r="D92" s="412">
        <f>' Шаблон материалов'!C75</f>
        <v>0</v>
      </c>
      <c r="E92" s="412">
        <f>' Шаблон материалов'!D75</f>
        <v>0</v>
      </c>
      <c r="F92" s="412">
        <f>' Шаблон материалов'!E75</f>
        <v>0</v>
      </c>
      <c r="G92" s="412">
        <f>' Шаблон материалов'!F75</f>
        <v>0</v>
      </c>
      <c r="H92" s="412"/>
      <c r="I92" s="413">
        <f t="shared" si="2"/>
        <v>0</v>
      </c>
      <c r="J92" s="775">
        <f t="shared" si="3"/>
        <v>0</v>
      </c>
      <c r="K92" s="776"/>
    </row>
    <row r="93" spans="1:11">
      <c r="A93" s="109">
        <v>75</v>
      </c>
      <c r="B93" s="300"/>
      <c r="C93" s="412">
        <f>' Шаблон материалов'!B76</f>
        <v>0</v>
      </c>
      <c r="D93" s="412">
        <f>' Шаблон материалов'!C76</f>
        <v>0</v>
      </c>
      <c r="E93" s="412">
        <f>' Шаблон материалов'!D76</f>
        <v>0</v>
      </c>
      <c r="F93" s="412">
        <f>' Шаблон материалов'!E76</f>
        <v>0</v>
      </c>
      <c r="G93" s="412">
        <f>' Шаблон материалов'!F76</f>
        <v>0</v>
      </c>
      <c r="H93" s="412"/>
      <c r="I93" s="413">
        <f t="shared" si="2"/>
        <v>0</v>
      </c>
      <c r="J93" s="775">
        <f t="shared" si="3"/>
        <v>0</v>
      </c>
      <c r="K93" s="776"/>
    </row>
    <row r="94" spans="1:11">
      <c r="A94" s="109">
        <v>76</v>
      </c>
      <c r="B94" s="300"/>
      <c r="C94" s="412">
        <f>' Шаблон материалов'!B77</f>
        <v>0</v>
      </c>
      <c r="D94" s="412">
        <f>' Шаблон материалов'!C77</f>
        <v>0</v>
      </c>
      <c r="E94" s="412">
        <f>' Шаблон материалов'!D77</f>
        <v>0</v>
      </c>
      <c r="F94" s="412">
        <f>' Шаблон материалов'!E77</f>
        <v>0</v>
      </c>
      <c r="G94" s="412">
        <f>' Шаблон материалов'!F77</f>
        <v>0</v>
      </c>
      <c r="H94" s="412"/>
      <c r="I94" s="413">
        <f t="shared" si="2"/>
        <v>0</v>
      </c>
      <c r="J94" s="775">
        <f t="shared" si="3"/>
        <v>0</v>
      </c>
      <c r="K94" s="776"/>
    </row>
    <row r="95" spans="1:11">
      <c r="A95" s="109">
        <v>77</v>
      </c>
      <c r="B95" s="300"/>
      <c r="C95" s="412">
        <f>' Шаблон материалов'!B78</f>
        <v>0</v>
      </c>
      <c r="D95" s="412">
        <f>' Шаблон материалов'!C78</f>
        <v>0</v>
      </c>
      <c r="E95" s="412">
        <f>' Шаблон материалов'!D78</f>
        <v>0</v>
      </c>
      <c r="F95" s="412">
        <f>' Шаблон материалов'!E78</f>
        <v>0</v>
      </c>
      <c r="G95" s="412">
        <f>' Шаблон материалов'!F78</f>
        <v>0</v>
      </c>
      <c r="H95" s="412"/>
      <c r="I95" s="413">
        <f t="shared" si="2"/>
        <v>0</v>
      </c>
      <c r="J95" s="775">
        <f t="shared" si="3"/>
        <v>0</v>
      </c>
      <c r="K95" s="776"/>
    </row>
    <row r="96" spans="1:11">
      <c r="A96" s="109">
        <v>78</v>
      </c>
      <c r="B96" s="300"/>
      <c r="C96" s="412">
        <f>' Шаблон материалов'!B79</f>
        <v>0</v>
      </c>
      <c r="D96" s="412">
        <f>' Шаблон материалов'!C79</f>
        <v>0</v>
      </c>
      <c r="E96" s="412">
        <f>' Шаблон материалов'!D79</f>
        <v>0</v>
      </c>
      <c r="F96" s="412">
        <f>' Шаблон материалов'!E79</f>
        <v>0</v>
      </c>
      <c r="G96" s="412">
        <f>' Шаблон материалов'!F79</f>
        <v>0</v>
      </c>
      <c r="H96" s="412"/>
      <c r="I96" s="413">
        <f t="shared" si="2"/>
        <v>0</v>
      </c>
      <c r="J96" s="775">
        <f t="shared" si="3"/>
        <v>0</v>
      </c>
      <c r="K96" s="776"/>
    </row>
    <row r="97" spans="1:11">
      <c r="A97" s="109">
        <v>79</v>
      </c>
      <c r="B97" s="300"/>
      <c r="C97" s="412">
        <f>' Шаблон материалов'!B80</f>
        <v>0</v>
      </c>
      <c r="D97" s="412">
        <f>' Шаблон материалов'!C80</f>
        <v>0</v>
      </c>
      <c r="E97" s="412">
        <f>' Шаблон материалов'!D80</f>
        <v>0</v>
      </c>
      <c r="F97" s="412">
        <f>' Шаблон материалов'!E80</f>
        <v>0</v>
      </c>
      <c r="G97" s="412">
        <f>' Шаблон материалов'!F80</f>
        <v>0</v>
      </c>
      <c r="H97" s="412"/>
      <c r="I97" s="413">
        <f t="shared" si="2"/>
        <v>0</v>
      </c>
      <c r="J97" s="775">
        <f t="shared" si="3"/>
        <v>0</v>
      </c>
      <c r="K97" s="776"/>
    </row>
    <row r="98" spans="1:11">
      <c r="A98" s="109">
        <v>80</v>
      </c>
      <c r="B98" s="300"/>
      <c r="C98" s="412">
        <f>' Шаблон материалов'!B81</f>
        <v>0</v>
      </c>
      <c r="D98" s="412">
        <f>' Шаблон материалов'!C81</f>
        <v>0</v>
      </c>
      <c r="E98" s="412">
        <f>' Шаблон материалов'!D81</f>
        <v>0</v>
      </c>
      <c r="F98" s="412">
        <f>' Шаблон материалов'!E81</f>
        <v>0</v>
      </c>
      <c r="G98" s="412">
        <f>' Шаблон материалов'!F81</f>
        <v>0</v>
      </c>
      <c r="H98" s="412"/>
      <c r="I98" s="413">
        <f t="shared" si="2"/>
        <v>0</v>
      </c>
      <c r="J98" s="775">
        <f t="shared" si="3"/>
        <v>0</v>
      </c>
      <c r="K98" s="776"/>
    </row>
    <row r="99" spans="1:11">
      <c r="A99" s="109">
        <v>81</v>
      </c>
      <c r="B99" s="300"/>
      <c r="C99" s="412">
        <f>' Шаблон материалов'!B82</f>
        <v>0</v>
      </c>
      <c r="D99" s="412">
        <f>' Шаблон материалов'!C82</f>
        <v>0</v>
      </c>
      <c r="E99" s="412">
        <f>' Шаблон материалов'!D82</f>
        <v>0</v>
      </c>
      <c r="F99" s="412">
        <f>' Шаблон материалов'!E82</f>
        <v>0</v>
      </c>
      <c r="G99" s="412">
        <f>' Шаблон материалов'!F82</f>
        <v>0</v>
      </c>
      <c r="H99" s="412"/>
      <c r="I99" s="413">
        <f t="shared" si="2"/>
        <v>0</v>
      </c>
      <c r="J99" s="775">
        <f t="shared" si="3"/>
        <v>0</v>
      </c>
      <c r="K99" s="776"/>
    </row>
    <row r="100" spans="1:11">
      <c r="A100" s="109">
        <v>82</v>
      </c>
      <c r="B100" s="300"/>
      <c r="C100" s="412">
        <f>' Шаблон материалов'!B83</f>
        <v>0</v>
      </c>
      <c r="D100" s="412">
        <f>' Шаблон материалов'!C83</f>
        <v>0</v>
      </c>
      <c r="E100" s="412">
        <f>' Шаблон материалов'!D83</f>
        <v>0</v>
      </c>
      <c r="F100" s="412">
        <f>' Шаблон материалов'!E83</f>
        <v>0</v>
      </c>
      <c r="G100" s="412">
        <f>' Шаблон материалов'!F83</f>
        <v>0</v>
      </c>
      <c r="H100" s="412"/>
      <c r="I100" s="413">
        <f t="shared" si="2"/>
        <v>0</v>
      </c>
      <c r="J100" s="775">
        <f t="shared" si="3"/>
        <v>0</v>
      </c>
      <c r="K100" s="776"/>
    </row>
    <row r="101" spans="1:11">
      <c r="A101" s="109">
        <v>83</v>
      </c>
      <c r="B101" s="300"/>
      <c r="C101" s="412">
        <f>' Шаблон материалов'!B84</f>
        <v>0</v>
      </c>
      <c r="D101" s="412">
        <f>' Шаблон материалов'!C84</f>
        <v>0</v>
      </c>
      <c r="E101" s="412">
        <f>' Шаблон материалов'!D84</f>
        <v>0</v>
      </c>
      <c r="F101" s="412">
        <f>' Шаблон материалов'!E84</f>
        <v>0</v>
      </c>
      <c r="G101" s="412">
        <f>' Шаблон материалов'!F84</f>
        <v>0</v>
      </c>
      <c r="H101" s="412"/>
      <c r="I101" s="413">
        <f t="shared" si="2"/>
        <v>0</v>
      </c>
      <c r="J101" s="775">
        <f t="shared" si="3"/>
        <v>0</v>
      </c>
      <c r="K101" s="776"/>
    </row>
    <row r="102" spans="1:11">
      <c r="A102" s="109">
        <v>84</v>
      </c>
      <c r="B102" s="300"/>
      <c r="C102" s="412">
        <f>' Шаблон материалов'!B85</f>
        <v>0</v>
      </c>
      <c r="D102" s="412">
        <f>' Шаблон материалов'!C85</f>
        <v>0</v>
      </c>
      <c r="E102" s="412">
        <f>' Шаблон материалов'!D85</f>
        <v>0</v>
      </c>
      <c r="F102" s="412">
        <f>' Шаблон материалов'!E85</f>
        <v>0</v>
      </c>
      <c r="G102" s="412">
        <f>' Шаблон материалов'!F85</f>
        <v>0</v>
      </c>
      <c r="H102" s="412"/>
      <c r="I102" s="413">
        <f t="shared" si="2"/>
        <v>0</v>
      </c>
      <c r="J102" s="775">
        <f t="shared" si="3"/>
        <v>0</v>
      </c>
      <c r="K102" s="776"/>
    </row>
    <row r="103" spans="1:11">
      <c r="A103" s="109">
        <v>85</v>
      </c>
      <c r="B103" s="300"/>
      <c r="C103" s="412">
        <f>' Шаблон материалов'!B86</f>
        <v>0</v>
      </c>
      <c r="D103" s="412">
        <f>' Шаблон материалов'!C86</f>
        <v>0</v>
      </c>
      <c r="E103" s="412">
        <f>' Шаблон материалов'!D86</f>
        <v>0</v>
      </c>
      <c r="F103" s="412">
        <f>' Шаблон материалов'!E86</f>
        <v>0</v>
      </c>
      <c r="G103" s="412">
        <f>' Шаблон материалов'!F86</f>
        <v>0</v>
      </c>
      <c r="H103" s="412"/>
      <c r="I103" s="413">
        <f t="shared" si="2"/>
        <v>0</v>
      </c>
      <c r="J103" s="775">
        <f t="shared" si="3"/>
        <v>0</v>
      </c>
      <c r="K103" s="776"/>
    </row>
    <row r="104" spans="1:11">
      <c r="A104" s="109">
        <v>86</v>
      </c>
      <c r="B104" s="300"/>
      <c r="C104" s="412">
        <f>' Шаблон материалов'!B87</f>
        <v>0</v>
      </c>
      <c r="D104" s="412">
        <f>' Шаблон материалов'!C87</f>
        <v>0</v>
      </c>
      <c r="E104" s="412">
        <f>' Шаблон материалов'!D87</f>
        <v>0</v>
      </c>
      <c r="F104" s="412">
        <f>' Шаблон материалов'!E87</f>
        <v>0</v>
      </c>
      <c r="G104" s="412">
        <f>' Шаблон материалов'!F87</f>
        <v>0</v>
      </c>
      <c r="H104" s="412"/>
      <c r="I104" s="413">
        <f t="shared" si="2"/>
        <v>0</v>
      </c>
      <c r="J104" s="775">
        <f t="shared" si="3"/>
        <v>0</v>
      </c>
      <c r="K104" s="776"/>
    </row>
    <row r="105" spans="1:11">
      <c r="A105" s="109">
        <v>87</v>
      </c>
      <c r="B105" s="300"/>
      <c r="C105" s="412">
        <f>' Шаблон материалов'!B88</f>
        <v>0</v>
      </c>
      <c r="D105" s="412">
        <f>' Шаблон материалов'!C88</f>
        <v>0</v>
      </c>
      <c r="E105" s="412">
        <f>' Шаблон материалов'!D88</f>
        <v>0</v>
      </c>
      <c r="F105" s="412">
        <f>' Шаблон материалов'!E88</f>
        <v>0</v>
      </c>
      <c r="G105" s="412">
        <f>' Шаблон материалов'!F88</f>
        <v>0</v>
      </c>
      <c r="H105" s="412"/>
      <c r="I105" s="413">
        <f t="shared" si="2"/>
        <v>0</v>
      </c>
      <c r="J105" s="775">
        <f t="shared" si="3"/>
        <v>0</v>
      </c>
      <c r="K105" s="776"/>
    </row>
    <row r="106" spans="1:11">
      <c r="A106" s="109">
        <v>88</v>
      </c>
      <c r="B106" s="300"/>
      <c r="C106" s="412">
        <f>' Шаблон материалов'!B89</f>
        <v>0</v>
      </c>
      <c r="D106" s="412">
        <f>' Шаблон материалов'!C89</f>
        <v>0</v>
      </c>
      <c r="E106" s="412">
        <f>' Шаблон материалов'!D89</f>
        <v>0</v>
      </c>
      <c r="F106" s="412">
        <f>' Шаблон материалов'!E89</f>
        <v>0</v>
      </c>
      <c r="G106" s="412">
        <f>' Шаблон материалов'!F89</f>
        <v>0</v>
      </c>
      <c r="H106" s="412"/>
      <c r="I106" s="413">
        <f t="shared" si="2"/>
        <v>0</v>
      </c>
      <c r="J106" s="775">
        <f t="shared" si="3"/>
        <v>0</v>
      </c>
      <c r="K106" s="776"/>
    </row>
    <row r="107" spans="1:11">
      <c r="A107" s="109">
        <v>89</v>
      </c>
      <c r="B107" s="300"/>
      <c r="C107" s="412">
        <f>' Шаблон материалов'!B90</f>
        <v>0</v>
      </c>
      <c r="D107" s="412">
        <f>' Шаблон материалов'!C90</f>
        <v>0</v>
      </c>
      <c r="E107" s="412">
        <f>' Шаблон материалов'!D90</f>
        <v>0</v>
      </c>
      <c r="F107" s="412">
        <f>' Шаблон материалов'!E90</f>
        <v>0</v>
      </c>
      <c r="G107" s="412">
        <f>' Шаблон материалов'!F90</f>
        <v>0</v>
      </c>
      <c r="H107" s="412"/>
      <c r="I107" s="413">
        <f t="shared" si="2"/>
        <v>0</v>
      </c>
      <c r="J107" s="775">
        <f t="shared" si="3"/>
        <v>0</v>
      </c>
      <c r="K107" s="776"/>
    </row>
    <row r="108" spans="1:11" hidden="1">
      <c r="A108" s="109">
        <v>90</v>
      </c>
      <c r="B108" s="300"/>
      <c r="C108" s="412">
        <f>' Шаблон материалов'!B91</f>
        <v>0</v>
      </c>
      <c r="D108" s="412">
        <f>' Шаблон материалов'!C91</f>
        <v>0</v>
      </c>
      <c r="E108" s="412">
        <f>' Шаблон материалов'!D91</f>
        <v>0</v>
      </c>
      <c r="F108" s="412">
        <f>' Шаблон материалов'!E91</f>
        <v>0</v>
      </c>
      <c r="G108" s="412">
        <f>' Шаблон материалов'!F91</f>
        <v>0</v>
      </c>
      <c r="H108" s="412"/>
      <c r="I108" s="413">
        <f t="shared" si="2"/>
        <v>0</v>
      </c>
      <c r="J108" s="775">
        <f t="shared" si="3"/>
        <v>0</v>
      </c>
      <c r="K108" s="776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55" t="s">
        <v>116</v>
      </c>
      <c r="E110" s="755"/>
      <c r="F110" s="755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>
      <c r="A112" s="177"/>
      <c r="B112" s="177"/>
      <c r="C112" s="760" t="s">
        <v>38</v>
      </c>
      <c r="D112" s="760"/>
      <c r="E112" s="760"/>
      <c r="F112" s="760"/>
      <c r="G112" s="760"/>
      <c r="H112" s="760"/>
      <c r="I112" s="760"/>
      <c r="J112" s="760"/>
      <c r="K112" s="760"/>
    </row>
    <row r="113" spans="1:11" ht="15.6" customHeight="1">
      <c r="A113" s="740" t="s">
        <v>150</v>
      </c>
      <c r="B113" s="741"/>
      <c r="C113" s="742"/>
      <c r="D113" s="175"/>
      <c r="E113" s="173"/>
      <c r="F113" s="175"/>
      <c r="G113" s="173"/>
      <c r="H113" s="175" t="s">
        <v>140</v>
      </c>
      <c r="I113" s="173"/>
      <c r="J113" s="178"/>
    </row>
    <row r="114" spans="1:11" ht="25.5" customHeight="1">
      <c r="A114" s="743"/>
      <c r="B114" s="744"/>
      <c r="C114" s="745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63" t="s">
        <v>7</v>
      </c>
      <c r="B117" s="765" t="s">
        <v>178</v>
      </c>
      <c r="C117" s="767" t="s">
        <v>151</v>
      </c>
      <c r="D117" s="379" t="s">
        <v>23449</v>
      </c>
      <c r="E117" s="769" t="s">
        <v>113</v>
      </c>
      <c r="F117" s="782" t="s">
        <v>118</v>
      </c>
      <c r="G117" s="767" t="s">
        <v>26</v>
      </c>
      <c r="H117" s="767" t="s">
        <v>117</v>
      </c>
      <c r="I117" s="773" t="s">
        <v>27</v>
      </c>
      <c r="J117" s="761" t="s">
        <v>10</v>
      </c>
      <c r="K117" s="762"/>
    </row>
    <row r="118" spans="1:11">
      <c r="A118" s="764"/>
      <c r="B118" s="766"/>
      <c r="C118" s="768"/>
      <c r="D118" s="431">
        <f>K9</f>
        <v>0</v>
      </c>
      <c r="E118" s="770"/>
      <c r="F118" s="783"/>
      <c r="G118" s="768"/>
      <c r="H118" s="768"/>
      <c r="I118" s="774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439"/>
      <c r="D120" s="430">
        <f t="shared" ref="D120:D174" si="4">$D$118</f>
        <v>0</v>
      </c>
      <c r="E120" s="419"/>
      <c r="F120" s="276"/>
      <c r="G120" s="29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v>0.9</v>
      </c>
      <c r="E169" s="421">
        <v>1</v>
      </c>
      <c r="F169" s="239"/>
      <c r="G169" s="241">
        <f>E115</f>
        <v>0</v>
      </c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v>0.9</v>
      </c>
      <c r="E170" s="422">
        <v>1</v>
      </c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0</v>
      </c>
      <c r="G180" s="753"/>
      <c r="H180" s="753"/>
      <c r="I180" s="753"/>
      <c r="J180" s="753"/>
      <c r="K180" s="753"/>
    </row>
    <row r="181" spans="1:14" ht="15.75">
      <c r="A181" s="281" t="s">
        <v>101</v>
      </c>
      <c r="B181" s="281"/>
      <c r="C181" s="754"/>
      <c r="D181" s="754"/>
      <c r="E181" s="754"/>
      <c r="F181" s="754"/>
      <c r="G181" s="754"/>
      <c r="H181" s="754"/>
      <c r="I181" s="754"/>
      <c r="J181" s="754"/>
      <c r="K181" s="754"/>
    </row>
    <row r="182" spans="1:14" ht="15.75">
      <c r="A182" s="747"/>
      <c r="B182" s="747"/>
      <c r="C182" s="747"/>
      <c r="D182" s="747"/>
      <c r="E182" s="747"/>
      <c r="F182" s="747"/>
      <c r="G182" s="747"/>
      <c r="H182" s="747"/>
      <c r="I182" s="747"/>
      <c r="J182" s="747"/>
      <c r="K182" s="747"/>
    </row>
    <row r="183" spans="1:14" ht="15.75">
      <c r="A183" s="747"/>
      <c r="B183" s="747"/>
      <c r="C183" s="747"/>
      <c r="D183" s="747"/>
      <c r="E183" s="747"/>
      <c r="F183" s="747"/>
      <c r="G183" s="747"/>
      <c r="H183" s="747"/>
      <c r="I183" s="747"/>
      <c r="J183" s="747"/>
      <c r="K183" s="747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37" t="str">
        <f>изд.1!A185</f>
        <v>Топоров Э.В.</v>
      </c>
      <c r="B185" s="737"/>
      <c r="C185" s="737"/>
      <c r="D185" s="737"/>
      <c r="E185" s="245"/>
      <c r="F185" s="245"/>
      <c r="G185" s="245"/>
      <c r="H185" s="737"/>
      <c r="I185" s="737"/>
      <c r="J185" s="737"/>
      <c r="K185" s="737"/>
    </row>
    <row r="186" spans="1:14">
      <c r="A186" s="738"/>
      <c r="B186" s="738"/>
      <c r="C186" s="738"/>
      <c r="D186" s="738"/>
      <c r="E186" s="248"/>
      <c r="F186" s="248"/>
      <c r="G186" s="248"/>
      <c r="H186" s="738"/>
      <c r="I186" s="738"/>
      <c r="J186" s="738"/>
      <c r="K186" s="738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17" t="str">
        <f>$A$3</f>
        <v>ООО БАЛТИК-ЛАЙТ</v>
      </c>
      <c r="D191" s="717"/>
      <c r="E191" s="717"/>
      <c r="F191" s="717"/>
      <c r="G191" s="717"/>
      <c r="H191" s="717"/>
      <c r="I191" s="717"/>
      <c r="J191" s="717"/>
      <c r="K191" s="717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8" t="s">
        <v>23459</v>
      </c>
      <c r="K192" s="719"/>
    </row>
    <row r="193" spans="1:11" ht="24" customHeight="1">
      <c r="A193" s="777">
        <v>1</v>
      </c>
      <c r="B193" s="722"/>
      <c r="C193" s="724" t="str">
        <f>C119</f>
        <v>Подготовка рабоч. проекта на производство</v>
      </c>
      <c r="D193" s="726"/>
      <c r="E193" s="736"/>
      <c r="F193" s="352"/>
      <c r="G193" s="730"/>
      <c r="H193" s="726"/>
      <c r="I193" s="357">
        <f>D193*E193</f>
        <v>0</v>
      </c>
      <c r="J193" s="732"/>
      <c r="K193" s="733"/>
    </row>
    <row r="194" spans="1:11" ht="24" customHeight="1" thickBot="1">
      <c r="A194" s="778"/>
      <c r="B194" s="723"/>
      <c r="C194" s="725"/>
      <c r="D194" s="727"/>
      <c r="E194" s="729"/>
      <c r="F194" s="351"/>
      <c r="G194" s="731"/>
      <c r="H194" s="727"/>
      <c r="I194" s="358"/>
      <c r="J194" s="734"/>
      <c r="K194" s="735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7" t="str">
        <f>$A$3</f>
        <v>ООО БАЛТИК-ЛАЙТ</v>
      </c>
      <c r="D196" s="717"/>
      <c r="E196" s="717"/>
      <c r="F196" s="717"/>
      <c r="G196" s="717"/>
      <c r="H196" s="717"/>
      <c r="I196" s="717"/>
      <c r="J196" s="717"/>
      <c r="K196" s="717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8" t="s">
        <v>23459</v>
      </c>
      <c r="K197" s="719"/>
    </row>
    <row r="198" spans="1:11" ht="23.25" customHeight="1">
      <c r="A198" s="777">
        <v>2</v>
      </c>
      <c r="B198" s="722"/>
      <c r="C198" s="724">
        <f>C120</f>
        <v>0</v>
      </c>
      <c r="D198" s="726"/>
      <c r="E198" s="736" t="e">
        <f>J120/H120</f>
        <v>#DIV/0!</v>
      </c>
      <c r="F198" s="352"/>
      <c r="G198" s="730"/>
      <c r="H198" s="726">
        <v>1</v>
      </c>
      <c r="I198" s="357" t="e">
        <f>D198*E198</f>
        <v>#DIV/0!</v>
      </c>
      <c r="J198" s="732"/>
      <c r="K198" s="733"/>
    </row>
    <row r="199" spans="1:11" ht="23.25" customHeight="1" thickBot="1">
      <c r="A199" s="778"/>
      <c r="B199" s="723"/>
      <c r="C199" s="725"/>
      <c r="D199" s="727"/>
      <c r="E199" s="729"/>
      <c r="F199" s="351"/>
      <c r="G199" s="731"/>
      <c r="H199" s="727"/>
      <c r="I199" s="358"/>
      <c r="J199" s="734"/>
      <c r="K199" s="735"/>
    </row>
    <row r="200" spans="1:11" ht="15.75" thickBot="1"/>
    <row r="201" spans="1:11" ht="16.5" thickBot="1">
      <c r="A201" s="370"/>
      <c r="B201" s="370"/>
      <c r="C201" s="717" t="str">
        <f>$A$3</f>
        <v>ООО БАЛТИК-ЛАЙТ</v>
      </c>
      <c r="D201" s="717"/>
      <c r="E201" s="717"/>
      <c r="F201" s="717"/>
      <c r="G201" s="717"/>
      <c r="H201" s="717"/>
      <c r="I201" s="717"/>
      <c r="J201" s="717"/>
      <c r="K201" s="717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8" t="s">
        <v>23459</v>
      </c>
      <c r="K202" s="719"/>
    </row>
    <row r="203" spans="1:11">
      <c r="A203" s="777">
        <v>3</v>
      </c>
      <c r="B203" s="722"/>
      <c r="C203" s="724">
        <f>C121</f>
        <v>0</v>
      </c>
      <c r="D203" s="726"/>
      <c r="E203" s="736" t="e">
        <f>J121/H121</f>
        <v>#DIV/0!</v>
      </c>
      <c r="F203" s="352"/>
      <c r="G203" s="730"/>
      <c r="H203" s="726">
        <v>1</v>
      </c>
      <c r="I203" s="357" t="e">
        <f>D203*E203</f>
        <v>#DIV/0!</v>
      </c>
      <c r="J203" s="732"/>
      <c r="K203" s="733"/>
    </row>
    <row r="204" spans="1:11" ht="15.75" thickBot="1">
      <c r="A204" s="778"/>
      <c r="B204" s="723"/>
      <c r="C204" s="725"/>
      <c r="D204" s="727"/>
      <c r="E204" s="729"/>
      <c r="F204" s="351"/>
      <c r="G204" s="731"/>
      <c r="H204" s="727"/>
      <c r="I204" s="358"/>
      <c r="J204" s="734"/>
      <c r="K204" s="735"/>
    </row>
    <row r="205" spans="1:11" ht="15.75" thickBot="1"/>
    <row r="206" spans="1:11" ht="16.5" thickBot="1">
      <c r="A206" s="370"/>
      <c r="B206" s="370"/>
      <c r="C206" s="717" t="str">
        <f>$A$3</f>
        <v>ООО БАЛТИК-ЛАЙТ</v>
      </c>
      <c r="D206" s="717"/>
      <c r="E206" s="717"/>
      <c r="F206" s="717"/>
      <c r="G206" s="717"/>
      <c r="H206" s="717"/>
      <c r="I206" s="717"/>
      <c r="J206" s="717"/>
      <c r="K206" s="717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8" t="s">
        <v>23459</v>
      </c>
      <c r="K207" s="719"/>
    </row>
    <row r="208" spans="1:11">
      <c r="A208" s="777">
        <v>4</v>
      </c>
      <c r="B208" s="722"/>
      <c r="C208" s="724">
        <f>C122</f>
        <v>0</v>
      </c>
      <c r="D208" s="726"/>
      <c r="E208" s="736" t="e">
        <f>J122/H122</f>
        <v>#DIV/0!</v>
      </c>
      <c r="F208" s="352"/>
      <c r="G208" s="730"/>
      <c r="H208" s="726">
        <v>1</v>
      </c>
      <c r="I208" s="357" t="e">
        <f>D208*E208</f>
        <v>#DIV/0!</v>
      </c>
      <c r="J208" s="732"/>
      <c r="K208" s="733"/>
    </row>
    <row r="209" spans="1:11" ht="15.75" thickBot="1">
      <c r="A209" s="778"/>
      <c r="B209" s="723"/>
      <c r="C209" s="725"/>
      <c r="D209" s="727"/>
      <c r="E209" s="729"/>
      <c r="F209" s="351"/>
      <c r="G209" s="731"/>
      <c r="H209" s="727"/>
      <c r="I209" s="358"/>
      <c r="J209" s="734"/>
      <c r="K209" s="735"/>
    </row>
    <row r="210" spans="1:11" ht="15.75" thickBot="1"/>
    <row r="211" spans="1:11" ht="16.5" thickBot="1">
      <c r="A211" s="370"/>
      <c r="B211" s="370"/>
      <c r="C211" s="717" t="str">
        <f>$A$3</f>
        <v>ООО БАЛТИК-ЛАЙТ</v>
      </c>
      <c r="D211" s="717"/>
      <c r="E211" s="717"/>
      <c r="F211" s="717"/>
      <c r="G211" s="717"/>
      <c r="H211" s="717"/>
      <c r="I211" s="717"/>
      <c r="J211" s="717"/>
      <c r="K211" s="717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8" t="s">
        <v>23459</v>
      </c>
      <c r="K212" s="719"/>
    </row>
    <row r="213" spans="1:11">
      <c r="A213" s="777">
        <v>5</v>
      </c>
      <c r="B213" s="722"/>
      <c r="C213" s="724">
        <f>C123</f>
        <v>0</v>
      </c>
      <c r="D213" s="726"/>
      <c r="E213" s="736" t="e">
        <f>J123/H123</f>
        <v>#DIV/0!</v>
      </c>
      <c r="F213" s="352"/>
      <c r="G213" s="730"/>
      <c r="H213" s="726">
        <v>1</v>
      </c>
      <c r="I213" s="357" t="e">
        <f>D213*E213</f>
        <v>#DIV/0!</v>
      </c>
      <c r="J213" s="732"/>
      <c r="K213" s="733"/>
    </row>
    <row r="214" spans="1:11" ht="15.75" thickBot="1">
      <c r="A214" s="778"/>
      <c r="B214" s="723"/>
      <c r="C214" s="725"/>
      <c r="D214" s="727"/>
      <c r="E214" s="729"/>
      <c r="F214" s="351"/>
      <c r="G214" s="731"/>
      <c r="H214" s="727"/>
      <c r="I214" s="358"/>
      <c r="J214" s="734"/>
      <c r="K214" s="735"/>
    </row>
    <row r="215" spans="1:11" ht="15.75" thickBot="1"/>
    <row r="216" spans="1:11" ht="16.5" thickBot="1">
      <c r="A216" s="370"/>
      <c r="B216" s="370"/>
      <c r="C216" s="717" t="str">
        <f>$A$3</f>
        <v>ООО БАЛТИК-ЛАЙТ</v>
      </c>
      <c r="D216" s="717"/>
      <c r="E216" s="717"/>
      <c r="F216" s="717"/>
      <c r="G216" s="717"/>
      <c r="H216" s="717"/>
      <c r="I216" s="717"/>
      <c r="J216" s="717"/>
      <c r="K216" s="717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8" t="s">
        <v>23459</v>
      </c>
      <c r="K217" s="719"/>
    </row>
    <row r="218" spans="1:11">
      <c r="A218" s="777">
        <v>6</v>
      </c>
      <c r="B218" s="722"/>
      <c r="C218" s="724">
        <f>C124</f>
        <v>0</v>
      </c>
      <c r="D218" s="726"/>
      <c r="E218" s="736" t="e">
        <f>J124/H124</f>
        <v>#DIV/0!</v>
      </c>
      <c r="F218" s="352"/>
      <c r="G218" s="730"/>
      <c r="H218" s="726">
        <v>1</v>
      </c>
      <c r="I218" s="357" t="e">
        <f>D218*E218</f>
        <v>#DIV/0!</v>
      </c>
      <c r="J218" s="732"/>
      <c r="K218" s="733"/>
    </row>
    <row r="219" spans="1:11" ht="15.75" thickBot="1">
      <c r="A219" s="778"/>
      <c r="B219" s="723"/>
      <c r="C219" s="725"/>
      <c r="D219" s="727"/>
      <c r="E219" s="729"/>
      <c r="F219" s="351"/>
      <c r="G219" s="731"/>
      <c r="H219" s="727"/>
      <c r="I219" s="358"/>
      <c r="J219" s="734"/>
      <c r="K219" s="735"/>
    </row>
    <row r="220" spans="1:11" ht="15.75" thickBot="1"/>
    <row r="221" spans="1:11" ht="16.5" thickBot="1">
      <c r="A221" s="370"/>
      <c r="B221" s="370"/>
      <c r="C221" s="717" t="str">
        <f>$A$3</f>
        <v>ООО БАЛТИК-ЛАЙТ</v>
      </c>
      <c r="D221" s="717"/>
      <c r="E221" s="717"/>
      <c r="F221" s="717"/>
      <c r="G221" s="717"/>
      <c r="H221" s="717"/>
      <c r="I221" s="717"/>
      <c r="J221" s="717"/>
      <c r="K221" s="717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8" t="s">
        <v>23459</v>
      </c>
      <c r="K222" s="719"/>
    </row>
    <row r="223" spans="1:11">
      <c r="A223" s="777">
        <v>7</v>
      </c>
      <c r="B223" s="722"/>
      <c r="C223" s="724">
        <f>C125</f>
        <v>0</v>
      </c>
      <c r="D223" s="726"/>
      <c r="E223" s="736" t="e">
        <f>J125/H125</f>
        <v>#DIV/0!</v>
      </c>
      <c r="F223" s="352"/>
      <c r="G223" s="730"/>
      <c r="H223" s="726">
        <v>1</v>
      </c>
      <c r="I223" s="357" t="e">
        <f>D223*E223</f>
        <v>#DIV/0!</v>
      </c>
      <c r="J223" s="732"/>
      <c r="K223" s="733"/>
    </row>
    <row r="224" spans="1:11" ht="15.75" thickBot="1">
      <c r="A224" s="778"/>
      <c r="B224" s="723"/>
      <c r="C224" s="725"/>
      <c r="D224" s="727"/>
      <c r="E224" s="729"/>
      <c r="F224" s="351"/>
      <c r="G224" s="731"/>
      <c r="H224" s="727"/>
      <c r="I224" s="358"/>
      <c r="J224" s="734"/>
      <c r="K224" s="735"/>
    </row>
    <row r="225" spans="1:11" ht="15.75" thickBot="1"/>
    <row r="226" spans="1:11" ht="16.5" thickBot="1">
      <c r="A226" s="370"/>
      <c r="B226" s="370"/>
      <c r="C226" s="717" t="str">
        <f>$A$3</f>
        <v>ООО БАЛТИК-ЛАЙТ</v>
      </c>
      <c r="D226" s="717"/>
      <c r="E226" s="717"/>
      <c r="F226" s="717"/>
      <c r="G226" s="717"/>
      <c r="H226" s="717"/>
      <c r="I226" s="717"/>
      <c r="J226" s="717"/>
      <c r="K226" s="717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8" t="s">
        <v>23459</v>
      </c>
      <c r="K227" s="719"/>
    </row>
    <row r="228" spans="1:11">
      <c r="A228" s="777">
        <v>8</v>
      </c>
      <c r="B228" s="722"/>
      <c r="C228" s="724">
        <f>C126</f>
        <v>0</v>
      </c>
      <c r="D228" s="726"/>
      <c r="E228" s="736" t="e">
        <f>J126/H126</f>
        <v>#DIV/0!</v>
      </c>
      <c r="F228" s="352"/>
      <c r="G228" s="730"/>
      <c r="H228" s="726">
        <v>1</v>
      </c>
      <c r="I228" s="357" t="e">
        <f>D228*E228</f>
        <v>#DIV/0!</v>
      </c>
      <c r="J228" s="732"/>
      <c r="K228" s="733"/>
    </row>
    <row r="229" spans="1:11" ht="15.75" thickBot="1">
      <c r="A229" s="778"/>
      <c r="B229" s="723"/>
      <c r="C229" s="725"/>
      <c r="D229" s="727"/>
      <c r="E229" s="729"/>
      <c r="F229" s="351"/>
      <c r="G229" s="731"/>
      <c r="H229" s="727"/>
      <c r="I229" s="358"/>
      <c r="J229" s="734"/>
      <c r="K229" s="735"/>
    </row>
    <row r="230" spans="1:11" ht="15.75" thickBot="1"/>
    <row r="231" spans="1:11" ht="16.5" thickBot="1">
      <c r="A231" s="370"/>
      <c r="B231" s="370"/>
      <c r="C231" s="717" t="str">
        <f>$A$3</f>
        <v>ООО БАЛТИК-ЛАЙТ</v>
      </c>
      <c r="D231" s="717"/>
      <c r="E231" s="717"/>
      <c r="F231" s="717"/>
      <c r="G231" s="717"/>
      <c r="H231" s="717"/>
      <c r="I231" s="717"/>
      <c r="J231" s="717"/>
      <c r="K231" s="717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8" t="s">
        <v>23459</v>
      </c>
      <c r="K232" s="719"/>
    </row>
    <row r="233" spans="1:11">
      <c r="A233" s="777">
        <v>9</v>
      </c>
      <c r="B233" s="722"/>
      <c r="C233" s="724">
        <f>C127</f>
        <v>0</v>
      </c>
      <c r="D233" s="726"/>
      <c r="E233" s="736" t="e">
        <f>J127/H127</f>
        <v>#DIV/0!</v>
      </c>
      <c r="F233" s="352"/>
      <c r="G233" s="730"/>
      <c r="H233" s="726">
        <v>1</v>
      </c>
      <c r="I233" s="357" t="e">
        <f>D233*E233</f>
        <v>#DIV/0!</v>
      </c>
      <c r="J233" s="732"/>
      <c r="K233" s="733"/>
    </row>
    <row r="234" spans="1:11" ht="15.75" thickBot="1">
      <c r="A234" s="778"/>
      <c r="B234" s="723"/>
      <c r="C234" s="725"/>
      <c r="D234" s="727"/>
      <c r="E234" s="729"/>
      <c r="F234" s="351"/>
      <c r="G234" s="731"/>
      <c r="H234" s="727"/>
      <c r="I234" s="358"/>
      <c r="J234" s="734"/>
      <c r="K234" s="735"/>
    </row>
    <row r="235" spans="1:11" ht="15.75" thickBot="1"/>
    <row r="236" spans="1:11" ht="16.5" thickBot="1">
      <c r="A236" s="370"/>
      <c r="B236" s="370"/>
      <c r="C236" s="717" t="str">
        <f>$A$3</f>
        <v>ООО БАЛТИК-ЛАЙТ</v>
      </c>
      <c r="D236" s="717"/>
      <c r="E236" s="717"/>
      <c r="F236" s="717"/>
      <c r="G236" s="717"/>
      <c r="H236" s="717"/>
      <c r="I236" s="717"/>
      <c r="J236" s="717"/>
      <c r="K236" s="717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8" t="s">
        <v>23459</v>
      </c>
      <c r="K237" s="719"/>
    </row>
    <row r="238" spans="1:11" ht="15" customHeight="1">
      <c r="A238" s="777">
        <v>10</v>
      </c>
      <c r="B238" s="722"/>
      <c r="C238" s="724">
        <f>C128</f>
        <v>0</v>
      </c>
      <c r="D238" s="726"/>
      <c r="E238" s="736" t="e">
        <f>J128/H128</f>
        <v>#DIV/0!</v>
      </c>
      <c r="F238" s="352"/>
      <c r="G238" s="730"/>
      <c r="H238" s="726">
        <v>1</v>
      </c>
      <c r="I238" s="357" t="e">
        <f>D238*E238</f>
        <v>#DIV/0!</v>
      </c>
      <c r="J238" s="732"/>
      <c r="K238" s="733"/>
    </row>
    <row r="239" spans="1:11" ht="15.75" customHeight="1" thickBot="1">
      <c r="A239" s="778"/>
      <c r="B239" s="723"/>
      <c r="C239" s="725"/>
      <c r="D239" s="727"/>
      <c r="E239" s="729"/>
      <c r="F239" s="351"/>
      <c r="G239" s="731"/>
      <c r="H239" s="727"/>
      <c r="I239" s="358"/>
      <c r="J239" s="734"/>
      <c r="K239" s="735"/>
    </row>
    <row r="240" spans="1:11" ht="15.75" thickBot="1"/>
    <row r="241" spans="1:11" ht="16.5" thickBot="1">
      <c r="A241" s="370"/>
      <c r="B241" s="370"/>
      <c r="C241" s="717" t="str">
        <f>$A$3</f>
        <v>ООО БАЛТИК-ЛАЙТ</v>
      </c>
      <c r="D241" s="717"/>
      <c r="E241" s="717"/>
      <c r="F241" s="717"/>
      <c r="G241" s="717"/>
      <c r="H241" s="717"/>
      <c r="I241" s="717"/>
      <c r="J241" s="717"/>
      <c r="K241" s="717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8" t="s">
        <v>23459</v>
      </c>
      <c r="K242" s="719"/>
    </row>
    <row r="243" spans="1:11" ht="15" customHeight="1">
      <c r="A243" s="777">
        <v>11</v>
      </c>
      <c r="B243" s="722"/>
      <c r="C243" s="724">
        <f>C129</f>
        <v>0</v>
      </c>
      <c r="D243" s="726"/>
      <c r="E243" s="736" t="e">
        <f>J129/H129</f>
        <v>#DIV/0!</v>
      </c>
      <c r="F243" s="352"/>
      <c r="G243" s="730"/>
      <c r="H243" s="726">
        <v>1</v>
      </c>
      <c r="I243" s="357" t="e">
        <f>D243*E243</f>
        <v>#DIV/0!</v>
      </c>
      <c r="J243" s="732"/>
      <c r="K243" s="733"/>
    </row>
    <row r="244" spans="1:11" ht="15.75" customHeight="1" thickBot="1">
      <c r="A244" s="778"/>
      <c r="B244" s="723"/>
      <c r="C244" s="725"/>
      <c r="D244" s="727"/>
      <c r="E244" s="729"/>
      <c r="F244" s="351"/>
      <c r="G244" s="731"/>
      <c r="H244" s="727"/>
      <c r="I244" s="358"/>
      <c r="J244" s="734"/>
      <c r="K244" s="735"/>
    </row>
    <row r="245" spans="1:11" ht="15.75" thickBot="1"/>
    <row r="246" spans="1:11" ht="16.5" thickBot="1">
      <c r="A246" s="370"/>
      <c r="B246" s="370"/>
      <c r="C246" s="717" t="str">
        <f>$A$3</f>
        <v>ООО БАЛТИК-ЛАЙТ</v>
      </c>
      <c r="D246" s="717"/>
      <c r="E246" s="717"/>
      <c r="F246" s="717"/>
      <c r="G246" s="717"/>
      <c r="H246" s="717"/>
      <c r="I246" s="717"/>
      <c r="J246" s="717"/>
      <c r="K246" s="717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8" t="s">
        <v>23459</v>
      </c>
      <c r="K247" s="719"/>
    </row>
    <row r="248" spans="1:11" ht="15" customHeight="1">
      <c r="A248" s="777">
        <v>12</v>
      </c>
      <c r="B248" s="722"/>
      <c r="C248" s="724">
        <f>C130</f>
        <v>0</v>
      </c>
      <c r="D248" s="726"/>
      <c r="E248" s="736" t="e">
        <f>J130/H130</f>
        <v>#DIV/0!</v>
      </c>
      <c r="F248" s="352"/>
      <c r="G248" s="730"/>
      <c r="H248" s="726">
        <v>1</v>
      </c>
      <c r="I248" s="357" t="e">
        <f>D248*E248</f>
        <v>#DIV/0!</v>
      </c>
      <c r="J248" s="732"/>
      <c r="K248" s="733"/>
    </row>
    <row r="249" spans="1:11" ht="15.75" customHeight="1" thickBot="1">
      <c r="A249" s="778"/>
      <c r="B249" s="723"/>
      <c r="C249" s="725"/>
      <c r="D249" s="727"/>
      <c r="E249" s="729"/>
      <c r="F249" s="351"/>
      <c r="G249" s="731"/>
      <c r="H249" s="727"/>
      <c r="I249" s="358"/>
      <c r="J249" s="734"/>
      <c r="K249" s="735"/>
    </row>
    <row r="250" spans="1:11" ht="15.75" thickBot="1"/>
    <row r="251" spans="1:11" ht="16.5" thickBot="1">
      <c r="A251" s="370"/>
      <c r="B251" s="370"/>
      <c r="C251" s="717" t="str">
        <f>$A$3</f>
        <v>ООО БАЛТИК-ЛАЙТ</v>
      </c>
      <c r="D251" s="717"/>
      <c r="E251" s="717"/>
      <c r="F251" s="717"/>
      <c r="G251" s="717"/>
      <c r="H251" s="717"/>
      <c r="I251" s="717"/>
      <c r="J251" s="717"/>
      <c r="K251" s="717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8" t="s">
        <v>23459</v>
      </c>
      <c r="K252" s="719"/>
    </row>
    <row r="253" spans="1:11" ht="15" customHeight="1">
      <c r="A253" s="777">
        <v>13</v>
      </c>
      <c r="B253" s="722"/>
      <c r="C253" s="724">
        <f>C131</f>
        <v>0</v>
      </c>
      <c r="D253" s="726"/>
      <c r="E253" s="736" t="e">
        <f>J131/H131</f>
        <v>#DIV/0!</v>
      </c>
      <c r="F253" s="352"/>
      <c r="G253" s="730"/>
      <c r="H253" s="726">
        <v>1</v>
      </c>
      <c r="I253" s="357" t="e">
        <f>D253*E253</f>
        <v>#DIV/0!</v>
      </c>
      <c r="J253" s="732"/>
      <c r="K253" s="733"/>
    </row>
    <row r="254" spans="1:11" ht="15.75" customHeight="1" thickBot="1">
      <c r="A254" s="778"/>
      <c r="B254" s="723"/>
      <c r="C254" s="725"/>
      <c r="D254" s="727"/>
      <c r="E254" s="729"/>
      <c r="F254" s="351"/>
      <c r="G254" s="731"/>
      <c r="H254" s="727"/>
      <c r="I254" s="358"/>
      <c r="J254" s="734"/>
      <c r="K254" s="735"/>
    </row>
    <row r="255" spans="1:11" ht="15.75" thickBot="1"/>
    <row r="256" spans="1:11" ht="16.5" thickBot="1">
      <c r="A256" s="370"/>
      <c r="B256" s="370"/>
      <c r="C256" s="717" t="str">
        <f>$A$3</f>
        <v>ООО БАЛТИК-ЛАЙТ</v>
      </c>
      <c r="D256" s="717"/>
      <c r="E256" s="717"/>
      <c r="F256" s="717"/>
      <c r="G256" s="717"/>
      <c r="H256" s="717"/>
      <c r="I256" s="717"/>
      <c r="J256" s="717"/>
      <c r="K256" s="717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8" t="s">
        <v>23459</v>
      </c>
      <c r="K257" s="719"/>
    </row>
    <row r="258" spans="1:11" ht="15" customHeight="1">
      <c r="A258" s="777">
        <v>14</v>
      </c>
      <c r="B258" s="722"/>
      <c r="C258" s="724">
        <f>C132</f>
        <v>0</v>
      </c>
      <c r="D258" s="726"/>
      <c r="E258" s="736" t="e">
        <f>J132/H132</f>
        <v>#DIV/0!</v>
      </c>
      <c r="F258" s="352"/>
      <c r="G258" s="730"/>
      <c r="H258" s="726">
        <v>1</v>
      </c>
      <c r="I258" s="357" t="e">
        <f>D258*E258</f>
        <v>#DIV/0!</v>
      </c>
      <c r="J258" s="732"/>
      <c r="K258" s="733"/>
    </row>
    <row r="259" spans="1:11" ht="15.75" customHeight="1" thickBot="1">
      <c r="A259" s="778"/>
      <c r="B259" s="723"/>
      <c r="C259" s="725"/>
      <c r="D259" s="727"/>
      <c r="E259" s="729"/>
      <c r="F259" s="351"/>
      <c r="G259" s="731"/>
      <c r="H259" s="727"/>
      <c r="I259" s="358"/>
      <c r="J259" s="734"/>
      <c r="K259" s="735"/>
    </row>
    <row r="260" spans="1:11" ht="15.75" thickBot="1"/>
    <row r="261" spans="1:11" ht="16.5" thickBot="1">
      <c r="A261" s="370"/>
      <c r="B261" s="370"/>
      <c r="C261" s="717" t="str">
        <f>$A$3</f>
        <v>ООО БАЛТИК-ЛАЙТ</v>
      </c>
      <c r="D261" s="717"/>
      <c r="E261" s="717"/>
      <c r="F261" s="717"/>
      <c r="G261" s="717"/>
      <c r="H261" s="717"/>
      <c r="I261" s="717"/>
      <c r="J261" s="717"/>
      <c r="K261" s="717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8" t="s">
        <v>23459</v>
      </c>
      <c r="K262" s="719"/>
    </row>
    <row r="263" spans="1:11" ht="15" customHeight="1">
      <c r="A263" s="777">
        <v>15</v>
      </c>
      <c r="B263" s="722"/>
      <c r="C263" s="724">
        <f>C133</f>
        <v>0</v>
      </c>
      <c r="D263" s="726"/>
      <c r="E263" s="736" t="e">
        <f>J133/H133</f>
        <v>#DIV/0!</v>
      </c>
      <c r="F263" s="352"/>
      <c r="G263" s="730"/>
      <c r="H263" s="726">
        <v>1</v>
      </c>
      <c r="I263" s="357" t="e">
        <f>D263*E263</f>
        <v>#DIV/0!</v>
      </c>
      <c r="J263" s="732"/>
      <c r="K263" s="733"/>
    </row>
    <row r="264" spans="1:11" ht="15.75" customHeight="1" thickBot="1">
      <c r="A264" s="778"/>
      <c r="B264" s="723"/>
      <c r="C264" s="725"/>
      <c r="D264" s="727"/>
      <c r="E264" s="729"/>
      <c r="F264" s="351"/>
      <c r="G264" s="731"/>
      <c r="H264" s="727"/>
      <c r="I264" s="358"/>
      <c r="J264" s="734"/>
      <c r="K264" s="735"/>
    </row>
    <row r="265" spans="1:11" ht="15.75" thickBot="1"/>
    <row r="266" spans="1:11" ht="16.5" thickBot="1">
      <c r="A266" s="370"/>
      <c r="B266" s="370"/>
      <c r="C266" s="717" t="str">
        <f>$A$3</f>
        <v>ООО БАЛТИК-ЛАЙТ</v>
      </c>
      <c r="D266" s="717"/>
      <c r="E266" s="717"/>
      <c r="F266" s="717"/>
      <c r="G266" s="717"/>
      <c r="H266" s="717"/>
      <c r="I266" s="717"/>
      <c r="J266" s="717"/>
      <c r="K266" s="717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8" t="s">
        <v>23459</v>
      </c>
      <c r="K267" s="719"/>
    </row>
    <row r="268" spans="1:11">
      <c r="A268" s="777">
        <v>16</v>
      </c>
      <c r="B268" s="722"/>
      <c r="C268" s="724">
        <f>C134</f>
        <v>0</v>
      </c>
      <c r="D268" s="726"/>
      <c r="E268" s="736" t="e">
        <f>J134/H134</f>
        <v>#DIV/0!</v>
      </c>
      <c r="F268" s="352"/>
      <c r="G268" s="730"/>
      <c r="H268" s="726">
        <v>1</v>
      </c>
      <c r="I268" s="357" t="e">
        <f>D268*E268</f>
        <v>#DIV/0!</v>
      </c>
      <c r="J268" s="732"/>
      <c r="K268" s="733"/>
    </row>
    <row r="269" spans="1:11" ht="15.75" thickBot="1">
      <c r="A269" s="778"/>
      <c r="B269" s="723"/>
      <c r="C269" s="725"/>
      <c r="D269" s="727"/>
      <c r="E269" s="729"/>
      <c r="F269" s="351"/>
      <c r="G269" s="731"/>
      <c r="H269" s="727"/>
      <c r="I269" s="358"/>
      <c r="J269" s="734"/>
      <c r="K269" s="735"/>
    </row>
    <row r="270" spans="1:11" ht="15.75" thickBot="1"/>
    <row r="271" spans="1:11" ht="16.5" thickBot="1">
      <c r="A271" s="370"/>
      <c r="B271" s="370"/>
      <c r="C271" s="717" t="str">
        <f>$A$3</f>
        <v>ООО БАЛТИК-ЛАЙТ</v>
      </c>
      <c r="D271" s="717"/>
      <c r="E271" s="717"/>
      <c r="F271" s="717"/>
      <c r="G271" s="717"/>
      <c r="H271" s="717"/>
      <c r="I271" s="717"/>
      <c r="J271" s="717"/>
      <c r="K271" s="717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8" t="s">
        <v>23459</v>
      </c>
      <c r="K272" s="719"/>
    </row>
    <row r="273" spans="1:11">
      <c r="A273" s="777">
        <v>17</v>
      </c>
      <c r="B273" s="722"/>
      <c r="C273" s="724">
        <f>C135</f>
        <v>0</v>
      </c>
      <c r="D273" s="726"/>
      <c r="E273" s="736" t="e">
        <f>J135/H135</f>
        <v>#DIV/0!</v>
      </c>
      <c r="F273" s="378"/>
      <c r="G273" s="730"/>
      <c r="H273" s="726">
        <v>1</v>
      </c>
      <c r="I273" s="357" t="e">
        <f>D273*E273</f>
        <v>#DIV/0!</v>
      </c>
      <c r="J273" s="732"/>
      <c r="K273" s="733"/>
    </row>
    <row r="274" spans="1:11" ht="15.75" thickBot="1">
      <c r="A274" s="778"/>
      <c r="B274" s="723"/>
      <c r="C274" s="725"/>
      <c r="D274" s="727"/>
      <c r="E274" s="729"/>
      <c r="F274" s="351"/>
      <c r="G274" s="731"/>
      <c r="H274" s="727"/>
      <c r="I274" s="358"/>
      <c r="J274" s="734"/>
      <c r="K274" s="735"/>
    </row>
    <row r="275" spans="1:11" ht="15.75" thickBot="1"/>
    <row r="276" spans="1:11" ht="16.5" thickBot="1">
      <c r="A276" s="370"/>
      <c r="B276" s="370"/>
      <c r="C276" s="717" t="str">
        <f>$A$3</f>
        <v>ООО БАЛТИК-ЛАЙТ</v>
      </c>
      <c r="D276" s="717"/>
      <c r="E276" s="717"/>
      <c r="F276" s="717"/>
      <c r="G276" s="717"/>
      <c r="H276" s="717"/>
      <c r="I276" s="717"/>
      <c r="J276" s="717"/>
      <c r="K276" s="717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8" t="s">
        <v>23459</v>
      </c>
      <c r="K277" s="719"/>
    </row>
    <row r="278" spans="1:11">
      <c r="A278" s="777">
        <v>18</v>
      </c>
      <c r="B278" s="722"/>
      <c r="C278" s="724">
        <f>C136</f>
        <v>0</v>
      </c>
      <c r="D278" s="726"/>
      <c r="E278" s="736" t="e">
        <f>J136/H136</f>
        <v>#DIV/0!</v>
      </c>
      <c r="F278" s="378"/>
      <c r="G278" s="730"/>
      <c r="H278" s="726">
        <v>1</v>
      </c>
      <c r="I278" s="357" t="e">
        <f>D278*E278</f>
        <v>#DIV/0!</v>
      </c>
      <c r="J278" s="732"/>
      <c r="K278" s="733"/>
    </row>
    <row r="279" spans="1:11" ht="15.75" thickBot="1">
      <c r="A279" s="778"/>
      <c r="B279" s="723"/>
      <c r="C279" s="725"/>
      <c r="D279" s="727"/>
      <c r="E279" s="729"/>
      <c r="F279" s="351"/>
      <c r="G279" s="731"/>
      <c r="H279" s="727"/>
      <c r="I279" s="358"/>
      <c r="J279" s="734"/>
      <c r="K279" s="735"/>
    </row>
    <row r="280" spans="1:11" ht="15.75" thickBot="1"/>
    <row r="281" spans="1:11" ht="16.5" thickBot="1">
      <c r="A281" s="370"/>
      <c r="B281" s="370"/>
      <c r="C281" s="717" t="str">
        <f>$A$3</f>
        <v>ООО БАЛТИК-ЛАЙТ</v>
      </c>
      <c r="D281" s="717"/>
      <c r="E281" s="717"/>
      <c r="F281" s="717"/>
      <c r="G281" s="717"/>
      <c r="H281" s="717"/>
      <c r="I281" s="717"/>
      <c r="J281" s="717"/>
      <c r="K281" s="717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8" t="s">
        <v>23459</v>
      </c>
      <c r="K282" s="719"/>
    </row>
    <row r="283" spans="1:11">
      <c r="A283" s="777">
        <v>19</v>
      </c>
      <c r="B283" s="722"/>
      <c r="C283" s="724">
        <f>C137</f>
        <v>0</v>
      </c>
      <c r="D283" s="726"/>
      <c r="E283" s="736" t="e">
        <f>J137/H137</f>
        <v>#DIV/0!</v>
      </c>
      <c r="F283" s="378"/>
      <c r="G283" s="730"/>
      <c r="H283" s="726">
        <v>1</v>
      </c>
      <c r="I283" s="357" t="e">
        <f>D283*E283</f>
        <v>#DIV/0!</v>
      </c>
      <c r="J283" s="732"/>
      <c r="K283" s="733"/>
    </row>
    <row r="284" spans="1:11" ht="15.75" thickBot="1">
      <c r="A284" s="778"/>
      <c r="B284" s="723"/>
      <c r="C284" s="725"/>
      <c r="D284" s="727"/>
      <c r="E284" s="729"/>
      <c r="F284" s="351"/>
      <c r="G284" s="731"/>
      <c r="H284" s="727"/>
      <c r="I284" s="358"/>
      <c r="J284" s="734"/>
      <c r="K284" s="735"/>
    </row>
    <row r="285" spans="1:11" ht="15.75" thickBot="1"/>
    <row r="286" spans="1:11" ht="16.5" thickBot="1">
      <c r="A286" s="370"/>
      <c r="B286" s="370"/>
      <c r="C286" s="717" t="str">
        <f>$A$3</f>
        <v>ООО БАЛТИК-ЛАЙТ</v>
      </c>
      <c r="D286" s="717"/>
      <c r="E286" s="717"/>
      <c r="F286" s="717"/>
      <c r="G286" s="717"/>
      <c r="H286" s="717"/>
      <c r="I286" s="717"/>
      <c r="J286" s="717"/>
      <c r="K286" s="717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8" t="s">
        <v>23459</v>
      </c>
      <c r="K287" s="719"/>
    </row>
    <row r="288" spans="1:11">
      <c r="A288" s="777">
        <v>20</v>
      </c>
      <c r="B288" s="722"/>
      <c r="C288" s="724">
        <f>C138</f>
        <v>0</v>
      </c>
      <c r="D288" s="726"/>
      <c r="E288" s="736" t="e">
        <f>J138/H138</f>
        <v>#DIV/0!</v>
      </c>
      <c r="F288" s="378"/>
      <c r="G288" s="730"/>
      <c r="H288" s="726">
        <v>1</v>
      </c>
      <c r="I288" s="357" t="e">
        <f>D288*E288</f>
        <v>#DIV/0!</v>
      </c>
      <c r="J288" s="732"/>
      <c r="K288" s="733"/>
    </row>
    <row r="289" spans="1:11" ht="15.75" thickBot="1">
      <c r="A289" s="778"/>
      <c r="B289" s="723"/>
      <c r="C289" s="725"/>
      <c r="D289" s="727"/>
      <c r="E289" s="729"/>
      <c r="F289" s="351"/>
      <c r="G289" s="731"/>
      <c r="H289" s="727"/>
      <c r="I289" s="358"/>
      <c r="J289" s="734"/>
      <c r="K289" s="735"/>
    </row>
  </sheetData>
  <mergeCells count="335"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99" priority="14" operator="greaterThan">
      <formula>0</formula>
    </cfRule>
  </conditionalFormatting>
  <conditionalFormatting sqref="G180:K180 C181:K183 A182:B183">
    <cfRule type="cellIs" dxfId="98" priority="13" operator="greaterThan">
      <formula>0</formula>
    </cfRule>
  </conditionalFormatting>
  <conditionalFormatting sqref="G180:K180 C181:K183 A182:B183">
    <cfRule type="cellIs" dxfId="97" priority="12" operator="greaterThan">
      <formula>0</formula>
    </cfRule>
  </conditionalFormatting>
  <conditionalFormatting sqref="G180:K180 C181:K183 A182:B183">
    <cfRule type="cellIs" dxfId="96" priority="11" operator="greaterThan">
      <formula>0</formula>
    </cfRule>
  </conditionalFormatting>
  <conditionalFormatting sqref="K9:K10 D7:K7 F11">
    <cfRule type="cellIs" dxfId="95" priority="6" operator="equal">
      <formula>0</formula>
    </cfRule>
  </conditionalFormatting>
  <conditionalFormatting sqref="K9:K10 D7:K7 F11">
    <cfRule type="cellIs" dxfId="94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topLeftCell="A114" zoomScaleNormal="100" zoomScaleSheetLayoutView="100" zoomScalePageLayoutView="55" workbookViewId="0">
      <selection activeCell="N180" sqref="N180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46" t="str">
        <f>ЗАЯВКА!E8</f>
        <v>ООО БАЛТИК-ЛАЙТ</v>
      </c>
      <c r="B3" s="746"/>
      <c r="C3" s="746"/>
      <c r="D3" s="746"/>
      <c r="E3" s="115"/>
      <c r="F3" s="748" t="s">
        <v>1</v>
      </c>
      <c r="G3" s="748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42698</v>
      </c>
    </row>
    <row r="5" spans="1:11" ht="15.75">
      <c r="A5" s="749" t="s">
        <v>2</v>
      </c>
      <c r="B5" s="749"/>
      <c r="C5" s="749"/>
      <c r="D5" s="749"/>
      <c r="E5" s="749"/>
      <c r="F5" s="749"/>
      <c r="G5" s="749"/>
      <c r="H5" s="749"/>
      <c r="I5" s="749"/>
      <c r="J5" s="749"/>
      <c r="K5" s="749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50">
        <f>'позиции для рачета'!B14</f>
        <v>0</v>
      </c>
      <c r="E7" s="751"/>
      <c r="F7" s="751"/>
      <c r="G7" s="751"/>
      <c r="H7" s="751"/>
      <c r="I7" s="751"/>
      <c r="J7" s="751"/>
      <c r="K7" s="752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рачета'!E14</f>
        <v>0</v>
      </c>
      <c r="G9" s="756">
        <f>'позиции для рачета'!C14</f>
        <v>0</v>
      </c>
      <c r="H9" s="1"/>
      <c r="I9" s="22" t="s">
        <v>23474</v>
      </c>
      <c r="J9" s="22"/>
      <c r="K9" s="275">
        <v>0.85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рачета'!F14</f>
        <v>0</v>
      </c>
      <c r="G10" s="757"/>
      <c r="H10" s="1"/>
      <c r="I10" s="21" t="s">
        <v>115</v>
      </c>
      <c r="J10" s="21"/>
      <c r="K10" s="275">
        <v>0.05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рачета'!D14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58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58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58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59" t="s">
        <v>152</v>
      </c>
      <c r="D17" s="759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hidden="1">
      <c r="A19" s="109">
        <v>1</v>
      </c>
      <c r="B19" s="297"/>
      <c r="C19" s="412" t="str">
        <f>' Шаблон материалов'!B2</f>
        <v>Профиль Пилон 80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хлыст</v>
      </c>
      <c r="G19" s="412">
        <f>' Шаблон материалов'!F2</f>
        <v>8844</v>
      </c>
      <c r="H19" s="412"/>
      <c r="I19" s="413">
        <f t="shared" ref="I19:I82" si="0">$F$11*H19*D19</f>
        <v>0</v>
      </c>
      <c r="J19" s="775">
        <f>G19*I19*E19</f>
        <v>0</v>
      </c>
      <c r="K19" s="776"/>
    </row>
    <row r="20" spans="1:11" hidden="1">
      <c r="A20" s="109">
        <v>2</v>
      </c>
      <c r="B20" s="297"/>
      <c r="C20" s="412" t="str">
        <f>' Шаблон материалов'!B3</f>
        <v>Труба 80 х 80 х 3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метр. Пог.</v>
      </c>
      <c r="G20" s="412">
        <f>' Шаблон материалов'!F3</f>
        <v>280</v>
      </c>
      <c r="H20" s="412"/>
      <c r="I20" s="413">
        <f t="shared" si="0"/>
        <v>0</v>
      </c>
      <c r="J20" s="775">
        <f t="shared" ref="J20:J83" si="1">G20*I20*E20</f>
        <v>0</v>
      </c>
      <c r="K20" s="776"/>
    </row>
    <row r="21" spans="1:11" hidden="1">
      <c r="A21" s="109">
        <v>3</v>
      </c>
      <c r="B21" s="297"/>
      <c r="C21" s="412" t="str">
        <f>' Шаблон материалов'!B4</f>
        <v>Акрил мол. 3 мм</v>
      </c>
      <c r="D21" s="412">
        <f>' Шаблон материалов'!C4</f>
        <v>1</v>
      </c>
      <c r="E21" s="412">
        <f>' Шаблон материалов'!D4</f>
        <v>1</v>
      </c>
      <c r="F21" s="412" t="str">
        <f>' Шаблон материалов'!E4</f>
        <v>кв. метр</v>
      </c>
      <c r="G21" s="412">
        <f>' Шаблон материалов'!F4</f>
        <v>1340</v>
      </c>
      <c r="H21" s="412"/>
      <c r="I21" s="413">
        <f t="shared" si="0"/>
        <v>0</v>
      </c>
      <c r="J21" s="775">
        <f t="shared" si="1"/>
        <v>0</v>
      </c>
      <c r="K21" s="776"/>
    </row>
    <row r="22" spans="1:11" hidden="1">
      <c r="A22" s="109">
        <v>4</v>
      </c>
      <c r="B22" s="297"/>
      <c r="C22" s="412" t="str">
        <f>' Шаблон материалов'!B5</f>
        <v>Уголок 50 х 50 х 5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метр. Пог.</v>
      </c>
      <c r="G22" s="412">
        <f>' Шаблон материалов'!F5</f>
        <v>140</v>
      </c>
      <c r="H22" s="412"/>
      <c r="I22" s="413">
        <f t="shared" si="0"/>
        <v>0</v>
      </c>
      <c r="J22" s="775">
        <f t="shared" si="1"/>
        <v>0</v>
      </c>
      <c r="K22" s="776"/>
    </row>
    <row r="23" spans="1:11" hidden="1">
      <c r="A23" s="109">
        <v>5</v>
      </c>
      <c r="B23" s="297"/>
      <c r="C23" s="412" t="str">
        <f>' Шаблон материалов'!B6</f>
        <v>Модуль светодиодный 5050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шт.</v>
      </c>
      <c r="G23" s="412">
        <f>' Шаблон материалов'!F6</f>
        <v>35</v>
      </c>
      <c r="H23" s="412"/>
      <c r="I23" s="413">
        <f t="shared" si="0"/>
        <v>0</v>
      </c>
      <c r="J23" s="775">
        <f t="shared" si="1"/>
        <v>0</v>
      </c>
      <c r="K23" s="776"/>
    </row>
    <row r="24" spans="1:11" hidden="1">
      <c r="A24" s="109">
        <v>6</v>
      </c>
      <c r="B24" s="297"/>
      <c r="C24" s="412" t="str">
        <f>' Шаблон материалов'!B7</f>
        <v>Блок питания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шт.</v>
      </c>
      <c r="G24" s="412">
        <f>' Шаблон материалов'!F7</f>
        <v>1200</v>
      </c>
      <c r="H24" s="412"/>
      <c r="I24" s="413">
        <f t="shared" si="0"/>
        <v>0</v>
      </c>
      <c r="J24" s="775">
        <f t="shared" si="1"/>
        <v>0</v>
      </c>
      <c r="K24" s="776"/>
    </row>
    <row r="25" spans="1:11" hidden="1">
      <c r="A25" s="109">
        <v>7</v>
      </c>
      <c r="B25" s="297"/>
      <c r="C25" s="412" t="str">
        <f>' Шаблон материалов'!B8</f>
        <v>Полноцветная печать транслюцентная</v>
      </c>
      <c r="D25" s="412">
        <f>' Шаблон материалов'!C8</f>
        <v>1</v>
      </c>
      <c r="E25" s="412">
        <f>' Шаблон материалов'!D8</f>
        <v>1</v>
      </c>
      <c r="F25" s="412" t="str">
        <f>' Шаблон материалов'!E8</f>
        <v>кв. метр</v>
      </c>
      <c r="G25" s="412">
        <f>' Шаблон материалов'!F8</f>
        <v>760</v>
      </c>
      <c r="H25" s="412"/>
      <c r="I25" s="413">
        <f t="shared" si="0"/>
        <v>0</v>
      </c>
      <c r="J25" s="775">
        <f t="shared" si="1"/>
        <v>0</v>
      </c>
      <c r="K25" s="776"/>
    </row>
    <row r="26" spans="1:11" hidden="1">
      <c r="A26" s="109">
        <v>8</v>
      </c>
      <c r="B26" s="297"/>
      <c r="C26" s="412" t="str">
        <f>' Шаблон материалов'!B9</f>
        <v>Провод 3-хжильный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метр. Пог.</v>
      </c>
      <c r="G26" s="412">
        <f>' Шаблон материалов'!F9</f>
        <v>26</v>
      </c>
      <c r="H26" s="412"/>
      <c r="I26" s="413">
        <f t="shared" si="0"/>
        <v>0</v>
      </c>
      <c r="J26" s="775">
        <f t="shared" si="1"/>
        <v>0</v>
      </c>
      <c r="K26" s="776"/>
    </row>
    <row r="27" spans="1:11" hidden="1">
      <c r="A27" s="109">
        <v>9</v>
      </c>
      <c r="B27" s="300"/>
      <c r="C27" s="412" t="str">
        <f>' Шаблон материалов'!B10</f>
        <v>Блок бетонный 1 х 1 х 0,15 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куб. метр</v>
      </c>
      <c r="G27" s="412">
        <f>' Шаблон материалов'!F10</f>
        <v>20000</v>
      </c>
      <c r="H27" s="412"/>
      <c r="I27" s="413">
        <f t="shared" si="0"/>
        <v>0</v>
      </c>
      <c r="J27" s="775">
        <f t="shared" si="1"/>
        <v>0</v>
      </c>
      <c r="K27" s="776"/>
    </row>
    <row r="28" spans="1:11">
      <c r="A28" s="109">
        <v>10</v>
      </c>
      <c r="B28" s="300"/>
      <c r="C28" s="412" t="str">
        <f>' Шаблон материалов'!B11</f>
        <v>Блок бетонный 2 х 3 х 0,7 м</v>
      </c>
      <c r="D28" s="412">
        <v>1</v>
      </c>
      <c r="E28" s="412">
        <v>1</v>
      </c>
      <c r="F28" s="412" t="str">
        <f>' Шаблон материалов'!E11</f>
        <v>куб. метр</v>
      </c>
      <c r="G28" s="412">
        <f>' Шаблон материалов'!F11</f>
        <v>20000</v>
      </c>
      <c r="H28" s="412">
        <v>0.3</v>
      </c>
      <c r="I28" s="413">
        <f t="shared" si="0"/>
        <v>0</v>
      </c>
      <c r="J28" s="775">
        <f t="shared" si="1"/>
        <v>0</v>
      </c>
      <c r="K28" s="776"/>
    </row>
    <row r="29" spans="1:11" hidden="1">
      <c r="A29" s="109">
        <v>11</v>
      </c>
      <c r="B29" s="300"/>
      <c r="C29" s="412">
        <f>' Шаблон материалов'!B12</f>
        <v>0</v>
      </c>
      <c r="D29" s="412">
        <f>' Шаблон материалов'!C12</f>
        <v>0</v>
      </c>
      <c r="E29" s="412">
        <f>' Шаблон материалов'!D12</f>
        <v>0</v>
      </c>
      <c r="F29" s="412">
        <f>' Шаблон материалов'!E12</f>
        <v>0</v>
      </c>
      <c r="G29" s="412">
        <f>' Шаблон материалов'!F12</f>
        <v>0</v>
      </c>
      <c r="H29" s="412"/>
      <c r="I29" s="413">
        <f t="shared" si="0"/>
        <v>0</v>
      </c>
      <c r="J29" s="775">
        <f t="shared" si="1"/>
        <v>0</v>
      </c>
      <c r="K29" s="776"/>
    </row>
    <row r="30" spans="1:11" hidden="1">
      <c r="A30" s="109">
        <v>12</v>
      </c>
      <c r="B30" s="300"/>
      <c r="C30" s="412">
        <f>' Шаблон материалов'!B13</f>
        <v>0</v>
      </c>
      <c r="D30" s="412">
        <f>' Шаблон материалов'!C13</f>
        <v>0</v>
      </c>
      <c r="E30" s="412">
        <f>' Шаблон материалов'!D13</f>
        <v>0</v>
      </c>
      <c r="F30" s="412">
        <f>' Шаблон материалов'!E13</f>
        <v>0</v>
      </c>
      <c r="G30" s="412">
        <f>' Шаблон материалов'!F13</f>
        <v>0</v>
      </c>
      <c r="H30" s="412"/>
      <c r="I30" s="413">
        <f t="shared" si="0"/>
        <v>0</v>
      </c>
      <c r="J30" s="775">
        <f t="shared" si="1"/>
        <v>0</v>
      </c>
      <c r="K30" s="776"/>
    </row>
    <row r="31" spans="1:11" hidden="1">
      <c r="A31" s="109">
        <v>13</v>
      </c>
      <c r="B31" s="300"/>
      <c r="C31" s="412">
        <f>' Шаблон материалов'!B14</f>
        <v>0</v>
      </c>
      <c r="D31" s="412">
        <f>' Шаблон материалов'!C14</f>
        <v>0</v>
      </c>
      <c r="E31" s="412">
        <f>' Шаблон материалов'!D14</f>
        <v>0</v>
      </c>
      <c r="F31" s="412">
        <f>' Шаблон материалов'!E14</f>
        <v>0</v>
      </c>
      <c r="G31" s="412">
        <f>' Шаблон материалов'!F14</f>
        <v>0</v>
      </c>
      <c r="H31" s="412"/>
      <c r="I31" s="413">
        <f t="shared" si="0"/>
        <v>0</v>
      </c>
      <c r="J31" s="775">
        <f t="shared" si="1"/>
        <v>0</v>
      </c>
      <c r="K31" s="776"/>
    </row>
    <row r="32" spans="1:11" hidden="1">
      <c r="A32" s="109">
        <v>14</v>
      </c>
      <c r="B32" s="300"/>
      <c r="C32" s="412">
        <f>' Шаблон материалов'!B15</f>
        <v>0</v>
      </c>
      <c r="D32" s="412">
        <f>' Шаблон материалов'!C15</f>
        <v>0</v>
      </c>
      <c r="E32" s="412">
        <f>' Шаблон материалов'!D15</f>
        <v>0</v>
      </c>
      <c r="F32" s="412">
        <f>' Шаблон материалов'!E15</f>
        <v>0</v>
      </c>
      <c r="G32" s="412">
        <f>' Шаблон материалов'!F15</f>
        <v>0</v>
      </c>
      <c r="H32" s="412"/>
      <c r="I32" s="413">
        <f t="shared" si="0"/>
        <v>0</v>
      </c>
      <c r="J32" s="775">
        <f t="shared" si="1"/>
        <v>0</v>
      </c>
      <c r="K32" s="776"/>
    </row>
    <row r="33" spans="1:11" hidden="1">
      <c r="A33" s="109">
        <v>15</v>
      </c>
      <c r="B33" s="300"/>
      <c r="C33" s="412">
        <f>' Шаблон материалов'!B16</f>
        <v>0</v>
      </c>
      <c r="D33" s="412">
        <f>' Шаблон материалов'!C16</f>
        <v>0</v>
      </c>
      <c r="E33" s="412">
        <f>' Шаблон материалов'!D16</f>
        <v>0</v>
      </c>
      <c r="F33" s="412">
        <f>' Шаблон материалов'!E16</f>
        <v>0</v>
      </c>
      <c r="G33" s="412">
        <f>' Шаблон материалов'!F16</f>
        <v>0</v>
      </c>
      <c r="H33" s="412"/>
      <c r="I33" s="413">
        <f t="shared" si="0"/>
        <v>0</v>
      </c>
      <c r="J33" s="775">
        <f t="shared" si="1"/>
        <v>0</v>
      </c>
      <c r="K33" s="776"/>
    </row>
    <row r="34" spans="1:11" hidden="1">
      <c r="A34" s="109">
        <v>16</v>
      </c>
      <c r="B34" s="300"/>
      <c r="C34" s="412">
        <f>' Шаблон материалов'!B17</f>
        <v>0</v>
      </c>
      <c r="D34" s="412">
        <f>' Шаблон материалов'!C17</f>
        <v>0</v>
      </c>
      <c r="E34" s="412">
        <f>' Шаблон материалов'!D17</f>
        <v>0</v>
      </c>
      <c r="F34" s="412">
        <f>' Шаблон материалов'!E17</f>
        <v>0</v>
      </c>
      <c r="G34" s="412">
        <f>' Шаблон материалов'!F17</f>
        <v>0</v>
      </c>
      <c r="H34" s="412"/>
      <c r="I34" s="413">
        <f t="shared" si="0"/>
        <v>0</v>
      </c>
      <c r="J34" s="775">
        <f t="shared" si="1"/>
        <v>0</v>
      </c>
      <c r="K34" s="776"/>
    </row>
    <row r="35" spans="1:11" hidden="1">
      <c r="A35" s="109">
        <v>17</v>
      </c>
      <c r="B35" s="300"/>
      <c r="C35" s="412">
        <f>' Шаблон материалов'!B18</f>
        <v>0</v>
      </c>
      <c r="D35" s="412">
        <f>' Шаблон материалов'!C18</f>
        <v>0</v>
      </c>
      <c r="E35" s="412">
        <f>' Шаблон материалов'!D18</f>
        <v>0</v>
      </c>
      <c r="F35" s="412">
        <f>' Шаблон материалов'!E18</f>
        <v>0</v>
      </c>
      <c r="G35" s="412">
        <f>' Шаблон материалов'!F18</f>
        <v>0</v>
      </c>
      <c r="H35" s="412"/>
      <c r="I35" s="413">
        <f t="shared" si="0"/>
        <v>0</v>
      </c>
      <c r="J35" s="775">
        <f t="shared" si="1"/>
        <v>0</v>
      </c>
      <c r="K35" s="776"/>
    </row>
    <row r="36" spans="1:11" hidden="1">
      <c r="A36" s="109">
        <v>18</v>
      </c>
      <c r="B36" s="300"/>
      <c r="C36" s="412">
        <f>' Шаблон материалов'!B19</f>
        <v>0</v>
      </c>
      <c r="D36" s="412">
        <f>' Шаблон материалов'!C19</f>
        <v>0</v>
      </c>
      <c r="E36" s="412">
        <f>' Шаблон материалов'!D19</f>
        <v>0</v>
      </c>
      <c r="F36" s="412">
        <f>' Шаблон материалов'!E19</f>
        <v>0</v>
      </c>
      <c r="G36" s="412">
        <f>' Шаблон материалов'!F19</f>
        <v>0</v>
      </c>
      <c r="H36" s="412"/>
      <c r="I36" s="413">
        <f t="shared" si="0"/>
        <v>0</v>
      </c>
      <c r="J36" s="775">
        <f t="shared" si="1"/>
        <v>0</v>
      </c>
      <c r="K36" s="776"/>
    </row>
    <row r="37" spans="1:11" hidden="1">
      <c r="A37" s="109">
        <v>19</v>
      </c>
      <c r="B37" s="300"/>
      <c r="C37" s="412">
        <f>' Шаблон материалов'!B20</f>
        <v>0</v>
      </c>
      <c r="D37" s="412">
        <f>' Шаблон материалов'!C20</f>
        <v>0</v>
      </c>
      <c r="E37" s="412">
        <f>' Шаблон материалов'!D20</f>
        <v>0</v>
      </c>
      <c r="F37" s="412">
        <f>' Шаблон материалов'!E20</f>
        <v>0</v>
      </c>
      <c r="G37" s="412">
        <f>' Шаблон материалов'!F20</f>
        <v>0</v>
      </c>
      <c r="H37" s="412"/>
      <c r="I37" s="413">
        <f t="shared" si="0"/>
        <v>0</v>
      </c>
      <c r="J37" s="775">
        <f t="shared" si="1"/>
        <v>0</v>
      </c>
      <c r="K37" s="776"/>
    </row>
    <row r="38" spans="1:11" hidden="1">
      <c r="A38" s="109">
        <v>20</v>
      </c>
      <c r="B38" s="300"/>
      <c r="C38" s="412">
        <f>' Шаблон материалов'!B21</f>
        <v>0</v>
      </c>
      <c r="D38" s="412">
        <f>' Шаблон материалов'!C21</f>
        <v>0</v>
      </c>
      <c r="E38" s="412">
        <f>' Шаблон материалов'!D21</f>
        <v>0</v>
      </c>
      <c r="F38" s="412">
        <f>' Шаблон материалов'!E21</f>
        <v>0</v>
      </c>
      <c r="G38" s="412">
        <f>' Шаблон материалов'!F21</f>
        <v>0</v>
      </c>
      <c r="H38" s="412"/>
      <c r="I38" s="413">
        <f t="shared" si="0"/>
        <v>0</v>
      </c>
      <c r="J38" s="775">
        <f t="shared" si="1"/>
        <v>0</v>
      </c>
      <c r="K38" s="776"/>
    </row>
    <row r="39" spans="1:11" hidden="1">
      <c r="A39" s="109">
        <v>21</v>
      </c>
      <c r="B39" s="300"/>
      <c r="C39" s="412">
        <f>' Шаблон материалов'!B22</f>
        <v>0</v>
      </c>
      <c r="D39" s="412">
        <f>' Шаблон материалов'!C22</f>
        <v>0</v>
      </c>
      <c r="E39" s="412">
        <f>' Шаблон материалов'!D22</f>
        <v>0</v>
      </c>
      <c r="F39" s="412">
        <f>' Шаблон материалов'!E22</f>
        <v>0</v>
      </c>
      <c r="G39" s="412">
        <f>' Шаблон материалов'!F22</f>
        <v>0</v>
      </c>
      <c r="H39" s="412"/>
      <c r="I39" s="413">
        <f t="shared" si="0"/>
        <v>0</v>
      </c>
      <c r="J39" s="775">
        <f t="shared" si="1"/>
        <v>0</v>
      </c>
      <c r="K39" s="776"/>
    </row>
    <row r="40" spans="1:11">
      <c r="A40" s="109">
        <v>22</v>
      </c>
      <c r="B40" s="300"/>
      <c r="C40" s="412">
        <f>' Шаблон материалов'!B23</f>
        <v>0</v>
      </c>
      <c r="D40" s="412">
        <v>1</v>
      </c>
      <c r="E40" s="412">
        <v>1</v>
      </c>
      <c r="F40" s="412">
        <f>' Шаблон материалов'!E23</f>
        <v>0</v>
      </c>
      <c r="G40" s="412">
        <f>' Шаблон материалов'!F23</f>
        <v>0</v>
      </c>
      <c r="H40" s="412">
        <v>0.3</v>
      </c>
      <c r="I40" s="413">
        <f t="shared" si="0"/>
        <v>0</v>
      </c>
      <c r="J40" s="775">
        <f t="shared" si="1"/>
        <v>0</v>
      </c>
      <c r="K40" s="776"/>
    </row>
    <row r="41" spans="1:11" hidden="1">
      <c r="A41" s="109">
        <v>23</v>
      </c>
      <c r="B41" s="300"/>
      <c r="C41" s="412">
        <f>' Шаблон материалов'!B24</f>
        <v>0</v>
      </c>
      <c r="D41" s="412">
        <f>' Шаблон материалов'!C24</f>
        <v>0</v>
      </c>
      <c r="E41" s="412">
        <f>' Шаблон материалов'!D24</f>
        <v>0</v>
      </c>
      <c r="F41" s="412">
        <f>' Шаблон материалов'!E24</f>
        <v>0</v>
      </c>
      <c r="G41" s="412">
        <f>' Шаблон материалов'!F24</f>
        <v>0</v>
      </c>
      <c r="H41" s="412"/>
      <c r="I41" s="413">
        <f t="shared" si="0"/>
        <v>0</v>
      </c>
      <c r="J41" s="775">
        <f t="shared" si="1"/>
        <v>0</v>
      </c>
      <c r="K41" s="776"/>
    </row>
    <row r="42" spans="1:11" hidden="1">
      <c r="A42" s="109">
        <v>24</v>
      </c>
      <c r="B42" s="300"/>
      <c r="C42" s="412">
        <f>' Шаблон материалов'!B25</f>
        <v>0</v>
      </c>
      <c r="D42" s="412">
        <f>' Шаблон материалов'!C25</f>
        <v>0</v>
      </c>
      <c r="E42" s="412">
        <f>' Шаблон материалов'!D25</f>
        <v>0</v>
      </c>
      <c r="F42" s="412">
        <f>' Шаблон материалов'!E25</f>
        <v>0</v>
      </c>
      <c r="G42" s="412">
        <f>' Шаблон материалов'!F25</f>
        <v>0</v>
      </c>
      <c r="H42" s="412"/>
      <c r="I42" s="413">
        <f t="shared" si="0"/>
        <v>0</v>
      </c>
      <c r="J42" s="775">
        <f t="shared" si="1"/>
        <v>0</v>
      </c>
      <c r="K42" s="776"/>
    </row>
    <row r="43" spans="1:11" hidden="1">
      <c r="A43" s="109">
        <v>25</v>
      </c>
      <c r="B43" s="300"/>
      <c r="C43" s="412">
        <f>' Шаблон материалов'!B26</f>
        <v>0</v>
      </c>
      <c r="D43" s="412">
        <f>' Шаблон материалов'!C26</f>
        <v>0</v>
      </c>
      <c r="E43" s="412">
        <f>' Шаблон материалов'!D26</f>
        <v>0</v>
      </c>
      <c r="F43" s="412">
        <f>' Шаблон материалов'!E26</f>
        <v>0</v>
      </c>
      <c r="G43" s="412">
        <f>' Шаблон материалов'!F26</f>
        <v>0</v>
      </c>
      <c r="H43" s="412"/>
      <c r="I43" s="413">
        <f t="shared" si="0"/>
        <v>0</v>
      </c>
      <c r="J43" s="775">
        <f t="shared" si="1"/>
        <v>0</v>
      </c>
      <c r="K43" s="776"/>
    </row>
    <row r="44" spans="1:11" hidden="1">
      <c r="A44" s="109">
        <v>26</v>
      </c>
      <c r="B44" s="300"/>
      <c r="C44" s="412">
        <f>' Шаблон материалов'!B27</f>
        <v>0</v>
      </c>
      <c r="D44" s="412">
        <f>' Шаблон материалов'!C27</f>
        <v>0</v>
      </c>
      <c r="E44" s="412">
        <f>' Шаблон материалов'!D27</f>
        <v>0</v>
      </c>
      <c r="F44" s="412">
        <f>' Шаблон материалов'!E27</f>
        <v>0</v>
      </c>
      <c r="G44" s="412">
        <f>' Шаблон материалов'!F27</f>
        <v>0</v>
      </c>
      <c r="H44" s="412"/>
      <c r="I44" s="413">
        <f t="shared" si="0"/>
        <v>0</v>
      </c>
      <c r="J44" s="775">
        <f t="shared" si="1"/>
        <v>0</v>
      </c>
      <c r="K44" s="776"/>
    </row>
    <row r="45" spans="1:11" hidden="1">
      <c r="A45" s="109">
        <v>27</v>
      </c>
      <c r="B45" s="300"/>
      <c r="C45" s="412">
        <f>' Шаблон материалов'!B28</f>
        <v>0</v>
      </c>
      <c r="D45" s="412">
        <f>' Шаблон материалов'!C28</f>
        <v>0</v>
      </c>
      <c r="E45" s="412">
        <f>' Шаблон материалов'!D28</f>
        <v>0</v>
      </c>
      <c r="F45" s="412">
        <f>' Шаблон материалов'!E28</f>
        <v>0</v>
      </c>
      <c r="G45" s="412">
        <f>' Шаблон материалов'!F28</f>
        <v>0</v>
      </c>
      <c r="H45" s="412"/>
      <c r="I45" s="413">
        <f t="shared" si="0"/>
        <v>0</v>
      </c>
      <c r="J45" s="775">
        <f t="shared" si="1"/>
        <v>0</v>
      </c>
      <c r="K45" s="776"/>
    </row>
    <row r="46" spans="1:11" hidden="1">
      <c r="A46" s="109">
        <v>28</v>
      </c>
      <c r="B46" s="300"/>
      <c r="C46" s="412">
        <f>' Шаблон материалов'!B29</f>
        <v>0</v>
      </c>
      <c r="D46" s="412">
        <f>' Шаблон материалов'!C29</f>
        <v>0</v>
      </c>
      <c r="E46" s="412">
        <f>' Шаблон материалов'!D29</f>
        <v>0</v>
      </c>
      <c r="F46" s="412">
        <f>' Шаблон материалов'!E29</f>
        <v>0</v>
      </c>
      <c r="G46" s="412">
        <f>' Шаблон материалов'!F29</f>
        <v>0</v>
      </c>
      <c r="H46" s="412"/>
      <c r="I46" s="413">
        <f t="shared" si="0"/>
        <v>0</v>
      </c>
      <c r="J46" s="775">
        <f t="shared" si="1"/>
        <v>0</v>
      </c>
      <c r="K46" s="776"/>
    </row>
    <row r="47" spans="1:11" hidden="1">
      <c r="A47" s="109">
        <v>29</v>
      </c>
      <c r="B47" s="300"/>
      <c r="C47" s="412">
        <f>' Шаблон материалов'!B30</f>
        <v>0</v>
      </c>
      <c r="D47" s="412">
        <f>' Шаблон материалов'!C30</f>
        <v>0</v>
      </c>
      <c r="E47" s="412">
        <f>' Шаблон материалов'!D30</f>
        <v>0</v>
      </c>
      <c r="F47" s="412">
        <f>' Шаблон материалов'!E30</f>
        <v>0</v>
      </c>
      <c r="G47" s="412">
        <f>' Шаблон материалов'!F30</f>
        <v>0</v>
      </c>
      <c r="H47" s="412"/>
      <c r="I47" s="413">
        <f t="shared" si="0"/>
        <v>0</v>
      </c>
      <c r="J47" s="775">
        <f t="shared" si="1"/>
        <v>0</v>
      </c>
      <c r="K47" s="776"/>
    </row>
    <row r="48" spans="1:11" hidden="1">
      <c r="A48" s="109">
        <v>30</v>
      </c>
      <c r="B48" s="300"/>
      <c r="C48" s="412">
        <f>' Шаблон материалов'!B31</f>
        <v>0</v>
      </c>
      <c r="D48" s="412">
        <f>' Шаблон материалов'!C31</f>
        <v>0</v>
      </c>
      <c r="E48" s="412">
        <f>' Шаблон материалов'!D31</f>
        <v>0</v>
      </c>
      <c r="F48" s="412">
        <f>' Шаблон материалов'!E31</f>
        <v>0</v>
      </c>
      <c r="G48" s="412">
        <f>' Шаблон материалов'!F31</f>
        <v>0</v>
      </c>
      <c r="H48" s="412"/>
      <c r="I48" s="413">
        <f t="shared" si="0"/>
        <v>0</v>
      </c>
      <c r="J48" s="775">
        <f t="shared" si="1"/>
        <v>0</v>
      </c>
      <c r="K48" s="776"/>
    </row>
    <row r="49" spans="1:11" hidden="1">
      <c r="A49" s="109">
        <v>31</v>
      </c>
      <c r="B49" s="300"/>
      <c r="C49" s="412">
        <f>' Шаблон материалов'!B32</f>
        <v>0</v>
      </c>
      <c r="D49" s="412">
        <f>' Шаблон материалов'!C32</f>
        <v>0</v>
      </c>
      <c r="E49" s="412">
        <f>' Шаблон материалов'!D32</f>
        <v>0</v>
      </c>
      <c r="F49" s="412">
        <f>' Шаблон материалов'!E32</f>
        <v>0</v>
      </c>
      <c r="G49" s="412">
        <f>' Шаблон материалов'!F32</f>
        <v>0</v>
      </c>
      <c r="H49" s="412"/>
      <c r="I49" s="413">
        <f t="shared" si="0"/>
        <v>0</v>
      </c>
      <c r="J49" s="775">
        <f t="shared" si="1"/>
        <v>0</v>
      </c>
      <c r="K49" s="776"/>
    </row>
    <row r="50" spans="1:11" hidden="1">
      <c r="A50" s="109">
        <v>32</v>
      </c>
      <c r="B50" s="300"/>
      <c r="C50" s="412">
        <f>' Шаблон материалов'!B33</f>
        <v>0</v>
      </c>
      <c r="D50" s="412">
        <f>' Шаблон материалов'!C33</f>
        <v>0</v>
      </c>
      <c r="E50" s="412">
        <f>' Шаблон материалов'!D33</f>
        <v>0</v>
      </c>
      <c r="F50" s="412">
        <f>' Шаблон материалов'!E33</f>
        <v>0</v>
      </c>
      <c r="G50" s="412">
        <f>' Шаблон материалов'!F33</f>
        <v>0</v>
      </c>
      <c r="H50" s="412"/>
      <c r="I50" s="413">
        <f t="shared" si="0"/>
        <v>0</v>
      </c>
      <c r="J50" s="775">
        <f t="shared" si="1"/>
        <v>0</v>
      </c>
      <c r="K50" s="776"/>
    </row>
    <row r="51" spans="1:11" hidden="1">
      <c r="A51" s="109">
        <v>33</v>
      </c>
      <c r="B51" s="300"/>
      <c r="C51" s="412">
        <f>' Шаблон материалов'!B34</f>
        <v>0</v>
      </c>
      <c r="D51" s="412">
        <f>' Шаблон материалов'!C34</f>
        <v>0</v>
      </c>
      <c r="E51" s="412">
        <f>' Шаблон материалов'!D34</f>
        <v>0</v>
      </c>
      <c r="F51" s="412">
        <f>' Шаблон материалов'!E34</f>
        <v>0</v>
      </c>
      <c r="G51" s="412">
        <f>' Шаблон материалов'!F34</f>
        <v>0</v>
      </c>
      <c r="H51" s="412"/>
      <c r="I51" s="413">
        <f t="shared" si="0"/>
        <v>0</v>
      </c>
      <c r="J51" s="775">
        <f t="shared" si="1"/>
        <v>0</v>
      </c>
      <c r="K51" s="776"/>
    </row>
    <row r="52" spans="1:11" hidden="1">
      <c r="A52" s="109">
        <v>34</v>
      </c>
      <c r="B52" s="300"/>
      <c r="C52" s="412">
        <f>' Шаблон материалов'!B35</f>
        <v>0</v>
      </c>
      <c r="D52" s="412">
        <f>' Шаблон материалов'!C35</f>
        <v>0</v>
      </c>
      <c r="E52" s="412">
        <f>' Шаблон материалов'!D35</f>
        <v>0</v>
      </c>
      <c r="F52" s="412">
        <f>' Шаблон материалов'!E35</f>
        <v>0</v>
      </c>
      <c r="G52" s="412">
        <f>' Шаблон материалов'!F35</f>
        <v>0</v>
      </c>
      <c r="H52" s="412"/>
      <c r="I52" s="413">
        <f t="shared" si="0"/>
        <v>0</v>
      </c>
      <c r="J52" s="775">
        <f t="shared" si="1"/>
        <v>0</v>
      </c>
      <c r="K52" s="776"/>
    </row>
    <row r="53" spans="1:11" hidden="1">
      <c r="A53" s="109">
        <v>35</v>
      </c>
      <c r="B53" s="300"/>
      <c r="C53" s="412">
        <f>' Шаблон материалов'!B36</f>
        <v>0</v>
      </c>
      <c r="D53" s="412">
        <f>' Шаблон материалов'!C36</f>
        <v>0</v>
      </c>
      <c r="E53" s="412">
        <f>' Шаблон материалов'!D36</f>
        <v>0</v>
      </c>
      <c r="F53" s="412">
        <f>' Шаблон материалов'!E36</f>
        <v>0</v>
      </c>
      <c r="G53" s="412">
        <f>' Шаблон материалов'!F36</f>
        <v>0</v>
      </c>
      <c r="H53" s="412"/>
      <c r="I53" s="413">
        <f t="shared" si="0"/>
        <v>0</v>
      </c>
      <c r="J53" s="775">
        <f t="shared" si="1"/>
        <v>0</v>
      </c>
      <c r="K53" s="776"/>
    </row>
    <row r="54" spans="1:11" hidden="1">
      <c r="A54" s="109">
        <v>36</v>
      </c>
      <c r="B54" s="300"/>
      <c r="C54" s="412">
        <f>' Шаблон материалов'!B37</f>
        <v>0</v>
      </c>
      <c r="D54" s="412">
        <f>' Шаблон материалов'!C37</f>
        <v>0</v>
      </c>
      <c r="E54" s="412">
        <f>' Шаблон материалов'!D37</f>
        <v>0</v>
      </c>
      <c r="F54" s="412">
        <f>' Шаблон материалов'!E37</f>
        <v>0</v>
      </c>
      <c r="G54" s="412">
        <f>' Шаблон материалов'!F37</f>
        <v>0</v>
      </c>
      <c r="H54" s="412"/>
      <c r="I54" s="413">
        <f t="shared" si="0"/>
        <v>0</v>
      </c>
      <c r="J54" s="775">
        <f t="shared" si="1"/>
        <v>0</v>
      </c>
      <c r="K54" s="776"/>
    </row>
    <row r="55" spans="1:11" hidden="1">
      <c r="A55" s="109">
        <v>37</v>
      </c>
      <c r="B55" s="300"/>
      <c r="C55" s="412">
        <f>' Шаблон материалов'!B38</f>
        <v>0</v>
      </c>
      <c r="D55" s="412">
        <f>' Шаблон материалов'!C38</f>
        <v>0</v>
      </c>
      <c r="E55" s="412">
        <f>' Шаблон материалов'!D38</f>
        <v>0</v>
      </c>
      <c r="F55" s="412">
        <f>' Шаблон материалов'!E38</f>
        <v>0</v>
      </c>
      <c r="G55" s="412">
        <f>' Шаблон материалов'!F38</f>
        <v>0</v>
      </c>
      <c r="H55" s="412"/>
      <c r="I55" s="413">
        <f t="shared" si="0"/>
        <v>0</v>
      </c>
      <c r="J55" s="775">
        <f t="shared" si="1"/>
        <v>0</v>
      </c>
      <c r="K55" s="776"/>
    </row>
    <row r="56" spans="1:11" hidden="1">
      <c r="A56" s="109">
        <v>38</v>
      </c>
      <c r="B56" s="300"/>
      <c r="C56" s="412">
        <f>' Шаблон материалов'!B39</f>
        <v>0</v>
      </c>
      <c r="D56" s="412">
        <f>' Шаблон материалов'!C39</f>
        <v>0</v>
      </c>
      <c r="E56" s="412">
        <f>' Шаблон материалов'!D39</f>
        <v>0</v>
      </c>
      <c r="F56" s="412">
        <f>' Шаблон материалов'!E39</f>
        <v>0</v>
      </c>
      <c r="G56" s="412">
        <f>' Шаблон материалов'!F39</f>
        <v>0</v>
      </c>
      <c r="H56" s="412"/>
      <c r="I56" s="413">
        <f t="shared" si="0"/>
        <v>0</v>
      </c>
      <c r="J56" s="775">
        <f t="shared" si="1"/>
        <v>0</v>
      </c>
      <c r="K56" s="776"/>
    </row>
    <row r="57" spans="1:11" hidden="1">
      <c r="A57" s="109">
        <v>39</v>
      </c>
      <c r="B57" s="300"/>
      <c r="C57" s="412">
        <f>' Шаблон материалов'!B40</f>
        <v>0</v>
      </c>
      <c r="D57" s="412">
        <f>' Шаблон материалов'!C40</f>
        <v>0</v>
      </c>
      <c r="E57" s="412">
        <f>' Шаблон материалов'!D40</f>
        <v>0</v>
      </c>
      <c r="F57" s="412">
        <f>' Шаблон материалов'!E40</f>
        <v>0</v>
      </c>
      <c r="G57" s="412">
        <f>' Шаблон материалов'!F40</f>
        <v>0</v>
      </c>
      <c r="H57" s="412"/>
      <c r="I57" s="413">
        <f t="shared" si="0"/>
        <v>0</v>
      </c>
      <c r="J57" s="775">
        <f t="shared" si="1"/>
        <v>0</v>
      </c>
      <c r="K57" s="776"/>
    </row>
    <row r="58" spans="1:11" hidden="1">
      <c r="A58" s="109">
        <v>40</v>
      </c>
      <c r="B58" s="300"/>
      <c r="C58" s="412">
        <f>' Шаблон материалов'!B41</f>
        <v>0</v>
      </c>
      <c r="D58" s="412">
        <f>' Шаблон материалов'!C41</f>
        <v>0</v>
      </c>
      <c r="E58" s="412">
        <f>' Шаблон материалов'!D41</f>
        <v>0</v>
      </c>
      <c r="F58" s="412">
        <f>' Шаблон материалов'!E41</f>
        <v>0</v>
      </c>
      <c r="G58" s="412">
        <f>' Шаблон материалов'!F41</f>
        <v>0</v>
      </c>
      <c r="H58" s="412"/>
      <c r="I58" s="413">
        <f t="shared" si="0"/>
        <v>0</v>
      </c>
      <c r="J58" s="775">
        <f t="shared" si="1"/>
        <v>0</v>
      </c>
      <c r="K58" s="776"/>
    </row>
    <row r="59" spans="1:11" hidden="1">
      <c r="A59" s="109">
        <v>41</v>
      </c>
      <c r="B59" s="300"/>
      <c r="C59" s="412">
        <f>' Шаблон материалов'!B42</f>
        <v>0</v>
      </c>
      <c r="D59" s="412">
        <f>' Шаблон материалов'!C42</f>
        <v>0</v>
      </c>
      <c r="E59" s="412">
        <f>' Шаблон материалов'!D42</f>
        <v>0</v>
      </c>
      <c r="F59" s="412">
        <f>' Шаблон материалов'!E42</f>
        <v>0</v>
      </c>
      <c r="G59" s="412">
        <f>' Шаблон материалов'!F42</f>
        <v>0</v>
      </c>
      <c r="H59" s="412"/>
      <c r="I59" s="413">
        <f t="shared" si="0"/>
        <v>0</v>
      </c>
      <c r="J59" s="775">
        <f t="shared" si="1"/>
        <v>0</v>
      </c>
      <c r="K59" s="776"/>
    </row>
    <row r="60" spans="1:11" hidden="1">
      <c r="A60" s="109">
        <v>42</v>
      </c>
      <c r="B60" s="300"/>
      <c r="C60" s="412">
        <f>' Шаблон материалов'!B43</f>
        <v>0</v>
      </c>
      <c r="D60" s="412">
        <f>' Шаблон материалов'!C43</f>
        <v>0</v>
      </c>
      <c r="E60" s="412">
        <f>' Шаблон материалов'!D43</f>
        <v>0</v>
      </c>
      <c r="F60" s="412">
        <f>' Шаблон материалов'!E43</f>
        <v>0</v>
      </c>
      <c r="G60" s="412">
        <f>' Шаблон материалов'!F43</f>
        <v>0</v>
      </c>
      <c r="H60" s="412"/>
      <c r="I60" s="413">
        <f t="shared" si="0"/>
        <v>0</v>
      </c>
      <c r="J60" s="775">
        <f t="shared" si="1"/>
        <v>0</v>
      </c>
      <c r="K60" s="776"/>
    </row>
    <row r="61" spans="1:11" hidden="1">
      <c r="A61" s="109">
        <v>43</v>
      </c>
      <c r="B61" s="300"/>
      <c r="C61" s="412">
        <f>' Шаблон материалов'!B44</f>
        <v>0</v>
      </c>
      <c r="D61" s="412">
        <f>' Шаблон материалов'!C44</f>
        <v>0</v>
      </c>
      <c r="E61" s="412">
        <f>' Шаблон материалов'!D44</f>
        <v>0</v>
      </c>
      <c r="F61" s="412">
        <f>' Шаблон материалов'!E44</f>
        <v>0</v>
      </c>
      <c r="G61" s="412">
        <f>' Шаблон материалов'!F44</f>
        <v>0</v>
      </c>
      <c r="H61" s="412"/>
      <c r="I61" s="413">
        <f t="shared" si="0"/>
        <v>0</v>
      </c>
      <c r="J61" s="775">
        <f t="shared" si="1"/>
        <v>0</v>
      </c>
      <c r="K61" s="776"/>
    </row>
    <row r="62" spans="1:11" hidden="1">
      <c r="A62" s="109">
        <v>44</v>
      </c>
      <c r="B62" s="300"/>
      <c r="C62" s="412">
        <f>' Шаблон материалов'!B45</f>
        <v>0</v>
      </c>
      <c r="D62" s="412">
        <f>' Шаблон материалов'!C45</f>
        <v>0</v>
      </c>
      <c r="E62" s="412">
        <f>' Шаблон материалов'!D45</f>
        <v>0</v>
      </c>
      <c r="F62" s="412">
        <f>' Шаблон материалов'!E45</f>
        <v>0</v>
      </c>
      <c r="G62" s="412">
        <f>' Шаблон материалов'!F45</f>
        <v>0</v>
      </c>
      <c r="H62" s="412"/>
      <c r="I62" s="413">
        <f t="shared" si="0"/>
        <v>0</v>
      </c>
      <c r="J62" s="775">
        <f t="shared" si="1"/>
        <v>0</v>
      </c>
      <c r="K62" s="776"/>
    </row>
    <row r="63" spans="1:11" hidden="1">
      <c r="A63" s="109">
        <v>45</v>
      </c>
      <c r="B63" s="300"/>
      <c r="C63" s="412">
        <f>' Шаблон материалов'!B46</f>
        <v>0</v>
      </c>
      <c r="D63" s="412">
        <f>' Шаблон материалов'!C46</f>
        <v>0</v>
      </c>
      <c r="E63" s="412">
        <f>' Шаблон материалов'!D46</f>
        <v>0</v>
      </c>
      <c r="F63" s="412">
        <f>' Шаблон материалов'!E46</f>
        <v>0</v>
      </c>
      <c r="G63" s="412">
        <f>' Шаблон материалов'!F46</f>
        <v>0</v>
      </c>
      <c r="H63" s="412"/>
      <c r="I63" s="413">
        <f t="shared" si="0"/>
        <v>0</v>
      </c>
      <c r="J63" s="775">
        <f t="shared" si="1"/>
        <v>0</v>
      </c>
      <c r="K63" s="776"/>
    </row>
    <row r="64" spans="1:11" hidden="1">
      <c r="A64" s="109">
        <v>46</v>
      </c>
      <c r="B64" s="300"/>
      <c r="C64" s="412">
        <f>' Шаблон материалов'!B47</f>
        <v>0</v>
      </c>
      <c r="D64" s="412">
        <f>' Шаблон материалов'!C47</f>
        <v>0</v>
      </c>
      <c r="E64" s="412">
        <f>' Шаблон материалов'!D47</f>
        <v>0</v>
      </c>
      <c r="F64" s="412">
        <f>' Шаблон материалов'!E47</f>
        <v>0</v>
      </c>
      <c r="G64" s="412">
        <f>' Шаблон материалов'!F47</f>
        <v>0</v>
      </c>
      <c r="H64" s="412"/>
      <c r="I64" s="413">
        <f t="shared" si="0"/>
        <v>0</v>
      </c>
      <c r="J64" s="775">
        <f t="shared" si="1"/>
        <v>0</v>
      </c>
      <c r="K64" s="776"/>
    </row>
    <row r="65" spans="1:11" hidden="1">
      <c r="A65" s="109">
        <v>47</v>
      </c>
      <c r="B65" s="300"/>
      <c r="C65" s="412">
        <f>' Шаблон материалов'!B48</f>
        <v>0</v>
      </c>
      <c r="D65" s="412">
        <f>' Шаблон материалов'!C48</f>
        <v>0</v>
      </c>
      <c r="E65" s="412">
        <f>' Шаблон материалов'!D48</f>
        <v>0</v>
      </c>
      <c r="F65" s="412">
        <f>' Шаблон материалов'!E48</f>
        <v>0</v>
      </c>
      <c r="G65" s="412">
        <f>' Шаблон материалов'!F48</f>
        <v>0</v>
      </c>
      <c r="H65" s="412"/>
      <c r="I65" s="413">
        <f t="shared" si="0"/>
        <v>0</v>
      </c>
      <c r="J65" s="775">
        <f t="shared" si="1"/>
        <v>0</v>
      </c>
      <c r="K65" s="776"/>
    </row>
    <row r="66" spans="1:11" hidden="1">
      <c r="A66" s="109">
        <v>48</v>
      </c>
      <c r="B66" s="300"/>
      <c r="C66" s="412">
        <f>' Шаблон материалов'!B49</f>
        <v>0</v>
      </c>
      <c r="D66" s="412">
        <f>' Шаблон материалов'!C49</f>
        <v>0</v>
      </c>
      <c r="E66" s="412">
        <f>' Шаблон материалов'!D49</f>
        <v>0</v>
      </c>
      <c r="F66" s="412">
        <f>' Шаблон материалов'!E49</f>
        <v>0</v>
      </c>
      <c r="G66" s="412">
        <f>' Шаблон материалов'!F49</f>
        <v>0</v>
      </c>
      <c r="H66" s="412"/>
      <c r="I66" s="413">
        <f t="shared" si="0"/>
        <v>0</v>
      </c>
      <c r="J66" s="775">
        <f t="shared" si="1"/>
        <v>0</v>
      </c>
      <c r="K66" s="776"/>
    </row>
    <row r="67" spans="1:11" hidden="1">
      <c r="A67" s="109">
        <v>49</v>
      </c>
      <c r="B67" s="300"/>
      <c r="C67" s="412">
        <f>' Шаблон материалов'!B50</f>
        <v>0</v>
      </c>
      <c r="D67" s="412">
        <f>' Шаблон материалов'!C50</f>
        <v>0</v>
      </c>
      <c r="E67" s="412">
        <f>' Шаблон материалов'!D50</f>
        <v>0</v>
      </c>
      <c r="F67" s="412">
        <f>' Шаблон материалов'!E50</f>
        <v>0</v>
      </c>
      <c r="G67" s="412">
        <f>' Шаблон материалов'!F50</f>
        <v>0</v>
      </c>
      <c r="H67" s="412"/>
      <c r="I67" s="413">
        <f t="shared" si="0"/>
        <v>0</v>
      </c>
      <c r="J67" s="775">
        <f t="shared" si="1"/>
        <v>0</v>
      </c>
      <c r="K67" s="776"/>
    </row>
    <row r="68" spans="1:11" hidden="1">
      <c r="A68" s="109">
        <v>50</v>
      </c>
      <c r="B68" s="300"/>
      <c r="C68" s="412">
        <f>' Шаблон материалов'!B51</f>
        <v>0</v>
      </c>
      <c r="D68" s="412">
        <f>' Шаблон материалов'!C51</f>
        <v>0</v>
      </c>
      <c r="E68" s="412">
        <f>' Шаблон материалов'!D51</f>
        <v>0</v>
      </c>
      <c r="F68" s="412">
        <f>' Шаблон материалов'!E51</f>
        <v>0</v>
      </c>
      <c r="G68" s="412">
        <f>' Шаблон материалов'!F51</f>
        <v>0</v>
      </c>
      <c r="H68" s="412"/>
      <c r="I68" s="413">
        <f t="shared" si="0"/>
        <v>0</v>
      </c>
      <c r="J68" s="775">
        <f t="shared" si="1"/>
        <v>0</v>
      </c>
      <c r="K68" s="776"/>
    </row>
    <row r="69" spans="1:11" hidden="1">
      <c r="A69" s="109">
        <v>51</v>
      </c>
      <c r="B69" s="300"/>
      <c r="C69" s="412">
        <f>' Шаблон материалов'!B52</f>
        <v>0</v>
      </c>
      <c r="D69" s="412">
        <f>' Шаблон материалов'!C52</f>
        <v>0</v>
      </c>
      <c r="E69" s="412">
        <f>' Шаблон материалов'!D52</f>
        <v>0</v>
      </c>
      <c r="F69" s="412">
        <f>' Шаблон материалов'!E52</f>
        <v>0</v>
      </c>
      <c r="G69" s="412">
        <f>' Шаблон материалов'!F52</f>
        <v>0</v>
      </c>
      <c r="H69" s="412"/>
      <c r="I69" s="413">
        <f t="shared" si="0"/>
        <v>0</v>
      </c>
      <c r="J69" s="775">
        <f t="shared" si="1"/>
        <v>0</v>
      </c>
      <c r="K69" s="776"/>
    </row>
    <row r="70" spans="1:11" hidden="1">
      <c r="A70" s="109">
        <v>52</v>
      </c>
      <c r="B70" s="300"/>
      <c r="C70" s="412">
        <f>' Шаблон материалов'!B53</f>
        <v>0</v>
      </c>
      <c r="D70" s="412">
        <f>' Шаблон материалов'!C53</f>
        <v>0</v>
      </c>
      <c r="E70" s="412">
        <f>' Шаблон материалов'!D53</f>
        <v>0</v>
      </c>
      <c r="F70" s="412">
        <f>' Шаблон материалов'!E53</f>
        <v>0</v>
      </c>
      <c r="G70" s="412">
        <f>' Шаблон материалов'!F53</f>
        <v>0</v>
      </c>
      <c r="H70" s="412"/>
      <c r="I70" s="413">
        <f t="shared" si="0"/>
        <v>0</v>
      </c>
      <c r="J70" s="775">
        <f t="shared" si="1"/>
        <v>0</v>
      </c>
      <c r="K70" s="776"/>
    </row>
    <row r="71" spans="1:11" hidden="1">
      <c r="A71" s="109">
        <v>53</v>
      </c>
      <c r="B71" s="300"/>
      <c r="C71" s="412">
        <f>' Шаблон материалов'!B54</f>
        <v>0</v>
      </c>
      <c r="D71" s="412">
        <f>' Шаблон материалов'!C54</f>
        <v>0</v>
      </c>
      <c r="E71" s="412">
        <f>' Шаблон материалов'!D54</f>
        <v>0</v>
      </c>
      <c r="F71" s="412">
        <f>' Шаблон материалов'!E54</f>
        <v>0</v>
      </c>
      <c r="G71" s="412">
        <f>' Шаблон материалов'!F54</f>
        <v>0</v>
      </c>
      <c r="H71" s="412"/>
      <c r="I71" s="413">
        <f t="shared" si="0"/>
        <v>0</v>
      </c>
      <c r="J71" s="775">
        <f t="shared" si="1"/>
        <v>0</v>
      </c>
      <c r="K71" s="776"/>
    </row>
    <row r="72" spans="1:11" hidden="1">
      <c r="A72" s="109">
        <v>54</v>
      </c>
      <c r="B72" s="300"/>
      <c r="C72" s="412">
        <f>' Шаблон материалов'!B55</f>
        <v>0</v>
      </c>
      <c r="D72" s="412">
        <f>' Шаблон материалов'!C55</f>
        <v>0</v>
      </c>
      <c r="E72" s="412">
        <f>' Шаблон материалов'!D55</f>
        <v>0</v>
      </c>
      <c r="F72" s="412">
        <f>' Шаблон материалов'!E55</f>
        <v>0</v>
      </c>
      <c r="G72" s="412">
        <f>' Шаблон материалов'!F55</f>
        <v>0</v>
      </c>
      <c r="H72" s="412"/>
      <c r="I72" s="413">
        <f t="shared" si="0"/>
        <v>0</v>
      </c>
      <c r="J72" s="775">
        <f t="shared" si="1"/>
        <v>0</v>
      </c>
      <c r="K72" s="776"/>
    </row>
    <row r="73" spans="1:11" hidden="1">
      <c r="A73" s="109">
        <v>55</v>
      </c>
      <c r="B73" s="300"/>
      <c r="C73" s="412">
        <f>' Шаблон материалов'!B56</f>
        <v>0</v>
      </c>
      <c r="D73" s="412">
        <f>' Шаблон материалов'!C56</f>
        <v>0</v>
      </c>
      <c r="E73" s="412">
        <f>' Шаблон материалов'!D56</f>
        <v>0</v>
      </c>
      <c r="F73" s="412">
        <f>' Шаблон материалов'!E56</f>
        <v>0</v>
      </c>
      <c r="G73" s="412">
        <f>' Шаблон материалов'!F56</f>
        <v>0</v>
      </c>
      <c r="H73" s="412"/>
      <c r="I73" s="413">
        <f t="shared" si="0"/>
        <v>0</v>
      </c>
      <c r="J73" s="775">
        <f t="shared" si="1"/>
        <v>0</v>
      </c>
      <c r="K73" s="776"/>
    </row>
    <row r="74" spans="1:11" hidden="1">
      <c r="A74" s="109">
        <v>56</v>
      </c>
      <c r="B74" s="300"/>
      <c r="C74" s="412">
        <f>' Шаблон материалов'!B57</f>
        <v>0</v>
      </c>
      <c r="D74" s="412">
        <f>' Шаблон материалов'!C57</f>
        <v>0</v>
      </c>
      <c r="E74" s="412">
        <f>' Шаблон материалов'!D57</f>
        <v>0</v>
      </c>
      <c r="F74" s="412">
        <f>' Шаблон материалов'!E57</f>
        <v>0</v>
      </c>
      <c r="G74" s="412">
        <f>' Шаблон материалов'!F57</f>
        <v>0</v>
      </c>
      <c r="H74" s="412"/>
      <c r="I74" s="413">
        <f t="shared" si="0"/>
        <v>0</v>
      </c>
      <c r="J74" s="775">
        <f t="shared" si="1"/>
        <v>0</v>
      </c>
      <c r="K74" s="776"/>
    </row>
    <row r="75" spans="1:11" hidden="1">
      <c r="A75" s="109">
        <v>57</v>
      </c>
      <c r="B75" s="300"/>
      <c r="C75" s="412">
        <f>' Шаблон материалов'!B58</f>
        <v>0</v>
      </c>
      <c r="D75" s="412">
        <f>' Шаблон материалов'!C58</f>
        <v>0</v>
      </c>
      <c r="E75" s="412">
        <f>' Шаблон материалов'!D58</f>
        <v>0</v>
      </c>
      <c r="F75" s="412">
        <f>' Шаблон материалов'!E58</f>
        <v>0</v>
      </c>
      <c r="G75" s="412">
        <f>' Шаблон материалов'!F58</f>
        <v>0</v>
      </c>
      <c r="H75" s="412"/>
      <c r="I75" s="413">
        <f t="shared" si="0"/>
        <v>0</v>
      </c>
      <c r="J75" s="775">
        <f t="shared" si="1"/>
        <v>0</v>
      </c>
      <c r="K75" s="776"/>
    </row>
    <row r="76" spans="1:11" hidden="1">
      <c r="A76" s="109">
        <v>58</v>
      </c>
      <c r="B76" s="300"/>
      <c r="C76" s="412">
        <f>' Шаблон материалов'!B59</f>
        <v>0</v>
      </c>
      <c r="D76" s="412">
        <f>' Шаблон материалов'!C59</f>
        <v>0</v>
      </c>
      <c r="E76" s="412">
        <f>' Шаблон материалов'!D59</f>
        <v>0</v>
      </c>
      <c r="F76" s="412">
        <f>' Шаблон материалов'!E59</f>
        <v>0</v>
      </c>
      <c r="G76" s="412">
        <f>' Шаблон материалов'!F59</f>
        <v>0</v>
      </c>
      <c r="H76" s="412"/>
      <c r="I76" s="413">
        <f t="shared" si="0"/>
        <v>0</v>
      </c>
      <c r="J76" s="775">
        <f t="shared" si="1"/>
        <v>0</v>
      </c>
      <c r="K76" s="776"/>
    </row>
    <row r="77" spans="1:11" hidden="1">
      <c r="A77" s="109">
        <v>59</v>
      </c>
      <c r="B77" s="300"/>
      <c r="C77" s="412">
        <f>' Шаблон материалов'!B60</f>
        <v>0</v>
      </c>
      <c r="D77" s="412">
        <f>' Шаблон материалов'!C60</f>
        <v>0</v>
      </c>
      <c r="E77" s="412">
        <f>' Шаблон материалов'!D60</f>
        <v>0</v>
      </c>
      <c r="F77" s="412">
        <f>' Шаблон материалов'!E60</f>
        <v>0</v>
      </c>
      <c r="G77" s="412">
        <f>' Шаблон материалов'!F60</f>
        <v>0</v>
      </c>
      <c r="H77" s="412"/>
      <c r="I77" s="413">
        <f t="shared" si="0"/>
        <v>0</v>
      </c>
      <c r="J77" s="775">
        <f t="shared" si="1"/>
        <v>0</v>
      </c>
      <c r="K77" s="776"/>
    </row>
    <row r="78" spans="1:11" hidden="1">
      <c r="A78" s="109">
        <v>60</v>
      </c>
      <c r="B78" s="300"/>
      <c r="C78" s="412">
        <f>' Шаблон материалов'!B61</f>
        <v>0</v>
      </c>
      <c r="D78" s="412">
        <f>' Шаблон материалов'!C61</f>
        <v>0</v>
      </c>
      <c r="E78" s="412">
        <f>' Шаблон материалов'!D61</f>
        <v>0</v>
      </c>
      <c r="F78" s="412">
        <f>' Шаблон материалов'!E61</f>
        <v>0</v>
      </c>
      <c r="G78" s="412">
        <f>' Шаблон материалов'!F61</f>
        <v>0</v>
      </c>
      <c r="H78" s="412"/>
      <c r="I78" s="413">
        <f t="shared" si="0"/>
        <v>0</v>
      </c>
      <c r="J78" s="775">
        <f t="shared" si="1"/>
        <v>0</v>
      </c>
      <c r="K78" s="776"/>
    </row>
    <row r="79" spans="1:11" hidden="1">
      <c r="A79" s="109">
        <v>61</v>
      </c>
      <c r="B79" s="300"/>
      <c r="C79" s="412">
        <f>' Шаблон материалов'!B62</f>
        <v>0</v>
      </c>
      <c r="D79" s="412">
        <f>' Шаблон материалов'!C62</f>
        <v>0</v>
      </c>
      <c r="E79" s="412">
        <f>' Шаблон материалов'!D62</f>
        <v>0</v>
      </c>
      <c r="F79" s="412">
        <f>' Шаблон материалов'!E62</f>
        <v>0</v>
      </c>
      <c r="G79" s="412">
        <f>' Шаблон материалов'!F62</f>
        <v>0</v>
      </c>
      <c r="H79" s="412"/>
      <c r="I79" s="413">
        <f t="shared" si="0"/>
        <v>0</v>
      </c>
      <c r="J79" s="775">
        <f t="shared" si="1"/>
        <v>0</v>
      </c>
      <c r="K79" s="776"/>
    </row>
    <row r="80" spans="1:11" hidden="1">
      <c r="A80" s="109">
        <v>62</v>
      </c>
      <c r="B80" s="300"/>
      <c r="C80" s="412">
        <f>' Шаблон материалов'!B63</f>
        <v>0</v>
      </c>
      <c r="D80" s="412">
        <f>' Шаблон материалов'!C63</f>
        <v>0</v>
      </c>
      <c r="E80" s="412">
        <f>' Шаблон материалов'!D63</f>
        <v>0</v>
      </c>
      <c r="F80" s="412">
        <f>' Шаблон материалов'!E63</f>
        <v>0</v>
      </c>
      <c r="G80" s="412">
        <f>' Шаблон материалов'!F63</f>
        <v>0</v>
      </c>
      <c r="H80" s="412"/>
      <c r="I80" s="413">
        <f t="shared" si="0"/>
        <v>0</v>
      </c>
      <c r="J80" s="775">
        <f t="shared" si="1"/>
        <v>0</v>
      </c>
      <c r="K80" s="776"/>
    </row>
    <row r="81" spans="1:11" hidden="1">
      <c r="A81" s="109">
        <v>63</v>
      </c>
      <c r="B81" s="300"/>
      <c r="C81" s="412">
        <f>' Шаблон материалов'!B64</f>
        <v>0</v>
      </c>
      <c r="D81" s="412">
        <f>' Шаблон материалов'!C64</f>
        <v>0</v>
      </c>
      <c r="E81" s="412">
        <f>' Шаблон материалов'!D64</f>
        <v>0</v>
      </c>
      <c r="F81" s="412">
        <f>' Шаблон материалов'!E64</f>
        <v>0</v>
      </c>
      <c r="G81" s="412">
        <f>' Шаблон материалов'!F64</f>
        <v>0</v>
      </c>
      <c r="H81" s="412"/>
      <c r="I81" s="413">
        <f t="shared" si="0"/>
        <v>0</v>
      </c>
      <c r="J81" s="775">
        <f t="shared" si="1"/>
        <v>0</v>
      </c>
      <c r="K81" s="776"/>
    </row>
    <row r="82" spans="1:11" hidden="1">
      <c r="A82" s="109">
        <v>64</v>
      </c>
      <c r="B82" s="300"/>
      <c r="C82" s="412">
        <f>' Шаблон материалов'!B65</f>
        <v>0</v>
      </c>
      <c r="D82" s="412">
        <f>' Шаблон материалов'!C65</f>
        <v>0</v>
      </c>
      <c r="E82" s="412">
        <f>' Шаблон материалов'!D65</f>
        <v>0</v>
      </c>
      <c r="F82" s="412">
        <f>' Шаблон материалов'!E65</f>
        <v>0</v>
      </c>
      <c r="G82" s="412">
        <f>' Шаблон материалов'!F65</f>
        <v>0</v>
      </c>
      <c r="H82" s="412"/>
      <c r="I82" s="413">
        <f t="shared" si="0"/>
        <v>0</v>
      </c>
      <c r="J82" s="775">
        <f t="shared" si="1"/>
        <v>0</v>
      </c>
      <c r="K82" s="776"/>
    </row>
    <row r="83" spans="1:11" hidden="1">
      <c r="A83" s="109">
        <v>65</v>
      </c>
      <c r="B83" s="300"/>
      <c r="C83" s="412">
        <f>' Шаблон материалов'!B66</f>
        <v>0</v>
      </c>
      <c r="D83" s="412">
        <f>' Шаблон материалов'!C66</f>
        <v>0</v>
      </c>
      <c r="E83" s="412">
        <f>' Шаблон материалов'!D66</f>
        <v>0</v>
      </c>
      <c r="F83" s="412">
        <f>' Шаблон материалов'!E66</f>
        <v>0</v>
      </c>
      <c r="G83" s="412">
        <f>' Шаблон материалов'!F66</f>
        <v>0</v>
      </c>
      <c r="H83" s="412"/>
      <c r="I83" s="413">
        <f t="shared" ref="I83:I108" si="2">$F$11*H83*D83</f>
        <v>0</v>
      </c>
      <c r="J83" s="775">
        <f t="shared" si="1"/>
        <v>0</v>
      </c>
      <c r="K83" s="776"/>
    </row>
    <row r="84" spans="1:11" hidden="1">
      <c r="A84" s="109">
        <v>66</v>
      </c>
      <c r="B84" s="300"/>
      <c r="C84" s="412">
        <f>' Шаблон материалов'!B67</f>
        <v>0</v>
      </c>
      <c r="D84" s="412">
        <f>' Шаблон материалов'!C67</f>
        <v>0</v>
      </c>
      <c r="E84" s="412">
        <f>' Шаблон материалов'!D67</f>
        <v>0</v>
      </c>
      <c r="F84" s="412">
        <f>' Шаблон материалов'!E67</f>
        <v>0</v>
      </c>
      <c r="G84" s="412">
        <f>' Шаблон материалов'!F67</f>
        <v>0</v>
      </c>
      <c r="H84" s="412"/>
      <c r="I84" s="413">
        <f t="shared" si="2"/>
        <v>0</v>
      </c>
      <c r="J84" s="775">
        <f t="shared" ref="J84:J108" si="3">G84*I84*E84</f>
        <v>0</v>
      </c>
      <c r="K84" s="776"/>
    </row>
    <row r="85" spans="1:11" hidden="1">
      <c r="A85" s="109">
        <v>67</v>
      </c>
      <c r="B85" s="300"/>
      <c r="C85" s="412">
        <f>' Шаблон материалов'!B68</f>
        <v>0</v>
      </c>
      <c r="D85" s="412">
        <f>' Шаблон материалов'!C68</f>
        <v>0</v>
      </c>
      <c r="E85" s="412">
        <f>' Шаблон материалов'!D68</f>
        <v>0</v>
      </c>
      <c r="F85" s="412">
        <f>' Шаблон материалов'!E68</f>
        <v>0</v>
      </c>
      <c r="G85" s="412">
        <f>' Шаблон материалов'!F68</f>
        <v>0</v>
      </c>
      <c r="H85" s="412"/>
      <c r="I85" s="413">
        <f t="shared" si="2"/>
        <v>0</v>
      </c>
      <c r="J85" s="775">
        <f t="shared" si="3"/>
        <v>0</v>
      </c>
      <c r="K85" s="776"/>
    </row>
    <row r="86" spans="1:11" hidden="1">
      <c r="A86" s="109">
        <v>68</v>
      </c>
      <c r="B86" s="300"/>
      <c r="C86" s="412">
        <f>' Шаблон материалов'!B69</f>
        <v>0</v>
      </c>
      <c r="D86" s="412">
        <f>' Шаблон материалов'!C69</f>
        <v>0</v>
      </c>
      <c r="E86" s="412">
        <f>' Шаблон материалов'!D69</f>
        <v>0</v>
      </c>
      <c r="F86" s="412">
        <f>' Шаблон материалов'!E69</f>
        <v>0</v>
      </c>
      <c r="G86" s="412">
        <f>' Шаблон материалов'!F69</f>
        <v>0</v>
      </c>
      <c r="H86" s="412"/>
      <c r="I86" s="413">
        <f t="shared" si="2"/>
        <v>0</v>
      </c>
      <c r="J86" s="775">
        <f t="shared" si="3"/>
        <v>0</v>
      </c>
      <c r="K86" s="776"/>
    </row>
    <row r="87" spans="1:11" hidden="1">
      <c r="A87" s="109">
        <v>69</v>
      </c>
      <c r="B87" s="300"/>
      <c r="C87" s="412">
        <f>' Шаблон материалов'!B70</f>
        <v>0</v>
      </c>
      <c r="D87" s="412">
        <f>' Шаблон материалов'!C70</f>
        <v>0</v>
      </c>
      <c r="E87" s="412">
        <f>' Шаблон материалов'!D70</f>
        <v>0</v>
      </c>
      <c r="F87" s="412">
        <f>' Шаблон материалов'!E70</f>
        <v>0</v>
      </c>
      <c r="G87" s="412">
        <f>' Шаблон материалов'!F70</f>
        <v>0</v>
      </c>
      <c r="H87" s="412"/>
      <c r="I87" s="413">
        <f t="shared" si="2"/>
        <v>0</v>
      </c>
      <c r="J87" s="775">
        <f t="shared" si="3"/>
        <v>0</v>
      </c>
      <c r="K87" s="776"/>
    </row>
    <row r="88" spans="1:11" hidden="1">
      <c r="A88" s="109">
        <v>70</v>
      </c>
      <c r="B88" s="300"/>
      <c r="C88" s="412">
        <f>' Шаблон материалов'!B71</f>
        <v>0</v>
      </c>
      <c r="D88" s="412">
        <f>' Шаблон материалов'!C71</f>
        <v>0</v>
      </c>
      <c r="E88" s="412">
        <f>' Шаблон материалов'!D71</f>
        <v>0</v>
      </c>
      <c r="F88" s="412">
        <f>' Шаблон материалов'!E71</f>
        <v>0</v>
      </c>
      <c r="G88" s="412">
        <f>' Шаблон материалов'!F71</f>
        <v>0</v>
      </c>
      <c r="H88" s="412"/>
      <c r="I88" s="413">
        <f t="shared" si="2"/>
        <v>0</v>
      </c>
      <c r="J88" s="775">
        <f t="shared" si="3"/>
        <v>0</v>
      </c>
      <c r="K88" s="776"/>
    </row>
    <row r="89" spans="1:11" hidden="1">
      <c r="A89" s="109">
        <v>71</v>
      </c>
      <c r="B89" s="300"/>
      <c r="C89" s="412">
        <f>' Шаблон материалов'!B72</f>
        <v>0</v>
      </c>
      <c r="D89" s="412">
        <f>' Шаблон материалов'!C72</f>
        <v>0</v>
      </c>
      <c r="E89" s="412">
        <f>' Шаблон материалов'!D72</f>
        <v>0</v>
      </c>
      <c r="F89" s="412">
        <f>' Шаблон материалов'!E72</f>
        <v>0</v>
      </c>
      <c r="G89" s="412">
        <f>' Шаблон материалов'!F72</f>
        <v>0</v>
      </c>
      <c r="H89" s="412"/>
      <c r="I89" s="413">
        <f t="shared" si="2"/>
        <v>0</v>
      </c>
      <c r="J89" s="775">
        <f t="shared" si="3"/>
        <v>0</v>
      </c>
      <c r="K89" s="776"/>
    </row>
    <row r="90" spans="1:11" hidden="1">
      <c r="A90" s="109">
        <v>72</v>
      </c>
      <c r="B90" s="300"/>
      <c r="C90" s="412">
        <f>' Шаблон материалов'!B73</f>
        <v>0</v>
      </c>
      <c r="D90" s="412">
        <f>' Шаблон материалов'!C73</f>
        <v>0</v>
      </c>
      <c r="E90" s="412">
        <f>' Шаблон материалов'!D73</f>
        <v>0</v>
      </c>
      <c r="F90" s="412">
        <f>' Шаблон материалов'!E73</f>
        <v>0</v>
      </c>
      <c r="G90" s="412">
        <f>' Шаблон материалов'!F73</f>
        <v>0</v>
      </c>
      <c r="H90" s="412"/>
      <c r="I90" s="413">
        <f t="shared" si="2"/>
        <v>0</v>
      </c>
      <c r="J90" s="775">
        <f t="shared" si="3"/>
        <v>0</v>
      </c>
      <c r="K90" s="776"/>
    </row>
    <row r="91" spans="1:11" hidden="1">
      <c r="A91" s="109">
        <v>73</v>
      </c>
      <c r="B91" s="300"/>
      <c r="C91" s="412">
        <f>' Шаблон материалов'!B74</f>
        <v>0</v>
      </c>
      <c r="D91" s="412">
        <f>' Шаблон материалов'!C74</f>
        <v>0</v>
      </c>
      <c r="E91" s="412">
        <f>' Шаблон материалов'!D74</f>
        <v>0</v>
      </c>
      <c r="F91" s="412">
        <f>' Шаблон материалов'!E74</f>
        <v>0</v>
      </c>
      <c r="G91" s="412">
        <f>' Шаблон материалов'!F74</f>
        <v>0</v>
      </c>
      <c r="H91" s="412"/>
      <c r="I91" s="413">
        <f t="shared" si="2"/>
        <v>0</v>
      </c>
      <c r="J91" s="775">
        <f t="shared" si="3"/>
        <v>0</v>
      </c>
      <c r="K91" s="776"/>
    </row>
    <row r="92" spans="1:11" hidden="1">
      <c r="A92" s="109">
        <v>74</v>
      </c>
      <c r="B92" s="300"/>
      <c r="C92" s="412">
        <f>' Шаблон материалов'!B75</f>
        <v>0</v>
      </c>
      <c r="D92" s="412">
        <f>' Шаблон материалов'!C75</f>
        <v>0</v>
      </c>
      <c r="E92" s="412">
        <f>' Шаблон материалов'!D75</f>
        <v>0</v>
      </c>
      <c r="F92" s="412">
        <f>' Шаблон материалов'!E75</f>
        <v>0</v>
      </c>
      <c r="G92" s="412">
        <f>' Шаблон материалов'!F75</f>
        <v>0</v>
      </c>
      <c r="H92" s="412"/>
      <c r="I92" s="413">
        <f t="shared" si="2"/>
        <v>0</v>
      </c>
      <c r="J92" s="775">
        <f t="shared" si="3"/>
        <v>0</v>
      </c>
      <c r="K92" s="776"/>
    </row>
    <row r="93" spans="1:11">
      <c r="A93" s="109">
        <v>75</v>
      </c>
      <c r="B93" s="300"/>
      <c r="C93" s="412">
        <f>' Шаблон материалов'!B76</f>
        <v>0</v>
      </c>
      <c r="D93" s="412">
        <v>1</v>
      </c>
      <c r="E93" s="412">
        <v>1</v>
      </c>
      <c r="F93" s="412">
        <f>' Шаблон материалов'!E76</f>
        <v>0</v>
      </c>
      <c r="G93" s="412">
        <f>' Шаблон материалов'!F76</f>
        <v>0</v>
      </c>
      <c r="H93" s="412">
        <v>0.08</v>
      </c>
      <c r="I93" s="413">
        <f t="shared" si="2"/>
        <v>0</v>
      </c>
      <c r="J93" s="775">
        <f t="shared" si="3"/>
        <v>0</v>
      </c>
      <c r="K93" s="776"/>
    </row>
    <row r="94" spans="1:11" hidden="1">
      <c r="A94" s="109">
        <v>76</v>
      </c>
      <c r="B94" s="300"/>
      <c r="C94" s="412">
        <f>' Шаблон материалов'!B77</f>
        <v>0</v>
      </c>
      <c r="D94" s="412">
        <v>1</v>
      </c>
      <c r="E94" s="412">
        <v>1</v>
      </c>
      <c r="F94" s="412">
        <f>' Шаблон материалов'!E77</f>
        <v>0</v>
      </c>
      <c r="G94" s="412">
        <f>' Шаблон материалов'!F77</f>
        <v>0</v>
      </c>
      <c r="H94" s="412"/>
      <c r="I94" s="413">
        <f t="shared" si="2"/>
        <v>0</v>
      </c>
      <c r="J94" s="775">
        <f t="shared" si="3"/>
        <v>0</v>
      </c>
      <c r="K94" s="776"/>
    </row>
    <row r="95" spans="1:11" hidden="1">
      <c r="A95" s="109">
        <v>77</v>
      </c>
      <c r="B95" s="300"/>
      <c r="C95" s="412">
        <f>' Шаблон материалов'!B78</f>
        <v>0</v>
      </c>
      <c r="D95" s="412">
        <f>' Шаблон материалов'!C78</f>
        <v>0</v>
      </c>
      <c r="E95" s="412">
        <f>' Шаблон материалов'!D78</f>
        <v>0</v>
      </c>
      <c r="F95" s="412">
        <f>' Шаблон материалов'!E78</f>
        <v>0</v>
      </c>
      <c r="G95" s="412">
        <f>' Шаблон материалов'!F78</f>
        <v>0</v>
      </c>
      <c r="H95" s="412"/>
      <c r="I95" s="413">
        <f t="shared" si="2"/>
        <v>0</v>
      </c>
      <c r="J95" s="775">
        <f t="shared" si="3"/>
        <v>0</v>
      </c>
      <c r="K95" s="776"/>
    </row>
    <row r="96" spans="1:11" hidden="1">
      <c r="A96" s="109">
        <v>78</v>
      </c>
      <c r="B96" s="300"/>
      <c r="C96" s="412">
        <f>' Шаблон материалов'!B79</f>
        <v>0</v>
      </c>
      <c r="D96" s="412">
        <f>' Шаблон материалов'!C79</f>
        <v>0</v>
      </c>
      <c r="E96" s="412">
        <f>' Шаблон материалов'!D79</f>
        <v>0</v>
      </c>
      <c r="F96" s="412">
        <f>' Шаблон материалов'!E79</f>
        <v>0</v>
      </c>
      <c r="G96" s="412">
        <f>' Шаблон материалов'!F79</f>
        <v>0</v>
      </c>
      <c r="H96" s="412"/>
      <c r="I96" s="413">
        <f t="shared" si="2"/>
        <v>0</v>
      </c>
      <c r="J96" s="775">
        <f t="shared" si="3"/>
        <v>0</v>
      </c>
      <c r="K96" s="776"/>
    </row>
    <row r="97" spans="1:11" hidden="1">
      <c r="A97" s="109">
        <v>79</v>
      </c>
      <c r="B97" s="300"/>
      <c r="C97" s="412">
        <f>' Шаблон материалов'!B80</f>
        <v>0</v>
      </c>
      <c r="D97" s="412">
        <f>' Шаблон материалов'!C80</f>
        <v>0</v>
      </c>
      <c r="E97" s="412">
        <f>' Шаблон материалов'!D80</f>
        <v>0</v>
      </c>
      <c r="F97" s="412">
        <f>' Шаблон материалов'!E80</f>
        <v>0</v>
      </c>
      <c r="G97" s="412">
        <f>' Шаблон материалов'!F80</f>
        <v>0</v>
      </c>
      <c r="H97" s="412"/>
      <c r="I97" s="413">
        <f t="shared" si="2"/>
        <v>0</v>
      </c>
      <c r="J97" s="775">
        <f t="shared" si="3"/>
        <v>0</v>
      </c>
      <c r="K97" s="776"/>
    </row>
    <row r="98" spans="1:11" hidden="1">
      <c r="A98" s="109">
        <v>80</v>
      </c>
      <c r="B98" s="300"/>
      <c r="C98" s="412">
        <f>' Шаблон материалов'!B81</f>
        <v>0</v>
      </c>
      <c r="D98" s="412">
        <f>' Шаблон материалов'!C81</f>
        <v>0</v>
      </c>
      <c r="E98" s="412">
        <f>' Шаблон материалов'!D81</f>
        <v>0</v>
      </c>
      <c r="F98" s="412">
        <f>' Шаблон материалов'!E81</f>
        <v>0</v>
      </c>
      <c r="G98" s="412">
        <f>' Шаблон материалов'!F81</f>
        <v>0</v>
      </c>
      <c r="H98" s="412"/>
      <c r="I98" s="413">
        <f t="shared" si="2"/>
        <v>0</v>
      </c>
      <c r="J98" s="775">
        <f t="shared" si="3"/>
        <v>0</v>
      </c>
      <c r="K98" s="776"/>
    </row>
    <row r="99" spans="1:11" hidden="1">
      <c r="A99" s="109">
        <v>81</v>
      </c>
      <c r="B99" s="300"/>
      <c r="C99" s="412">
        <f>' Шаблон материалов'!B82</f>
        <v>0</v>
      </c>
      <c r="D99" s="412">
        <f>' Шаблон материалов'!C82</f>
        <v>0</v>
      </c>
      <c r="E99" s="412">
        <f>' Шаблон материалов'!D82</f>
        <v>0</v>
      </c>
      <c r="F99" s="412">
        <f>' Шаблон материалов'!E82</f>
        <v>0</v>
      </c>
      <c r="G99" s="412">
        <f>' Шаблон материалов'!F82</f>
        <v>0</v>
      </c>
      <c r="H99" s="412"/>
      <c r="I99" s="413">
        <f t="shared" si="2"/>
        <v>0</v>
      </c>
      <c r="J99" s="775">
        <f t="shared" si="3"/>
        <v>0</v>
      </c>
      <c r="K99" s="776"/>
    </row>
    <row r="100" spans="1:11" hidden="1">
      <c r="A100" s="109">
        <v>82</v>
      </c>
      <c r="B100" s="300"/>
      <c r="C100" s="412">
        <f>' Шаблон материалов'!B83</f>
        <v>0</v>
      </c>
      <c r="D100" s="412">
        <f>' Шаблон материалов'!C83</f>
        <v>0</v>
      </c>
      <c r="E100" s="412">
        <f>' Шаблон материалов'!D83</f>
        <v>0</v>
      </c>
      <c r="F100" s="412">
        <f>' Шаблон материалов'!E83</f>
        <v>0</v>
      </c>
      <c r="G100" s="412">
        <f>' Шаблон материалов'!F83</f>
        <v>0</v>
      </c>
      <c r="H100" s="412"/>
      <c r="I100" s="413">
        <f t="shared" si="2"/>
        <v>0</v>
      </c>
      <c r="J100" s="775">
        <f t="shared" si="3"/>
        <v>0</v>
      </c>
      <c r="K100" s="776"/>
    </row>
    <row r="101" spans="1:11" hidden="1">
      <c r="A101" s="109">
        <v>83</v>
      </c>
      <c r="B101" s="300"/>
      <c r="C101" s="412">
        <f>' Шаблон материалов'!B84</f>
        <v>0</v>
      </c>
      <c r="D101" s="412">
        <f>' Шаблон материалов'!C84</f>
        <v>0</v>
      </c>
      <c r="E101" s="412">
        <f>' Шаблон материалов'!D84</f>
        <v>0</v>
      </c>
      <c r="F101" s="412">
        <f>' Шаблон материалов'!E84</f>
        <v>0</v>
      </c>
      <c r="G101" s="412">
        <f>' Шаблон материалов'!F84</f>
        <v>0</v>
      </c>
      <c r="H101" s="412"/>
      <c r="I101" s="413">
        <f t="shared" si="2"/>
        <v>0</v>
      </c>
      <c r="J101" s="775">
        <f t="shared" si="3"/>
        <v>0</v>
      </c>
      <c r="K101" s="776"/>
    </row>
    <row r="102" spans="1:11" hidden="1">
      <c r="A102" s="109">
        <v>84</v>
      </c>
      <c r="B102" s="300"/>
      <c r="C102" s="412">
        <f>' Шаблон материалов'!B85</f>
        <v>0</v>
      </c>
      <c r="D102" s="412">
        <f>' Шаблон материалов'!C85</f>
        <v>0</v>
      </c>
      <c r="E102" s="412">
        <f>' Шаблон материалов'!D85</f>
        <v>0</v>
      </c>
      <c r="F102" s="412">
        <f>' Шаблон материалов'!E85</f>
        <v>0</v>
      </c>
      <c r="G102" s="412">
        <f>' Шаблон материалов'!F85</f>
        <v>0</v>
      </c>
      <c r="H102" s="412"/>
      <c r="I102" s="413">
        <f t="shared" si="2"/>
        <v>0</v>
      </c>
      <c r="J102" s="775">
        <f t="shared" si="3"/>
        <v>0</v>
      </c>
      <c r="K102" s="776"/>
    </row>
    <row r="103" spans="1:11" hidden="1">
      <c r="A103" s="109">
        <v>85</v>
      </c>
      <c r="B103" s="300"/>
      <c r="C103" s="412">
        <f>' Шаблон материалов'!B86</f>
        <v>0</v>
      </c>
      <c r="D103" s="412">
        <f>' Шаблон материалов'!C86</f>
        <v>0</v>
      </c>
      <c r="E103" s="412">
        <f>' Шаблон материалов'!D86</f>
        <v>0</v>
      </c>
      <c r="F103" s="412">
        <f>' Шаблон материалов'!E86</f>
        <v>0</v>
      </c>
      <c r="G103" s="412">
        <f>' Шаблон материалов'!F86</f>
        <v>0</v>
      </c>
      <c r="H103" s="412"/>
      <c r="I103" s="413">
        <f t="shared" si="2"/>
        <v>0</v>
      </c>
      <c r="J103" s="775">
        <f t="shared" si="3"/>
        <v>0</v>
      </c>
      <c r="K103" s="776"/>
    </row>
    <row r="104" spans="1:11" hidden="1">
      <c r="A104" s="109">
        <v>86</v>
      </c>
      <c r="B104" s="300"/>
      <c r="C104" s="412">
        <f>' Шаблон материалов'!B87</f>
        <v>0</v>
      </c>
      <c r="D104" s="412">
        <f>' Шаблон материалов'!C87</f>
        <v>0</v>
      </c>
      <c r="E104" s="412">
        <f>' Шаблон материалов'!D87</f>
        <v>0</v>
      </c>
      <c r="F104" s="412">
        <f>' Шаблон материалов'!E87</f>
        <v>0</v>
      </c>
      <c r="G104" s="412">
        <f>' Шаблон материалов'!F87</f>
        <v>0</v>
      </c>
      <c r="H104" s="412"/>
      <c r="I104" s="413">
        <f t="shared" si="2"/>
        <v>0</v>
      </c>
      <c r="J104" s="775">
        <f t="shared" si="3"/>
        <v>0</v>
      </c>
      <c r="K104" s="776"/>
    </row>
    <row r="105" spans="1:11" hidden="1">
      <c r="A105" s="109">
        <v>87</v>
      </c>
      <c r="B105" s="300"/>
      <c r="C105" s="412">
        <f>' Шаблон материалов'!B88</f>
        <v>0</v>
      </c>
      <c r="D105" s="412">
        <f>' Шаблон материалов'!C88</f>
        <v>0</v>
      </c>
      <c r="E105" s="412">
        <f>' Шаблон материалов'!D88</f>
        <v>0</v>
      </c>
      <c r="F105" s="412">
        <f>' Шаблон материалов'!E88</f>
        <v>0</v>
      </c>
      <c r="G105" s="412">
        <f>' Шаблон материалов'!F88</f>
        <v>0</v>
      </c>
      <c r="H105" s="412"/>
      <c r="I105" s="413">
        <f t="shared" si="2"/>
        <v>0</v>
      </c>
      <c r="J105" s="775">
        <f t="shared" si="3"/>
        <v>0</v>
      </c>
      <c r="K105" s="776"/>
    </row>
    <row r="106" spans="1:11" hidden="1">
      <c r="A106" s="109">
        <v>88</v>
      </c>
      <c r="B106" s="300"/>
      <c r="C106" s="412">
        <f>' Шаблон материалов'!B89</f>
        <v>0</v>
      </c>
      <c r="D106" s="412">
        <f>' Шаблон материалов'!C89</f>
        <v>0</v>
      </c>
      <c r="E106" s="412">
        <f>' Шаблон материалов'!D89</f>
        <v>0</v>
      </c>
      <c r="F106" s="412">
        <f>' Шаблон материалов'!E89</f>
        <v>0</v>
      </c>
      <c r="G106" s="412">
        <f>' Шаблон материалов'!F89</f>
        <v>0</v>
      </c>
      <c r="H106" s="412"/>
      <c r="I106" s="413">
        <f t="shared" si="2"/>
        <v>0</v>
      </c>
      <c r="J106" s="775">
        <f t="shared" si="3"/>
        <v>0</v>
      </c>
      <c r="K106" s="776"/>
    </row>
    <row r="107" spans="1:11" hidden="1">
      <c r="A107" s="109">
        <v>89</v>
      </c>
      <c r="B107" s="300"/>
      <c r="C107" s="412">
        <f>' Шаблон материалов'!B90</f>
        <v>0</v>
      </c>
      <c r="D107" s="412">
        <f>' Шаблон материалов'!C90</f>
        <v>0</v>
      </c>
      <c r="E107" s="412">
        <f>' Шаблон материалов'!D90</f>
        <v>0</v>
      </c>
      <c r="F107" s="412">
        <f>' Шаблон материалов'!E90</f>
        <v>0</v>
      </c>
      <c r="G107" s="412">
        <f>' Шаблон материалов'!F90</f>
        <v>0</v>
      </c>
      <c r="H107" s="412"/>
      <c r="I107" s="413">
        <f t="shared" si="2"/>
        <v>0</v>
      </c>
      <c r="J107" s="775">
        <f t="shared" si="3"/>
        <v>0</v>
      </c>
      <c r="K107" s="776"/>
    </row>
    <row r="108" spans="1:11" hidden="1">
      <c r="A108" s="109">
        <v>90</v>
      </c>
      <c r="B108" s="300"/>
      <c r="C108" s="412">
        <f>' Шаблон материалов'!B91</f>
        <v>0</v>
      </c>
      <c r="D108" s="412">
        <f>' Шаблон материалов'!C91</f>
        <v>0</v>
      </c>
      <c r="E108" s="412">
        <f>' Шаблон материалов'!D91</f>
        <v>0</v>
      </c>
      <c r="F108" s="412">
        <f>' Шаблон материалов'!E91</f>
        <v>0</v>
      </c>
      <c r="G108" s="412">
        <f>' Шаблон материалов'!F91</f>
        <v>0</v>
      </c>
      <c r="H108" s="412"/>
      <c r="I108" s="413">
        <f t="shared" si="2"/>
        <v>0</v>
      </c>
      <c r="J108" s="775">
        <f t="shared" si="3"/>
        <v>0</v>
      </c>
      <c r="K108" s="776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55" t="s">
        <v>116</v>
      </c>
      <c r="E110" s="755"/>
      <c r="F110" s="755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>
      <c r="A112" s="177"/>
      <c r="B112" s="177"/>
      <c r="C112" s="760" t="s">
        <v>38</v>
      </c>
      <c r="D112" s="760"/>
      <c r="E112" s="760"/>
      <c r="F112" s="760"/>
      <c r="G112" s="760"/>
      <c r="H112" s="760"/>
      <c r="I112" s="760"/>
      <c r="J112" s="760"/>
      <c r="K112" s="760"/>
    </row>
    <row r="113" spans="1:11" ht="15.6" customHeight="1">
      <c r="A113" s="740" t="s">
        <v>150</v>
      </c>
      <c r="B113" s="741"/>
      <c r="C113" s="742"/>
      <c r="D113" s="175" t="s">
        <v>23576</v>
      </c>
      <c r="E113" s="173">
        <v>7.6</v>
      </c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43"/>
      <c r="B114" s="744"/>
      <c r="C114" s="745"/>
      <c r="D114" s="189" t="s">
        <v>144</v>
      </c>
      <c r="E114" s="174">
        <v>0.2</v>
      </c>
      <c r="F114" s="190" t="s">
        <v>145</v>
      </c>
      <c r="G114" s="174"/>
      <c r="H114" s="189" t="s">
        <v>146</v>
      </c>
      <c r="I114" s="174"/>
      <c r="J114" s="179"/>
    </row>
    <row r="115" spans="1:11" ht="14.45" customHeight="1">
      <c r="A115" s="224"/>
      <c r="B115" s="225"/>
      <c r="C115" s="254"/>
      <c r="D115" s="227" t="s">
        <v>141</v>
      </c>
      <c r="E115" s="228">
        <f>IF(E114=0,0,E113/E114)</f>
        <v>37.999999999999993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557"/>
      <c r="K115" s="235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63" t="s">
        <v>7</v>
      </c>
      <c r="B117" s="765" t="s">
        <v>178</v>
      </c>
      <c r="C117" s="767" t="s">
        <v>151</v>
      </c>
      <c r="D117" s="379" t="s">
        <v>23449</v>
      </c>
      <c r="E117" s="769" t="s">
        <v>113</v>
      </c>
      <c r="F117" s="782" t="s">
        <v>118</v>
      </c>
      <c r="G117" s="767" t="s">
        <v>26</v>
      </c>
      <c r="H117" s="767" t="s">
        <v>117</v>
      </c>
      <c r="I117" s="773" t="s">
        <v>27</v>
      </c>
      <c r="J117" s="761" t="s">
        <v>10</v>
      </c>
      <c r="K117" s="762"/>
    </row>
    <row r="118" spans="1:11">
      <c r="A118" s="764"/>
      <c r="B118" s="766"/>
      <c r="C118" s="768"/>
      <c r="D118" s="431">
        <f>K9</f>
        <v>0.85</v>
      </c>
      <c r="E118" s="770"/>
      <c r="F118" s="783"/>
      <c r="G118" s="768"/>
      <c r="H118" s="768"/>
      <c r="I118" s="774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0.85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 t="s">
        <v>23577</v>
      </c>
      <c r="D120" s="430">
        <f t="shared" ref="D120:D174" si="4">$D$118</f>
        <v>0.85</v>
      </c>
      <c r="E120" s="419">
        <v>1</v>
      </c>
      <c r="F120" s="276">
        <v>5</v>
      </c>
      <c r="G120" s="291">
        <v>35</v>
      </c>
      <c r="H120" s="3">
        <f t="shared" ref="H120:H172" si="5">$F$11</f>
        <v>0</v>
      </c>
      <c r="I120" s="53">
        <f t="shared" ref="I120:I174" si="6">IF(D120=0,0,(G120/60*H120/D120+F120/60)*E120)</f>
        <v>8.3333333333333329E-2</v>
      </c>
      <c r="J120" s="53">
        <f>I120*инф.!$D$1</f>
        <v>20.833333333333332</v>
      </c>
      <c r="K120" s="53">
        <f>IF(I120=0,0,(инф.!$C$1)*I120)</f>
        <v>83.333333333333329</v>
      </c>
    </row>
    <row r="121" spans="1:11">
      <c r="A121" s="3">
        <v>3</v>
      </c>
      <c r="B121" s="276"/>
      <c r="C121" s="278" t="s">
        <v>23575</v>
      </c>
      <c r="D121" s="430">
        <f t="shared" si="4"/>
        <v>0.85</v>
      </c>
      <c r="E121" s="419">
        <v>1</v>
      </c>
      <c r="F121" s="276">
        <v>1</v>
      </c>
      <c r="G121" s="291">
        <v>2</v>
      </c>
      <c r="H121" s="3">
        <f t="shared" si="5"/>
        <v>0</v>
      </c>
      <c r="I121" s="53">
        <f t="shared" si="6"/>
        <v>1.6666666666666666E-2</v>
      </c>
      <c r="J121" s="53">
        <f>I121*инф.!$D$1</f>
        <v>4.166666666666667</v>
      </c>
      <c r="K121" s="53">
        <f>IF(I121=0,0,(инф.!$C$1)*I121)</f>
        <v>16.666666666666668</v>
      </c>
    </row>
    <row r="122" spans="1:11" hidden="1">
      <c r="A122" s="3">
        <v>4</v>
      </c>
      <c r="B122" s="276"/>
      <c r="C122" s="278"/>
      <c r="D122" s="430">
        <f t="shared" si="4"/>
        <v>0.85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 hidden="1">
      <c r="A123" s="3">
        <v>5</v>
      </c>
      <c r="B123" s="276"/>
      <c r="C123" s="278"/>
      <c r="D123" s="430">
        <f t="shared" si="4"/>
        <v>0.85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 hidden="1">
      <c r="A124" s="3">
        <v>6</v>
      </c>
      <c r="B124" s="276"/>
      <c r="C124" s="278"/>
      <c r="D124" s="430">
        <f t="shared" si="4"/>
        <v>0.85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 hidden="1">
      <c r="A125" s="3">
        <v>7</v>
      </c>
      <c r="B125" s="276"/>
      <c r="D125" s="430">
        <f t="shared" si="4"/>
        <v>0.85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 hidden="1">
      <c r="A126" s="3">
        <v>8</v>
      </c>
      <c r="B126" s="276"/>
      <c r="D126" s="430">
        <f t="shared" si="4"/>
        <v>0.85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 hidden="1">
      <c r="A127" s="3">
        <v>9</v>
      </c>
      <c r="B127" s="276"/>
      <c r="C127" s="278"/>
      <c r="D127" s="430">
        <f t="shared" si="4"/>
        <v>0.85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 hidden="1">
      <c r="A128" s="3">
        <v>10</v>
      </c>
      <c r="B128" s="276"/>
      <c r="C128" s="278"/>
      <c r="D128" s="430">
        <f t="shared" si="4"/>
        <v>0.85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 hidden="1">
      <c r="A129" s="3">
        <v>11</v>
      </c>
      <c r="B129" s="276"/>
      <c r="C129" s="278"/>
      <c r="D129" s="430">
        <f t="shared" si="4"/>
        <v>0.85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 hidden="1">
      <c r="A130" s="3">
        <v>12</v>
      </c>
      <c r="B130" s="276"/>
      <c r="C130" s="278"/>
      <c r="D130" s="430">
        <f t="shared" si="4"/>
        <v>0.85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 hidden="1">
      <c r="A131" s="3">
        <v>13</v>
      </c>
      <c r="B131" s="276"/>
      <c r="C131" s="278"/>
      <c r="D131" s="430">
        <f t="shared" si="4"/>
        <v>0.85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 hidden="1">
      <c r="A132" s="3">
        <v>14</v>
      </c>
      <c r="B132" s="276"/>
      <c r="C132" s="278"/>
      <c r="D132" s="430">
        <f t="shared" si="4"/>
        <v>0.85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 hidden="1">
      <c r="A133" s="3">
        <v>15</v>
      </c>
      <c r="B133" s="276"/>
      <c r="C133" s="278"/>
      <c r="D133" s="430">
        <f t="shared" si="4"/>
        <v>0.85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 hidden="1">
      <c r="A134" s="3">
        <v>16</v>
      </c>
      <c r="B134" s="276"/>
      <c r="C134" s="278"/>
      <c r="D134" s="430">
        <f t="shared" si="4"/>
        <v>0.85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 hidden="1">
      <c r="A135" s="3">
        <v>17</v>
      </c>
      <c r="B135" s="276"/>
      <c r="C135" s="279"/>
      <c r="D135" s="430">
        <f t="shared" si="4"/>
        <v>0.85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 hidden="1">
      <c r="A136" s="3">
        <v>18</v>
      </c>
      <c r="B136" s="276"/>
      <c r="C136" s="279"/>
      <c r="D136" s="430">
        <f t="shared" si="4"/>
        <v>0.85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 hidden="1">
      <c r="A137" s="3">
        <v>19</v>
      </c>
      <c r="B137" s="414"/>
      <c r="C137" s="415"/>
      <c r="D137" s="430">
        <f t="shared" si="4"/>
        <v>0.85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 hidden="1">
      <c r="A138" s="3">
        <v>20</v>
      </c>
      <c r="B138" s="414"/>
      <c r="C138" s="415"/>
      <c r="D138" s="430">
        <f t="shared" si="4"/>
        <v>0.85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 hidden="1">
      <c r="A139" s="3">
        <v>21</v>
      </c>
      <c r="B139" s="414"/>
      <c r="C139" s="415"/>
      <c r="D139" s="430">
        <f t="shared" si="4"/>
        <v>0.85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 hidden="1">
      <c r="A140" s="3">
        <v>22</v>
      </c>
      <c r="B140" s="414"/>
      <c r="C140" s="415"/>
      <c r="D140" s="430">
        <f t="shared" si="4"/>
        <v>0.85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4"/>
        <v>0.85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276"/>
      <c r="C142" s="279"/>
      <c r="D142" s="430">
        <f t="shared" si="4"/>
        <v>0.85</v>
      </c>
      <c r="E142" s="419"/>
      <c r="F142" s="276"/>
      <c r="G142" s="291"/>
      <c r="H142" s="3">
        <f t="shared" si="5"/>
        <v>0</v>
      </c>
      <c r="I142" s="53">
        <f t="shared" si="6"/>
        <v>0</v>
      </c>
      <c r="J142" s="53"/>
      <c r="K142" s="53">
        <f>IF(I142=0,0,(инф.!$C$1)*I142)</f>
        <v>0</v>
      </c>
    </row>
    <row r="143" spans="1:11" hidden="1">
      <c r="A143" s="3">
        <v>25</v>
      </c>
      <c r="B143" s="276"/>
      <c r="C143" s="279"/>
      <c r="D143" s="430">
        <f t="shared" si="4"/>
        <v>0.85</v>
      </c>
      <c r="E143" s="419"/>
      <c r="F143" s="276"/>
      <c r="G143" s="291"/>
      <c r="H143" s="3">
        <f t="shared" si="5"/>
        <v>0</v>
      </c>
      <c r="I143" s="53">
        <f t="shared" si="6"/>
        <v>0</v>
      </c>
      <c r="J143" s="53"/>
      <c r="K143" s="53">
        <f>IF(I143=0,0,(инф.!$C$1)*I143)</f>
        <v>0</v>
      </c>
    </row>
    <row r="144" spans="1:11" hidden="1">
      <c r="A144" s="3">
        <v>26</v>
      </c>
      <c r="B144" s="276"/>
      <c r="C144" s="279"/>
      <c r="D144" s="430">
        <f t="shared" si="4"/>
        <v>0.85</v>
      </c>
      <c r="E144" s="419"/>
      <c r="F144" s="276"/>
      <c r="G144" s="291"/>
      <c r="H144" s="3">
        <f t="shared" si="5"/>
        <v>0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>
      <c r="A145" s="3">
        <v>27</v>
      </c>
      <c r="B145" s="276"/>
      <c r="C145" s="279"/>
      <c r="D145" s="430">
        <f t="shared" si="4"/>
        <v>0.85</v>
      </c>
      <c r="E145" s="419"/>
      <c r="F145" s="276"/>
      <c r="G145" s="291"/>
      <c r="H145" s="3">
        <f t="shared" si="5"/>
        <v>0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>
      <c r="A146" s="3">
        <v>28</v>
      </c>
      <c r="B146" s="276"/>
      <c r="C146" s="279"/>
      <c r="D146" s="430">
        <f t="shared" si="4"/>
        <v>0.85</v>
      </c>
      <c r="E146" s="419"/>
      <c r="F146" s="276"/>
      <c r="G146" s="291"/>
      <c r="H146" s="3">
        <f t="shared" si="5"/>
        <v>0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4"/>
        <v>0.85</v>
      </c>
      <c r="E147" s="419"/>
      <c r="F147" s="276"/>
      <c r="G147" s="291"/>
      <c r="H147" s="3">
        <f t="shared" si="5"/>
        <v>0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4"/>
        <v>0.85</v>
      </c>
      <c r="E148" s="419"/>
      <c r="F148" s="276"/>
      <c r="G148" s="291"/>
      <c r="H148" s="3">
        <f t="shared" si="5"/>
        <v>0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4"/>
        <v>0.85</v>
      </c>
      <c r="E149" s="419"/>
      <c r="F149" s="276"/>
      <c r="G149" s="291"/>
      <c r="H149" s="3">
        <f t="shared" si="5"/>
        <v>0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4"/>
        <v>0.85</v>
      </c>
      <c r="E150" s="419"/>
      <c r="F150" s="276"/>
      <c r="G150" s="291"/>
      <c r="H150" s="3">
        <f t="shared" si="5"/>
        <v>0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4"/>
        <v>0.85</v>
      </c>
      <c r="E151" s="419"/>
      <c r="F151" s="276"/>
      <c r="G151" s="291"/>
      <c r="H151" s="3">
        <f t="shared" si="5"/>
        <v>0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4"/>
        <v>0.85</v>
      </c>
      <c r="E152" s="419"/>
      <c r="F152" s="276"/>
      <c r="G152" s="291"/>
      <c r="H152" s="3">
        <f t="shared" si="5"/>
        <v>0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4"/>
        <v>0.85</v>
      </c>
      <c r="E153" s="419"/>
      <c r="F153" s="276"/>
      <c r="G153" s="291"/>
      <c r="H153" s="3">
        <f t="shared" si="5"/>
        <v>0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4"/>
        <v>0.85</v>
      </c>
      <c r="E154" s="419"/>
      <c r="F154" s="276"/>
      <c r="G154" s="291"/>
      <c r="H154" s="3">
        <f t="shared" si="5"/>
        <v>0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4"/>
        <v>0.85</v>
      </c>
      <c r="E155" s="419"/>
      <c r="F155" s="276"/>
      <c r="G155" s="291"/>
      <c r="H155" s="3">
        <f t="shared" si="5"/>
        <v>0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4"/>
        <v>0.85</v>
      </c>
      <c r="E156" s="419"/>
      <c r="F156" s="276"/>
      <c r="G156" s="291"/>
      <c r="H156" s="3">
        <f t="shared" si="5"/>
        <v>0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4"/>
        <v>0.85</v>
      </c>
      <c r="E157" s="419"/>
      <c r="F157" s="276"/>
      <c r="G157" s="291"/>
      <c r="H157" s="3">
        <f t="shared" si="5"/>
        <v>0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4"/>
        <v>0.85</v>
      </c>
      <c r="E158" s="419"/>
      <c r="F158" s="276"/>
      <c r="G158" s="291"/>
      <c r="H158" s="3">
        <f t="shared" si="5"/>
        <v>0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4"/>
        <v>0.85</v>
      </c>
      <c r="E159" s="419"/>
      <c r="F159" s="276"/>
      <c r="G159" s="291"/>
      <c r="H159" s="3">
        <f t="shared" si="5"/>
        <v>0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4"/>
        <v>0.85</v>
      </c>
      <c r="E160" s="419"/>
      <c r="F160" s="276"/>
      <c r="G160" s="291"/>
      <c r="H160" s="3">
        <f t="shared" si="5"/>
        <v>0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4"/>
        <v>0.85</v>
      </c>
      <c r="E161" s="419"/>
      <c r="F161" s="276"/>
      <c r="G161" s="291"/>
      <c r="H161" s="3">
        <f t="shared" si="5"/>
        <v>0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4"/>
        <v>0.85</v>
      </c>
      <c r="E162" s="419"/>
      <c r="F162" s="276"/>
      <c r="G162" s="291"/>
      <c r="H162" s="3">
        <f t="shared" si="5"/>
        <v>0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4"/>
        <v>0.85</v>
      </c>
      <c r="E163" s="419"/>
      <c r="F163" s="276"/>
      <c r="G163" s="291"/>
      <c r="H163" s="3">
        <f t="shared" si="5"/>
        <v>0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4"/>
        <v>0.85</v>
      </c>
      <c r="E164" s="419"/>
      <c r="F164" s="276"/>
      <c r="G164" s="291"/>
      <c r="H164" s="3">
        <f t="shared" si="5"/>
        <v>0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4"/>
        <v>0.85</v>
      </c>
      <c r="E165" s="419"/>
      <c r="F165" s="276"/>
      <c r="G165" s="291"/>
      <c r="H165" s="3">
        <f t="shared" si="5"/>
        <v>0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4"/>
        <v>0.85</v>
      </c>
      <c r="E166" s="419"/>
      <c r="F166" s="276"/>
      <c r="G166" s="291"/>
      <c r="H166" s="3">
        <f t="shared" si="5"/>
        <v>0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4"/>
        <v>0.85</v>
      </c>
      <c r="E167" s="419"/>
      <c r="F167" s="276"/>
      <c r="G167" s="291"/>
      <c r="H167" s="291">
        <f t="shared" si="5"/>
        <v>0</v>
      </c>
      <c r="I167" s="291">
        <f t="shared" si="6"/>
        <v>0</v>
      </c>
      <c r="J167" s="291"/>
      <c r="K167" s="291">
        <f>IF(I167=0,0,(инф.!$C$1)*I167)</f>
        <v>0</v>
      </c>
    </row>
    <row r="168" spans="1:14" hidden="1">
      <c r="A168" s="3">
        <v>50</v>
      </c>
      <c r="B168" s="276"/>
      <c r="C168" s="279"/>
      <c r="D168" s="430">
        <f t="shared" si="4"/>
        <v>0.85</v>
      </c>
      <c r="E168" s="419"/>
      <c r="F168" s="276"/>
      <c r="G168" s="291"/>
      <c r="H168" s="291">
        <f t="shared" si="5"/>
        <v>0</v>
      </c>
      <c r="I168" s="291">
        <f t="shared" si="6"/>
        <v>0</v>
      </c>
      <c r="J168" s="291">
        <f>I168*инф.!$D$1</f>
        <v>0</v>
      </c>
      <c r="K168" s="291">
        <f>IF(I168=0,0,(инф.!$C$1)*I168)</f>
        <v>0</v>
      </c>
    </row>
    <row r="169" spans="1:14">
      <c r="A169" s="180">
        <v>51</v>
      </c>
      <c r="B169" s="242"/>
      <c r="C169" s="243" t="str">
        <f>IF(D113="L крив.1 (м)",0,D113)</f>
        <v>Лазерная резка акрила 15 мм</v>
      </c>
      <c r="D169" s="430">
        <v>0.9</v>
      </c>
      <c r="E169" s="422">
        <v>1</v>
      </c>
      <c r="F169" s="242">
        <v>5</v>
      </c>
      <c r="G169" s="244">
        <f>E115</f>
        <v>37.999999999999993</v>
      </c>
      <c r="H169" s="244">
        <f t="shared" si="5"/>
        <v>0</v>
      </c>
      <c r="I169" s="244">
        <f t="shared" si="6"/>
        <v>8.3333333333333329E-2</v>
      </c>
      <c r="J169" s="244">
        <f>I169*инф.!$D$1</f>
        <v>20.833333333333332</v>
      </c>
      <c r="K169" s="244">
        <f>IF(I169=0,0,(инф.!$C$1)*I169)</f>
        <v>83.333333333333329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v>0.9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v>0.9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0.85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0.85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0.85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183.33333333333331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96</v>
      </c>
      <c r="H177" s="10" t="s">
        <v>121</v>
      </c>
      <c r="I177" s="9">
        <f>SUM(I119:I176)</f>
        <v>0.18333333333333332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183.33333333333331</v>
      </c>
      <c r="G180" s="753"/>
      <c r="H180" s="753"/>
      <c r="I180" s="753"/>
      <c r="J180" s="753"/>
      <c r="K180" s="753"/>
    </row>
    <row r="181" spans="1:14" ht="15.75">
      <c r="A181" s="281" t="s">
        <v>101</v>
      </c>
      <c r="B181" s="281"/>
      <c r="C181" s="754"/>
      <c r="D181" s="754"/>
      <c r="E181" s="754"/>
      <c r="F181" s="754"/>
      <c r="G181" s="754"/>
      <c r="H181" s="754"/>
      <c r="I181" s="754"/>
      <c r="J181" s="754"/>
      <c r="K181" s="754"/>
    </row>
    <row r="182" spans="1:14" ht="15.75">
      <c r="A182" s="747"/>
      <c r="B182" s="747"/>
      <c r="C182" s="747"/>
      <c r="D182" s="747"/>
      <c r="E182" s="747"/>
      <c r="F182" s="747"/>
      <c r="G182" s="747"/>
      <c r="H182" s="747"/>
      <c r="I182" s="747"/>
      <c r="J182" s="747"/>
      <c r="K182" s="747"/>
    </row>
    <row r="183" spans="1:14" ht="15.75">
      <c r="A183" s="747"/>
      <c r="B183" s="747"/>
      <c r="C183" s="747"/>
      <c r="D183" s="747"/>
      <c r="E183" s="747"/>
      <c r="F183" s="747"/>
      <c r="G183" s="747"/>
      <c r="H183" s="747"/>
      <c r="I183" s="747"/>
      <c r="J183" s="747"/>
      <c r="K183" s="747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37" t="str">
        <f>изд.1!A185</f>
        <v>Топоров Э.В.</v>
      </c>
      <c r="B185" s="737"/>
      <c r="C185" s="737"/>
      <c r="D185" s="737"/>
      <c r="E185" s="245"/>
      <c r="F185" s="245"/>
      <c r="G185" s="245"/>
      <c r="H185" s="737"/>
      <c r="I185" s="737"/>
      <c r="J185" s="737"/>
      <c r="K185" s="737"/>
    </row>
    <row r="186" spans="1:14">
      <c r="A186" s="738"/>
      <c r="B186" s="738"/>
      <c r="C186" s="738"/>
      <c r="D186" s="738"/>
      <c r="E186" s="248"/>
      <c r="F186" s="248"/>
      <c r="G186" s="248"/>
      <c r="H186" s="738"/>
      <c r="I186" s="738"/>
      <c r="J186" s="738"/>
      <c r="K186" s="738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17" t="str">
        <f>$A$3</f>
        <v>ООО БАЛТИК-ЛАЙТ</v>
      </c>
      <c r="D191" s="717"/>
      <c r="E191" s="717"/>
      <c r="F191" s="717"/>
      <c r="G191" s="717"/>
      <c r="H191" s="717"/>
      <c r="I191" s="717"/>
      <c r="J191" s="717"/>
      <c r="K191" s="717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8" t="s">
        <v>23459</v>
      </c>
      <c r="K192" s="719"/>
    </row>
    <row r="193" spans="1:11" ht="24" customHeight="1">
      <c r="A193" s="777">
        <v>1</v>
      </c>
      <c r="B193" s="722"/>
      <c r="C193" s="724" t="str">
        <f>C119</f>
        <v>Подготовка рабоч. проекта на производство</v>
      </c>
      <c r="D193" s="726"/>
      <c r="E193" s="736"/>
      <c r="F193" s="352"/>
      <c r="G193" s="730"/>
      <c r="H193" s="726"/>
      <c r="I193" s="357">
        <f>D193*E193</f>
        <v>0</v>
      </c>
      <c r="J193" s="732"/>
      <c r="K193" s="733"/>
    </row>
    <row r="194" spans="1:11" ht="24" customHeight="1" thickBot="1">
      <c r="A194" s="778"/>
      <c r="B194" s="723"/>
      <c r="C194" s="725"/>
      <c r="D194" s="727"/>
      <c r="E194" s="729"/>
      <c r="F194" s="351"/>
      <c r="G194" s="731"/>
      <c r="H194" s="727"/>
      <c r="I194" s="358"/>
      <c r="J194" s="734"/>
      <c r="K194" s="735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7" t="str">
        <f>$A$3</f>
        <v>ООО БАЛТИК-ЛАЙТ</v>
      </c>
      <c r="D196" s="717"/>
      <c r="E196" s="717"/>
      <c r="F196" s="717"/>
      <c r="G196" s="717"/>
      <c r="H196" s="717"/>
      <c r="I196" s="717"/>
      <c r="J196" s="717"/>
      <c r="K196" s="717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8" t="s">
        <v>23459</v>
      </c>
      <c r="K197" s="719"/>
    </row>
    <row r="198" spans="1:11" ht="23.25" customHeight="1">
      <c r="A198" s="777">
        <v>2</v>
      </c>
      <c r="B198" s="722"/>
      <c r="C198" s="724" t="e">
        <f>#REF!</f>
        <v>#REF!</v>
      </c>
      <c r="D198" s="726"/>
      <c r="E198" s="736" t="e">
        <f>J120/H120</f>
        <v>#DIV/0!</v>
      </c>
      <c r="F198" s="352"/>
      <c r="G198" s="730"/>
      <c r="H198" s="726">
        <v>1</v>
      </c>
      <c r="I198" s="357" t="e">
        <f>D198*E198</f>
        <v>#DIV/0!</v>
      </c>
      <c r="J198" s="732"/>
      <c r="K198" s="733"/>
    </row>
    <row r="199" spans="1:11" ht="23.25" customHeight="1" thickBot="1">
      <c r="A199" s="778"/>
      <c r="B199" s="723"/>
      <c r="C199" s="725"/>
      <c r="D199" s="727"/>
      <c r="E199" s="729"/>
      <c r="F199" s="351"/>
      <c r="G199" s="731"/>
      <c r="H199" s="727"/>
      <c r="I199" s="358"/>
      <c r="J199" s="734"/>
      <c r="K199" s="735"/>
    </row>
    <row r="200" spans="1:11" ht="15.75" thickBot="1"/>
    <row r="201" spans="1:11" ht="16.5" thickBot="1">
      <c r="A201" s="370"/>
      <c r="B201" s="370"/>
      <c r="C201" s="717" t="str">
        <f>$A$3</f>
        <v>ООО БАЛТИК-ЛАЙТ</v>
      </c>
      <c r="D201" s="717"/>
      <c r="E201" s="717"/>
      <c r="F201" s="717"/>
      <c r="G201" s="717"/>
      <c r="H201" s="717"/>
      <c r="I201" s="717"/>
      <c r="J201" s="717"/>
      <c r="K201" s="717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8" t="s">
        <v>23459</v>
      </c>
      <c r="K202" s="719"/>
    </row>
    <row r="203" spans="1:11">
      <c r="A203" s="777">
        <v>3</v>
      </c>
      <c r="B203" s="722"/>
      <c r="C203" s="724" t="e">
        <f>#REF!</f>
        <v>#REF!</v>
      </c>
      <c r="D203" s="726"/>
      <c r="E203" s="736" t="e">
        <f>J121/H121</f>
        <v>#DIV/0!</v>
      </c>
      <c r="F203" s="352"/>
      <c r="G203" s="730"/>
      <c r="H203" s="726">
        <v>1</v>
      </c>
      <c r="I203" s="357" t="e">
        <f>D203*E203</f>
        <v>#DIV/0!</v>
      </c>
      <c r="J203" s="732"/>
      <c r="K203" s="733"/>
    </row>
    <row r="204" spans="1:11" ht="15.75" thickBot="1">
      <c r="A204" s="778"/>
      <c r="B204" s="723"/>
      <c r="C204" s="725"/>
      <c r="D204" s="727"/>
      <c r="E204" s="729"/>
      <c r="F204" s="351"/>
      <c r="G204" s="731"/>
      <c r="H204" s="727"/>
      <c r="I204" s="358"/>
      <c r="J204" s="734"/>
      <c r="K204" s="735"/>
    </row>
    <row r="205" spans="1:11" ht="15.75" thickBot="1"/>
    <row r="206" spans="1:11" ht="16.5" thickBot="1">
      <c r="A206" s="370"/>
      <c r="B206" s="370"/>
      <c r="C206" s="717" t="str">
        <f>$A$3</f>
        <v>ООО БАЛТИК-ЛАЙТ</v>
      </c>
      <c r="D206" s="717"/>
      <c r="E206" s="717"/>
      <c r="F206" s="717"/>
      <c r="G206" s="717"/>
      <c r="H206" s="717"/>
      <c r="I206" s="717"/>
      <c r="J206" s="717"/>
      <c r="K206" s="717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8" t="s">
        <v>23459</v>
      </c>
      <c r="K207" s="719"/>
    </row>
    <row r="208" spans="1:11">
      <c r="A208" s="777">
        <v>4</v>
      </c>
      <c r="B208" s="722"/>
      <c r="C208" s="724" t="str">
        <f>C120</f>
        <v>Приклейка букв</v>
      </c>
      <c r="D208" s="726"/>
      <c r="E208" s="736" t="e">
        <f>J122/H122</f>
        <v>#DIV/0!</v>
      </c>
      <c r="F208" s="352"/>
      <c r="G208" s="730"/>
      <c r="H208" s="726">
        <v>1</v>
      </c>
      <c r="I208" s="357" t="e">
        <f>D208*E208</f>
        <v>#DIV/0!</v>
      </c>
      <c r="J208" s="732"/>
      <c r="K208" s="733"/>
    </row>
    <row r="209" spans="1:11" ht="15.75" thickBot="1">
      <c r="A209" s="778"/>
      <c r="B209" s="723"/>
      <c r="C209" s="725"/>
      <c r="D209" s="727"/>
      <c r="E209" s="729"/>
      <c r="F209" s="351"/>
      <c r="G209" s="731"/>
      <c r="H209" s="727"/>
      <c r="I209" s="358"/>
      <c r="J209" s="734"/>
      <c r="K209" s="735"/>
    </row>
    <row r="210" spans="1:11" ht="15.75" thickBot="1"/>
    <row r="211" spans="1:11" ht="16.5" thickBot="1">
      <c r="A211" s="370"/>
      <c r="B211" s="370"/>
      <c r="C211" s="717" t="str">
        <f>$A$3</f>
        <v>ООО БАЛТИК-ЛАЙТ</v>
      </c>
      <c r="D211" s="717"/>
      <c r="E211" s="717"/>
      <c r="F211" s="717"/>
      <c r="G211" s="717"/>
      <c r="H211" s="717"/>
      <c r="I211" s="717"/>
      <c r="J211" s="717"/>
      <c r="K211" s="717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8" t="s">
        <v>23459</v>
      </c>
      <c r="K212" s="719"/>
    </row>
    <row r="213" spans="1:11">
      <c r="A213" s="777">
        <v>5</v>
      </c>
      <c r="B213" s="722"/>
      <c r="C213" s="724" t="str">
        <f>C121</f>
        <v>Упаковка в стрейч</v>
      </c>
      <c r="D213" s="726"/>
      <c r="E213" s="736" t="e">
        <f>J123/H123</f>
        <v>#DIV/0!</v>
      </c>
      <c r="F213" s="352"/>
      <c r="G213" s="730"/>
      <c r="H213" s="726">
        <v>1</v>
      </c>
      <c r="I213" s="357" t="e">
        <f>D213*E213</f>
        <v>#DIV/0!</v>
      </c>
      <c r="J213" s="732"/>
      <c r="K213" s="733"/>
    </row>
    <row r="214" spans="1:11" ht="15.75" thickBot="1">
      <c r="A214" s="778"/>
      <c r="B214" s="723"/>
      <c r="C214" s="725"/>
      <c r="D214" s="727"/>
      <c r="E214" s="729"/>
      <c r="F214" s="351"/>
      <c r="G214" s="731"/>
      <c r="H214" s="727"/>
      <c r="I214" s="358"/>
      <c r="J214" s="734"/>
      <c r="K214" s="735"/>
    </row>
    <row r="215" spans="1:11" ht="15.75" thickBot="1"/>
    <row r="216" spans="1:11" ht="16.5" thickBot="1">
      <c r="A216" s="370"/>
      <c r="B216" s="370"/>
      <c r="C216" s="717" t="str">
        <f>$A$3</f>
        <v>ООО БАЛТИК-ЛАЙТ</v>
      </c>
      <c r="D216" s="717"/>
      <c r="E216" s="717"/>
      <c r="F216" s="717"/>
      <c r="G216" s="717"/>
      <c r="H216" s="717"/>
      <c r="I216" s="717"/>
      <c r="J216" s="717"/>
      <c r="K216" s="717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8" t="s">
        <v>23459</v>
      </c>
      <c r="K217" s="719"/>
    </row>
    <row r="218" spans="1:11">
      <c r="A218" s="777">
        <v>6</v>
      </c>
      <c r="B218" s="722"/>
      <c r="C218" s="724">
        <f>C122</f>
        <v>0</v>
      </c>
      <c r="D218" s="726"/>
      <c r="E218" s="736" t="e">
        <f>J124/H124</f>
        <v>#DIV/0!</v>
      </c>
      <c r="F218" s="352"/>
      <c r="G218" s="730"/>
      <c r="H218" s="726">
        <v>1</v>
      </c>
      <c r="I218" s="357" t="e">
        <f>D218*E218</f>
        <v>#DIV/0!</v>
      </c>
      <c r="J218" s="732"/>
      <c r="K218" s="733"/>
    </row>
    <row r="219" spans="1:11" ht="15.75" thickBot="1">
      <c r="A219" s="778"/>
      <c r="B219" s="723"/>
      <c r="C219" s="725"/>
      <c r="D219" s="727"/>
      <c r="E219" s="729"/>
      <c r="F219" s="351"/>
      <c r="G219" s="731"/>
      <c r="H219" s="727"/>
      <c r="I219" s="358"/>
      <c r="J219" s="734"/>
      <c r="K219" s="735"/>
    </row>
    <row r="220" spans="1:11" ht="15.75" thickBot="1"/>
    <row r="221" spans="1:11" ht="16.5" thickBot="1">
      <c r="A221" s="370"/>
      <c r="B221" s="370"/>
      <c r="C221" s="717" t="str">
        <f>$A$3</f>
        <v>ООО БАЛТИК-ЛАЙТ</v>
      </c>
      <c r="D221" s="717"/>
      <c r="E221" s="717"/>
      <c r="F221" s="717"/>
      <c r="G221" s="717"/>
      <c r="H221" s="717"/>
      <c r="I221" s="717"/>
      <c r="J221" s="717"/>
      <c r="K221" s="717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8" t="s">
        <v>23459</v>
      </c>
      <c r="K222" s="719"/>
    </row>
    <row r="223" spans="1:11">
      <c r="A223" s="777">
        <v>7</v>
      </c>
      <c r="B223" s="722"/>
      <c r="C223" s="724">
        <f>C123</f>
        <v>0</v>
      </c>
      <c r="D223" s="726"/>
      <c r="E223" s="736" t="e">
        <f>J125/H125</f>
        <v>#DIV/0!</v>
      </c>
      <c r="F223" s="352"/>
      <c r="G223" s="730"/>
      <c r="H223" s="726">
        <v>1</v>
      </c>
      <c r="I223" s="357" t="e">
        <f>D223*E223</f>
        <v>#DIV/0!</v>
      </c>
      <c r="J223" s="732"/>
      <c r="K223" s="733"/>
    </row>
    <row r="224" spans="1:11" ht="15.75" thickBot="1">
      <c r="A224" s="778"/>
      <c r="B224" s="723"/>
      <c r="C224" s="725"/>
      <c r="D224" s="727"/>
      <c r="E224" s="729"/>
      <c r="F224" s="351"/>
      <c r="G224" s="731"/>
      <c r="H224" s="727"/>
      <c r="I224" s="358"/>
      <c r="J224" s="734"/>
      <c r="K224" s="735"/>
    </row>
    <row r="225" spans="1:11" ht="15.75" thickBot="1"/>
    <row r="226" spans="1:11" ht="16.5" thickBot="1">
      <c r="A226" s="370"/>
      <c r="B226" s="370"/>
      <c r="C226" s="717" t="str">
        <f>$A$3</f>
        <v>ООО БАЛТИК-ЛАЙТ</v>
      </c>
      <c r="D226" s="717"/>
      <c r="E226" s="717"/>
      <c r="F226" s="717"/>
      <c r="G226" s="717"/>
      <c r="H226" s="717"/>
      <c r="I226" s="717"/>
      <c r="J226" s="717"/>
      <c r="K226" s="717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8" t="s">
        <v>23459</v>
      </c>
      <c r="K227" s="719"/>
    </row>
    <row r="228" spans="1:11">
      <c r="A228" s="777">
        <v>8</v>
      </c>
      <c r="B228" s="722"/>
      <c r="C228" s="724">
        <f>C124</f>
        <v>0</v>
      </c>
      <c r="D228" s="726"/>
      <c r="E228" s="736" t="e">
        <f>J126/H126</f>
        <v>#DIV/0!</v>
      </c>
      <c r="F228" s="352"/>
      <c r="G228" s="730"/>
      <c r="H228" s="726">
        <v>1</v>
      </c>
      <c r="I228" s="357" t="e">
        <f>D228*E228</f>
        <v>#DIV/0!</v>
      </c>
      <c r="J228" s="732"/>
      <c r="K228" s="733"/>
    </row>
    <row r="229" spans="1:11" ht="15.75" thickBot="1">
      <c r="A229" s="778"/>
      <c r="B229" s="723"/>
      <c r="C229" s="725"/>
      <c r="D229" s="727"/>
      <c r="E229" s="729"/>
      <c r="F229" s="351"/>
      <c r="G229" s="731"/>
      <c r="H229" s="727"/>
      <c r="I229" s="358"/>
      <c r="J229" s="734"/>
      <c r="K229" s="735"/>
    </row>
    <row r="230" spans="1:11" ht="15.75" thickBot="1"/>
    <row r="231" spans="1:11" ht="16.5" thickBot="1">
      <c r="A231" s="370"/>
      <c r="B231" s="370"/>
      <c r="C231" s="717" t="str">
        <f>$A$3</f>
        <v>ООО БАЛТИК-ЛАЙТ</v>
      </c>
      <c r="D231" s="717"/>
      <c r="E231" s="717"/>
      <c r="F231" s="717"/>
      <c r="G231" s="717"/>
      <c r="H231" s="717"/>
      <c r="I231" s="717"/>
      <c r="J231" s="717"/>
      <c r="K231" s="717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8" t="s">
        <v>23459</v>
      </c>
      <c r="K232" s="719"/>
    </row>
    <row r="233" spans="1:11">
      <c r="A233" s="777">
        <v>9</v>
      </c>
      <c r="B233" s="722"/>
      <c r="C233" s="724">
        <f>C127</f>
        <v>0</v>
      </c>
      <c r="D233" s="726"/>
      <c r="E233" s="736" t="e">
        <f>J127/H127</f>
        <v>#DIV/0!</v>
      </c>
      <c r="F233" s="352"/>
      <c r="G233" s="730"/>
      <c r="H233" s="726">
        <v>1</v>
      </c>
      <c r="I233" s="357" t="e">
        <f>D233*E233</f>
        <v>#DIV/0!</v>
      </c>
      <c r="J233" s="732"/>
      <c r="K233" s="733"/>
    </row>
    <row r="234" spans="1:11" ht="15.75" thickBot="1">
      <c r="A234" s="778"/>
      <c r="B234" s="723"/>
      <c r="C234" s="725"/>
      <c r="D234" s="727"/>
      <c r="E234" s="729"/>
      <c r="F234" s="351"/>
      <c r="G234" s="731"/>
      <c r="H234" s="727"/>
      <c r="I234" s="358"/>
      <c r="J234" s="734"/>
      <c r="K234" s="735"/>
    </row>
    <row r="235" spans="1:11" ht="15.75" thickBot="1"/>
    <row r="236" spans="1:11" ht="16.5" thickBot="1">
      <c r="A236" s="370"/>
      <c r="B236" s="370"/>
      <c r="C236" s="717" t="str">
        <f>$A$3</f>
        <v>ООО БАЛТИК-ЛАЙТ</v>
      </c>
      <c r="D236" s="717"/>
      <c r="E236" s="717"/>
      <c r="F236" s="717"/>
      <c r="G236" s="717"/>
      <c r="H236" s="717"/>
      <c r="I236" s="717"/>
      <c r="J236" s="717"/>
      <c r="K236" s="717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8" t="s">
        <v>23459</v>
      </c>
      <c r="K237" s="719"/>
    </row>
    <row r="238" spans="1:11" ht="15" customHeight="1">
      <c r="A238" s="777">
        <v>10</v>
      </c>
      <c r="B238" s="722"/>
      <c r="C238" s="724">
        <f>C128</f>
        <v>0</v>
      </c>
      <c r="D238" s="726"/>
      <c r="E238" s="736" t="e">
        <f>J128/H128</f>
        <v>#DIV/0!</v>
      </c>
      <c r="F238" s="352"/>
      <c r="G238" s="730"/>
      <c r="H238" s="726">
        <v>1</v>
      </c>
      <c r="I238" s="357" t="e">
        <f>D238*E238</f>
        <v>#DIV/0!</v>
      </c>
      <c r="J238" s="732"/>
      <c r="K238" s="733"/>
    </row>
    <row r="239" spans="1:11" ht="15.75" customHeight="1" thickBot="1">
      <c r="A239" s="778"/>
      <c r="B239" s="723"/>
      <c r="C239" s="725"/>
      <c r="D239" s="727"/>
      <c r="E239" s="729"/>
      <c r="F239" s="351"/>
      <c r="G239" s="731"/>
      <c r="H239" s="727"/>
      <c r="I239" s="358"/>
      <c r="J239" s="734"/>
      <c r="K239" s="735"/>
    </row>
    <row r="240" spans="1:11" ht="15.75" thickBot="1"/>
    <row r="241" spans="1:11" ht="16.5" thickBot="1">
      <c r="A241" s="370"/>
      <c r="B241" s="370"/>
      <c r="C241" s="717" t="str">
        <f>$A$3</f>
        <v>ООО БАЛТИК-ЛАЙТ</v>
      </c>
      <c r="D241" s="717"/>
      <c r="E241" s="717"/>
      <c r="F241" s="717"/>
      <c r="G241" s="717"/>
      <c r="H241" s="717"/>
      <c r="I241" s="717"/>
      <c r="J241" s="717"/>
      <c r="K241" s="717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8" t="s">
        <v>23459</v>
      </c>
      <c r="K242" s="719"/>
    </row>
    <row r="243" spans="1:11" ht="15" customHeight="1">
      <c r="A243" s="777">
        <v>11</v>
      </c>
      <c r="B243" s="722"/>
      <c r="C243" s="724">
        <f>C129</f>
        <v>0</v>
      </c>
      <c r="D243" s="726"/>
      <c r="E243" s="736" t="e">
        <f>J129/H129</f>
        <v>#DIV/0!</v>
      </c>
      <c r="F243" s="352"/>
      <c r="G243" s="730"/>
      <c r="H243" s="726">
        <v>1</v>
      </c>
      <c r="I243" s="357" t="e">
        <f>D243*E243</f>
        <v>#DIV/0!</v>
      </c>
      <c r="J243" s="732"/>
      <c r="K243" s="733"/>
    </row>
    <row r="244" spans="1:11" ht="15.75" customHeight="1" thickBot="1">
      <c r="A244" s="778"/>
      <c r="B244" s="723"/>
      <c r="C244" s="725"/>
      <c r="D244" s="727"/>
      <c r="E244" s="729"/>
      <c r="F244" s="351"/>
      <c r="G244" s="731"/>
      <c r="H244" s="727"/>
      <c r="I244" s="358"/>
      <c r="J244" s="734"/>
      <c r="K244" s="735"/>
    </row>
    <row r="245" spans="1:11" ht="15.75" thickBot="1"/>
    <row r="246" spans="1:11" ht="16.5" thickBot="1">
      <c r="A246" s="370"/>
      <c r="B246" s="370"/>
      <c r="C246" s="717" t="str">
        <f>$A$3</f>
        <v>ООО БАЛТИК-ЛАЙТ</v>
      </c>
      <c r="D246" s="717"/>
      <c r="E246" s="717"/>
      <c r="F246" s="717"/>
      <c r="G246" s="717"/>
      <c r="H246" s="717"/>
      <c r="I246" s="717"/>
      <c r="J246" s="717"/>
      <c r="K246" s="717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8" t="s">
        <v>23459</v>
      </c>
      <c r="K247" s="719"/>
    </row>
    <row r="248" spans="1:11" ht="15" customHeight="1">
      <c r="A248" s="777">
        <v>12</v>
      </c>
      <c r="B248" s="722"/>
      <c r="C248" s="724">
        <f>C130</f>
        <v>0</v>
      </c>
      <c r="D248" s="726"/>
      <c r="E248" s="736" t="e">
        <f>J130/H130</f>
        <v>#DIV/0!</v>
      </c>
      <c r="F248" s="352"/>
      <c r="G248" s="730"/>
      <c r="H248" s="726">
        <v>1</v>
      </c>
      <c r="I248" s="357" t="e">
        <f>D248*E248</f>
        <v>#DIV/0!</v>
      </c>
      <c r="J248" s="732"/>
      <c r="K248" s="733"/>
    </row>
    <row r="249" spans="1:11" ht="15.75" customHeight="1" thickBot="1">
      <c r="A249" s="778"/>
      <c r="B249" s="723"/>
      <c r="C249" s="725"/>
      <c r="D249" s="727"/>
      <c r="E249" s="729"/>
      <c r="F249" s="351"/>
      <c r="G249" s="731"/>
      <c r="H249" s="727"/>
      <c r="I249" s="358"/>
      <c r="J249" s="734"/>
      <c r="K249" s="735"/>
    </row>
    <row r="250" spans="1:11" ht="15.75" thickBot="1"/>
    <row r="251" spans="1:11" ht="16.5" thickBot="1">
      <c r="A251" s="370"/>
      <c r="B251" s="370"/>
      <c r="C251" s="717" t="str">
        <f>$A$3</f>
        <v>ООО БАЛТИК-ЛАЙТ</v>
      </c>
      <c r="D251" s="717"/>
      <c r="E251" s="717"/>
      <c r="F251" s="717"/>
      <c r="G251" s="717"/>
      <c r="H251" s="717"/>
      <c r="I251" s="717"/>
      <c r="J251" s="717"/>
      <c r="K251" s="717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8" t="s">
        <v>23459</v>
      </c>
      <c r="K252" s="719"/>
    </row>
    <row r="253" spans="1:11" ht="15" customHeight="1">
      <c r="A253" s="777">
        <v>13</v>
      </c>
      <c r="B253" s="722"/>
      <c r="C253" s="724">
        <f>C131</f>
        <v>0</v>
      </c>
      <c r="D253" s="726"/>
      <c r="E253" s="736" t="e">
        <f>J131/H131</f>
        <v>#DIV/0!</v>
      </c>
      <c r="F253" s="352"/>
      <c r="G253" s="730"/>
      <c r="H253" s="726">
        <v>1</v>
      </c>
      <c r="I253" s="357" t="e">
        <f>D253*E253</f>
        <v>#DIV/0!</v>
      </c>
      <c r="J253" s="732"/>
      <c r="K253" s="733"/>
    </row>
    <row r="254" spans="1:11" ht="15.75" customHeight="1" thickBot="1">
      <c r="A254" s="778"/>
      <c r="B254" s="723"/>
      <c r="C254" s="725"/>
      <c r="D254" s="727"/>
      <c r="E254" s="729"/>
      <c r="F254" s="351"/>
      <c r="G254" s="731"/>
      <c r="H254" s="727"/>
      <c r="I254" s="358"/>
      <c r="J254" s="734"/>
      <c r="K254" s="735"/>
    </row>
    <row r="255" spans="1:11" ht="15.75" thickBot="1"/>
    <row r="256" spans="1:11" ht="16.5" thickBot="1">
      <c r="A256" s="370"/>
      <c r="B256" s="370"/>
      <c r="C256" s="717" t="str">
        <f>$A$3</f>
        <v>ООО БАЛТИК-ЛАЙТ</v>
      </c>
      <c r="D256" s="717"/>
      <c r="E256" s="717"/>
      <c r="F256" s="717"/>
      <c r="G256" s="717"/>
      <c r="H256" s="717"/>
      <c r="I256" s="717"/>
      <c r="J256" s="717"/>
      <c r="K256" s="717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8" t="s">
        <v>23459</v>
      </c>
      <c r="K257" s="719"/>
    </row>
    <row r="258" spans="1:11" ht="15" customHeight="1">
      <c r="A258" s="777">
        <v>14</v>
      </c>
      <c r="B258" s="722"/>
      <c r="C258" s="724">
        <f>C132</f>
        <v>0</v>
      </c>
      <c r="D258" s="726"/>
      <c r="E258" s="736" t="e">
        <f>J132/H132</f>
        <v>#DIV/0!</v>
      </c>
      <c r="F258" s="352"/>
      <c r="G258" s="730"/>
      <c r="H258" s="726">
        <v>1</v>
      </c>
      <c r="I258" s="357" t="e">
        <f>D258*E258</f>
        <v>#DIV/0!</v>
      </c>
      <c r="J258" s="732"/>
      <c r="K258" s="733"/>
    </row>
    <row r="259" spans="1:11" ht="15.75" customHeight="1" thickBot="1">
      <c r="A259" s="778"/>
      <c r="B259" s="723"/>
      <c r="C259" s="725"/>
      <c r="D259" s="727"/>
      <c r="E259" s="729"/>
      <c r="F259" s="351"/>
      <c r="G259" s="731"/>
      <c r="H259" s="727"/>
      <c r="I259" s="358"/>
      <c r="J259" s="734"/>
      <c r="K259" s="735"/>
    </row>
    <row r="260" spans="1:11" ht="15.75" thickBot="1"/>
    <row r="261" spans="1:11" ht="16.5" thickBot="1">
      <c r="A261" s="370"/>
      <c r="B261" s="370"/>
      <c r="C261" s="717" t="str">
        <f>$A$3</f>
        <v>ООО БАЛТИК-ЛАЙТ</v>
      </c>
      <c r="D261" s="717"/>
      <c r="E261" s="717"/>
      <c r="F261" s="717"/>
      <c r="G261" s="717"/>
      <c r="H261" s="717"/>
      <c r="I261" s="717"/>
      <c r="J261" s="717"/>
      <c r="K261" s="717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8" t="s">
        <v>23459</v>
      </c>
      <c r="K262" s="719"/>
    </row>
    <row r="263" spans="1:11" ht="15" customHeight="1">
      <c r="A263" s="777">
        <v>15</v>
      </c>
      <c r="B263" s="722"/>
      <c r="C263" s="724">
        <f>C133</f>
        <v>0</v>
      </c>
      <c r="D263" s="726"/>
      <c r="E263" s="736" t="e">
        <f>J133/H133</f>
        <v>#DIV/0!</v>
      </c>
      <c r="F263" s="352"/>
      <c r="G263" s="730"/>
      <c r="H263" s="726">
        <v>1</v>
      </c>
      <c r="I263" s="357" t="e">
        <f>D263*E263</f>
        <v>#DIV/0!</v>
      </c>
      <c r="J263" s="732"/>
      <c r="K263" s="733"/>
    </row>
    <row r="264" spans="1:11" ht="15.75" customHeight="1" thickBot="1">
      <c r="A264" s="778"/>
      <c r="B264" s="723"/>
      <c r="C264" s="725"/>
      <c r="D264" s="727"/>
      <c r="E264" s="729"/>
      <c r="F264" s="351"/>
      <c r="G264" s="731"/>
      <c r="H264" s="727"/>
      <c r="I264" s="358"/>
      <c r="J264" s="734"/>
      <c r="K264" s="735"/>
    </row>
    <row r="265" spans="1:11" ht="15.75" thickBot="1"/>
    <row r="266" spans="1:11" ht="16.5" thickBot="1">
      <c r="A266" s="370"/>
      <c r="B266" s="370"/>
      <c r="C266" s="717" t="str">
        <f>$A$3</f>
        <v>ООО БАЛТИК-ЛАЙТ</v>
      </c>
      <c r="D266" s="717"/>
      <c r="E266" s="717"/>
      <c r="F266" s="717"/>
      <c r="G266" s="717"/>
      <c r="H266" s="717"/>
      <c r="I266" s="717"/>
      <c r="J266" s="717"/>
      <c r="K266" s="717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8" t="s">
        <v>23459</v>
      </c>
      <c r="K267" s="719"/>
    </row>
    <row r="268" spans="1:11">
      <c r="A268" s="777">
        <v>16</v>
      </c>
      <c r="B268" s="722"/>
      <c r="C268" s="724">
        <f>C134</f>
        <v>0</v>
      </c>
      <c r="D268" s="726"/>
      <c r="E268" s="736" t="e">
        <f>J134/H134</f>
        <v>#DIV/0!</v>
      </c>
      <c r="F268" s="352"/>
      <c r="G268" s="730"/>
      <c r="H268" s="726">
        <v>1</v>
      </c>
      <c r="I268" s="357" t="e">
        <f>D268*E268</f>
        <v>#DIV/0!</v>
      </c>
      <c r="J268" s="732"/>
      <c r="K268" s="733"/>
    </row>
    <row r="269" spans="1:11" ht="15.75" thickBot="1">
      <c r="A269" s="778"/>
      <c r="B269" s="723"/>
      <c r="C269" s="725"/>
      <c r="D269" s="727"/>
      <c r="E269" s="729"/>
      <c r="F269" s="351"/>
      <c r="G269" s="731"/>
      <c r="H269" s="727"/>
      <c r="I269" s="358"/>
      <c r="J269" s="734"/>
      <c r="K269" s="735"/>
    </row>
    <row r="270" spans="1:11" ht="15.75" thickBot="1"/>
    <row r="271" spans="1:11" ht="16.5" thickBot="1">
      <c r="A271" s="370"/>
      <c r="B271" s="370"/>
      <c r="C271" s="717" t="str">
        <f>$A$3</f>
        <v>ООО БАЛТИК-ЛАЙТ</v>
      </c>
      <c r="D271" s="717"/>
      <c r="E271" s="717"/>
      <c r="F271" s="717"/>
      <c r="G271" s="717"/>
      <c r="H271" s="717"/>
      <c r="I271" s="717"/>
      <c r="J271" s="717"/>
      <c r="K271" s="717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8" t="s">
        <v>23459</v>
      </c>
      <c r="K272" s="719"/>
    </row>
    <row r="273" spans="1:11">
      <c r="A273" s="777">
        <v>17</v>
      </c>
      <c r="B273" s="722"/>
      <c r="C273" s="724">
        <f>C135</f>
        <v>0</v>
      </c>
      <c r="D273" s="726"/>
      <c r="E273" s="736" t="e">
        <f>J135/H135</f>
        <v>#DIV/0!</v>
      </c>
      <c r="F273" s="378"/>
      <c r="G273" s="730"/>
      <c r="H273" s="726">
        <v>1</v>
      </c>
      <c r="I273" s="357" t="e">
        <f>D273*E273</f>
        <v>#DIV/0!</v>
      </c>
      <c r="J273" s="732"/>
      <c r="K273" s="733"/>
    </row>
    <row r="274" spans="1:11" ht="15.75" thickBot="1">
      <c r="A274" s="778"/>
      <c r="B274" s="723"/>
      <c r="C274" s="725"/>
      <c r="D274" s="727"/>
      <c r="E274" s="729"/>
      <c r="F274" s="351"/>
      <c r="G274" s="731"/>
      <c r="H274" s="727"/>
      <c r="I274" s="358"/>
      <c r="J274" s="734"/>
      <c r="K274" s="735"/>
    </row>
    <row r="275" spans="1:11" ht="15.75" thickBot="1"/>
    <row r="276" spans="1:11" ht="16.5" thickBot="1">
      <c r="A276" s="370"/>
      <c r="B276" s="370"/>
      <c r="C276" s="717" t="str">
        <f>$A$3</f>
        <v>ООО БАЛТИК-ЛАЙТ</v>
      </c>
      <c r="D276" s="717"/>
      <c r="E276" s="717"/>
      <c r="F276" s="717"/>
      <c r="G276" s="717"/>
      <c r="H276" s="717"/>
      <c r="I276" s="717"/>
      <c r="J276" s="717"/>
      <c r="K276" s="717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8" t="s">
        <v>23459</v>
      </c>
      <c r="K277" s="719"/>
    </row>
    <row r="278" spans="1:11">
      <c r="A278" s="777">
        <v>18</v>
      </c>
      <c r="B278" s="722"/>
      <c r="C278" s="724">
        <f>C136</f>
        <v>0</v>
      </c>
      <c r="D278" s="726"/>
      <c r="E278" s="736" t="e">
        <f>J136/H136</f>
        <v>#DIV/0!</v>
      </c>
      <c r="F278" s="378"/>
      <c r="G278" s="730"/>
      <c r="H278" s="726">
        <v>1</v>
      </c>
      <c r="I278" s="357" t="e">
        <f>D278*E278</f>
        <v>#DIV/0!</v>
      </c>
      <c r="J278" s="732"/>
      <c r="K278" s="733"/>
    </row>
    <row r="279" spans="1:11" ht="15.75" thickBot="1">
      <c r="A279" s="778"/>
      <c r="B279" s="723"/>
      <c r="C279" s="725"/>
      <c r="D279" s="727"/>
      <c r="E279" s="729"/>
      <c r="F279" s="351"/>
      <c r="G279" s="731"/>
      <c r="H279" s="727"/>
      <c r="I279" s="358"/>
      <c r="J279" s="734"/>
      <c r="K279" s="735"/>
    </row>
    <row r="280" spans="1:11" ht="15.75" thickBot="1"/>
    <row r="281" spans="1:11" ht="16.5" thickBot="1">
      <c r="A281" s="370"/>
      <c r="B281" s="370"/>
      <c r="C281" s="717" t="str">
        <f>$A$3</f>
        <v>ООО БАЛТИК-ЛАЙТ</v>
      </c>
      <c r="D281" s="717"/>
      <c r="E281" s="717"/>
      <c r="F281" s="717"/>
      <c r="G281" s="717"/>
      <c r="H281" s="717"/>
      <c r="I281" s="717"/>
      <c r="J281" s="717"/>
      <c r="K281" s="717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8" t="s">
        <v>23459</v>
      </c>
      <c r="K282" s="719"/>
    </row>
    <row r="283" spans="1:11">
      <c r="A283" s="777">
        <v>19</v>
      </c>
      <c r="B283" s="722"/>
      <c r="C283" s="724">
        <f>C137</f>
        <v>0</v>
      </c>
      <c r="D283" s="726"/>
      <c r="E283" s="736" t="e">
        <f>J137/H137</f>
        <v>#DIV/0!</v>
      </c>
      <c r="F283" s="378"/>
      <c r="G283" s="730"/>
      <c r="H283" s="726">
        <v>1</v>
      </c>
      <c r="I283" s="357" t="e">
        <f>D283*E283</f>
        <v>#DIV/0!</v>
      </c>
      <c r="J283" s="732"/>
      <c r="K283" s="733"/>
    </row>
    <row r="284" spans="1:11" ht="15.75" thickBot="1">
      <c r="A284" s="778"/>
      <c r="B284" s="723"/>
      <c r="C284" s="725"/>
      <c r="D284" s="727"/>
      <c r="E284" s="729"/>
      <c r="F284" s="351"/>
      <c r="G284" s="731"/>
      <c r="H284" s="727"/>
      <c r="I284" s="358"/>
      <c r="J284" s="734"/>
      <c r="K284" s="735"/>
    </row>
    <row r="285" spans="1:11" ht="15.75" thickBot="1"/>
    <row r="286" spans="1:11" ht="16.5" thickBot="1">
      <c r="A286" s="370"/>
      <c r="B286" s="370"/>
      <c r="C286" s="717" t="str">
        <f>$A$3</f>
        <v>ООО БАЛТИК-ЛАЙТ</v>
      </c>
      <c r="D286" s="717"/>
      <c r="E286" s="717"/>
      <c r="F286" s="717"/>
      <c r="G286" s="717"/>
      <c r="H286" s="717"/>
      <c r="I286" s="717"/>
      <c r="J286" s="717"/>
      <c r="K286" s="717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8" t="s">
        <v>23459</v>
      </c>
      <c r="K287" s="719"/>
    </row>
    <row r="288" spans="1:11">
      <c r="A288" s="777">
        <v>20</v>
      </c>
      <c r="B288" s="722"/>
      <c r="C288" s="724">
        <f>C138</f>
        <v>0</v>
      </c>
      <c r="D288" s="726"/>
      <c r="E288" s="736" t="e">
        <f>J138/H138</f>
        <v>#DIV/0!</v>
      </c>
      <c r="F288" s="378"/>
      <c r="G288" s="730"/>
      <c r="H288" s="726">
        <v>1</v>
      </c>
      <c r="I288" s="357" t="e">
        <f>D288*E288</f>
        <v>#DIV/0!</v>
      </c>
      <c r="J288" s="732"/>
      <c r="K288" s="733"/>
    </row>
    <row r="289" spans="1:11" ht="15.75" thickBot="1">
      <c r="A289" s="778"/>
      <c r="B289" s="723"/>
      <c r="C289" s="725"/>
      <c r="D289" s="727"/>
      <c r="E289" s="729"/>
      <c r="F289" s="351"/>
      <c r="G289" s="731"/>
      <c r="H289" s="727"/>
      <c r="I289" s="358"/>
      <c r="J289" s="734"/>
      <c r="K289" s="735"/>
    </row>
  </sheetData>
  <mergeCells count="335"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93" priority="14" operator="greaterThan">
      <formula>0</formula>
    </cfRule>
  </conditionalFormatting>
  <conditionalFormatting sqref="G180:K180 C181:K183 A182:B183">
    <cfRule type="cellIs" dxfId="92" priority="13" operator="greaterThan">
      <formula>0</formula>
    </cfRule>
  </conditionalFormatting>
  <conditionalFormatting sqref="G180:K180 C181:K183 A182:B183">
    <cfRule type="cellIs" dxfId="91" priority="12" operator="greaterThan">
      <formula>0</formula>
    </cfRule>
  </conditionalFormatting>
  <conditionalFormatting sqref="G180:K180 C181:K183 A182:B183">
    <cfRule type="cellIs" dxfId="90" priority="11" operator="greaterThan">
      <formula>0</formula>
    </cfRule>
  </conditionalFormatting>
  <conditionalFormatting sqref="K9:K10 D7:K7 F11">
    <cfRule type="cellIs" dxfId="89" priority="6" operator="equal">
      <formula>0</formula>
    </cfRule>
  </conditionalFormatting>
  <conditionalFormatting sqref="K9:K10 D7:K7 F11">
    <cfRule type="cellIs" dxfId="88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topLeftCell="A12" zoomScaleNormal="100" zoomScaleSheetLayoutView="100" zoomScalePageLayoutView="55" workbookViewId="0">
      <selection activeCell="N127" sqref="N127:N128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46" t="str">
        <f>ЗАЯВКА!E8</f>
        <v>ООО БАЛТИК-ЛАЙТ</v>
      </c>
      <c r="B3" s="746"/>
      <c r="C3" s="746"/>
      <c r="D3" s="746"/>
      <c r="E3" s="115"/>
      <c r="F3" s="748" t="s">
        <v>1</v>
      </c>
      <c r="G3" s="748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42698</v>
      </c>
    </row>
    <row r="5" spans="1:11" ht="15.75">
      <c r="A5" s="749" t="s">
        <v>2</v>
      </c>
      <c r="B5" s="749"/>
      <c r="C5" s="749"/>
      <c r="D5" s="749"/>
      <c r="E5" s="749"/>
      <c r="F5" s="749"/>
      <c r="G5" s="749"/>
      <c r="H5" s="749"/>
      <c r="I5" s="749"/>
      <c r="J5" s="749"/>
      <c r="K5" s="749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50">
        <f>'позиции для рачета'!B15</f>
        <v>0</v>
      </c>
      <c r="E7" s="751"/>
      <c r="F7" s="751"/>
      <c r="G7" s="751"/>
      <c r="H7" s="751"/>
      <c r="I7" s="751"/>
      <c r="J7" s="751"/>
      <c r="K7" s="752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рачета'!E15</f>
        <v>0</v>
      </c>
      <c r="G9" s="756">
        <f>'позиции для рачета'!C15</f>
        <v>0</v>
      </c>
      <c r="H9" s="1"/>
      <c r="I9" s="22" t="s">
        <v>23474</v>
      </c>
      <c r="J9" s="22"/>
      <c r="K9" s="275">
        <v>0.8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рачета'!F15</f>
        <v>0</v>
      </c>
      <c r="G10" s="757"/>
      <c r="H10" s="1"/>
      <c r="I10" s="21" t="s">
        <v>115</v>
      </c>
      <c r="J10" s="21"/>
      <c r="K10" s="275">
        <v>7.0000000000000007E-2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рачета'!D15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58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58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58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59" t="s">
        <v>152</v>
      </c>
      <c r="D17" s="759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hidden="1">
      <c r="A19" s="109">
        <v>1</v>
      </c>
      <c r="B19" s="297"/>
      <c r="C19" s="412" t="str">
        <f>' Шаблон материалов'!B2</f>
        <v>Профиль Пилон 80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хлыст</v>
      </c>
      <c r="G19" s="412">
        <f>' Шаблон материалов'!F2</f>
        <v>8844</v>
      </c>
      <c r="H19" s="412"/>
      <c r="I19" s="413">
        <f t="shared" ref="I19:I82" si="0">$F$11*H19*D19</f>
        <v>0</v>
      </c>
      <c r="J19" s="775">
        <f>G19*I19*E19</f>
        <v>0</v>
      </c>
      <c r="K19" s="776"/>
    </row>
    <row r="20" spans="1:11" hidden="1">
      <c r="A20" s="109">
        <v>2</v>
      </c>
      <c r="B20" s="297"/>
      <c r="C20" s="412" t="str">
        <f>' Шаблон материалов'!B3</f>
        <v>Труба 80 х 80 х 3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метр. Пог.</v>
      </c>
      <c r="G20" s="412">
        <f>' Шаблон материалов'!F3</f>
        <v>280</v>
      </c>
      <c r="H20" s="412"/>
      <c r="I20" s="413">
        <f t="shared" si="0"/>
        <v>0</v>
      </c>
      <c r="J20" s="775">
        <f t="shared" ref="J20:J83" si="1">G20*I20*E20</f>
        <v>0</v>
      </c>
      <c r="K20" s="776"/>
    </row>
    <row r="21" spans="1:11" hidden="1">
      <c r="A21" s="109">
        <v>3</v>
      </c>
      <c r="B21" s="297"/>
      <c r="C21" s="412" t="str">
        <f>' Шаблон материалов'!B4</f>
        <v>Акрил мол. 3 мм</v>
      </c>
      <c r="D21" s="412">
        <f>' Шаблон материалов'!C4</f>
        <v>1</v>
      </c>
      <c r="E21" s="412">
        <f>' Шаблон материалов'!D4</f>
        <v>1</v>
      </c>
      <c r="F21" s="412" t="str">
        <f>' Шаблон материалов'!E4</f>
        <v>кв. метр</v>
      </c>
      <c r="G21" s="412">
        <f>' Шаблон материалов'!F4</f>
        <v>1340</v>
      </c>
      <c r="H21" s="412"/>
      <c r="I21" s="413">
        <f t="shared" si="0"/>
        <v>0</v>
      </c>
      <c r="J21" s="775">
        <f t="shared" si="1"/>
        <v>0</v>
      </c>
      <c r="K21" s="776"/>
    </row>
    <row r="22" spans="1:11" hidden="1">
      <c r="A22" s="109">
        <v>4</v>
      </c>
      <c r="B22" s="297"/>
      <c r="C22" s="412" t="str">
        <f>' Шаблон материалов'!B5</f>
        <v>Уголок 50 х 50 х 5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метр. Пог.</v>
      </c>
      <c r="G22" s="412">
        <f>' Шаблон материалов'!F5</f>
        <v>140</v>
      </c>
      <c r="H22" s="412"/>
      <c r="I22" s="413">
        <f t="shared" si="0"/>
        <v>0</v>
      </c>
      <c r="J22" s="775">
        <f t="shared" si="1"/>
        <v>0</v>
      </c>
      <c r="K22" s="776"/>
    </row>
    <row r="23" spans="1:11" hidden="1">
      <c r="A23" s="109">
        <v>5</v>
      </c>
      <c r="B23" s="297"/>
      <c r="C23" s="412" t="str">
        <f>' Шаблон материалов'!B6</f>
        <v>Модуль светодиодный 5050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шт.</v>
      </c>
      <c r="G23" s="412">
        <f>' Шаблон материалов'!F6</f>
        <v>35</v>
      </c>
      <c r="H23" s="412"/>
      <c r="I23" s="413">
        <f t="shared" si="0"/>
        <v>0</v>
      </c>
      <c r="J23" s="775">
        <f t="shared" si="1"/>
        <v>0</v>
      </c>
      <c r="K23" s="776"/>
    </row>
    <row r="24" spans="1:11" hidden="1">
      <c r="A24" s="109">
        <v>6</v>
      </c>
      <c r="B24" s="297"/>
      <c r="C24" s="412" t="str">
        <f>' Шаблон материалов'!B7</f>
        <v>Блок питания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шт.</v>
      </c>
      <c r="G24" s="412">
        <f>' Шаблон материалов'!F7</f>
        <v>1200</v>
      </c>
      <c r="H24" s="412"/>
      <c r="I24" s="413">
        <f t="shared" si="0"/>
        <v>0</v>
      </c>
      <c r="J24" s="775">
        <f t="shared" si="1"/>
        <v>0</v>
      </c>
      <c r="K24" s="776"/>
    </row>
    <row r="25" spans="1:11" hidden="1">
      <c r="A25" s="109">
        <v>7</v>
      </c>
      <c r="B25" s="297"/>
      <c r="C25" s="412" t="str">
        <f>' Шаблон материалов'!B8</f>
        <v>Полноцветная печать транслюцентная</v>
      </c>
      <c r="D25" s="412">
        <f>' Шаблон материалов'!C8</f>
        <v>1</v>
      </c>
      <c r="E25" s="412">
        <f>' Шаблон материалов'!D8</f>
        <v>1</v>
      </c>
      <c r="F25" s="412" t="str">
        <f>' Шаблон материалов'!E8</f>
        <v>кв. метр</v>
      </c>
      <c r="G25" s="412">
        <f>' Шаблон материалов'!F8</f>
        <v>760</v>
      </c>
      <c r="H25" s="412"/>
      <c r="I25" s="413">
        <f t="shared" si="0"/>
        <v>0</v>
      </c>
      <c r="J25" s="775">
        <f t="shared" si="1"/>
        <v>0</v>
      </c>
      <c r="K25" s="776"/>
    </row>
    <row r="26" spans="1:11" hidden="1">
      <c r="A26" s="109">
        <v>8</v>
      </c>
      <c r="B26" s="297"/>
      <c r="C26" s="412" t="str">
        <f>' Шаблон материалов'!B9</f>
        <v>Провод 3-хжильный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метр. Пог.</v>
      </c>
      <c r="G26" s="412">
        <f>' Шаблон материалов'!F9</f>
        <v>26</v>
      </c>
      <c r="H26" s="412"/>
      <c r="I26" s="413">
        <f t="shared" si="0"/>
        <v>0</v>
      </c>
      <c r="J26" s="775">
        <f t="shared" si="1"/>
        <v>0</v>
      </c>
      <c r="K26" s="776"/>
    </row>
    <row r="27" spans="1:11" hidden="1">
      <c r="A27" s="109">
        <v>9</v>
      </c>
      <c r="B27" s="300"/>
      <c r="C27" s="412" t="str">
        <f>' Шаблон материалов'!B10</f>
        <v>Блок бетонный 1 х 1 х 0,15 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куб. метр</v>
      </c>
      <c r="G27" s="412">
        <f>' Шаблон материалов'!F10</f>
        <v>20000</v>
      </c>
      <c r="H27" s="412"/>
      <c r="I27" s="413">
        <f t="shared" si="0"/>
        <v>0</v>
      </c>
      <c r="J27" s="775">
        <f t="shared" si="1"/>
        <v>0</v>
      </c>
      <c r="K27" s="776"/>
    </row>
    <row r="28" spans="1:11" hidden="1">
      <c r="A28" s="109">
        <v>10</v>
      </c>
      <c r="B28" s="300"/>
      <c r="C28" s="412" t="str">
        <f>' Шаблон материалов'!B11</f>
        <v>Блок бетонный 2 х 3 х 0,7 м</v>
      </c>
      <c r="D28" s="412">
        <f>' Шаблон материалов'!C11</f>
        <v>1</v>
      </c>
      <c r="E28" s="412">
        <f>' Шаблон материалов'!D11</f>
        <v>1</v>
      </c>
      <c r="F28" s="412" t="str">
        <f>' Шаблон материалов'!E11</f>
        <v>куб. метр</v>
      </c>
      <c r="G28" s="412">
        <f>' Шаблон материалов'!F11</f>
        <v>20000</v>
      </c>
      <c r="H28" s="412"/>
      <c r="I28" s="413">
        <f t="shared" si="0"/>
        <v>0</v>
      </c>
      <c r="J28" s="775">
        <f t="shared" si="1"/>
        <v>0</v>
      </c>
      <c r="K28" s="776"/>
    </row>
    <row r="29" spans="1:11" hidden="1">
      <c r="A29" s="109">
        <v>11</v>
      </c>
      <c r="B29" s="300"/>
      <c r="C29" s="412">
        <f>' Шаблон материалов'!B12</f>
        <v>0</v>
      </c>
      <c r="D29" s="412">
        <f>' Шаблон материалов'!C12</f>
        <v>0</v>
      </c>
      <c r="E29" s="412">
        <f>' Шаблон материалов'!D12</f>
        <v>0</v>
      </c>
      <c r="F29" s="412">
        <f>' Шаблон материалов'!E12</f>
        <v>0</v>
      </c>
      <c r="G29" s="412">
        <f>' Шаблон материалов'!F12</f>
        <v>0</v>
      </c>
      <c r="H29" s="412"/>
      <c r="I29" s="413">
        <f t="shared" si="0"/>
        <v>0</v>
      </c>
      <c r="J29" s="775">
        <f t="shared" si="1"/>
        <v>0</v>
      </c>
      <c r="K29" s="776"/>
    </row>
    <row r="30" spans="1:11" hidden="1">
      <c r="A30" s="109">
        <v>12</v>
      </c>
      <c r="B30" s="300"/>
      <c r="C30" s="412">
        <f>' Шаблон материалов'!B13</f>
        <v>0</v>
      </c>
      <c r="D30" s="412">
        <f>' Шаблон материалов'!C13</f>
        <v>0</v>
      </c>
      <c r="E30" s="412">
        <f>' Шаблон материалов'!D13</f>
        <v>0</v>
      </c>
      <c r="F30" s="412">
        <f>' Шаблон материалов'!E13</f>
        <v>0</v>
      </c>
      <c r="G30" s="412">
        <f>' Шаблон материалов'!F13</f>
        <v>0</v>
      </c>
      <c r="H30" s="412"/>
      <c r="I30" s="413">
        <f t="shared" si="0"/>
        <v>0</v>
      </c>
      <c r="J30" s="775">
        <f t="shared" si="1"/>
        <v>0</v>
      </c>
      <c r="K30" s="776"/>
    </row>
    <row r="31" spans="1:11" hidden="1">
      <c r="A31" s="109">
        <v>13</v>
      </c>
      <c r="B31" s="300"/>
      <c r="C31" s="412">
        <f>' Шаблон материалов'!B14</f>
        <v>0</v>
      </c>
      <c r="D31" s="412">
        <f>' Шаблон материалов'!C14</f>
        <v>0</v>
      </c>
      <c r="E31" s="412">
        <f>' Шаблон материалов'!D14</f>
        <v>0</v>
      </c>
      <c r="F31" s="412">
        <f>' Шаблон материалов'!E14</f>
        <v>0</v>
      </c>
      <c r="G31" s="412">
        <f>' Шаблон материалов'!F14</f>
        <v>0</v>
      </c>
      <c r="H31" s="412"/>
      <c r="I31" s="413">
        <f t="shared" si="0"/>
        <v>0</v>
      </c>
      <c r="J31" s="775">
        <f t="shared" si="1"/>
        <v>0</v>
      </c>
      <c r="K31" s="776"/>
    </row>
    <row r="32" spans="1:11" hidden="1">
      <c r="A32" s="109">
        <v>14</v>
      </c>
      <c r="B32" s="300"/>
      <c r="C32" s="412">
        <f>' Шаблон материалов'!B15</f>
        <v>0</v>
      </c>
      <c r="D32" s="412">
        <f>' Шаблон материалов'!C15</f>
        <v>0</v>
      </c>
      <c r="E32" s="412">
        <f>' Шаблон материалов'!D15</f>
        <v>0</v>
      </c>
      <c r="F32" s="412">
        <f>' Шаблон материалов'!E15</f>
        <v>0</v>
      </c>
      <c r="G32" s="412">
        <f>' Шаблон материалов'!F15</f>
        <v>0</v>
      </c>
      <c r="H32" s="412"/>
      <c r="I32" s="413">
        <f t="shared" si="0"/>
        <v>0</v>
      </c>
      <c r="J32" s="775">
        <f t="shared" si="1"/>
        <v>0</v>
      </c>
      <c r="K32" s="776"/>
    </row>
    <row r="33" spans="1:11" hidden="1">
      <c r="A33" s="109">
        <v>15</v>
      </c>
      <c r="B33" s="300"/>
      <c r="C33" s="412">
        <f>' Шаблон материалов'!B16</f>
        <v>0</v>
      </c>
      <c r="D33" s="412">
        <f>' Шаблон материалов'!C16</f>
        <v>0</v>
      </c>
      <c r="E33" s="412">
        <f>' Шаблон материалов'!D16</f>
        <v>0</v>
      </c>
      <c r="F33" s="412">
        <f>' Шаблон материалов'!E16</f>
        <v>0</v>
      </c>
      <c r="G33" s="412">
        <f>' Шаблон материалов'!F16</f>
        <v>0</v>
      </c>
      <c r="H33" s="412"/>
      <c r="I33" s="413">
        <f t="shared" si="0"/>
        <v>0</v>
      </c>
      <c r="J33" s="775">
        <f t="shared" si="1"/>
        <v>0</v>
      </c>
      <c r="K33" s="776"/>
    </row>
    <row r="34" spans="1:11" hidden="1">
      <c r="A34" s="109">
        <v>16</v>
      </c>
      <c r="B34" s="300"/>
      <c r="C34" s="412">
        <f>' Шаблон материалов'!B17</f>
        <v>0</v>
      </c>
      <c r="D34" s="412">
        <f>' Шаблон материалов'!C17</f>
        <v>0</v>
      </c>
      <c r="E34" s="412">
        <f>' Шаблон материалов'!D17</f>
        <v>0</v>
      </c>
      <c r="F34" s="412">
        <f>' Шаблон материалов'!E17</f>
        <v>0</v>
      </c>
      <c r="G34" s="412">
        <f>' Шаблон материалов'!F17</f>
        <v>0</v>
      </c>
      <c r="H34" s="412"/>
      <c r="I34" s="413">
        <f t="shared" si="0"/>
        <v>0</v>
      </c>
      <c r="J34" s="775">
        <f t="shared" si="1"/>
        <v>0</v>
      </c>
      <c r="K34" s="776"/>
    </row>
    <row r="35" spans="1:11" hidden="1">
      <c r="A35" s="109">
        <v>17</v>
      </c>
      <c r="B35" s="300"/>
      <c r="C35" s="412">
        <f>' Шаблон материалов'!B18</f>
        <v>0</v>
      </c>
      <c r="D35" s="412">
        <f>' Шаблон материалов'!C18</f>
        <v>0</v>
      </c>
      <c r="E35" s="412">
        <f>' Шаблон материалов'!D18</f>
        <v>0</v>
      </c>
      <c r="F35" s="412">
        <f>' Шаблон материалов'!E18</f>
        <v>0</v>
      </c>
      <c r="G35" s="412">
        <f>' Шаблон материалов'!F18</f>
        <v>0</v>
      </c>
      <c r="H35" s="412"/>
      <c r="I35" s="413">
        <f t="shared" si="0"/>
        <v>0</v>
      </c>
      <c r="J35" s="775">
        <f t="shared" si="1"/>
        <v>0</v>
      </c>
      <c r="K35" s="776"/>
    </row>
    <row r="36" spans="1:11" hidden="1">
      <c r="A36" s="109">
        <v>18</v>
      </c>
      <c r="B36" s="300"/>
      <c r="C36" s="412">
        <f>' Шаблон материалов'!B19</f>
        <v>0</v>
      </c>
      <c r="D36" s="412">
        <f>' Шаблон материалов'!C19</f>
        <v>0</v>
      </c>
      <c r="E36" s="412">
        <f>' Шаблон материалов'!D19</f>
        <v>0</v>
      </c>
      <c r="F36" s="412">
        <f>' Шаблон материалов'!E19</f>
        <v>0</v>
      </c>
      <c r="G36" s="412">
        <f>' Шаблон материалов'!F19</f>
        <v>0</v>
      </c>
      <c r="H36" s="412"/>
      <c r="I36" s="413">
        <f t="shared" si="0"/>
        <v>0</v>
      </c>
      <c r="J36" s="775">
        <f t="shared" si="1"/>
        <v>0</v>
      </c>
      <c r="K36" s="776"/>
    </row>
    <row r="37" spans="1:11" hidden="1">
      <c r="A37" s="109">
        <v>19</v>
      </c>
      <c r="B37" s="300"/>
      <c r="C37" s="412">
        <f>' Шаблон материалов'!B20</f>
        <v>0</v>
      </c>
      <c r="D37" s="412">
        <f>' Шаблон материалов'!C20</f>
        <v>0</v>
      </c>
      <c r="E37" s="412">
        <f>' Шаблон материалов'!D20</f>
        <v>0</v>
      </c>
      <c r="F37" s="412">
        <f>' Шаблон материалов'!E20</f>
        <v>0</v>
      </c>
      <c r="G37" s="412">
        <f>' Шаблон материалов'!F20</f>
        <v>0</v>
      </c>
      <c r="H37" s="412"/>
      <c r="I37" s="413">
        <f t="shared" si="0"/>
        <v>0</v>
      </c>
      <c r="J37" s="775">
        <f t="shared" si="1"/>
        <v>0</v>
      </c>
      <c r="K37" s="776"/>
    </row>
    <row r="38" spans="1:11" hidden="1">
      <c r="A38" s="109">
        <v>20</v>
      </c>
      <c r="B38" s="300"/>
      <c r="C38" s="412">
        <f>' Шаблон материалов'!B21</f>
        <v>0</v>
      </c>
      <c r="D38" s="412">
        <f>' Шаблон материалов'!C21</f>
        <v>0</v>
      </c>
      <c r="E38" s="412">
        <f>' Шаблон материалов'!D21</f>
        <v>0</v>
      </c>
      <c r="F38" s="412">
        <f>' Шаблон материалов'!E21</f>
        <v>0</v>
      </c>
      <c r="G38" s="412">
        <f>' Шаблон материалов'!F21</f>
        <v>0</v>
      </c>
      <c r="H38" s="412"/>
      <c r="I38" s="413">
        <f t="shared" si="0"/>
        <v>0</v>
      </c>
      <c r="J38" s="775">
        <f t="shared" si="1"/>
        <v>0</v>
      </c>
      <c r="K38" s="776"/>
    </row>
    <row r="39" spans="1:11" hidden="1">
      <c r="A39" s="109">
        <v>21</v>
      </c>
      <c r="B39" s="300"/>
      <c r="C39" s="412">
        <f>' Шаблон материалов'!B22</f>
        <v>0</v>
      </c>
      <c r="D39" s="412">
        <f>' Шаблон материалов'!C22</f>
        <v>0</v>
      </c>
      <c r="E39" s="412">
        <f>' Шаблон материалов'!D22</f>
        <v>0</v>
      </c>
      <c r="F39" s="412">
        <f>' Шаблон материалов'!E22</f>
        <v>0</v>
      </c>
      <c r="G39" s="412">
        <f>' Шаблон материалов'!F22</f>
        <v>0</v>
      </c>
      <c r="H39" s="412"/>
      <c r="I39" s="413">
        <f t="shared" si="0"/>
        <v>0</v>
      </c>
      <c r="J39" s="775">
        <f t="shared" si="1"/>
        <v>0</v>
      </c>
      <c r="K39" s="776"/>
    </row>
    <row r="40" spans="1:11" hidden="1">
      <c r="A40" s="109">
        <v>22</v>
      </c>
      <c r="B40" s="300"/>
      <c r="C40" s="412">
        <f>' Шаблон материалов'!B23</f>
        <v>0</v>
      </c>
      <c r="D40" s="412">
        <f>' Шаблон материалов'!C23</f>
        <v>0</v>
      </c>
      <c r="E40" s="412">
        <f>' Шаблон материалов'!D23</f>
        <v>0</v>
      </c>
      <c r="F40" s="412">
        <f>' Шаблон материалов'!E23</f>
        <v>0</v>
      </c>
      <c r="G40" s="412">
        <f>' Шаблон материалов'!F23</f>
        <v>0</v>
      </c>
      <c r="H40" s="412"/>
      <c r="I40" s="413">
        <f t="shared" si="0"/>
        <v>0</v>
      </c>
      <c r="J40" s="775">
        <f t="shared" si="1"/>
        <v>0</v>
      </c>
      <c r="K40" s="776"/>
    </row>
    <row r="41" spans="1:11" hidden="1">
      <c r="A41" s="109">
        <v>23</v>
      </c>
      <c r="B41" s="300"/>
      <c r="C41" s="412">
        <f>' Шаблон материалов'!B24</f>
        <v>0</v>
      </c>
      <c r="D41" s="412">
        <f>' Шаблон материалов'!C24</f>
        <v>0</v>
      </c>
      <c r="E41" s="412">
        <f>' Шаблон материалов'!D24</f>
        <v>0</v>
      </c>
      <c r="F41" s="412">
        <f>' Шаблон материалов'!E24</f>
        <v>0</v>
      </c>
      <c r="G41" s="412">
        <f>' Шаблон материалов'!F24</f>
        <v>0</v>
      </c>
      <c r="H41" s="412"/>
      <c r="I41" s="413">
        <f t="shared" si="0"/>
        <v>0</v>
      </c>
      <c r="J41" s="775">
        <f t="shared" si="1"/>
        <v>0</v>
      </c>
      <c r="K41" s="776"/>
    </row>
    <row r="42" spans="1:11" hidden="1">
      <c r="A42" s="109">
        <v>24</v>
      </c>
      <c r="B42" s="300"/>
      <c r="C42" s="412">
        <f>' Шаблон материалов'!B25</f>
        <v>0</v>
      </c>
      <c r="D42" s="412">
        <f>' Шаблон материалов'!C25</f>
        <v>0</v>
      </c>
      <c r="E42" s="412">
        <f>' Шаблон материалов'!D25</f>
        <v>0</v>
      </c>
      <c r="F42" s="412">
        <f>' Шаблон материалов'!E25</f>
        <v>0</v>
      </c>
      <c r="G42" s="412">
        <f>' Шаблон материалов'!F25</f>
        <v>0</v>
      </c>
      <c r="H42" s="412"/>
      <c r="I42" s="413">
        <f t="shared" si="0"/>
        <v>0</v>
      </c>
      <c r="J42" s="775">
        <f t="shared" si="1"/>
        <v>0</v>
      </c>
      <c r="K42" s="776"/>
    </row>
    <row r="43" spans="1:11" hidden="1">
      <c r="A43" s="109">
        <v>25</v>
      </c>
      <c r="B43" s="300"/>
      <c r="C43" s="412">
        <f>' Шаблон материалов'!B26</f>
        <v>0</v>
      </c>
      <c r="D43" s="412">
        <f>' Шаблон материалов'!C26</f>
        <v>0</v>
      </c>
      <c r="E43" s="412">
        <f>' Шаблон материалов'!D26</f>
        <v>0</v>
      </c>
      <c r="F43" s="412">
        <f>' Шаблон материалов'!E26</f>
        <v>0</v>
      </c>
      <c r="G43" s="412">
        <f>' Шаблон материалов'!F26</f>
        <v>0</v>
      </c>
      <c r="H43" s="412"/>
      <c r="I43" s="413">
        <f t="shared" si="0"/>
        <v>0</v>
      </c>
      <c r="J43" s="775">
        <f t="shared" si="1"/>
        <v>0</v>
      </c>
      <c r="K43" s="776"/>
    </row>
    <row r="44" spans="1:11" hidden="1">
      <c r="A44" s="109">
        <v>26</v>
      </c>
      <c r="B44" s="300"/>
      <c r="C44" s="412">
        <f>' Шаблон материалов'!B27</f>
        <v>0</v>
      </c>
      <c r="D44" s="412">
        <f>' Шаблон материалов'!C27</f>
        <v>0</v>
      </c>
      <c r="E44" s="412">
        <f>' Шаблон материалов'!D27</f>
        <v>0</v>
      </c>
      <c r="F44" s="412">
        <f>' Шаблон материалов'!E27</f>
        <v>0</v>
      </c>
      <c r="G44" s="412">
        <f>' Шаблон материалов'!F27</f>
        <v>0</v>
      </c>
      <c r="H44" s="412"/>
      <c r="I44" s="413">
        <f t="shared" si="0"/>
        <v>0</v>
      </c>
      <c r="J44" s="775">
        <f t="shared" si="1"/>
        <v>0</v>
      </c>
      <c r="K44" s="776"/>
    </row>
    <row r="45" spans="1:11" hidden="1">
      <c r="A45" s="109">
        <v>27</v>
      </c>
      <c r="B45" s="300"/>
      <c r="C45" s="412">
        <f>' Шаблон материалов'!B28</f>
        <v>0</v>
      </c>
      <c r="D45" s="412">
        <f>' Шаблон материалов'!C28</f>
        <v>0</v>
      </c>
      <c r="E45" s="412">
        <f>' Шаблон материалов'!D28</f>
        <v>0</v>
      </c>
      <c r="F45" s="412">
        <f>' Шаблон материалов'!E28</f>
        <v>0</v>
      </c>
      <c r="G45" s="412">
        <f>' Шаблон материалов'!F28</f>
        <v>0</v>
      </c>
      <c r="H45" s="412"/>
      <c r="I45" s="413">
        <f t="shared" si="0"/>
        <v>0</v>
      </c>
      <c r="J45" s="775">
        <f t="shared" si="1"/>
        <v>0</v>
      </c>
      <c r="K45" s="776"/>
    </row>
    <row r="46" spans="1:11" hidden="1">
      <c r="A46" s="109">
        <v>28</v>
      </c>
      <c r="B46" s="300"/>
      <c r="C46" s="412">
        <f>' Шаблон материалов'!B29</f>
        <v>0</v>
      </c>
      <c r="D46" s="412">
        <f>' Шаблон материалов'!C29</f>
        <v>0</v>
      </c>
      <c r="E46" s="412">
        <f>' Шаблон материалов'!D29</f>
        <v>0</v>
      </c>
      <c r="F46" s="412">
        <f>' Шаблон материалов'!E29</f>
        <v>0</v>
      </c>
      <c r="G46" s="412">
        <f>' Шаблон материалов'!F29</f>
        <v>0</v>
      </c>
      <c r="H46" s="412"/>
      <c r="I46" s="413">
        <f t="shared" si="0"/>
        <v>0</v>
      </c>
      <c r="J46" s="775">
        <f t="shared" si="1"/>
        <v>0</v>
      </c>
      <c r="K46" s="776"/>
    </row>
    <row r="47" spans="1:11" hidden="1">
      <c r="A47" s="109">
        <v>29</v>
      </c>
      <c r="B47" s="300"/>
      <c r="C47" s="412">
        <f>' Шаблон материалов'!B30</f>
        <v>0</v>
      </c>
      <c r="D47" s="412">
        <f>' Шаблон материалов'!C30</f>
        <v>0</v>
      </c>
      <c r="E47" s="412">
        <f>' Шаблон материалов'!D30</f>
        <v>0</v>
      </c>
      <c r="F47" s="412">
        <f>' Шаблон материалов'!E30</f>
        <v>0</v>
      </c>
      <c r="G47" s="412">
        <f>' Шаблон материалов'!F30</f>
        <v>0</v>
      </c>
      <c r="H47" s="412"/>
      <c r="I47" s="413">
        <f t="shared" si="0"/>
        <v>0</v>
      </c>
      <c r="J47" s="775">
        <f t="shared" si="1"/>
        <v>0</v>
      </c>
      <c r="K47" s="776"/>
    </row>
    <row r="48" spans="1:11" hidden="1">
      <c r="A48" s="109">
        <v>30</v>
      </c>
      <c r="B48" s="300"/>
      <c r="C48" s="412">
        <f>' Шаблон материалов'!B31</f>
        <v>0</v>
      </c>
      <c r="D48" s="412">
        <f>' Шаблон материалов'!C31</f>
        <v>0</v>
      </c>
      <c r="E48" s="412">
        <f>' Шаблон материалов'!D31</f>
        <v>0</v>
      </c>
      <c r="F48" s="412">
        <f>' Шаблон материалов'!E31</f>
        <v>0</v>
      </c>
      <c r="G48" s="412">
        <f>' Шаблон материалов'!F31</f>
        <v>0</v>
      </c>
      <c r="H48" s="412"/>
      <c r="I48" s="413">
        <f t="shared" si="0"/>
        <v>0</v>
      </c>
      <c r="J48" s="775">
        <f t="shared" si="1"/>
        <v>0</v>
      </c>
      <c r="K48" s="776"/>
    </row>
    <row r="49" spans="1:11" hidden="1">
      <c r="A49" s="109">
        <v>31</v>
      </c>
      <c r="B49" s="300"/>
      <c r="C49" s="412">
        <f>' Шаблон материалов'!B32</f>
        <v>0</v>
      </c>
      <c r="D49" s="412">
        <f>' Шаблон материалов'!C32</f>
        <v>0</v>
      </c>
      <c r="E49" s="412">
        <f>' Шаблон материалов'!D32</f>
        <v>0</v>
      </c>
      <c r="F49" s="412">
        <f>' Шаблон материалов'!E32</f>
        <v>0</v>
      </c>
      <c r="G49" s="412">
        <f>' Шаблон материалов'!F32</f>
        <v>0</v>
      </c>
      <c r="H49" s="412"/>
      <c r="I49" s="413">
        <f t="shared" si="0"/>
        <v>0</v>
      </c>
      <c r="J49" s="775">
        <f t="shared" si="1"/>
        <v>0</v>
      </c>
      <c r="K49" s="776"/>
    </row>
    <row r="50" spans="1:11" hidden="1">
      <c r="A50" s="109">
        <v>32</v>
      </c>
      <c r="B50" s="300"/>
      <c r="C50" s="412">
        <f>' Шаблон материалов'!B33</f>
        <v>0</v>
      </c>
      <c r="D50" s="412">
        <f>' Шаблон материалов'!C33</f>
        <v>0</v>
      </c>
      <c r="E50" s="412">
        <f>' Шаблон материалов'!D33</f>
        <v>0</v>
      </c>
      <c r="F50" s="412">
        <f>' Шаблон материалов'!E33</f>
        <v>0</v>
      </c>
      <c r="G50" s="412">
        <f>' Шаблон материалов'!F33</f>
        <v>0</v>
      </c>
      <c r="H50" s="412"/>
      <c r="I50" s="413">
        <f t="shared" si="0"/>
        <v>0</v>
      </c>
      <c r="J50" s="775">
        <f t="shared" si="1"/>
        <v>0</v>
      </c>
      <c r="K50" s="776"/>
    </row>
    <row r="51" spans="1:11" hidden="1">
      <c r="A51" s="109">
        <v>33</v>
      </c>
      <c r="B51" s="300"/>
      <c r="C51" s="412">
        <f>' Шаблон материалов'!B34</f>
        <v>0</v>
      </c>
      <c r="D51" s="412">
        <f>' Шаблон материалов'!C34</f>
        <v>0</v>
      </c>
      <c r="E51" s="412">
        <f>' Шаблон материалов'!D34</f>
        <v>0</v>
      </c>
      <c r="F51" s="412">
        <f>' Шаблон материалов'!E34</f>
        <v>0</v>
      </c>
      <c r="G51" s="412">
        <f>' Шаблон материалов'!F34</f>
        <v>0</v>
      </c>
      <c r="H51" s="412"/>
      <c r="I51" s="413">
        <f t="shared" si="0"/>
        <v>0</v>
      </c>
      <c r="J51" s="775">
        <f t="shared" si="1"/>
        <v>0</v>
      </c>
      <c r="K51" s="776"/>
    </row>
    <row r="52" spans="1:11" hidden="1">
      <c r="A52" s="109">
        <v>34</v>
      </c>
      <c r="B52" s="300"/>
      <c r="C52" s="412">
        <f>' Шаблон материалов'!B35</f>
        <v>0</v>
      </c>
      <c r="D52" s="412">
        <f>' Шаблон материалов'!C35</f>
        <v>0</v>
      </c>
      <c r="E52" s="412">
        <f>' Шаблон материалов'!D35</f>
        <v>0</v>
      </c>
      <c r="F52" s="412">
        <f>' Шаблон материалов'!E35</f>
        <v>0</v>
      </c>
      <c r="G52" s="412">
        <f>' Шаблон материалов'!F35</f>
        <v>0</v>
      </c>
      <c r="H52" s="412"/>
      <c r="I52" s="413">
        <f t="shared" si="0"/>
        <v>0</v>
      </c>
      <c r="J52" s="775">
        <f t="shared" si="1"/>
        <v>0</v>
      </c>
      <c r="K52" s="776"/>
    </row>
    <row r="53" spans="1:11" hidden="1">
      <c r="A53" s="109">
        <v>35</v>
      </c>
      <c r="B53" s="300"/>
      <c r="C53" s="412">
        <f>' Шаблон материалов'!B36</f>
        <v>0</v>
      </c>
      <c r="D53" s="412">
        <f>' Шаблон материалов'!C36</f>
        <v>0</v>
      </c>
      <c r="E53" s="412">
        <f>' Шаблон материалов'!D36</f>
        <v>0</v>
      </c>
      <c r="F53" s="412">
        <f>' Шаблон материалов'!E36</f>
        <v>0</v>
      </c>
      <c r="G53" s="412">
        <f>' Шаблон материалов'!F36</f>
        <v>0</v>
      </c>
      <c r="H53" s="412"/>
      <c r="I53" s="413">
        <f t="shared" si="0"/>
        <v>0</v>
      </c>
      <c r="J53" s="775">
        <f t="shared" si="1"/>
        <v>0</v>
      </c>
      <c r="K53" s="776"/>
    </row>
    <row r="54" spans="1:11" hidden="1">
      <c r="A54" s="109">
        <v>36</v>
      </c>
      <c r="B54" s="300"/>
      <c r="C54" s="412">
        <f>' Шаблон материалов'!B37</f>
        <v>0</v>
      </c>
      <c r="D54" s="412">
        <f>' Шаблон материалов'!C37</f>
        <v>0</v>
      </c>
      <c r="E54" s="412">
        <f>' Шаблон материалов'!D37</f>
        <v>0</v>
      </c>
      <c r="F54" s="412">
        <f>' Шаблон материалов'!E37</f>
        <v>0</v>
      </c>
      <c r="G54" s="412">
        <f>' Шаблон материалов'!F37</f>
        <v>0</v>
      </c>
      <c r="H54" s="412"/>
      <c r="I54" s="413">
        <f t="shared" si="0"/>
        <v>0</v>
      </c>
      <c r="J54" s="775">
        <f t="shared" si="1"/>
        <v>0</v>
      </c>
      <c r="K54" s="776"/>
    </row>
    <row r="55" spans="1:11">
      <c r="A55" s="109">
        <v>37</v>
      </c>
      <c r="B55" s="300"/>
      <c r="C55" s="412">
        <f>' Шаблон материалов'!B38</f>
        <v>0</v>
      </c>
      <c r="D55" s="412">
        <v>1</v>
      </c>
      <c r="E55" s="412">
        <v>1</v>
      </c>
      <c r="F55" s="412">
        <f>' Шаблон материалов'!E38</f>
        <v>0</v>
      </c>
      <c r="G55" s="412">
        <f>' Шаблон материалов'!F38</f>
        <v>0</v>
      </c>
      <c r="H55" s="412">
        <v>40</v>
      </c>
      <c r="I55" s="413">
        <f t="shared" si="0"/>
        <v>0</v>
      </c>
      <c r="J55" s="775">
        <f t="shared" si="1"/>
        <v>0</v>
      </c>
      <c r="K55" s="776"/>
    </row>
    <row r="56" spans="1:11" hidden="1">
      <c r="A56" s="109">
        <v>38</v>
      </c>
      <c r="B56" s="300"/>
      <c r="C56" s="412">
        <f>' Шаблон материалов'!B39</f>
        <v>0</v>
      </c>
      <c r="D56" s="412">
        <f>' Шаблон материалов'!C39</f>
        <v>0</v>
      </c>
      <c r="E56" s="412">
        <f>' Шаблон материалов'!D39</f>
        <v>0</v>
      </c>
      <c r="F56" s="412">
        <f>' Шаблон материалов'!E39</f>
        <v>0</v>
      </c>
      <c r="G56" s="412">
        <f>' Шаблон материалов'!F39</f>
        <v>0</v>
      </c>
      <c r="H56" s="412"/>
      <c r="I56" s="413">
        <f t="shared" si="0"/>
        <v>0</v>
      </c>
      <c r="J56" s="775">
        <f t="shared" si="1"/>
        <v>0</v>
      </c>
      <c r="K56" s="776"/>
    </row>
    <row r="57" spans="1:11" hidden="1">
      <c r="A57" s="109">
        <v>39</v>
      </c>
      <c r="B57" s="300"/>
      <c r="C57" s="412">
        <f>' Шаблон материалов'!B40</f>
        <v>0</v>
      </c>
      <c r="D57" s="412">
        <f>' Шаблон материалов'!C40</f>
        <v>0</v>
      </c>
      <c r="E57" s="412">
        <f>' Шаблон материалов'!D40</f>
        <v>0</v>
      </c>
      <c r="F57" s="412">
        <f>' Шаблон материалов'!E40</f>
        <v>0</v>
      </c>
      <c r="G57" s="412">
        <f>' Шаблон материалов'!F40</f>
        <v>0</v>
      </c>
      <c r="H57" s="412"/>
      <c r="I57" s="413">
        <f t="shared" si="0"/>
        <v>0</v>
      </c>
      <c r="J57" s="775">
        <f t="shared" si="1"/>
        <v>0</v>
      </c>
      <c r="K57" s="776"/>
    </row>
    <row r="58" spans="1:11" hidden="1">
      <c r="A58" s="109">
        <v>40</v>
      </c>
      <c r="B58" s="300"/>
      <c r="C58" s="412">
        <f>' Шаблон материалов'!B41</f>
        <v>0</v>
      </c>
      <c r="D58" s="412">
        <f>' Шаблон материалов'!C41</f>
        <v>0</v>
      </c>
      <c r="E58" s="412">
        <f>' Шаблон материалов'!D41</f>
        <v>0</v>
      </c>
      <c r="F58" s="412">
        <f>' Шаблон материалов'!E41</f>
        <v>0</v>
      </c>
      <c r="G58" s="412">
        <f>' Шаблон материалов'!F41</f>
        <v>0</v>
      </c>
      <c r="H58" s="412"/>
      <c r="I58" s="413">
        <f t="shared" si="0"/>
        <v>0</v>
      </c>
      <c r="J58" s="775">
        <f t="shared" si="1"/>
        <v>0</v>
      </c>
      <c r="K58" s="776"/>
    </row>
    <row r="59" spans="1:11" hidden="1">
      <c r="A59" s="109">
        <v>41</v>
      </c>
      <c r="B59" s="300"/>
      <c r="C59" s="412">
        <f>' Шаблон материалов'!B42</f>
        <v>0</v>
      </c>
      <c r="D59" s="412">
        <f>' Шаблон материалов'!C42</f>
        <v>0</v>
      </c>
      <c r="E59" s="412">
        <f>' Шаблон материалов'!D42</f>
        <v>0</v>
      </c>
      <c r="F59" s="412">
        <f>' Шаблон материалов'!E42</f>
        <v>0</v>
      </c>
      <c r="G59" s="412">
        <f>' Шаблон материалов'!F42</f>
        <v>0</v>
      </c>
      <c r="H59" s="412"/>
      <c r="I59" s="413">
        <f t="shared" si="0"/>
        <v>0</v>
      </c>
      <c r="J59" s="775">
        <f t="shared" si="1"/>
        <v>0</v>
      </c>
      <c r="K59" s="776"/>
    </row>
    <row r="60" spans="1:11" hidden="1">
      <c r="A60" s="109">
        <v>42</v>
      </c>
      <c r="B60" s="300"/>
      <c r="C60" s="412">
        <f>' Шаблон материалов'!B43</f>
        <v>0</v>
      </c>
      <c r="D60" s="412">
        <f>' Шаблон материалов'!C43</f>
        <v>0</v>
      </c>
      <c r="E60" s="412">
        <f>' Шаблон материалов'!D43</f>
        <v>0</v>
      </c>
      <c r="F60" s="412">
        <f>' Шаблон материалов'!E43</f>
        <v>0</v>
      </c>
      <c r="G60" s="412">
        <f>' Шаблон материалов'!F43</f>
        <v>0</v>
      </c>
      <c r="H60" s="412"/>
      <c r="I60" s="413">
        <f t="shared" si="0"/>
        <v>0</v>
      </c>
      <c r="J60" s="775">
        <f t="shared" si="1"/>
        <v>0</v>
      </c>
      <c r="K60" s="776"/>
    </row>
    <row r="61" spans="1:11">
      <c r="A61" s="109">
        <v>43</v>
      </c>
      <c r="B61" s="300"/>
      <c r="C61" s="412">
        <f>' Шаблон материалов'!B44</f>
        <v>0</v>
      </c>
      <c r="D61" s="412">
        <v>1</v>
      </c>
      <c r="E61" s="412">
        <v>1</v>
      </c>
      <c r="F61" s="412">
        <f>' Шаблон материалов'!E44</f>
        <v>0</v>
      </c>
      <c r="G61" s="412">
        <f>' Шаблон материалов'!F44</f>
        <v>0</v>
      </c>
      <c r="H61" s="412">
        <v>10</v>
      </c>
      <c r="I61" s="413">
        <f t="shared" si="0"/>
        <v>0</v>
      </c>
      <c r="J61" s="775">
        <f t="shared" si="1"/>
        <v>0</v>
      </c>
      <c r="K61" s="776"/>
    </row>
    <row r="62" spans="1:11" hidden="1">
      <c r="A62" s="109">
        <v>44</v>
      </c>
      <c r="B62" s="300"/>
      <c r="C62" s="412">
        <f>' Шаблон материалов'!B45</f>
        <v>0</v>
      </c>
      <c r="D62" s="412">
        <f>' Шаблон материалов'!C45</f>
        <v>0</v>
      </c>
      <c r="E62" s="412">
        <f>' Шаблон материалов'!D45</f>
        <v>0</v>
      </c>
      <c r="F62" s="412">
        <f>' Шаблон материалов'!E45</f>
        <v>0</v>
      </c>
      <c r="G62" s="412">
        <f>' Шаблон материалов'!F45</f>
        <v>0</v>
      </c>
      <c r="H62" s="412"/>
      <c r="I62" s="413">
        <f t="shared" si="0"/>
        <v>0</v>
      </c>
      <c r="J62" s="775">
        <f t="shared" si="1"/>
        <v>0</v>
      </c>
      <c r="K62" s="776"/>
    </row>
    <row r="63" spans="1:11" hidden="1">
      <c r="A63" s="109">
        <v>45</v>
      </c>
      <c r="B63" s="300"/>
      <c r="C63" s="412">
        <f>' Шаблон материалов'!B46</f>
        <v>0</v>
      </c>
      <c r="D63" s="412">
        <f>' Шаблон материалов'!C46</f>
        <v>0</v>
      </c>
      <c r="E63" s="412">
        <f>' Шаблон материалов'!D46</f>
        <v>0</v>
      </c>
      <c r="F63" s="412">
        <f>' Шаблон материалов'!E46</f>
        <v>0</v>
      </c>
      <c r="G63" s="412">
        <f>' Шаблон материалов'!F46</f>
        <v>0</v>
      </c>
      <c r="H63" s="412"/>
      <c r="I63" s="413">
        <f t="shared" si="0"/>
        <v>0</v>
      </c>
      <c r="J63" s="775">
        <f t="shared" si="1"/>
        <v>0</v>
      </c>
      <c r="K63" s="776"/>
    </row>
    <row r="64" spans="1:11" hidden="1">
      <c r="A64" s="109">
        <v>46</v>
      </c>
      <c r="B64" s="300"/>
      <c r="C64" s="412">
        <f>' Шаблон материалов'!B47</f>
        <v>0</v>
      </c>
      <c r="D64" s="412">
        <f>' Шаблон материалов'!C47</f>
        <v>0</v>
      </c>
      <c r="E64" s="412">
        <f>' Шаблон материалов'!D47</f>
        <v>0</v>
      </c>
      <c r="F64" s="412">
        <f>' Шаблон материалов'!E47</f>
        <v>0</v>
      </c>
      <c r="G64" s="412">
        <f>' Шаблон материалов'!F47</f>
        <v>0</v>
      </c>
      <c r="H64" s="412"/>
      <c r="I64" s="413">
        <f t="shared" si="0"/>
        <v>0</v>
      </c>
      <c r="J64" s="775">
        <f t="shared" si="1"/>
        <v>0</v>
      </c>
      <c r="K64" s="776"/>
    </row>
    <row r="65" spans="1:11" hidden="1">
      <c r="A65" s="109">
        <v>47</v>
      </c>
      <c r="B65" s="300"/>
      <c r="C65" s="412">
        <f>' Шаблон материалов'!B48</f>
        <v>0</v>
      </c>
      <c r="D65" s="412">
        <f>' Шаблон материалов'!C48</f>
        <v>0</v>
      </c>
      <c r="E65" s="412">
        <f>' Шаблон материалов'!D48</f>
        <v>0</v>
      </c>
      <c r="F65" s="412">
        <f>' Шаблон материалов'!E48</f>
        <v>0</v>
      </c>
      <c r="G65" s="412">
        <f>' Шаблон материалов'!F48</f>
        <v>0</v>
      </c>
      <c r="H65" s="412"/>
      <c r="I65" s="413">
        <f t="shared" si="0"/>
        <v>0</v>
      </c>
      <c r="J65" s="775">
        <f t="shared" si="1"/>
        <v>0</v>
      </c>
      <c r="K65" s="776"/>
    </row>
    <row r="66" spans="1:11" hidden="1">
      <c r="A66" s="109">
        <v>48</v>
      </c>
      <c r="B66" s="300"/>
      <c r="C66" s="412">
        <f>' Шаблон материалов'!B49</f>
        <v>0</v>
      </c>
      <c r="D66" s="412">
        <f>' Шаблон материалов'!C49</f>
        <v>0</v>
      </c>
      <c r="E66" s="412">
        <f>' Шаблон материалов'!D49</f>
        <v>0</v>
      </c>
      <c r="F66" s="412">
        <f>' Шаблон материалов'!E49</f>
        <v>0</v>
      </c>
      <c r="G66" s="412">
        <f>' Шаблон материалов'!F49</f>
        <v>0</v>
      </c>
      <c r="H66" s="412"/>
      <c r="I66" s="413">
        <f t="shared" si="0"/>
        <v>0</v>
      </c>
      <c r="J66" s="775">
        <f t="shared" si="1"/>
        <v>0</v>
      </c>
      <c r="K66" s="776"/>
    </row>
    <row r="67" spans="1:11" hidden="1">
      <c r="A67" s="109">
        <v>49</v>
      </c>
      <c r="B67" s="300"/>
      <c r="C67" s="412">
        <f>' Шаблон материалов'!B50</f>
        <v>0</v>
      </c>
      <c r="D67" s="412">
        <f>' Шаблон материалов'!C50</f>
        <v>0</v>
      </c>
      <c r="E67" s="412">
        <f>' Шаблон материалов'!D50</f>
        <v>0</v>
      </c>
      <c r="F67" s="412">
        <f>' Шаблон материалов'!E50</f>
        <v>0</v>
      </c>
      <c r="G67" s="412">
        <f>' Шаблон материалов'!F50</f>
        <v>0</v>
      </c>
      <c r="H67" s="412"/>
      <c r="I67" s="413">
        <f t="shared" si="0"/>
        <v>0</v>
      </c>
      <c r="J67" s="775">
        <f t="shared" si="1"/>
        <v>0</v>
      </c>
      <c r="K67" s="776"/>
    </row>
    <row r="68" spans="1:11" hidden="1">
      <c r="A68" s="109">
        <v>50</v>
      </c>
      <c r="B68" s="300"/>
      <c r="C68" s="412">
        <f>' Шаблон материалов'!B51</f>
        <v>0</v>
      </c>
      <c r="D68" s="412">
        <f>' Шаблон материалов'!C51</f>
        <v>0</v>
      </c>
      <c r="E68" s="412">
        <f>' Шаблон материалов'!D51</f>
        <v>0</v>
      </c>
      <c r="F68" s="412">
        <f>' Шаблон материалов'!E51</f>
        <v>0</v>
      </c>
      <c r="G68" s="412">
        <f>' Шаблон материалов'!F51</f>
        <v>0</v>
      </c>
      <c r="H68" s="412"/>
      <c r="I68" s="413">
        <f t="shared" si="0"/>
        <v>0</v>
      </c>
      <c r="J68" s="775">
        <f t="shared" si="1"/>
        <v>0</v>
      </c>
      <c r="K68" s="776"/>
    </row>
    <row r="69" spans="1:11" hidden="1">
      <c r="A69" s="109">
        <v>51</v>
      </c>
      <c r="B69" s="300"/>
      <c r="C69" s="412">
        <f>' Шаблон материалов'!B52</f>
        <v>0</v>
      </c>
      <c r="D69" s="412">
        <f>' Шаблон материалов'!C52</f>
        <v>0</v>
      </c>
      <c r="E69" s="412">
        <f>' Шаблон материалов'!D52</f>
        <v>0</v>
      </c>
      <c r="F69" s="412">
        <f>' Шаблон материалов'!E52</f>
        <v>0</v>
      </c>
      <c r="G69" s="412">
        <f>' Шаблон материалов'!F52</f>
        <v>0</v>
      </c>
      <c r="H69" s="412"/>
      <c r="I69" s="413">
        <f t="shared" si="0"/>
        <v>0</v>
      </c>
      <c r="J69" s="775">
        <f t="shared" si="1"/>
        <v>0</v>
      </c>
      <c r="K69" s="776"/>
    </row>
    <row r="70" spans="1:11" hidden="1">
      <c r="A70" s="109">
        <v>52</v>
      </c>
      <c r="B70" s="300"/>
      <c r="C70" s="412">
        <f>' Шаблон материалов'!B53</f>
        <v>0</v>
      </c>
      <c r="D70" s="412">
        <f>' Шаблон материалов'!C53</f>
        <v>0</v>
      </c>
      <c r="E70" s="412">
        <f>' Шаблон материалов'!D53</f>
        <v>0</v>
      </c>
      <c r="F70" s="412">
        <f>' Шаблон материалов'!E53</f>
        <v>0</v>
      </c>
      <c r="G70" s="412">
        <f>' Шаблон материалов'!F53</f>
        <v>0</v>
      </c>
      <c r="H70" s="412"/>
      <c r="I70" s="413">
        <f t="shared" si="0"/>
        <v>0</v>
      </c>
      <c r="J70" s="775">
        <f t="shared" si="1"/>
        <v>0</v>
      </c>
      <c r="K70" s="776"/>
    </row>
    <row r="71" spans="1:11" hidden="1">
      <c r="A71" s="109">
        <v>53</v>
      </c>
      <c r="B71" s="300"/>
      <c r="C71" s="412">
        <f>' Шаблон материалов'!B54</f>
        <v>0</v>
      </c>
      <c r="D71" s="412">
        <f>' Шаблон материалов'!C54</f>
        <v>0</v>
      </c>
      <c r="E71" s="412">
        <f>' Шаблон материалов'!D54</f>
        <v>0</v>
      </c>
      <c r="F71" s="412">
        <f>' Шаблон материалов'!E54</f>
        <v>0</v>
      </c>
      <c r="G71" s="412">
        <f>' Шаблон материалов'!F54</f>
        <v>0</v>
      </c>
      <c r="H71" s="412"/>
      <c r="I71" s="413">
        <f t="shared" si="0"/>
        <v>0</v>
      </c>
      <c r="J71" s="775">
        <f t="shared" si="1"/>
        <v>0</v>
      </c>
      <c r="K71" s="776"/>
    </row>
    <row r="72" spans="1:11" hidden="1">
      <c r="A72" s="109">
        <v>54</v>
      </c>
      <c r="B72" s="300"/>
      <c r="C72" s="412">
        <f>' Шаблон материалов'!B55</f>
        <v>0</v>
      </c>
      <c r="D72" s="412">
        <f>' Шаблон материалов'!C55</f>
        <v>0</v>
      </c>
      <c r="E72" s="412">
        <f>' Шаблон материалов'!D55</f>
        <v>0</v>
      </c>
      <c r="F72" s="412">
        <f>' Шаблон материалов'!E55</f>
        <v>0</v>
      </c>
      <c r="G72" s="412">
        <f>' Шаблон материалов'!F55</f>
        <v>0</v>
      </c>
      <c r="H72" s="412"/>
      <c r="I72" s="413">
        <f t="shared" si="0"/>
        <v>0</v>
      </c>
      <c r="J72" s="775">
        <f t="shared" si="1"/>
        <v>0</v>
      </c>
      <c r="K72" s="776"/>
    </row>
    <row r="73" spans="1:11" hidden="1">
      <c r="A73" s="109">
        <v>55</v>
      </c>
      <c r="B73" s="300"/>
      <c r="C73" s="412">
        <f>' Шаблон материалов'!B56</f>
        <v>0</v>
      </c>
      <c r="D73" s="412">
        <f>' Шаблон материалов'!C56</f>
        <v>0</v>
      </c>
      <c r="E73" s="412">
        <f>' Шаблон материалов'!D56</f>
        <v>0</v>
      </c>
      <c r="F73" s="412">
        <f>' Шаблон материалов'!E56</f>
        <v>0</v>
      </c>
      <c r="G73" s="412">
        <f>' Шаблон материалов'!F56</f>
        <v>0</v>
      </c>
      <c r="H73" s="412"/>
      <c r="I73" s="413">
        <f t="shared" si="0"/>
        <v>0</v>
      </c>
      <c r="J73" s="775">
        <f t="shared" si="1"/>
        <v>0</v>
      </c>
      <c r="K73" s="776"/>
    </row>
    <row r="74" spans="1:11">
      <c r="A74" s="109">
        <v>56</v>
      </c>
      <c r="B74" s="300"/>
      <c r="C74" s="412">
        <f>' Шаблон материалов'!B57</f>
        <v>0</v>
      </c>
      <c r="D74" s="412">
        <v>1</v>
      </c>
      <c r="E74" s="412">
        <v>1</v>
      </c>
      <c r="F74" s="412">
        <f>' Шаблон материалов'!E57</f>
        <v>0</v>
      </c>
      <c r="G74" s="412">
        <f>' Шаблон материалов'!F57</f>
        <v>0</v>
      </c>
      <c r="H74" s="412">
        <v>8</v>
      </c>
      <c r="I74" s="413">
        <f t="shared" si="0"/>
        <v>0</v>
      </c>
      <c r="J74" s="775">
        <f t="shared" si="1"/>
        <v>0</v>
      </c>
      <c r="K74" s="776"/>
    </row>
    <row r="75" spans="1:11" hidden="1">
      <c r="A75" s="109">
        <v>57</v>
      </c>
      <c r="B75" s="300"/>
      <c r="C75" s="412">
        <f>' Шаблон материалов'!B58</f>
        <v>0</v>
      </c>
      <c r="D75" s="412">
        <f>' Шаблон материалов'!C58</f>
        <v>0</v>
      </c>
      <c r="E75" s="412">
        <f>' Шаблон материалов'!D58</f>
        <v>0</v>
      </c>
      <c r="F75" s="412">
        <f>' Шаблон материалов'!E58</f>
        <v>0</v>
      </c>
      <c r="G75" s="412">
        <f>' Шаблон материалов'!F58</f>
        <v>0</v>
      </c>
      <c r="H75" s="412"/>
      <c r="I75" s="413">
        <f t="shared" si="0"/>
        <v>0</v>
      </c>
      <c r="J75" s="775">
        <f t="shared" si="1"/>
        <v>0</v>
      </c>
      <c r="K75" s="776"/>
    </row>
    <row r="76" spans="1:11" hidden="1">
      <c r="A76" s="109">
        <v>58</v>
      </c>
      <c r="B76" s="300"/>
      <c r="C76" s="412">
        <f>' Шаблон материалов'!B59</f>
        <v>0</v>
      </c>
      <c r="D76" s="412">
        <f>' Шаблон материалов'!C59</f>
        <v>0</v>
      </c>
      <c r="E76" s="412">
        <f>' Шаблон материалов'!D59</f>
        <v>0</v>
      </c>
      <c r="F76" s="412">
        <f>' Шаблон материалов'!E59</f>
        <v>0</v>
      </c>
      <c r="G76" s="412">
        <f>' Шаблон материалов'!F59</f>
        <v>0</v>
      </c>
      <c r="H76" s="412"/>
      <c r="I76" s="413">
        <f t="shared" si="0"/>
        <v>0</v>
      </c>
      <c r="J76" s="775">
        <f t="shared" si="1"/>
        <v>0</v>
      </c>
      <c r="K76" s="776"/>
    </row>
    <row r="77" spans="1:11" hidden="1">
      <c r="A77" s="109">
        <v>59</v>
      </c>
      <c r="B77" s="300"/>
      <c r="C77" s="412">
        <f>' Шаблон материалов'!B60</f>
        <v>0</v>
      </c>
      <c r="D77" s="412">
        <f>' Шаблон материалов'!C60</f>
        <v>0</v>
      </c>
      <c r="E77" s="412">
        <f>' Шаблон материалов'!D60</f>
        <v>0</v>
      </c>
      <c r="F77" s="412">
        <f>' Шаблон материалов'!E60</f>
        <v>0</v>
      </c>
      <c r="G77" s="412">
        <f>' Шаблон материалов'!F60</f>
        <v>0</v>
      </c>
      <c r="H77" s="412"/>
      <c r="I77" s="413">
        <f t="shared" si="0"/>
        <v>0</v>
      </c>
      <c r="J77" s="775">
        <f t="shared" si="1"/>
        <v>0</v>
      </c>
      <c r="K77" s="776"/>
    </row>
    <row r="78" spans="1:11" hidden="1">
      <c r="A78" s="109">
        <v>60</v>
      </c>
      <c r="B78" s="300"/>
      <c r="C78" s="412">
        <f>' Шаблон материалов'!B61</f>
        <v>0</v>
      </c>
      <c r="D78" s="412">
        <v>1</v>
      </c>
      <c r="E78" s="412">
        <v>1</v>
      </c>
      <c r="F78" s="412">
        <f>' Шаблон материалов'!E61</f>
        <v>0</v>
      </c>
      <c r="G78" s="412">
        <f>' Шаблон материалов'!F61</f>
        <v>0</v>
      </c>
      <c r="H78" s="412"/>
      <c r="I78" s="413">
        <f t="shared" si="0"/>
        <v>0</v>
      </c>
      <c r="J78" s="775">
        <f t="shared" si="1"/>
        <v>0</v>
      </c>
      <c r="K78" s="776"/>
    </row>
    <row r="79" spans="1:11" hidden="1">
      <c r="A79" s="109">
        <v>61</v>
      </c>
      <c r="B79" s="300"/>
      <c r="C79" s="412">
        <f>' Шаблон материалов'!B62</f>
        <v>0</v>
      </c>
      <c r="D79" s="412">
        <f>' Шаблон материалов'!C62</f>
        <v>0</v>
      </c>
      <c r="E79" s="412">
        <f>' Шаблон материалов'!D62</f>
        <v>0</v>
      </c>
      <c r="F79" s="412">
        <f>' Шаблон материалов'!E62</f>
        <v>0</v>
      </c>
      <c r="G79" s="412">
        <f>' Шаблон материалов'!F62</f>
        <v>0</v>
      </c>
      <c r="H79" s="412"/>
      <c r="I79" s="413">
        <f t="shared" si="0"/>
        <v>0</v>
      </c>
      <c r="J79" s="775">
        <f t="shared" si="1"/>
        <v>0</v>
      </c>
      <c r="K79" s="776"/>
    </row>
    <row r="80" spans="1:11" hidden="1">
      <c r="A80" s="109">
        <v>62</v>
      </c>
      <c r="B80" s="300"/>
      <c r="C80" s="412">
        <f>' Шаблон материалов'!B63</f>
        <v>0</v>
      </c>
      <c r="D80" s="412">
        <f>' Шаблон материалов'!C63</f>
        <v>0</v>
      </c>
      <c r="E80" s="412">
        <f>' Шаблон материалов'!D63</f>
        <v>0</v>
      </c>
      <c r="F80" s="412">
        <f>' Шаблон материалов'!E63</f>
        <v>0</v>
      </c>
      <c r="G80" s="412">
        <f>' Шаблон материалов'!F63</f>
        <v>0</v>
      </c>
      <c r="H80" s="412"/>
      <c r="I80" s="413">
        <f t="shared" si="0"/>
        <v>0</v>
      </c>
      <c r="J80" s="775">
        <f t="shared" si="1"/>
        <v>0</v>
      </c>
      <c r="K80" s="776"/>
    </row>
    <row r="81" spans="1:11" hidden="1">
      <c r="A81" s="109">
        <v>63</v>
      </c>
      <c r="B81" s="300"/>
      <c r="C81" s="412">
        <f>' Шаблон материалов'!B64</f>
        <v>0</v>
      </c>
      <c r="D81" s="412">
        <f>' Шаблон материалов'!C64</f>
        <v>0</v>
      </c>
      <c r="E81" s="412">
        <f>' Шаблон материалов'!D64</f>
        <v>0</v>
      </c>
      <c r="F81" s="412">
        <f>' Шаблон материалов'!E64</f>
        <v>0</v>
      </c>
      <c r="G81" s="412">
        <f>' Шаблон материалов'!F64</f>
        <v>0</v>
      </c>
      <c r="H81" s="412"/>
      <c r="I81" s="413">
        <f t="shared" si="0"/>
        <v>0</v>
      </c>
      <c r="J81" s="775">
        <f t="shared" si="1"/>
        <v>0</v>
      </c>
      <c r="K81" s="776"/>
    </row>
    <row r="82" spans="1:11" hidden="1">
      <c r="A82" s="109">
        <v>64</v>
      </c>
      <c r="B82" s="300"/>
      <c r="C82" s="412">
        <f>' Шаблон материалов'!B65</f>
        <v>0</v>
      </c>
      <c r="D82" s="412">
        <f>' Шаблон материалов'!C65</f>
        <v>0</v>
      </c>
      <c r="E82" s="412">
        <f>' Шаблон материалов'!D65</f>
        <v>0</v>
      </c>
      <c r="F82" s="412">
        <f>' Шаблон материалов'!E65</f>
        <v>0</v>
      </c>
      <c r="G82" s="412">
        <f>' Шаблон материалов'!F65</f>
        <v>0</v>
      </c>
      <c r="H82" s="412"/>
      <c r="I82" s="413">
        <f t="shared" si="0"/>
        <v>0</v>
      </c>
      <c r="J82" s="775">
        <f t="shared" si="1"/>
        <v>0</v>
      </c>
      <c r="K82" s="776"/>
    </row>
    <row r="83" spans="1:11" hidden="1">
      <c r="A83" s="109">
        <v>65</v>
      </c>
      <c r="B83" s="300"/>
      <c r="C83" s="412">
        <f>' Шаблон материалов'!B66</f>
        <v>0</v>
      </c>
      <c r="D83" s="412">
        <f>' Шаблон материалов'!C66</f>
        <v>0</v>
      </c>
      <c r="E83" s="412">
        <f>' Шаблон материалов'!D66</f>
        <v>0</v>
      </c>
      <c r="F83" s="412">
        <f>' Шаблон материалов'!E66</f>
        <v>0</v>
      </c>
      <c r="G83" s="412">
        <f>' Шаблон материалов'!F66</f>
        <v>0</v>
      </c>
      <c r="H83" s="412"/>
      <c r="I83" s="413">
        <f t="shared" ref="I83:I108" si="2">$F$11*H83*D83</f>
        <v>0</v>
      </c>
      <c r="J83" s="775">
        <f t="shared" si="1"/>
        <v>0</v>
      </c>
      <c r="K83" s="776"/>
    </row>
    <row r="84" spans="1:11" hidden="1">
      <c r="A84" s="109">
        <v>66</v>
      </c>
      <c r="B84" s="300"/>
      <c r="C84" s="412">
        <f>' Шаблон материалов'!B67</f>
        <v>0</v>
      </c>
      <c r="D84" s="412">
        <f>' Шаблон материалов'!C67</f>
        <v>0</v>
      </c>
      <c r="E84" s="412">
        <f>' Шаблон материалов'!D67</f>
        <v>0</v>
      </c>
      <c r="F84" s="412">
        <f>' Шаблон материалов'!E67</f>
        <v>0</v>
      </c>
      <c r="G84" s="412">
        <f>' Шаблон материалов'!F67</f>
        <v>0</v>
      </c>
      <c r="H84" s="412"/>
      <c r="I84" s="413">
        <f t="shared" si="2"/>
        <v>0</v>
      </c>
      <c r="J84" s="775">
        <f t="shared" ref="J84:J108" si="3">G84*I84*E84</f>
        <v>0</v>
      </c>
      <c r="K84" s="776"/>
    </row>
    <row r="85" spans="1:11" hidden="1">
      <c r="A85" s="109">
        <v>67</v>
      </c>
      <c r="B85" s="300"/>
      <c r="C85" s="412">
        <f>' Шаблон материалов'!B68</f>
        <v>0</v>
      </c>
      <c r="D85" s="412">
        <f>' Шаблон материалов'!C68</f>
        <v>0</v>
      </c>
      <c r="E85" s="412">
        <f>' Шаблон материалов'!D68</f>
        <v>0</v>
      </c>
      <c r="F85" s="412">
        <f>' Шаблон материалов'!E68</f>
        <v>0</v>
      </c>
      <c r="G85" s="412">
        <f>' Шаблон материалов'!F68</f>
        <v>0</v>
      </c>
      <c r="H85" s="412"/>
      <c r="I85" s="413">
        <f t="shared" si="2"/>
        <v>0</v>
      </c>
      <c r="J85" s="775">
        <f t="shared" si="3"/>
        <v>0</v>
      </c>
      <c r="K85" s="776"/>
    </row>
    <row r="86" spans="1:11" hidden="1">
      <c r="A86" s="109">
        <v>68</v>
      </c>
      <c r="B86" s="300"/>
      <c r="C86" s="412">
        <f>' Шаблон материалов'!B69</f>
        <v>0</v>
      </c>
      <c r="D86" s="412">
        <f>' Шаблон материалов'!C69</f>
        <v>0</v>
      </c>
      <c r="E86" s="412">
        <f>' Шаблон материалов'!D69</f>
        <v>0</v>
      </c>
      <c r="F86" s="412">
        <f>' Шаблон материалов'!E69</f>
        <v>0</v>
      </c>
      <c r="G86" s="412">
        <f>' Шаблон материалов'!F69</f>
        <v>0</v>
      </c>
      <c r="H86" s="412"/>
      <c r="I86" s="413">
        <f t="shared" si="2"/>
        <v>0</v>
      </c>
      <c r="J86" s="775">
        <f t="shared" si="3"/>
        <v>0</v>
      </c>
      <c r="K86" s="776"/>
    </row>
    <row r="87" spans="1:11" hidden="1">
      <c r="A87" s="109">
        <v>69</v>
      </c>
      <c r="B87" s="300"/>
      <c r="C87" s="412">
        <f>' Шаблон материалов'!B70</f>
        <v>0</v>
      </c>
      <c r="D87" s="412">
        <f>' Шаблон материалов'!C70</f>
        <v>0</v>
      </c>
      <c r="E87" s="412">
        <f>' Шаблон материалов'!D70</f>
        <v>0</v>
      </c>
      <c r="F87" s="412">
        <f>' Шаблон материалов'!E70</f>
        <v>0</v>
      </c>
      <c r="G87" s="412">
        <f>' Шаблон материалов'!F70</f>
        <v>0</v>
      </c>
      <c r="H87" s="412"/>
      <c r="I87" s="413">
        <f t="shared" si="2"/>
        <v>0</v>
      </c>
      <c r="J87" s="775">
        <f t="shared" si="3"/>
        <v>0</v>
      </c>
      <c r="K87" s="776"/>
    </row>
    <row r="88" spans="1:11" hidden="1">
      <c r="A88" s="109">
        <v>70</v>
      </c>
      <c r="B88" s="300"/>
      <c r="C88" s="412">
        <f>' Шаблон материалов'!B71</f>
        <v>0</v>
      </c>
      <c r="D88" s="412">
        <f>' Шаблон материалов'!C71</f>
        <v>0</v>
      </c>
      <c r="E88" s="412">
        <f>' Шаблон материалов'!D71</f>
        <v>0</v>
      </c>
      <c r="F88" s="412">
        <f>' Шаблон материалов'!E71</f>
        <v>0</v>
      </c>
      <c r="G88" s="412">
        <f>' Шаблон материалов'!F71</f>
        <v>0</v>
      </c>
      <c r="H88" s="412"/>
      <c r="I88" s="413">
        <f t="shared" si="2"/>
        <v>0</v>
      </c>
      <c r="J88" s="775">
        <f t="shared" si="3"/>
        <v>0</v>
      </c>
      <c r="K88" s="776"/>
    </row>
    <row r="89" spans="1:11" hidden="1">
      <c r="A89" s="109">
        <v>71</v>
      </c>
      <c r="B89" s="300"/>
      <c r="C89" s="412">
        <f>' Шаблон материалов'!B72</f>
        <v>0</v>
      </c>
      <c r="D89" s="412">
        <f>' Шаблон материалов'!C72</f>
        <v>0</v>
      </c>
      <c r="E89" s="412">
        <f>' Шаблон материалов'!D72</f>
        <v>0</v>
      </c>
      <c r="F89" s="412">
        <f>' Шаблон материалов'!E72</f>
        <v>0</v>
      </c>
      <c r="G89" s="412">
        <f>' Шаблон материалов'!F72</f>
        <v>0</v>
      </c>
      <c r="H89" s="412"/>
      <c r="I89" s="413">
        <f t="shared" si="2"/>
        <v>0</v>
      </c>
      <c r="J89" s="775">
        <f t="shared" si="3"/>
        <v>0</v>
      </c>
      <c r="K89" s="776"/>
    </row>
    <row r="90" spans="1:11" hidden="1">
      <c r="A90" s="109">
        <v>72</v>
      </c>
      <c r="B90" s="300"/>
      <c r="C90" s="412">
        <f>' Шаблон материалов'!B73</f>
        <v>0</v>
      </c>
      <c r="D90" s="412">
        <f>' Шаблон материалов'!C73</f>
        <v>0</v>
      </c>
      <c r="E90" s="412">
        <f>' Шаблон материалов'!D73</f>
        <v>0</v>
      </c>
      <c r="F90" s="412">
        <f>' Шаблон материалов'!E73</f>
        <v>0</v>
      </c>
      <c r="G90" s="412">
        <f>' Шаблон материалов'!F73</f>
        <v>0</v>
      </c>
      <c r="H90" s="412"/>
      <c r="I90" s="413">
        <f t="shared" si="2"/>
        <v>0</v>
      </c>
      <c r="J90" s="775">
        <f t="shared" si="3"/>
        <v>0</v>
      </c>
      <c r="K90" s="776"/>
    </row>
    <row r="91" spans="1:11" hidden="1">
      <c r="A91" s="109">
        <v>73</v>
      </c>
      <c r="B91" s="300"/>
      <c r="C91" s="412">
        <f>' Шаблон материалов'!B74</f>
        <v>0</v>
      </c>
      <c r="D91" s="412">
        <f>' Шаблон материалов'!C74</f>
        <v>0</v>
      </c>
      <c r="E91" s="412">
        <f>' Шаблон материалов'!D74</f>
        <v>0</v>
      </c>
      <c r="F91" s="412">
        <f>' Шаблон материалов'!E74</f>
        <v>0</v>
      </c>
      <c r="G91" s="412">
        <f>' Шаблон материалов'!F74</f>
        <v>0</v>
      </c>
      <c r="H91" s="412"/>
      <c r="I91" s="413">
        <f t="shared" si="2"/>
        <v>0</v>
      </c>
      <c r="J91" s="775">
        <f t="shared" si="3"/>
        <v>0</v>
      </c>
      <c r="K91" s="776"/>
    </row>
    <row r="92" spans="1:11" hidden="1">
      <c r="A92" s="109">
        <v>74</v>
      </c>
      <c r="B92" s="300"/>
      <c r="C92" s="412">
        <f>' Шаблон материалов'!B75</f>
        <v>0</v>
      </c>
      <c r="D92" s="412">
        <f>' Шаблон материалов'!C75</f>
        <v>0</v>
      </c>
      <c r="E92" s="412">
        <f>' Шаблон материалов'!D75</f>
        <v>0</v>
      </c>
      <c r="F92" s="412">
        <f>' Шаблон материалов'!E75</f>
        <v>0</v>
      </c>
      <c r="G92" s="412">
        <f>' Шаблон материалов'!F75</f>
        <v>0</v>
      </c>
      <c r="H92" s="412"/>
      <c r="I92" s="413">
        <f t="shared" si="2"/>
        <v>0</v>
      </c>
      <c r="J92" s="775">
        <f t="shared" si="3"/>
        <v>0</v>
      </c>
      <c r="K92" s="776"/>
    </row>
    <row r="93" spans="1:11" hidden="1">
      <c r="A93" s="109">
        <v>75</v>
      </c>
      <c r="B93" s="300"/>
      <c r="C93" s="412">
        <f>' Шаблон материалов'!B76</f>
        <v>0</v>
      </c>
      <c r="D93" s="412">
        <f>' Шаблон материалов'!C76</f>
        <v>0</v>
      </c>
      <c r="E93" s="412">
        <f>' Шаблон материалов'!D76</f>
        <v>0</v>
      </c>
      <c r="F93" s="412">
        <f>' Шаблон материалов'!E76</f>
        <v>0</v>
      </c>
      <c r="G93" s="412">
        <f>' Шаблон материалов'!F76</f>
        <v>0</v>
      </c>
      <c r="H93" s="412"/>
      <c r="I93" s="413">
        <f t="shared" si="2"/>
        <v>0</v>
      </c>
      <c r="J93" s="775">
        <f t="shared" si="3"/>
        <v>0</v>
      </c>
      <c r="K93" s="776"/>
    </row>
    <row r="94" spans="1:11" hidden="1">
      <c r="A94" s="109">
        <v>76</v>
      </c>
      <c r="B94" s="300"/>
      <c r="C94" s="412">
        <f>' Шаблон материалов'!B77</f>
        <v>0</v>
      </c>
      <c r="D94" s="412">
        <f>' Шаблон материалов'!C77</f>
        <v>0</v>
      </c>
      <c r="E94" s="412">
        <f>' Шаблон материалов'!D77</f>
        <v>0</v>
      </c>
      <c r="F94" s="412">
        <f>' Шаблон материалов'!E77</f>
        <v>0</v>
      </c>
      <c r="G94" s="412">
        <f>' Шаблон материалов'!F77</f>
        <v>0</v>
      </c>
      <c r="H94" s="412"/>
      <c r="I94" s="413">
        <f t="shared" si="2"/>
        <v>0</v>
      </c>
      <c r="J94" s="775">
        <f t="shared" si="3"/>
        <v>0</v>
      </c>
      <c r="K94" s="776"/>
    </row>
    <row r="95" spans="1:11" hidden="1">
      <c r="A95" s="109">
        <v>77</v>
      </c>
      <c r="B95" s="300"/>
      <c r="C95" s="412">
        <f>' Шаблон материалов'!B78</f>
        <v>0</v>
      </c>
      <c r="D95" s="412">
        <f>' Шаблон материалов'!C78</f>
        <v>0</v>
      </c>
      <c r="E95" s="412">
        <f>' Шаблон материалов'!D78</f>
        <v>0</v>
      </c>
      <c r="F95" s="412">
        <f>' Шаблон материалов'!E78</f>
        <v>0</v>
      </c>
      <c r="G95" s="412">
        <f>' Шаблон материалов'!F78</f>
        <v>0</v>
      </c>
      <c r="H95" s="412"/>
      <c r="I95" s="413">
        <f t="shared" si="2"/>
        <v>0</v>
      </c>
      <c r="J95" s="775">
        <f t="shared" si="3"/>
        <v>0</v>
      </c>
      <c r="K95" s="776"/>
    </row>
    <row r="96" spans="1:11" hidden="1">
      <c r="A96" s="109">
        <v>78</v>
      </c>
      <c r="B96" s="300"/>
      <c r="C96" s="412">
        <f>' Шаблон материалов'!B79</f>
        <v>0</v>
      </c>
      <c r="D96" s="412">
        <f>' Шаблон материалов'!C79</f>
        <v>0</v>
      </c>
      <c r="E96" s="412">
        <f>' Шаблон материалов'!D79</f>
        <v>0</v>
      </c>
      <c r="F96" s="412">
        <f>' Шаблон материалов'!E79</f>
        <v>0</v>
      </c>
      <c r="G96" s="412">
        <f>' Шаблон материалов'!F79</f>
        <v>0</v>
      </c>
      <c r="H96" s="412"/>
      <c r="I96" s="413">
        <f t="shared" si="2"/>
        <v>0</v>
      </c>
      <c r="J96" s="775">
        <f t="shared" si="3"/>
        <v>0</v>
      </c>
      <c r="K96" s="776"/>
    </row>
    <row r="97" spans="1:11" hidden="1">
      <c r="A97" s="109">
        <v>79</v>
      </c>
      <c r="B97" s="300"/>
      <c r="C97" s="412">
        <f>' Шаблон материалов'!B80</f>
        <v>0</v>
      </c>
      <c r="D97" s="412">
        <f>' Шаблон материалов'!C80</f>
        <v>0</v>
      </c>
      <c r="E97" s="412">
        <f>' Шаблон материалов'!D80</f>
        <v>0</v>
      </c>
      <c r="F97" s="412">
        <f>' Шаблон материалов'!E80</f>
        <v>0</v>
      </c>
      <c r="G97" s="412">
        <f>' Шаблон материалов'!F80</f>
        <v>0</v>
      </c>
      <c r="H97" s="412"/>
      <c r="I97" s="413">
        <f t="shared" si="2"/>
        <v>0</v>
      </c>
      <c r="J97" s="775">
        <f t="shared" si="3"/>
        <v>0</v>
      </c>
      <c r="K97" s="776"/>
    </row>
    <row r="98" spans="1:11" hidden="1">
      <c r="A98" s="109">
        <v>80</v>
      </c>
      <c r="B98" s="300"/>
      <c r="C98" s="412">
        <f>' Шаблон материалов'!B81</f>
        <v>0</v>
      </c>
      <c r="D98" s="412">
        <f>' Шаблон материалов'!C81</f>
        <v>0</v>
      </c>
      <c r="E98" s="412">
        <f>' Шаблон материалов'!D81</f>
        <v>0</v>
      </c>
      <c r="F98" s="412">
        <f>' Шаблон материалов'!E81</f>
        <v>0</v>
      </c>
      <c r="G98" s="412">
        <f>' Шаблон материалов'!F81</f>
        <v>0</v>
      </c>
      <c r="H98" s="412"/>
      <c r="I98" s="413">
        <f t="shared" si="2"/>
        <v>0</v>
      </c>
      <c r="J98" s="775">
        <f t="shared" si="3"/>
        <v>0</v>
      </c>
      <c r="K98" s="776"/>
    </row>
    <row r="99" spans="1:11" hidden="1">
      <c r="A99" s="109">
        <v>81</v>
      </c>
      <c r="B99" s="300"/>
      <c r="C99" s="412">
        <f>' Шаблон материалов'!B82</f>
        <v>0</v>
      </c>
      <c r="D99" s="412">
        <f>' Шаблон материалов'!C82</f>
        <v>0</v>
      </c>
      <c r="E99" s="412">
        <f>' Шаблон материалов'!D82</f>
        <v>0</v>
      </c>
      <c r="F99" s="412">
        <f>' Шаблон материалов'!E82</f>
        <v>0</v>
      </c>
      <c r="G99" s="412">
        <f>' Шаблон материалов'!F82</f>
        <v>0</v>
      </c>
      <c r="H99" s="412"/>
      <c r="I99" s="413">
        <f t="shared" si="2"/>
        <v>0</v>
      </c>
      <c r="J99" s="775">
        <f t="shared" si="3"/>
        <v>0</v>
      </c>
      <c r="K99" s="776"/>
    </row>
    <row r="100" spans="1:11" hidden="1">
      <c r="A100" s="109">
        <v>82</v>
      </c>
      <c r="B100" s="300"/>
      <c r="C100" s="412">
        <f>' Шаблон материалов'!B83</f>
        <v>0</v>
      </c>
      <c r="D100" s="412">
        <f>' Шаблон материалов'!C83</f>
        <v>0</v>
      </c>
      <c r="E100" s="412">
        <f>' Шаблон материалов'!D83</f>
        <v>0</v>
      </c>
      <c r="F100" s="412">
        <f>' Шаблон материалов'!E83</f>
        <v>0</v>
      </c>
      <c r="G100" s="412">
        <f>' Шаблон материалов'!F83</f>
        <v>0</v>
      </c>
      <c r="H100" s="412"/>
      <c r="I100" s="413">
        <f t="shared" si="2"/>
        <v>0</v>
      </c>
      <c r="J100" s="775">
        <f t="shared" si="3"/>
        <v>0</v>
      </c>
      <c r="K100" s="776"/>
    </row>
    <row r="101" spans="1:11" hidden="1">
      <c r="A101" s="109">
        <v>83</v>
      </c>
      <c r="B101" s="300"/>
      <c r="C101" s="412">
        <f>' Шаблон материалов'!B84</f>
        <v>0</v>
      </c>
      <c r="D101" s="412">
        <f>' Шаблон материалов'!C84</f>
        <v>0</v>
      </c>
      <c r="E101" s="412">
        <f>' Шаблон материалов'!D84</f>
        <v>0</v>
      </c>
      <c r="F101" s="412">
        <f>' Шаблон материалов'!E84</f>
        <v>0</v>
      </c>
      <c r="G101" s="412">
        <f>' Шаблон материалов'!F84</f>
        <v>0</v>
      </c>
      <c r="H101" s="412"/>
      <c r="I101" s="413">
        <f t="shared" si="2"/>
        <v>0</v>
      </c>
      <c r="J101" s="775">
        <f t="shared" si="3"/>
        <v>0</v>
      </c>
      <c r="K101" s="776"/>
    </row>
    <row r="102" spans="1:11" hidden="1">
      <c r="A102" s="109">
        <v>84</v>
      </c>
      <c r="B102" s="300"/>
      <c r="C102" s="412">
        <f>' Шаблон материалов'!B85</f>
        <v>0</v>
      </c>
      <c r="D102" s="412">
        <f>' Шаблон материалов'!C85</f>
        <v>0</v>
      </c>
      <c r="E102" s="412">
        <f>' Шаблон материалов'!D85</f>
        <v>0</v>
      </c>
      <c r="F102" s="412">
        <f>' Шаблон материалов'!E85</f>
        <v>0</v>
      </c>
      <c r="G102" s="412">
        <f>' Шаблон материалов'!F85</f>
        <v>0</v>
      </c>
      <c r="H102" s="412"/>
      <c r="I102" s="413">
        <f t="shared" si="2"/>
        <v>0</v>
      </c>
      <c r="J102" s="775">
        <f t="shared" si="3"/>
        <v>0</v>
      </c>
      <c r="K102" s="776"/>
    </row>
    <row r="103" spans="1:11" hidden="1">
      <c r="A103" s="109">
        <v>85</v>
      </c>
      <c r="B103" s="300"/>
      <c r="C103" s="412">
        <f>' Шаблон материалов'!B86</f>
        <v>0</v>
      </c>
      <c r="D103" s="412">
        <f>' Шаблон материалов'!C86</f>
        <v>0</v>
      </c>
      <c r="E103" s="412">
        <f>' Шаблон материалов'!D86</f>
        <v>0</v>
      </c>
      <c r="F103" s="412">
        <f>' Шаблон материалов'!E86</f>
        <v>0</v>
      </c>
      <c r="G103" s="412">
        <f>' Шаблон материалов'!F86</f>
        <v>0</v>
      </c>
      <c r="H103" s="412"/>
      <c r="I103" s="413">
        <f t="shared" si="2"/>
        <v>0</v>
      </c>
      <c r="J103" s="775">
        <f t="shared" si="3"/>
        <v>0</v>
      </c>
      <c r="K103" s="776"/>
    </row>
    <row r="104" spans="1:11" hidden="1">
      <c r="A104" s="109">
        <v>86</v>
      </c>
      <c r="B104" s="300"/>
      <c r="C104" s="412">
        <f>' Шаблон материалов'!B87</f>
        <v>0</v>
      </c>
      <c r="D104" s="412">
        <f>' Шаблон материалов'!C87</f>
        <v>0</v>
      </c>
      <c r="E104" s="412">
        <f>' Шаблон материалов'!D87</f>
        <v>0</v>
      </c>
      <c r="F104" s="412">
        <f>' Шаблон материалов'!E87</f>
        <v>0</v>
      </c>
      <c r="G104" s="412">
        <f>' Шаблон материалов'!F87</f>
        <v>0</v>
      </c>
      <c r="H104" s="412"/>
      <c r="I104" s="413">
        <f t="shared" si="2"/>
        <v>0</v>
      </c>
      <c r="J104" s="775">
        <f t="shared" si="3"/>
        <v>0</v>
      </c>
      <c r="K104" s="776"/>
    </row>
    <row r="105" spans="1:11" hidden="1">
      <c r="A105" s="109">
        <v>87</v>
      </c>
      <c r="B105" s="300"/>
      <c r="C105" s="412">
        <f>' Шаблон материалов'!B88</f>
        <v>0</v>
      </c>
      <c r="D105" s="412">
        <f>' Шаблон материалов'!C88</f>
        <v>0</v>
      </c>
      <c r="E105" s="412">
        <f>' Шаблон материалов'!D88</f>
        <v>0</v>
      </c>
      <c r="F105" s="412">
        <f>' Шаблон материалов'!E88</f>
        <v>0</v>
      </c>
      <c r="G105" s="412">
        <f>' Шаблон материалов'!F88</f>
        <v>0</v>
      </c>
      <c r="H105" s="412"/>
      <c r="I105" s="413">
        <f t="shared" si="2"/>
        <v>0</v>
      </c>
      <c r="J105" s="775">
        <f t="shared" si="3"/>
        <v>0</v>
      </c>
      <c r="K105" s="776"/>
    </row>
    <row r="106" spans="1:11">
      <c r="A106" s="109">
        <v>88</v>
      </c>
      <c r="B106" s="300"/>
      <c r="C106" s="412">
        <f>' Шаблон материалов'!B89</f>
        <v>0</v>
      </c>
      <c r="D106" s="412">
        <v>1</v>
      </c>
      <c r="E106" s="412">
        <v>1</v>
      </c>
      <c r="F106" s="412">
        <f>' Шаблон материалов'!E89</f>
        <v>0</v>
      </c>
      <c r="G106" s="412">
        <f>' Шаблон материалов'!F89</f>
        <v>0</v>
      </c>
      <c r="H106" s="412">
        <v>10</v>
      </c>
      <c r="I106" s="413">
        <f t="shared" si="2"/>
        <v>0</v>
      </c>
      <c r="J106" s="775">
        <f t="shared" si="3"/>
        <v>0</v>
      </c>
      <c r="K106" s="776"/>
    </row>
    <row r="107" spans="1:11">
      <c r="A107" s="109">
        <v>89</v>
      </c>
      <c r="B107" s="300"/>
      <c r="C107" s="412">
        <f>' Шаблон материалов'!B90</f>
        <v>0</v>
      </c>
      <c r="D107" s="412">
        <v>1</v>
      </c>
      <c r="E107" s="412">
        <v>1</v>
      </c>
      <c r="F107" s="412">
        <f>' Шаблон материалов'!E90</f>
        <v>0</v>
      </c>
      <c r="G107" s="412">
        <f>' Шаблон материалов'!F90</f>
        <v>0</v>
      </c>
      <c r="H107" s="412">
        <v>30</v>
      </c>
      <c r="I107" s="413">
        <f t="shared" si="2"/>
        <v>0</v>
      </c>
      <c r="J107" s="775">
        <f t="shared" si="3"/>
        <v>0</v>
      </c>
      <c r="K107" s="776"/>
    </row>
    <row r="108" spans="1:11" hidden="1">
      <c r="A108" s="109">
        <v>90</v>
      </c>
      <c r="B108" s="300"/>
      <c r="C108" s="412">
        <f>' Шаблон материалов'!B91</f>
        <v>0</v>
      </c>
      <c r="D108" s="412">
        <f>' Шаблон материалов'!C91</f>
        <v>0</v>
      </c>
      <c r="E108" s="412">
        <f>' Шаблон материалов'!D91</f>
        <v>0</v>
      </c>
      <c r="F108" s="412">
        <f>' Шаблон материалов'!E91</f>
        <v>0</v>
      </c>
      <c r="G108" s="412">
        <f>' Шаблон материалов'!F91</f>
        <v>0</v>
      </c>
      <c r="H108" s="412"/>
      <c r="I108" s="413">
        <f t="shared" si="2"/>
        <v>0</v>
      </c>
      <c r="J108" s="775">
        <f t="shared" si="3"/>
        <v>0</v>
      </c>
      <c r="K108" s="776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55" t="s">
        <v>116</v>
      </c>
      <c r="E110" s="755"/>
      <c r="F110" s="755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>
      <c r="A112" s="177"/>
      <c r="B112" s="177"/>
      <c r="C112" s="760" t="s">
        <v>38</v>
      </c>
      <c r="D112" s="760"/>
      <c r="E112" s="760"/>
      <c r="F112" s="760"/>
      <c r="G112" s="760"/>
      <c r="H112" s="760"/>
      <c r="I112" s="760"/>
      <c r="J112" s="760"/>
      <c r="K112" s="760"/>
    </row>
    <row r="113" spans="1:11" ht="15.6" customHeight="1">
      <c r="A113" s="740" t="s">
        <v>150</v>
      </c>
      <c r="B113" s="741"/>
      <c r="C113" s="742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43"/>
      <c r="B114" s="744"/>
      <c r="C114" s="745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63" t="s">
        <v>7</v>
      </c>
      <c r="B117" s="765" t="s">
        <v>178</v>
      </c>
      <c r="C117" s="767" t="s">
        <v>151</v>
      </c>
      <c r="D117" s="379" t="s">
        <v>23449</v>
      </c>
      <c r="E117" s="769" t="s">
        <v>113</v>
      </c>
      <c r="F117" s="782" t="s">
        <v>118</v>
      </c>
      <c r="G117" s="767" t="s">
        <v>26</v>
      </c>
      <c r="H117" s="767" t="s">
        <v>117</v>
      </c>
      <c r="I117" s="773" t="s">
        <v>27</v>
      </c>
      <c r="J117" s="761" t="s">
        <v>10</v>
      </c>
      <c r="K117" s="762"/>
    </row>
    <row r="118" spans="1:11">
      <c r="A118" s="764"/>
      <c r="B118" s="766"/>
      <c r="C118" s="768"/>
      <c r="D118" s="431">
        <f>K9</f>
        <v>0.8</v>
      </c>
      <c r="E118" s="770"/>
      <c r="F118" s="783"/>
      <c r="G118" s="768"/>
      <c r="H118" s="768"/>
      <c r="I118" s="774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v>0.75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 t="s">
        <v>23578</v>
      </c>
      <c r="D120" s="430">
        <f t="shared" ref="D120:D174" si="4">$D$118</f>
        <v>0.8</v>
      </c>
      <c r="E120" s="419">
        <v>1</v>
      </c>
      <c r="F120" s="276">
        <v>3</v>
      </c>
      <c r="G120" s="291">
        <v>30</v>
      </c>
      <c r="H120" s="3">
        <f t="shared" ref="H120:H172" si="5">$F$11</f>
        <v>0</v>
      </c>
      <c r="I120" s="53">
        <f t="shared" ref="I120:I174" si="6">IF(D120=0,0,(G120/60*H120/D120+F120/60)*E120)</f>
        <v>0.05</v>
      </c>
      <c r="J120" s="53">
        <f>I120*инф.!$D$1</f>
        <v>12.5</v>
      </c>
      <c r="K120" s="53">
        <f>IF(I120=0,0,(инф.!$C$1)*I120)</f>
        <v>50</v>
      </c>
    </row>
    <row r="121" spans="1:11">
      <c r="A121" s="3">
        <v>3</v>
      </c>
      <c r="B121" s="276"/>
      <c r="C121" s="278" t="s">
        <v>23579</v>
      </c>
      <c r="D121" s="430">
        <f t="shared" si="4"/>
        <v>0.8</v>
      </c>
      <c r="E121" s="419">
        <v>1</v>
      </c>
      <c r="F121" s="276">
        <v>5</v>
      </c>
      <c r="G121" s="291">
        <v>170</v>
      </c>
      <c r="H121" s="3">
        <f t="shared" si="5"/>
        <v>0</v>
      </c>
      <c r="I121" s="53">
        <f t="shared" si="6"/>
        <v>8.3333333333333329E-2</v>
      </c>
      <c r="J121" s="53">
        <f>I121*инф.!$D$1</f>
        <v>20.833333333333332</v>
      </c>
      <c r="K121" s="53">
        <f>IF(I121=0,0,(инф.!$C$1)*I121)</f>
        <v>83.333333333333329</v>
      </c>
    </row>
    <row r="122" spans="1:11">
      <c r="A122" s="3">
        <v>4</v>
      </c>
      <c r="B122" s="276"/>
      <c r="C122" s="278" t="s">
        <v>23580</v>
      </c>
      <c r="D122" s="430">
        <f t="shared" si="4"/>
        <v>0.8</v>
      </c>
      <c r="E122" s="419">
        <v>0</v>
      </c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 t="s">
        <v>23581</v>
      </c>
      <c r="D123" s="430">
        <f t="shared" si="4"/>
        <v>0.8</v>
      </c>
      <c r="E123" s="419">
        <v>1</v>
      </c>
      <c r="F123" s="276">
        <v>5</v>
      </c>
      <c r="G123" s="291">
        <v>34</v>
      </c>
      <c r="H123" s="3">
        <f t="shared" si="5"/>
        <v>0</v>
      </c>
      <c r="I123" s="53">
        <f t="shared" si="6"/>
        <v>8.3333333333333329E-2</v>
      </c>
      <c r="J123" s="53">
        <f>I123*инф.!$D$1</f>
        <v>20.833333333333332</v>
      </c>
      <c r="K123" s="53">
        <f>IF(I123=0,0,(инф.!$C$1)*I123)</f>
        <v>83.333333333333329</v>
      </c>
    </row>
    <row r="124" spans="1:11">
      <c r="A124" s="3">
        <v>6</v>
      </c>
      <c r="B124" s="276"/>
      <c r="C124" s="278" t="s">
        <v>23575</v>
      </c>
      <c r="D124" s="430">
        <f t="shared" si="4"/>
        <v>0.8</v>
      </c>
      <c r="E124" s="419">
        <v>1</v>
      </c>
      <c r="F124" s="276">
        <v>2</v>
      </c>
      <c r="G124" s="291">
        <v>28</v>
      </c>
      <c r="H124" s="3">
        <f t="shared" si="5"/>
        <v>0</v>
      </c>
      <c r="I124" s="53">
        <f t="shared" si="6"/>
        <v>3.3333333333333333E-2</v>
      </c>
      <c r="J124" s="53">
        <f>I124*инф.!$D$1</f>
        <v>8.3333333333333339</v>
      </c>
      <c r="K124" s="53">
        <f>IF(I124=0,0,(инф.!$C$1)*I124)</f>
        <v>33.333333333333336</v>
      </c>
    </row>
    <row r="125" spans="1:11">
      <c r="A125" s="3">
        <v>7</v>
      </c>
      <c r="B125" s="276"/>
      <c r="C125" s="278"/>
      <c r="D125" s="430">
        <f t="shared" si="4"/>
        <v>0.8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0.8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0.8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0.8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0.8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0.8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0.8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0.8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0.8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0.8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0.8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0.8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0.8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0.8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0.8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0.8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0.8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0.8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4"/>
        <v>0.8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>
      <c r="A144" s="3">
        <v>26</v>
      </c>
      <c r="B144" s="414"/>
      <c r="C144" s="415"/>
      <c r="D144" s="430">
        <f t="shared" si="4"/>
        <v>0.8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>
      <c r="A145" s="3">
        <v>27</v>
      </c>
      <c r="B145" s="414"/>
      <c r="C145" s="415"/>
      <c r="D145" s="430">
        <f t="shared" si="4"/>
        <v>0.8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0.8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0.8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0.8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0.8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0.8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0.8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0.8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0.8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0.8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0.8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0.8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0.8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0.8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0.8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0.8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0.8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0.8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0.8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0.8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0.8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0.8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0.8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0.8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0.8</v>
      </c>
      <c r="E169" s="421"/>
      <c r="F169" s="239"/>
      <c r="G169" s="241"/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0.8</v>
      </c>
      <c r="E170" s="422"/>
      <c r="F170" s="242"/>
      <c r="G170" s="244"/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0.8</v>
      </c>
      <c r="E171" s="422"/>
      <c r="F171" s="242"/>
      <c r="G171" s="244"/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0.8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0.8</v>
      </c>
      <c r="E173" s="419"/>
      <c r="F173" s="236"/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0.8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249.99999999999997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287</v>
      </c>
      <c r="H177" s="10" t="s">
        <v>121</v>
      </c>
      <c r="I177" s="9">
        <f>SUM(I119:I176)</f>
        <v>0.25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249.99999999999997</v>
      </c>
      <c r="G180" s="753"/>
      <c r="H180" s="753"/>
      <c r="I180" s="753"/>
      <c r="J180" s="753"/>
      <c r="K180" s="753"/>
    </row>
    <row r="181" spans="1:14" ht="15.75">
      <c r="A181" s="281" t="s">
        <v>101</v>
      </c>
      <c r="B181" s="281"/>
      <c r="C181" s="754"/>
      <c r="D181" s="754"/>
      <c r="E181" s="754"/>
      <c r="F181" s="754"/>
      <c r="G181" s="754"/>
      <c r="H181" s="754"/>
      <c r="I181" s="754"/>
      <c r="J181" s="754"/>
      <c r="K181" s="754"/>
    </row>
    <row r="182" spans="1:14" ht="15.75">
      <c r="A182" s="747"/>
      <c r="B182" s="747"/>
      <c r="C182" s="747"/>
      <c r="D182" s="747"/>
      <c r="E182" s="747"/>
      <c r="F182" s="747"/>
      <c r="G182" s="747"/>
      <c r="H182" s="747"/>
      <c r="I182" s="747"/>
      <c r="J182" s="747"/>
      <c r="K182" s="747"/>
    </row>
    <row r="183" spans="1:14" ht="15.75">
      <c r="A183" s="747"/>
      <c r="B183" s="747"/>
      <c r="C183" s="747"/>
      <c r="D183" s="747"/>
      <c r="E183" s="747"/>
      <c r="F183" s="747"/>
      <c r="G183" s="747"/>
      <c r="H183" s="747"/>
      <c r="I183" s="747"/>
      <c r="J183" s="747"/>
      <c r="K183" s="747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37" t="str">
        <f>изд.1!A185</f>
        <v>Топоров Э.В.</v>
      </c>
      <c r="B185" s="737"/>
      <c r="C185" s="737"/>
      <c r="D185" s="737"/>
      <c r="E185" s="245"/>
      <c r="F185" s="245"/>
      <c r="G185" s="245"/>
      <c r="H185" s="737"/>
      <c r="I185" s="737"/>
      <c r="J185" s="737"/>
      <c r="K185" s="737"/>
    </row>
    <row r="186" spans="1:14">
      <c r="A186" s="738"/>
      <c r="B186" s="738"/>
      <c r="C186" s="738"/>
      <c r="D186" s="738"/>
      <c r="E186" s="248"/>
      <c r="F186" s="248"/>
      <c r="G186" s="248"/>
      <c r="H186" s="738"/>
      <c r="I186" s="738"/>
      <c r="J186" s="738"/>
      <c r="K186" s="738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17" t="str">
        <f>$A$3</f>
        <v>ООО БАЛТИК-ЛАЙТ</v>
      </c>
      <c r="D191" s="717"/>
      <c r="E191" s="717"/>
      <c r="F191" s="717"/>
      <c r="G191" s="717"/>
      <c r="H191" s="717"/>
      <c r="I191" s="717"/>
      <c r="J191" s="717"/>
      <c r="K191" s="717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8" t="s">
        <v>23459</v>
      </c>
      <c r="K192" s="719"/>
    </row>
    <row r="193" spans="1:11" ht="24" customHeight="1">
      <c r="A193" s="777">
        <v>1</v>
      </c>
      <c r="B193" s="722"/>
      <c r="C193" s="724" t="str">
        <f>C119</f>
        <v>Подготовка рабоч. проекта на производство</v>
      </c>
      <c r="D193" s="726"/>
      <c r="E193" s="736"/>
      <c r="F193" s="352"/>
      <c r="G193" s="730"/>
      <c r="H193" s="726"/>
      <c r="I193" s="357">
        <f>D193*E193</f>
        <v>0</v>
      </c>
      <c r="J193" s="732"/>
      <c r="K193" s="733"/>
    </row>
    <row r="194" spans="1:11" ht="24" customHeight="1" thickBot="1">
      <c r="A194" s="778"/>
      <c r="B194" s="723"/>
      <c r="C194" s="725"/>
      <c r="D194" s="727"/>
      <c r="E194" s="729"/>
      <c r="F194" s="351"/>
      <c r="G194" s="731"/>
      <c r="H194" s="727"/>
      <c r="I194" s="358"/>
      <c r="J194" s="734"/>
      <c r="K194" s="735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7" t="str">
        <f>$A$3</f>
        <v>ООО БАЛТИК-ЛАЙТ</v>
      </c>
      <c r="D196" s="717"/>
      <c r="E196" s="717"/>
      <c r="F196" s="717"/>
      <c r="G196" s="717"/>
      <c r="H196" s="717"/>
      <c r="I196" s="717"/>
      <c r="J196" s="717"/>
      <c r="K196" s="717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8" t="s">
        <v>23459</v>
      </c>
      <c r="K197" s="719"/>
    </row>
    <row r="198" spans="1:11" ht="23.25" customHeight="1">
      <c r="A198" s="777">
        <v>2</v>
      </c>
      <c r="B198" s="722"/>
      <c r="C198" s="724" t="str">
        <f>C120</f>
        <v xml:space="preserve">Резка трубы </v>
      </c>
      <c r="D198" s="726"/>
      <c r="E198" s="736" t="e">
        <f>J120/H120</f>
        <v>#DIV/0!</v>
      </c>
      <c r="F198" s="352"/>
      <c r="G198" s="730"/>
      <c r="H198" s="726">
        <v>1</v>
      </c>
      <c r="I198" s="357" t="e">
        <f>D198*E198</f>
        <v>#DIV/0!</v>
      </c>
      <c r="J198" s="732"/>
      <c r="K198" s="733"/>
    </row>
    <row r="199" spans="1:11" ht="23.25" customHeight="1" thickBot="1">
      <c r="A199" s="778"/>
      <c r="B199" s="723"/>
      <c r="C199" s="725"/>
      <c r="D199" s="727"/>
      <c r="E199" s="729"/>
      <c r="F199" s="351"/>
      <c r="G199" s="731"/>
      <c r="H199" s="727"/>
      <c r="I199" s="358"/>
      <c r="J199" s="734"/>
      <c r="K199" s="735"/>
    </row>
    <row r="200" spans="1:11" ht="15.75" thickBot="1"/>
    <row r="201" spans="1:11" ht="16.5" thickBot="1">
      <c r="A201" s="370"/>
      <c r="B201" s="370"/>
      <c r="C201" s="717" t="str">
        <f>$A$3</f>
        <v>ООО БАЛТИК-ЛАЙТ</v>
      </c>
      <c r="D201" s="717"/>
      <c r="E201" s="717"/>
      <c r="F201" s="717"/>
      <c r="G201" s="717"/>
      <c r="H201" s="717"/>
      <c r="I201" s="717"/>
      <c r="J201" s="717"/>
      <c r="K201" s="717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8" t="s">
        <v>23459</v>
      </c>
      <c r="K202" s="719"/>
    </row>
    <row r="203" spans="1:11">
      <c r="A203" s="777">
        <v>3</v>
      </c>
      <c r="B203" s="722"/>
      <c r="C203" s="724" t="str">
        <f>C121</f>
        <v xml:space="preserve">Сварка рамы </v>
      </c>
      <c r="D203" s="726"/>
      <c r="E203" s="736" t="e">
        <f>J121/H121</f>
        <v>#DIV/0!</v>
      </c>
      <c r="F203" s="352"/>
      <c r="G203" s="730"/>
      <c r="H203" s="726">
        <v>1</v>
      </c>
      <c r="I203" s="357" t="e">
        <f>D203*E203</f>
        <v>#DIV/0!</v>
      </c>
      <c r="J203" s="732"/>
      <c r="K203" s="733"/>
    </row>
    <row r="204" spans="1:11" ht="15.75" thickBot="1">
      <c r="A204" s="778"/>
      <c r="B204" s="723"/>
      <c r="C204" s="725"/>
      <c r="D204" s="727"/>
      <c r="E204" s="729"/>
      <c r="F204" s="351"/>
      <c r="G204" s="731"/>
      <c r="H204" s="727"/>
      <c r="I204" s="358"/>
      <c r="J204" s="734"/>
      <c r="K204" s="735"/>
    </row>
    <row r="205" spans="1:11" ht="15.75" thickBot="1"/>
    <row r="206" spans="1:11" ht="16.5" thickBot="1">
      <c r="A206" s="370"/>
      <c r="B206" s="370"/>
      <c r="C206" s="717" t="str">
        <f>$A$3</f>
        <v>ООО БАЛТИК-ЛАЙТ</v>
      </c>
      <c r="D206" s="717"/>
      <c r="E206" s="717"/>
      <c r="F206" s="717"/>
      <c r="G206" s="717"/>
      <c r="H206" s="717"/>
      <c r="I206" s="717"/>
      <c r="J206" s="717"/>
      <c r="K206" s="717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8" t="s">
        <v>23459</v>
      </c>
      <c r="K207" s="719"/>
    </row>
    <row r="208" spans="1:11">
      <c r="A208" s="777">
        <v>4</v>
      </c>
      <c r="B208" s="722"/>
      <c r="C208" s="724" t="str">
        <f>C122</f>
        <v xml:space="preserve">Покраска рамы </v>
      </c>
      <c r="D208" s="726"/>
      <c r="E208" s="736" t="e">
        <f>J122/H122</f>
        <v>#DIV/0!</v>
      </c>
      <c r="F208" s="352"/>
      <c r="G208" s="730"/>
      <c r="H208" s="726">
        <v>1</v>
      </c>
      <c r="I208" s="357" t="e">
        <f>D208*E208</f>
        <v>#DIV/0!</v>
      </c>
      <c r="J208" s="732"/>
      <c r="K208" s="733"/>
    </row>
    <row r="209" spans="1:11" ht="15.75" thickBot="1">
      <c r="A209" s="778"/>
      <c r="B209" s="723"/>
      <c r="C209" s="725"/>
      <c r="D209" s="727"/>
      <c r="E209" s="729"/>
      <c r="F209" s="351"/>
      <c r="G209" s="731"/>
      <c r="H209" s="727"/>
      <c r="I209" s="358"/>
      <c r="J209" s="734"/>
      <c r="K209" s="735"/>
    </row>
    <row r="210" spans="1:11" ht="15.75" thickBot="1"/>
    <row r="211" spans="1:11" ht="16.5" thickBot="1">
      <c r="A211" s="370"/>
      <c r="B211" s="370"/>
      <c r="C211" s="717" t="str">
        <f>$A$3</f>
        <v>ООО БАЛТИК-ЛАЙТ</v>
      </c>
      <c r="D211" s="717"/>
      <c r="E211" s="717"/>
      <c r="F211" s="717"/>
      <c r="G211" s="717"/>
      <c r="H211" s="717"/>
      <c r="I211" s="717"/>
      <c r="J211" s="717"/>
      <c r="K211" s="717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8" t="s">
        <v>23459</v>
      </c>
      <c r="K212" s="719"/>
    </row>
    <row r="213" spans="1:11">
      <c r="A213" s="777">
        <v>5</v>
      </c>
      <c r="B213" s="722"/>
      <c r="C213" s="724" t="str">
        <f>C123</f>
        <v xml:space="preserve">Сверловка отверстий </v>
      </c>
      <c r="D213" s="726"/>
      <c r="E213" s="736" t="e">
        <f>J123/H123</f>
        <v>#DIV/0!</v>
      </c>
      <c r="F213" s="352"/>
      <c r="G213" s="730"/>
      <c r="H213" s="726">
        <v>1</v>
      </c>
      <c r="I213" s="357" t="e">
        <f>D213*E213</f>
        <v>#DIV/0!</v>
      </c>
      <c r="J213" s="732"/>
      <c r="K213" s="733"/>
    </row>
    <row r="214" spans="1:11" ht="15.75" thickBot="1">
      <c r="A214" s="778"/>
      <c r="B214" s="723"/>
      <c r="C214" s="725"/>
      <c r="D214" s="727"/>
      <c r="E214" s="729"/>
      <c r="F214" s="351"/>
      <c r="G214" s="731"/>
      <c r="H214" s="727"/>
      <c r="I214" s="358"/>
      <c r="J214" s="734"/>
      <c r="K214" s="735"/>
    </row>
    <row r="215" spans="1:11" ht="15.75" thickBot="1"/>
    <row r="216" spans="1:11" ht="16.5" thickBot="1">
      <c r="A216" s="370"/>
      <c r="B216" s="370"/>
      <c r="C216" s="717" t="str">
        <f>$A$3</f>
        <v>ООО БАЛТИК-ЛАЙТ</v>
      </c>
      <c r="D216" s="717"/>
      <c r="E216" s="717"/>
      <c r="F216" s="717"/>
      <c r="G216" s="717"/>
      <c r="H216" s="717"/>
      <c r="I216" s="717"/>
      <c r="J216" s="717"/>
      <c r="K216" s="717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8" t="s">
        <v>23459</v>
      </c>
      <c r="K217" s="719"/>
    </row>
    <row r="218" spans="1:11">
      <c r="A218" s="777">
        <v>6</v>
      </c>
      <c r="B218" s="722"/>
      <c r="C218" s="724" t="str">
        <f>C124</f>
        <v>Упаковка в стрейч</v>
      </c>
      <c r="D218" s="726"/>
      <c r="E218" s="736" t="e">
        <f>J124/H124</f>
        <v>#DIV/0!</v>
      </c>
      <c r="F218" s="352"/>
      <c r="G218" s="730"/>
      <c r="H218" s="726">
        <v>1</v>
      </c>
      <c r="I218" s="357" t="e">
        <f>D218*E218</f>
        <v>#DIV/0!</v>
      </c>
      <c r="J218" s="732"/>
      <c r="K218" s="733"/>
    </row>
    <row r="219" spans="1:11" ht="15.75" thickBot="1">
      <c r="A219" s="778"/>
      <c r="B219" s="723"/>
      <c r="C219" s="725"/>
      <c r="D219" s="727"/>
      <c r="E219" s="729"/>
      <c r="F219" s="351"/>
      <c r="G219" s="731"/>
      <c r="H219" s="727"/>
      <c r="I219" s="358"/>
      <c r="J219" s="734"/>
      <c r="K219" s="735"/>
    </row>
    <row r="220" spans="1:11" ht="15.75" thickBot="1"/>
    <row r="221" spans="1:11" ht="16.5" thickBot="1">
      <c r="A221" s="370"/>
      <c r="B221" s="370"/>
      <c r="C221" s="717" t="str">
        <f>$A$3</f>
        <v>ООО БАЛТИК-ЛАЙТ</v>
      </c>
      <c r="D221" s="717"/>
      <c r="E221" s="717"/>
      <c r="F221" s="717"/>
      <c r="G221" s="717"/>
      <c r="H221" s="717"/>
      <c r="I221" s="717"/>
      <c r="J221" s="717"/>
      <c r="K221" s="717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8" t="s">
        <v>23459</v>
      </c>
      <c r="K222" s="719"/>
    </row>
    <row r="223" spans="1:11">
      <c r="A223" s="777">
        <v>7</v>
      </c>
      <c r="B223" s="722"/>
      <c r="C223" s="724">
        <f>C125</f>
        <v>0</v>
      </c>
      <c r="D223" s="726"/>
      <c r="E223" s="736" t="e">
        <f>J125/H125</f>
        <v>#DIV/0!</v>
      </c>
      <c r="F223" s="352"/>
      <c r="G223" s="730"/>
      <c r="H223" s="726">
        <v>1</v>
      </c>
      <c r="I223" s="357" t="e">
        <f>D223*E223</f>
        <v>#DIV/0!</v>
      </c>
      <c r="J223" s="732"/>
      <c r="K223" s="733"/>
    </row>
    <row r="224" spans="1:11" ht="15.75" thickBot="1">
      <c r="A224" s="778"/>
      <c r="B224" s="723"/>
      <c r="C224" s="725"/>
      <c r="D224" s="727"/>
      <c r="E224" s="729"/>
      <c r="F224" s="351"/>
      <c r="G224" s="731"/>
      <c r="H224" s="727"/>
      <c r="I224" s="358"/>
      <c r="J224" s="734"/>
      <c r="K224" s="735"/>
    </row>
    <row r="225" spans="1:11" ht="15.75" thickBot="1"/>
    <row r="226" spans="1:11" ht="16.5" thickBot="1">
      <c r="A226" s="370"/>
      <c r="B226" s="370"/>
      <c r="C226" s="717" t="str">
        <f>$A$3</f>
        <v>ООО БАЛТИК-ЛАЙТ</v>
      </c>
      <c r="D226" s="717"/>
      <c r="E226" s="717"/>
      <c r="F226" s="717"/>
      <c r="G226" s="717"/>
      <c r="H226" s="717"/>
      <c r="I226" s="717"/>
      <c r="J226" s="717"/>
      <c r="K226" s="717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8" t="s">
        <v>23459</v>
      </c>
      <c r="K227" s="719"/>
    </row>
    <row r="228" spans="1:11">
      <c r="A228" s="777">
        <v>8</v>
      </c>
      <c r="B228" s="722"/>
      <c r="C228" s="724">
        <f>C126</f>
        <v>0</v>
      </c>
      <c r="D228" s="726"/>
      <c r="E228" s="736" t="e">
        <f>J126/H126</f>
        <v>#DIV/0!</v>
      </c>
      <c r="F228" s="352"/>
      <c r="G228" s="730"/>
      <c r="H228" s="726">
        <v>1</v>
      </c>
      <c r="I228" s="357" t="e">
        <f>D228*E228</f>
        <v>#DIV/0!</v>
      </c>
      <c r="J228" s="732"/>
      <c r="K228" s="733"/>
    </row>
    <row r="229" spans="1:11" ht="15.75" thickBot="1">
      <c r="A229" s="778"/>
      <c r="B229" s="723"/>
      <c r="C229" s="725"/>
      <c r="D229" s="727"/>
      <c r="E229" s="729"/>
      <c r="F229" s="351"/>
      <c r="G229" s="731"/>
      <c r="H229" s="727"/>
      <c r="I229" s="358"/>
      <c r="J229" s="734"/>
      <c r="K229" s="735"/>
    </row>
    <row r="230" spans="1:11" ht="15.75" thickBot="1"/>
    <row r="231" spans="1:11" ht="16.5" thickBot="1">
      <c r="A231" s="370"/>
      <c r="B231" s="370"/>
      <c r="C231" s="717" t="str">
        <f>$A$3</f>
        <v>ООО БАЛТИК-ЛАЙТ</v>
      </c>
      <c r="D231" s="717"/>
      <c r="E231" s="717"/>
      <c r="F231" s="717"/>
      <c r="G231" s="717"/>
      <c r="H231" s="717"/>
      <c r="I231" s="717"/>
      <c r="J231" s="717"/>
      <c r="K231" s="717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8" t="s">
        <v>23459</v>
      </c>
      <c r="K232" s="719"/>
    </row>
    <row r="233" spans="1:11">
      <c r="A233" s="777">
        <v>9</v>
      </c>
      <c r="B233" s="722"/>
      <c r="C233" s="724">
        <f>C127</f>
        <v>0</v>
      </c>
      <c r="D233" s="726"/>
      <c r="E233" s="736" t="e">
        <f>J127/H127</f>
        <v>#DIV/0!</v>
      </c>
      <c r="F233" s="352"/>
      <c r="G233" s="730"/>
      <c r="H233" s="726">
        <v>1</v>
      </c>
      <c r="I233" s="357" t="e">
        <f>D233*E233</f>
        <v>#DIV/0!</v>
      </c>
      <c r="J233" s="732"/>
      <c r="K233" s="733"/>
    </row>
    <row r="234" spans="1:11" ht="15.75" thickBot="1">
      <c r="A234" s="778"/>
      <c r="B234" s="723"/>
      <c r="C234" s="725"/>
      <c r="D234" s="727"/>
      <c r="E234" s="729"/>
      <c r="F234" s="351"/>
      <c r="G234" s="731"/>
      <c r="H234" s="727"/>
      <c r="I234" s="358"/>
      <c r="J234" s="734"/>
      <c r="K234" s="735"/>
    </row>
    <row r="235" spans="1:11" ht="15.75" thickBot="1"/>
    <row r="236" spans="1:11" ht="16.5" thickBot="1">
      <c r="A236" s="370"/>
      <c r="B236" s="370"/>
      <c r="C236" s="717" t="str">
        <f>$A$3</f>
        <v>ООО БАЛТИК-ЛАЙТ</v>
      </c>
      <c r="D236" s="717"/>
      <c r="E236" s="717"/>
      <c r="F236" s="717"/>
      <c r="G236" s="717"/>
      <c r="H236" s="717"/>
      <c r="I236" s="717"/>
      <c r="J236" s="717"/>
      <c r="K236" s="717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8" t="s">
        <v>23459</v>
      </c>
      <c r="K237" s="719"/>
    </row>
    <row r="238" spans="1:11" ht="15" customHeight="1">
      <c r="A238" s="777">
        <v>10</v>
      </c>
      <c r="B238" s="722"/>
      <c r="C238" s="724">
        <f>C128</f>
        <v>0</v>
      </c>
      <c r="D238" s="726"/>
      <c r="E238" s="736" t="e">
        <f>J128/H128</f>
        <v>#DIV/0!</v>
      </c>
      <c r="F238" s="352"/>
      <c r="G238" s="730"/>
      <c r="H238" s="726">
        <v>1</v>
      </c>
      <c r="I238" s="357" t="e">
        <f>D238*E238</f>
        <v>#DIV/0!</v>
      </c>
      <c r="J238" s="732"/>
      <c r="K238" s="733"/>
    </row>
    <row r="239" spans="1:11" ht="15.75" customHeight="1" thickBot="1">
      <c r="A239" s="778"/>
      <c r="B239" s="723"/>
      <c r="C239" s="725"/>
      <c r="D239" s="727"/>
      <c r="E239" s="729"/>
      <c r="F239" s="351"/>
      <c r="G239" s="731"/>
      <c r="H239" s="727"/>
      <c r="I239" s="358"/>
      <c r="J239" s="734"/>
      <c r="K239" s="735"/>
    </row>
    <row r="240" spans="1:11" ht="15.75" thickBot="1"/>
    <row r="241" spans="1:11" ht="16.5" thickBot="1">
      <c r="A241" s="370"/>
      <c r="B241" s="370"/>
      <c r="C241" s="717" t="str">
        <f>$A$3</f>
        <v>ООО БАЛТИК-ЛАЙТ</v>
      </c>
      <c r="D241" s="717"/>
      <c r="E241" s="717"/>
      <c r="F241" s="717"/>
      <c r="G241" s="717"/>
      <c r="H241" s="717"/>
      <c r="I241" s="717"/>
      <c r="J241" s="717"/>
      <c r="K241" s="717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8" t="s">
        <v>23459</v>
      </c>
      <c r="K242" s="719"/>
    </row>
    <row r="243" spans="1:11" ht="15" customHeight="1">
      <c r="A243" s="777">
        <v>11</v>
      </c>
      <c r="B243" s="722"/>
      <c r="C243" s="724">
        <f>C129</f>
        <v>0</v>
      </c>
      <c r="D243" s="726"/>
      <c r="E243" s="736" t="e">
        <f>J129/H129</f>
        <v>#DIV/0!</v>
      </c>
      <c r="F243" s="352"/>
      <c r="G243" s="730"/>
      <c r="H243" s="726">
        <v>1</v>
      </c>
      <c r="I243" s="357" t="e">
        <f>D243*E243</f>
        <v>#DIV/0!</v>
      </c>
      <c r="J243" s="732"/>
      <c r="K243" s="733"/>
    </row>
    <row r="244" spans="1:11" ht="15.75" customHeight="1" thickBot="1">
      <c r="A244" s="778"/>
      <c r="B244" s="723"/>
      <c r="C244" s="725"/>
      <c r="D244" s="727"/>
      <c r="E244" s="729"/>
      <c r="F244" s="351"/>
      <c r="G244" s="731"/>
      <c r="H244" s="727"/>
      <c r="I244" s="358"/>
      <c r="J244" s="734"/>
      <c r="K244" s="735"/>
    </row>
    <row r="245" spans="1:11" ht="15.75" thickBot="1"/>
    <row r="246" spans="1:11" ht="16.5" thickBot="1">
      <c r="A246" s="370"/>
      <c r="B246" s="370"/>
      <c r="C246" s="717" t="str">
        <f>$A$3</f>
        <v>ООО БАЛТИК-ЛАЙТ</v>
      </c>
      <c r="D246" s="717"/>
      <c r="E246" s="717"/>
      <c r="F246" s="717"/>
      <c r="G246" s="717"/>
      <c r="H246" s="717"/>
      <c r="I246" s="717"/>
      <c r="J246" s="717"/>
      <c r="K246" s="717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8" t="s">
        <v>23459</v>
      </c>
      <c r="K247" s="719"/>
    </row>
    <row r="248" spans="1:11" ht="15" customHeight="1">
      <c r="A248" s="777">
        <v>12</v>
      </c>
      <c r="B248" s="722"/>
      <c r="C248" s="724">
        <f>C130</f>
        <v>0</v>
      </c>
      <c r="D248" s="726"/>
      <c r="E248" s="736" t="e">
        <f>J130/H130</f>
        <v>#DIV/0!</v>
      </c>
      <c r="F248" s="352"/>
      <c r="G248" s="730"/>
      <c r="H248" s="726">
        <v>1</v>
      </c>
      <c r="I248" s="357" t="e">
        <f>D248*E248</f>
        <v>#DIV/0!</v>
      </c>
      <c r="J248" s="732"/>
      <c r="K248" s="733"/>
    </row>
    <row r="249" spans="1:11" ht="15.75" customHeight="1" thickBot="1">
      <c r="A249" s="778"/>
      <c r="B249" s="723"/>
      <c r="C249" s="725"/>
      <c r="D249" s="727"/>
      <c r="E249" s="729"/>
      <c r="F249" s="351"/>
      <c r="G249" s="731"/>
      <c r="H249" s="727"/>
      <c r="I249" s="358"/>
      <c r="J249" s="734"/>
      <c r="K249" s="735"/>
    </row>
    <row r="250" spans="1:11" ht="15.75" thickBot="1"/>
    <row r="251" spans="1:11" ht="16.5" thickBot="1">
      <c r="A251" s="370"/>
      <c r="B251" s="370"/>
      <c r="C251" s="717" t="str">
        <f>$A$3</f>
        <v>ООО БАЛТИК-ЛАЙТ</v>
      </c>
      <c r="D251" s="717"/>
      <c r="E251" s="717"/>
      <c r="F251" s="717"/>
      <c r="G251" s="717"/>
      <c r="H251" s="717"/>
      <c r="I251" s="717"/>
      <c r="J251" s="717"/>
      <c r="K251" s="717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8" t="s">
        <v>23459</v>
      </c>
      <c r="K252" s="719"/>
    </row>
    <row r="253" spans="1:11" ht="15" customHeight="1">
      <c r="A253" s="777">
        <v>13</v>
      </c>
      <c r="B253" s="722"/>
      <c r="C253" s="724">
        <f>C131</f>
        <v>0</v>
      </c>
      <c r="D253" s="726"/>
      <c r="E253" s="736" t="e">
        <f>J131/H131</f>
        <v>#DIV/0!</v>
      </c>
      <c r="F253" s="352"/>
      <c r="G253" s="730"/>
      <c r="H253" s="726">
        <v>1</v>
      </c>
      <c r="I253" s="357" t="e">
        <f>D253*E253</f>
        <v>#DIV/0!</v>
      </c>
      <c r="J253" s="732"/>
      <c r="K253" s="733"/>
    </row>
    <row r="254" spans="1:11" ht="15.75" customHeight="1" thickBot="1">
      <c r="A254" s="778"/>
      <c r="B254" s="723"/>
      <c r="C254" s="725"/>
      <c r="D254" s="727"/>
      <c r="E254" s="729"/>
      <c r="F254" s="351"/>
      <c r="G254" s="731"/>
      <c r="H254" s="727"/>
      <c r="I254" s="358"/>
      <c r="J254" s="734"/>
      <c r="K254" s="735"/>
    </row>
    <row r="255" spans="1:11" ht="15.75" thickBot="1"/>
    <row r="256" spans="1:11" ht="16.5" thickBot="1">
      <c r="A256" s="370"/>
      <c r="B256" s="370"/>
      <c r="C256" s="717" t="str">
        <f>$A$3</f>
        <v>ООО БАЛТИК-ЛАЙТ</v>
      </c>
      <c r="D256" s="717"/>
      <c r="E256" s="717"/>
      <c r="F256" s="717"/>
      <c r="G256" s="717"/>
      <c r="H256" s="717"/>
      <c r="I256" s="717"/>
      <c r="J256" s="717"/>
      <c r="K256" s="717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8" t="s">
        <v>23459</v>
      </c>
      <c r="K257" s="719"/>
    </row>
    <row r="258" spans="1:11" ht="15" customHeight="1">
      <c r="A258" s="777">
        <v>14</v>
      </c>
      <c r="B258" s="722"/>
      <c r="C258" s="724">
        <f>C132</f>
        <v>0</v>
      </c>
      <c r="D258" s="726"/>
      <c r="E258" s="736" t="e">
        <f>J132/H132</f>
        <v>#DIV/0!</v>
      </c>
      <c r="F258" s="352"/>
      <c r="G258" s="730"/>
      <c r="H258" s="726">
        <v>1</v>
      </c>
      <c r="I258" s="357" t="e">
        <f>D258*E258</f>
        <v>#DIV/0!</v>
      </c>
      <c r="J258" s="732"/>
      <c r="K258" s="733"/>
    </row>
    <row r="259" spans="1:11" ht="15.75" customHeight="1" thickBot="1">
      <c r="A259" s="778"/>
      <c r="B259" s="723"/>
      <c r="C259" s="725"/>
      <c r="D259" s="727"/>
      <c r="E259" s="729"/>
      <c r="F259" s="351"/>
      <c r="G259" s="731"/>
      <c r="H259" s="727"/>
      <c r="I259" s="358"/>
      <c r="J259" s="734"/>
      <c r="K259" s="735"/>
    </row>
    <row r="260" spans="1:11" ht="15.75" thickBot="1"/>
    <row r="261" spans="1:11" ht="16.5" thickBot="1">
      <c r="A261" s="370"/>
      <c r="B261" s="370"/>
      <c r="C261" s="717" t="str">
        <f>$A$3</f>
        <v>ООО БАЛТИК-ЛАЙТ</v>
      </c>
      <c r="D261" s="717"/>
      <c r="E261" s="717"/>
      <c r="F261" s="717"/>
      <c r="G261" s="717"/>
      <c r="H261" s="717"/>
      <c r="I261" s="717"/>
      <c r="J261" s="717"/>
      <c r="K261" s="717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8" t="s">
        <v>23459</v>
      </c>
      <c r="K262" s="719"/>
    </row>
    <row r="263" spans="1:11" ht="15" customHeight="1">
      <c r="A263" s="777">
        <v>15</v>
      </c>
      <c r="B263" s="722"/>
      <c r="C263" s="724">
        <f>C133</f>
        <v>0</v>
      </c>
      <c r="D263" s="726"/>
      <c r="E263" s="736" t="e">
        <f>J133/H133</f>
        <v>#DIV/0!</v>
      </c>
      <c r="F263" s="352"/>
      <c r="G263" s="730"/>
      <c r="H263" s="726">
        <v>1</v>
      </c>
      <c r="I263" s="357" t="e">
        <f>D263*E263</f>
        <v>#DIV/0!</v>
      </c>
      <c r="J263" s="732"/>
      <c r="K263" s="733"/>
    </row>
    <row r="264" spans="1:11" ht="15.75" customHeight="1" thickBot="1">
      <c r="A264" s="778"/>
      <c r="B264" s="723"/>
      <c r="C264" s="725"/>
      <c r="D264" s="727"/>
      <c r="E264" s="729"/>
      <c r="F264" s="351"/>
      <c r="G264" s="731"/>
      <c r="H264" s="727"/>
      <c r="I264" s="358"/>
      <c r="J264" s="734"/>
      <c r="K264" s="735"/>
    </row>
    <row r="265" spans="1:11" ht="15.75" thickBot="1"/>
    <row r="266" spans="1:11" ht="16.5" thickBot="1">
      <c r="A266" s="370"/>
      <c r="B266" s="370"/>
      <c r="C266" s="717" t="str">
        <f>$A$3</f>
        <v>ООО БАЛТИК-ЛАЙТ</v>
      </c>
      <c r="D266" s="717"/>
      <c r="E266" s="717"/>
      <c r="F266" s="717"/>
      <c r="G266" s="717"/>
      <c r="H266" s="717"/>
      <c r="I266" s="717"/>
      <c r="J266" s="717"/>
      <c r="K266" s="717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8" t="s">
        <v>23459</v>
      </c>
      <c r="K267" s="719"/>
    </row>
    <row r="268" spans="1:11">
      <c r="A268" s="777">
        <v>16</v>
      </c>
      <c r="B268" s="722"/>
      <c r="C268" s="724">
        <f>C134</f>
        <v>0</v>
      </c>
      <c r="D268" s="726"/>
      <c r="E268" s="736" t="e">
        <f>J134/H134</f>
        <v>#DIV/0!</v>
      </c>
      <c r="F268" s="352"/>
      <c r="G268" s="730"/>
      <c r="H268" s="726">
        <v>1</v>
      </c>
      <c r="I268" s="357" t="e">
        <f>D268*E268</f>
        <v>#DIV/0!</v>
      </c>
      <c r="J268" s="732"/>
      <c r="K268" s="733"/>
    </row>
    <row r="269" spans="1:11" ht="15.75" thickBot="1">
      <c r="A269" s="778"/>
      <c r="B269" s="723"/>
      <c r="C269" s="725"/>
      <c r="D269" s="727"/>
      <c r="E269" s="729"/>
      <c r="F269" s="351"/>
      <c r="G269" s="731"/>
      <c r="H269" s="727"/>
      <c r="I269" s="358"/>
      <c r="J269" s="734"/>
      <c r="K269" s="735"/>
    </row>
    <row r="270" spans="1:11" ht="15.75" thickBot="1"/>
    <row r="271" spans="1:11" ht="16.5" thickBot="1">
      <c r="A271" s="370"/>
      <c r="B271" s="370"/>
      <c r="C271" s="717" t="str">
        <f>$A$3</f>
        <v>ООО БАЛТИК-ЛАЙТ</v>
      </c>
      <c r="D271" s="717"/>
      <c r="E271" s="717"/>
      <c r="F271" s="717"/>
      <c r="G271" s="717"/>
      <c r="H271" s="717"/>
      <c r="I271" s="717"/>
      <c r="J271" s="717"/>
      <c r="K271" s="717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8" t="s">
        <v>23459</v>
      </c>
      <c r="K272" s="719"/>
    </row>
    <row r="273" spans="1:11">
      <c r="A273" s="777">
        <v>17</v>
      </c>
      <c r="B273" s="722"/>
      <c r="C273" s="724">
        <f>C135</f>
        <v>0</v>
      </c>
      <c r="D273" s="726"/>
      <c r="E273" s="736" t="e">
        <f>J135/H135</f>
        <v>#DIV/0!</v>
      </c>
      <c r="F273" s="378"/>
      <c r="G273" s="730"/>
      <c r="H273" s="726">
        <v>1</v>
      </c>
      <c r="I273" s="357" t="e">
        <f>D273*E273</f>
        <v>#DIV/0!</v>
      </c>
      <c r="J273" s="732"/>
      <c r="K273" s="733"/>
    </row>
    <row r="274" spans="1:11" ht="15.75" thickBot="1">
      <c r="A274" s="778"/>
      <c r="B274" s="723"/>
      <c r="C274" s="725"/>
      <c r="D274" s="727"/>
      <c r="E274" s="729"/>
      <c r="F274" s="351"/>
      <c r="G274" s="731"/>
      <c r="H274" s="727"/>
      <c r="I274" s="358"/>
      <c r="J274" s="734"/>
      <c r="K274" s="735"/>
    </row>
    <row r="275" spans="1:11" ht="15.75" thickBot="1"/>
    <row r="276" spans="1:11" ht="16.5" thickBot="1">
      <c r="A276" s="370"/>
      <c r="B276" s="370"/>
      <c r="C276" s="717" t="str">
        <f>$A$3</f>
        <v>ООО БАЛТИК-ЛАЙТ</v>
      </c>
      <c r="D276" s="717"/>
      <c r="E276" s="717"/>
      <c r="F276" s="717"/>
      <c r="G276" s="717"/>
      <c r="H276" s="717"/>
      <c r="I276" s="717"/>
      <c r="J276" s="717"/>
      <c r="K276" s="717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8" t="s">
        <v>23459</v>
      </c>
      <c r="K277" s="719"/>
    </row>
    <row r="278" spans="1:11">
      <c r="A278" s="777">
        <v>18</v>
      </c>
      <c r="B278" s="722"/>
      <c r="C278" s="724">
        <f>C136</f>
        <v>0</v>
      </c>
      <c r="D278" s="726"/>
      <c r="E278" s="736" t="e">
        <f>J136/H136</f>
        <v>#DIV/0!</v>
      </c>
      <c r="F278" s="378"/>
      <c r="G278" s="730"/>
      <c r="H278" s="726">
        <v>1</v>
      </c>
      <c r="I278" s="357" t="e">
        <f>D278*E278</f>
        <v>#DIV/0!</v>
      </c>
      <c r="J278" s="732"/>
      <c r="K278" s="733"/>
    </row>
    <row r="279" spans="1:11" ht="15.75" thickBot="1">
      <c r="A279" s="778"/>
      <c r="B279" s="723"/>
      <c r="C279" s="725"/>
      <c r="D279" s="727"/>
      <c r="E279" s="729"/>
      <c r="F279" s="351"/>
      <c r="G279" s="731"/>
      <c r="H279" s="727"/>
      <c r="I279" s="358"/>
      <c r="J279" s="734"/>
      <c r="K279" s="735"/>
    </row>
    <row r="280" spans="1:11" ht="15.75" thickBot="1"/>
    <row r="281" spans="1:11" ht="16.5" thickBot="1">
      <c r="A281" s="370"/>
      <c r="B281" s="370"/>
      <c r="C281" s="717" t="str">
        <f>$A$3</f>
        <v>ООО БАЛТИК-ЛАЙТ</v>
      </c>
      <c r="D281" s="717"/>
      <c r="E281" s="717"/>
      <c r="F281" s="717"/>
      <c r="G281" s="717"/>
      <c r="H281" s="717"/>
      <c r="I281" s="717"/>
      <c r="J281" s="717"/>
      <c r="K281" s="717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8" t="s">
        <v>23459</v>
      </c>
      <c r="K282" s="719"/>
    </row>
    <row r="283" spans="1:11">
      <c r="A283" s="777">
        <v>19</v>
      </c>
      <c r="B283" s="722"/>
      <c r="C283" s="724">
        <f>C137</f>
        <v>0</v>
      </c>
      <c r="D283" s="726"/>
      <c r="E283" s="736" t="e">
        <f>J137/H137</f>
        <v>#DIV/0!</v>
      </c>
      <c r="F283" s="378"/>
      <c r="G283" s="730"/>
      <c r="H283" s="726">
        <v>1</v>
      </c>
      <c r="I283" s="357" t="e">
        <f>D283*E283</f>
        <v>#DIV/0!</v>
      </c>
      <c r="J283" s="732"/>
      <c r="K283" s="733"/>
    </row>
    <row r="284" spans="1:11" ht="15.75" thickBot="1">
      <c r="A284" s="778"/>
      <c r="B284" s="723"/>
      <c r="C284" s="725"/>
      <c r="D284" s="727"/>
      <c r="E284" s="729"/>
      <c r="F284" s="351"/>
      <c r="G284" s="731"/>
      <c r="H284" s="727"/>
      <c r="I284" s="358"/>
      <c r="J284" s="734"/>
      <c r="K284" s="735"/>
    </row>
    <row r="285" spans="1:11" ht="15.75" thickBot="1"/>
    <row r="286" spans="1:11" ht="16.5" thickBot="1">
      <c r="A286" s="370"/>
      <c r="B286" s="370"/>
      <c r="C286" s="717" t="str">
        <f>$A$3</f>
        <v>ООО БАЛТИК-ЛАЙТ</v>
      </c>
      <c r="D286" s="717"/>
      <c r="E286" s="717"/>
      <c r="F286" s="717"/>
      <c r="G286" s="717"/>
      <c r="H286" s="717"/>
      <c r="I286" s="717"/>
      <c r="J286" s="717"/>
      <c r="K286" s="717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8" t="s">
        <v>23459</v>
      </c>
      <c r="K287" s="719"/>
    </row>
    <row r="288" spans="1:11">
      <c r="A288" s="777">
        <v>20</v>
      </c>
      <c r="B288" s="722"/>
      <c r="C288" s="724">
        <f>C138</f>
        <v>0</v>
      </c>
      <c r="D288" s="726"/>
      <c r="E288" s="736" t="e">
        <f>J138/H138</f>
        <v>#DIV/0!</v>
      </c>
      <c r="F288" s="378"/>
      <c r="G288" s="730"/>
      <c r="H288" s="726">
        <v>1</v>
      </c>
      <c r="I288" s="357" t="e">
        <f>D288*E288</f>
        <v>#DIV/0!</v>
      </c>
      <c r="J288" s="732"/>
      <c r="K288" s="733"/>
    </row>
    <row r="289" spans="1:11" ht="15.75" thickBot="1">
      <c r="A289" s="778"/>
      <c r="B289" s="723"/>
      <c r="C289" s="725"/>
      <c r="D289" s="727"/>
      <c r="E289" s="729"/>
      <c r="F289" s="351"/>
      <c r="G289" s="731"/>
      <c r="H289" s="727"/>
      <c r="I289" s="358"/>
      <c r="J289" s="734"/>
      <c r="K289" s="735"/>
    </row>
  </sheetData>
  <mergeCells count="335"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87" priority="14" operator="greaterThan">
      <formula>0</formula>
    </cfRule>
  </conditionalFormatting>
  <conditionalFormatting sqref="G180:K180 C181:K183 A182:B183">
    <cfRule type="cellIs" dxfId="86" priority="13" operator="greaterThan">
      <formula>0</formula>
    </cfRule>
  </conditionalFormatting>
  <conditionalFormatting sqref="G180:K180 C181:K183 A182:B183">
    <cfRule type="cellIs" dxfId="85" priority="12" operator="greaterThan">
      <formula>0</formula>
    </cfRule>
  </conditionalFormatting>
  <conditionalFormatting sqref="G180:K180 C181:K183 A182:B183">
    <cfRule type="cellIs" dxfId="84" priority="11" operator="greaterThan">
      <formula>0</formula>
    </cfRule>
  </conditionalFormatting>
  <conditionalFormatting sqref="K9:K10 D7:K7 F11">
    <cfRule type="cellIs" dxfId="83" priority="6" operator="equal">
      <formula>0</formula>
    </cfRule>
  </conditionalFormatting>
  <conditionalFormatting sqref="K9:K10 D7:K7 F11">
    <cfRule type="cellIs" dxfId="82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topLeftCell="A6" zoomScaleNormal="100" zoomScaleSheetLayoutView="100" zoomScalePageLayoutView="55" workbookViewId="0">
      <selection activeCell="M112" sqref="M112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46" t="str">
        <f>ЗАЯВКА!E8</f>
        <v>ООО БАЛТИК-ЛАЙТ</v>
      </c>
      <c r="B3" s="746"/>
      <c r="C3" s="746"/>
      <c r="D3" s="746"/>
      <c r="E3" s="115"/>
      <c r="F3" s="748" t="s">
        <v>1</v>
      </c>
      <c r="G3" s="748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42698</v>
      </c>
    </row>
    <row r="5" spans="1:11" ht="15.75">
      <c r="A5" s="749" t="s">
        <v>2</v>
      </c>
      <c r="B5" s="749"/>
      <c r="C5" s="749"/>
      <c r="D5" s="749"/>
      <c r="E5" s="749"/>
      <c r="F5" s="749"/>
      <c r="G5" s="749"/>
      <c r="H5" s="749"/>
      <c r="I5" s="749"/>
      <c r="J5" s="749"/>
      <c r="K5" s="749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50">
        <f>'позиции для рачета'!B16</f>
        <v>0</v>
      </c>
      <c r="E7" s="751"/>
      <c r="F7" s="751"/>
      <c r="G7" s="751"/>
      <c r="H7" s="751"/>
      <c r="I7" s="751"/>
      <c r="J7" s="751"/>
      <c r="K7" s="752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рачета'!E16</f>
        <v>0</v>
      </c>
      <c r="G9" s="756">
        <f>'позиции для рачета'!C16</f>
        <v>0</v>
      </c>
      <c r="H9" s="1"/>
      <c r="I9" s="22" t="s">
        <v>23474</v>
      </c>
      <c r="J9" s="22"/>
      <c r="K9" s="275">
        <v>0.8</v>
      </c>
    </row>
    <row r="10" spans="1:11" ht="15.75" thickBot="1">
      <c r="A10" s="22"/>
      <c r="B10" s="22"/>
      <c r="C10" s="1" t="s">
        <v>147</v>
      </c>
      <c r="D10" s="21" t="s">
        <v>4</v>
      </c>
      <c r="E10" s="21"/>
      <c r="F10" s="221">
        <f>'позиции для рачета'!F16</f>
        <v>0</v>
      </c>
      <c r="G10" s="757"/>
      <c r="H10" s="1"/>
      <c r="I10" s="21" t="s">
        <v>115</v>
      </c>
      <c r="J10" s="21"/>
      <c r="K10" s="275">
        <v>7.0000000000000007E-2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рачета'!D16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58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58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58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59" t="s">
        <v>152</v>
      </c>
      <c r="D17" s="759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hidden="1">
      <c r="A19" s="109">
        <v>1</v>
      </c>
      <c r="B19" s="297"/>
      <c r="C19" s="412" t="str">
        <f>' Шаблон материалов'!B2</f>
        <v>Профиль Пилон 80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хлыст</v>
      </c>
      <c r="G19" s="412">
        <f>' Шаблон материалов'!F2</f>
        <v>8844</v>
      </c>
      <c r="H19" s="412"/>
      <c r="I19" s="413">
        <f t="shared" ref="I19:I82" si="0">$F$11*H19*D19</f>
        <v>0</v>
      </c>
      <c r="J19" s="775">
        <f>G19*I19*E19</f>
        <v>0</v>
      </c>
      <c r="K19" s="776"/>
    </row>
    <row r="20" spans="1:11" hidden="1">
      <c r="A20" s="109">
        <v>2</v>
      </c>
      <c r="B20" s="297"/>
      <c r="C20" s="412" t="str">
        <f>' Шаблон материалов'!B3</f>
        <v>Труба 80 х 80 х 3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метр. Пог.</v>
      </c>
      <c r="G20" s="412">
        <f>' Шаблон материалов'!F3</f>
        <v>280</v>
      </c>
      <c r="H20" s="412"/>
      <c r="I20" s="413">
        <f t="shared" si="0"/>
        <v>0</v>
      </c>
      <c r="J20" s="775">
        <f t="shared" ref="J20:J83" si="1">G20*I20*E20</f>
        <v>0</v>
      </c>
      <c r="K20" s="776"/>
    </row>
    <row r="21" spans="1:11" hidden="1">
      <c r="A21" s="109">
        <v>3</v>
      </c>
      <c r="B21" s="297"/>
      <c r="C21" s="412" t="str">
        <f>' Шаблон материалов'!B4</f>
        <v>Акрил мол. 3 мм</v>
      </c>
      <c r="D21" s="412">
        <f>' Шаблон материалов'!C4</f>
        <v>1</v>
      </c>
      <c r="E21" s="412">
        <f>' Шаблон материалов'!D4</f>
        <v>1</v>
      </c>
      <c r="F21" s="412" t="str">
        <f>' Шаблон материалов'!E4</f>
        <v>кв. метр</v>
      </c>
      <c r="G21" s="412">
        <f>' Шаблон материалов'!F4</f>
        <v>1340</v>
      </c>
      <c r="H21" s="412"/>
      <c r="I21" s="413">
        <f t="shared" si="0"/>
        <v>0</v>
      </c>
      <c r="J21" s="775">
        <f t="shared" si="1"/>
        <v>0</v>
      </c>
      <c r="K21" s="776"/>
    </row>
    <row r="22" spans="1:11" hidden="1">
      <c r="A22" s="109">
        <v>4</v>
      </c>
      <c r="B22" s="297"/>
      <c r="C22" s="412" t="str">
        <f>' Шаблон материалов'!B5</f>
        <v>Уголок 50 х 50 х 5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метр. Пог.</v>
      </c>
      <c r="G22" s="412">
        <f>' Шаблон материалов'!F5</f>
        <v>140</v>
      </c>
      <c r="H22" s="412"/>
      <c r="I22" s="413">
        <f t="shared" si="0"/>
        <v>0</v>
      </c>
      <c r="J22" s="775">
        <f t="shared" si="1"/>
        <v>0</v>
      </c>
      <c r="K22" s="776"/>
    </row>
    <row r="23" spans="1:11" hidden="1">
      <c r="A23" s="109">
        <v>5</v>
      </c>
      <c r="B23" s="297"/>
      <c r="C23" s="412" t="str">
        <f>' Шаблон материалов'!B6</f>
        <v>Модуль светодиодный 5050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шт.</v>
      </c>
      <c r="G23" s="412">
        <f>' Шаблон материалов'!F6</f>
        <v>35</v>
      </c>
      <c r="H23" s="412"/>
      <c r="I23" s="413">
        <f t="shared" si="0"/>
        <v>0</v>
      </c>
      <c r="J23" s="775">
        <f t="shared" si="1"/>
        <v>0</v>
      </c>
      <c r="K23" s="776"/>
    </row>
    <row r="24" spans="1:11" hidden="1">
      <c r="A24" s="109">
        <v>6</v>
      </c>
      <c r="B24" s="297"/>
      <c r="C24" s="412" t="str">
        <f>' Шаблон материалов'!B7</f>
        <v>Блок питания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шт.</v>
      </c>
      <c r="G24" s="412">
        <f>' Шаблон материалов'!F7</f>
        <v>1200</v>
      </c>
      <c r="H24" s="412"/>
      <c r="I24" s="413">
        <f t="shared" si="0"/>
        <v>0</v>
      </c>
      <c r="J24" s="775">
        <f t="shared" si="1"/>
        <v>0</v>
      </c>
      <c r="K24" s="776"/>
    </row>
    <row r="25" spans="1:11" hidden="1">
      <c r="A25" s="109">
        <v>7</v>
      </c>
      <c r="B25" s="297"/>
      <c r="C25" s="412" t="str">
        <f>' Шаблон материалов'!B8</f>
        <v>Полноцветная печать транслюцентная</v>
      </c>
      <c r="D25" s="412">
        <f>' Шаблон материалов'!C8</f>
        <v>1</v>
      </c>
      <c r="E25" s="412">
        <f>' Шаблон материалов'!D8</f>
        <v>1</v>
      </c>
      <c r="F25" s="412" t="str">
        <f>' Шаблон материалов'!E8</f>
        <v>кв. метр</v>
      </c>
      <c r="G25" s="412">
        <f>' Шаблон материалов'!F8</f>
        <v>760</v>
      </c>
      <c r="H25" s="412"/>
      <c r="I25" s="413">
        <f t="shared" si="0"/>
        <v>0</v>
      </c>
      <c r="J25" s="775">
        <f t="shared" si="1"/>
        <v>0</v>
      </c>
      <c r="K25" s="776"/>
    </row>
    <row r="26" spans="1:11" hidden="1">
      <c r="A26" s="109">
        <v>8</v>
      </c>
      <c r="B26" s="297"/>
      <c r="C26" s="412" t="str">
        <f>' Шаблон материалов'!B9</f>
        <v>Провод 3-хжильный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метр. Пог.</v>
      </c>
      <c r="G26" s="412">
        <f>' Шаблон материалов'!F9</f>
        <v>26</v>
      </c>
      <c r="H26" s="412"/>
      <c r="I26" s="413">
        <f t="shared" si="0"/>
        <v>0</v>
      </c>
      <c r="J26" s="775">
        <f t="shared" si="1"/>
        <v>0</v>
      </c>
      <c r="K26" s="776"/>
    </row>
    <row r="27" spans="1:11" hidden="1">
      <c r="A27" s="109">
        <v>9</v>
      </c>
      <c r="B27" s="300"/>
      <c r="C27" s="412" t="str">
        <f>' Шаблон материалов'!B10</f>
        <v>Блок бетонный 1 х 1 х 0,15 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куб. метр</v>
      </c>
      <c r="G27" s="412">
        <f>' Шаблон материалов'!F10</f>
        <v>20000</v>
      </c>
      <c r="H27" s="412"/>
      <c r="I27" s="413">
        <f t="shared" si="0"/>
        <v>0</v>
      </c>
      <c r="J27" s="775">
        <f t="shared" si="1"/>
        <v>0</v>
      </c>
      <c r="K27" s="776"/>
    </row>
    <row r="28" spans="1:11" hidden="1">
      <c r="A28" s="109">
        <v>10</v>
      </c>
      <c r="B28" s="300"/>
      <c r="C28" s="412" t="str">
        <f>' Шаблон материалов'!B11</f>
        <v>Блок бетонный 2 х 3 х 0,7 м</v>
      </c>
      <c r="D28" s="412">
        <f>' Шаблон материалов'!C11</f>
        <v>1</v>
      </c>
      <c r="E28" s="412">
        <f>' Шаблон материалов'!D11</f>
        <v>1</v>
      </c>
      <c r="F28" s="412" t="str">
        <f>' Шаблон материалов'!E11</f>
        <v>куб. метр</v>
      </c>
      <c r="G28" s="412">
        <f>' Шаблон материалов'!F11</f>
        <v>20000</v>
      </c>
      <c r="H28" s="412"/>
      <c r="I28" s="413">
        <f t="shared" si="0"/>
        <v>0</v>
      </c>
      <c r="J28" s="775">
        <f t="shared" si="1"/>
        <v>0</v>
      </c>
      <c r="K28" s="776"/>
    </row>
    <row r="29" spans="1:11" hidden="1">
      <c r="A29" s="109">
        <v>11</v>
      </c>
      <c r="B29" s="300"/>
      <c r="C29" s="412">
        <f>' Шаблон материалов'!B12</f>
        <v>0</v>
      </c>
      <c r="D29" s="412">
        <f>' Шаблон материалов'!C12</f>
        <v>0</v>
      </c>
      <c r="E29" s="412">
        <f>' Шаблон материалов'!D12</f>
        <v>0</v>
      </c>
      <c r="F29" s="412">
        <f>' Шаблон материалов'!E12</f>
        <v>0</v>
      </c>
      <c r="G29" s="412">
        <f>' Шаблон материалов'!F12</f>
        <v>0</v>
      </c>
      <c r="H29" s="412"/>
      <c r="I29" s="413">
        <f t="shared" si="0"/>
        <v>0</v>
      </c>
      <c r="J29" s="775">
        <f t="shared" si="1"/>
        <v>0</v>
      </c>
      <c r="K29" s="776"/>
    </row>
    <row r="30" spans="1:11" hidden="1">
      <c r="A30" s="109">
        <v>12</v>
      </c>
      <c r="B30" s="300"/>
      <c r="C30" s="412">
        <f>' Шаблон материалов'!B13</f>
        <v>0</v>
      </c>
      <c r="D30" s="412">
        <f>' Шаблон материалов'!C13</f>
        <v>0</v>
      </c>
      <c r="E30" s="412">
        <f>' Шаблон материалов'!D13</f>
        <v>0</v>
      </c>
      <c r="F30" s="412">
        <f>' Шаблон материалов'!E13</f>
        <v>0</v>
      </c>
      <c r="G30" s="412">
        <f>' Шаблон материалов'!F13</f>
        <v>0</v>
      </c>
      <c r="H30" s="412"/>
      <c r="I30" s="413">
        <f t="shared" si="0"/>
        <v>0</v>
      </c>
      <c r="J30" s="775">
        <f t="shared" si="1"/>
        <v>0</v>
      </c>
      <c r="K30" s="776"/>
    </row>
    <row r="31" spans="1:11" hidden="1">
      <c r="A31" s="109">
        <v>13</v>
      </c>
      <c r="B31" s="300"/>
      <c r="C31" s="412">
        <f>' Шаблон материалов'!B14</f>
        <v>0</v>
      </c>
      <c r="D31" s="412">
        <f>' Шаблон материалов'!C14</f>
        <v>0</v>
      </c>
      <c r="E31" s="412">
        <f>' Шаблон материалов'!D14</f>
        <v>0</v>
      </c>
      <c r="F31" s="412">
        <f>' Шаблон материалов'!E14</f>
        <v>0</v>
      </c>
      <c r="G31" s="412">
        <f>' Шаблон материалов'!F14</f>
        <v>0</v>
      </c>
      <c r="H31" s="412"/>
      <c r="I31" s="413">
        <f t="shared" si="0"/>
        <v>0</v>
      </c>
      <c r="J31" s="775">
        <f t="shared" si="1"/>
        <v>0</v>
      </c>
      <c r="K31" s="776"/>
    </row>
    <row r="32" spans="1:11" hidden="1">
      <c r="A32" s="109">
        <v>14</v>
      </c>
      <c r="B32" s="300"/>
      <c r="C32" s="412">
        <f>' Шаблон материалов'!B15</f>
        <v>0</v>
      </c>
      <c r="D32" s="412">
        <f>' Шаблон материалов'!C15</f>
        <v>0</v>
      </c>
      <c r="E32" s="412">
        <f>' Шаблон материалов'!D15</f>
        <v>0</v>
      </c>
      <c r="F32" s="412">
        <f>' Шаблон материалов'!E15</f>
        <v>0</v>
      </c>
      <c r="G32" s="412">
        <f>' Шаблон материалов'!F15</f>
        <v>0</v>
      </c>
      <c r="H32" s="412"/>
      <c r="I32" s="413">
        <f t="shared" si="0"/>
        <v>0</v>
      </c>
      <c r="J32" s="775">
        <f t="shared" si="1"/>
        <v>0</v>
      </c>
      <c r="K32" s="776"/>
    </row>
    <row r="33" spans="1:11" hidden="1">
      <c r="A33" s="109">
        <v>15</v>
      </c>
      <c r="B33" s="300"/>
      <c r="C33" s="412">
        <f>' Шаблон материалов'!B16</f>
        <v>0</v>
      </c>
      <c r="D33" s="412">
        <f>' Шаблон материалов'!C16</f>
        <v>0</v>
      </c>
      <c r="E33" s="412">
        <f>' Шаблон материалов'!D16</f>
        <v>0</v>
      </c>
      <c r="F33" s="412">
        <f>' Шаблон материалов'!E16</f>
        <v>0</v>
      </c>
      <c r="G33" s="412">
        <f>' Шаблон материалов'!F16</f>
        <v>0</v>
      </c>
      <c r="H33" s="412"/>
      <c r="I33" s="413">
        <f t="shared" si="0"/>
        <v>0</v>
      </c>
      <c r="J33" s="775">
        <f t="shared" si="1"/>
        <v>0</v>
      </c>
      <c r="K33" s="776"/>
    </row>
    <row r="34" spans="1:11" hidden="1">
      <c r="A34" s="109">
        <v>16</v>
      </c>
      <c r="B34" s="300"/>
      <c r="C34" s="412">
        <f>' Шаблон материалов'!B17</f>
        <v>0</v>
      </c>
      <c r="D34" s="412">
        <f>' Шаблон материалов'!C17</f>
        <v>0</v>
      </c>
      <c r="E34" s="412">
        <f>' Шаблон материалов'!D17</f>
        <v>0</v>
      </c>
      <c r="F34" s="412">
        <f>' Шаблон материалов'!E17</f>
        <v>0</v>
      </c>
      <c r="G34" s="412">
        <f>' Шаблон материалов'!F17</f>
        <v>0</v>
      </c>
      <c r="H34" s="412"/>
      <c r="I34" s="413">
        <f t="shared" si="0"/>
        <v>0</v>
      </c>
      <c r="J34" s="775">
        <f t="shared" si="1"/>
        <v>0</v>
      </c>
      <c r="K34" s="776"/>
    </row>
    <row r="35" spans="1:11" hidden="1">
      <c r="A35" s="109">
        <v>17</v>
      </c>
      <c r="B35" s="300"/>
      <c r="C35" s="412">
        <f>' Шаблон материалов'!B18</f>
        <v>0</v>
      </c>
      <c r="D35" s="412">
        <f>' Шаблон материалов'!C18</f>
        <v>0</v>
      </c>
      <c r="E35" s="412">
        <f>' Шаблон материалов'!D18</f>
        <v>0</v>
      </c>
      <c r="F35" s="412">
        <f>' Шаблон материалов'!E18</f>
        <v>0</v>
      </c>
      <c r="G35" s="412">
        <f>' Шаблон материалов'!F18</f>
        <v>0</v>
      </c>
      <c r="H35" s="412"/>
      <c r="I35" s="413">
        <f t="shared" si="0"/>
        <v>0</v>
      </c>
      <c r="J35" s="775">
        <f t="shared" si="1"/>
        <v>0</v>
      </c>
      <c r="K35" s="776"/>
    </row>
    <row r="36" spans="1:11" hidden="1">
      <c r="A36" s="109">
        <v>18</v>
      </c>
      <c r="B36" s="300"/>
      <c r="C36" s="412">
        <f>' Шаблон материалов'!B19</f>
        <v>0</v>
      </c>
      <c r="D36" s="412">
        <f>' Шаблон материалов'!C19</f>
        <v>0</v>
      </c>
      <c r="E36" s="412">
        <f>' Шаблон материалов'!D19</f>
        <v>0</v>
      </c>
      <c r="F36" s="412">
        <f>' Шаблон материалов'!E19</f>
        <v>0</v>
      </c>
      <c r="G36" s="412">
        <f>' Шаблон материалов'!F19</f>
        <v>0</v>
      </c>
      <c r="H36" s="412"/>
      <c r="I36" s="413">
        <f t="shared" si="0"/>
        <v>0</v>
      </c>
      <c r="J36" s="775">
        <f t="shared" si="1"/>
        <v>0</v>
      </c>
      <c r="K36" s="776"/>
    </row>
    <row r="37" spans="1:11" hidden="1">
      <c r="A37" s="109">
        <v>19</v>
      </c>
      <c r="B37" s="300"/>
      <c r="C37" s="412">
        <f>' Шаблон материалов'!B20</f>
        <v>0</v>
      </c>
      <c r="D37" s="412">
        <f>' Шаблон материалов'!C20</f>
        <v>0</v>
      </c>
      <c r="E37" s="412">
        <f>' Шаблон материалов'!D20</f>
        <v>0</v>
      </c>
      <c r="F37" s="412">
        <f>' Шаблон материалов'!E20</f>
        <v>0</v>
      </c>
      <c r="G37" s="412">
        <f>' Шаблон материалов'!F20</f>
        <v>0</v>
      </c>
      <c r="H37" s="412"/>
      <c r="I37" s="413">
        <f t="shared" si="0"/>
        <v>0</v>
      </c>
      <c r="J37" s="775">
        <f t="shared" si="1"/>
        <v>0</v>
      </c>
      <c r="K37" s="776"/>
    </row>
    <row r="38" spans="1:11" hidden="1">
      <c r="A38" s="109">
        <v>20</v>
      </c>
      <c r="B38" s="300"/>
      <c r="C38" s="412">
        <f>' Шаблон материалов'!B21</f>
        <v>0</v>
      </c>
      <c r="D38" s="412">
        <f>' Шаблон материалов'!C21</f>
        <v>0</v>
      </c>
      <c r="E38" s="412">
        <f>' Шаблон материалов'!D21</f>
        <v>0</v>
      </c>
      <c r="F38" s="412">
        <f>' Шаблон материалов'!E21</f>
        <v>0</v>
      </c>
      <c r="G38" s="412">
        <f>' Шаблон материалов'!F21</f>
        <v>0</v>
      </c>
      <c r="H38" s="412"/>
      <c r="I38" s="413">
        <f t="shared" si="0"/>
        <v>0</v>
      </c>
      <c r="J38" s="775">
        <f t="shared" si="1"/>
        <v>0</v>
      </c>
      <c r="K38" s="776"/>
    </row>
    <row r="39" spans="1:11" hidden="1">
      <c r="A39" s="109">
        <v>21</v>
      </c>
      <c r="B39" s="300"/>
      <c r="C39" s="412">
        <f>' Шаблон материалов'!B22</f>
        <v>0</v>
      </c>
      <c r="D39" s="412">
        <f>' Шаблон материалов'!C22</f>
        <v>0</v>
      </c>
      <c r="E39" s="412">
        <f>' Шаблон материалов'!D22</f>
        <v>0</v>
      </c>
      <c r="F39" s="412">
        <f>' Шаблон материалов'!E22</f>
        <v>0</v>
      </c>
      <c r="G39" s="412">
        <f>' Шаблон материалов'!F22</f>
        <v>0</v>
      </c>
      <c r="H39" s="412"/>
      <c r="I39" s="413">
        <f t="shared" si="0"/>
        <v>0</v>
      </c>
      <c r="J39" s="775">
        <f t="shared" si="1"/>
        <v>0</v>
      </c>
      <c r="K39" s="776"/>
    </row>
    <row r="40" spans="1:11" hidden="1">
      <c r="A40" s="109">
        <v>22</v>
      </c>
      <c r="B40" s="300"/>
      <c r="C40" s="412">
        <f>' Шаблон материалов'!B23</f>
        <v>0</v>
      </c>
      <c r="D40" s="412">
        <f>' Шаблон материалов'!C23</f>
        <v>0</v>
      </c>
      <c r="E40" s="412">
        <f>' Шаблон материалов'!D23</f>
        <v>0</v>
      </c>
      <c r="F40" s="412">
        <f>' Шаблон материалов'!E23</f>
        <v>0</v>
      </c>
      <c r="G40" s="412">
        <f>' Шаблон материалов'!F23</f>
        <v>0</v>
      </c>
      <c r="H40" s="412"/>
      <c r="I40" s="413">
        <f t="shared" si="0"/>
        <v>0</v>
      </c>
      <c r="J40" s="775">
        <f t="shared" si="1"/>
        <v>0</v>
      </c>
      <c r="K40" s="776"/>
    </row>
    <row r="41" spans="1:11" hidden="1">
      <c r="A41" s="109">
        <v>23</v>
      </c>
      <c r="B41" s="300"/>
      <c r="C41" s="412">
        <f>' Шаблон материалов'!B24</f>
        <v>0</v>
      </c>
      <c r="D41" s="412">
        <f>' Шаблон материалов'!C24</f>
        <v>0</v>
      </c>
      <c r="E41" s="412">
        <f>' Шаблон материалов'!D24</f>
        <v>0</v>
      </c>
      <c r="F41" s="412">
        <f>' Шаблон материалов'!E24</f>
        <v>0</v>
      </c>
      <c r="G41" s="412">
        <f>' Шаблон материалов'!F24</f>
        <v>0</v>
      </c>
      <c r="H41" s="412"/>
      <c r="I41" s="413">
        <f t="shared" si="0"/>
        <v>0</v>
      </c>
      <c r="J41" s="775">
        <f t="shared" si="1"/>
        <v>0</v>
      </c>
      <c r="K41" s="776"/>
    </row>
    <row r="42" spans="1:11" hidden="1">
      <c r="A42" s="109">
        <v>24</v>
      </c>
      <c r="B42" s="300"/>
      <c r="C42" s="412">
        <f>' Шаблон материалов'!B25</f>
        <v>0</v>
      </c>
      <c r="D42" s="412">
        <f>' Шаблон материалов'!C25</f>
        <v>0</v>
      </c>
      <c r="E42" s="412">
        <f>' Шаблон материалов'!D25</f>
        <v>0</v>
      </c>
      <c r="F42" s="412">
        <f>' Шаблон материалов'!E25</f>
        <v>0</v>
      </c>
      <c r="G42" s="412">
        <f>' Шаблон материалов'!F25</f>
        <v>0</v>
      </c>
      <c r="H42" s="412"/>
      <c r="I42" s="413">
        <f t="shared" si="0"/>
        <v>0</v>
      </c>
      <c r="J42" s="775">
        <f t="shared" si="1"/>
        <v>0</v>
      </c>
      <c r="K42" s="776"/>
    </row>
    <row r="43" spans="1:11" hidden="1">
      <c r="A43" s="109">
        <v>25</v>
      </c>
      <c r="B43" s="300"/>
      <c r="C43" s="412">
        <f>' Шаблон материалов'!B26</f>
        <v>0</v>
      </c>
      <c r="D43" s="412">
        <f>' Шаблон материалов'!C26</f>
        <v>0</v>
      </c>
      <c r="E43" s="412">
        <f>' Шаблон материалов'!D26</f>
        <v>0</v>
      </c>
      <c r="F43" s="412">
        <f>' Шаблон материалов'!E26</f>
        <v>0</v>
      </c>
      <c r="G43" s="412">
        <f>' Шаблон материалов'!F26</f>
        <v>0</v>
      </c>
      <c r="H43" s="412"/>
      <c r="I43" s="413">
        <f t="shared" si="0"/>
        <v>0</v>
      </c>
      <c r="J43" s="775">
        <f t="shared" si="1"/>
        <v>0</v>
      </c>
      <c r="K43" s="776"/>
    </row>
    <row r="44" spans="1:11" hidden="1">
      <c r="A44" s="109">
        <v>26</v>
      </c>
      <c r="B44" s="300"/>
      <c r="C44" s="412">
        <f>' Шаблон материалов'!B27</f>
        <v>0</v>
      </c>
      <c r="D44" s="412">
        <f>' Шаблон материалов'!C27</f>
        <v>0</v>
      </c>
      <c r="E44" s="412">
        <f>' Шаблон материалов'!D27</f>
        <v>0</v>
      </c>
      <c r="F44" s="412">
        <f>' Шаблон материалов'!E27</f>
        <v>0</v>
      </c>
      <c r="G44" s="412">
        <f>' Шаблон материалов'!F27</f>
        <v>0</v>
      </c>
      <c r="H44" s="412"/>
      <c r="I44" s="413">
        <f t="shared" si="0"/>
        <v>0</v>
      </c>
      <c r="J44" s="775">
        <f t="shared" si="1"/>
        <v>0</v>
      </c>
      <c r="K44" s="776"/>
    </row>
    <row r="45" spans="1:11" hidden="1">
      <c r="A45" s="109">
        <v>27</v>
      </c>
      <c r="B45" s="300"/>
      <c r="C45" s="412">
        <f>' Шаблон материалов'!B28</f>
        <v>0</v>
      </c>
      <c r="D45" s="412">
        <f>' Шаблон материалов'!C28</f>
        <v>0</v>
      </c>
      <c r="E45" s="412">
        <f>' Шаблон материалов'!D28</f>
        <v>0</v>
      </c>
      <c r="F45" s="412">
        <f>' Шаблон материалов'!E28</f>
        <v>0</v>
      </c>
      <c r="G45" s="412">
        <f>' Шаблон материалов'!F28</f>
        <v>0</v>
      </c>
      <c r="H45" s="412"/>
      <c r="I45" s="413">
        <f t="shared" si="0"/>
        <v>0</v>
      </c>
      <c r="J45" s="775">
        <f t="shared" si="1"/>
        <v>0</v>
      </c>
      <c r="K45" s="776"/>
    </row>
    <row r="46" spans="1:11" hidden="1">
      <c r="A46" s="109">
        <v>28</v>
      </c>
      <c r="B46" s="300"/>
      <c r="C46" s="412">
        <f>' Шаблон материалов'!B29</f>
        <v>0</v>
      </c>
      <c r="D46" s="412">
        <f>' Шаблон материалов'!C29</f>
        <v>0</v>
      </c>
      <c r="E46" s="412">
        <f>' Шаблон материалов'!D29</f>
        <v>0</v>
      </c>
      <c r="F46" s="412">
        <f>' Шаблон материалов'!E29</f>
        <v>0</v>
      </c>
      <c r="G46" s="412">
        <f>' Шаблон материалов'!F29</f>
        <v>0</v>
      </c>
      <c r="H46" s="412"/>
      <c r="I46" s="413">
        <f t="shared" si="0"/>
        <v>0</v>
      </c>
      <c r="J46" s="775">
        <f t="shared" si="1"/>
        <v>0</v>
      </c>
      <c r="K46" s="776"/>
    </row>
    <row r="47" spans="1:11" hidden="1">
      <c r="A47" s="109">
        <v>29</v>
      </c>
      <c r="B47" s="300"/>
      <c r="C47" s="412">
        <f>' Шаблон материалов'!B30</f>
        <v>0</v>
      </c>
      <c r="D47" s="412">
        <f>' Шаблон материалов'!C30</f>
        <v>0</v>
      </c>
      <c r="E47" s="412">
        <f>' Шаблон материалов'!D30</f>
        <v>0</v>
      </c>
      <c r="F47" s="412">
        <f>' Шаблон материалов'!E30</f>
        <v>0</v>
      </c>
      <c r="G47" s="412">
        <f>' Шаблон материалов'!F30</f>
        <v>0</v>
      </c>
      <c r="H47" s="412"/>
      <c r="I47" s="413">
        <f t="shared" si="0"/>
        <v>0</v>
      </c>
      <c r="J47" s="775">
        <f t="shared" si="1"/>
        <v>0</v>
      </c>
      <c r="K47" s="776"/>
    </row>
    <row r="48" spans="1:11" hidden="1">
      <c r="A48" s="109">
        <v>30</v>
      </c>
      <c r="B48" s="300"/>
      <c r="C48" s="412">
        <f>' Шаблон материалов'!B31</f>
        <v>0</v>
      </c>
      <c r="D48" s="412">
        <f>' Шаблон материалов'!C31</f>
        <v>0</v>
      </c>
      <c r="E48" s="412">
        <f>' Шаблон материалов'!D31</f>
        <v>0</v>
      </c>
      <c r="F48" s="412">
        <f>' Шаблон материалов'!E31</f>
        <v>0</v>
      </c>
      <c r="G48" s="412">
        <f>' Шаблон материалов'!F31</f>
        <v>0</v>
      </c>
      <c r="H48" s="412"/>
      <c r="I48" s="413">
        <f t="shared" si="0"/>
        <v>0</v>
      </c>
      <c r="J48" s="775">
        <f t="shared" si="1"/>
        <v>0</v>
      </c>
      <c r="K48" s="776"/>
    </row>
    <row r="49" spans="1:11" hidden="1">
      <c r="A49" s="109">
        <v>31</v>
      </c>
      <c r="B49" s="300"/>
      <c r="C49" s="412">
        <f>' Шаблон материалов'!B32</f>
        <v>0</v>
      </c>
      <c r="D49" s="412">
        <f>' Шаблон материалов'!C32</f>
        <v>0</v>
      </c>
      <c r="E49" s="412">
        <f>' Шаблон материалов'!D32</f>
        <v>0</v>
      </c>
      <c r="F49" s="412">
        <f>' Шаблон материалов'!E32</f>
        <v>0</v>
      </c>
      <c r="G49" s="412">
        <f>' Шаблон материалов'!F32</f>
        <v>0</v>
      </c>
      <c r="H49" s="412"/>
      <c r="I49" s="413">
        <f t="shared" si="0"/>
        <v>0</v>
      </c>
      <c r="J49" s="775">
        <f t="shared" si="1"/>
        <v>0</v>
      </c>
      <c r="K49" s="776"/>
    </row>
    <row r="50" spans="1:11" hidden="1">
      <c r="A50" s="109">
        <v>32</v>
      </c>
      <c r="B50" s="300"/>
      <c r="C50" s="412">
        <f>' Шаблон материалов'!B33</f>
        <v>0</v>
      </c>
      <c r="D50" s="412">
        <f>' Шаблон материалов'!C33</f>
        <v>0</v>
      </c>
      <c r="E50" s="412">
        <f>' Шаблон материалов'!D33</f>
        <v>0</v>
      </c>
      <c r="F50" s="412">
        <f>' Шаблон материалов'!E33</f>
        <v>0</v>
      </c>
      <c r="G50" s="412">
        <f>' Шаблон материалов'!F33</f>
        <v>0</v>
      </c>
      <c r="H50" s="412"/>
      <c r="I50" s="413">
        <f t="shared" si="0"/>
        <v>0</v>
      </c>
      <c r="J50" s="775">
        <f t="shared" si="1"/>
        <v>0</v>
      </c>
      <c r="K50" s="776"/>
    </row>
    <row r="51" spans="1:11" hidden="1">
      <c r="A51" s="109">
        <v>33</v>
      </c>
      <c r="B51" s="300"/>
      <c r="C51" s="412">
        <f>' Шаблон материалов'!B34</f>
        <v>0</v>
      </c>
      <c r="D51" s="412">
        <f>' Шаблон материалов'!C34</f>
        <v>0</v>
      </c>
      <c r="E51" s="412">
        <f>' Шаблон материалов'!D34</f>
        <v>0</v>
      </c>
      <c r="F51" s="412">
        <f>' Шаблон материалов'!E34</f>
        <v>0</v>
      </c>
      <c r="G51" s="412">
        <f>' Шаблон материалов'!F34</f>
        <v>0</v>
      </c>
      <c r="H51" s="412"/>
      <c r="I51" s="413">
        <f t="shared" si="0"/>
        <v>0</v>
      </c>
      <c r="J51" s="775">
        <f t="shared" si="1"/>
        <v>0</v>
      </c>
      <c r="K51" s="776"/>
    </row>
    <row r="52" spans="1:11" hidden="1">
      <c r="A52" s="109">
        <v>34</v>
      </c>
      <c r="B52" s="300"/>
      <c r="C52" s="412">
        <f>' Шаблон материалов'!B35</f>
        <v>0</v>
      </c>
      <c r="D52" s="412">
        <f>' Шаблон материалов'!C35</f>
        <v>0</v>
      </c>
      <c r="E52" s="412">
        <f>' Шаблон материалов'!D35</f>
        <v>0</v>
      </c>
      <c r="F52" s="412">
        <f>' Шаблон материалов'!E35</f>
        <v>0</v>
      </c>
      <c r="G52" s="412">
        <f>' Шаблон материалов'!F35</f>
        <v>0</v>
      </c>
      <c r="H52" s="412"/>
      <c r="I52" s="413">
        <f t="shared" si="0"/>
        <v>0</v>
      </c>
      <c r="J52" s="775">
        <f t="shared" si="1"/>
        <v>0</v>
      </c>
      <c r="K52" s="776"/>
    </row>
    <row r="53" spans="1:11" hidden="1">
      <c r="A53" s="109">
        <v>35</v>
      </c>
      <c r="B53" s="300"/>
      <c r="C53" s="412">
        <f>' Шаблон материалов'!B36</f>
        <v>0</v>
      </c>
      <c r="D53" s="412">
        <f>' Шаблон материалов'!C36</f>
        <v>0</v>
      </c>
      <c r="E53" s="412">
        <f>' Шаблон материалов'!D36</f>
        <v>0</v>
      </c>
      <c r="F53" s="412">
        <f>' Шаблон материалов'!E36</f>
        <v>0</v>
      </c>
      <c r="G53" s="412">
        <f>' Шаблон материалов'!F36</f>
        <v>0</v>
      </c>
      <c r="H53" s="412"/>
      <c r="I53" s="413">
        <f t="shared" si="0"/>
        <v>0</v>
      </c>
      <c r="J53" s="775">
        <f t="shared" si="1"/>
        <v>0</v>
      </c>
      <c r="K53" s="776"/>
    </row>
    <row r="54" spans="1:11" hidden="1">
      <c r="A54" s="109">
        <v>36</v>
      </c>
      <c r="B54" s="300"/>
      <c r="C54" s="412">
        <f>' Шаблон материалов'!B37</f>
        <v>0</v>
      </c>
      <c r="D54" s="412">
        <f>' Шаблон материалов'!C37</f>
        <v>0</v>
      </c>
      <c r="E54" s="412">
        <f>' Шаблон материалов'!D37</f>
        <v>0</v>
      </c>
      <c r="F54" s="412">
        <f>' Шаблон материалов'!E37</f>
        <v>0</v>
      </c>
      <c r="G54" s="412">
        <f>' Шаблон материалов'!F37</f>
        <v>0</v>
      </c>
      <c r="H54" s="412"/>
      <c r="I54" s="413">
        <f t="shared" si="0"/>
        <v>0</v>
      </c>
      <c r="J54" s="775">
        <f t="shared" si="1"/>
        <v>0</v>
      </c>
      <c r="K54" s="776"/>
    </row>
    <row r="55" spans="1:11">
      <c r="A55" s="109">
        <v>37</v>
      </c>
      <c r="B55" s="300"/>
      <c r="C55" s="412">
        <f>' Шаблон материалов'!B38</f>
        <v>0</v>
      </c>
      <c r="D55" s="412">
        <v>1</v>
      </c>
      <c r="E55" s="412">
        <v>1</v>
      </c>
      <c r="F55" s="412">
        <f>' Шаблон материалов'!E38</f>
        <v>0</v>
      </c>
      <c r="G55" s="412">
        <f>' Шаблон материалов'!F38</f>
        <v>0</v>
      </c>
      <c r="H55" s="412">
        <v>40</v>
      </c>
      <c r="I55" s="413">
        <f t="shared" si="0"/>
        <v>0</v>
      </c>
      <c r="J55" s="775">
        <f t="shared" si="1"/>
        <v>0</v>
      </c>
      <c r="K55" s="776"/>
    </row>
    <row r="56" spans="1:11" hidden="1">
      <c r="A56" s="109">
        <v>38</v>
      </c>
      <c r="B56" s="300"/>
      <c r="C56" s="412">
        <f>' Шаблон материалов'!B39</f>
        <v>0</v>
      </c>
      <c r="D56" s="412">
        <f>' Шаблон материалов'!C39</f>
        <v>0</v>
      </c>
      <c r="E56" s="412">
        <f>' Шаблон материалов'!D39</f>
        <v>0</v>
      </c>
      <c r="F56" s="412">
        <f>' Шаблон материалов'!E39</f>
        <v>0</v>
      </c>
      <c r="G56" s="412">
        <f>' Шаблон материалов'!F39</f>
        <v>0</v>
      </c>
      <c r="H56" s="412"/>
      <c r="I56" s="413">
        <f t="shared" si="0"/>
        <v>0</v>
      </c>
      <c r="J56" s="775">
        <f t="shared" si="1"/>
        <v>0</v>
      </c>
      <c r="K56" s="776"/>
    </row>
    <row r="57" spans="1:11" hidden="1">
      <c r="A57" s="109">
        <v>39</v>
      </c>
      <c r="B57" s="300"/>
      <c r="C57" s="412">
        <f>' Шаблон материалов'!B40</f>
        <v>0</v>
      </c>
      <c r="D57" s="412">
        <f>' Шаблон материалов'!C40</f>
        <v>0</v>
      </c>
      <c r="E57" s="412">
        <f>' Шаблон материалов'!D40</f>
        <v>0</v>
      </c>
      <c r="F57" s="412">
        <f>' Шаблон материалов'!E40</f>
        <v>0</v>
      </c>
      <c r="G57" s="412">
        <f>' Шаблон материалов'!F40</f>
        <v>0</v>
      </c>
      <c r="H57" s="412"/>
      <c r="I57" s="413">
        <f t="shared" si="0"/>
        <v>0</v>
      </c>
      <c r="J57" s="775">
        <f t="shared" si="1"/>
        <v>0</v>
      </c>
      <c r="K57" s="776"/>
    </row>
    <row r="58" spans="1:11" hidden="1">
      <c r="A58" s="109">
        <v>40</v>
      </c>
      <c r="B58" s="300"/>
      <c r="C58" s="412">
        <f>' Шаблон материалов'!B41</f>
        <v>0</v>
      </c>
      <c r="D58" s="412">
        <f>' Шаблон материалов'!C41</f>
        <v>0</v>
      </c>
      <c r="E58" s="412">
        <f>' Шаблон материалов'!D41</f>
        <v>0</v>
      </c>
      <c r="F58" s="412">
        <f>' Шаблон материалов'!E41</f>
        <v>0</v>
      </c>
      <c r="G58" s="412">
        <f>' Шаблон материалов'!F41</f>
        <v>0</v>
      </c>
      <c r="H58" s="412"/>
      <c r="I58" s="413">
        <f t="shared" si="0"/>
        <v>0</v>
      </c>
      <c r="J58" s="775">
        <f t="shared" si="1"/>
        <v>0</v>
      </c>
      <c r="K58" s="776"/>
    </row>
    <row r="59" spans="1:11" hidden="1">
      <c r="A59" s="109">
        <v>41</v>
      </c>
      <c r="B59" s="300"/>
      <c r="C59" s="412">
        <f>' Шаблон материалов'!B42</f>
        <v>0</v>
      </c>
      <c r="D59" s="412">
        <f>' Шаблон материалов'!C42</f>
        <v>0</v>
      </c>
      <c r="E59" s="412">
        <f>' Шаблон материалов'!D42</f>
        <v>0</v>
      </c>
      <c r="F59" s="412">
        <f>' Шаблон материалов'!E42</f>
        <v>0</v>
      </c>
      <c r="G59" s="412">
        <f>' Шаблон материалов'!F42</f>
        <v>0</v>
      </c>
      <c r="H59" s="412"/>
      <c r="I59" s="413">
        <f t="shared" si="0"/>
        <v>0</v>
      </c>
      <c r="J59" s="775">
        <f t="shared" si="1"/>
        <v>0</v>
      </c>
      <c r="K59" s="776"/>
    </row>
    <row r="60" spans="1:11" hidden="1">
      <c r="A60" s="109">
        <v>42</v>
      </c>
      <c r="B60" s="300"/>
      <c r="C60" s="412">
        <f>' Шаблон материалов'!B43</f>
        <v>0</v>
      </c>
      <c r="D60" s="412">
        <f>' Шаблон материалов'!C43</f>
        <v>0</v>
      </c>
      <c r="E60" s="412">
        <f>' Шаблон материалов'!D43</f>
        <v>0</v>
      </c>
      <c r="F60" s="412">
        <f>' Шаблон материалов'!E43</f>
        <v>0</v>
      </c>
      <c r="G60" s="412">
        <f>' Шаблон материалов'!F43</f>
        <v>0</v>
      </c>
      <c r="H60" s="412"/>
      <c r="I60" s="413">
        <f t="shared" si="0"/>
        <v>0</v>
      </c>
      <c r="J60" s="775">
        <f t="shared" si="1"/>
        <v>0</v>
      </c>
      <c r="K60" s="776"/>
    </row>
    <row r="61" spans="1:11">
      <c r="A61" s="109">
        <v>43</v>
      </c>
      <c r="B61" s="300"/>
      <c r="C61" s="412">
        <f>' Шаблон материалов'!B44</f>
        <v>0</v>
      </c>
      <c r="D61" s="412">
        <v>1</v>
      </c>
      <c r="E61" s="412">
        <v>1</v>
      </c>
      <c r="F61" s="412">
        <f>' Шаблон материалов'!E44</f>
        <v>0</v>
      </c>
      <c r="G61" s="412">
        <f>' Шаблон материалов'!F44</f>
        <v>0</v>
      </c>
      <c r="H61" s="412">
        <v>10</v>
      </c>
      <c r="I61" s="413">
        <f t="shared" si="0"/>
        <v>0</v>
      </c>
      <c r="J61" s="775">
        <f t="shared" si="1"/>
        <v>0</v>
      </c>
      <c r="K61" s="776"/>
    </row>
    <row r="62" spans="1:11" hidden="1">
      <c r="A62" s="109">
        <v>44</v>
      </c>
      <c r="B62" s="300"/>
      <c r="C62" s="412">
        <f>' Шаблон материалов'!B45</f>
        <v>0</v>
      </c>
      <c r="D62" s="412">
        <f>' Шаблон материалов'!C45</f>
        <v>0</v>
      </c>
      <c r="E62" s="412">
        <f>' Шаблон материалов'!D45</f>
        <v>0</v>
      </c>
      <c r="F62" s="412">
        <f>' Шаблон материалов'!E45</f>
        <v>0</v>
      </c>
      <c r="G62" s="412">
        <f>' Шаблон материалов'!F45</f>
        <v>0</v>
      </c>
      <c r="H62" s="412"/>
      <c r="I62" s="413">
        <f t="shared" si="0"/>
        <v>0</v>
      </c>
      <c r="J62" s="775">
        <f t="shared" si="1"/>
        <v>0</v>
      </c>
      <c r="K62" s="776"/>
    </row>
    <row r="63" spans="1:11" hidden="1">
      <c r="A63" s="109">
        <v>45</v>
      </c>
      <c r="B63" s="300"/>
      <c r="C63" s="412">
        <f>' Шаблон материалов'!B46</f>
        <v>0</v>
      </c>
      <c r="D63" s="412">
        <f>' Шаблон материалов'!C46</f>
        <v>0</v>
      </c>
      <c r="E63" s="412">
        <f>' Шаблон материалов'!D46</f>
        <v>0</v>
      </c>
      <c r="F63" s="412">
        <f>' Шаблон материалов'!E46</f>
        <v>0</v>
      </c>
      <c r="G63" s="412">
        <f>' Шаблон материалов'!F46</f>
        <v>0</v>
      </c>
      <c r="H63" s="412"/>
      <c r="I63" s="413">
        <f t="shared" si="0"/>
        <v>0</v>
      </c>
      <c r="J63" s="775">
        <f t="shared" si="1"/>
        <v>0</v>
      </c>
      <c r="K63" s="776"/>
    </row>
    <row r="64" spans="1:11" hidden="1">
      <c r="A64" s="109">
        <v>46</v>
      </c>
      <c r="B64" s="300"/>
      <c r="C64" s="412">
        <f>' Шаблон материалов'!B47</f>
        <v>0</v>
      </c>
      <c r="D64" s="412">
        <f>' Шаблон материалов'!C47</f>
        <v>0</v>
      </c>
      <c r="E64" s="412">
        <f>' Шаблон материалов'!D47</f>
        <v>0</v>
      </c>
      <c r="F64" s="412">
        <f>' Шаблон материалов'!E47</f>
        <v>0</v>
      </c>
      <c r="G64" s="412">
        <f>' Шаблон материалов'!F47</f>
        <v>0</v>
      </c>
      <c r="H64" s="412"/>
      <c r="I64" s="413">
        <f t="shared" si="0"/>
        <v>0</v>
      </c>
      <c r="J64" s="775">
        <f t="shared" si="1"/>
        <v>0</v>
      </c>
      <c r="K64" s="776"/>
    </row>
    <row r="65" spans="1:11" hidden="1">
      <c r="A65" s="109">
        <v>47</v>
      </c>
      <c r="B65" s="300"/>
      <c r="C65" s="412">
        <f>' Шаблон материалов'!B48</f>
        <v>0</v>
      </c>
      <c r="D65" s="412">
        <f>' Шаблон материалов'!C48</f>
        <v>0</v>
      </c>
      <c r="E65" s="412">
        <f>' Шаблон материалов'!D48</f>
        <v>0</v>
      </c>
      <c r="F65" s="412">
        <f>' Шаблон материалов'!E48</f>
        <v>0</v>
      </c>
      <c r="G65" s="412">
        <f>' Шаблон материалов'!F48</f>
        <v>0</v>
      </c>
      <c r="H65" s="412"/>
      <c r="I65" s="413">
        <f t="shared" si="0"/>
        <v>0</v>
      </c>
      <c r="J65" s="775">
        <f t="shared" si="1"/>
        <v>0</v>
      </c>
      <c r="K65" s="776"/>
    </row>
    <row r="66" spans="1:11" hidden="1">
      <c r="A66" s="109">
        <v>48</v>
      </c>
      <c r="B66" s="300"/>
      <c r="C66" s="412">
        <f>' Шаблон материалов'!B49</f>
        <v>0</v>
      </c>
      <c r="D66" s="412">
        <f>' Шаблон материалов'!C49</f>
        <v>0</v>
      </c>
      <c r="E66" s="412">
        <f>' Шаблон материалов'!D49</f>
        <v>0</v>
      </c>
      <c r="F66" s="412">
        <f>' Шаблон материалов'!E49</f>
        <v>0</v>
      </c>
      <c r="G66" s="412">
        <f>' Шаблон материалов'!F49</f>
        <v>0</v>
      </c>
      <c r="H66" s="412"/>
      <c r="I66" s="413">
        <f t="shared" si="0"/>
        <v>0</v>
      </c>
      <c r="J66" s="775">
        <f t="shared" si="1"/>
        <v>0</v>
      </c>
      <c r="K66" s="776"/>
    </row>
    <row r="67" spans="1:11" hidden="1">
      <c r="A67" s="109">
        <v>49</v>
      </c>
      <c r="B67" s="300"/>
      <c r="C67" s="412">
        <f>' Шаблон материалов'!B50</f>
        <v>0</v>
      </c>
      <c r="D67" s="412">
        <f>' Шаблон материалов'!C50</f>
        <v>0</v>
      </c>
      <c r="E67" s="412">
        <f>' Шаблон материалов'!D50</f>
        <v>0</v>
      </c>
      <c r="F67" s="412">
        <f>' Шаблон материалов'!E50</f>
        <v>0</v>
      </c>
      <c r="G67" s="412">
        <f>' Шаблон материалов'!F50</f>
        <v>0</v>
      </c>
      <c r="H67" s="412"/>
      <c r="I67" s="413">
        <f t="shared" si="0"/>
        <v>0</v>
      </c>
      <c r="J67" s="775">
        <f t="shared" si="1"/>
        <v>0</v>
      </c>
      <c r="K67" s="776"/>
    </row>
    <row r="68" spans="1:11" hidden="1">
      <c r="A68" s="109">
        <v>50</v>
      </c>
      <c r="B68" s="300"/>
      <c r="C68" s="412">
        <f>' Шаблон материалов'!B51</f>
        <v>0</v>
      </c>
      <c r="D68" s="412">
        <f>' Шаблон материалов'!C51</f>
        <v>0</v>
      </c>
      <c r="E68" s="412">
        <f>' Шаблон материалов'!D51</f>
        <v>0</v>
      </c>
      <c r="F68" s="412">
        <f>' Шаблон материалов'!E51</f>
        <v>0</v>
      </c>
      <c r="G68" s="412">
        <f>' Шаблон материалов'!F51</f>
        <v>0</v>
      </c>
      <c r="H68" s="412"/>
      <c r="I68" s="413">
        <f t="shared" si="0"/>
        <v>0</v>
      </c>
      <c r="J68" s="775">
        <f t="shared" si="1"/>
        <v>0</v>
      </c>
      <c r="K68" s="776"/>
    </row>
    <row r="69" spans="1:11" hidden="1">
      <c r="A69" s="109">
        <v>51</v>
      </c>
      <c r="B69" s="300"/>
      <c r="C69" s="412">
        <f>' Шаблон материалов'!B52</f>
        <v>0</v>
      </c>
      <c r="D69" s="412">
        <f>' Шаблон материалов'!C52</f>
        <v>0</v>
      </c>
      <c r="E69" s="412">
        <f>' Шаблон материалов'!D52</f>
        <v>0</v>
      </c>
      <c r="F69" s="412">
        <f>' Шаблон материалов'!E52</f>
        <v>0</v>
      </c>
      <c r="G69" s="412">
        <f>' Шаблон материалов'!F52</f>
        <v>0</v>
      </c>
      <c r="H69" s="412"/>
      <c r="I69" s="413">
        <f t="shared" si="0"/>
        <v>0</v>
      </c>
      <c r="J69" s="775">
        <f t="shared" si="1"/>
        <v>0</v>
      </c>
      <c r="K69" s="776"/>
    </row>
    <row r="70" spans="1:11" hidden="1">
      <c r="A70" s="109">
        <v>52</v>
      </c>
      <c r="B70" s="300"/>
      <c r="C70" s="412">
        <f>' Шаблон материалов'!B53</f>
        <v>0</v>
      </c>
      <c r="D70" s="412">
        <f>' Шаблон материалов'!C53</f>
        <v>0</v>
      </c>
      <c r="E70" s="412">
        <f>' Шаблон материалов'!D53</f>
        <v>0</v>
      </c>
      <c r="F70" s="412">
        <f>' Шаблон материалов'!E53</f>
        <v>0</v>
      </c>
      <c r="G70" s="412">
        <f>' Шаблон материалов'!F53</f>
        <v>0</v>
      </c>
      <c r="H70" s="412"/>
      <c r="I70" s="413">
        <f t="shared" si="0"/>
        <v>0</v>
      </c>
      <c r="J70" s="775">
        <f t="shared" si="1"/>
        <v>0</v>
      </c>
      <c r="K70" s="776"/>
    </row>
    <row r="71" spans="1:11" hidden="1">
      <c r="A71" s="109">
        <v>53</v>
      </c>
      <c r="B71" s="300"/>
      <c r="C71" s="412">
        <f>' Шаблон материалов'!B54</f>
        <v>0</v>
      </c>
      <c r="D71" s="412">
        <f>' Шаблон материалов'!C54</f>
        <v>0</v>
      </c>
      <c r="E71" s="412">
        <f>' Шаблон материалов'!D54</f>
        <v>0</v>
      </c>
      <c r="F71" s="412">
        <f>' Шаблон материалов'!E54</f>
        <v>0</v>
      </c>
      <c r="G71" s="412">
        <f>' Шаблон материалов'!F54</f>
        <v>0</v>
      </c>
      <c r="H71" s="412"/>
      <c r="I71" s="413">
        <f t="shared" si="0"/>
        <v>0</v>
      </c>
      <c r="J71" s="775">
        <f t="shared" si="1"/>
        <v>0</v>
      </c>
      <c r="K71" s="776"/>
    </row>
    <row r="72" spans="1:11" hidden="1">
      <c r="A72" s="109">
        <v>54</v>
      </c>
      <c r="B72" s="300"/>
      <c r="C72" s="412">
        <f>' Шаблон материалов'!B55</f>
        <v>0</v>
      </c>
      <c r="D72" s="412">
        <f>' Шаблон материалов'!C55</f>
        <v>0</v>
      </c>
      <c r="E72" s="412">
        <f>' Шаблон материалов'!D55</f>
        <v>0</v>
      </c>
      <c r="F72" s="412">
        <f>' Шаблон материалов'!E55</f>
        <v>0</v>
      </c>
      <c r="G72" s="412">
        <f>' Шаблон материалов'!F55</f>
        <v>0</v>
      </c>
      <c r="H72" s="412"/>
      <c r="I72" s="413">
        <f t="shared" si="0"/>
        <v>0</v>
      </c>
      <c r="J72" s="775">
        <f t="shared" si="1"/>
        <v>0</v>
      </c>
      <c r="K72" s="776"/>
    </row>
    <row r="73" spans="1:11" hidden="1">
      <c r="A73" s="109">
        <v>55</v>
      </c>
      <c r="B73" s="300"/>
      <c r="C73" s="412">
        <f>' Шаблон материалов'!B56</f>
        <v>0</v>
      </c>
      <c r="D73" s="412">
        <f>' Шаблон материалов'!C56</f>
        <v>0</v>
      </c>
      <c r="E73" s="412">
        <f>' Шаблон материалов'!D56</f>
        <v>0</v>
      </c>
      <c r="F73" s="412">
        <f>' Шаблон материалов'!E56</f>
        <v>0</v>
      </c>
      <c r="G73" s="412">
        <f>' Шаблон материалов'!F56</f>
        <v>0</v>
      </c>
      <c r="H73" s="412"/>
      <c r="I73" s="413">
        <f t="shared" si="0"/>
        <v>0</v>
      </c>
      <c r="J73" s="775">
        <f t="shared" si="1"/>
        <v>0</v>
      </c>
      <c r="K73" s="776"/>
    </row>
    <row r="74" spans="1:11" hidden="1">
      <c r="A74" s="109">
        <v>56</v>
      </c>
      <c r="B74" s="300"/>
      <c r="C74" s="412">
        <f>' Шаблон материалов'!B57</f>
        <v>0</v>
      </c>
      <c r="D74" s="412">
        <f>' Шаблон материалов'!C57</f>
        <v>0</v>
      </c>
      <c r="E74" s="412">
        <f>' Шаблон материалов'!D57</f>
        <v>0</v>
      </c>
      <c r="F74" s="412">
        <f>' Шаблон материалов'!E57</f>
        <v>0</v>
      </c>
      <c r="G74" s="412">
        <f>' Шаблон материалов'!F57</f>
        <v>0</v>
      </c>
      <c r="H74" s="412"/>
      <c r="I74" s="413">
        <f t="shared" si="0"/>
        <v>0</v>
      </c>
      <c r="J74" s="775">
        <f t="shared" si="1"/>
        <v>0</v>
      </c>
      <c r="K74" s="776"/>
    </row>
    <row r="75" spans="1:11" hidden="1">
      <c r="A75" s="109">
        <v>57</v>
      </c>
      <c r="B75" s="300"/>
      <c r="C75" s="412">
        <f>' Шаблон материалов'!B58</f>
        <v>0</v>
      </c>
      <c r="D75" s="412">
        <f>' Шаблон материалов'!C58</f>
        <v>0</v>
      </c>
      <c r="E75" s="412">
        <f>' Шаблон материалов'!D58</f>
        <v>0</v>
      </c>
      <c r="F75" s="412">
        <f>' Шаблон материалов'!E58</f>
        <v>0</v>
      </c>
      <c r="G75" s="412">
        <f>' Шаблон материалов'!F58</f>
        <v>0</v>
      </c>
      <c r="H75" s="412"/>
      <c r="I75" s="413">
        <f t="shared" si="0"/>
        <v>0</v>
      </c>
      <c r="J75" s="775">
        <f t="shared" si="1"/>
        <v>0</v>
      </c>
      <c r="K75" s="776"/>
    </row>
    <row r="76" spans="1:11" hidden="1">
      <c r="A76" s="109">
        <v>58</v>
      </c>
      <c r="B76" s="300"/>
      <c r="C76" s="412">
        <f>' Шаблон материалов'!B59</f>
        <v>0</v>
      </c>
      <c r="D76" s="412">
        <f>' Шаблон материалов'!C59</f>
        <v>0</v>
      </c>
      <c r="E76" s="412">
        <f>' Шаблон материалов'!D59</f>
        <v>0</v>
      </c>
      <c r="F76" s="412">
        <f>' Шаблон материалов'!E59</f>
        <v>0</v>
      </c>
      <c r="G76" s="412">
        <f>' Шаблон материалов'!F59</f>
        <v>0</v>
      </c>
      <c r="H76" s="412"/>
      <c r="I76" s="413">
        <f t="shared" si="0"/>
        <v>0</v>
      </c>
      <c r="J76" s="775">
        <f t="shared" si="1"/>
        <v>0</v>
      </c>
      <c r="K76" s="776"/>
    </row>
    <row r="77" spans="1:11" hidden="1">
      <c r="A77" s="109">
        <v>59</v>
      </c>
      <c r="B77" s="300"/>
      <c r="C77" s="412">
        <f>' Шаблон материалов'!B60</f>
        <v>0</v>
      </c>
      <c r="D77" s="412">
        <f>' Шаблон материалов'!C60</f>
        <v>0</v>
      </c>
      <c r="E77" s="412">
        <f>' Шаблон материалов'!D60</f>
        <v>0</v>
      </c>
      <c r="F77" s="412">
        <f>' Шаблон материалов'!E60</f>
        <v>0</v>
      </c>
      <c r="G77" s="412">
        <f>' Шаблон материалов'!F60</f>
        <v>0</v>
      </c>
      <c r="H77" s="412"/>
      <c r="I77" s="413">
        <f t="shared" si="0"/>
        <v>0</v>
      </c>
      <c r="J77" s="775">
        <f t="shared" si="1"/>
        <v>0</v>
      </c>
      <c r="K77" s="776"/>
    </row>
    <row r="78" spans="1:11" hidden="1">
      <c r="A78" s="109">
        <v>60</v>
      </c>
      <c r="B78" s="300"/>
      <c r="C78" s="412">
        <f>' Шаблон материалов'!B61</f>
        <v>0</v>
      </c>
      <c r="D78" s="412">
        <v>1</v>
      </c>
      <c r="E78" s="412">
        <v>1</v>
      </c>
      <c r="F78" s="412">
        <f>' Шаблон материалов'!E61</f>
        <v>0</v>
      </c>
      <c r="G78" s="412">
        <f>' Шаблон материалов'!F61</f>
        <v>0</v>
      </c>
      <c r="H78" s="412">
        <v>0</v>
      </c>
      <c r="I78" s="413">
        <f t="shared" si="0"/>
        <v>0</v>
      </c>
      <c r="J78" s="775">
        <f t="shared" si="1"/>
        <v>0</v>
      </c>
      <c r="K78" s="776"/>
    </row>
    <row r="79" spans="1:11" hidden="1">
      <c r="A79" s="109">
        <v>61</v>
      </c>
      <c r="B79" s="300"/>
      <c r="C79" s="412">
        <f>' Шаблон материалов'!B62</f>
        <v>0</v>
      </c>
      <c r="D79" s="412">
        <f>' Шаблон материалов'!C62</f>
        <v>0</v>
      </c>
      <c r="E79" s="412">
        <f>' Шаблон материалов'!D62</f>
        <v>0</v>
      </c>
      <c r="F79" s="412">
        <f>' Шаблон материалов'!E62</f>
        <v>0</v>
      </c>
      <c r="G79" s="412">
        <f>' Шаблон материалов'!F62</f>
        <v>0</v>
      </c>
      <c r="H79" s="412"/>
      <c r="I79" s="413">
        <f t="shared" si="0"/>
        <v>0</v>
      </c>
      <c r="J79" s="775">
        <f t="shared" si="1"/>
        <v>0</v>
      </c>
      <c r="K79" s="776"/>
    </row>
    <row r="80" spans="1:11" hidden="1">
      <c r="A80" s="109">
        <v>62</v>
      </c>
      <c r="B80" s="300"/>
      <c r="C80" s="412">
        <f>' Шаблон материалов'!B63</f>
        <v>0</v>
      </c>
      <c r="D80" s="412">
        <f>' Шаблон материалов'!C63</f>
        <v>0</v>
      </c>
      <c r="E80" s="412">
        <f>' Шаблон материалов'!D63</f>
        <v>0</v>
      </c>
      <c r="F80" s="412">
        <f>' Шаблон материалов'!E63</f>
        <v>0</v>
      </c>
      <c r="G80" s="412">
        <f>' Шаблон материалов'!F63</f>
        <v>0</v>
      </c>
      <c r="H80" s="412"/>
      <c r="I80" s="413">
        <f t="shared" si="0"/>
        <v>0</v>
      </c>
      <c r="J80" s="775">
        <f t="shared" si="1"/>
        <v>0</v>
      </c>
      <c r="K80" s="776"/>
    </row>
    <row r="81" spans="1:11" hidden="1">
      <c r="A81" s="109">
        <v>63</v>
      </c>
      <c r="B81" s="300"/>
      <c r="C81" s="412">
        <f>' Шаблон материалов'!B64</f>
        <v>0</v>
      </c>
      <c r="D81" s="412">
        <f>' Шаблон материалов'!C64</f>
        <v>0</v>
      </c>
      <c r="E81" s="412">
        <f>' Шаблон материалов'!D64</f>
        <v>0</v>
      </c>
      <c r="F81" s="412">
        <f>' Шаблон материалов'!E64</f>
        <v>0</v>
      </c>
      <c r="G81" s="412">
        <f>' Шаблон материалов'!F64</f>
        <v>0</v>
      </c>
      <c r="H81" s="412"/>
      <c r="I81" s="413">
        <f t="shared" si="0"/>
        <v>0</v>
      </c>
      <c r="J81" s="775">
        <f t="shared" si="1"/>
        <v>0</v>
      </c>
      <c r="K81" s="776"/>
    </row>
    <row r="82" spans="1:11" hidden="1">
      <c r="A82" s="109">
        <v>64</v>
      </c>
      <c r="B82" s="300"/>
      <c r="C82" s="412">
        <f>' Шаблон материалов'!B65</f>
        <v>0</v>
      </c>
      <c r="D82" s="412">
        <f>' Шаблон материалов'!C65</f>
        <v>0</v>
      </c>
      <c r="E82" s="412">
        <f>' Шаблон материалов'!D65</f>
        <v>0</v>
      </c>
      <c r="F82" s="412">
        <f>' Шаблон материалов'!E65</f>
        <v>0</v>
      </c>
      <c r="G82" s="412">
        <f>' Шаблон материалов'!F65</f>
        <v>0</v>
      </c>
      <c r="H82" s="412"/>
      <c r="I82" s="413">
        <f t="shared" si="0"/>
        <v>0</v>
      </c>
      <c r="J82" s="775">
        <f t="shared" si="1"/>
        <v>0</v>
      </c>
      <c r="K82" s="776"/>
    </row>
    <row r="83" spans="1:11" hidden="1">
      <c r="A83" s="109">
        <v>65</v>
      </c>
      <c r="B83" s="300"/>
      <c r="C83" s="412">
        <f>' Шаблон материалов'!B66</f>
        <v>0</v>
      </c>
      <c r="D83" s="412">
        <f>' Шаблон материалов'!C66</f>
        <v>0</v>
      </c>
      <c r="E83" s="412">
        <f>' Шаблон материалов'!D66</f>
        <v>0</v>
      </c>
      <c r="F83" s="412">
        <f>' Шаблон материалов'!E66</f>
        <v>0</v>
      </c>
      <c r="G83" s="412">
        <f>' Шаблон материалов'!F66</f>
        <v>0</v>
      </c>
      <c r="H83" s="412"/>
      <c r="I83" s="413">
        <f t="shared" ref="I83:I108" si="2">$F$11*H83*D83</f>
        <v>0</v>
      </c>
      <c r="J83" s="775">
        <f t="shared" si="1"/>
        <v>0</v>
      </c>
      <c r="K83" s="776"/>
    </row>
    <row r="84" spans="1:11" hidden="1">
      <c r="A84" s="109">
        <v>66</v>
      </c>
      <c r="B84" s="300"/>
      <c r="C84" s="412">
        <f>' Шаблон материалов'!B67</f>
        <v>0</v>
      </c>
      <c r="D84" s="412">
        <f>' Шаблон материалов'!C67</f>
        <v>0</v>
      </c>
      <c r="E84" s="412">
        <f>' Шаблон материалов'!D67</f>
        <v>0</v>
      </c>
      <c r="F84" s="412">
        <f>' Шаблон материалов'!E67</f>
        <v>0</v>
      </c>
      <c r="G84" s="412">
        <f>' Шаблон материалов'!F67</f>
        <v>0</v>
      </c>
      <c r="H84" s="412"/>
      <c r="I84" s="413">
        <f t="shared" si="2"/>
        <v>0</v>
      </c>
      <c r="J84" s="775">
        <f t="shared" ref="J84:J108" si="3">G84*I84*E84</f>
        <v>0</v>
      </c>
      <c r="K84" s="776"/>
    </row>
    <row r="85" spans="1:11" hidden="1">
      <c r="A85" s="109">
        <v>67</v>
      </c>
      <c r="B85" s="300"/>
      <c r="C85" s="412">
        <f>' Шаблон материалов'!B68</f>
        <v>0</v>
      </c>
      <c r="D85" s="412">
        <f>' Шаблон материалов'!C68</f>
        <v>0</v>
      </c>
      <c r="E85" s="412">
        <f>' Шаблон материалов'!D68</f>
        <v>0</v>
      </c>
      <c r="F85" s="412">
        <f>' Шаблон материалов'!E68</f>
        <v>0</v>
      </c>
      <c r="G85" s="412">
        <f>' Шаблон материалов'!F68</f>
        <v>0</v>
      </c>
      <c r="H85" s="412"/>
      <c r="I85" s="413">
        <f t="shared" si="2"/>
        <v>0</v>
      </c>
      <c r="J85" s="775">
        <f t="shared" si="3"/>
        <v>0</v>
      </c>
      <c r="K85" s="776"/>
    </row>
    <row r="86" spans="1:11" hidden="1">
      <c r="A86" s="109">
        <v>68</v>
      </c>
      <c r="B86" s="300"/>
      <c r="C86" s="412">
        <f>' Шаблон материалов'!B69</f>
        <v>0</v>
      </c>
      <c r="D86" s="412">
        <f>' Шаблон материалов'!C69</f>
        <v>0</v>
      </c>
      <c r="E86" s="412">
        <f>' Шаблон материалов'!D69</f>
        <v>0</v>
      </c>
      <c r="F86" s="412">
        <f>' Шаблон материалов'!E69</f>
        <v>0</v>
      </c>
      <c r="G86" s="412">
        <f>' Шаблон материалов'!F69</f>
        <v>0</v>
      </c>
      <c r="H86" s="412"/>
      <c r="I86" s="413">
        <f t="shared" si="2"/>
        <v>0</v>
      </c>
      <c r="J86" s="775">
        <f t="shared" si="3"/>
        <v>0</v>
      </c>
      <c r="K86" s="776"/>
    </row>
    <row r="87" spans="1:11" hidden="1">
      <c r="A87" s="109">
        <v>69</v>
      </c>
      <c r="B87" s="300"/>
      <c r="C87" s="412">
        <f>' Шаблон материалов'!B70</f>
        <v>0</v>
      </c>
      <c r="D87" s="412">
        <f>' Шаблон материалов'!C70</f>
        <v>0</v>
      </c>
      <c r="E87" s="412">
        <f>' Шаблон материалов'!D70</f>
        <v>0</v>
      </c>
      <c r="F87" s="412">
        <f>' Шаблон материалов'!E70</f>
        <v>0</v>
      </c>
      <c r="G87" s="412">
        <f>' Шаблон материалов'!F70</f>
        <v>0</v>
      </c>
      <c r="H87" s="412"/>
      <c r="I87" s="413">
        <f t="shared" si="2"/>
        <v>0</v>
      </c>
      <c r="J87" s="775">
        <f t="shared" si="3"/>
        <v>0</v>
      </c>
      <c r="K87" s="776"/>
    </row>
    <row r="88" spans="1:11" hidden="1">
      <c r="A88" s="109">
        <v>70</v>
      </c>
      <c r="B88" s="300"/>
      <c r="C88" s="412">
        <f>' Шаблон материалов'!B71</f>
        <v>0</v>
      </c>
      <c r="D88" s="412">
        <f>' Шаблон материалов'!C71</f>
        <v>0</v>
      </c>
      <c r="E88" s="412">
        <f>' Шаблон материалов'!D71</f>
        <v>0</v>
      </c>
      <c r="F88" s="412">
        <f>' Шаблон материалов'!E71</f>
        <v>0</v>
      </c>
      <c r="G88" s="412">
        <f>' Шаблон материалов'!F71</f>
        <v>0</v>
      </c>
      <c r="H88" s="412"/>
      <c r="I88" s="413">
        <f t="shared" si="2"/>
        <v>0</v>
      </c>
      <c r="J88" s="775">
        <f t="shared" si="3"/>
        <v>0</v>
      </c>
      <c r="K88" s="776"/>
    </row>
    <row r="89" spans="1:11" hidden="1">
      <c r="A89" s="109">
        <v>71</v>
      </c>
      <c r="B89" s="300"/>
      <c r="C89" s="412">
        <f>' Шаблон материалов'!B72</f>
        <v>0</v>
      </c>
      <c r="D89" s="412">
        <f>' Шаблон материалов'!C72</f>
        <v>0</v>
      </c>
      <c r="E89" s="412">
        <f>' Шаблон материалов'!D72</f>
        <v>0</v>
      </c>
      <c r="F89" s="412">
        <f>' Шаблон материалов'!E72</f>
        <v>0</v>
      </c>
      <c r="G89" s="412">
        <f>' Шаблон материалов'!F72</f>
        <v>0</v>
      </c>
      <c r="H89" s="412"/>
      <c r="I89" s="413">
        <f t="shared" si="2"/>
        <v>0</v>
      </c>
      <c r="J89" s="775">
        <f t="shared" si="3"/>
        <v>0</v>
      </c>
      <c r="K89" s="776"/>
    </row>
    <row r="90" spans="1:11" hidden="1">
      <c r="A90" s="109">
        <v>72</v>
      </c>
      <c r="B90" s="300"/>
      <c r="C90" s="412">
        <f>' Шаблон материалов'!B73</f>
        <v>0</v>
      </c>
      <c r="D90" s="412">
        <f>' Шаблон материалов'!C73</f>
        <v>0</v>
      </c>
      <c r="E90" s="412">
        <f>' Шаблон материалов'!D73</f>
        <v>0</v>
      </c>
      <c r="F90" s="412">
        <f>' Шаблон материалов'!E73</f>
        <v>0</v>
      </c>
      <c r="G90" s="412">
        <f>' Шаблон материалов'!F73</f>
        <v>0</v>
      </c>
      <c r="H90" s="412"/>
      <c r="I90" s="413">
        <f t="shared" si="2"/>
        <v>0</v>
      </c>
      <c r="J90" s="775">
        <f t="shared" si="3"/>
        <v>0</v>
      </c>
      <c r="K90" s="776"/>
    </row>
    <row r="91" spans="1:11" hidden="1">
      <c r="A91" s="109">
        <v>73</v>
      </c>
      <c r="B91" s="300"/>
      <c r="C91" s="412">
        <f>' Шаблон материалов'!B74</f>
        <v>0</v>
      </c>
      <c r="D91" s="412">
        <f>' Шаблон материалов'!C74</f>
        <v>0</v>
      </c>
      <c r="E91" s="412">
        <f>' Шаблон материалов'!D74</f>
        <v>0</v>
      </c>
      <c r="F91" s="412">
        <f>' Шаблон материалов'!E74</f>
        <v>0</v>
      </c>
      <c r="G91" s="412">
        <f>' Шаблон материалов'!F74</f>
        <v>0</v>
      </c>
      <c r="H91" s="412"/>
      <c r="I91" s="413">
        <f t="shared" si="2"/>
        <v>0</v>
      </c>
      <c r="J91" s="775">
        <f t="shared" si="3"/>
        <v>0</v>
      </c>
      <c r="K91" s="776"/>
    </row>
    <row r="92" spans="1:11" hidden="1">
      <c r="A92" s="109">
        <v>74</v>
      </c>
      <c r="B92" s="300"/>
      <c r="C92" s="412">
        <f>' Шаблон материалов'!B75</f>
        <v>0</v>
      </c>
      <c r="D92" s="412">
        <f>' Шаблон материалов'!C75</f>
        <v>0</v>
      </c>
      <c r="E92" s="412">
        <f>' Шаблон материалов'!D75</f>
        <v>0</v>
      </c>
      <c r="F92" s="412">
        <f>' Шаблон материалов'!E75</f>
        <v>0</v>
      </c>
      <c r="G92" s="412">
        <f>' Шаблон материалов'!F75</f>
        <v>0</v>
      </c>
      <c r="H92" s="412"/>
      <c r="I92" s="413">
        <f t="shared" si="2"/>
        <v>0</v>
      </c>
      <c r="J92" s="775">
        <f t="shared" si="3"/>
        <v>0</v>
      </c>
      <c r="K92" s="776"/>
    </row>
    <row r="93" spans="1:11" hidden="1">
      <c r="A93" s="109">
        <v>75</v>
      </c>
      <c r="B93" s="300"/>
      <c r="C93" s="412">
        <f>' Шаблон материалов'!B76</f>
        <v>0</v>
      </c>
      <c r="D93" s="412">
        <f>' Шаблон материалов'!C76</f>
        <v>0</v>
      </c>
      <c r="E93" s="412">
        <f>' Шаблон материалов'!D76</f>
        <v>0</v>
      </c>
      <c r="F93" s="412">
        <f>' Шаблон материалов'!E76</f>
        <v>0</v>
      </c>
      <c r="G93" s="412">
        <f>' Шаблон материалов'!F76</f>
        <v>0</v>
      </c>
      <c r="H93" s="412"/>
      <c r="I93" s="413">
        <f t="shared" si="2"/>
        <v>0</v>
      </c>
      <c r="J93" s="775">
        <f t="shared" si="3"/>
        <v>0</v>
      </c>
      <c r="K93" s="776"/>
    </row>
    <row r="94" spans="1:11" hidden="1">
      <c r="A94" s="109">
        <v>76</v>
      </c>
      <c r="B94" s="300"/>
      <c r="C94" s="412">
        <f>' Шаблон материалов'!B77</f>
        <v>0</v>
      </c>
      <c r="D94" s="412">
        <f>' Шаблон материалов'!C77</f>
        <v>0</v>
      </c>
      <c r="E94" s="412">
        <f>' Шаблон материалов'!D77</f>
        <v>0</v>
      </c>
      <c r="F94" s="412">
        <f>' Шаблон материалов'!E77</f>
        <v>0</v>
      </c>
      <c r="G94" s="412">
        <f>' Шаблон материалов'!F77</f>
        <v>0</v>
      </c>
      <c r="H94" s="412"/>
      <c r="I94" s="413">
        <f t="shared" si="2"/>
        <v>0</v>
      </c>
      <c r="J94" s="775">
        <f t="shared" si="3"/>
        <v>0</v>
      </c>
      <c r="K94" s="776"/>
    </row>
    <row r="95" spans="1:11" hidden="1">
      <c r="A95" s="109">
        <v>77</v>
      </c>
      <c r="B95" s="300"/>
      <c r="C95" s="412">
        <f>' Шаблон материалов'!B78</f>
        <v>0</v>
      </c>
      <c r="D95" s="412">
        <f>' Шаблон материалов'!C78</f>
        <v>0</v>
      </c>
      <c r="E95" s="412">
        <f>' Шаблон материалов'!D78</f>
        <v>0</v>
      </c>
      <c r="F95" s="412">
        <f>' Шаблон материалов'!E78</f>
        <v>0</v>
      </c>
      <c r="G95" s="412">
        <f>' Шаблон материалов'!F78</f>
        <v>0</v>
      </c>
      <c r="H95" s="412"/>
      <c r="I95" s="413">
        <f t="shared" si="2"/>
        <v>0</v>
      </c>
      <c r="J95" s="775">
        <f t="shared" si="3"/>
        <v>0</v>
      </c>
      <c r="K95" s="776"/>
    </row>
    <row r="96" spans="1:11" hidden="1">
      <c r="A96" s="109">
        <v>78</v>
      </c>
      <c r="B96" s="300"/>
      <c r="C96" s="412">
        <f>' Шаблон материалов'!B79</f>
        <v>0</v>
      </c>
      <c r="D96" s="412">
        <f>' Шаблон материалов'!C79</f>
        <v>0</v>
      </c>
      <c r="E96" s="412">
        <f>' Шаблон материалов'!D79</f>
        <v>0</v>
      </c>
      <c r="F96" s="412">
        <f>' Шаблон материалов'!E79</f>
        <v>0</v>
      </c>
      <c r="G96" s="412">
        <f>' Шаблон материалов'!F79</f>
        <v>0</v>
      </c>
      <c r="H96" s="412"/>
      <c r="I96" s="413">
        <f t="shared" si="2"/>
        <v>0</v>
      </c>
      <c r="J96" s="775">
        <f t="shared" si="3"/>
        <v>0</v>
      </c>
      <c r="K96" s="776"/>
    </row>
    <row r="97" spans="1:11" hidden="1">
      <c r="A97" s="109">
        <v>79</v>
      </c>
      <c r="B97" s="300"/>
      <c r="C97" s="412">
        <f>' Шаблон материалов'!B80</f>
        <v>0</v>
      </c>
      <c r="D97" s="412">
        <f>' Шаблон материалов'!C80</f>
        <v>0</v>
      </c>
      <c r="E97" s="412">
        <f>' Шаблон материалов'!D80</f>
        <v>0</v>
      </c>
      <c r="F97" s="412">
        <f>' Шаблон материалов'!E80</f>
        <v>0</v>
      </c>
      <c r="G97" s="412">
        <f>' Шаблон материалов'!F80</f>
        <v>0</v>
      </c>
      <c r="H97" s="412"/>
      <c r="I97" s="413">
        <f t="shared" si="2"/>
        <v>0</v>
      </c>
      <c r="J97" s="775">
        <f t="shared" si="3"/>
        <v>0</v>
      </c>
      <c r="K97" s="776"/>
    </row>
    <row r="98" spans="1:11" hidden="1">
      <c r="A98" s="109">
        <v>80</v>
      </c>
      <c r="B98" s="300"/>
      <c r="C98" s="412">
        <f>' Шаблон материалов'!B81</f>
        <v>0</v>
      </c>
      <c r="D98" s="412">
        <f>' Шаблон материалов'!C81</f>
        <v>0</v>
      </c>
      <c r="E98" s="412">
        <f>' Шаблон материалов'!D81</f>
        <v>0</v>
      </c>
      <c r="F98" s="412">
        <f>' Шаблон материалов'!E81</f>
        <v>0</v>
      </c>
      <c r="G98" s="412">
        <f>' Шаблон материалов'!F81</f>
        <v>0</v>
      </c>
      <c r="H98" s="412"/>
      <c r="I98" s="413">
        <f t="shared" si="2"/>
        <v>0</v>
      </c>
      <c r="J98" s="775">
        <f t="shared" si="3"/>
        <v>0</v>
      </c>
      <c r="K98" s="776"/>
    </row>
    <row r="99" spans="1:11" hidden="1">
      <c r="A99" s="109">
        <v>81</v>
      </c>
      <c r="B99" s="300"/>
      <c r="C99" s="412">
        <f>' Шаблон материалов'!B82</f>
        <v>0</v>
      </c>
      <c r="D99" s="412">
        <f>' Шаблон материалов'!C82</f>
        <v>0</v>
      </c>
      <c r="E99" s="412">
        <f>' Шаблон материалов'!D82</f>
        <v>0</v>
      </c>
      <c r="F99" s="412">
        <f>' Шаблон материалов'!E82</f>
        <v>0</v>
      </c>
      <c r="G99" s="412">
        <f>' Шаблон материалов'!F82</f>
        <v>0</v>
      </c>
      <c r="H99" s="412"/>
      <c r="I99" s="413">
        <f t="shared" si="2"/>
        <v>0</v>
      </c>
      <c r="J99" s="775">
        <f t="shared" si="3"/>
        <v>0</v>
      </c>
      <c r="K99" s="776"/>
    </row>
    <row r="100" spans="1:11" hidden="1">
      <c r="A100" s="109">
        <v>82</v>
      </c>
      <c r="B100" s="300"/>
      <c r="C100" s="412">
        <f>' Шаблон материалов'!B83</f>
        <v>0</v>
      </c>
      <c r="D100" s="412">
        <f>' Шаблон материалов'!C83</f>
        <v>0</v>
      </c>
      <c r="E100" s="412">
        <f>' Шаблон материалов'!D83</f>
        <v>0</v>
      </c>
      <c r="F100" s="412">
        <f>' Шаблон материалов'!E83</f>
        <v>0</v>
      </c>
      <c r="G100" s="412">
        <f>' Шаблон материалов'!F83</f>
        <v>0</v>
      </c>
      <c r="H100" s="412"/>
      <c r="I100" s="413">
        <f t="shared" si="2"/>
        <v>0</v>
      </c>
      <c r="J100" s="775">
        <f t="shared" si="3"/>
        <v>0</v>
      </c>
      <c r="K100" s="776"/>
    </row>
    <row r="101" spans="1:11" hidden="1">
      <c r="A101" s="109">
        <v>83</v>
      </c>
      <c r="B101" s="300"/>
      <c r="C101" s="412">
        <f>' Шаблон материалов'!B84</f>
        <v>0</v>
      </c>
      <c r="D101" s="412">
        <f>' Шаблон материалов'!C84</f>
        <v>0</v>
      </c>
      <c r="E101" s="412">
        <f>' Шаблон материалов'!D84</f>
        <v>0</v>
      </c>
      <c r="F101" s="412">
        <f>' Шаблон материалов'!E84</f>
        <v>0</v>
      </c>
      <c r="G101" s="412">
        <f>' Шаблон материалов'!F84</f>
        <v>0</v>
      </c>
      <c r="H101" s="412"/>
      <c r="I101" s="413">
        <f t="shared" si="2"/>
        <v>0</v>
      </c>
      <c r="J101" s="775">
        <f t="shared" si="3"/>
        <v>0</v>
      </c>
      <c r="K101" s="776"/>
    </row>
    <row r="102" spans="1:11" hidden="1">
      <c r="A102" s="109">
        <v>84</v>
      </c>
      <c r="B102" s="300"/>
      <c r="C102" s="412">
        <f>' Шаблон материалов'!B85</f>
        <v>0</v>
      </c>
      <c r="D102" s="412">
        <f>' Шаблон материалов'!C85</f>
        <v>0</v>
      </c>
      <c r="E102" s="412">
        <f>' Шаблон материалов'!D85</f>
        <v>0</v>
      </c>
      <c r="F102" s="412">
        <f>' Шаблон материалов'!E85</f>
        <v>0</v>
      </c>
      <c r="G102" s="412">
        <f>' Шаблон материалов'!F85</f>
        <v>0</v>
      </c>
      <c r="H102" s="412"/>
      <c r="I102" s="413">
        <f t="shared" si="2"/>
        <v>0</v>
      </c>
      <c r="J102" s="775">
        <f t="shared" si="3"/>
        <v>0</v>
      </c>
      <c r="K102" s="776"/>
    </row>
    <row r="103" spans="1:11" hidden="1">
      <c r="A103" s="109">
        <v>85</v>
      </c>
      <c r="B103" s="300"/>
      <c r="C103" s="412">
        <f>' Шаблон материалов'!B86</f>
        <v>0</v>
      </c>
      <c r="D103" s="412">
        <f>' Шаблон материалов'!C86</f>
        <v>0</v>
      </c>
      <c r="E103" s="412">
        <f>' Шаблон материалов'!D86</f>
        <v>0</v>
      </c>
      <c r="F103" s="412">
        <f>' Шаблон материалов'!E86</f>
        <v>0</v>
      </c>
      <c r="G103" s="412">
        <f>' Шаблон материалов'!F86</f>
        <v>0</v>
      </c>
      <c r="H103" s="412"/>
      <c r="I103" s="413">
        <f t="shared" si="2"/>
        <v>0</v>
      </c>
      <c r="J103" s="775">
        <f t="shared" si="3"/>
        <v>0</v>
      </c>
      <c r="K103" s="776"/>
    </row>
    <row r="104" spans="1:11" hidden="1">
      <c r="A104" s="109">
        <v>86</v>
      </c>
      <c r="B104" s="300"/>
      <c r="C104" s="412">
        <f>' Шаблон материалов'!B87</f>
        <v>0</v>
      </c>
      <c r="D104" s="412">
        <f>' Шаблон материалов'!C87</f>
        <v>0</v>
      </c>
      <c r="E104" s="412">
        <f>' Шаблон материалов'!D87</f>
        <v>0</v>
      </c>
      <c r="F104" s="412">
        <f>' Шаблон материалов'!E87</f>
        <v>0</v>
      </c>
      <c r="G104" s="412">
        <f>' Шаблон материалов'!F87</f>
        <v>0</v>
      </c>
      <c r="H104" s="412"/>
      <c r="I104" s="413">
        <f t="shared" si="2"/>
        <v>0</v>
      </c>
      <c r="J104" s="775">
        <f t="shared" si="3"/>
        <v>0</v>
      </c>
      <c r="K104" s="776"/>
    </row>
    <row r="105" spans="1:11" hidden="1">
      <c r="A105" s="109">
        <v>87</v>
      </c>
      <c r="B105" s="300"/>
      <c r="C105" s="412">
        <f>' Шаблон материалов'!B88</f>
        <v>0</v>
      </c>
      <c r="D105" s="412">
        <f>' Шаблон материалов'!C88</f>
        <v>0</v>
      </c>
      <c r="E105" s="412">
        <f>' Шаблон материалов'!D88</f>
        <v>0</v>
      </c>
      <c r="F105" s="412">
        <f>' Шаблон материалов'!E88</f>
        <v>0</v>
      </c>
      <c r="G105" s="412">
        <f>' Шаблон материалов'!F88</f>
        <v>0</v>
      </c>
      <c r="H105" s="412"/>
      <c r="I105" s="413">
        <f t="shared" si="2"/>
        <v>0</v>
      </c>
      <c r="J105" s="775">
        <f t="shared" si="3"/>
        <v>0</v>
      </c>
      <c r="K105" s="776"/>
    </row>
    <row r="106" spans="1:11">
      <c r="A106" s="109">
        <v>88</v>
      </c>
      <c r="B106" s="300"/>
      <c r="C106" s="412">
        <f>' Шаблон материалов'!B89</f>
        <v>0</v>
      </c>
      <c r="D106" s="412">
        <v>1</v>
      </c>
      <c r="E106" s="412">
        <v>1</v>
      </c>
      <c r="F106" s="412">
        <f>' Шаблон материалов'!E89</f>
        <v>0</v>
      </c>
      <c r="G106" s="412">
        <f>' Шаблон материалов'!F89</f>
        <v>0</v>
      </c>
      <c r="H106" s="412">
        <v>10</v>
      </c>
      <c r="I106" s="413">
        <f t="shared" si="2"/>
        <v>0</v>
      </c>
      <c r="J106" s="775">
        <f t="shared" si="3"/>
        <v>0</v>
      </c>
      <c r="K106" s="776"/>
    </row>
    <row r="107" spans="1:11">
      <c r="A107" s="109">
        <v>89</v>
      </c>
      <c r="B107" s="300"/>
      <c r="C107" s="412">
        <f>' Шаблон материалов'!B90</f>
        <v>0</v>
      </c>
      <c r="D107" s="412">
        <v>1</v>
      </c>
      <c r="E107" s="412">
        <v>1</v>
      </c>
      <c r="F107" s="412">
        <f>' Шаблон материалов'!E90</f>
        <v>0</v>
      </c>
      <c r="G107" s="412">
        <f>' Шаблон материалов'!F90</f>
        <v>0</v>
      </c>
      <c r="H107" s="412">
        <v>30</v>
      </c>
      <c r="I107" s="413">
        <f t="shared" si="2"/>
        <v>0</v>
      </c>
      <c r="J107" s="775">
        <f t="shared" si="3"/>
        <v>0</v>
      </c>
      <c r="K107" s="776"/>
    </row>
    <row r="108" spans="1:11" hidden="1">
      <c r="A108" s="109">
        <v>90</v>
      </c>
      <c r="B108" s="300"/>
      <c r="C108" s="412">
        <f>' Шаблон материалов'!B91</f>
        <v>0</v>
      </c>
      <c r="D108" s="412">
        <v>1</v>
      </c>
      <c r="E108" s="412">
        <v>1</v>
      </c>
      <c r="F108" s="412">
        <f>' Шаблон материалов'!E91</f>
        <v>0</v>
      </c>
      <c r="G108" s="412">
        <f>' Шаблон материалов'!F91</f>
        <v>0</v>
      </c>
      <c r="H108" s="412"/>
      <c r="I108" s="413">
        <f t="shared" si="2"/>
        <v>0</v>
      </c>
      <c r="J108" s="775">
        <f t="shared" si="3"/>
        <v>0</v>
      </c>
      <c r="K108" s="776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55" t="s">
        <v>116</v>
      </c>
      <c r="E110" s="755"/>
      <c r="F110" s="755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>
      <c r="A112" s="177"/>
      <c r="B112" s="177"/>
      <c r="C112" s="760" t="s">
        <v>38</v>
      </c>
      <c r="D112" s="760"/>
      <c r="E112" s="760"/>
      <c r="F112" s="760"/>
      <c r="G112" s="760"/>
      <c r="H112" s="760"/>
      <c r="I112" s="760"/>
      <c r="J112" s="760"/>
      <c r="K112" s="760"/>
    </row>
    <row r="113" spans="1:11" ht="15.6" customHeight="1">
      <c r="A113" s="740" t="s">
        <v>150</v>
      </c>
      <c r="B113" s="741"/>
      <c r="C113" s="742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43"/>
      <c r="B114" s="744"/>
      <c r="C114" s="745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63" t="s">
        <v>7</v>
      </c>
      <c r="B117" s="765" t="s">
        <v>178</v>
      </c>
      <c r="C117" s="767" t="s">
        <v>151</v>
      </c>
      <c r="D117" s="379" t="s">
        <v>23449</v>
      </c>
      <c r="E117" s="769" t="s">
        <v>113</v>
      </c>
      <c r="F117" s="782" t="s">
        <v>118</v>
      </c>
      <c r="G117" s="767" t="s">
        <v>26</v>
      </c>
      <c r="H117" s="767" t="s">
        <v>117</v>
      </c>
      <c r="I117" s="773" t="s">
        <v>27</v>
      </c>
      <c r="J117" s="761" t="s">
        <v>10</v>
      </c>
      <c r="K117" s="762"/>
    </row>
    <row r="118" spans="1:11">
      <c r="A118" s="764"/>
      <c r="B118" s="766"/>
      <c r="C118" s="768"/>
      <c r="D118" s="431">
        <f>K9</f>
        <v>0.8</v>
      </c>
      <c r="E118" s="770"/>
      <c r="F118" s="783"/>
      <c r="G118" s="768"/>
      <c r="H118" s="768"/>
      <c r="I118" s="774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0.8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 t="s">
        <v>23578</v>
      </c>
      <c r="D120" s="430">
        <f t="shared" ref="D120:D174" si="4">$D$118</f>
        <v>0.8</v>
      </c>
      <c r="E120" s="419">
        <v>1</v>
      </c>
      <c r="F120" s="276">
        <v>3</v>
      </c>
      <c r="G120" s="291">
        <v>30</v>
      </c>
      <c r="H120" s="3">
        <f t="shared" ref="H120:H172" si="5">$F$11</f>
        <v>0</v>
      </c>
      <c r="I120" s="53">
        <f t="shared" ref="I120:I174" si="6">IF(D120=0,0,(G120/60*H120/D120+F120/60)*E120)</f>
        <v>0.05</v>
      </c>
      <c r="J120" s="53">
        <f>I120*инф.!$D$1</f>
        <v>12.5</v>
      </c>
      <c r="K120" s="53">
        <f>IF(I120=0,0,(инф.!$C$1)*I120)</f>
        <v>50</v>
      </c>
    </row>
    <row r="121" spans="1:11">
      <c r="A121" s="3">
        <v>3</v>
      </c>
      <c r="B121" s="276"/>
      <c r="C121" s="278" t="s">
        <v>23579</v>
      </c>
      <c r="D121" s="430">
        <f t="shared" si="4"/>
        <v>0.8</v>
      </c>
      <c r="E121" s="419">
        <v>1</v>
      </c>
      <c r="F121" s="276">
        <v>5</v>
      </c>
      <c r="G121" s="291">
        <v>170</v>
      </c>
      <c r="H121" s="3">
        <f t="shared" si="5"/>
        <v>0</v>
      </c>
      <c r="I121" s="53">
        <f t="shared" si="6"/>
        <v>8.3333333333333329E-2</v>
      </c>
      <c r="J121" s="53">
        <f>I121*инф.!$D$1</f>
        <v>20.833333333333332</v>
      </c>
      <c r="K121" s="53">
        <f>IF(I121=0,0,(инф.!$C$1)*I121)</f>
        <v>83.333333333333329</v>
      </c>
    </row>
    <row r="122" spans="1:11">
      <c r="A122" s="3">
        <v>4</v>
      </c>
      <c r="B122" s="276"/>
      <c r="C122" s="278" t="s">
        <v>23580</v>
      </c>
      <c r="D122" s="430">
        <f t="shared" si="4"/>
        <v>0.8</v>
      </c>
      <c r="E122" s="419">
        <v>0</v>
      </c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 t="s">
        <v>23581</v>
      </c>
      <c r="D123" s="430">
        <f t="shared" si="4"/>
        <v>0.8</v>
      </c>
      <c r="E123" s="419">
        <v>1</v>
      </c>
      <c r="F123" s="276">
        <v>5</v>
      </c>
      <c r="G123" s="291">
        <v>34</v>
      </c>
      <c r="H123" s="3">
        <f t="shared" si="5"/>
        <v>0</v>
      </c>
      <c r="I123" s="53">
        <f t="shared" si="6"/>
        <v>8.3333333333333329E-2</v>
      </c>
      <c r="J123" s="53">
        <f>I123*инф.!$D$1</f>
        <v>20.833333333333332</v>
      </c>
      <c r="K123" s="53">
        <f>IF(I123=0,0,(инф.!$C$1)*I123)</f>
        <v>83.333333333333329</v>
      </c>
    </row>
    <row r="124" spans="1:11">
      <c r="A124" s="3">
        <v>6</v>
      </c>
      <c r="B124" s="276"/>
      <c r="C124" s="278" t="s">
        <v>23575</v>
      </c>
      <c r="D124" s="430">
        <f t="shared" si="4"/>
        <v>0.8</v>
      </c>
      <c r="E124" s="419">
        <v>1</v>
      </c>
      <c r="F124" s="276">
        <v>2</v>
      </c>
      <c r="G124" s="291">
        <v>28</v>
      </c>
      <c r="H124" s="3">
        <f t="shared" si="5"/>
        <v>0</v>
      </c>
      <c r="I124" s="53">
        <f t="shared" si="6"/>
        <v>3.3333333333333333E-2</v>
      </c>
      <c r="J124" s="53">
        <f>I124*инф.!$D$1</f>
        <v>8.3333333333333339</v>
      </c>
      <c r="K124" s="53">
        <f>IF(I124=0,0,(инф.!$C$1)*I124)</f>
        <v>33.333333333333336</v>
      </c>
    </row>
    <row r="125" spans="1:11">
      <c r="A125" s="3">
        <v>7</v>
      </c>
      <c r="B125" s="276"/>
      <c r="C125" s="278"/>
      <c r="D125" s="430">
        <f t="shared" si="4"/>
        <v>0.8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0.8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0.8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0.8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0.8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0.8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0.8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0.8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0.8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0.8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0.8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0.8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0.8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0.8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0.8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0.8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0.8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0.8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0.8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0.8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0.8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0.8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0.8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0.8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0.8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0.8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0.8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0.8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0.8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0.8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0.8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0.8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0.8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0.8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0.8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0.8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0.8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0.8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0.8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0.8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0.8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0.8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0.8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0.8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0.8</v>
      </c>
      <c r="E169" s="421"/>
      <c r="F169" s="239"/>
      <c r="G169" s="241">
        <f>E115</f>
        <v>0</v>
      </c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0.8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0.8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0.8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0.8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0.8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249.99999999999997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287</v>
      </c>
      <c r="H177" s="10" t="s">
        <v>121</v>
      </c>
      <c r="I177" s="9">
        <f>SUM(I119:I176)</f>
        <v>0.25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249.99999999999997</v>
      </c>
      <c r="G180" s="753"/>
      <c r="H180" s="753"/>
      <c r="I180" s="753"/>
      <c r="J180" s="753"/>
      <c r="K180" s="753"/>
    </row>
    <row r="181" spans="1:14" ht="15.75">
      <c r="A181" s="281" t="s">
        <v>101</v>
      </c>
      <c r="B181" s="281"/>
      <c r="C181" s="754"/>
      <c r="D181" s="754"/>
      <c r="E181" s="754"/>
      <c r="F181" s="754"/>
      <c r="G181" s="754"/>
      <c r="H181" s="754"/>
      <c r="I181" s="754"/>
      <c r="J181" s="754"/>
      <c r="K181" s="754"/>
    </row>
    <row r="182" spans="1:14" ht="15.75">
      <c r="A182" s="747"/>
      <c r="B182" s="747"/>
      <c r="C182" s="747"/>
      <c r="D182" s="747"/>
      <c r="E182" s="747"/>
      <c r="F182" s="747"/>
      <c r="G182" s="747"/>
      <c r="H182" s="747"/>
      <c r="I182" s="747"/>
      <c r="J182" s="747"/>
      <c r="K182" s="747"/>
    </row>
    <row r="183" spans="1:14" ht="15.75">
      <c r="A183" s="747"/>
      <c r="B183" s="747"/>
      <c r="C183" s="747"/>
      <c r="D183" s="747"/>
      <c r="E183" s="747"/>
      <c r="F183" s="747"/>
      <c r="G183" s="747"/>
      <c r="H183" s="747"/>
      <c r="I183" s="747"/>
      <c r="J183" s="747"/>
      <c r="K183" s="747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37" t="str">
        <f>изд.1!A185</f>
        <v>Топоров Э.В.</v>
      </c>
      <c r="B185" s="737"/>
      <c r="C185" s="737"/>
      <c r="D185" s="737"/>
      <c r="E185" s="245"/>
      <c r="F185" s="245"/>
      <c r="G185" s="245"/>
      <c r="H185" s="737"/>
      <c r="I185" s="737"/>
      <c r="J185" s="737"/>
      <c r="K185" s="737"/>
    </row>
    <row r="186" spans="1:14">
      <c r="A186" s="738"/>
      <c r="B186" s="738"/>
      <c r="C186" s="738"/>
      <c r="D186" s="738"/>
      <c r="E186" s="248"/>
      <c r="F186" s="248"/>
      <c r="G186" s="248"/>
      <c r="H186" s="738"/>
      <c r="I186" s="738"/>
      <c r="J186" s="738"/>
      <c r="K186" s="738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17" t="str">
        <f>$A$3</f>
        <v>ООО БАЛТИК-ЛАЙТ</v>
      </c>
      <c r="D191" s="717"/>
      <c r="E191" s="717"/>
      <c r="F191" s="717"/>
      <c r="G191" s="717"/>
      <c r="H191" s="717"/>
      <c r="I191" s="717"/>
      <c r="J191" s="717"/>
      <c r="K191" s="717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8" t="s">
        <v>23459</v>
      </c>
      <c r="K192" s="719"/>
    </row>
    <row r="193" spans="1:11" ht="24" customHeight="1">
      <c r="A193" s="777">
        <v>1</v>
      </c>
      <c r="B193" s="722"/>
      <c r="C193" s="724" t="str">
        <f>C119</f>
        <v>Подготовка рабоч. проекта на производство</v>
      </c>
      <c r="D193" s="726"/>
      <c r="E193" s="736"/>
      <c r="F193" s="352"/>
      <c r="G193" s="730"/>
      <c r="H193" s="726"/>
      <c r="I193" s="357">
        <f>D193*E193</f>
        <v>0</v>
      </c>
      <c r="J193" s="732"/>
      <c r="K193" s="733"/>
    </row>
    <row r="194" spans="1:11" ht="24" customHeight="1" thickBot="1">
      <c r="A194" s="778"/>
      <c r="B194" s="723"/>
      <c r="C194" s="725"/>
      <c r="D194" s="727"/>
      <c r="E194" s="729"/>
      <c r="F194" s="351"/>
      <c r="G194" s="731"/>
      <c r="H194" s="727"/>
      <c r="I194" s="358"/>
      <c r="J194" s="734"/>
      <c r="K194" s="735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7" t="str">
        <f>$A$3</f>
        <v>ООО БАЛТИК-ЛАЙТ</v>
      </c>
      <c r="D196" s="717"/>
      <c r="E196" s="717"/>
      <c r="F196" s="717"/>
      <c r="G196" s="717"/>
      <c r="H196" s="717"/>
      <c r="I196" s="717"/>
      <c r="J196" s="717"/>
      <c r="K196" s="717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8" t="s">
        <v>23459</v>
      </c>
      <c r="K197" s="719"/>
    </row>
    <row r="198" spans="1:11" ht="23.25" customHeight="1">
      <c r="A198" s="777">
        <v>2</v>
      </c>
      <c r="B198" s="722"/>
      <c r="C198" s="724" t="str">
        <f>C120</f>
        <v xml:space="preserve">Резка трубы </v>
      </c>
      <c r="D198" s="726"/>
      <c r="E198" s="736" t="e">
        <f>J120/H120</f>
        <v>#DIV/0!</v>
      </c>
      <c r="F198" s="352"/>
      <c r="G198" s="730"/>
      <c r="H198" s="726">
        <v>1</v>
      </c>
      <c r="I198" s="357" t="e">
        <f>D198*E198</f>
        <v>#DIV/0!</v>
      </c>
      <c r="J198" s="732"/>
      <c r="K198" s="733"/>
    </row>
    <row r="199" spans="1:11" ht="23.25" customHeight="1" thickBot="1">
      <c r="A199" s="778"/>
      <c r="B199" s="723"/>
      <c r="C199" s="725"/>
      <c r="D199" s="727"/>
      <c r="E199" s="729"/>
      <c r="F199" s="351"/>
      <c r="G199" s="731"/>
      <c r="H199" s="727"/>
      <c r="I199" s="358"/>
      <c r="J199" s="734"/>
      <c r="K199" s="735"/>
    </row>
    <row r="200" spans="1:11" ht="15.75" thickBot="1"/>
    <row r="201" spans="1:11" ht="16.5" thickBot="1">
      <c r="A201" s="370"/>
      <c r="B201" s="370"/>
      <c r="C201" s="717" t="str">
        <f>$A$3</f>
        <v>ООО БАЛТИК-ЛАЙТ</v>
      </c>
      <c r="D201" s="717"/>
      <c r="E201" s="717"/>
      <c r="F201" s="717"/>
      <c r="G201" s="717"/>
      <c r="H201" s="717"/>
      <c r="I201" s="717"/>
      <c r="J201" s="717"/>
      <c r="K201" s="717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8" t="s">
        <v>23459</v>
      </c>
      <c r="K202" s="719"/>
    </row>
    <row r="203" spans="1:11">
      <c r="A203" s="777">
        <v>3</v>
      </c>
      <c r="B203" s="722"/>
      <c r="C203" s="724" t="str">
        <f>C121</f>
        <v xml:space="preserve">Сварка рамы </v>
      </c>
      <c r="D203" s="726"/>
      <c r="E203" s="736" t="e">
        <f>J121/H121</f>
        <v>#DIV/0!</v>
      </c>
      <c r="F203" s="352"/>
      <c r="G203" s="730"/>
      <c r="H203" s="726">
        <v>1</v>
      </c>
      <c r="I203" s="357" t="e">
        <f>D203*E203</f>
        <v>#DIV/0!</v>
      </c>
      <c r="J203" s="732"/>
      <c r="K203" s="733"/>
    </row>
    <row r="204" spans="1:11" ht="15.75" thickBot="1">
      <c r="A204" s="778"/>
      <c r="B204" s="723"/>
      <c r="C204" s="725"/>
      <c r="D204" s="727"/>
      <c r="E204" s="729"/>
      <c r="F204" s="351"/>
      <c r="G204" s="731"/>
      <c r="H204" s="727"/>
      <c r="I204" s="358"/>
      <c r="J204" s="734"/>
      <c r="K204" s="735"/>
    </row>
    <row r="205" spans="1:11" ht="15.75" thickBot="1"/>
    <row r="206" spans="1:11" ht="16.5" thickBot="1">
      <c r="A206" s="370"/>
      <c r="B206" s="370"/>
      <c r="C206" s="717" t="str">
        <f>$A$3</f>
        <v>ООО БАЛТИК-ЛАЙТ</v>
      </c>
      <c r="D206" s="717"/>
      <c r="E206" s="717"/>
      <c r="F206" s="717"/>
      <c r="G206" s="717"/>
      <c r="H206" s="717"/>
      <c r="I206" s="717"/>
      <c r="J206" s="717"/>
      <c r="K206" s="717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8" t="s">
        <v>23459</v>
      </c>
      <c r="K207" s="719"/>
    </row>
    <row r="208" spans="1:11">
      <c r="A208" s="777">
        <v>4</v>
      </c>
      <c r="B208" s="722"/>
      <c r="C208" s="724" t="str">
        <f>C122</f>
        <v xml:space="preserve">Покраска рамы </v>
      </c>
      <c r="D208" s="726"/>
      <c r="E208" s="736" t="e">
        <f>J122/H122</f>
        <v>#DIV/0!</v>
      </c>
      <c r="F208" s="352"/>
      <c r="G208" s="730"/>
      <c r="H208" s="726">
        <v>1</v>
      </c>
      <c r="I208" s="357" t="e">
        <f>D208*E208</f>
        <v>#DIV/0!</v>
      </c>
      <c r="J208" s="732"/>
      <c r="K208" s="733"/>
    </row>
    <row r="209" spans="1:11" ht="15.75" thickBot="1">
      <c r="A209" s="778"/>
      <c r="B209" s="723"/>
      <c r="C209" s="725"/>
      <c r="D209" s="727"/>
      <c r="E209" s="729"/>
      <c r="F209" s="351"/>
      <c r="G209" s="731"/>
      <c r="H209" s="727"/>
      <c r="I209" s="358"/>
      <c r="J209" s="734"/>
      <c r="K209" s="735"/>
    </row>
    <row r="210" spans="1:11" ht="15.75" thickBot="1"/>
    <row r="211" spans="1:11" ht="16.5" thickBot="1">
      <c r="A211" s="370"/>
      <c r="B211" s="370"/>
      <c r="C211" s="717" t="str">
        <f>$A$3</f>
        <v>ООО БАЛТИК-ЛАЙТ</v>
      </c>
      <c r="D211" s="717"/>
      <c r="E211" s="717"/>
      <c r="F211" s="717"/>
      <c r="G211" s="717"/>
      <c r="H211" s="717"/>
      <c r="I211" s="717"/>
      <c r="J211" s="717"/>
      <c r="K211" s="717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8" t="s">
        <v>23459</v>
      </c>
      <c r="K212" s="719"/>
    </row>
    <row r="213" spans="1:11">
      <c r="A213" s="777">
        <v>5</v>
      </c>
      <c r="B213" s="722"/>
      <c r="C213" s="724" t="str">
        <f>C123</f>
        <v xml:space="preserve">Сверловка отверстий </v>
      </c>
      <c r="D213" s="726"/>
      <c r="E213" s="736" t="e">
        <f>J123/H123</f>
        <v>#DIV/0!</v>
      </c>
      <c r="F213" s="352"/>
      <c r="G213" s="730"/>
      <c r="H213" s="726">
        <v>1</v>
      </c>
      <c r="I213" s="357" t="e">
        <f>D213*E213</f>
        <v>#DIV/0!</v>
      </c>
      <c r="J213" s="732"/>
      <c r="K213" s="733"/>
    </row>
    <row r="214" spans="1:11" ht="15.75" thickBot="1">
      <c r="A214" s="778"/>
      <c r="B214" s="723"/>
      <c r="C214" s="725"/>
      <c r="D214" s="727"/>
      <c r="E214" s="729"/>
      <c r="F214" s="351"/>
      <c r="G214" s="731"/>
      <c r="H214" s="727"/>
      <c r="I214" s="358"/>
      <c r="J214" s="734"/>
      <c r="K214" s="735"/>
    </row>
    <row r="215" spans="1:11" ht="15.75" thickBot="1"/>
    <row r="216" spans="1:11" ht="16.5" thickBot="1">
      <c r="A216" s="370"/>
      <c r="B216" s="370"/>
      <c r="C216" s="717" t="str">
        <f>$A$3</f>
        <v>ООО БАЛТИК-ЛАЙТ</v>
      </c>
      <c r="D216" s="717"/>
      <c r="E216" s="717"/>
      <c r="F216" s="717"/>
      <c r="G216" s="717"/>
      <c r="H216" s="717"/>
      <c r="I216" s="717"/>
      <c r="J216" s="717"/>
      <c r="K216" s="717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8" t="s">
        <v>23459</v>
      </c>
      <c r="K217" s="719"/>
    </row>
    <row r="218" spans="1:11">
      <c r="A218" s="777">
        <v>6</v>
      </c>
      <c r="B218" s="722"/>
      <c r="C218" s="724" t="str">
        <f>C124</f>
        <v>Упаковка в стрейч</v>
      </c>
      <c r="D218" s="726"/>
      <c r="E218" s="736" t="e">
        <f>J124/H124</f>
        <v>#DIV/0!</v>
      </c>
      <c r="F218" s="352"/>
      <c r="G218" s="730"/>
      <c r="H218" s="726">
        <v>1</v>
      </c>
      <c r="I218" s="357" t="e">
        <f>D218*E218</f>
        <v>#DIV/0!</v>
      </c>
      <c r="J218" s="732"/>
      <c r="K218" s="733"/>
    </row>
    <row r="219" spans="1:11" ht="15.75" thickBot="1">
      <c r="A219" s="778"/>
      <c r="B219" s="723"/>
      <c r="C219" s="725"/>
      <c r="D219" s="727"/>
      <c r="E219" s="729"/>
      <c r="F219" s="351"/>
      <c r="G219" s="731"/>
      <c r="H219" s="727"/>
      <c r="I219" s="358"/>
      <c r="J219" s="734"/>
      <c r="K219" s="735"/>
    </row>
    <row r="220" spans="1:11" ht="15.75" thickBot="1"/>
    <row r="221" spans="1:11" ht="16.5" thickBot="1">
      <c r="A221" s="370"/>
      <c r="B221" s="370"/>
      <c r="C221" s="717" t="str">
        <f>$A$3</f>
        <v>ООО БАЛТИК-ЛАЙТ</v>
      </c>
      <c r="D221" s="717"/>
      <c r="E221" s="717"/>
      <c r="F221" s="717"/>
      <c r="G221" s="717"/>
      <c r="H221" s="717"/>
      <c r="I221" s="717"/>
      <c r="J221" s="717"/>
      <c r="K221" s="717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8" t="s">
        <v>23459</v>
      </c>
      <c r="K222" s="719"/>
    </row>
    <row r="223" spans="1:11">
      <c r="A223" s="777">
        <v>7</v>
      </c>
      <c r="B223" s="722"/>
      <c r="C223" s="724">
        <f>C125</f>
        <v>0</v>
      </c>
      <c r="D223" s="726"/>
      <c r="E223" s="736" t="e">
        <f>J125/H125</f>
        <v>#DIV/0!</v>
      </c>
      <c r="F223" s="352"/>
      <c r="G223" s="730"/>
      <c r="H223" s="726">
        <v>1</v>
      </c>
      <c r="I223" s="357" t="e">
        <f>D223*E223</f>
        <v>#DIV/0!</v>
      </c>
      <c r="J223" s="732"/>
      <c r="K223" s="733"/>
    </row>
    <row r="224" spans="1:11" ht="15.75" thickBot="1">
      <c r="A224" s="778"/>
      <c r="B224" s="723"/>
      <c r="C224" s="725"/>
      <c r="D224" s="727"/>
      <c r="E224" s="729"/>
      <c r="F224" s="351"/>
      <c r="G224" s="731"/>
      <c r="H224" s="727"/>
      <c r="I224" s="358"/>
      <c r="J224" s="734"/>
      <c r="K224" s="735"/>
    </row>
    <row r="225" spans="1:11" ht="15.75" thickBot="1"/>
    <row r="226" spans="1:11" ht="16.5" thickBot="1">
      <c r="A226" s="370"/>
      <c r="B226" s="370"/>
      <c r="C226" s="717" t="str">
        <f>$A$3</f>
        <v>ООО БАЛТИК-ЛАЙТ</v>
      </c>
      <c r="D226" s="717"/>
      <c r="E226" s="717"/>
      <c r="F226" s="717"/>
      <c r="G226" s="717"/>
      <c r="H226" s="717"/>
      <c r="I226" s="717"/>
      <c r="J226" s="717"/>
      <c r="K226" s="717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8" t="s">
        <v>23459</v>
      </c>
      <c r="K227" s="719"/>
    </row>
    <row r="228" spans="1:11">
      <c r="A228" s="777">
        <v>8</v>
      </c>
      <c r="B228" s="722"/>
      <c r="C228" s="724">
        <f>C126</f>
        <v>0</v>
      </c>
      <c r="D228" s="726"/>
      <c r="E228" s="736" t="e">
        <f>J126/H126</f>
        <v>#DIV/0!</v>
      </c>
      <c r="F228" s="352"/>
      <c r="G228" s="730"/>
      <c r="H228" s="726">
        <v>1</v>
      </c>
      <c r="I228" s="357" t="e">
        <f>D228*E228</f>
        <v>#DIV/0!</v>
      </c>
      <c r="J228" s="732"/>
      <c r="K228" s="733"/>
    </row>
    <row r="229" spans="1:11" ht="15.75" thickBot="1">
      <c r="A229" s="778"/>
      <c r="B229" s="723"/>
      <c r="C229" s="725"/>
      <c r="D229" s="727"/>
      <c r="E229" s="729"/>
      <c r="F229" s="351"/>
      <c r="G229" s="731"/>
      <c r="H229" s="727"/>
      <c r="I229" s="358"/>
      <c r="J229" s="734"/>
      <c r="K229" s="735"/>
    </row>
    <row r="230" spans="1:11" ht="15.75" thickBot="1"/>
    <row r="231" spans="1:11" ht="16.5" thickBot="1">
      <c r="A231" s="370"/>
      <c r="B231" s="370"/>
      <c r="C231" s="717" t="str">
        <f>$A$3</f>
        <v>ООО БАЛТИК-ЛАЙТ</v>
      </c>
      <c r="D231" s="717"/>
      <c r="E231" s="717"/>
      <c r="F231" s="717"/>
      <c r="G231" s="717"/>
      <c r="H231" s="717"/>
      <c r="I231" s="717"/>
      <c r="J231" s="717"/>
      <c r="K231" s="717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8" t="s">
        <v>23459</v>
      </c>
      <c r="K232" s="719"/>
    </row>
    <row r="233" spans="1:11">
      <c r="A233" s="777">
        <v>9</v>
      </c>
      <c r="B233" s="722"/>
      <c r="C233" s="724">
        <f>C127</f>
        <v>0</v>
      </c>
      <c r="D233" s="726"/>
      <c r="E233" s="736" t="e">
        <f>J127/H127</f>
        <v>#DIV/0!</v>
      </c>
      <c r="F233" s="352"/>
      <c r="G233" s="730"/>
      <c r="H233" s="726">
        <v>1</v>
      </c>
      <c r="I233" s="357" t="e">
        <f>D233*E233</f>
        <v>#DIV/0!</v>
      </c>
      <c r="J233" s="732"/>
      <c r="K233" s="733"/>
    </row>
    <row r="234" spans="1:11" ht="15.75" thickBot="1">
      <c r="A234" s="778"/>
      <c r="B234" s="723"/>
      <c r="C234" s="725"/>
      <c r="D234" s="727"/>
      <c r="E234" s="729"/>
      <c r="F234" s="351"/>
      <c r="G234" s="731"/>
      <c r="H234" s="727"/>
      <c r="I234" s="358"/>
      <c r="J234" s="734"/>
      <c r="K234" s="735"/>
    </row>
    <row r="235" spans="1:11" ht="15.75" thickBot="1"/>
    <row r="236" spans="1:11" ht="16.5" thickBot="1">
      <c r="A236" s="370"/>
      <c r="B236" s="370"/>
      <c r="C236" s="717" t="str">
        <f>$A$3</f>
        <v>ООО БАЛТИК-ЛАЙТ</v>
      </c>
      <c r="D236" s="717"/>
      <c r="E236" s="717"/>
      <c r="F236" s="717"/>
      <c r="G236" s="717"/>
      <c r="H236" s="717"/>
      <c r="I236" s="717"/>
      <c r="J236" s="717"/>
      <c r="K236" s="717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8" t="s">
        <v>23459</v>
      </c>
      <c r="K237" s="719"/>
    </row>
    <row r="238" spans="1:11" ht="15" customHeight="1">
      <c r="A238" s="777">
        <v>10</v>
      </c>
      <c r="B238" s="722"/>
      <c r="C238" s="724">
        <f>C128</f>
        <v>0</v>
      </c>
      <c r="D238" s="726"/>
      <c r="E238" s="736" t="e">
        <f>J128/H128</f>
        <v>#DIV/0!</v>
      </c>
      <c r="F238" s="352"/>
      <c r="G238" s="730"/>
      <c r="H238" s="726">
        <v>1</v>
      </c>
      <c r="I238" s="357" t="e">
        <f>D238*E238</f>
        <v>#DIV/0!</v>
      </c>
      <c r="J238" s="732"/>
      <c r="K238" s="733"/>
    </row>
    <row r="239" spans="1:11" ht="15.75" customHeight="1" thickBot="1">
      <c r="A239" s="778"/>
      <c r="B239" s="723"/>
      <c r="C239" s="725"/>
      <c r="D239" s="727"/>
      <c r="E239" s="729"/>
      <c r="F239" s="351"/>
      <c r="G239" s="731"/>
      <c r="H239" s="727"/>
      <c r="I239" s="358"/>
      <c r="J239" s="734"/>
      <c r="K239" s="735"/>
    </row>
    <row r="240" spans="1:11" ht="15.75" thickBot="1"/>
    <row r="241" spans="1:11" ht="16.5" thickBot="1">
      <c r="A241" s="370"/>
      <c r="B241" s="370"/>
      <c r="C241" s="717" t="str">
        <f>$A$3</f>
        <v>ООО БАЛТИК-ЛАЙТ</v>
      </c>
      <c r="D241" s="717"/>
      <c r="E241" s="717"/>
      <c r="F241" s="717"/>
      <c r="G241" s="717"/>
      <c r="H241" s="717"/>
      <c r="I241" s="717"/>
      <c r="J241" s="717"/>
      <c r="K241" s="717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8" t="s">
        <v>23459</v>
      </c>
      <c r="K242" s="719"/>
    </row>
    <row r="243" spans="1:11" ht="15" customHeight="1">
      <c r="A243" s="777">
        <v>11</v>
      </c>
      <c r="B243" s="722"/>
      <c r="C243" s="724">
        <f>C129</f>
        <v>0</v>
      </c>
      <c r="D243" s="726"/>
      <c r="E243" s="736" t="e">
        <f>J129/H129</f>
        <v>#DIV/0!</v>
      </c>
      <c r="F243" s="352"/>
      <c r="G243" s="730"/>
      <c r="H243" s="726">
        <v>1</v>
      </c>
      <c r="I243" s="357" t="e">
        <f>D243*E243</f>
        <v>#DIV/0!</v>
      </c>
      <c r="J243" s="732"/>
      <c r="K243" s="733"/>
    </row>
    <row r="244" spans="1:11" ht="15.75" customHeight="1" thickBot="1">
      <c r="A244" s="778"/>
      <c r="B244" s="723"/>
      <c r="C244" s="725"/>
      <c r="D244" s="727"/>
      <c r="E244" s="729"/>
      <c r="F244" s="351"/>
      <c r="G244" s="731"/>
      <c r="H244" s="727"/>
      <c r="I244" s="358"/>
      <c r="J244" s="734"/>
      <c r="K244" s="735"/>
    </row>
    <row r="245" spans="1:11" ht="15.75" thickBot="1"/>
    <row r="246" spans="1:11" ht="16.5" thickBot="1">
      <c r="A246" s="370"/>
      <c r="B246" s="370"/>
      <c r="C246" s="717" t="str">
        <f>$A$3</f>
        <v>ООО БАЛТИК-ЛАЙТ</v>
      </c>
      <c r="D246" s="717"/>
      <c r="E246" s="717"/>
      <c r="F246" s="717"/>
      <c r="G246" s="717"/>
      <c r="H246" s="717"/>
      <c r="I246" s="717"/>
      <c r="J246" s="717"/>
      <c r="K246" s="717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8" t="s">
        <v>23459</v>
      </c>
      <c r="K247" s="719"/>
    </row>
    <row r="248" spans="1:11" ht="15" customHeight="1">
      <c r="A248" s="777">
        <v>12</v>
      </c>
      <c r="B248" s="722"/>
      <c r="C248" s="724">
        <f>C130</f>
        <v>0</v>
      </c>
      <c r="D248" s="726"/>
      <c r="E248" s="736" t="e">
        <f>J130/H130</f>
        <v>#DIV/0!</v>
      </c>
      <c r="F248" s="352"/>
      <c r="G248" s="730"/>
      <c r="H248" s="726">
        <v>1</v>
      </c>
      <c r="I248" s="357" t="e">
        <f>D248*E248</f>
        <v>#DIV/0!</v>
      </c>
      <c r="J248" s="732"/>
      <c r="K248" s="733"/>
    </row>
    <row r="249" spans="1:11" ht="15.75" customHeight="1" thickBot="1">
      <c r="A249" s="778"/>
      <c r="B249" s="723"/>
      <c r="C249" s="725"/>
      <c r="D249" s="727"/>
      <c r="E249" s="729"/>
      <c r="F249" s="351"/>
      <c r="G249" s="731"/>
      <c r="H249" s="727"/>
      <c r="I249" s="358"/>
      <c r="J249" s="734"/>
      <c r="K249" s="735"/>
    </row>
    <row r="250" spans="1:11" ht="15.75" thickBot="1"/>
    <row r="251" spans="1:11" ht="16.5" thickBot="1">
      <c r="A251" s="370"/>
      <c r="B251" s="370"/>
      <c r="C251" s="717" t="str">
        <f>$A$3</f>
        <v>ООО БАЛТИК-ЛАЙТ</v>
      </c>
      <c r="D251" s="717"/>
      <c r="E251" s="717"/>
      <c r="F251" s="717"/>
      <c r="G251" s="717"/>
      <c r="H251" s="717"/>
      <c r="I251" s="717"/>
      <c r="J251" s="717"/>
      <c r="K251" s="717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8" t="s">
        <v>23459</v>
      </c>
      <c r="K252" s="719"/>
    </row>
    <row r="253" spans="1:11" ht="15" customHeight="1">
      <c r="A253" s="777">
        <v>13</v>
      </c>
      <c r="B253" s="722"/>
      <c r="C253" s="724">
        <f>C131</f>
        <v>0</v>
      </c>
      <c r="D253" s="726"/>
      <c r="E253" s="736" t="e">
        <f>J131/H131</f>
        <v>#DIV/0!</v>
      </c>
      <c r="F253" s="352"/>
      <c r="G253" s="730"/>
      <c r="H253" s="726">
        <v>1</v>
      </c>
      <c r="I253" s="357" t="e">
        <f>D253*E253</f>
        <v>#DIV/0!</v>
      </c>
      <c r="J253" s="732"/>
      <c r="K253" s="733"/>
    </row>
    <row r="254" spans="1:11" ht="15.75" customHeight="1" thickBot="1">
      <c r="A254" s="778"/>
      <c r="B254" s="723"/>
      <c r="C254" s="725"/>
      <c r="D254" s="727"/>
      <c r="E254" s="729"/>
      <c r="F254" s="351"/>
      <c r="G254" s="731"/>
      <c r="H254" s="727"/>
      <c r="I254" s="358"/>
      <c r="J254" s="734"/>
      <c r="K254" s="735"/>
    </row>
    <row r="255" spans="1:11" ht="15.75" thickBot="1"/>
    <row r="256" spans="1:11" ht="16.5" thickBot="1">
      <c r="A256" s="370"/>
      <c r="B256" s="370"/>
      <c r="C256" s="717" t="str">
        <f>$A$3</f>
        <v>ООО БАЛТИК-ЛАЙТ</v>
      </c>
      <c r="D256" s="717"/>
      <c r="E256" s="717"/>
      <c r="F256" s="717"/>
      <c r="G256" s="717"/>
      <c r="H256" s="717"/>
      <c r="I256" s="717"/>
      <c r="J256" s="717"/>
      <c r="K256" s="717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8" t="s">
        <v>23459</v>
      </c>
      <c r="K257" s="719"/>
    </row>
    <row r="258" spans="1:11" ht="15" customHeight="1">
      <c r="A258" s="777">
        <v>14</v>
      </c>
      <c r="B258" s="722"/>
      <c r="C258" s="724">
        <f>C132</f>
        <v>0</v>
      </c>
      <c r="D258" s="726"/>
      <c r="E258" s="736" t="e">
        <f>J132/H132</f>
        <v>#DIV/0!</v>
      </c>
      <c r="F258" s="352"/>
      <c r="G258" s="730"/>
      <c r="H258" s="726">
        <v>1</v>
      </c>
      <c r="I258" s="357" t="e">
        <f>D258*E258</f>
        <v>#DIV/0!</v>
      </c>
      <c r="J258" s="732"/>
      <c r="K258" s="733"/>
    </row>
    <row r="259" spans="1:11" ht="15.75" customHeight="1" thickBot="1">
      <c r="A259" s="778"/>
      <c r="B259" s="723"/>
      <c r="C259" s="725"/>
      <c r="D259" s="727"/>
      <c r="E259" s="729"/>
      <c r="F259" s="351"/>
      <c r="G259" s="731"/>
      <c r="H259" s="727"/>
      <c r="I259" s="358"/>
      <c r="J259" s="734"/>
      <c r="K259" s="735"/>
    </row>
    <row r="260" spans="1:11" ht="15.75" thickBot="1"/>
    <row r="261" spans="1:11" ht="16.5" thickBot="1">
      <c r="A261" s="370"/>
      <c r="B261" s="370"/>
      <c r="C261" s="717" t="str">
        <f>$A$3</f>
        <v>ООО БАЛТИК-ЛАЙТ</v>
      </c>
      <c r="D261" s="717"/>
      <c r="E261" s="717"/>
      <c r="F261" s="717"/>
      <c r="G261" s="717"/>
      <c r="H261" s="717"/>
      <c r="I261" s="717"/>
      <c r="J261" s="717"/>
      <c r="K261" s="717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8" t="s">
        <v>23459</v>
      </c>
      <c r="K262" s="719"/>
    </row>
    <row r="263" spans="1:11" ht="15" customHeight="1">
      <c r="A263" s="777">
        <v>15</v>
      </c>
      <c r="B263" s="722"/>
      <c r="C263" s="724">
        <f>C133</f>
        <v>0</v>
      </c>
      <c r="D263" s="726"/>
      <c r="E263" s="736" t="e">
        <f>J133/H133</f>
        <v>#DIV/0!</v>
      </c>
      <c r="F263" s="352"/>
      <c r="G263" s="730"/>
      <c r="H263" s="726">
        <v>1</v>
      </c>
      <c r="I263" s="357" t="e">
        <f>D263*E263</f>
        <v>#DIV/0!</v>
      </c>
      <c r="J263" s="732"/>
      <c r="K263" s="733"/>
    </row>
    <row r="264" spans="1:11" ht="15.75" customHeight="1" thickBot="1">
      <c r="A264" s="778"/>
      <c r="B264" s="723"/>
      <c r="C264" s="725"/>
      <c r="D264" s="727"/>
      <c r="E264" s="729"/>
      <c r="F264" s="351"/>
      <c r="G264" s="731"/>
      <c r="H264" s="727"/>
      <c r="I264" s="358"/>
      <c r="J264" s="734"/>
      <c r="K264" s="735"/>
    </row>
    <row r="265" spans="1:11" ht="15.75" thickBot="1"/>
    <row r="266" spans="1:11" ht="16.5" thickBot="1">
      <c r="A266" s="370"/>
      <c r="B266" s="370"/>
      <c r="C266" s="717" t="str">
        <f>$A$3</f>
        <v>ООО БАЛТИК-ЛАЙТ</v>
      </c>
      <c r="D266" s="717"/>
      <c r="E266" s="717"/>
      <c r="F266" s="717"/>
      <c r="G266" s="717"/>
      <c r="H266" s="717"/>
      <c r="I266" s="717"/>
      <c r="J266" s="717"/>
      <c r="K266" s="717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8" t="s">
        <v>23459</v>
      </c>
      <c r="K267" s="719"/>
    </row>
    <row r="268" spans="1:11">
      <c r="A268" s="777">
        <v>16</v>
      </c>
      <c r="B268" s="722"/>
      <c r="C268" s="724">
        <f>C134</f>
        <v>0</v>
      </c>
      <c r="D268" s="726"/>
      <c r="E268" s="736" t="e">
        <f>J134/H134</f>
        <v>#DIV/0!</v>
      </c>
      <c r="F268" s="352"/>
      <c r="G268" s="730"/>
      <c r="H268" s="726">
        <v>1</v>
      </c>
      <c r="I268" s="357" t="e">
        <f>D268*E268</f>
        <v>#DIV/0!</v>
      </c>
      <c r="J268" s="732"/>
      <c r="K268" s="733"/>
    </row>
    <row r="269" spans="1:11" ht="15.75" thickBot="1">
      <c r="A269" s="778"/>
      <c r="B269" s="723"/>
      <c r="C269" s="725"/>
      <c r="D269" s="727"/>
      <c r="E269" s="729"/>
      <c r="F269" s="351"/>
      <c r="G269" s="731"/>
      <c r="H269" s="727"/>
      <c r="I269" s="358"/>
      <c r="J269" s="734"/>
      <c r="K269" s="735"/>
    </row>
    <row r="270" spans="1:11" ht="15.75" thickBot="1"/>
    <row r="271" spans="1:11" ht="16.5" thickBot="1">
      <c r="A271" s="370"/>
      <c r="B271" s="370"/>
      <c r="C271" s="717" t="str">
        <f>$A$3</f>
        <v>ООО БАЛТИК-ЛАЙТ</v>
      </c>
      <c r="D271" s="717"/>
      <c r="E271" s="717"/>
      <c r="F271" s="717"/>
      <c r="G271" s="717"/>
      <c r="H271" s="717"/>
      <c r="I271" s="717"/>
      <c r="J271" s="717"/>
      <c r="K271" s="717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8" t="s">
        <v>23459</v>
      </c>
      <c r="K272" s="719"/>
    </row>
    <row r="273" spans="1:11">
      <c r="A273" s="777">
        <v>17</v>
      </c>
      <c r="B273" s="722"/>
      <c r="C273" s="724">
        <f>C135</f>
        <v>0</v>
      </c>
      <c r="D273" s="726"/>
      <c r="E273" s="736" t="e">
        <f>J135/H135</f>
        <v>#DIV/0!</v>
      </c>
      <c r="F273" s="378"/>
      <c r="G273" s="730"/>
      <c r="H273" s="726">
        <v>1</v>
      </c>
      <c r="I273" s="357" t="e">
        <f>D273*E273</f>
        <v>#DIV/0!</v>
      </c>
      <c r="J273" s="732"/>
      <c r="K273" s="733"/>
    </row>
    <row r="274" spans="1:11" ht="15.75" thickBot="1">
      <c r="A274" s="778"/>
      <c r="B274" s="723"/>
      <c r="C274" s="725"/>
      <c r="D274" s="727"/>
      <c r="E274" s="729"/>
      <c r="F274" s="351"/>
      <c r="G274" s="731"/>
      <c r="H274" s="727"/>
      <c r="I274" s="358"/>
      <c r="J274" s="734"/>
      <c r="K274" s="735"/>
    </row>
    <row r="275" spans="1:11" ht="15.75" thickBot="1"/>
    <row r="276" spans="1:11" ht="16.5" thickBot="1">
      <c r="A276" s="370"/>
      <c r="B276" s="370"/>
      <c r="C276" s="717" t="str">
        <f>$A$3</f>
        <v>ООО БАЛТИК-ЛАЙТ</v>
      </c>
      <c r="D276" s="717"/>
      <c r="E276" s="717"/>
      <c r="F276" s="717"/>
      <c r="G276" s="717"/>
      <c r="H276" s="717"/>
      <c r="I276" s="717"/>
      <c r="J276" s="717"/>
      <c r="K276" s="717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8" t="s">
        <v>23459</v>
      </c>
      <c r="K277" s="719"/>
    </row>
    <row r="278" spans="1:11">
      <c r="A278" s="777">
        <v>18</v>
      </c>
      <c r="B278" s="722"/>
      <c r="C278" s="724">
        <f>C136</f>
        <v>0</v>
      </c>
      <c r="D278" s="726"/>
      <c r="E278" s="736" t="e">
        <f>J136/H136</f>
        <v>#DIV/0!</v>
      </c>
      <c r="F278" s="378"/>
      <c r="G278" s="730"/>
      <c r="H278" s="726">
        <v>1</v>
      </c>
      <c r="I278" s="357" t="e">
        <f>D278*E278</f>
        <v>#DIV/0!</v>
      </c>
      <c r="J278" s="732"/>
      <c r="K278" s="733"/>
    </row>
    <row r="279" spans="1:11" ht="15.75" thickBot="1">
      <c r="A279" s="778"/>
      <c r="B279" s="723"/>
      <c r="C279" s="725"/>
      <c r="D279" s="727"/>
      <c r="E279" s="729"/>
      <c r="F279" s="351"/>
      <c r="G279" s="731"/>
      <c r="H279" s="727"/>
      <c r="I279" s="358"/>
      <c r="J279" s="734"/>
      <c r="K279" s="735"/>
    </row>
    <row r="280" spans="1:11" ht="15.75" thickBot="1"/>
    <row r="281" spans="1:11" ht="16.5" thickBot="1">
      <c r="A281" s="370"/>
      <c r="B281" s="370"/>
      <c r="C281" s="717" t="str">
        <f>$A$3</f>
        <v>ООО БАЛТИК-ЛАЙТ</v>
      </c>
      <c r="D281" s="717"/>
      <c r="E281" s="717"/>
      <c r="F281" s="717"/>
      <c r="G281" s="717"/>
      <c r="H281" s="717"/>
      <c r="I281" s="717"/>
      <c r="J281" s="717"/>
      <c r="K281" s="717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8" t="s">
        <v>23459</v>
      </c>
      <c r="K282" s="719"/>
    </row>
    <row r="283" spans="1:11">
      <c r="A283" s="777">
        <v>19</v>
      </c>
      <c r="B283" s="722"/>
      <c r="C283" s="724">
        <f>C137</f>
        <v>0</v>
      </c>
      <c r="D283" s="726"/>
      <c r="E283" s="736" t="e">
        <f>J137/H137</f>
        <v>#DIV/0!</v>
      </c>
      <c r="F283" s="378"/>
      <c r="G283" s="730"/>
      <c r="H283" s="726">
        <v>1</v>
      </c>
      <c r="I283" s="357" t="e">
        <f>D283*E283</f>
        <v>#DIV/0!</v>
      </c>
      <c r="J283" s="732"/>
      <c r="K283" s="733"/>
    </row>
    <row r="284" spans="1:11" ht="15.75" thickBot="1">
      <c r="A284" s="778"/>
      <c r="B284" s="723"/>
      <c r="C284" s="725"/>
      <c r="D284" s="727"/>
      <c r="E284" s="729"/>
      <c r="F284" s="351"/>
      <c r="G284" s="731"/>
      <c r="H284" s="727"/>
      <c r="I284" s="358"/>
      <c r="J284" s="734"/>
      <c r="K284" s="735"/>
    </row>
    <row r="285" spans="1:11" ht="15.75" thickBot="1"/>
    <row r="286" spans="1:11" ht="16.5" thickBot="1">
      <c r="A286" s="370"/>
      <c r="B286" s="370"/>
      <c r="C286" s="717" t="str">
        <f>$A$3</f>
        <v>ООО БАЛТИК-ЛАЙТ</v>
      </c>
      <c r="D286" s="717"/>
      <c r="E286" s="717"/>
      <c r="F286" s="717"/>
      <c r="G286" s="717"/>
      <c r="H286" s="717"/>
      <c r="I286" s="717"/>
      <c r="J286" s="717"/>
      <c r="K286" s="717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8" t="s">
        <v>23459</v>
      </c>
      <c r="K287" s="719"/>
    </row>
    <row r="288" spans="1:11">
      <c r="A288" s="777">
        <v>20</v>
      </c>
      <c r="B288" s="722"/>
      <c r="C288" s="724">
        <f>C138</f>
        <v>0</v>
      </c>
      <c r="D288" s="726"/>
      <c r="E288" s="736" t="e">
        <f>J138/H138</f>
        <v>#DIV/0!</v>
      </c>
      <c r="F288" s="378"/>
      <c r="G288" s="730"/>
      <c r="H288" s="726">
        <v>1</v>
      </c>
      <c r="I288" s="357" t="e">
        <f>D288*E288</f>
        <v>#DIV/0!</v>
      </c>
      <c r="J288" s="732"/>
      <c r="K288" s="733"/>
    </row>
    <row r="289" spans="1:11" ht="15.75" thickBot="1">
      <c r="A289" s="778"/>
      <c r="B289" s="723"/>
      <c r="C289" s="725"/>
      <c r="D289" s="727"/>
      <c r="E289" s="729"/>
      <c r="F289" s="351"/>
      <c r="G289" s="731"/>
      <c r="H289" s="727"/>
      <c r="I289" s="358"/>
      <c r="J289" s="734"/>
      <c r="K289" s="735"/>
    </row>
  </sheetData>
  <mergeCells count="335"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81" priority="14" operator="greaterThan">
      <formula>0</formula>
    </cfRule>
  </conditionalFormatting>
  <conditionalFormatting sqref="G180:K180 C181:K183 A182:B183">
    <cfRule type="cellIs" dxfId="80" priority="13" operator="greaterThan">
      <formula>0</formula>
    </cfRule>
  </conditionalFormatting>
  <conditionalFormatting sqref="G180:K180 C181:K183 A182:B183">
    <cfRule type="cellIs" dxfId="79" priority="12" operator="greaterThan">
      <formula>0</formula>
    </cfRule>
  </conditionalFormatting>
  <conditionalFormatting sqref="G180:K180 C181:K183 A182:B183">
    <cfRule type="cellIs" dxfId="78" priority="11" operator="greaterThan">
      <formula>0</formula>
    </cfRule>
  </conditionalFormatting>
  <conditionalFormatting sqref="K9:K10 D7:K7 F11">
    <cfRule type="cellIs" dxfId="77" priority="6" operator="equal">
      <formula>0</formula>
    </cfRule>
  </conditionalFormatting>
  <conditionalFormatting sqref="K9:K10 D7:K7 F11">
    <cfRule type="cellIs" dxfId="76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M31"/>
  <sheetViews>
    <sheetView zoomScaleNormal="100" workbookViewId="0">
      <selection activeCell="AE19" sqref="AE19"/>
    </sheetView>
  </sheetViews>
  <sheetFormatPr defaultRowHeight="15"/>
  <cols>
    <col min="1" max="1" width="10.85546875" customWidth="1"/>
    <col min="2" max="7" width="3.7109375" customWidth="1"/>
    <col min="8" max="8" width="7" customWidth="1"/>
    <col min="9" max="10" width="3.7109375" customWidth="1"/>
    <col min="11" max="11" width="10.7109375" customWidth="1"/>
    <col min="12" max="20" width="3.7109375" customWidth="1"/>
    <col min="21" max="21" width="11.28515625" customWidth="1"/>
    <col min="22" max="30" width="3.7109375" customWidth="1"/>
    <col min="31" max="31" width="13.85546875" customWidth="1"/>
    <col min="32" max="39" width="3.7109375" customWidth="1"/>
  </cols>
  <sheetData>
    <row r="1" spans="1:39" ht="18" customHeight="1">
      <c r="A1" s="216" t="s">
        <v>166</v>
      </c>
      <c r="B1" s="157"/>
      <c r="C1" s="157"/>
      <c r="D1" s="157"/>
      <c r="E1" s="157"/>
      <c r="F1" s="157"/>
      <c r="G1" s="157"/>
      <c r="H1" s="157"/>
      <c r="I1" s="192" t="s">
        <v>125</v>
      </c>
      <c r="J1" s="157"/>
      <c r="L1" s="678"/>
      <c r="M1" s="678"/>
      <c r="N1" s="678"/>
      <c r="O1" s="678"/>
      <c r="P1" s="678"/>
      <c r="Q1" s="678"/>
      <c r="R1" s="678"/>
      <c r="S1" s="678"/>
      <c r="T1" s="678"/>
      <c r="Y1" s="194" t="s">
        <v>124</v>
      </c>
      <c r="Z1" s="679"/>
      <c r="AA1" s="680"/>
      <c r="AB1" s="680"/>
      <c r="AC1" s="680"/>
      <c r="AD1" s="680"/>
      <c r="AE1" s="680"/>
      <c r="AF1" s="681"/>
      <c r="AG1" s="157"/>
      <c r="AH1" s="157"/>
      <c r="AI1" s="157"/>
    </row>
    <row r="2" spans="1:39" ht="18" customHeight="1">
      <c r="I2" s="192" t="s">
        <v>127</v>
      </c>
      <c r="L2" s="678"/>
      <c r="M2" s="678"/>
      <c r="N2" s="678"/>
      <c r="O2" s="678"/>
      <c r="P2" s="678"/>
      <c r="Q2" s="678"/>
      <c r="R2" s="678"/>
      <c r="S2" s="678"/>
      <c r="T2" s="678"/>
      <c r="Y2" s="195" t="s">
        <v>126</v>
      </c>
      <c r="Z2" s="682"/>
      <c r="AA2" s="683"/>
      <c r="AB2" s="683"/>
      <c r="AC2" s="683"/>
      <c r="AD2" s="683"/>
      <c r="AE2" s="683"/>
      <c r="AF2" s="684"/>
    </row>
    <row r="3" spans="1:39" ht="18" customHeight="1">
      <c r="Y3" s="195" t="s">
        <v>128</v>
      </c>
      <c r="Z3" s="682"/>
      <c r="AA3" s="683"/>
      <c r="AB3" s="683"/>
      <c r="AC3" s="683"/>
      <c r="AD3" s="683"/>
      <c r="AE3" s="683"/>
      <c r="AF3" s="684"/>
    </row>
    <row r="4" spans="1:39" ht="15.75" thickBot="1">
      <c r="A4" s="158"/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</row>
    <row r="5" spans="1:39" ht="15" customHeight="1">
      <c r="A5" s="676" t="s">
        <v>129</v>
      </c>
      <c r="B5" s="670" t="s">
        <v>130</v>
      </c>
      <c r="C5" s="671"/>
      <c r="D5" s="671"/>
      <c r="E5" s="671"/>
      <c r="F5" s="671"/>
      <c r="G5" s="671"/>
      <c r="H5" s="672"/>
      <c r="I5" s="670" t="s">
        <v>131</v>
      </c>
      <c r="J5" s="672"/>
      <c r="K5" s="670" t="s">
        <v>153</v>
      </c>
      <c r="L5" s="671"/>
      <c r="M5" s="671"/>
      <c r="N5" s="671"/>
      <c r="O5" s="671"/>
      <c r="P5" s="671"/>
      <c r="Q5" s="671"/>
      <c r="R5" s="671"/>
      <c r="S5" s="672"/>
      <c r="T5" s="670" t="s">
        <v>36</v>
      </c>
      <c r="U5" s="672"/>
      <c r="V5" s="670" t="s">
        <v>132</v>
      </c>
      <c r="W5" s="671"/>
      <c r="X5" s="671"/>
      <c r="Y5" s="671"/>
      <c r="Z5" s="671"/>
      <c r="AA5" s="671"/>
      <c r="AB5" s="671"/>
      <c r="AC5" s="671"/>
      <c r="AD5" s="671"/>
      <c r="AE5" s="671"/>
      <c r="AF5" s="671"/>
      <c r="AG5" s="671"/>
      <c r="AH5" s="671"/>
      <c r="AI5" s="671"/>
      <c r="AJ5" s="671"/>
      <c r="AK5" s="671"/>
      <c r="AL5" s="671"/>
      <c r="AM5" s="672"/>
    </row>
    <row r="6" spans="1:39" ht="15" customHeight="1" thickBot="1">
      <c r="A6" s="677"/>
      <c r="B6" s="673"/>
      <c r="C6" s="674"/>
      <c r="D6" s="674"/>
      <c r="E6" s="674"/>
      <c r="F6" s="674"/>
      <c r="G6" s="674"/>
      <c r="H6" s="675"/>
      <c r="I6" s="673"/>
      <c r="J6" s="675"/>
      <c r="K6" s="673"/>
      <c r="L6" s="674"/>
      <c r="M6" s="674"/>
      <c r="N6" s="674"/>
      <c r="O6" s="674"/>
      <c r="P6" s="674"/>
      <c r="Q6" s="674"/>
      <c r="R6" s="674"/>
      <c r="S6" s="675"/>
      <c r="T6" s="673"/>
      <c r="U6" s="675"/>
      <c r="V6" s="673"/>
      <c r="W6" s="674"/>
      <c r="X6" s="674"/>
      <c r="Y6" s="674"/>
      <c r="Z6" s="674"/>
      <c r="AA6" s="674"/>
      <c r="AB6" s="674"/>
      <c r="AC6" s="674"/>
      <c r="AD6" s="674"/>
      <c r="AE6" s="674"/>
      <c r="AF6" s="674"/>
      <c r="AG6" s="674"/>
      <c r="AH6" s="674"/>
      <c r="AI6" s="674"/>
      <c r="AJ6" s="674"/>
      <c r="AK6" s="674"/>
      <c r="AL6" s="674"/>
      <c r="AM6" s="675"/>
    </row>
    <row r="7" spans="1:39" ht="16.5" thickBot="1">
      <c r="A7" s="159">
        <v>1</v>
      </c>
      <c r="B7" s="666"/>
      <c r="C7" s="667"/>
      <c r="D7" s="667"/>
      <c r="E7" s="667"/>
      <c r="F7" s="667"/>
      <c r="G7" s="667"/>
      <c r="H7" s="668"/>
      <c r="I7" s="666"/>
      <c r="J7" s="668"/>
      <c r="K7" s="666"/>
      <c r="L7" s="667"/>
      <c r="M7" s="667"/>
      <c r="N7" s="668"/>
      <c r="O7" s="666"/>
      <c r="P7" s="667"/>
      <c r="Q7" s="667"/>
      <c r="R7" s="667"/>
      <c r="S7" s="668"/>
      <c r="T7" s="666"/>
      <c r="U7" s="668"/>
      <c r="V7" s="666"/>
      <c r="W7" s="667"/>
      <c r="X7" s="667"/>
      <c r="Y7" s="667"/>
      <c r="Z7" s="667"/>
      <c r="AA7" s="667"/>
      <c r="AB7" s="667"/>
      <c r="AC7" s="667"/>
      <c r="AD7" s="667"/>
      <c r="AE7" s="667"/>
      <c r="AF7" s="667"/>
      <c r="AG7" s="667"/>
      <c r="AH7" s="667"/>
      <c r="AI7" s="667"/>
      <c r="AJ7" s="667"/>
      <c r="AK7" s="667"/>
      <c r="AL7" s="667"/>
      <c r="AM7" s="668"/>
    </row>
    <row r="8" spans="1:39" ht="16.5" thickBot="1">
      <c r="A8" s="159">
        <v>2</v>
      </c>
      <c r="B8" s="666"/>
      <c r="C8" s="667"/>
      <c r="D8" s="667"/>
      <c r="E8" s="667"/>
      <c r="F8" s="667"/>
      <c r="G8" s="667"/>
      <c r="H8" s="668"/>
      <c r="I8" s="666"/>
      <c r="J8" s="668"/>
      <c r="K8" s="666"/>
      <c r="L8" s="667"/>
      <c r="M8" s="667"/>
      <c r="N8" s="668"/>
      <c r="O8" s="666"/>
      <c r="P8" s="667"/>
      <c r="Q8" s="667"/>
      <c r="R8" s="667"/>
      <c r="S8" s="668"/>
      <c r="T8" s="666"/>
      <c r="U8" s="668"/>
      <c r="V8" s="666"/>
      <c r="W8" s="667"/>
      <c r="X8" s="667"/>
      <c r="Y8" s="667"/>
      <c r="Z8" s="667"/>
      <c r="AA8" s="667"/>
      <c r="AB8" s="667"/>
      <c r="AC8" s="667"/>
      <c r="AD8" s="667"/>
      <c r="AE8" s="667"/>
      <c r="AF8" s="667"/>
      <c r="AG8" s="667"/>
      <c r="AH8" s="667"/>
      <c r="AI8" s="667"/>
      <c r="AJ8" s="667"/>
      <c r="AK8" s="667"/>
      <c r="AL8" s="667"/>
      <c r="AM8" s="668"/>
    </row>
    <row r="9" spans="1:39" ht="16.5" thickBot="1">
      <c r="A9" s="159">
        <v>3</v>
      </c>
      <c r="B9" s="666"/>
      <c r="C9" s="667"/>
      <c r="D9" s="667"/>
      <c r="E9" s="667"/>
      <c r="F9" s="667"/>
      <c r="G9" s="667"/>
      <c r="H9" s="668"/>
      <c r="I9" s="666"/>
      <c r="J9" s="668"/>
      <c r="K9" s="666"/>
      <c r="L9" s="667"/>
      <c r="M9" s="667"/>
      <c r="N9" s="668"/>
      <c r="O9" s="666"/>
      <c r="P9" s="667"/>
      <c r="Q9" s="667"/>
      <c r="R9" s="667"/>
      <c r="S9" s="668"/>
      <c r="T9" s="666"/>
      <c r="U9" s="668"/>
      <c r="V9" s="666"/>
      <c r="W9" s="667"/>
      <c r="X9" s="667"/>
      <c r="Y9" s="667"/>
      <c r="Z9" s="667"/>
      <c r="AA9" s="667"/>
      <c r="AB9" s="667"/>
      <c r="AC9" s="667"/>
      <c r="AD9" s="667"/>
      <c r="AE9" s="667"/>
      <c r="AF9" s="667"/>
      <c r="AG9" s="667"/>
      <c r="AH9" s="667"/>
      <c r="AI9" s="667"/>
      <c r="AJ9" s="667"/>
      <c r="AK9" s="667"/>
      <c r="AL9" s="667"/>
      <c r="AM9" s="668"/>
    </row>
    <row r="10" spans="1:39" ht="16.5" thickBot="1">
      <c r="A10" s="159">
        <v>4</v>
      </c>
      <c r="B10" s="666"/>
      <c r="C10" s="667"/>
      <c r="D10" s="667"/>
      <c r="E10" s="667"/>
      <c r="F10" s="667"/>
      <c r="G10" s="667"/>
      <c r="H10" s="668"/>
      <c r="I10" s="666"/>
      <c r="J10" s="668"/>
      <c r="K10" s="666"/>
      <c r="L10" s="667"/>
      <c r="M10" s="667"/>
      <c r="N10" s="668"/>
      <c r="O10" s="666"/>
      <c r="P10" s="667"/>
      <c r="Q10" s="667"/>
      <c r="R10" s="667"/>
      <c r="S10" s="668"/>
      <c r="T10" s="666"/>
      <c r="U10" s="668"/>
      <c r="V10" s="666"/>
      <c r="W10" s="667"/>
      <c r="X10" s="667"/>
      <c r="Y10" s="667"/>
      <c r="Z10" s="667"/>
      <c r="AA10" s="667"/>
      <c r="AB10" s="667"/>
      <c r="AC10" s="667"/>
      <c r="AD10" s="667"/>
      <c r="AE10" s="667"/>
      <c r="AF10" s="667"/>
      <c r="AG10" s="667"/>
      <c r="AH10" s="667"/>
      <c r="AI10" s="667"/>
      <c r="AJ10" s="667"/>
      <c r="AK10" s="667"/>
      <c r="AL10" s="667"/>
      <c r="AM10" s="668"/>
    </row>
    <row r="11" spans="1:39" ht="15.75" thickBot="1">
      <c r="A11" s="160"/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  <c r="Y11" s="160"/>
      <c r="Z11" s="160"/>
      <c r="AA11" s="160"/>
      <c r="AB11" s="160"/>
      <c r="AC11" s="160"/>
      <c r="AD11" s="160"/>
      <c r="AE11" s="160"/>
      <c r="AF11" s="160"/>
      <c r="AG11" s="160"/>
      <c r="AH11" s="160"/>
      <c r="AI11" s="160"/>
      <c r="AJ11" s="160"/>
      <c r="AK11" s="160"/>
      <c r="AL11" s="160"/>
      <c r="AM11" s="160"/>
    </row>
    <row r="12" spans="1:39" ht="15.75" thickBot="1">
      <c r="A12" s="204" t="s">
        <v>159</v>
      </c>
      <c r="B12" s="197" t="s">
        <v>155</v>
      </c>
      <c r="C12" s="197" t="s">
        <v>156</v>
      </c>
      <c r="D12" s="197" t="s">
        <v>168</v>
      </c>
      <c r="E12" s="197" t="s">
        <v>169</v>
      </c>
      <c r="F12" s="197"/>
      <c r="G12" s="197"/>
      <c r="H12" s="197"/>
      <c r="I12" s="198"/>
      <c r="J12" s="193"/>
      <c r="K12" s="204" t="s">
        <v>160</v>
      </c>
      <c r="L12" s="197" t="s">
        <v>155</v>
      </c>
      <c r="M12" s="197" t="s">
        <v>156</v>
      </c>
      <c r="N12" s="197" t="s">
        <v>168</v>
      </c>
      <c r="O12" s="197" t="s">
        <v>169</v>
      </c>
      <c r="P12" s="197"/>
      <c r="Q12" s="197"/>
      <c r="R12" s="197"/>
      <c r="S12" s="198"/>
      <c r="T12" s="193"/>
      <c r="U12" s="204" t="s">
        <v>161</v>
      </c>
      <c r="V12" s="197" t="s">
        <v>155</v>
      </c>
      <c r="W12" s="197" t="s">
        <v>156</v>
      </c>
      <c r="X12" s="197" t="s">
        <v>168</v>
      </c>
      <c r="Y12" s="197" t="s">
        <v>169</v>
      </c>
      <c r="Z12" s="197"/>
      <c r="AA12" s="197"/>
      <c r="AB12" s="197"/>
      <c r="AC12" s="198"/>
      <c r="AD12" s="205"/>
      <c r="AE12" s="204" t="s">
        <v>162</v>
      </c>
      <c r="AF12" s="197" t="s">
        <v>155</v>
      </c>
      <c r="AG12" s="197" t="s">
        <v>156</v>
      </c>
      <c r="AH12" s="197" t="s">
        <v>168</v>
      </c>
      <c r="AI12" s="197" t="s">
        <v>169</v>
      </c>
      <c r="AJ12" s="197"/>
      <c r="AK12" s="197"/>
      <c r="AL12" s="197"/>
      <c r="AM12" s="198"/>
    </row>
    <row r="13" spans="1:39" ht="24.75" thickTop="1" thickBot="1">
      <c r="A13" s="199" t="s">
        <v>154</v>
      </c>
      <c r="B13" s="208"/>
      <c r="C13" s="208"/>
      <c r="D13" s="208"/>
      <c r="E13" s="208"/>
      <c r="F13" s="196"/>
      <c r="G13" s="196"/>
      <c r="H13" s="196"/>
      <c r="I13" s="200"/>
      <c r="J13" s="196"/>
      <c r="K13" s="199" t="s">
        <v>154</v>
      </c>
      <c r="L13" s="208"/>
      <c r="M13" s="208"/>
      <c r="N13" s="208"/>
      <c r="O13" s="208"/>
      <c r="P13" s="196"/>
      <c r="Q13" s="196"/>
      <c r="R13" s="196"/>
      <c r="S13" s="200"/>
      <c r="T13" s="196"/>
      <c r="U13" s="199" t="s">
        <v>154</v>
      </c>
      <c r="V13" s="208"/>
      <c r="W13" s="208"/>
      <c r="X13" s="208"/>
      <c r="Y13" s="208"/>
      <c r="Z13" s="196"/>
      <c r="AA13" s="196"/>
      <c r="AB13" s="196"/>
      <c r="AC13" s="200"/>
      <c r="AD13" s="196"/>
      <c r="AE13" s="199" t="s">
        <v>154</v>
      </c>
      <c r="AF13" s="208"/>
      <c r="AG13" s="208"/>
      <c r="AH13" s="208"/>
      <c r="AI13" s="208"/>
      <c r="AJ13" s="196"/>
      <c r="AK13" s="196"/>
      <c r="AL13" s="196"/>
      <c r="AM13" s="200"/>
    </row>
    <row r="14" spans="1:39" ht="16.5" thickTop="1" thickBot="1">
      <c r="A14" s="199" t="s">
        <v>157</v>
      </c>
      <c r="B14" s="208"/>
      <c r="C14" s="208"/>
      <c r="D14" s="208"/>
      <c r="E14" s="208"/>
      <c r="F14" s="196"/>
      <c r="G14" s="196"/>
      <c r="H14" s="196"/>
      <c r="I14" s="200"/>
      <c r="J14" s="196"/>
      <c r="K14" s="199" t="s">
        <v>157</v>
      </c>
      <c r="L14" s="208"/>
      <c r="M14" s="208"/>
      <c r="N14" s="208"/>
      <c r="O14" s="208"/>
      <c r="P14" s="196"/>
      <c r="Q14" s="196"/>
      <c r="R14" s="196"/>
      <c r="S14" s="200"/>
      <c r="T14" s="196"/>
      <c r="U14" s="199" t="s">
        <v>157</v>
      </c>
      <c r="V14" s="208"/>
      <c r="W14" s="208"/>
      <c r="X14" s="208"/>
      <c r="Y14" s="208"/>
      <c r="Z14" s="196"/>
      <c r="AA14" s="196"/>
      <c r="AB14" s="196"/>
      <c r="AC14" s="200"/>
      <c r="AD14" s="196"/>
      <c r="AE14" s="199" t="s">
        <v>157</v>
      </c>
      <c r="AF14" s="208"/>
      <c r="AG14" s="208"/>
      <c r="AH14" s="208"/>
      <c r="AI14" s="208"/>
      <c r="AJ14" s="196"/>
      <c r="AK14" s="196"/>
      <c r="AL14" s="196"/>
      <c r="AM14" s="200"/>
    </row>
    <row r="15" spans="1:39" ht="24.75" thickTop="1" thickBot="1">
      <c r="A15" s="199" t="s">
        <v>158</v>
      </c>
      <c r="B15" s="208"/>
      <c r="C15" s="208"/>
      <c r="D15" s="208"/>
      <c r="E15" s="208"/>
      <c r="F15" s="196"/>
      <c r="G15" s="196"/>
      <c r="H15" s="196"/>
      <c r="I15" s="200"/>
      <c r="J15" s="196"/>
      <c r="K15" s="199" t="s">
        <v>158</v>
      </c>
      <c r="L15" s="208"/>
      <c r="M15" s="208"/>
      <c r="N15" s="208"/>
      <c r="O15" s="208"/>
      <c r="P15" s="196"/>
      <c r="Q15" s="196"/>
      <c r="R15" s="196"/>
      <c r="S15" s="200"/>
      <c r="T15" s="196"/>
      <c r="U15" s="199" t="s">
        <v>158</v>
      </c>
      <c r="V15" s="208"/>
      <c r="W15" s="208"/>
      <c r="X15" s="208"/>
      <c r="Y15" s="208"/>
      <c r="Z15" s="196"/>
      <c r="AA15" s="196"/>
      <c r="AB15" s="196"/>
      <c r="AC15" s="200"/>
      <c r="AD15" s="196"/>
      <c r="AE15" s="199" t="s">
        <v>158</v>
      </c>
      <c r="AF15" s="208"/>
      <c r="AG15" s="208"/>
      <c r="AH15" s="208"/>
      <c r="AI15" s="208"/>
      <c r="AJ15" s="196"/>
      <c r="AK15" s="196"/>
      <c r="AL15" s="196"/>
      <c r="AM15" s="200"/>
    </row>
    <row r="16" spans="1:39" ht="24.75" thickTop="1" thickBot="1">
      <c r="A16" s="199" t="s">
        <v>167</v>
      </c>
      <c r="B16" s="208"/>
      <c r="C16" s="208"/>
      <c r="D16" s="208"/>
      <c r="E16" s="208"/>
      <c r="F16" s="196"/>
      <c r="G16" s="196"/>
      <c r="H16" s="196"/>
      <c r="I16" s="200"/>
      <c r="J16" s="196"/>
      <c r="K16" s="199" t="s">
        <v>167</v>
      </c>
      <c r="L16" s="208"/>
      <c r="M16" s="208"/>
      <c r="N16" s="208"/>
      <c r="O16" s="208"/>
      <c r="P16" s="196"/>
      <c r="Q16" s="196"/>
      <c r="R16" s="196"/>
      <c r="S16" s="200"/>
      <c r="T16" s="196"/>
      <c r="U16" s="199" t="s">
        <v>167</v>
      </c>
      <c r="V16" s="208"/>
      <c r="W16" s="208"/>
      <c r="X16" s="208"/>
      <c r="Y16" s="208"/>
      <c r="Z16" s="196"/>
      <c r="AA16" s="196"/>
      <c r="AB16" s="196"/>
      <c r="AC16" s="200"/>
      <c r="AD16" s="196"/>
      <c r="AE16" s="199" t="s">
        <v>167</v>
      </c>
      <c r="AF16" s="208"/>
      <c r="AG16" s="208"/>
      <c r="AH16" s="208"/>
      <c r="AI16" s="208"/>
      <c r="AJ16" s="196"/>
      <c r="AK16" s="196"/>
      <c r="AL16" s="196"/>
      <c r="AM16" s="200"/>
    </row>
    <row r="17" spans="1:39" ht="16.5" thickTop="1" thickBot="1">
      <c r="A17" s="201"/>
      <c r="B17" s="202"/>
      <c r="C17" s="202"/>
      <c r="D17" s="202"/>
      <c r="E17" s="202"/>
      <c r="F17" s="202"/>
      <c r="G17" s="202"/>
      <c r="H17" s="202"/>
      <c r="I17" s="203"/>
      <c r="J17" s="160"/>
      <c r="K17" s="201"/>
      <c r="L17" s="202"/>
      <c r="M17" s="202"/>
      <c r="N17" s="202"/>
      <c r="O17" s="202"/>
      <c r="P17" s="202"/>
      <c r="Q17" s="202"/>
      <c r="R17" s="202"/>
      <c r="S17" s="203"/>
      <c r="T17" s="160"/>
      <c r="U17" s="201"/>
      <c r="V17" s="202"/>
      <c r="W17" s="202"/>
      <c r="X17" s="202"/>
      <c r="Y17" s="202"/>
      <c r="Z17" s="202"/>
      <c r="AA17" s="202"/>
      <c r="AB17" s="202"/>
      <c r="AC17" s="203"/>
      <c r="AD17" s="206"/>
      <c r="AE17" s="201"/>
      <c r="AF17" s="202"/>
      <c r="AG17" s="202"/>
      <c r="AH17" s="202"/>
      <c r="AI17" s="202"/>
      <c r="AJ17" s="202"/>
      <c r="AK17" s="202"/>
      <c r="AL17" s="202"/>
      <c r="AM17" s="203"/>
    </row>
    <row r="18" spans="1:39">
      <c r="A18" s="160"/>
      <c r="B18" s="160"/>
      <c r="C18" s="160"/>
      <c r="D18" s="160"/>
      <c r="E18" s="160"/>
      <c r="F18" s="160"/>
      <c r="G18" s="160"/>
      <c r="H18" s="160"/>
      <c r="I18" s="160"/>
      <c r="J18" s="160"/>
      <c r="K18" s="160"/>
      <c r="L18" s="160"/>
      <c r="M18" s="160"/>
      <c r="N18" s="160"/>
      <c r="O18" s="160"/>
      <c r="P18" s="160"/>
      <c r="Q18" s="160"/>
      <c r="R18" s="160"/>
      <c r="S18" s="160"/>
      <c r="T18" s="160"/>
      <c r="U18" s="160"/>
      <c r="V18" s="160"/>
      <c r="W18" s="160"/>
      <c r="X18" s="160"/>
      <c r="Y18" s="160"/>
      <c r="Z18" s="160"/>
      <c r="AA18" s="160"/>
      <c r="AB18" s="160"/>
      <c r="AC18" s="160"/>
      <c r="AD18" s="160"/>
      <c r="AE18" s="160"/>
      <c r="AF18" s="160"/>
      <c r="AG18" s="160"/>
      <c r="AH18" s="160"/>
      <c r="AI18" s="160"/>
      <c r="AJ18" s="160"/>
      <c r="AK18" s="160"/>
      <c r="AL18" s="160"/>
      <c r="AM18" s="160"/>
    </row>
    <row r="19" spans="1:39">
      <c r="A19" s="160"/>
      <c r="B19" s="160"/>
      <c r="C19" s="160"/>
      <c r="D19" s="160"/>
      <c r="E19" s="160"/>
      <c r="F19" s="160"/>
      <c r="G19" s="160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60"/>
      <c r="Y19" s="160"/>
      <c r="Z19" s="160"/>
      <c r="AA19" s="160"/>
      <c r="AB19" s="160"/>
      <c r="AC19" s="160"/>
      <c r="AD19" s="160"/>
      <c r="AE19" s="160"/>
      <c r="AF19" s="160"/>
      <c r="AG19" s="160"/>
      <c r="AH19" s="160"/>
      <c r="AI19" s="160"/>
      <c r="AJ19" s="160"/>
      <c r="AK19" s="160"/>
      <c r="AL19" s="160"/>
      <c r="AM19" s="160"/>
    </row>
    <row r="20" spans="1:39" ht="15.75">
      <c r="A20" s="669" t="s">
        <v>133</v>
      </c>
      <c r="B20" s="669"/>
      <c r="C20" s="669"/>
      <c r="D20" s="669"/>
      <c r="E20" s="669"/>
      <c r="F20" s="669"/>
      <c r="G20" s="669"/>
      <c r="H20" s="669"/>
      <c r="I20" s="669"/>
      <c r="J20" s="669"/>
      <c r="K20" s="669"/>
      <c r="L20" s="669"/>
      <c r="M20" s="669"/>
      <c r="N20" s="669"/>
      <c r="O20" s="669"/>
      <c r="P20" s="669"/>
      <c r="Q20" s="669"/>
      <c r="R20" s="669"/>
      <c r="S20" s="669"/>
      <c r="T20" s="669"/>
      <c r="U20" s="669"/>
      <c r="V20" s="669"/>
      <c r="W20" s="669"/>
      <c r="X20" s="669"/>
      <c r="Y20" s="669"/>
      <c r="Z20" s="669"/>
      <c r="AA20" s="669"/>
      <c r="AB20" s="669"/>
      <c r="AC20" s="669"/>
      <c r="AD20" s="669"/>
      <c r="AE20" s="669"/>
      <c r="AF20" s="669"/>
      <c r="AG20" s="669"/>
      <c r="AH20" s="669"/>
      <c r="AI20" s="669"/>
      <c r="AJ20" s="669"/>
      <c r="AK20" s="669"/>
      <c r="AL20" s="669"/>
      <c r="AM20" s="669"/>
    </row>
    <row r="21" spans="1:39" ht="15.75">
      <c r="A21" s="161"/>
      <c r="B21" s="663"/>
      <c r="C21" s="663"/>
      <c r="D21" s="663"/>
      <c r="E21" s="663"/>
      <c r="F21" s="663"/>
      <c r="G21" s="663"/>
      <c r="H21" s="663"/>
      <c r="I21" s="663"/>
      <c r="J21" s="663"/>
      <c r="K21" s="663"/>
      <c r="L21" s="663"/>
      <c r="M21" s="663"/>
      <c r="N21" s="663"/>
      <c r="O21" s="663"/>
      <c r="P21" s="663"/>
      <c r="Q21" s="663"/>
      <c r="R21" s="663"/>
      <c r="S21" s="663"/>
      <c r="T21" s="663"/>
      <c r="U21" s="663"/>
      <c r="V21" s="663"/>
      <c r="W21" s="663"/>
      <c r="X21" s="663"/>
      <c r="Y21" s="663"/>
      <c r="Z21" s="663"/>
      <c r="AA21" s="663"/>
      <c r="AB21" s="663"/>
      <c r="AC21" s="663"/>
      <c r="AD21" s="663"/>
      <c r="AE21" s="663"/>
      <c r="AF21" s="663"/>
      <c r="AG21" s="663"/>
      <c r="AH21" s="663"/>
      <c r="AI21" s="663"/>
      <c r="AJ21" s="663"/>
      <c r="AK21" s="663"/>
      <c r="AL21" s="663"/>
      <c r="AM21" s="663"/>
    </row>
    <row r="22" spans="1:39">
      <c r="B22" s="663"/>
      <c r="C22" s="663"/>
      <c r="D22" s="663"/>
      <c r="E22" s="663"/>
      <c r="F22" s="663"/>
      <c r="G22" s="663"/>
      <c r="H22" s="663"/>
      <c r="I22" s="663"/>
      <c r="J22" s="663"/>
      <c r="K22" s="663"/>
      <c r="L22" s="663"/>
      <c r="M22" s="663"/>
      <c r="N22" s="663"/>
      <c r="O22" s="663"/>
      <c r="P22" s="663"/>
      <c r="Q22" s="663"/>
      <c r="R22" s="663"/>
      <c r="S22" s="663"/>
      <c r="T22" s="663"/>
      <c r="U22" s="663"/>
      <c r="V22" s="663"/>
      <c r="W22" s="663"/>
      <c r="X22" s="663"/>
      <c r="Y22" s="663"/>
      <c r="Z22" s="663"/>
      <c r="AA22" s="663"/>
      <c r="AB22" s="663"/>
      <c r="AC22" s="663"/>
      <c r="AD22" s="663"/>
      <c r="AE22" s="663"/>
      <c r="AF22" s="663"/>
      <c r="AG22" s="663"/>
      <c r="AH22" s="663"/>
      <c r="AI22" s="663"/>
      <c r="AJ22" s="663"/>
      <c r="AK22" s="663"/>
      <c r="AL22" s="663"/>
      <c r="AM22" s="663"/>
    </row>
    <row r="23" spans="1:39" ht="15.75">
      <c r="A23" s="207" t="s">
        <v>134</v>
      </c>
      <c r="B23" s="209"/>
      <c r="C23" s="209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  <c r="AA23" s="209"/>
      <c r="AB23" s="209"/>
      <c r="AC23" s="209"/>
      <c r="AD23" s="209"/>
      <c r="AE23" s="209"/>
      <c r="AF23" s="209"/>
      <c r="AG23" s="209"/>
      <c r="AH23" s="209"/>
      <c r="AI23" s="209"/>
      <c r="AJ23" s="209"/>
      <c r="AK23" s="209"/>
      <c r="AL23" s="209"/>
      <c r="AM23" s="209"/>
    </row>
    <row r="24" spans="1:39" ht="15.75">
      <c r="A24" s="161"/>
      <c r="B24" s="663"/>
      <c r="C24" s="663"/>
      <c r="D24" s="663"/>
      <c r="E24" s="663"/>
      <c r="F24" s="663"/>
      <c r="G24" s="663"/>
      <c r="H24" s="663"/>
      <c r="I24" s="663"/>
      <c r="J24" s="663"/>
      <c r="K24" s="663"/>
      <c r="L24" s="663"/>
      <c r="M24" s="663"/>
      <c r="N24" s="663"/>
      <c r="O24" s="663"/>
      <c r="P24" s="663"/>
      <c r="Q24" s="663"/>
      <c r="R24" s="663"/>
      <c r="S24" s="663"/>
      <c r="T24" s="663"/>
      <c r="U24" s="663"/>
      <c r="V24" s="663"/>
      <c r="W24" s="663"/>
      <c r="X24" s="663"/>
      <c r="Y24" s="663"/>
      <c r="Z24" s="663"/>
      <c r="AA24" s="663"/>
      <c r="AB24" s="663"/>
      <c r="AC24" s="663"/>
      <c r="AD24" s="663"/>
      <c r="AE24" s="663"/>
      <c r="AF24" s="663"/>
      <c r="AG24" s="663"/>
      <c r="AH24" s="663"/>
      <c r="AI24" s="663"/>
      <c r="AJ24" s="663"/>
      <c r="AK24" s="663"/>
      <c r="AL24" s="663"/>
      <c r="AM24" s="663"/>
    </row>
    <row r="25" spans="1:39">
      <c r="B25" s="663"/>
      <c r="C25" s="663"/>
      <c r="D25" s="663"/>
      <c r="E25" s="663"/>
      <c r="F25" s="663"/>
      <c r="G25" s="663"/>
      <c r="H25" s="663"/>
      <c r="I25" s="663"/>
      <c r="J25" s="663"/>
      <c r="K25" s="663"/>
      <c r="L25" s="663"/>
      <c r="M25" s="663"/>
      <c r="N25" s="663"/>
      <c r="O25" s="663"/>
      <c r="P25" s="663"/>
      <c r="Q25" s="663"/>
      <c r="R25" s="663"/>
      <c r="S25" s="663"/>
      <c r="T25" s="663"/>
      <c r="U25" s="663"/>
      <c r="V25" s="663"/>
      <c r="W25" s="663"/>
      <c r="X25" s="663"/>
      <c r="Y25" s="663"/>
      <c r="Z25" s="663"/>
      <c r="AA25" s="663"/>
      <c r="AB25" s="663"/>
      <c r="AC25" s="663"/>
      <c r="AD25" s="663"/>
      <c r="AE25" s="663"/>
      <c r="AF25" s="663"/>
      <c r="AG25" s="663"/>
      <c r="AH25" s="663"/>
      <c r="AI25" s="663"/>
      <c r="AJ25" s="663"/>
      <c r="AK25" s="663"/>
      <c r="AL25" s="663"/>
      <c r="AM25" s="663"/>
    </row>
    <row r="26" spans="1:39" ht="15.75" thickBot="1">
      <c r="B26" s="213"/>
      <c r="C26" s="213"/>
      <c r="D26" s="213"/>
      <c r="E26" s="213"/>
      <c r="F26" s="213"/>
      <c r="G26" s="213"/>
      <c r="H26" s="213"/>
      <c r="I26" s="213"/>
      <c r="J26" s="213"/>
      <c r="K26" s="215"/>
      <c r="L26" s="213"/>
      <c r="M26" s="213"/>
      <c r="N26" s="213"/>
      <c r="O26" s="213"/>
      <c r="P26" s="213"/>
      <c r="Q26" s="213"/>
      <c r="R26" s="213"/>
      <c r="S26" s="213"/>
      <c r="T26" s="213"/>
      <c r="U26" s="214"/>
      <c r="V26" s="213"/>
      <c r="W26" s="213"/>
      <c r="X26" s="213"/>
      <c r="Y26" s="213"/>
      <c r="Z26" s="213"/>
      <c r="AA26" s="213"/>
      <c r="AB26" s="213"/>
      <c r="AC26" s="213"/>
      <c r="AD26" s="213"/>
      <c r="AE26" s="213"/>
      <c r="AF26" s="213"/>
      <c r="AG26" s="213"/>
      <c r="AH26" s="213"/>
      <c r="AI26" s="213"/>
      <c r="AJ26" s="213"/>
      <c r="AK26" s="213"/>
      <c r="AL26" s="213"/>
      <c r="AM26" s="213"/>
    </row>
    <row r="27" spans="1:39" ht="16.5" thickBot="1">
      <c r="A27" s="210" t="s">
        <v>165</v>
      </c>
      <c r="B27" s="664"/>
      <c r="C27" s="665"/>
      <c r="D27" s="207"/>
      <c r="E27" s="207"/>
      <c r="F27" s="207"/>
      <c r="G27" s="207"/>
      <c r="H27" s="207"/>
      <c r="I27" s="207"/>
      <c r="J27" s="207"/>
      <c r="K27" s="211" t="s">
        <v>164</v>
      </c>
      <c r="L27" s="664"/>
      <c r="M27" s="665"/>
      <c r="N27" s="207"/>
      <c r="O27" s="207"/>
      <c r="P27" s="207"/>
      <c r="Q27" s="207"/>
      <c r="R27" s="207"/>
      <c r="S27" s="207"/>
      <c r="T27" s="207"/>
      <c r="U27" s="212" t="s">
        <v>54</v>
      </c>
      <c r="V27" s="664"/>
      <c r="W27" s="665"/>
      <c r="X27" s="207"/>
      <c r="Y27" s="207"/>
      <c r="Z27" s="207"/>
      <c r="AA27" s="207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  <c r="AM27" s="207"/>
    </row>
    <row r="28" spans="1:39" ht="15.75">
      <c r="B28" s="161"/>
      <c r="C28" s="161"/>
      <c r="D28" s="161"/>
      <c r="E28" s="161"/>
      <c r="F28" s="161"/>
      <c r="G28" s="161"/>
      <c r="H28" s="161"/>
      <c r="I28" s="161"/>
      <c r="J28" s="161"/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</row>
    <row r="29" spans="1:39" ht="15.75">
      <c r="A29" s="207" t="s">
        <v>163</v>
      </c>
      <c r="B29" s="207"/>
      <c r="C29" s="207"/>
      <c r="D29" s="207"/>
      <c r="E29" s="207"/>
      <c r="F29" s="207"/>
      <c r="G29" s="207"/>
      <c r="H29" s="207"/>
      <c r="I29" s="207"/>
      <c r="J29" s="207"/>
      <c r="K29" s="207"/>
      <c r="L29" s="207"/>
      <c r="M29" s="207"/>
      <c r="N29" s="207"/>
      <c r="O29" s="207"/>
      <c r="P29" s="207"/>
      <c r="Q29" s="207"/>
      <c r="R29" s="207"/>
      <c r="S29" s="207"/>
      <c r="T29" s="207"/>
      <c r="U29" s="207"/>
      <c r="V29" s="207" t="s">
        <v>135</v>
      </c>
      <c r="W29" s="207"/>
      <c r="X29" s="207"/>
      <c r="Y29" s="207"/>
      <c r="Z29" s="207"/>
      <c r="AA29" s="207"/>
      <c r="AB29" s="207"/>
      <c r="AC29" s="207"/>
      <c r="AD29" s="207"/>
      <c r="AE29" s="207"/>
      <c r="AF29" s="207"/>
      <c r="AG29" s="207"/>
      <c r="AH29" s="207"/>
      <c r="AI29" s="207"/>
      <c r="AJ29" s="207"/>
      <c r="AK29" s="207"/>
      <c r="AL29" s="207"/>
      <c r="AM29" s="207"/>
    </row>
    <row r="30" spans="1:39">
      <c r="A30" s="162" t="s">
        <v>136</v>
      </c>
      <c r="B30" s="162"/>
      <c r="C30" s="162"/>
      <c r="D30" s="162"/>
      <c r="E30" s="162"/>
      <c r="F30" s="162"/>
      <c r="G30" s="162"/>
      <c r="H30" s="162"/>
      <c r="I30" s="162"/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</row>
    <row r="31" spans="1:39" ht="15.75">
      <c r="A31" s="163"/>
      <c r="B31" s="191"/>
      <c r="C31" s="191"/>
      <c r="D31" s="191"/>
      <c r="E31" s="191"/>
      <c r="F31" s="191"/>
      <c r="G31" s="191"/>
      <c r="H31" s="191"/>
      <c r="I31" s="191"/>
      <c r="J31" s="191"/>
      <c r="K31" s="191"/>
      <c r="L31" s="191"/>
      <c r="M31" s="191"/>
      <c r="N31" s="191"/>
      <c r="O31" s="191"/>
      <c r="P31" s="191"/>
      <c r="Q31" s="191"/>
      <c r="R31" s="191"/>
      <c r="S31" s="191"/>
      <c r="T31" s="191"/>
      <c r="U31" s="191"/>
      <c r="V31" s="191"/>
      <c r="W31" s="191"/>
      <c r="X31" s="191"/>
      <c r="Y31" s="191"/>
      <c r="Z31" s="191"/>
      <c r="AA31" s="191"/>
      <c r="AB31" s="191"/>
      <c r="AC31" s="191"/>
      <c r="AD31" s="191"/>
      <c r="AE31" s="191"/>
      <c r="AF31" s="191"/>
      <c r="AG31" s="191"/>
      <c r="AH31" s="191"/>
      <c r="AI31" s="191"/>
      <c r="AJ31" s="191"/>
      <c r="AK31" s="191"/>
      <c r="AL31" s="191"/>
      <c r="AM31" s="191"/>
    </row>
  </sheetData>
  <mergeCells count="41">
    <mergeCell ref="A5:A6"/>
    <mergeCell ref="L1:T1"/>
    <mergeCell ref="L2:T2"/>
    <mergeCell ref="Z1:AF1"/>
    <mergeCell ref="Z2:AF2"/>
    <mergeCell ref="Z3:AF3"/>
    <mergeCell ref="T5:U6"/>
    <mergeCell ref="T7:U7"/>
    <mergeCell ref="T8:U8"/>
    <mergeCell ref="T9:U9"/>
    <mergeCell ref="T10:U10"/>
    <mergeCell ref="K8:N8"/>
    <mergeCell ref="O8:S8"/>
    <mergeCell ref="K9:N9"/>
    <mergeCell ref="O9:S9"/>
    <mergeCell ref="A20:AM20"/>
    <mergeCell ref="K10:N10"/>
    <mergeCell ref="O10:S10"/>
    <mergeCell ref="B5:H6"/>
    <mergeCell ref="I5:J6"/>
    <mergeCell ref="K5:S6"/>
    <mergeCell ref="K7:N7"/>
    <mergeCell ref="O7:S7"/>
    <mergeCell ref="V8:AM8"/>
    <mergeCell ref="V9:AM9"/>
    <mergeCell ref="V10:AM10"/>
    <mergeCell ref="V5:AM6"/>
    <mergeCell ref="V7:AM7"/>
    <mergeCell ref="B7:H7"/>
    <mergeCell ref="B8:H8"/>
    <mergeCell ref="B9:H9"/>
    <mergeCell ref="B10:H10"/>
    <mergeCell ref="I7:J7"/>
    <mergeCell ref="I8:J8"/>
    <mergeCell ref="I9:J9"/>
    <mergeCell ref="I10:J10"/>
    <mergeCell ref="B21:AM22"/>
    <mergeCell ref="B24:AM25"/>
    <mergeCell ref="B27:C27"/>
    <mergeCell ref="L27:M27"/>
    <mergeCell ref="V27:W27"/>
  </mergeCells>
  <pageMargins left="0.23622047244094491" right="0.23622047244094491" top="0.74803149606299213" bottom="0.74803149606299213" header="0.31496062992125984" footer="0.31496062992125984"/>
  <pageSetup paperSize="9" scale="80" orientation="landscape" horizontalDpi="30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topLeftCell="A114" zoomScaleNormal="100" zoomScaleSheetLayoutView="100" zoomScalePageLayoutView="55" workbookViewId="0">
      <selection activeCell="L170" sqref="L170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46" t="str">
        <f>ЗАЯВКА!E8</f>
        <v>ООО БАЛТИК-ЛАЙТ</v>
      </c>
      <c r="B3" s="746"/>
      <c r="C3" s="746"/>
      <c r="D3" s="746"/>
      <c r="E3" s="115"/>
      <c r="F3" s="748" t="s">
        <v>1</v>
      </c>
      <c r="G3" s="748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42698</v>
      </c>
    </row>
    <row r="5" spans="1:11" ht="15.75">
      <c r="A5" s="749" t="s">
        <v>2</v>
      </c>
      <c r="B5" s="749"/>
      <c r="C5" s="749"/>
      <c r="D5" s="749"/>
      <c r="E5" s="749"/>
      <c r="F5" s="749"/>
      <c r="G5" s="749"/>
      <c r="H5" s="749"/>
      <c r="I5" s="749"/>
      <c r="J5" s="749"/>
      <c r="K5" s="749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50">
        <f>'позиции для рачета'!B17</f>
        <v>0</v>
      </c>
      <c r="E7" s="751"/>
      <c r="F7" s="751"/>
      <c r="G7" s="751"/>
      <c r="H7" s="751"/>
      <c r="I7" s="751"/>
      <c r="J7" s="751"/>
      <c r="K7" s="752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рачета'!E17</f>
        <v>0</v>
      </c>
      <c r="G9" s="756">
        <f>'позиции для рачета'!C17</f>
        <v>0</v>
      </c>
      <c r="H9" s="1"/>
      <c r="I9" s="22" t="s">
        <v>23474</v>
      </c>
      <c r="J9" s="22"/>
      <c r="K9" s="275">
        <v>0.8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рачета'!F17</f>
        <v>0</v>
      </c>
      <c r="G10" s="757"/>
      <c r="H10" s="1"/>
      <c r="I10" s="21" t="s">
        <v>115</v>
      </c>
      <c r="J10" s="21"/>
      <c r="K10" s="275">
        <v>7.0000000000000007E-2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рачета'!D17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58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58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58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59" t="s">
        <v>152</v>
      </c>
      <c r="D17" s="759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hidden="1">
      <c r="A19" s="109">
        <v>1</v>
      </c>
      <c r="B19" s="297"/>
      <c r="C19" s="412" t="str">
        <f>' Шаблон материалов'!B2</f>
        <v>Профиль Пилон 80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хлыст</v>
      </c>
      <c r="G19" s="412">
        <f>' Шаблон материалов'!F2</f>
        <v>8844</v>
      </c>
      <c r="H19" s="412"/>
      <c r="I19" s="413">
        <f t="shared" ref="I19" si="0">$F$11*H19*D19</f>
        <v>0</v>
      </c>
      <c r="J19" s="775">
        <f>G19*I19*E19</f>
        <v>0</v>
      </c>
      <c r="K19" s="776"/>
    </row>
    <row r="20" spans="1:11" hidden="1">
      <c r="A20" s="109">
        <v>2</v>
      </c>
      <c r="B20" s="297"/>
      <c r="C20" s="412" t="str">
        <f>' Шаблон материалов'!B3</f>
        <v>Труба 80 х 80 х 3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метр. Пог.</v>
      </c>
      <c r="G20" s="412">
        <f>' Шаблон материалов'!F3</f>
        <v>280</v>
      </c>
      <c r="H20" s="412"/>
      <c r="I20" s="413">
        <f t="shared" ref="I20:I83" si="1">$F$11*H20*D20</f>
        <v>0</v>
      </c>
      <c r="J20" s="775">
        <f t="shared" ref="J20:J83" si="2">G20*I20*E20</f>
        <v>0</v>
      </c>
      <c r="K20" s="776"/>
    </row>
    <row r="21" spans="1:11" hidden="1">
      <c r="A21" s="109">
        <v>3</v>
      </c>
      <c r="B21" s="297"/>
      <c r="C21" s="412" t="str">
        <f>' Шаблон материалов'!B4</f>
        <v>Акрил мол. 3 мм</v>
      </c>
      <c r="D21" s="412">
        <f>' Шаблон материалов'!C4</f>
        <v>1</v>
      </c>
      <c r="E21" s="412">
        <f>' Шаблон материалов'!D4</f>
        <v>1</v>
      </c>
      <c r="F21" s="412" t="str">
        <f>' Шаблон материалов'!E4</f>
        <v>кв. метр</v>
      </c>
      <c r="G21" s="412">
        <f>' Шаблон материалов'!F4</f>
        <v>1340</v>
      </c>
      <c r="H21" s="412"/>
      <c r="I21" s="413">
        <f t="shared" si="1"/>
        <v>0</v>
      </c>
      <c r="J21" s="775">
        <f t="shared" si="2"/>
        <v>0</v>
      </c>
      <c r="K21" s="776"/>
    </row>
    <row r="22" spans="1:11" hidden="1">
      <c r="A22" s="109">
        <v>4</v>
      </c>
      <c r="B22" s="297"/>
      <c r="C22" s="412" t="str">
        <f>' Шаблон материалов'!B5</f>
        <v>Уголок 50 х 50 х 5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метр. Пог.</v>
      </c>
      <c r="G22" s="412">
        <f>' Шаблон материалов'!F5</f>
        <v>140</v>
      </c>
      <c r="H22" s="412"/>
      <c r="I22" s="413">
        <f t="shared" si="1"/>
        <v>0</v>
      </c>
      <c r="J22" s="775">
        <f t="shared" si="2"/>
        <v>0</v>
      </c>
      <c r="K22" s="776"/>
    </row>
    <row r="23" spans="1:11" hidden="1">
      <c r="A23" s="109">
        <v>5</v>
      </c>
      <c r="B23" s="297"/>
      <c r="C23" s="412" t="str">
        <f>' Шаблон материалов'!B6</f>
        <v>Модуль светодиодный 5050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шт.</v>
      </c>
      <c r="G23" s="412">
        <f>' Шаблон материалов'!F6</f>
        <v>35</v>
      </c>
      <c r="H23" s="412"/>
      <c r="I23" s="413">
        <f t="shared" si="1"/>
        <v>0</v>
      </c>
      <c r="J23" s="775">
        <f t="shared" si="2"/>
        <v>0</v>
      </c>
      <c r="K23" s="776"/>
    </row>
    <row r="24" spans="1:11" hidden="1">
      <c r="A24" s="109">
        <v>6</v>
      </c>
      <c r="B24" s="297"/>
      <c r="C24" s="412" t="str">
        <f>' Шаблон материалов'!B7</f>
        <v>Блок питания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шт.</v>
      </c>
      <c r="G24" s="412">
        <f>' Шаблон материалов'!F7</f>
        <v>1200</v>
      </c>
      <c r="H24" s="412"/>
      <c r="I24" s="413">
        <f t="shared" si="1"/>
        <v>0</v>
      </c>
      <c r="J24" s="775">
        <f t="shared" si="2"/>
        <v>0</v>
      </c>
      <c r="K24" s="776"/>
    </row>
    <row r="25" spans="1:11" hidden="1">
      <c r="A25" s="109">
        <v>7</v>
      </c>
      <c r="B25" s="297"/>
      <c r="C25" s="412" t="str">
        <f>' Шаблон материалов'!B8</f>
        <v>Полноцветная печать транслюцентная</v>
      </c>
      <c r="D25" s="412">
        <f>' Шаблон материалов'!C8</f>
        <v>1</v>
      </c>
      <c r="E25" s="412">
        <f>' Шаблон материалов'!D8</f>
        <v>1</v>
      </c>
      <c r="F25" s="412" t="str">
        <f>' Шаблон материалов'!E8</f>
        <v>кв. метр</v>
      </c>
      <c r="G25" s="412">
        <f>' Шаблон материалов'!F8</f>
        <v>760</v>
      </c>
      <c r="H25" s="412"/>
      <c r="I25" s="413">
        <f t="shared" si="1"/>
        <v>0</v>
      </c>
      <c r="J25" s="775">
        <f t="shared" si="2"/>
        <v>0</v>
      </c>
      <c r="K25" s="776"/>
    </row>
    <row r="26" spans="1:11" hidden="1">
      <c r="A26" s="109">
        <v>8</v>
      </c>
      <c r="B26" s="297"/>
      <c r="C26" s="412" t="str">
        <f>' Шаблон материалов'!B9</f>
        <v>Провод 3-хжильный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метр. Пог.</v>
      </c>
      <c r="G26" s="412">
        <f>' Шаблон материалов'!F9</f>
        <v>26</v>
      </c>
      <c r="H26" s="412"/>
      <c r="I26" s="413">
        <f t="shared" si="1"/>
        <v>0</v>
      </c>
      <c r="J26" s="775">
        <f t="shared" si="2"/>
        <v>0</v>
      </c>
      <c r="K26" s="776"/>
    </row>
    <row r="27" spans="1:11" hidden="1">
      <c r="A27" s="109">
        <v>9</v>
      </c>
      <c r="B27" s="300"/>
      <c r="C27" s="412" t="str">
        <f>' Шаблон материалов'!B10</f>
        <v>Блок бетонный 1 х 1 х 0,15 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куб. метр</v>
      </c>
      <c r="G27" s="412">
        <f>' Шаблон материалов'!F10</f>
        <v>20000</v>
      </c>
      <c r="H27" s="412"/>
      <c r="I27" s="413">
        <f t="shared" si="1"/>
        <v>0</v>
      </c>
      <c r="J27" s="775">
        <f t="shared" si="2"/>
        <v>0</v>
      </c>
      <c r="K27" s="776"/>
    </row>
    <row r="28" spans="1:11" hidden="1">
      <c r="A28" s="109">
        <v>10</v>
      </c>
      <c r="B28" s="300"/>
      <c r="C28" s="412" t="str">
        <f>' Шаблон материалов'!B11</f>
        <v>Блок бетонный 2 х 3 х 0,7 м</v>
      </c>
      <c r="D28" s="412">
        <f>' Шаблон материалов'!C11</f>
        <v>1</v>
      </c>
      <c r="E28" s="412">
        <f>' Шаблон материалов'!D11</f>
        <v>1</v>
      </c>
      <c r="F28" s="412" t="str">
        <f>' Шаблон материалов'!E11</f>
        <v>куб. метр</v>
      </c>
      <c r="G28" s="412">
        <f>' Шаблон материалов'!F11</f>
        <v>20000</v>
      </c>
      <c r="H28" s="412"/>
      <c r="I28" s="413">
        <f t="shared" si="1"/>
        <v>0</v>
      </c>
      <c r="J28" s="775">
        <f t="shared" si="2"/>
        <v>0</v>
      </c>
      <c r="K28" s="776"/>
    </row>
    <row r="29" spans="1:11" hidden="1">
      <c r="A29" s="109">
        <v>11</v>
      </c>
      <c r="B29" s="300"/>
      <c r="C29" s="412">
        <f>' Шаблон материалов'!B12</f>
        <v>0</v>
      </c>
      <c r="D29" s="412">
        <f>' Шаблон материалов'!C12</f>
        <v>0</v>
      </c>
      <c r="E29" s="412">
        <f>' Шаблон материалов'!D12</f>
        <v>0</v>
      </c>
      <c r="F29" s="412">
        <f>' Шаблон материалов'!E12</f>
        <v>0</v>
      </c>
      <c r="G29" s="412">
        <f>' Шаблон материалов'!F12</f>
        <v>0</v>
      </c>
      <c r="H29" s="412"/>
      <c r="I29" s="413">
        <f t="shared" si="1"/>
        <v>0</v>
      </c>
      <c r="J29" s="775">
        <f t="shared" si="2"/>
        <v>0</v>
      </c>
      <c r="K29" s="776"/>
    </row>
    <row r="30" spans="1:11" hidden="1">
      <c r="A30" s="109">
        <v>12</v>
      </c>
      <c r="B30" s="300"/>
      <c r="C30" s="412">
        <f>' Шаблон материалов'!B13</f>
        <v>0</v>
      </c>
      <c r="D30" s="412">
        <f>' Шаблон материалов'!C13</f>
        <v>0</v>
      </c>
      <c r="E30" s="412">
        <f>' Шаблон материалов'!D13</f>
        <v>0</v>
      </c>
      <c r="F30" s="412">
        <f>' Шаблон материалов'!E13</f>
        <v>0</v>
      </c>
      <c r="G30" s="412">
        <f>' Шаблон материалов'!F13</f>
        <v>0</v>
      </c>
      <c r="H30" s="412"/>
      <c r="I30" s="413">
        <f t="shared" si="1"/>
        <v>0</v>
      </c>
      <c r="J30" s="775">
        <f t="shared" si="2"/>
        <v>0</v>
      </c>
      <c r="K30" s="776"/>
    </row>
    <row r="31" spans="1:11" hidden="1">
      <c r="A31" s="109">
        <v>13</v>
      </c>
      <c r="B31" s="300"/>
      <c r="C31" s="412">
        <f>' Шаблон материалов'!B14</f>
        <v>0</v>
      </c>
      <c r="D31" s="412">
        <f>' Шаблон материалов'!C14</f>
        <v>0</v>
      </c>
      <c r="E31" s="412">
        <f>' Шаблон материалов'!D14</f>
        <v>0</v>
      </c>
      <c r="F31" s="412">
        <f>' Шаблон материалов'!E14</f>
        <v>0</v>
      </c>
      <c r="G31" s="412">
        <f>' Шаблон материалов'!F14</f>
        <v>0</v>
      </c>
      <c r="H31" s="412"/>
      <c r="I31" s="413">
        <f t="shared" si="1"/>
        <v>0</v>
      </c>
      <c r="J31" s="775">
        <f t="shared" si="2"/>
        <v>0</v>
      </c>
      <c r="K31" s="776"/>
    </row>
    <row r="32" spans="1:11" hidden="1">
      <c r="A32" s="109">
        <v>14</v>
      </c>
      <c r="B32" s="300"/>
      <c r="C32" s="412">
        <f>' Шаблон материалов'!B15</f>
        <v>0</v>
      </c>
      <c r="D32" s="412">
        <f>' Шаблон материалов'!C15</f>
        <v>0</v>
      </c>
      <c r="E32" s="412">
        <f>' Шаблон материалов'!D15</f>
        <v>0</v>
      </c>
      <c r="F32" s="412">
        <f>' Шаблон материалов'!E15</f>
        <v>0</v>
      </c>
      <c r="G32" s="412">
        <f>' Шаблон материалов'!F15</f>
        <v>0</v>
      </c>
      <c r="H32" s="412"/>
      <c r="I32" s="413">
        <f t="shared" si="1"/>
        <v>0</v>
      </c>
      <c r="J32" s="775">
        <f t="shared" si="2"/>
        <v>0</v>
      </c>
      <c r="K32" s="776"/>
    </row>
    <row r="33" spans="1:11" hidden="1">
      <c r="A33" s="109">
        <v>15</v>
      </c>
      <c r="B33" s="300"/>
      <c r="C33" s="412">
        <f>' Шаблон материалов'!B16</f>
        <v>0</v>
      </c>
      <c r="D33" s="412">
        <f>' Шаблон материалов'!C16</f>
        <v>0</v>
      </c>
      <c r="E33" s="412">
        <f>' Шаблон материалов'!D16</f>
        <v>0</v>
      </c>
      <c r="F33" s="412">
        <f>' Шаблон материалов'!E16</f>
        <v>0</v>
      </c>
      <c r="G33" s="412">
        <f>' Шаблон материалов'!F16</f>
        <v>0</v>
      </c>
      <c r="H33" s="412"/>
      <c r="I33" s="413">
        <f t="shared" si="1"/>
        <v>0</v>
      </c>
      <c r="J33" s="775">
        <f t="shared" si="2"/>
        <v>0</v>
      </c>
      <c r="K33" s="776"/>
    </row>
    <row r="34" spans="1:11" hidden="1">
      <c r="A34" s="109">
        <v>16</v>
      </c>
      <c r="B34" s="300"/>
      <c r="C34" s="412">
        <f>' Шаблон материалов'!B17</f>
        <v>0</v>
      </c>
      <c r="D34" s="412">
        <f>' Шаблон материалов'!C17</f>
        <v>0</v>
      </c>
      <c r="E34" s="412">
        <f>' Шаблон материалов'!D17</f>
        <v>0</v>
      </c>
      <c r="F34" s="412">
        <f>' Шаблон материалов'!E17</f>
        <v>0</v>
      </c>
      <c r="G34" s="412">
        <f>' Шаблон материалов'!F17</f>
        <v>0</v>
      </c>
      <c r="H34" s="412"/>
      <c r="I34" s="413">
        <f t="shared" si="1"/>
        <v>0</v>
      </c>
      <c r="J34" s="775">
        <f t="shared" si="2"/>
        <v>0</v>
      </c>
      <c r="K34" s="776"/>
    </row>
    <row r="35" spans="1:11" hidden="1">
      <c r="A35" s="109">
        <v>17</v>
      </c>
      <c r="B35" s="300"/>
      <c r="C35" s="412">
        <f>' Шаблон материалов'!B18</f>
        <v>0</v>
      </c>
      <c r="D35" s="412">
        <f>' Шаблон материалов'!C18</f>
        <v>0</v>
      </c>
      <c r="E35" s="412">
        <f>' Шаблон материалов'!D18</f>
        <v>0</v>
      </c>
      <c r="F35" s="412">
        <f>' Шаблон материалов'!E18</f>
        <v>0</v>
      </c>
      <c r="G35" s="412">
        <f>' Шаблон материалов'!F18</f>
        <v>0</v>
      </c>
      <c r="H35" s="412"/>
      <c r="I35" s="413">
        <f t="shared" si="1"/>
        <v>0</v>
      </c>
      <c r="J35" s="775">
        <f t="shared" si="2"/>
        <v>0</v>
      </c>
      <c r="K35" s="776"/>
    </row>
    <row r="36" spans="1:11" hidden="1">
      <c r="A36" s="109">
        <v>18</v>
      </c>
      <c r="B36" s="300"/>
      <c r="C36" s="412">
        <f>' Шаблон материалов'!B19</f>
        <v>0</v>
      </c>
      <c r="D36" s="412">
        <f>' Шаблон материалов'!C19</f>
        <v>0</v>
      </c>
      <c r="E36" s="412">
        <f>' Шаблон материалов'!D19</f>
        <v>0</v>
      </c>
      <c r="F36" s="412">
        <f>' Шаблон материалов'!E19</f>
        <v>0</v>
      </c>
      <c r="G36" s="412">
        <f>' Шаблон материалов'!F19</f>
        <v>0</v>
      </c>
      <c r="H36" s="412"/>
      <c r="I36" s="413">
        <f t="shared" si="1"/>
        <v>0</v>
      </c>
      <c r="J36" s="775">
        <f t="shared" si="2"/>
        <v>0</v>
      </c>
      <c r="K36" s="776"/>
    </row>
    <row r="37" spans="1:11" hidden="1">
      <c r="A37" s="109">
        <v>19</v>
      </c>
      <c r="B37" s="300"/>
      <c r="C37" s="412">
        <f>' Шаблон материалов'!B20</f>
        <v>0</v>
      </c>
      <c r="D37" s="412">
        <f>' Шаблон материалов'!C20</f>
        <v>0</v>
      </c>
      <c r="E37" s="412">
        <f>' Шаблон материалов'!D20</f>
        <v>0</v>
      </c>
      <c r="F37" s="412">
        <f>' Шаблон материалов'!E20</f>
        <v>0</v>
      </c>
      <c r="G37" s="412">
        <f>' Шаблон материалов'!F20</f>
        <v>0</v>
      </c>
      <c r="H37" s="412"/>
      <c r="I37" s="413">
        <f t="shared" si="1"/>
        <v>0</v>
      </c>
      <c r="J37" s="775">
        <f t="shared" si="2"/>
        <v>0</v>
      </c>
      <c r="K37" s="776"/>
    </row>
    <row r="38" spans="1:11" hidden="1">
      <c r="A38" s="109">
        <v>20</v>
      </c>
      <c r="B38" s="300"/>
      <c r="C38" s="412">
        <f>' Шаблон материалов'!B21</f>
        <v>0</v>
      </c>
      <c r="D38" s="412">
        <f>' Шаблон материалов'!C21</f>
        <v>0</v>
      </c>
      <c r="E38" s="412">
        <f>' Шаблон материалов'!D21</f>
        <v>0</v>
      </c>
      <c r="F38" s="412">
        <f>' Шаблон материалов'!E21</f>
        <v>0</v>
      </c>
      <c r="G38" s="412">
        <f>' Шаблон материалов'!F21</f>
        <v>0</v>
      </c>
      <c r="H38" s="412"/>
      <c r="I38" s="413">
        <f t="shared" si="1"/>
        <v>0</v>
      </c>
      <c r="J38" s="775">
        <f t="shared" si="2"/>
        <v>0</v>
      </c>
      <c r="K38" s="776"/>
    </row>
    <row r="39" spans="1:11" hidden="1">
      <c r="A39" s="109">
        <v>21</v>
      </c>
      <c r="B39" s="300"/>
      <c r="C39" s="412">
        <f>' Шаблон материалов'!B22</f>
        <v>0</v>
      </c>
      <c r="D39" s="412">
        <f>' Шаблон материалов'!C22</f>
        <v>0</v>
      </c>
      <c r="E39" s="412">
        <f>' Шаблон материалов'!D22</f>
        <v>0</v>
      </c>
      <c r="F39" s="412">
        <f>' Шаблон материалов'!E22</f>
        <v>0</v>
      </c>
      <c r="G39" s="412">
        <f>' Шаблон материалов'!F22</f>
        <v>0</v>
      </c>
      <c r="H39" s="412"/>
      <c r="I39" s="413">
        <f t="shared" si="1"/>
        <v>0</v>
      </c>
      <c r="J39" s="775">
        <f t="shared" si="2"/>
        <v>0</v>
      </c>
      <c r="K39" s="776"/>
    </row>
    <row r="40" spans="1:11" hidden="1">
      <c r="A40" s="109">
        <v>22</v>
      </c>
      <c r="B40" s="300"/>
      <c r="C40" s="412">
        <f>' Шаблон материалов'!B23</f>
        <v>0</v>
      </c>
      <c r="D40" s="412">
        <f>' Шаблон материалов'!C23</f>
        <v>0</v>
      </c>
      <c r="E40" s="412">
        <f>' Шаблон материалов'!D23</f>
        <v>0</v>
      </c>
      <c r="F40" s="412">
        <f>' Шаблон материалов'!E23</f>
        <v>0</v>
      </c>
      <c r="G40" s="412">
        <f>' Шаблон материалов'!F23</f>
        <v>0</v>
      </c>
      <c r="H40" s="412"/>
      <c r="I40" s="413">
        <f t="shared" si="1"/>
        <v>0</v>
      </c>
      <c r="J40" s="775">
        <f t="shared" si="2"/>
        <v>0</v>
      </c>
      <c r="K40" s="776"/>
    </row>
    <row r="41" spans="1:11" hidden="1">
      <c r="A41" s="109">
        <v>23</v>
      </c>
      <c r="B41" s="300"/>
      <c r="C41" s="412">
        <f>' Шаблон материалов'!B24</f>
        <v>0</v>
      </c>
      <c r="D41" s="412">
        <f>' Шаблон материалов'!C24</f>
        <v>0</v>
      </c>
      <c r="E41" s="412">
        <f>' Шаблон материалов'!D24</f>
        <v>0</v>
      </c>
      <c r="F41" s="412">
        <f>' Шаблон материалов'!E24</f>
        <v>0</v>
      </c>
      <c r="G41" s="412">
        <f>' Шаблон материалов'!F24</f>
        <v>0</v>
      </c>
      <c r="H41" s="412"/>
      <c r="I41" s="413">
        <f t="shared" si="1"/>
        <v>0</v>
      </c>
      <c r="J41" s="775">
        <f t="shared" si="2"/>
        <v>0</v>
      </c>
      <c r="K41" s="776"/>
    </row>
    <row r="42" spans="1:11" hidden="1">
      <c r="A42" s="109">
        <v>24</v>
      </c>
      <c r="B42" s="300"/>
      <c r="C42" s="412">
        <f>' Шаблон материалов'!B25</f>
        <v>0</v>
      </c>
      <c r="D42" s="412">
        <f>' Шаблон материалов'!C25</f>
        <v>0</v>
      </c>
      <c r="E42" s="412">
        <f>' Шаблон материалов'!D25</f>
        <v>0</v>
      </c>
      <c r="F42" s="412">
        <f>' Шаблон материалов'!E25</f>
        <v>0</v>
      </c>
      <c r="G42" s="412">
        <f>' Шаблон материалов'!F25</f>
        <v>0</v>
      </c>
      <c r="H42" s="412"/>
      <c r="I42" s="413">
        <f t="shared" si="1"/>
        <v>0</v>
      </c>
      <c r="J42" s="775">
        <f t="shared" si="2"/>
        <v>0</v>
      </c>
      <c r="K42" s="776"/>
    </row>
    <row r="43" spans="1:11" hidden="1">
      <c r="A43" s="109">
        <v>25</v>
      </c>
      <c r="B43" s="300"/>
      <c r="C43" s="412">
        <f>' Шаблон материалов'!B26</f>
        <v>0</v>
      </c>
      <c r="D43" s="412">
        <f>' Шаблон материалов'!C26</f>
        <v>0</v>
      </c>
      <c r="E43" s="412">
        <f>' Шаблон материалов'!D26</f>
        <v>0</v>
      </c>
      <c r="F43" s="412">
        <f>' Шаблон материалов'!E26</f>
        <v>0</v>
      </c>
      <c r="G43" s="412">
        <f>' Шаблон материалов'!F26</f>
        <v>0</v>
      </c>
      <c r="H43" s="412"/>
      <c r="I43" s="413">
        <f t="shared" si="1"/>
        <v>0</v>
      </c>
      <c r="J43" s="775">
        <f t="shared" si="2"/>
        <v>0</v>
      </c>
      <c r="K43" s="776"/>
    </row>
    <row r="44" spans="1:11" hidden="1">
      <c r="A44" s="109">
        <v>26</v>
      </c>
      <c r="B44" s="300"/>
      <c r="C44" s="412">
        <f>' Шаблон материалов'!B27</f>
        <v>0</v>
      </c>
      <c r="D44" s="412">
        <f>' Шаблон материалов'!C27</f>
        <v>0</v>
      </c>
      <c r="E44" s="412">
        <f>' Шаблон материалов'!D27</f>
        <v>0</v>
      </c>
      <c r="F44" s="412">
        <f>' Шаблон материалов'!E27</f>
        <v>0</v>
      </c>
      <c r="G44" s="412">
        <f>' Шаблон материалов'!F27</f>
        <v>0</v>
      </c>
      <c r="H44" s="412"/>
      <c r="I44" s="413">
        <f t="shared" si="1"/>
        <v>0</v>
      </c>
      <c r="J44" s="775">
        <f t="shared" si="2"/>
        <v>0</v>
      </c>
      <c r="K44" s="776"/>
    </row>
    <row r="45" spans="1:11" hidden="1">
      <c r="A45" s="109">
        <v>27</v>
      </c>
      <c r="B45" s="300"/>
      <c r="C45" s="412">
        <f>' Шаблон материалов'!B28</f>
        <v>0</v>
      </c>
      <c r="D45" s="412">
        <f>' Шаблон материалов'!C28</f>
        <v>0</v>
      </c>
      <c r="E45" s="412">
        <f>' Шаблон материалов'!D28</f>
        <v>0</v>
      </c>
      <c r="F45" s="412">
        <f>' Шаблон материалов'!E28</f>
        <v>0</v>
      </c>
      <c r="G45" s="412">
        <f>' Шаблон материалов'!F28</f>
        <v>0</v>
      </c>
      <c r="H45" s="412"/>
      <c r="I45" s="413">
        <f t="shared" si="1"/>
        <v>0</v>
      </c>
      <c r="J45" s="775">
        <f t="shared" si="2"/>
        <v>0</v>
      </c>
      <c r="K45" s="776"/>
    </row>
    <row r="46" spans="1:11" hidden="1">
      <c r="A46" s="109">
        <v>28</v>
      </c>
      <c r="B46" s="300"/>
      <c r="C46" s="412">
        <f>' Шаблон материалов'!B29</f>
        <v>0</v>
      </c>
      <c r="D46" s="412">
        <f>' Шаблон материалов'!C29</f>
        <v>0</v>
      </c>
      <c r="E46" s="412">
        <f>' Шаблон материалов'!D29</f>
        <v>0</v>
      </c>
      <c r="F46" s="412">
        <f>' Шаблон материалов'!E29</f>
        <v>0</v>
      </c>
      <c r="G46" s="412">
        <f>' Шаблон материалов'!F29</f>
        <v>0</v>
      </c>
      <c r="H46" s="412"/>
      <c r="I46" s="413">
        <f t="shared" si="1"/>
        <v>0</v>
      </c>
      <c r="J46" s="775">
        <f t="shared" si="2"/>
        <v>0</v>
      </c>
      <c r="K46" s="776"/>
    </row>
    <row r="47" spans="1:11" hidden="1">
      <c r="A47" s="109">
        <v>29</v>
      </c>
      <c r="B47" s="300"/>
      <c r="C47" s="412">
        <f>' Шаблон материалов'!B30</f>
        <v>0</v>
      </c>
      <c r="D47" s="412">
        <f>' Шаблон материалов'!C30</f>
        <v>0</v>
      </c>
      <c r="E47" s="412">
        <f>' Шаблон материалов'!D30</f>
        <v>0</v>
      </c>
      <c r="F47" s="412">
        <f>' Шаблон материалов'!E30</f>
        <v>0</v>
      </c>
      <c r="G47" s="412">
        <f>' Шаблон материалов'!F30</f>
        <v>0</v>
      </c>
      <c r="H47" s="412"/>
      <c r="I47" s="413">
        <f t="shared" si="1"/>
        <v>0</v>
      </c>
      <c r="J47" s="775">
        <f t="shared" si="2"/>
        <v>0</v>
      </c>
      <c r="K47" s="776"/>
    </row>
    <row r="48" spans="1:11" hidden="1">
      <c r="A48" s="109">
        <v>30</v>
      </c>
      <c r="B48" s="300"/>
      <c r="C48" s="412">
        <f>' Шаблон материалов'!B31</f>
        <v>0</v>
      </c>
      <c r="D48" s="412">
        <f>' Шаблон материалов'!C31</f>
        <v>0</v>
      </c>
      <c r="E48" s="412">
        <f>' Шаблон материалов'!D31</f>
        <v>0</v>
      </c>
      <c r="F48" s="412">
        <f>' Шаблон материалов'!E31</f>
        <v>0</v>
      </c>
      <c r="G48" s="412">
        <f>' Шаблон материалов'!F31</f>
        <v>0</v>
      </c>
      <c r="H48" s="412"/>
      <c r="I48" s="413">
        <f t="shared" si="1"/>
        <v>0</v>
      </c>
      <c r="J48" s="775">
        <f t="shared" si="2"/>
        <v>0</v>
      </c>
      <c r="K48" s="776"/>
    </row>
    <row r="49" spans="1:11" hidden="1">
      <c r="A49" s="109">
        <v>31</v>
      </c>
      <c r="B49" s="300"/>
      <c r="C49" s="412">
        <f>' Шаблон материалов'!B32</f>
        <v>0</v>
      </c>
      <c r="D49" s="412">
        <f>' Шаблон материалов'!C32</f>
        <v>0</v>
      </c>
      <c r="E49" s="412">
        <f>' Шаблон материалов'!D32</f>
        <v>0</v>
      </c>
      <c r="F49" s="412">
        <f>' Шаблон материалов'!E32</f>
        <v>0</v>
      </c>
      <c r="G49" s="412">
        <f>' Шаблон материалов'!F32</f>
        <v>0</v>
      </c>
      <c r="H49" s="412"/>
      <c r="I49" s="413">
        <f t="shared" si="1"/>
        <v>0</v>
      </c>
      <c r="J49" s="775">
        <f t="shared" si="2"/>
        <v>0</v>
      </c>
      <c r="K49" s="776"/>
    </row>
    <row r="50" spans="1:11" hidden="1">
      <c r="A50" s="109">
        <v>32</v>
      </c>
      <c r="B50" s="300"/>
      <c r="C50" s="412">
        <f>' Шаблон материалов'!B33</f>
        <v>0</v>
      </c>
      <c r="D50" s="412">
        <f>' Шаблон материалов'!C33</f>
        <v>0</v>
      </c>
      <c r="E50" s="412">
        <f>' Шаблон материалов'!D33</f>
        <v>0</v>
      </c>
      <c r="F50" s="412">
        <f>' Шаблон материалов'!E33</f>
        <v>0</v>
      </c>
      <c r="G50" s="412">
        <f>' Шаблон материалов'!F33</f>
        <v>0</v>
      </c>
      <c r="H50" s="412"/>
      <c r="I50" s="413">
        <f t="shared" si="1"/>
        <v>0</v>
      </c>
      <c r="J50" s="775">
        <f t="shared" si="2"/>
        <v>0</v>
      </c>
      <c r="K50" s="776"/>
    </row>
    <row r="51" spans="1:11" hidden="1">
      <c r="A51" s="109">
        <v>33</v>
      </c>
      <c r="B51" s="300"/>
      <c r="C51" s="412">
        <f>' Шаблон материалов'!B34</f>
        <v>0</v>
      </c>
      <c r="D51" s="412">
        <f>' Шаблон материалов'!C34</f>
        <v>0</v>
      </c>
      <c r="E51" s="412">
        <f>' Шаблон материалов'!D34</f>
        <v>0</v>
      </c>
      <c r="F51" s="412">
        <f>' Шаблон материалов'!E34</f>
        <v>0</v>
      </c>
      <c r="G51" s="412">
        <f>' Шаблон материалов'!F34</f>
        <v>0</v>
      </c>
      <c r="H51" s="412"/>
      <c r="I51" s="413">
        <f t="shared" si="1"/>
        <v>0</v>
      </c>
      <c r="J51" s="775">
        <f t="shared" si="2"/>
        <v>0</v>
      </c>
      <c r="K51" s="776"/>
    </row>
    <row r="52" spans="1:11" hidden="1">
      <c r="A52" s="109">
        <v>34</v>
      </c>
      <c r="B52" s="300"/>
      <c r="C52" s="412">
        <f>' Шаблон материалов'!B35</f>
        <v>0</v>
      </c>
      <c r="D52" s="412">
        <f>' Шаблон материалов'!C35</f>
        <v>0</v>
      </c>
      <c r="E52" s="412">
        <f>' Шаблон материалов'!D35</f>
        <v>0</v>
      </c>
      <c r="F52" s="412">
        <f>' Шаблон материалов'!E35</f>
        <v>0</v>
      </c>
      <c r="G52" s="412">
        <f>' Шаблон материалов'!F35</f>
        <v>0</v>
      </c>
      <c r="H52" s="412"/>
      <c r="I52" s="413">
        <f t="shared" si="1"/>
        <v>0</v>
      </c>
      <c r="J52" s="775">
        <f t="shared" si="2"/>
        <v>0</v>
      </c>
      <c r="K52" s="776"/>
    </row>
    <row r="53" spans="1:11" hidden="1">
      <c r="A53" s="109">
        <v>35</v>
      </c>
      <c r="B53" s="300"/>
      <c r="C53" s="412">
        <f>' Шаблон материалов'!B36</f>
        <v>0</v>
      </c>
      <c r="D53" s="412">
        <f>' Шаблон материалов'!C36</f>
        <v>0</v>
      </c>
      <c r="E53" s="412">
        <f>' Шаблон материалов'!D36</f>
        <v>0</v>
      </c>
      <c r="F53" s="412">
        <f>' Шаблон материалов'!E36</f>
        <v>0</v>
      </c>
      <c r="G53" s="412">
        <f>' Шаблон материалов'!F36</f>
        <v>0</v>
      </c>
      <c r="H53" s="412"/>
      <c r="I53" s="413">
        <f t="shared" si="1"/>
        <v>0</v>
      </c>
      <c r="J53" s="775">
        <f t="shared" si="2"/>
        <v>0</v>
      </c>
      <c r="K53" s="776"/>
    </row>
    <row r="54" spans="1:11" hidden="1">
      <c r="A54" s="109">
        <v>36</v>
      </c>
      <c r="B54" s="300"/>
      <c r="C54" s="412">
        <f>' Шаблон материалов'!B37</f>
        <v>0</v>
      </c>
      <c r="D54" s="412">
        <f>' Шаблон материалов'!C37</f>
        <v>0</v>
      </c>
      <c r="E54" s="412">
        <f>' Шаблон материалов'!D37</f>
        <v>0</v>
      </c>
      <c r="F54" s="412">
        <f>' Шаблон материалов'!E37</f>
        <v>0</v>
      </c>
      <c r="G54" s="412">
        <f>' Шаблон материалов'!F37</f>
        <v>0</v>
      </c>
      <c r="H54" s="412"/>
      <c r="I54" s="413">
        <f t="shared" si="1"/>
        <v>0</v>
      </c>
      <c r="J54" s="775">
        <f t="shared" si="2"/>
        <v>0</v>
      </c>
      <c r="K54" s="776"/>
    </row>
    <row r="55" spans="1:11" hidden="1">
      <c r="A55" s="109">
        <v>37</v>
      </c>
      <c r="B55" s="300"/>
      <c r="C55" s="412">
        <f>' Шаблон материалов'!B38</f>
        <v>0</v>
      </c>
      <c r="D55" s="412">
        <f>' Шаблон материалов'!C38</f>
        <v>0</v>
      </c>
      <c r="E55" s="412">
        <f>' Шаблон материалов'!D38</f>
        <v>0</v>
      </c>
      <c r="F55" s="412">
        <f>' Шаблон материалов'!E38</f>
        <v>0</v>
      </c>
      <c r="G55" s="412">
        <f>' Шаблон материалов'!F38</f>
        <v>0</v>
      </c>
      <c r="H55" s="412"/>
      <c r="I55" s="413">
        <f t="shared" si="1"/>
        <v>0</v>
      </c>
      <c r="J55" s="775">
        <f t="shared" si="2"/>
        <v>0</v>
      </c>
      <c r="K55" s="776"/>
    </row>
    <row r="56" spans="1:11" hidden="1">
      <c r="A56" s="109">
        <v>38</v>
      </c>
      <c r="B56" s="300"/>
      <c r="C56" s="412">
        <f>' Шаблон материалов'!B39</f>
        <v>0</v>
      </c>
      <c r="D56" s="412">
        <f>' Шаблон материалов'!C39</f>
        <v>0</v>
      </c>
      <c r="E56" s="412">
        <f>' Шаблон материалов'!D39</f>
        <v>0</v>
      </c>
      <c r="F56" s="412">
        <f>' Шаблон материалов'!E39</f>
        <v>0</v>
      </c>
      <c r="G56" s="412">
        <f>' Шаблон материалов'!F39</f>
        <v>0</v>
      </c>
      <c r="H56" s="412"/>
      <c r="I56" s="413">
        <f t="shared" si="1"/>
        <v>0</v>
      </c>
      <c r="J56" s="775">
        <f t="shared" si="2"/>
        <v>0</v>
      </c>
      <c r="K56" s="776"/>
    </row>
    <row r="57" spans="1:11" hidden="1">
      <c r="A57" s="109">
        <v>39</v>
      </c>
      <c r="B57" s="300"/>
      <c r="C57" s="412">
        <f>' Шаблон материалов'!B40</f>
        <v>0</v>
      </c>
      <c r="D57" s="412">
        <f>' Шаблон материалов'!C40</f>
        <v>0</v>
      </c>
      <c r="E57" s="412">
        <f>' Шаблон материалов'!D40</f>
        <v>0</v>
      </c>
      <c r="F57" s="412">
        <f>' Шаблон материалов'!E40</f>
        <v>0</v>
      </c>
      <c r="G57" s="412">
        <f>' Шаблон материалов'!F40</f>
        <v>0</v>
      </c>
      <c r="H57" s="412"/>
      <c r="I57" s="413">
        <f t="shared" si="1"/>
        <v>0</v>
      </c>
      <c r="J57" s="775">
        <f t="shared" si="2"/>
        <v>0</v>
      </c>
      <c r="K57" s="776"/>
    </row>
    <row r="58" spans="1:11" hidden="1">
      <c r="A58" s="109">
        <v>40</v>
      </c>
      <c r="B58" s="300"/>
      <c r="C58" s="412">
        <f>' Шаблон материалов'!B41</f>
        <v>0</v>
      </c>
      <c r="D58" s="412">
        <f>' Шаблон материалов'!C41</f>
        <v>0</v>
      </c>
      <c r="E58" s="412">
        <f>' Шаблон материалов'!D41</f>
        <v>0</v>
      </c>
      <c r="F58" s="412">
        <f>' Шаблон материалов'!E41</f>
        <v>0</v>
      </c>
      <c r="G58" s="412">
        <f>' Шаблон материалов'!F41</f>
        <v>0</v>
      </c>
      <c r="H58" s="412"/>
      <c r="I58" s="413">
        <f t="shared" si="1"/>
        <v>0</v>
      </c>
      <c r="J58" s="775">
        <f t="shared" si="2"/>
        <v>0</v>
      </c>
      <c r="K58" s="776"/>
    </row>
    <row r="59" spans="1:11" hidden="1">
      <c r="A59" s="109">
        <v>41</v>
      </c>
      <c r="B59" s="300"/>
      <c r="C59" s="412">
        <f>' Шаблон материалов'!B42</f>
        <v>0</v>
      </c>
      <c r="D59" s="412">
        <f>' Шаблон материалов'!C42</f>
        <v>0</v>
      </c>
      <c r="E59" s="412">
        <f>' Шаблон материалов'!D42</f>
        <v>0</v>
      </c>
      <c r="F59" s="412">
        <f>' Шаблон материалов'!E42</f>
        <v>0</v>
      </c>
      <c r="G59" s="412">
        <f>' Шаблон материалов'!F42</f>
        <v>0</v>
      </c>
      <c r="H59" s="412"/>
      <c r="I59" s="413">
        <f t="shared" si="1"/>
        <v>0</v>
      </c>
      <c r="J59" s="775">
        <f t="shared" si="2"/>
        <v>0</v>
      </c>
      <c r="K59" s="776"/>
    </row>
    <row r="60" spans="1:11" hidden="1">
      <c r="A60" s="109">
        <v>42</v>
      </c>
      <c r="B60" s="300"/>
      <c r="C60" s="412">
        <f>' Шаблон материалов'!B43</f>
        <v>0</v>
      </c>
      <c r="D60" s="412">
        <f>' Шаблон материалов'!C43</f>
        <v>0</v>
      </c>
      <c r="E60" s="412">
        <f>' Шаблон материалов'!D43</f>
        <v>0</v>
      </c>
      <c r="F60" s="412">
        <f>' Шаблон материалов'!E43</f>
        <v>0</v>
      </c>
      <c r="G60" s="412">
        <f>' Шаблон материалов'!F43</f>
        <v>0</v>
      </c>
      <c r="H60" s="412"/>
      <c r="I60" s="413">
        <f t="shared" si="1"/>
        <v>0</v>
      </c>
      <c r="J60" s="775">
        <f t="shared" si="2"/>
        <v>0</v>
      </c>
      <c r="K60" s="776"/>
    </row>
    <row r="61" spans="1:11" hidden="1">
      <c r="A61" s="109">
        <v>43</v>
      </c>
      <c r="B61" s="300"/>
      <c r="C61" s="412">
        <f>' Шаблон материалов'!B44</f>
        <v>0</v>
      </c>
      <c r="D61" s="412">
        <f>' Шаблон материалов'!C44</f>
        <v>0</v>
      </c>
      <c r="E61" s="412">
        <f>' Шаблон материалов'!D44</f>
        <v>0</v>
      </c>
      <c r="F61" s="412">
        <f>' Шаблон материалов'!E44</f>
        <v>0</v>
      </c>
      <c r="G61" s="412">
        <f>' Шаблон материалов'!F44</f>
        <v>0</v>
      </c>
      <c r="H61" s="412"/>
      <c r="I61" s="413">
        <f t="shared" si="1"/>
        <v>0</v>
      </c>
      <c r="J61" s="775">
        <f t="shared" si="2"/>
        <v>0</v>
      </c>
      <c r="K61" s="776"/>
    </row>
    <row r="62" spans="1:11" hidden="1">
      <c r="A62" s="109">
        <v>44</v>
      </c>
      <c r="B62" s="300"/>
      <c r="C62" s="412">
        <f>' Шаблон материалов'!B45</f>
        <v>0</v>
      </c>
      <c r="D62" s="412">
        <f>' Шаблон материалов'!C45</f>
        <v>0</v>
      </c>
      <c r="E62" s="412">
        <f>' Шаблон материалов'!D45</f>
        <v>0</v>
      </c>
      <c r="F62" s="412">
        <f>' Шаблон материалов'!E45</f>
        <v>0</v>
      </c>
      <c r="G62" s="412">
        <f>' Шаблон материалов'!F45</f>
        <v>0</v>
      </c>
      <c r="H62" s="412"/>
      <c r="I62" s="413">
        <f t="shared" si="1"/>
        <v>0</v>
      </c>
      <c r="J62" s="775">
        <f t="shared" si="2"/>
        <v>0</v>
      </c>
      <c r="K62" s="776"/>
    </row>
    <row r="63" spans="1:11" hidden="1">
      <c r="A63" s="109">
        <v>45</v>
      </c>
      <c r="B63" s="300"/>
      <c r="C63" s="412">
        <f>' Шаблон материалов'!B46</f>
        <v>0</v>
      </c>
      <c r="D63" s="412">
        <f>' Шаблон материалов'!C46</f>
        <v>0</v>
      </c>
      <c r="E63" s="412">
        <f>' Шаблон материалов'!D46</f>
        <v>0</v>
      </c>
      <c r="F63" s="412">
        <f>' Шаблон материалов'!E46</f>
        <v>0</v>
      </c>
      <c r="G63" s="412">
        <f>' Шаблон материалов'!F46</f>
        <v>0</v>
      </c>
      <c r="H63" s="412"/>
      <c r="I63" s="413">
        <f t="shared" si="1"/>
        <v>0</v>
      </c>
      <c r="J63" s="775">
        <f t="shared" si="2"/>
        <v>0</v>
      </c>
      <c r="K63" s="776"/>
    </row>
    <row r="64" spans="1:11" hidden="1">
      <c r="A64" s="109">
        <v>46</v>
      </c>
      <c r="B64" s="300"/>
      <c r="C64" s="412">
        <f>' Шаблон материалов'!B47</f>
        <v>0</v>
      </c>
      <c r="D64" s="412">
        <f>' Шаблон материалов'!C47</f>
        <v>0</v>
      </c>
      <c r="E64" s="412">
        <f>' Шаблон материалов'!D47</f>
        <v>0</v>
      </c>
      <c r="F64" s="412">
        <f>' Шаблон материалов'!E47</f>
        <v>0</v>
      </c>
      <c r="G64" s="412">
        <f>' Шаблон материалов'!F47</f>
        <v>0</v>
      </c>
      <c r="H64" s="412"/>
      <c r="I64" s="413">
        <f t="shared" si="1"/>
        <v>0</v>
      </c>
      <c r="J64" s="775">
        <f t="shared" si="2"/>
        <v>0</v>
      </c>
      <c r="K64" s="776"/>
    </row>
    <row r="65" spans="1:11" hidden="1">
      <c r="A65" s="109">
        <v>47</v>
      </c>
      <c r="B65" s="300"/>
      <c r="C65" s="412">
        <f>' Шаблон материалов'!B48</f>
        <v>0</v>
      </c>
      <c r="D65" s="412">
        <f>' Шаблон материалов'!C48</f>
        <v>0</v>
      </c>
      <c r="E65" s="412">
        <f>' Шаблон материалов'!D48</f>
        <v>0</v>
      </c>
      <c r="F65" s="412">
        <f>' Шаблон материалов'!E48</f>
        <v>0</v>
      </c>
      <c r="G65" s="412">
        <f>' Шаблон материалов'!F48</f>
        <v>0</v>
      </c>
      <c r="H65" s="412"/>
      <c r="I65" s="413">
        <f t="shared" si="1"/>
        <v>0</v>
      </c>
      <c r="J65" s="775">
        <f t="shared" si="2"/>
        <v>0</v>
      </c>
      <c r="K65" s="776"/>
    </row>
    <row r="66" spans="1:11" hidden="1">
      <c r="A66" s="109">
        <v>48</v>
      </c>
      <c r="B66" s="300"/>
      <c r="C66" s="412">
        <f>' Шаблон материалов'!B49</f>
        <v>0</v>
      </c>
      <c r="D66" s="412">
        <f>' Шаблон материалов'!C49</f>
        <v>0</v>
      </c>
      <c r="E66" s="412">
        <f>' Шаблон материалов'!D49</f>
        <v>0</v>
      </c>
      <c r="F66" s="412">
        <f>' Шаблон материалов'!E49</f>
        <v>0</v>
      </c>
      <c r="G66" s="412">
        <f>' Шаблон материалов'!F49</f>
        <v>0</v>
      </c>
      <c r="H66" s="412"/>
      <c r="I66" s="413">
        <f t="shared" si="1"/>
        <v>0</v>
      </c>
      <c r="J66" s="775">
        <f t="shared" si="2"/>
        <v>0</v>
      </c>
      <c r="K66" s="776"/>
    </row>
    <row r="67" spans="1:11" hidden="1">
      <c r="A67" s="109">
        <v>49</v>
      </c>
      <c r="B67" s="300"/>
      <c r="C67" s="412">
        <f>' Шаблон материалов'!B50</f>
        <v>0</v>
      </c>
      <c r="D67" s="412">
        <f>' Шаблон материалов'!C50</f>
        <v>0</v>
      </c>
      <c r="E67" s="412">
        <f>' Шаблон материалов'!D50</f>
        <v>0</v>
      </c>
      <c r="F67" s="412">
        <f>' Шаблон материалов'!E50</f>
        <v>0</v>
      </c>
      <c r="G67" s="412">
        <f>' Шаблон материалов'!F50</f>
        <v>0</v>
      </c>
      <c r="H67" s="412"/>
      <c r="I67" s="413">
        <f t="shared" si="1"/>
        <v>0</v>
      </c>
      <c r="J67" s="775">
        <f t="shared" si="2"/>
        <v>0</v>
      </c>
      <c r="K67" s="776"/>
    </row>
    <row r="68" spans="1:11" hidden="1">
      <c r="A68" s="109">
        <v>50</v>
      </c>
      <c r="B68" s="300"/>
      <c r="C68" s="412">
        <f>' Шаблон материалов'!B51</f>
        <v>0</v>
      </c>
      <c r="D68" s="412">
        <f>' Шаблон материалов'!C51</f>
        <v>0</v>
      </c>
      <c r="E68" s="412">
        <f>' Шаблон материалов'!D51</f>
        <v>0</v>
      </c>
      <c r="F68" s="412">
        <f>' Шаблон материалов'!E51</f>
        <v>0</v>
      </c>
      <c r="G68" s="412">
        <f>' Шаблон материалов'!F51</f>
        <v>0</v>
      </c>
      <c r="H68" s="412"/>
      <c r="I68" s="413">
        <f t="shared" si="1"/>
        <v>0</v>
      </c>
      <c r="J68" s="775">
        <f t="shared" si="2"/>
        <v>0</v>
      </c>
      <c r="K68" s="776"/>
    </row>
    <row r="69" spans="1:11" hidden="1">
      <c r="A69" s="109">
        <v>51</v>
      </c>
      <c r="B69" s="300"/>
      <c r="C69" s="412">
        <f>' Шаблон материалов'!B52</f>
        <v>0</v>
      </c>
      <c r="D69" s="412">
        <f>' Шаблон материалов'!C52</f>
        <v>0</v>
      </c>
      <c r="E69" s="412">
        <f>' Шаблон материалов'!D52</f>
        <v>0</v>
      </c>
      <c r="F69" s="412">
        <f>' Шаблон материалов'!E52</f>
        <v>0</v>
      </c>
      <c r="G69" s="412">
        <f>' Шаблон материалов'!F52</f>
        <v>0</v>
      </c>
      <c r="H69" s="412"/>
      <c r="I69" s="413">
        <f t="shared" si="1"/>
        <v>0</v>
      </c>
      <c r="J69" s="775">
        <f t="shared" si="2"/>
        <v>0</v>
      </c>
      <c r="K69" s="776"/>
    </row>
    <row r="70" spans="1:11" hidden="1">
      <c r="A70" s="109">
        <v>52</v>
      </c>
      <c r="B70" s="300"/>
      <c r="C70" s="412">
        <f>' Шаблон материалов'!B53</f>
        <v>0</v>
      </c>
      <c r="D70" s="412">
        <f>' Шаблон материалов'!C53</f>
        <v>0</v>
      </c>
      <c r="E70" s="412">
        <f>' Шаблон материалов'!D53</f>
        <v>0</v>
      </c>
      <c r="F70" s="412">
        <f>' Шаблон материалов'!E53</f>
        <v>0</v>
      </c>
      <c r="G70" s="412">
        <f>' Шаблон материалов'!F53</f>
        <v>0</v>
      </c>
      <c r="H70" s="412"/>
      <c r="I70" s="413">
        <f t="shared" si="1"/>
        <v>0</v>
      </c>
      <c r="J70" s="775">
        <f t="shared" si="2"/>
        <v>0</v>
      </c>
      <c r="K70" s="776"/>
    </row>
    <row r="71" spans="1:11" hidden="1">
      <c r="A71" s="109">
        <v>53</v>
      </c>
      <c r="B71" s="300"/>
      <c r="C71" s="412">
        <f>' Шаблон материалов'!B54</f>
        <v>0</v>
      </c>
      <c r="D71" s="412">
        <f>' Шаблон материалов'!C54</f>
        <v>0</v>
      </c>
      <c r="E71" s="412">
        <f>' Шаблон материалов'!D54</f>
        <v>0</v>
      </c>
      <c r="F71" s="412">
        <f>' Шаблон материалов'!E54</f>
        <v>0</v>
      </c>
      <c r="G71" s="412">
        <f>' Шаблон материалов'!F54</f>
        <v>0</v>
      </c>
      <c r="H71" s="412"/>
      <c r="I71" s="413">
        <f t="shared" si="1"/>
        <v>0</v>
      </c>
      <c r="J71" s="775">
        <f t="shared" si="2"/>
        <v>0</v>
      </c>
      <c r="K71" s="776"/>
    </row>
    <row r="72" spans="1:11" hidden="1">
      <c r="A72" s="109">
        <v>54</v>
      </c>
      <c r="B72" s="300"/>
      <c r="C72" s="412">
        <f>' Шаблон материалов'!B55</f>
        <v>0</v>
      </c>
      <c r="D72" s="412">
        <f>' Шаблон материалов'!C55</f>
        <v>0</v>
      </c>
      <c r="E72" s="412">
        <f>' Шаблон материалов'!D55</f>
        <v>0</v>
      </c>
      <c r="F72" s="412">
        <f>' Шаблон материалов'!E55</f>
        <v>0</v>
      </c>
      <c r="G72" s="412">
        <f>' Шаблон материалов'!F55</f>
        <v>0</v>
      </c>
      <c r="H72" s="412"/>
      <c r="I72" s="413">
        <f t="shared" si="1"/>
        <v>0</v>
      </c>
      <c r="J72" s="775">
        <f t="shared" si="2"/>
        <v>0</v>
      </c>
      <c r="K72" s="776"/>
    </row>
    <row r="73" spans="1:11" hidden="1">
      <c r="A73" s="109">
        <v>55</v>
      </c>
      <c r="B73" s="300"/>
      <c r="C73" s="412">
        <f>' Шаблон материалов'!B56</f>
        <v>0</v>
      </c>
      <c r="D73" s="412">
        <f>' Шаблон материалов'!C56</f>
        <v>0</v>
      </c>
      <c r="E73" s="412">
        <f>' Шаблон материалов'!D56</f>
        <v>0</v>
      </c>
      <c r="F73" s="412">
        <f>' Шаблон материалов'!E56</f>
        <v>0</v>
      </c>
      <c r="G73" s="412">
        <f>' Шаблон материалов'!F56</f>
        <v>0</v>
      </c>
      <c r="H73" s="412"/>
      <c r="I73" s="413">
        <f t="shared" si="1"/>
        <v>0</v>
      </c>
      <c r="J73" s="775">
        <f t="shared" si="2"/>
        <v>0</v>
      </c>
      <c r="K73" s="776"/>
    </row>
    <row r="74" spans="1:11" hidden="1">
      <c r="A74" s="109">
        <v>56</v>
      </c>
      <c r="B74" s="300"/>
      <c r="C74" s="412">
        <f>' Шаблон материалов'!B57</f>
        <v>0</v>
      </c>
      <c r="D74" s="412">
        <f>' Шаблон материалов'!C57</f>
        <v>0</v>
      </c>
      <c r="E74" s="412">
        <f>' Шаблон материалов'!D57</f>
        <v>0</v>
      </c>
      <c r="F74" s="412">
        <f>' Шаблон материалов'!E57</f>
        <v>0</v>
      </c>
      <c r="G74" s="412">
        <f>' Шаблон материалов'!F57</f>
        <v>0</v>
      </c>
      <c r="H74" s="412"/>
      <c r="I74" s="413">
        <f t="shared" si="1"/>
        <v>0</v>
      </c>
      <c r="J74" s="775">
        <f t="shared" si="2"/>
        <v>0</v>
      </c>
      <c r="K74" s="776"/>
    </row>
    <row r="75" spans="1:11" hidden="1">
      <c r="A75" s="109">
        <v>57</v>
      </c>
      <c r="B75" s="300"/>
      <c r="C75" s="412">
        <f>' Шаблон материалов'!B58</f>
        <v>0</v>
      </c>
      <c r="D75" s="412">
        <f>' Шаблон материалов'!C58</f>
        <v>0</v>
      </c>
      <c r="E75" s="412">
        <f>' Шаблон материалов'!D58</f>
        <v>0</v>
      </c>
      <c r="F75" s="412">
        <f>' Шаблон материалов'!E58</f>
        <v>0</v>
      </c>
      <c r="G75" s="412">
        <f>' Шаблон материалов'!F58</f>
        <v>0</v>
      </c>
      <c r="H75" s="412"/>
      <c r="I75" s="413">
        <f t="shared" si="1"/>
        <v>0</v>
      </c>
      <c r="J75" s="775">
        <f t="shared" si="2"/>
        <v>0</v>
      </c>
      <c r="K75" s="776"/>
    </row>
    <row r="76" spans="1:11" hidden="1">
      <c r="A76" s="109">
        <v>58</v>
      </c>
      <c r="B76" s="300"/>
      <c r="C76" s="412">
        <f>' Шаблон материалов'!B59</f>
        <v>0</v>
      </c>
      <c r="D76" s="412">
        <f>' Шаблон материалов'!C59</f>
        <v>0</v>
      </c>
      <c r="E76" s="412">
        <f>' Шаблон материалов'!D59</f>
        <v>0</v>
      </c>
      <c r="F76" s="412">
        <f>' Шаблон материалов'!E59</f>
        <v>0</v>
      </c>
      <c r="G76" s="412">
        <f>' Шаблон материалов'!F59</f>
        <v>0</v>
      </c>
      <c r="H76" s="412"/>
      <c r="I76" s="413">
        <f t="shared" si="1"/>
        <v>0</v>
      </c>
      <c r="J76" s="775">
        <f t="shared" si="2"/>
        <v>0</v>
      </c>
      <c r="K76" s="776"/>
    </row>
    <row r="77" spans="1:11" hidden="1">
      <c r="A77" s="109">
        <v>59</v>
      </c>
      <c r="B77" s="300"/>
      <c r="C77" s="412">
        <f>' Шаблон материалов'!B60</f>
        <v>0</v>
      </c>
      <c r="D77" s="412">
        <f>' Шаблон материалов'!C60</f>
        <v>0</v>
      </c>
      <c r="E77" s="412">
        <f>' Шаблон материалов'!D60</f>
        <v>0</v>
      </c>
      <c r="F77" s="412">
        <f>' Шаблон материалов'!E60</f>
        <v>0</v>
      </c>
      <c r="G77" s="412">
        <f>' Шаблон материалов'!F60</f>
        <v>0</v>
      </c>
      <c r="H77" s="412"/>
      <c r="I77" s="413">
        <f t="shared" si="1"/>
        <v>0</v>
      </c>
      <c r="J77" s="775">
        <f t="shared" si="2"/>
        <v>0</v>
      </c>
      <c r="K77" s="776"/>
    </row>
    <row r="78" spans="1:11" hidden="1">
      <c r="A78" s="109">
        <v>60</v>
      </c>
      <c r="B78" s="300"/>
      <c r="C78" s="412">
        <f>' Шаблон материалов'!B61</f>
        <v>0</v>
      </c>
      <c r="D78" s="412">
        <f>' Шаблон материалов'!C61</f>
        <v>0</v>
      </c>
      <c r="E78" s="412">
        <f>' Шаблон материалов'!D61</f>
        <v>0</v>
      </c>
      <c r="F78" s="412">
        <f>' Шаблон материалов'!E61</f>
        <v>0</v>
      </c>
      <c r="G78" s="412">
        <f>' Шаблон материалов'!F61</f>
        <v>0</v>
      </c>
      <c r="H78" s="412"/>
      <c r="I78" s="413">
        <f t="shared" si="1"/>
        <v>0</v>
      </c>
      <c r="J78" s="775">
        <f t="shared" si="2"/>
        <v>0</v>
      </c>
      <c r="K78" s="776"/>
    </row>
    <row r="79" spans="1:11" hidden="1">
      <c r="A79" s="109">
        <v>61</v>
      </c>
      <c r="B79" s="300"/>
      <c r="C79" s="412">
        <f>' Шаблон материалов'!B62</f>
        <v>0</v>
      </c>
      <c r="D79" s="412">
        <f>' Шаблон материалов'!C62</f>
        <v>0</v>
      </c>
      <c r="E79" s="412">
        <f>' Шаблон материалов'!D62</f>
        <v>0</v>
      </c>
      <c r="F79" s="412">
        <f>' Шаблон материалов'!E62</f>
        <v>0</v>
      </c>
      <c r="G79" s="412">
        <f>' Шаблон материалов'!F62</f>
        <v>0</v>
      </c>
      <c r="H79" s="412"/>
      <c r="I79" s="413">
        <f t="shared" si="1"/>
        <v>0</v>
      </c>
      <c r="J79" s="775">
        <f t="shared" si="2"/>
        <v>0</v>
      </c>
      <c r="K79" s="776"/>
    </row>
    <row r="80" spans="1:11" hidden="1">
      <c r="A80" s="109">
        <v>62</v>
      </c>
      <c r="B80" s="300"/>
      <c r="C80" s="412">
        <f>' Шаблон материалов'!B63</f>
        <v>0</v>
      </c>
      <c r="D80" s="412">
        <f>' Шаблон материалов'!C63</f>
        <v>0</v>
      </c>
      <c r="E80" s="412">
        <f>' Шаблон материалов'!D63</f>
        <v>0</v>
      </c>
      <c r="F80" s="412">
        <f>' Шаблон материалов'!E63</f>
        <v>0</v>
      </c>
      <c r="G80" s="412">
        <f>' Шаблон материалов'!F63</f>
        <v>0</v>
      </c>
      <c r="H80" s="412"/>
      <c r="I80" s="413">
        <f t="shared" si="1"/>
        <v>0</v>
      </c>
      <c r="J80" s="775">
        <f t="shared" si="2"/>
        <v>0</v>
      </c>
      <c r="K80" s="776"/>
    </row>
    <row r="81" spans="1:11" hidden="1">
      <c r="A81" s="109">
        <v>63</v>
      </c>
      <c r="B81" s="300"/>
      <c r="C81" s="412">
        <f>' Шаблон материалов'!B64</f>
        <v>0</v>
      </c>
      <c r="D81" s="412">
        <f>' Шаблон материалов'!C64</f>
        <v>0</v>
      </c>
      <c r="E81" s="412">
        <f>' Шаблон материалов'!D64</f>
        <v>0</v>
      </c>
      <c r="F81" s="412">
        <f>' Шаблон материалов'!E64</f>
        <v>0</v>
      </c>
      <c r="G81" s="412">
        <f>' Шаблон материалов'!F64</f>
        <v>0</v>
      </c>
      <c r="H81" s="412"/>
      <c r="I81" s="413">
        <f t="shared" si="1"/>
        <v>0</v>
      </c>
      <c r="J81" s="775">
        <f t="shared" si="2"/>
        <v>0</v>
      </c>
      <c r="K81" s="776"/>
    </row>
    <row r="82" spans="1:11" hidden="1">
      <c r="A82" s="109">
        <v>64</v>
      </c>
      <c r="B82" s="300"/>
      <c r="C82" s="412">
        <f>' Шаблон материалов'!B65</f>
        <v>0</v>
      </c>
      <c r="D82" s="412">
        <f>' Шаблон материалов'!C65</f>
        <v>0</v>
      </c>
      <c r="E82" s="412">
        <f>' Шаблон материалов'!D65</f>
        <v>0</v>
      </c>
      <c r="F82" s="412">
        <f>' Шаблон материалов'!E65</f>
        <v>0</v>
      </c>
      <c r="G82" s="412">
        <f>' Шаблон материалов'!F65</f>
        <v>0</v>
      </c>
      <c r="H82" s="412"/>
      <c r="I82" s="413">
        <f t="shared" si="1"/>
        <v>0</v>
      </c>
      <c r="J82" s="775">
        <f t="shared" si="2"/>
        <v>0</v>
      </c>
      <c r="K82" s="776"/>
    </row>
    <row r="83" spans="1:11" hidden="1">
      <c r="A83" s="109">
        <v>65</v>
      </c>
      <c r="B83" s="300"/>
      <c r="C83" s="412">
        <f>' Шаблон материалов'!B66</f>
        <v>0</v>
      </c>
      <c r="D83" s="412">
        <f>' Шаблон материалов'!C66</f>
        <v>0</v>
      </c>
      <c r="E83" s="412">
        <f>' Шаблон материалов'!D66</f>
        <v>0</v>
      </c>
      <c r="F83" s="412">
        <f>' Шаблон материалов'!E66</f>
        <v>0</v>
      </c>
      <c r="G83" s="412">
        <f>' Шаблон материалов'!F66</f>
        <v>0</v>
      </c>
      <c r="H83" s="412"/>
      <c r="I83" s="413">
        <f t="shared" si="1"/>
        <v>0</v>
      </c>
      <c r="J83" s="775">
        <f t="shared" si="2"/>
        <v>0</v>
      </c>
      <c r="K83" s="776"/>
    </row>
    <row r="84" spans="1:11" hidden="1">
      <c r="A84" s="109">
        <v>66</v>
      </c>
      <c r="B84" s="300"/>
      <c r="C84" s="412">
        <f>' Шаблон материалов'!B67</f>
        <v>0</v>
      </c>
      <c r="D84" s="412">
        <f>' Шаблон материалов'!C67</f>
        <v>0</v>
      </c>
      <c r="E84" s="412">
        <f>' Шаблон материалов'!D67</f>
        <v>0</v>
      </c>
      <c r="F84" s="412">
        <f>' Шаблон материалов'!E67</f>
        <v>0</v>
      </c>
      <c r="G84" s="412">
        <f>' Шаблон материалов'!F67</f>
        <v>0</v>
      </c>
      <c r="H84" s="412"/>
      <c r="I84" s="413">
        <f t="shared" ref="I84:I98" si="3">$F$11*H84*D84</f>
        <v>0</v>
      </c>
      <c r="J84" s="775">
        <f t="shared" ref="J84:J108" si="4">G84*I84*E84</f>
        <v>0</v>
      </c>
      <c r="K84" s="776"/>
    </row>
    <row r="85" spans="1:11" hidden="1">
      <c r="A85" s="109">
        <v>67</v>
      </c>
      <c r="B85" s="300"/>
      <c r="C85" s="412">
        <f>' Шаблон материалов'!B68</f>
        <v>0</v>
      </c>
      <c r="D85" s="412">
        <f>' Шаблон материалов'!C68</f>
        <v>0</v>
      </c>
      <c r="E85" s="412">
        <f>' Шаблон материалов'!D68</f>
        <v>0</v>
      </c>
      <c r="F85" s="412">
        <f>' Шаблон материалов'!E68</f>
        <v>0</v>
      </c>
      <c r="G85" s="412">
        <f>' Шаблон материалов'!F68</f>
        <v>0</v>
      </c>
      <c r="H85" s="412"/>
      <c r="I85" s="413">
        <f t="shared" si="3"/>
        <v>0</v>
      </c>
      <c r="J85" s="775">
        <f t="shared" si="4"/>
        <v>0</v>
      </c>
      <c r="K85" s="776"/>
    </row>
    <row r="86" spans="1:11" hidden="1">
      <c r="A86" s="109">
        <v>68</v>
      </c>
      <c r="B86" s="300"/>
      <c r="C86" s="412">
        <f>' Шаблон материалов'!B69</f>
        <v>0</v>
      </c>
      <c r="D86" s="412">
        <f>' Шаблон материалов'!C69</f>
        <v>0</v>
      </c>
      <c r="E86" s="412">
        <f>' Шаблон материалов'!D69</f>
        <v>0</v>
      </c>
      <c r="F86" s="412">
        <f>' Шаблон материалов'!E69</f>
        <v>0</v>
      </c>
      <c r="G86" s="412">
        <f>' Шаблон материалов'!F69</f>
        <v>0</v>
      </c>
      <c r="H86" s="412"/>
      <c r="I86" s="413">
        <f t="shared" si="3"/>
        <v>0</v>
      </c>
      <c r="J86" s="775">
        <f t="shared" si="4"/>
        <v>0</v>
      </c>
      <c r="K86" s="776"/>
    </row>
    <row r="87" spans="1:11" hidden="1">
      <c r="A87" s="109">
        <v>69</v>
      </c>
      <c r="B87" s="300"/>
      <c r="C87" s="412">
        <f>' Шаблон материалов'!B70</f>
        <v>0</v>
      </c>
      <c r="D87" s="412">
        <f>' Шаблон материалов'!C70</f>
        <v>0</v>
      </c>
      <c r="E87" s="412">
        <f>' Шаблон материалов'!D70</f>
        <v>0</v>
      </c>
      <c r="F87" s="412">
        <f>' Шаблон материалов'!E70</f>
        <v>0</v>
      </c>
      <c r="G87" s="412">
        <f>' Шаблон материалов'!F70</f>
        <v>0</v>
      </c>
      <c r="H87" s="412"/>
      <c r="I87" s="413">
        <f t="shared" si="3"/>
        <v>0</v>
      </c>
      <c r="J87" s="775">
        <f t="shared" si="4"/>
        <v>0</v>
      </c>
      <c r="K87" s="776"/>
    </row>
    <row r="88" spans="1:11" hidden="1">
      <c r="A88" s="109">
        <v>70</v>
      </c>
      <c r="B88" s="300"/>
      <c r="C88" s="412">
        <f>' Шаблон материалов'!B71</f>
        <v>0</v>
      </c>
      <c r="D88" s="412">
        <f>' Шаблон материалов'!C71</f>
        <v>0</v>
      </c>
      <c r="E88" s="412">
        <f>' Шаблон материалов'!D71</f>
        <v>0</v>
      </c>
      <c r="F88" s="412">
        <f>' Шаблон материалов'!E71</f>
        <v>0</v>
      </c>
      <c r="G88" s="412">
        <f>' Шаблон материалов'!F71</f>
        <v>0</v>
      </c>
      <c r="H88" s="412"/>
      <c r="I88" s="413">
        <f t="shared" si="3"/>
        <v>0</v>
      </c>
      <c r="J88" s="775">
        <f t="shared" si="4"/>
        <v>0</v>
      </c>
      <c r="K88" s="776"/>
    </row>
    <row r="89" spans="1:11" hidden="1">
      <c r="A89" s="109">
        <v>71</v>
      </c>
      <c r="B89" s="300"/>
      <c r="C89" s="412">
        <f>' Шаблон материалов'!B72</f>
        <v>0</v>
      </c>
      <c r="D89" s="412">
        <f>' Шаблон материалов'!C72</f>
        <v>0</v>
      </c>
      <c r="E89" s="412">
        <f>' Шаблон материалов'!D72</f>
        <v>0</v>
      </c>
      <c r="F89" s="412">
        <f>' Шаблон материалов'!E72</f>
        <v>0</v>
      </c>
      <c r="G89" s="412">
        <f>' Шаблон материалов'!F72</f>
        <v>0</v>
      </c>
      <c r="H89" s="412"/>
      <c r="I89" s="413">
        <f t="shared" si="3"/>
        <v>0</v>
      </c>
      <c r="J89" s="775">
        <f t="shared" si="4"/>
        <v>0</v>
      </c>
      <c r="K89" s="776"/>
    </row>
    <row r="90" spans="1:11" hidden="1">
      <c r="A90" s="109">
        <v>72</v>
      </c>
      <c r="B90" s="300"/>
      <c r="C90" s="412">
        <f>' Шаблон материалов'!B73</f>
        <v>0</v>
      </c>
      <c r="D90" s="412">
        <f>' Шаблон материалов'!C73</f>
        <v>0</v>
      </c>
      <c r="E90" s="412">
        <f>' Шаблон материалов'!D73</f>
        <v>0</v>
      </c>
      <c r="F90" s="412">
        <f>' Шаблон материалов'!E73</f>
        <v>0</v>
      </c>
      <c r="G90" s="412">
        <f>' Шаблон материалов'!F73</f>
        <v>0</v>
      </c>
      <c r="H90" s="412"/>
      <c r="I90" s="413">
        <f t="shared" si="3"/>
        <v>0</v>
      </c>
      <c r="J90" s="775">
        <f t="shared" si="4"/>
        <v>0</v>
      </c>
      <c r="K90" s="776"/>
    </row>
    <row r="91" spans="1:11" hidden="1">
      <c r="A91" s="109">
        <v>73</v>
      </c>
      <c r="B91" s="300"/>
      <c r="C91" s="412">
        <f>' Шаблон материалов'!B74</f>
        <v>0</v>
      </c>
      <c r="D91" s="412">
        <f>' Шаблон материалов'!C74</f>
        <v>0</v>
      </c>
      <c r="E91" s="412">
        <f>' Шаблон материалов'!D74</f>
        <v>0</v>
      </c>
      <c r="F91" s="412">
        <f>' Шаблон материалов'!E74</f>
        <v>0</v>
      </c>
      <c r="G91" s="412">
        <f>' Шаблон материалов'!F74</f>
        <v>0</v>
      </c>
      <c r="H91" s="412"/>
      <c r="I91" s="413">
        <f t="shared" si="3"/>
        <v>0</v>
      </c>
      <c r="J91" s="775">
        <f t="shared" si="4"/>
        <v>0</v>
      </c>
      <c r="K91" s="776"/>
    </row>
    <row r="92" spans="1:11" hidden="1">
      <c r="A92" s="109">
        <v>74</v>
      </c>
      <c r="B92" s="300"/>
      <c r="C92" s="412">
        <f>' Шаблон материалов'!B75</f>
        <v>0</v>
      </c>
      <c r="D92" s="412">
        <f>' Шаблон материалов'!C75</f>
        <v>0</v>
      </c>
      <c r="E92" s="412">
        <f>' Шаблон материалов'!D75</f>
        <v>0</v>
      </c>
      <c r="F92" s="412">
        <f>' Шаблон материалов'!E75</f>
        <v>0</v>
      </c>
      <c r="G92" s="412">
        <f>' Шаблон материалов'!F75</f>
        <v>0</v>
      </c>
      <c r="H92" s="412"/>
      <c r="I92" s="413">
        <f t="shared" si="3"/>
        <v>0</v>
      </c>
      <c r="J92" s="775">
        <f t="shared" si="4"/>
        <v>0</v>
      </c>
      <c r="K92" s="776"/>
    </row>
    <row r="93" spans="1:11" hidden="1">
      <c r="A93" s="109">
        <v>75</v>
      </c>
      <c r="B93" s="300"/>
      <c r="C93" s="412">
        <f>' Шаблон материалов'!B76</f>
        <v>0</v>
      </c>
      <c r="D93" s="412">
        <f>' Шаблон материалов'!C76</f>
        <v>0</v>
      </c>
      <c r="E93" s="412">
        <f>' Шаблон материалов'!D76</f>
        <v>0</v>
      </c>
      <c r="F93" s="412">
        <f>' Шаблон материалов'!E76</f>
        <v>0</v>
      </c>
      <c r="G93" s="412">
        <f>' Шаблон материалов'!F76</f>
        <v>0</v>
      </c>
      <c r="H93" s="412"/>
      <c r="I93" s="413">
        <f t="shared" si="3"/>
        <v>0</v>
      </c>
      <c r="J93" s="775">
        <f t="shared" si="4"/>
        <v>0</v>
      </c>
      <c r="K93" s="776"/>
    </row>
    <row r="94" spans="1:11" hidden="1">
      <c r="A94" s="109">
        <v>76</v>
      </c>
      <c r="B94" s="300"/>
      <c r="C94" s="412">
        <f>' Шаблон материалов'!B77</f>
        <v>0</v>
      </c>
      <c r="D94" s="412">
        <f>' Шаблон материалов'!C77</f>
        <v>0</v>
      </c>
      <c r="E94" s="412">
        <f>' Шаблон материалов'!D77</f>
        <v>0</v>
      </c>
      <c r="F94" s="412">
        <f>' Шаблон материалов'!E77</f>
        <v>0</v>
      </c>
      <c r="G94" s="412">
        <f>' Шаблон материалов'!F77</f>
        <v>0</v>
      </c>
      <c r="H94" s="412"/>
      <c r="I94" s="413">
        <f t="shared" si="3"/>
        <v>0</v>
      </c>
      <c r="J94" s="775">
        <f t="shared" si="4"/>
        <v>0</v>
      </c>
      <c r="K94" s="776"/>
    </row>
    <row r="95" spans="1:11" hidden="1">
      <c r="A95" s="109">
        <v>77</v>
      </c>
      <c r="B95" s="300"/>
      <c r="C95" s="412">
        <f>' Шаблон материалов'!B78</f>
        <v>0</v>
      </c>
      <c r="D95" s="412">
        <f>' Шаблон материалов'!C78</f>
        <v>0</v>
      </c>
      <c r="E95" s="412">
        <f>' Шаблон материалов'!D78</f>
        <v>0</v>
      </c>
      <c r="F95" s="412">
        <f>' Шаблон материалов'!E78</f>
        <v>0</v>
      </c>
      <c r="G95" s="412">
        <f>' Шаблон материалов'!F78</f>
        <v>0</v>
      </c>
      <c r="H95" s="412"/>
      <c r="I95" s="413">
        <f t="shared" si="3"/>
        <v>0</v>
      </c>
      <c r="J95" s="775">
        <f t="shared" si="4"/>
        <v>0</v>
      </c>
      <c r="K95" s="776"/>
    </row>
    <row r="96" spans="1:11">
      <c r="A96" s="109">
        <v>78</v>
      </c>
      <c r="B96" s="300"/>
      <c r="C96" s="412">
        <f>' Шаблон материалов'!B79</f>
        <v>0</v>
      </c>
      <c r="D96" s="412">
        <v>1</v>
      </c>
      <c r="E96" s="412">
        <v>1</v>
      </c>
      <c r="F96" s="412">
        <f>' Шаблон материалов'!E79</f>
        <v>0</v>
      </c>
      <c r="G96" s="412">
        <f>' Шаблон материалов'!F79</f>
        <v>0</v>
      </c>
      <c r="H96" s="412">
        <v>1.1000000000000001</v>
      </c>
      <c r="I96" s="413">
        <f t="shared" si="3"/>
        <v>0</v>
      </c>
      <c r="J96" s="775">
        <f t="shared" si="4"/>
        <v>0</v>
      </c>
      <c r="K96" s="776"/>
    </row>
    <row r="97" spans="1:11" hidden="1">
      <c r="A97" s="109">
        <v>79</v>
      </c>
      <c r="B97" s="300"/>
      <c r="C97" s="412">
        <f>' Шаблон материалов'!B80</f>
        <v>0</v>
      </c>
      <c r="D97" s="412">
        <f>' Шаблон материалов'!C80</f>
        <v>0</v>
      </c>
      <c r="E97" s="412">
        <f>' Шаблон материалов'!D80</f>
        <v>0</v>
      </c>
      <c r="F97" s="412">
        <f>' Шаблон материалов'!E80</f>
        <v>0</v>
      </c>
      <c r="G97" s="412">
        <f>' Шаблон материалов'!F80</f>
        <v>0</v>
      </c>
      <c r="H97" s="412"/>
      <c r="I97" s="413">
        <f t="shared" si="3"/>
        <v>0</v>
      </c>
      <c r="J97" s="775">
        <f t="shared" si="4"/>
        <v>0</v>
      </c>
      <c r="K97" s="776"/>
    </row>
    <row r="98" spans="1:11" hidden="1">
      <c r="A98" s="109">
        <v>80</v>
      </c>
      <c r="B98" s="300"/>
      <c r="C98" s="412">
        <f>' Шаблон материалов'!B81</f>
        <v>0</v>
      </c>
      <c r="D98" s="412">
        <f>' Шаблон материалов'!C81</f>
        <v>0</v>
      </c>
      <c r="E98" s="412">
        <f>' Шаблон материалов'!D81</f>
        <v>0</v>
      </c>
      <c r="F98" s="412">
        <f>' Шаблон материалов'!E81</f>
        <v>0</v>
      </c>
      <c r="G98" s="412">
        <f>' Шаблон материалов'!F81</f>
        <v>0</v>
      </c>
      <c r="H98" s="412"/>
      <c r="I98" s="413">
        <f t="shared" si="3"/>
        <v>0</v>
      </c>
      <c r="J98" s="775">
        <f t="shared" si="4"/>
        <v>0</v>
      </c>
      <c r="K98" s="776"/>
    </row>
    <row r="99" spans="1:11" hidden="1">
      <c r="A99" s="109">
        <v>81</v>
      </c>
      <c r="B99" s="300"/>
      <c r="C99" s="412">
        <f>' Шаблон материалов'!B82</f>
        <v>0</v>
      </c>
      <c r="D99" s="412">
        <f>' Шаблон материалов'!C82</f>
        <v>0</v>
      </c>
      <c r="E99" s="412">
        <f>' Шаблон материалов'!D82</f>
        <v>0</v>
      </c>
      <c r="F99" s="412">
        <f>' Шаблон материалов'!E82</f>
        <v>0</v>
      </c>
      <c r="G99" s="412">
        <f>' Шаблон материалов'!F82</f>
        <v>0</v>
      </c>
      <c r="H99" s="412"/>
      <c r="I99" s="413">
        <f t="shared" ref="I99:I108" si="5">$F$11*H99*D99</f>
        <v>0</v>
      </c>
      <c r="J99" s="775">
        <f t="shared" si="4"/>
        <v>0</v>
      </c>
      <c r="K99" s="776"/>
    </row>
    <row r="100" spans="1:11" hidden="1">
      <c r="A100" s="109">
        <v>82</v>
      </c>
      <c r="B100" s="300"/>
      <c r="C100" s="412">
        <f>' Шаблон материалов'!B83</f>
        <v>0</v>
      </c>
      <c r="D100" s="412">
        <f>' Шаблон материалов'!C83</f>
        <v>0</v>
      </c>
      <c r="E100" s="412">
        <f>' Шаблон материалов'!D83</f>
        <v>0</v>
      </c>
      <c r="F100" s="412">
        <f>' Шаблон материалов'!E83</f>
        <v>0</v>
      </c>
      <c r="G100" s="412">
        <f>' Шаблон материалов'!F83</f>
        <v>0</v>
      </c>
      <c r="H100" s="412"/>
      <c r="I100" s="413">
        <f t="shared" si="5"/>
        <v>0</v>
      </c>
      <c r="J100" s="775">
        <f t="shared" si="4"/>
        <v>0</v>
      </c>
      <c r="K100" s="776"/>
    </row>
    <row r="101" spans="1:11" hidden="1">
      <c r="A101" s="109">
        <v>83</v>
      </c>
      <c r="B101" s="300"/>
      <c r="C101" s="412">
        <f>' Шаблон материалов'!B84</f>
        <v>0</v>
      </c>
      <c r="D101" s="412">
        <f>' Шаблон материалов'!C84</f>
        <v>0</v>
      </c>
      <c r="E101" s="412">
        <f>' Шаблон материалов'!D84</f>
        <v>0</v>
      </c>
      <c r="F101" s="412">
        <f>' Шаблон материалов'!E84</f>
        <v>0</v>
      </c>
      <c r="G101" s="412">
        <f>' Шаблон материалов'!F84</f>
        <v>0</v>
      </c>
      <c r="H101" s="412"/>
      <c r="I101" s="413">
        <f t="shared" si="5"/>
        <v>0</v>
      </c>
      <c r="J101" s="775">
        <f t="shared" si="4"/>
        <v>0</v>
      </c>
      <c r="K101" s="776"/>
    </row>
    <row r="102" spans="1:11" hidden="1">
      <c r="A102" s="109">
        <v>84</v>
      </c>
      <c r="B102" s="300"/>
      <c r="C102" s="412">
        <f>' Шаблон материалов'!B85</f>
        <v>0</v>
      </c>
      <c r="D102" s="412">
        <f>' Шаблон материалов'!C85</f>
        <v>0</v>
      </c>
      <c r="E102" s="412">
        <f>' Шаблон материалов'!D85</f>
        <v>0</v>
      </c>
      <c r="F102" s="412">
        <f>' Шаблон материалов'!E85</f>
        <v>0</v>
      </c>
      <c r="G102" s="412">
        <f>' Шаблон материалов'!F85</f>
        <v>0</v>
      </c>
      <c r="H102" s="412"/>
      <c r="I102" s="413">
        <f t="shared" si="5"/>
        <v>0</v>
      </c>
      <c r="J102" s="775">
        <f t="shared" si="4"/>
        <v>0</v>
      </c>
      <c r="K102" s="776"/>
    </row>
    <row r="103" spans="1:11" hidden="1">
      <c r="A103" s="109">
        <v>85</v>
      </c>
      <c r="B103" s="300"/>
      <c r="C103" s="412">
        <f>' Шаблон материалов'!B86</f>
        <v>0</v>
      </c>
      <c r="D103" s="412">
        <f>' Шаблон материалов'!C86</f>
        <v>0</v>
      </c>
      <c r="E103" s="412">
        <f>' Шаблон материалов'!D86</f>
        <v>0</v>
      </c>
      <c r="F103" s="412">
        <f>' Шаблон материалов'!E86</f>
        <v>0</v>
      </c>
      <c r="G103" s="412">
        <f>' Шаблон материалов'!F86</f>
        <v>0</v>
      </c>
      <c r="H103" s="412"/>
      <c r="I103" s="413">
        <f t="shared" si="5"/>
        <v>0</v>
      </c>
      <c r="J103" s="775">
        <f t="shared" si="4"/>
        <v>0</v>
      </c>
      <c r="K103" s="776"/>
    </row>
    <row r="104" spans="1:11" hidden="1">
      <c r="A104" s="109">
        <v>86</v>
      </c>
      <c r="B104" s="300"/>
      <c r="C104" s="412">
        <f>' Шаблон материалов'!B87</f>
        <v>0</v>
      </c>
      <c r="D104" s="412">
        <f>' Шаблон материалов'!C87</f>
        <v>0</v>
      </c>
      <c r="E104" s="412">
        <f>' Шаблон материалов'!D87</f>
        <v>0</v>
      </c>
      <c r="F104" s="412">
        <f>' Шаблон материалов'!E87</f>
        <v>0</v>
      </c>
      <c r="G104" s="412">
        <f>' Шаблон материалов'!F87</f>
        <v>0</v>
      </c>
      <c r="H104" s="412"/>
      <c r="I104" s="413">
        <f t="shared" si="5"/>
        <v>0</v>
      </c>
      <c r="J104" s="775">
        <f t="shared" si="4"/>
        <v>0</v>
      </c>
      <c r="K104" s="776"/>
    </row>
    <row r="105" spans="1:11" hidden="1">
      <c r="A105" s="109">
        <v>87</v>
      </c>
      <c r="B105" s="300"/>
      <c r="C105" s="412">
        <f>' Шаблон материалов'!B88</f>
        <v>0</v>
      </c>
      <c r="D105" s="412">
        <f>' Шаблон материалов'!C88</f>
        <v>0</v>
      </c>
      <c r="E105" s="412">
        <f>' Шаблон материалов'!D88</f>
        <v>0</v>
      </c>
      <c r="F105" s="412">
        <f>' Шаблон материалов'!E88</f>
        <v>0</v>
      </c>
      <c r="G105" s="412">
        <f>' Шаблон материалов'!F88</f>
        <v>0</v>
      </c>
      <c r="H105" s="412"/>
      <c r="I105" s="413">
        <f t="shared" si="5"/>
        <v>0</v>
      </c>
      <c r="J105" s="775">
        <f t="shared" si="4"/>
        <v>0</v>
      </c>
      <c r="K105" s="776"/>
    </row>
    <row r="106" spans="1:11" hidden="1">
      <c r="A106" s="109">
        <v>88</v>
      </c>
      <c r="B106" s="300"/>
      <c r="C106" s="412">
        <f>' Шаблон материалов'!B89</f>
        <v>0</v>
      </c>
      <c r="D106" s="412">
        <f>' Шаблон материалов'!C89</f>
        <v>0</v>
      </c>
      <c r="E106" s="412">
        <f>' Шаблон материалов'!D89</f>
        <v>0</v>
      </c>
      <c r="F106" s="412">
        <f>' Шаблон материалов'!E89</f>
        <v>0</v>
      </c>
      <c r="G106" s="412">
        <f>' Шаблон материалов'!F89</f>
        <v>0</v>
      </c>
      <c r="H106" s="412"/>
      <c r="I106" s="413">
        <f t="shared" si="5"/>
        <v>0</v>
      </c>
      <c r="J106" s="775">
        <f t="shared" si="4"/>
        <v>0</v>
      </c>
      <c r="K106" s="776"/>
    </row>
    <row r="107" spans="1:11" hidden="1">
      <c r="A107" s="109">
        <v>89</v>
      </c>
      <c r="B107" s="300"/>
      <c r="C107" s="412">
        <f>' Шаблон материалов'!B90</f>
        <v>0</v>
      </c>
      <c r="D107" s="412">
        <f>' Шаблон материалов'!C90</f>
        <v>0</v>
      </c>
      <c r="E107" s="412">
        <f>' Шаблон материалов'!D90</f>
        <v>0</v>
      </c>
      <c r="F107" s="412">
        <f>' Шаблон материалов'!E90</f>
        <v>0</v>
      </c>
      <c r="G107" s="412">
        <f>' Шаблон материалов'!F90</f>
        <v>0</v>
      </c>
      <c r="H107" s="412"/>
      <c r="I107" s="413">
        <f t="shared" si="5"/>
        <v>0</v>
      </c>
      <c r="J107" s="775">
        <f t="shared" si="4"/>
        <v>0</v>
      </c>
      <c r="K107" s="776"/>
    </row>
    <row r="108" spans="1:11" hidden="1">
      <c r="A108" s="109">
        <v>90</v>
      </c>
      <c r="B108" s="300"/>
      <c r="C108" s="412">
        <f>' Шаблон материалов'!B91</f>
        <v>0</v>
      </c>
      <c r="D108" s="412">
        <f>' Шаблон материалов'!C91</f>
        <v>0</v>
      </c>
      <c r="E108" s="412">
        <f>' Шаблон материалов'!D91</f>
        <v>0</v>
      </c>
      <c r="F108" s="412">
        <f>' Шаблон материалов'!E91</f>
        <v>0</v>
      </c>
      <c r="G108" s="412">
        <f>' Шаблон материалов'!F91</f>
        <v>0</v>
      </c>
      <c r="H108" s="412"/>
      <c r="I108" s="413">
        <f t="shared" si="5"/>
        <v>0</v>
      </c>
      <c r="J108" s="775">
        <f t="shared" si="4"/>
        <v>0</v>
      </c>
      <c r="K108" s="776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55" t="s">
        <v>116</v>
      </c>
      <c r="E110" s="755"/>
      <c r="F110" s="755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>
      <c r="A112" s="177"/>
      <c r="B112" s="177"/>
      <c r="C112" s="760" t="s">
        <v>38</v>
      </c>
      <c r="D112" s="760"/>
      <c r="E112" s="760"/>
      <c r="F112" s="760"/>
      <c r="G112" s="760"/>
      <c r="H112" s="760"/>
      <c r="I112" s="760"/>
      <c r="J112" s="760"/>
      <c r="K112" s="760"/>
    </row>
    <row r="113" spans="1:11" ht="15.6" customHeight="1">
      <c r="A113" s="740" t="s">
        <v>150</v>
      </c>
      <c r="B113" s="741"/>
      <c r="C113" s="742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43"/>
      <c r="B114" s="744"/>
      <c r="C114" s="745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63" t="s">
        <v>7</v>
      </c>
      <c r="B117" s="765" t="s">
        <v>178</v>
      </c>
      <c r="C117" s="767" t="s">
        <v>151</v>
      </c>
      <c r="D117" s="379" t="s">
        <v>23449</v>
      </c>
      <c r="E117" s="769" t="s">
        <v>113</v>
      </c>
      <c r="F117" s="782" t="s">
        <v>118</v>
      </c>
      <c r="G117" s="767" t="s">
        <v>26</v>
      </c>
      <c r="H117" s="767" t="s">
        <v>117</v>
      </c>
      <c r="I117" s="773" t="s">
        <v>27</v>
      </c>
      <c r="J117" s="761" t="s">
        <v>10</v>
      </c>
      <c r="K117" s="762"/>
    </row>
    <row r="118" spans="1:11">
      <c r="A118" s="764"/>
      <c r="B118" s="766"/>
      <c r="C118" s="768"/>
      <c r="D118" s="431">
        <f>K9</f>
        <v>0.8</v>
      </c>
      <c r="E118" s="770"/>
      <c r="F118" s="783"/>
      <c r="G118" s="768"/>
      <c r="H118" s="768"/>
      <c r="I118" s="774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0.8</v>
      </c>
      <c r="E119" s="419">
        <v>1</v>
      </c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 t="s">
        <v>23582</v>
      </c>
      <c r="D120" s="430">
        <f t="shared" ref="D120:D174" si="6">$D$118</f>
        <v>0.8</v>
      </c>
      <c r="E120" s="419">
        <v>1</v>
      </c>
      <c r="F120" s="276">
        <v>5</v>
      </c>
      <c r="G120" s="291">
        <v>10</v>
      </c>
      <c r="H120" s="3">
        <f t="shared" ref="H120:H172" si="7">$F$11</f>
        <v>0</v>
      </c>
      <c r="I120" s="53">
        <f t="shared" ref="I120:I174" si="8">IF(D120=0,0,(G120/60*H120/D120+F120/60)*E120)</f>
        <v>8.3333333333333329E-2</v>
      </c>
      <c r="J120" s="53">
        <f>I120*инф.!$D$1</f>
        <v>20.833333333333332</v>
      </c>
      <c r="K120" s="53">
        <f>IF(I120=0,0,(инф.!$C$1)*I120)</f>
        <v>83.333333333333329</v>
      </c>
    </row>
    <row r="121" spans="1:11">
      <c r="A121" s="3">
        <v>3</v>
      </c>
      <c r="B121" s="276"/>
      <c r="C121" s="278" t="s">
        <v>23583</v>
      </c>
      <c r="D121" s="430">
        <f t="shared" si="6"/>
        <v>0.8</v>
      </c>
      <c r="E121" s="419">
        <v>1</v>
      </c>
      <c r="F121" s="276">
        <v>5</v>
      </c>
      <c r="G121" s="291">
        <v>35</v>
      </c>
      <c r="H121" s="3">
        <f t="shared" si="7"/>
        <v>0</v>
      </c>
      <c r="I121" s="53">
        <f t="shared" si="8"/>
        <v>8.3333333333333329E-2</v>
      </c>
      <c r="J121" s="53">
        <f>I121*инф.!$D$1</f>
        <v>20.833333333333332</v>
      </c>
      <c r="K121" s="53">
        <f>IF(I121=0,0,(инф.!$C$1)*I121)</f>
        <v>83.333333333333329</v>
      </c>
    </row>
    <row r="122" spans="1:11">
      <c r="A122" s="3">
        <v>4</v>
      </c>
      <c r="B122" s="276"/>
      <c r="C122" s="278"/>
      <c r="D122" s="430">
        <f t="shared" si="6"/>
        <v>0.8</v>
      </c>
      <c r="E122" s="419"/>
      <c r="F122" s="276"/>
      <c r="G122" s="292"/>
      <c r="H122" s="3">
        <f t="shared" si="7"/>
        <v>0</v>
      </c>
      <c r="I122" s="53">
        <f t="shared" si="8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6"/>
        <v>0.8</v>
      </c>
      <c r="E123" s="419"/>
      <c r="F123" s="276"/>
      <c r="G123" s="291"/>
      <c r="H123" s="3">
        <f t="shared" si="7"/>
        <v>0</v>
      </c>
      <c r="I123" s="53">
        <f t="shared" si="8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6"/>
        <v>0.8</v>
      </c>
      <c r="E124" s="419"/>
      <c r="F124" s="276"/>
      <c r="G124" s="291"/>
      <c r="H124" s="3">
        <f t="shared" si="7"/>
        <v>0</v>
      </c>
      <c r="I124" s="53">
        <f t="shared" si="8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6"/>
        <v>0.8</v>
      </c>
      <c r="E125" s="419"/>
      <c r="F125" s="276"/>
      <c r="G125" s="291"/>
      <c r="H125" s="3">
        <f t="shared" si="7"/>
        <v>0</v>
      </c>
      <c r="I125" s="53">
        <f t="shared" si="8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6"/>
        <v>0.8</v>
      </c>
      <c r="E126" s="419"/>
      <c r="F126" s="276"/>
      <c r="G126" s="291"/>
      <c r="H126" s="3">
        <f t="shared" si="7"/>
        <v>0</v>
      </c>
      <c r="I126" s="53">
        <f t="shared" si="8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6"/>
        <v>0.8</v>
      </c>
      <c r="E127" s="419"/>
      <c r="F127" s="276"/>
      <c r="G127" s="291"/>
      <c r="H127" s="3">
        <f t="shared" si="7"/>
        <v>0</v>
      </c>
      <c r="I127" s="53">
        <f t="shared" si="8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6"/>
        <v>0.8</v>
      </c>
      <c r="E128" s="419"/>
      <c r="F128" s="276"/>
      <c r="G128" s="291"/>
      <c r="H128" s="3">
        <f t="shared" si="7"/>
        <v>0</v>
      </c>
      <c r="I128" s="53">
        <f t="shared" si="8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6"/>
        <v>0.8</v>
      </c>
      <c r="E129" s="419"/>
      <c r="F129" s="276"/>
      <c r="G129" s="291"/>
      <c r="H129" s="3">
        <f t="shared" si="7"/>
        <v>0</v>
      </c>
      <c r="I129" s="53">
        <f t="shared" si="8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6"/>
        <v>0.8</v>
      </c>
      <c r="E130" s="419"/>
      <c r="F130" s="276"/>
      <c r="G130" s="291"/>
      <c r="H130" s="3">
        <f t="shared" si="7"/>
        <v>0</v>
      </c>
      <c r="I130" s="53">
        <f t="shared" si="8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6"/>
        <v>0.8</v>
      </c>
      <c r="E131" s="419"/>
      <c r="F131" s="276"/>
      <c r="G131" s="291"/>
      <c r="H131" s="3">
        <f t="shared" si="7"/>
        <v>0</v>
      </c>
      <c r="I131" s="53">
        <f t="shared" si="8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6"/>
        <v>0.8</v>
      </c>
      <c r="E132" s="419"/>
      <c r="F132" s="276"/>
      <c r="G132" s="291"/>
      <c r="H132" s="3">
        <f t="shared" si="7"/>
        <v>0</v>
      </c>
      <c r="I132" s="53">
        <f t="shared" si="8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6"/>
        <v>0.8</v>
      </c>
      <c r="E133" s="419"/>
      <c r="F133" s="276"/>
      <c r="G133" s="291"/>
      <c r="H133" s="3">
        <f t="shared" si="7"/>
        <v>0</v>
      </c>
      <c r="I133" s="53">
        <f t="shared" si="8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6"/>
        <v>0.8</v>
      </c>
      <c r="E134" s="419"/>
      <c r="F134" s="276"/>
      <c r="G134" s="291"/>
      <c r="H134" s="3">
        <f t="shared" si="7"/>
        <v>0</v>
      </c>
      <c r="I134" s="53">
        <f t="shared" si="8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6"/>
        <v>0.8</v>
      </c>
      <c r="E135" s="419"/>
      <c r="F135" s="276"/>
      <c r="G135" s="291"/>
      <c r="H135" s="3">
        <f t="shared" si="7"/>
        <v>0</v>
      </c>
      <c r="I135" s="53">
        <f t="shared" si="8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6"/>
        <v>0.8</v>
      </c>
      <c r="E136" s="419"/>
      <c r="F136" s="276"/>
      <c r="G136" s="291"/>
      <c r="H136" s="3">
        <f t="shared" si="7"/>
        <v>0</v>
      </c>
      <c r="I136" s="53">
        <f t="shared" si="8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6"/>
        <v>0.8</v>
      </c>
      <c r="E137" s="423"/>
      <c r="F137" s="414"/>
      <c r="G137" s="417"/>
      <c r="H137" s="3">
        <f t="shared" si="7"/>
        <v>0</v>
      </c>
      <c r="I137" s="53">
        <f t="shared" si="8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6"/>
        <v>0.8</v>
      </c>
      <c r="E138" s="423"/>
      <c r="F138" s="414"/>
      <c r="G138" s="417"/>
      <c r="H138" s="3">
        <f t="shared" si="7"/>
        <v>0</v>
      </c>
      <c r="I138" s="53">
        <f t="shared" si="8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6"/>
        <v>0.8</v>
      </c>
      <c r="E139" s="423"/>
      <c r="F139" s="414"/>
      <c r="G139" s="417"/>
      <c r="H139" s="3">
        <f t="shared" si="7"/>
        <v>0</v>
      </c>
      <c r="I139" s="53">
        <f t="shared" si="8"/>
        <v>0</v>
      </c>
      <c r="J139" s="418"/>
      <c r="K139" s="53">
        <f>IF(I139=0,0,(инф.!$C$1)*I139)</f>
        <v>0</v>
      </c>
    </row>
    <row r="140" spans="1:11" hidden="1">
      <c r="A140" s="3">
        <v>22</v>
      </c>
      <c r="B140" s="414"/>
      <c r="C140" s="415"/>
      <c r="D140" s="430">
        <f t="shared" si="6"/>
        <v>0.8</v>
      </c>
      <c r="E140" s="423"/>
      <c r="F140" s="414"/>
      <c r="G140" s="417"/>
      <c r="H140" s="3">
        <f t="shared" si="7"/>
        <v>0</v>
      </c>
      <c r="I140" s="53">
        <f t="shared" si="8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6"/>
        <v>0.8</v>
      </c>
      <c r="E141" s="423"/>
      <c r="F141" s="414"/>
      <c r="G141" s="417"/>
      <c r="H141" s="3">
        <f t="shared" si="7"/>
        <v>0</v>
      </c>
      <c r="I141" s="53">
        <f t="shared" si="8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6"/>
        <v>0.8</v>
      </c>
      <c r="E142" s="423"/>
      <c r="F142" s="414"/>
      <c r="G142" s="417"/>
      <c r="H142" s="3">
        <f t="shared" si="7"/>
        <v>0</v>
      </c>
      <c r="I142" s="53">
        <f t="shared" si="8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6"/>
        <v>0.8</v>
      </c>
      <c r="E143" s="423"/>
      <c r="F143" s="414"/>
      <c r="G143" s="417"/>
      <c r="H143" s="3">
        <f t="shared" si="7"/>
        <v>0</v>
      </c>
      <c r="I143" s="53">
        <f t="shared" si="8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6"/>
        <v>0.8</v>
      </c>
      <c r="E144" s="423"/>
      <c r="F144" s="414"/>
      <c r="G144" s="417"/>
      <c r="H144" s="3">
        <f t="shared" si="7"/>
        <v>0</v>
      </c>
      <c r="I144" s="53">
        <f t="shared" si="8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6"/>
        <v>0.8</v>
      </c>
      <c r="E145" s="423"/>
      <c r="F145" s="414"/>
      <c r="G145" s="417"/>
      <c r="H145" s="3">
        <f t="shared" si="7"/>
        <v>0</v>
      </c>
      <c r="I145" s="53">
        <f t="shared" si="8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6"/>
        <v>0.8</v>
      </c>
      <c r="E146" s="423"/>
      <c r="F146" s="414"/>
      <c r="G146" s="417"/>
      <c r="H146" s="3">
        <f t="shared" si="7"/>
        <v>0</v>
      </c>
      <c r="I146" s="53">
        <f t="shared" si="8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6"/>
        <v>0.8</v>
      </c>
      <c r="E147" s="423"/>
      <c r="F147" s="414"/>
      <c r="G147" s="417"/>
      <c r="H147" s="3">
        <f t="shared" si="7"/>
        <v>0</v>
      </c>
      <c r="I147" s="53">
        <f t="shared" si="8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6"/>
        <v>0.8</v>
      </c>
      <c r="E148" s="423"/>
      <c r="F148" s="414"/>
      <c r="G148" s="417"/>
      <c r="H148" s="3">
        <f t="shared" si="7"/>
        <v>0</v>
      </c>
      <c r="I148" s="53">
        <f t="shared" si="8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6"/>
        <v>0.8</v>
      </c>
      <c r="E149" s="423"/>
      <c r="F149" s="414"/>
      <c r="G149" s="417"/>
      <c r="H149" s="3">
        <f t="shared" si="7"/>
        <v>0</v>
      </c>
      <c r="I149" s="53">
        <f t="shared" si="8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6"/>
        <v>0.8</v>
      </c>
      <c r="E150" s="423"/>
      <c r="F150" s="414"/>
      <c r="G150" s="417"/>
      <c r="H150" s="3">
        <f t="shared" si="7"/>
        <v>0</v>
      </c>
      <c r="I150" s="53">
        <f t="shared" si="8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6"/>
        <v>0.8</v>
      </c>
      <c r="E151" s="423"/>
      <c r="F151" s="414"/>
      <c r="G151" s="417"/>
      <c r="H151" s="3">
        <f t="shared" si="7"/>
        <v>0</v>
      </c>
      <c r="I151" s="53">
        <f t="shared" si="8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6"/>
        <v>0.8</v>
      </c>
      <c r="E152" s="423"/>
      <c r="F152" s="414"/>
      <c r="G152" s="417"/>
      <c r="H152" s="3">
        <f t="shared" si="7"/>
        <v>0</v>
      </c>
      <c r="I152" s="53">
        <f t="shared" si="8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6"/>
        <v>0.8</v>
      </c>
      <c r="E153" s="423"/>
      <c r="F153" s="414"/>
      <c r="G153" s="417"/>
      <c r="H153" s="3">
        <f t="shared" si="7"/>
        <v>0</v>
      </c>
      <c r="I153" s="53">
        <f t="shared" si="8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6"/>
        <v>0.8</v>
      </c>
      <c r="E154" s="423"/>
      <c r="F154" s="414"/>
      <c r="G154" s="417"/>
      <c r="H154" s="3">
        <f t="shared" si="7"/>
        <v>0</v>
      </c>
      <c r="I154" s="53">
        <f t="shared" si="8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6"/>
        <v>0.8</v>
      </c>
      <c r="E155" s="423"/>
      <c r="F155" s="414"/>
      <c r="G155" s="417"/>
      <c r="H155" s="3">
        <f t="shared" si="7"/>
        <v>0</v>
      </c>
      <c r="I155" s="53">
        <f t="shared" si="8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6"/>
        <v>0.8</v>
      </c>
      <c r="E156" s="423"/>
      <c r="F156" s="414"/>
      <c r="G156" s="417"/>
      <c r="H156" s="3">
        <f t="shared" si="7"/>
        <v>0</v>
      </c>
      <c r="I156" s="53">
        <f t="shared" si="8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6"/>
        <v>0.8</v>
      </c>
      <c r="E157" s="423"/>
      <c r="F157" s="414"/>
      <c r="G157" s="417"/>
      <c r="H157" s="3">
        <f t="shared" si="7"/>
        <v>0</v>
      </c>
      <c r="I157" s="53">
        <f t="shared" si="8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6"/>
        <v>0.8</v>
      </c>
      <c r="E158" s="423"/>
      <c r="F158" s="414"/>
      <c r="G158" s="417"/>
      <c r="H158" s="3">
        <f t="shared" si="7"/>
        <v>0</v>
      </c>
      <c r="I158" s="53">
        <f t="shared" si="8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6"/>
        <v>0.8</v>
      </c>
      <c r="E159" s="423"/>
      <c r="F159" s="414"/>
      <c r="G159" s="417"/>
      <c r="H159" s="3">
        <f t="shared" si="7"/>
        <v>0</v>
      </c>
      <c r="I159" s="53">
        <f t="shared" si="8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6"/>
        <v>0.8</v>
      </c>
      <c r="E160" s="423"/>
      <c r="F160" s="414"/>
      <c r="G160" s="417"/>
      <c r="H160" s="3">
        <f t="shared" si="7"/>
        <v>0</v>
      </c>
      <c r="I160" s="53">
        <f t="shared" si="8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6"/>
        <v>0.8</v>
      </c>
      <c r="E161" s="423"/>
      <c r="F161" s="414"/>
      <c r="G161" s="417"/>
      <c r="H161" s="3">
        <f t="shared" si="7"/>
        <v>0</v>
      </c>
      <c r="I161" s="53">
        <f t="shared" si="8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6"/>
        <v>0.8</v>
      </c>
      <c r="E162" s="423"/>
      <c r="F162" s="414"/>
      <c r="G162" s="417"/>
      <c r="H162" s="3">
        <f t="shared" si="7"/>
        <v>0</v>
      </c>
      <c r="I162" s="53">
        <f t="shared" si="8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6"/>
        <v>0.8</v>
      </c>
      <c r="E163" s="423"/>
      <c r="F163" s="414"/>
      <c r="G163" s="417"/>
      <c r="H163" s="3">
        <f t="shared" si="7"/>
        <v>0</v>
      </c>
      <c r="I163" s="53">
        <f t="shared" si="8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6"/>
        <v>0.8</v>
      </c>
      <c r="E164" s="423"/>
      <c r="F164" s="414"/>
      <c r="G164" s="417"/>
      <c r="H164" s="3">
        <f t="shared" si="7"/>
        <v>0</v>
      </c>
      <c r="I164" s="53">
        <f t="shared" si="8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6"/>
        <v>0.8</v>
      </c>
      <c r="E165" s="423"/>
      <c r="F165" s="414"/>
      <c r="G165" s="417"/>
      <c r="H165" s="3">
        <f t="shared" si="7"/>
        <v>0</v>
      </c>
      <c r="I165" s="53">
        <f t="shared" si="8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6"/>
        <v>0.8</v>
      </c>
      <c r="E166" s="423"/>
      <c r="F166" s="414"/>
      <c r="G166" s="417"/>
      <c r="H166" s="3">
        <f t="shared" si="7"/>
        <v>0</v>
      </c>
      <c r="I166" s="53">
        <f t="shared" si="8"/>
        <v>0</v>
      </c>
      <c r="J166" s="418"/>
      <c r="K166" s="53">
        <f>IF(I166=0,0,(инф.!$C$1)*I166)</f>
        <v>0</v>
      </c>
    </row>
    <row r="167" spans="1:14">
      <c r="A167" s="3">
        <v>49</v>
      </c>
      <c r="B167" s="414"/>
      <c r="C167" s="415"/>
      <c r="D167" s="430">
        <f t="shared" si="6"/>
        <v>0.8</v>
      </c>
      <c r="E167" s="423"/>
      <c r="F167" s="414"/>
      <c r="G167" s="417"/>
      <c r="H167" s="417">
        <f t="shared" si="7"/>
        <v>0</v>
      </c>
      <c r="I167" s="417">
        <f t="shared" si="8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6"/>
        <v>0.8</v>
      </c>
      <c r="E168" s="420"/>
      <c r="F168" s="277"/>
      <c r="G168" s="293"/>
      <c r="H168" s="293">
        <f t="shared" si="7"/>
        <v>0</v>
      </c>
      <c r="I168" s="293">
        <f t="shared" si="8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6"/>
        <v>0.8</v>
      </c>
      <c r="E169" s="421"/>
      <c r="F169" s="239"/>
      <c r="G169" s="241">
        <f>E115</f>
        <v>0</v>
      </c>
      <c r="H169" s="241">
        <f t="shared" si="7"/>
        <v>0</v>
      </c>
      <c r="I169" s="241">
        <f t="shared" si="8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6"/>
        <v>0.8</v>
      </c>
      <c r="E170" s="422"/>
      <c r="F170" s="242"/>
      <c r="G170" s="244">
        <f>G115</f>
        <v>0</v>
      </c>
      <c r="H170" s="244">
        <f t="shared" si="7"/>
        <v>0</v>
      </c>
      <c r="I170" s="244">
        <f t="shared" si="8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6"/>
        <v>0.8</v>
      </c>
      <c r="E171" s="422"/>
      <c r="F171" s="242"/>
      <c r="G171" s="244">
        <f>I115</f>
        <v>0</v>
      </c>
      <c r="H171" s="244">
        <f t="shared" si="7"/>
        <v>0</v>
      </c>
      <c r="I171" s="244">
        <f t="shared" si="8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6"/>
        <v>0.8</v>
      </c>
      <c r="E172" s="419"/>
      <c r="F172" s="236"/>
      <c r="G172" s="237"/>
      <c r="H172" s="237">
        <f t="shared" si="7"/>
        <v>0</v>
      </c>
      <c r="I172" s="237">
        <f t="shared" si="8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6"/>
        <v>0.8</v>
      </c>
      <c r="E173" s="419"/>
      <c r="F173" s="236">
        <v>0</v>
      </c>
      <c r="G173" s="237"/>
      <c r="H173" s="237">
        <v>1</v>
      </c>
      <c r="I173" s="237">
        <f t="shared" si="8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6"/>
        <v>0.8</v>
      </c>
      <c r="E174" s="419"/>
      <c r="F174" s="3"/>
      <c r="G174" s="155">
        <v>10</v>
      </c>
      <c r="H174" s="155">
        <v>1</v>
      </c>
      <c r="I174" s="155">
        <f t="shared" si="8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166.66666666666666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65</v>
      </c>
      <c r="H177" s="10" t="s">
        <v>121</v>
      </c>
      <c r="I177" s="9">
        <f>SUM(I119:I176)</f>
        <v>0.16666666666666666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166.66666666666666</v>
      </c>
      <c r="G180" s="753"/>
      <c r="H180" s="753"/>
      <c r="I180" s="753"/>
      <c r="J180" s="753"/>
      <c r="K180" s="753"/>
    </row>
    <row r="181" spans="1:14" ht="15.75">
      <c r="A181" s="281" t="s">
        <v>101</v>
      </c>
      <c r="B181" s="281"/>
      <c r="C181" s="754"/>
      <c r="D181" s="754"/>
      <c r="E181" s="754"/>
      <c r="F181" s="754"/>
      <c r="G181" s="754"/>
      <c r="H181" s="754"/>
      <c r="I181" s="754"/>
      <c r="J181" s="754"/>
      <c r="K181" s="754"/>
    </row>
    <row r="182" spans="1:14" ht="15.75">
      <c r="A182" s="747"/>
      <c r="B182" s="747"/>
      <c r="C182" s="747"/>
      <c r="D182" s="747"/>
      <c r="E182" s="747"/>
      <c r="F182" s="747"/>
      <c r="G182" s="747"/>
      <c r="H182" s="747"/>
      <c r="I182" s="747"/>
      <c r="J182" s="747"/>
      <c r="K182" s="747"/>
    </row>
    <row r="183" spans="1:14" ht="15.75">
      <c r="A183" s="747"/>
      <c r="B183" s="747"/>
      <c r="C183" s="747"/>
      <c r="D183" s="747"/>
      <c r="E183" s="747"/>
      <c r="F183" s="747"/>
      <c r="G183" s="747"/>
      <c r="H183" s="747"/>
      <c r="I183" s="747"/>
      <c r="J183" s="747"/>
      <c r="K183" s="747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37" t="str">
        <f>изд.1!A185</f>
        <v>Топоров Э.В.</v>
      </c>
      <c r="B185" s="737"/>
      <c r="C185" s="737"/>
      <c r="D185" s="737"/>
      <c r="E185" s="245"/>
      <c r="F185" s="245"/>
      <c r="G185" s="245"/>
      <c r="H185" s="737"/>
      <c r="I185" s="737"/>
      <c r="J185" s="737"/>
      <c r="K185" s="737"/>
    </row>
    <row r="186" spans="1:14">
      <c r="A186" s="738"/>
      <c r="B186" s="738"/>
      <c r="C186" s="738"/>
      <c r="D186" s="738"/>
      <c r="E186" s="248"/>
      <c r="F186" s="248"/>
      <c r="G186" s="248"/>
      <c r="H186" s="738"/>
      <c r="I186" s="738"/>
      <c r="J186" s="738"/>
      <c r="K186" s="738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17" t="str">
        <f>$A$3</f>
        <v>ООО БАЛТИК-ЛАЙТ</v>
      </c>
      <c r="D191" s="717"/>
      <c r="E191" s="717"/>
      <c r="F191" s="717"/>
      <c r="G191" s="717"/>
      <c r="H191" s="717"/>
      <c r="I191" s="717"/>
      <c r="J191" s="717"/>
      <c r="K191" s="717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8" t="s">
        <v>23459</v>
      </c>
      <c r="K192" s="719"/>
    </row>
    <row r="193" spans="1:11" ht="24" customHeight="1">
      <c r="A193" s="777">
        <v>1</v>
      </c>
      <c r="B193" s="722"/>
      <c r="C193" s="724" t="str">
        <f>C119</f>
        <v>Подготовка рабоч. проекта на производство</v>
      </c>
      <c r="D193" s="726"/>
      <c r="E193" s="736"/>
      <c r="F193" s="352"/>
      <c r="G193" s="730"/>
      <c r="H193" s="726"/>
      <c r="I193" s="357">
        <f>D193*E193</f>
        <v>0</v>
      </c>
      <c r="J193" s="732"/>
      <c r="K193" s="733"/>
    </row>
    <row r="194" spans="1:11" ht="24" customHeight="1" thickBot="1">
      <c r="A194" s="778"/>
      <c r="B194" s="723"/>
      <c r="C194" s="725"/>
      <c r="D194" s="727"/>
      <c r="E194" s="729"/>
      <c r="F194" s="351"/>
      <c r="G194" s="731"/>
      <c r="H194" s="727"/>
      <c r="I194" s="358"/>
      <c r="J194" s="734"/>
      <c r="K194" s="735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7" t="str">
        <f>$A$3</f>
        <v>ООО БАЛТИК-ЛАЙТ</v>
      </c>
      <c r="D196" s="717"/>
      <c r="E196" s="717"/>
      <c r="F196" s="717"/>
      <c r="G196" s="717"/>
      <c r="H196" s="717"/>
      <c r="I196" s="717"/>
      <c r="J196" s="717"/>
      <c r="K196" s="717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8" t="s">
        <v>23459</v>
      </c>
      <c r="K197" s="719"/>
    </row>
    <row r="198" spans="1:11" ht="23.25" customHeight="1">
      <c r="A198" s="777">
        <v>2</v>
      </c>
      <c r="B198" s="722"/>
      <c r="C198" s="724" t="str">
        <f>C120</f>
        <v>Вскрытие кровли</v>
      </c>
      <c r="D198" s="726"/>
      <c r="E198" s="736" t="e">
        <f>J120/H120</f>
        <v>#DIV/0!</v>
      </c>
      <c r="F198" s="352"/>
      <c r="G198" s="730"/>
      <c r="H198" s="726">
        <v>1</v>
      </c>
      <c r="I198" s="357" t="e">
        <f>D198*E198</f>
        <v>#DIV/0!</v>
      </c>
      <c r="J198" s="732"/>
      <c r="K198" s="733"/>
    </row>
    <row r="199" spans="1:11" ht="23.25" customHeight="1" thickBot="1">
      <c r="A199" s="778"/>
      <c r="B199" s="723"/>
      <c r="C199" s="725"/>
      <c r="D199" s="727"/>
      <c r="E199" s="729"/>
      <c r="F199" s="351"/>
      <c r="G199" s="731"/>
      <c r="H199" s="727"/>
      <c r="I199" s="358"/>
      <c r="J199" s="734"/>
      <c r="K199" s="735"/>
    </row>
    <row r="200" spans="1:11" ht="15.75" thickBot="1"/>
    <row r="201" spans="1:11" ht="16.5" thickBot="1">
      <c r="A201" s="370"/>
      <c r="B201" s="370"/>
      <c r="C201" s="717" t="str">
        <f>$A$3</f>
        <v>ООО БАЛТИК-ЛАЙТ</v>
      </c>
      <c r="D201" s="717"/>
      <c r="E201" s="717"/>
      <c r="F201" s="717"/>
      <c r="G201" s="717"/>
      <c r="H201" s="717"/>
      <c r="I201" s="717"/>
      <c r="J201" s="717"/>
      <c r="K201" s="717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8" t="s">
        <v>23459</v>
      </c>
      <c r="K202" s="719"/>
    </row>
    <row r="203" spans="1:11">
      <c r="A203" s="777">
        <v>3</v>
      </c>
      <c r="B203" s="722"/>
      <c r="C203" s="724" t="str">
        <f>C121</f>
        <v>Заделка кровли</v>
      </c>
      <c r="D203" s="726"/>
      <c r="E203" s="736" t="e">
        <f>J121/H121</f>
        <v>#DIV/0!</v>
      </c>
      <c r="F203" s="352"/>
      <c r="G203" s="730"/>
      <c r="H203" s="726">
        <v>1</v>
      </c>
      <c r="I203" s="357" t="e">
        <f>D203*E203</f>
        <v>#DIV/0!</v>
      </c>
      <c r="J203" s="732"/>
      <c r="K203" s="733"/>
    </row>
    <row r="204" spans="1:11" ht="15.75" thickBot="1">
      <c r="A204" s="778"/>
      <c r="B204" s="723"/>
      <c r="C204" s="725"/>
      <c r="D204" s="727"/>
      <c r="E204" s="729"/>
      <c r="F204" s="351"/>
      <c r="G204" s="731"/>
      <c r="H204" s="727"/>
      <c r="I204" s="358"/>
      <c r="J204" s="734"/>
      <c r="K204" s="735"/>
    </row>
    <row r="205" spans="1:11" ht="15.75" thickBot="1"/>
    <row r="206" spans="1:11" ht="16.5" thickBot="1">
      <c r="A206" s="370"/>
      <c r="B206" s="370"/>
      <c r="C206" s="717" t="str">
        <f>$A$3</f>
        <v>ООО БАЛТИК-ЛАЙТ</v>
      </c>
      <c r="D206" s="717"/>
      <c r="E206" s="717"/>
      <c r="F206" s="717"/>
      <c r="G206" s="717"/>
      <c r="H206" s="717"/>
      <c r="I206" s="717"/>
      <c r="J206" s="717"/>
      <c r="K206" s="717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8" t="s">
        <v>23459</v>
      </c>
      <c r="K207" s="719"/>
    </row>
    <row r="208" spans="1:11">
      <c r="A208" s="777">
        <v>4</v>
      </c>
      <c r="B208" s="722"/>
      <c r="C208" s="724">
        <f>C122</f>
        <v>0</v>
      </c>
      <c r="D208" s="726"/>
      <c r="E208" s="736" t="e">
        <f>J122/H122</f>
        <v>#DIV/0!</v>
      </c>
      <c r="F208" s="352"/>
      <c r="G208" s="730"/>
      <c r="H208" s="726">
        <v>1</v>
      </c>
      <c r="I208" s="357" t="e">
        <f>D208*E208</f>
        <v>#DIV/0!</v>
      </c>
      <c r="J208" s="732"/>
      <c r="K208" s="733"/>
    </row>
    <row r="209" spans="1:11" ht="15.75" thickBot="1">
      <c r="A209" s="778"/>
      <c r="B209" s="723"/>
      <c r="C209" s="725"/>
      <c r="D209" s="727"/>
      <c r="E209" s="729"/>
      <c r="F209" s="351"/>
      <c r="G209" s="731"/>
      <c r="H209" s="727"/>
      <c r="I209" s="358"/>
      <c r="J209" s="734"/>
      <c r="K209" s="735"/>
    </row>
    <row r="210" spans="1:11" ht="15.75" thickBot="1"/>
    <row r="211" spans="1:11" ht="16.5" thickBot="1">
      <c r="A211" s="370"/>
      <c r="B211" s="370"/>
      <c r="C211" s="717" t="str">
        <f>$A$3</f>
        <v>ООО БАЛТИК-ЛАЙТ</v>
      </c>
      <c r="D211" s="717"/>
      <c r="E211" s="717"/>
      <c r="F211" s="717"/>
      <c r="G211" s="717"/>
      <c r="H211" s="717"/>
      <c r="I211" s="717"/>
      <c r="J211" s="717"/>
      <c r="K211" s="717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8" t="s">
        <v>23459</v>
      </c>
      <c r="K212" s="719"/>
    </row>
    <row r="213" spans="1:11">
      <c r="A213" s="777">
        <v>5</v>
      </c>
      <c r="B213" s="722"/>
      <c r="C213" s="724">
        <f>C123</f>
        <v>0</v>
      </c>
      <c r="D213" s="726"/>
      <c r="E213" s="736" t="e">
        <f>J123/H123</f>
        <v>#DIV/0!</v>
      </c>
      <c r="F213" s="352"/>
      <c r="G213" s="730"/>
      <c r="H213" s="726">
        <v>1</v>
      </c>
      <c r="I213" s="357" t="e">
        <f>D213*E213</f>
        <v>#DIV/0!</v>
      </c>
      <c r="J213" s="732"/>
      <c r="K213" s="733"/>
    </row>
    <row r="214" spans="1:11" ht="15.75" thickBot="1">
      <c r="A214" s="778"/>
      <c r="B214" s="723"/>
      <c r="C214" s="725"/>
      <c r="D214" s="727"/>
      <c r="E214" s="729"/>
      <c r="F214" s="351"/>
      <c r="G214" s="731"/>
      <c r="H214" s="727"/>
      <c r="I214" s="358"/>
      <c r="J214" s="734"/>
      <c r="K214" s="735"/>
    </row>
    <row r="215" spans="1:11" ht="15.75" thickBot="1"/>
    <row r="216" spans="1:11" ht="16.5" thickBot="1">
      <c r="A216" s="370"/>
      <c r="B216" s="370"/>
      <c r="C216" s="717" t="str">
        <f>$A$3</f>
        <v>ООО БАЛТИК-ЛАЙТ</v>
      </c>
      <c r="D216" s="717"/>
      <c r="E216" s="717"/>
      <c r="F216" s="717"/>
      <c r="G216" s="717"/>
      <c r="H216" s="717"/>
      <c r="I216" s="717"/>
      <c r="J216" s="717"/>
      <c r="K216" s="717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8" t="s">
        <v>23459</v>
      </c>
      <c r="K217" s="719"/>
    </row>
    <row r="218" spans="1:11">
      <c r="A218" s="777">
        <v>6</v>
      </c>
      <c r="B218" s="722"/>
      <c r="C218" s="724">
        <f>C124</f>
        <v>0</v>
      </c>
      <c r="D218" s="726"/>
      <c r="E218" s="736" t="e">
        <f>J124/H124</f>
        <v>#DIV/0!</v>
      </c>
      <c r="F218" s="352"/>
      <c r="G218" s="730"/>
      <c r="H218" s="726">
        <v>1</v>
      </c>
      <c r="I218" s="357" t="e">
        <f>D218*E218</f>
        <v>#DIV/0!</v>
      </c>
      <c r="J218" s="732"/>
      <c r="K218" s="733"/>
    </row>
    <row r="219" spans="1:11" ht="15.75" thickBot="1">
      <c r="A219" s="778"/>
      <c r="B219" s="723"/>
      <c r="C219" s="725"/>
      <c r="D219" s="727"/>
      <c r="E219" s="729"/>
      <c r="F219" s="351"/>
      <c r="G219" s="731"/>
      <c r="H219" s="727"/>
      <c r="I219" s="358"/>
      <c r="J219" s="734"/>
      <c r="K219" s="735"/>
    </row>
    <row r="220" spans="1:11" ht="15.75" thickBot="1"/>
    <row r="221" spans="1:11" ht="16.5" thickBot="1">
      <c r="A221" s="370"/>
      <c r="B221" s="370"/>
      <c r="C221" s="717" t="str">
        <f>$A$3</f>
        <v>ООО БАЛТИК-ЛАЙТ</v>
      </c>
      <c r="D221" s="717"/>
      <c r="E221" s="717"/>
      <c r="F221" s="717"/>
      <c r="G221" s="717"/>
      <c r="H221" s="717"/>
      <c r="I221" s="717"/>
      <c r="J221" s="717"/>
      <c r="K221" s="717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8" t="s">
        <v>23459</v>
      </c>
      <c r="K222" s="719"/>
    </row>
    <row r="223" spans="1:11">
      <c r="A223" s="777">
        <v>7</v>
      </c>
      <c r="B223" s="722"/>
      <c r="C223" s="724">
        <f>C125</f>
        <v>0</v>
      </c>
      <c r="D223" s="726"/>
      <c r="E223" s="736" t="e">
        <f>J125/H125</f>
        <v>#DIV/0!</v>
      </c>
      <c r="F223" s="352"/>
      <c r="G223" s="730"/>
      <c r="H223" s="726">
        <v>1</v>
      </c>
      <c r="I223" s="357" t="e">
        <f>D223*E223</f>
        <v>#DIV/0!</v>
      </c>
      <c r="J223" s="732"/>
      <c r="K223" s="733"/>
    </row>
    <row r="224" spans="1:11" ht="15.75" thickBot="1">
      <c r="A224" s="778"/>
      <c r="B224" s="723"/>
      <c r="C224" s="725"/>
      <c r="D224" s="727"/>
      <c r="E224" s="729"/>
      <c r="F224" s="351"/>
      <c r="G224" s="731"/>
      <c r="H224" s="727"/>
      <c r="I224" s="358"/>
      <c r="J224" s="734"/>
      <c r="K224" s="735"/>
    </row>
    <row r="225" spans="1:11" ht="15.75" thickBot="1"/>
    <row r="226" spans="1:11" ht="16.5" thickBot="1">
      <c r="A226" s="370"/>
      <c r="B226" s="370"/>
      <c r="C226" s="717" t="str">
        <f>$A$3</f>
        <v>ООО БАЛТИК-ЛАЙТ</v>
      </c>
      <c r="D226" s="717"/>
      <c r="E226" s="717"/>
      <c r="F226" s="717"/>
      <c r="G226" s="717"/>
      <c r="H226" s="717"/>
      <c r="I226" s="717"/>
      <c r="J226" s="717"/>
      <c r="K226" s="717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8" t="s">
        <v>23459</v>
      </c>
      <c r="K227" s="719"/>
    </row>
    <row r="228" spans="1:11">
      <c r="A228" s="777">
        <v>8</v>
      </c>
      <c r="B228" s="722"/>
      <c r="C228" s="724">
        <f>C126</f>
        <v>0</v>
      </c>
      <c r="D228" s="726"/>
      <c r="E228" s="736" t="e">
        <f>J126/H126</f>
        <v>#DIV/0!</v>
      </c>
      <c r="F228" s="352"/>
      <c r="G228" s="730"/>
      <c r="H228" s="726">
        <v>1</v>
      </c>
      <c r="I228" s="357" t="e">
        <f>D228*E228</f>
        <v>#DIV/0!</v>
      </c>
      <c r="J228" s="732"/>
      <c r="K228" s="733"/>
    </row>
    <row r="229" spans="1:11" ht="15.75" thickBot="1">
      <c r="A229" s="778"/>
      <c r="B229" s="723"/>
      <c r="C229" s="725"/>
      <c r="D229" s="727"/>
      <c r="E229" s="729"/>
      <c r="F229" s="351"/>
      <c r="G229" s="731"/>
      <c r="H229" s="727"/>
      <c r="I229" s="358"/>
      <c r="J229" s="734"/>
      <c r="K229" s="735"/>
    </row>
    <row r="230" spans="1:11" ht="15.75" thickBot="1"/>
    <row r="231" spans="1:11" ht="16.5" thickBot="1">
      <c r="A231" s="370"/>
      <c r="B231" s="370"/>
      <c r="C231" s="717" t="str">
        <f>$A$3</f>
        <v>ООО БАЛТИК-ЛАЙТ</v>
      </c>
      <c r="D231" s="717"/>
      <c r="E231" s="717"/>
      <c r="F231" s="717"/>
      <c r="G231" s="717"/>
      <c r="H231" s="717"/>
      <c r="I231" s="717"/>
      <c r="J231" s="717"/>
      <c r="K231" s="717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8" t="s">
        <v>23459</v>
      </c>
      <c r="K232" s="719"/>
    </row>
    <row r="233" spans="1:11">
      <c r="A233" s="777">
        <v>9</v>
      </c>
      <c r="B233" s="722"/>
      <c r="C233" s="724">
        <f>C127</f>
        <v>0</v>
      </c>
      <c r="D233" s="726"/>
      <c r="E233" s="736" t="e">
        <f>J127/H127</f>
        <v>#DIV/0!</v>
      </c>
      <c r="F233" s="352"/>
      <c r="G233" s="730"/>
      <c r="H233" s="726">
        <v>1</v>
      </c>
      <c r="I233" s="357" t="e">
        <f>D233*E233</f>
        <v>#DIV/0!</v>
      </c>
      <c r="J233" s="732"/>
      <c r="K233" s="733"/>
    </row>
    <row r="234" spans="1:11" ht="15.75" thickBot="1">
      <c r="A234" s="778"/>
      <c r="B234" s="723"/>
      <c r="C234" s="725"/>
      <c r="D234" s="727"/>
      <c r="E234" s="729"/>
      <c r="F234" s="351"/>
      <c r="G234" s="731"/>
      <c r="H234" s="727"/>
      <c r="I234" s="358"/>
      <c r="J234" s="734"/>
      <c r="K234" s="735"/>
    </row>
    <row r="235" spans="1:11" ht="15.75" thickBot="1"/>
    <row r="236" spans="1:11" ht="16.5" thickBot="1">
      <c r="A236" s="370"/>
      <c r="B236" s="370"/>
      <c r="C236" s="717" t="str">
        <f>$A$3</f>
        <v>ООО БАЛТИК-ЛАЙТ</v>
      </c>
      <c r="D236" s="717"/>
      <c r="E236" s="717"/>
      <c r="F236" s="717"/>
      <c r="G236" s="717"/>
      <c r="H236" s="717"/>
      <c r="I236" s="717"/>
      <c r="J236" s="717"/>
      <c r="K236" s="717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8" t="s">
        <v>23459</v>
      </c>
      <c r="K237" s="719"/>
    </row>
    <row r="238" spans="1:11" ht="15" customHeight="1">
      <c r="A238" s="777">
        <v>10</v>
      </c>
      <c r="B238" s="722"/>
      <c r="C238" s="724">
        <f>C128</f>
        <v>0</v>
      </c>
      <c r="D238" s="726"/>
      <c r="E238" s="736" t="e">
        <f>J128/H128</f>
        <v>#DIV/0!</v>
      </c>
      <c r="F238" s="352"/>
      <c r="G238" s="730"/>
      <c r="H238" s="726">
        <v>1</v>
      </c>
      <c r="I238" s="357" t="e">
        <f>D238*E238</f>
        <v>#DIV/0!</v>
      </c>
      <c r="J238" s="732"/>
      <c r="K238" s="733"/>
    </row>
    <row r="239" spans="1:11" ht="15.75" customHeight="1" thickBot="1">
      <c r="A239" s="778"/>
      <c r="B239" s="723"/>
      <c r="C239" s="725"/>
      <c r="D239" s="727"/>
      <c r="E239" s="729"/>
      <c r="F239" s="351"/>
      <c r="G239" s="731"/>
      <c r="H239" s="727"/>
      <c r="I239" s="358"/>
      <c r="J239" s="734"/>
      <c r="K239" s="735"/>
    </row>
    <row r="240" spans="1:11" ht="15.75" thickBot="1"/>
    <row r="241" spans="1:11" ht="16.5" thickBot="1">
      <c r="A241" s="370"/>
      <c r="B241" s="370"/>
      <c r="C241" s="717" t="str">
        <f>$A$3</f>
        <v>ООО БАЛТИК-ЛАЙТ</v>
      </c>
      <c r="D241" s="717"/>
      <c r="E241" s="717"/>
      <c r="F241" s="717"/>
      <c r="G241" s="717"/>
      <c r="H241" s="717"/>
      <c r="I241" s="717"/>
      <c r="J241" s="717"/>
      <c r="K241" s="717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8" t="s">
        <v>23459</v>
      </c>
      <c r="K242" s="719"/>
    </row>
    <row r="243" spans="1:11" ht="15" customHeight="1">
      <c r="A243" s="777">
        <v>11</v>
      </c>
      <c r="B243" s="722"/>
      <c r="C243" s="724">
        <f>C129</f>
        <v>0</v>
      </c>
      <c r="D243" s="726"/>
      <c r="E243" s="736" t="e">
        <f>J129/H129</f>
        <v>#DIV/0!</v>
      </c>
      <c r="F243" s="352"/>
      <c r="G243" s="730"/>
      <c r="H243" s="726">
        <v>1</v>
      </c>
      <c r="I243" s="357" t="e">
        <f>D243*E243</f>
        <v>#DIV/0!</v>
      </c>
      <c r="J243" s="732"/>
      <c r="K243" s="733"/>
    </row>
    <row r="244" spans="1:11" ht="15.75" customHeight="1" thickBot="1">
      <c r="A244" s="778"/>
      <c r="B244" s="723"/>
      <c r="C244" s="725"/>
      <c r="D244" s="727"/>
      <c r="E244" s="729"/>
      <c r="F244" s="351"/>
      <c r="G244" s="731"/>
      <c r="H244" s="727"/>
      <c r="I244" s="358"/>
      <c r="J244" s="734"/>
      <c r="K244" s="735"/>
    </row>
    <row r="245" spans="1:11" ht="15.75" thickBot="1"/>
    <row r="246" spans="1:11" ht="16.5" thickBot="1">
      <c r="A246" s="370"/>
      <c r="B246" s="370"/>
      <c r="C246" s="717" t="str">
        <f>$A$3</f>
        <v>ООО БАЛТИК-ЛАЙТ</v>
      </c>
      <c r="D246" s="717"/>
      <c r="E246" s="717"/>
      <c r="F246" s="717"/>
      <c r="G246" s="717"/>
      <c r="H246" s="717"/>
      <c r="I246" s="717"/>
      <c r="J246" s="717"/>
      <c r="K246" s="717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8" t="s">
        <v>23459</v>
      </c>
      <c r="K247" s="719"/>
    </row>
    <row r="248" spans="1:11" ht="15" customHeight="1">
      <c r="A248" s="777">
        <v>12</v>
      </c>
      <c r="B248" s="722"/>
      <c r="C248" s="724">
        <f>C130</f>
        <v>0</v>
      </c>
      <c r="D248" s="726"/>
      <c r="E248" s="736" t="e">
        <f>J130/H130</f>
        <v>#DIV/0!</v>
      </c>
      <c r="F248" s="352"/>
      <c r="G248" s="730"/>
      <c r="H248" s="726">
        <v>1</v>
      </c>
      <c r="I248" s="357" t="e">
        <f>D248*E248</f>
        <v>#DIV/0!</v>
      </c>
      <c r="J248" s="732"/>
      <c r="K248" s="733"/>
    </row>
    <row r="249" spans="1:11" ht="15.75" customHeight="1" thickBot="1">
      <c r="A249" s="778"/>
      <c r="B249" s="723"/>
      <c r="C249" s="725"/>
      <c r="D249" s="727"/>
      <c r="E249" s="729"/>
      <c r="F249" s="351"/>
      <c r="G249" s="731"/>
      <c r="H249" s="727"/>
      <c r="I249" s="358"/>
      <c r="J249" s="734"/>
      <c r="K249" s="735"/>
    </row>
    <row r="250" spans="1:11" ht="15.75" thickBot="1"/>
    <row r="251" spans="1:11" ht="16.5" thickBot="1">
      <c r="A251" s="370"/>
      <c r="B251" s="370"/>
      <c r="C251" s="717" t="str">
        <f>$A$3</f>
        <v>ООО БАЛТИК-ЛАЙТ</v>
      </c>
      <c r="D251" s="717"/>
      <c r="E251" s="717"/>
      <c r="F251" s="717"/>
      <c r="G251" s="717"/>
      <c r="H251" s="717"/>
      <c r="I251" s="717"/>
      <c r="J251" s="717"/>
      <c r="K251" s="717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8" t="s">
        <v>23459</v>
      </c>
      <c r="K252" s="719"/>
    </row>
    <row r="253" spans="1:11" ht="15" customHeight="1">
      <c r="A253" s="777">
        <v>13</v>
      </c>
      <c r="B253" s="722"/>
      <c r="C253" s="724">
        <f>C131</f>
        <v>0</v>
      </c>
      <c r="D253" s="726"/>
      <c r="E253" s="736" t="e">
        <f>J131/H131</f>
        <v>#DIV/0!</v>
      </c>
      <c r="F253" s="352"/>
      <c r="G253" s="730"/>
      <c r="H253" s="726">
        <v>1</v>
      </c>
      <c r="I253" s="357" t="e">
        <f>D253*E253</f>
        <v>#DIV/0!</v>
      </c>
      <c r="J253" s="732"/>
      <c r="K253" s="733"/>
    </row>
    <row r="254" spans="1:11" ht="15.75" customHeight="1" thickBot="1">
      <c r="A254" s="778"/>
      <c r="B254" s="723"/>
      <c r="C254" s="725"/>
      <c r="D254" s="727"/>
      <c r="E254" s="729"/>
      <c r="F254" s="351"/>
      <c r="G254" s="731"/>
      <c r="H254" s="727"/>
      <c r="I254" s="358"/>
      <c r="J254" s="734"/>
      <c r="K254" s="735"/>
    </row>
    <row r="255" spans="1:11" ht="15.75" thickBot="1"/>
    <row r="256" spans="1:11" ht="16.5" thickBot="1">
      <c r="A256" s="370"/>
      <c r="B256" s="370"/>
      <c r="C256" s="717" t="str">
        <f>$A$3</f>
        <v>ООО БАЛТИК-ЛАЙТ</v>
      </c>
      <c r="D256" s="717"/>
      <c r="E256" s="717"/>
      <c r="F256" s="717"/>
      <c r="G256" s="717"/>
      <c r="H256" s="717"/>
      <c r="I256" s="717"/>
      <c r="J256" s="717"/>
      <c r="K256" s="717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8" t="s">
        <v>23459</v>
      </c>
      <c r="K257" s="719"/>
    </row>
    <row r="258" spans="1:11" ht="15" customHeight="1">
      <c r="A258" s="777">
        <v>14</v>
      </c>
      <c r="B258" s="722"/>
      <c r="C258" s="724">
        <f>C132</f>
        <v>0</v>
      </c>
      <c r="D258" s="726"/>
      <c r="E258" s="736" t="e">
        <f>J132/H132</f>
        <v>#DIV/0!</v>
      </c>
      <c r="F258" s="352"/>
      <c r="G258" s="730"/>
      <c r="H258" s="726">
        <v>1</v>
      </c>
      <c r="I258" s="357" t="e">
        <f>D258*E258</f>
        <v>#DIV/0!</v>
      </c>
      <c r="J258" s="732"/>
      <c r="K258" s="733"/>
    </row>
    <row r="259" spans="1:11" ht="15.75" customHeight="1" thickBot="1">
      <c r="A259" s="778"/>
      <c r="B259" s="723"/>
      <c r="C259" s="725"/>
      <c r="D259" s="727"/>
      <c r="E259" s="729"/>
      <c r="F259" s="351"/>
      <c r="G259" s="731"/>
      <c r="H259" s="727"/>
      <c r="I259" s="358"/>
      <c r="J259" s="734"/>
      <c r="K259" s="735"/>
    </row>
    <row r="260" spans="1:11" ht="15.75" thickBot="1"/>
    <row r="261" spans="1:11" ht="16.5" thickBot="1">
      <c r="A261" s="370"/>
      <c r="B261" s="370"/>
      <c r="C261" s="717" t="str">
        <f>$A$3</f>
        <v>ООО БАЛТИК-ЛАЙТ</v>
      </c>
      <c r="D261" s="717"/>
      <c r="E261" s="717"/>
      <c r="F261" s="717"/>
      <c r="G261" s="717"/>
      <c r="H261" s="717"/>
      <c r="I261" s="717"/>
      <c r="J261" s="717"/>
      <c r="K261" s="717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8" t="s">
        <v>23459</v>
      </c>
      <c r="K262" s="719"/>
    </row>
    <row r="263" spans="1:11" ht="15" customHeight="1">
      <c r="A263" s="777">
        <v>15</v>
      </c>
      <c r="B263" s="722"/>
      <c r="C263" s="724">
        <f>C133</f>
        <v>0</v>
      </c>
      <c r="D263" s="726"/>
      <c r="E263" s="736" t="e">
        <f>J133/H133</f>
        <v>#DIV/0!</v>
      </c>
      <c r="F263" s="352"/>
      <c r="G263" s="730"/>
      <c r="H263" s="726">
        <v>1</v>
      </c>
      <c r="I263" s="357" t="e">
        <f>D263*E263</f>
        <v>#DIV/0!</v>
      </c>
      <c r="J263" s="732"/>
      <c r="K263" s="733"/>
    </row>
    <row r="264" spans="1:11" ht="15.75" customHeight="1" thickBot="1">
      <c r="A264" s="778"/>
      <c r="B264" s="723"/>
      <c r="C264" s="725"/>
      <c r="D264" s="727"/>
      <c r="E264" s="729"/>
      <c r="F264" s="351"/>
      <c r="G264" s="731"/>
      <c r="H264" s="727"/>
      <c r="I264" s="358"/>
      <c r="J264" s="734"/>
      <c r="K264" s="735"/>
    </row>
    <row r="265" spans="1:11" ht="15.75" thickBot="1"/>
    <row r="266" spans="1:11" ht="16.5" thickBot="1">
      <c r="A266" s="370"/>
      <c r="B266" s="370"/>
      <c r="C266" s="717" t="str">
        <f>$A$3</f>
        <v>ООО БАЛТИК-ЛАЙТ</v>
      </c>
      <c r="D266" s="717"/>
      <c r="E266" s="717"/>
      <c r="F266" s="717"/>
      <c r="G266" s="717"/>
      <c r="H266" s="717"/>
      <c r="I266" s="717"/>
      <c r="J266" s="717"/>
      <c r="K266" s="717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8" t="s">
        <v>23459</v>
      </c>
      <c r="K267" s="719"/>
    </row>
    <row r="268" spans="1:11">
      <c r="A268" s="777">
        <v>16</v>
      </c>
      <c r="B268" s="722"/>
      <c r="C268" s="724">
        <f>C134</f>
        <v>0</v>
      </c>
      <c r="D268" s="726"/>
      <c r="E268" s="736" t="e">
        <f>J134/H134</f>
        <v>#DIV/0!</v>
      </c>
      <c r="F268" s="352"/>
      <c r="G268" s="730"/>
      <c r="H268" s="726">
        <v>1</v>
      </c>
      <c r="I268" s="357" t="e">
        <f>D268*E268</f>
        <v>#DIV/0!</v>
      </c>
      <c r="J268" s="732"/>
      <c r="K268" s="733"/>
    </row>
    <row r="269" spans="1:11" ht="15.75" thickBot="1">
      <c r="A269" s="778"/>
      <c r="B269" s="723"/>
      <c r="C269" s="725"/>
      <c r="D269" s="727"/>
      <c r="E269" s="729"/>
      <c r="F269" s="351"/>
      <c r="G269" s="731"/>
      <c r="H269" s="727"/>
      <c r="I269" s="358"/>
      <c r="J269" s="734"/>
      <c r="K269" s="735"/>
    </row>
    <row r="270" spans="1:11" ht="15.75" thickBot="1"/>
    <row r="271" spans="1:11" ht="16.5" thickBot="1">
      <c r="A271" s="370"/>
      <c r="B271" s="370"/>
      <c r="C271" s="717" t="str">
        <f>$A$3</f>
        <v>ООО БАЛТИК-ЛАЙТ</v>
      </c>
      <c r="D271" s="717"/>
      <c r="E271" s="717"/>
      <c r="F271" s="717"/>
      <c r="G271" s="717"/>
      <c r="H271" s="717"/>
      <c r="I271" s="717"/>
      <c r="J271" s="717"/>
      <c r="K271" s="717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8" t="s">
        <v>23459</v>
      </c>
      <c r="K272" s="719"/>
    </row>
    <row r="273" spans="1:11">
      <c r="A273" s="777">
        <v>17</v>
      </c>
      <c r="B273" s="722"/>
      <c r="C273" s="724">
        <f>C135</f>
        <v>0</v>
      </c>
      <c r="D273" s="726"/>
      <c r="E273" s="736" t="e">
        <f>J135/H135</f>
        <v>#DIV/0!</v>
      </c>
      <c r="F273" s="378"/>
      <c r="G273" s="730"/>
      <c r="H273" s="726">
        <v>1</v>
      </c>
      <c r="I273" s="357" t="e">
        <f>D273*E273</f>
        <v>#DIV/0!</v>
      </c>
      <c r="J273" s="732"/>
      <c r="K273" s="733"/>
    </row>
    <row r="274" spans="1:11" ht="15.75" thickBot="1">
      <c r="A274" s="778"/>
      <c r="B274" s="723"/>
      <c r="C274" s="725"/>
      <c r="D274" s="727"/>
      <c r="E274" s="729"/>
      <c r="F274" s="351"/>
      <c r="G274" s="731"/>
      <c r="H274" s="727"/>
      <c r="I274" s="358"/>
      <c r="J274" s="734"/>
      <c r="K274" s="735"/>
    </row>
    <row r="275" spans="1:11" ht="15.75" thickBot="1"/>
    <row r="276" spans="1:11" ht="16.5" thickBot="1">
      <c r="A276" s="370"/>
      <c r="B276" s="370"/>
      <c r="C276" s="717" t="str">
        <f>$A$3</f>
        <v>ООО БАЛТИК-ЛАЙТ</v>
      </c>
      <c r="D276" s="717"/>
      <c r="E276" s="717"/>
      <c r="F276" s="717"/>
      <c r="G276" s="717"/>
      <c r="H276" s="717"/>
      <c r="I276" s="717"/>
      <c r="J276" s="717"/>
      <c r="K276" s="717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8" t="s">
        <v>23459</v>
      </c>
      <c r="K277" s="719"/>
    </row>
    <row r="278" spans="1:11">
      <c r="A278" s="777">
        <v>18</v>
      </c>
      <c r="B278" s="722"/>
      <c r="C278" s="724">
        <f>C136</f>
        <v>0</v>
      </c>
      <c r="D278" s="726"/>
      <c r="E278" s="736" t="e">
        <f>J136/H136</f>
        <v>#DIV/0!</v>
      </c>
      <c r="F278" s="378"/>
      <c r="G278" s="730"/>
      <c r="H278" s="726">
        <v>1</v>
      </c>
      <c r="I278" s="357" t="e">
        <f>D278*E278</f>
        <v>#DIV/0!</v>
      </c>
      <c r="J278" s="732"/>
      <c r="K278" s="733"/>
    </row>
    <row r="279" spans="1:11" ht="15.75" thickBot="1">
      <c r="A279" s="778"/>
      <c r="B279" s="723"/>
      <c r="C279" s="725"/>
      <c r="D279" s="727"/>
      <c r="E279" s="729"/>
      <c r="F279" s="351"/>
      <c r="G279" s="731"/>
      <c r="H279" s="727"/>
      <c r="I279" s="358"/>
      <c r="J279" s="734"/>
      <c r="K279" s="735"/>
    </row>
    <row r="280" spans="1:11" ht="15.75" thickBot="1"/>
    <row r="281" spans="1:11" ht="16.5" thickBot="1">
      <c r="A281" s="370"/>
      <c r="B281" s="370"/>
      <c r="C281" s="717" t="str">
        <f>$A$3</f>
        <v>ООО БАЛТИК-ЛАЙТ</v>
      </c>
      <c r="D281" s="717"/>
      <c r="E281" s="717"/>
      <c r="F281" s="717"/>
      <c r="G281" s="717"/>
      <c r="H281" s="717"/>
      <c r="I281" s="717"/>
      <c r="J281" s="717"/>
      <c r="K281" s="717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8" t="s">
        <v>23459</v>
      </c>
      <c r="K282" s="719"/>
    </row>
    <row r="283" spans="1:11">
      <c r="A283" s="777">
        <v>19</v>
      </c>
      <c r="B283" s="722"/>
      <c r="C283" s="724">
        <f>C137</f>
        <v>0</v>
      </c>
      <c r="D283" s="726"/>
      <c r="E283" s="736" t="e">
        <f>J137/H137</f>
        <v>#DIV/0!</v>
      </c>
      <c r="F283" s="378"/>
      <c r="G283" s="730"/>
      <c r="H283" s="726">
        <v>1</v>
      </c>
      <c r="I283" s="357" t="e">
        <f>D283*E283</f>
        <v>#DIV/0!</v>
      </c>
      <c r="J283" s="732"/>
      <c r="K283" s="733"/>
    </row>
    <row r="284" spans="1:11" ht="15.75" thickBot="1">
      <c r="A284" s="778"/>
      <c r="B284" s="723"/>
      <c r="C284" s="725"/>
      <c r="D284" s="727"/>
      <c r="E284" s="729"/>
      <c r="F284" s="351"/>
      <c r="G284" s="731"/>
      <c r="H284" s="727"/>
      <c r="I284" s="358"/>
      <c r="J284" s="734"/>
      <c r="K284" s="735"/>
    </row>
    <row r="285" spans="1:11" ht="15.75" thickBot="1"/>
    <row r="286" spans="1:11" ht="16.5" thickBot="1">
      <c r="A286" s="370"/>
      <c r="B286" s="370"/>
      <c r="C286" s="717" t="str">
        <f>$A$3</f>
        <v>ООО БАЛТИК-ЛАЙТ</v>
      </c>
      <c r="D286" s="717"/>
      <c r="E286" s="717"/>
      <c r="F286" s="717"/>
      <c r="G286" s="717"/>
      <c r="H286" s="717"/>
      <c r="I286" s="717"/>
      <c r="J286" s="717"/>
      <c r="K286" s="717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8" t="s">
        <v>23459</v>
      </c>
      <c r="K287" s="719"/>
    </row>
    <row r="288" spans="1:11">
      <c r="A288" s="777">
        <v>20</v>
      </c>
      <c r="B288" s="722"/>
      <c r="C288" s="724">
        <f>C138</f>
        <v>0</v>
      </c>
      <c r="D288" s="726"/>
      <c r="E288" s="736" t="e">
        <f>J138/H138</f>
        <v>#DIV/0!</v>
      </c>
      <c r="F288" s="378"/>
      <c r="G288" s="730"/>
      <c r="H288" s="726">
        <v>1</v>
      </c>
      <c r="I288" s="357" t="e">
        <f>D288*E288</f>
        <v>#DIV/0!</v>
      </c>
      <c r="J288" s="732"/>
      <c r="K288" s="733"/>
    </row>
    <row r="289" spans="1:11" ht="15.75" thickBot="1">
      <c r="A289" s="778"/>
      <c r="B289" s="723"/>
      <c r="C289" s="725"/>
      <c r="D289" s="727"/>
      <c r="E289" s="729"/>
      <c r="F289" s="351"/>
      <c r="G289" s="731"/>
      <c r="H289" s="727"/>
      <c r="I289" s="358"/>
      <c r="J289" s="734"/>
      <c r="K289" s="735"/>
    </row>
  </sheetData>
  <mergeCells count="335"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75" priority="14" operator="greaterThan">
      <formula>0</formula>
    </cfRule>
  </conditionalFormatting>
  <conditionalFormatting sqref="G180:K180 C181:K183 A182:B183">
    <cfRule type="cellIs" dxfId="74" priority="13" operator="greaterThan">
      <formula>0</formula>
    </cfRule>
  </conditionalFormatting>
  <conditionalFormatting sqref="G180:K180 C181:K183 A182:B183">
    <cfRule type="cellIs" dxfId="73" priority="12" operator="greaterThan">
      <formula>0</formula>
    </cfRule>
  </conditionalFormatting>
  <conditionalFormatting sqref="G180:K180 C181:K183 A182:B183">
    <cfRule type="cellIs" dxfId="72" priority="11" operator="greaterThan">
      <formula>0</formula>
    </cfRule>
  </conditionalFormatting>
  <conditionalFormatting sqref="K9:K10 D7:K7 F11">
    <cfRule type="cellIs" dxfId="71" priority="6" operator="equal">
      <formula>0</formula>
    </cfRule>
  </conditionalFormatting>
  <conditionalFormatting sqref="K9:K10 D7:K7 F11">
    <cfRule type="cellIs" dxfId="70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topLeftCell="A103" zoomScaleNormal="100" zoomScaleSheetLayoutView="100" zoomScalePageLayoutView="55" workbookViewId="0">
      <selection activeCell="O126" sqref="O126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46" t="str">
        <f>ЗАЯВКА!E8</f>
        <v>ООО БАЛТИК-ЛАЙТ</v>
      </c>
      <c r="B3" s="746"/>
      <c r="C3" s="746"/>
      <c r="D3" s="746"/>
      <c r="E3" s="115"/>
      <c r="F3" s="748" t="s">
        <v>1</v>
      </c>
      <c r="G3" s="748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42698</v>
      </c>
    </row>
    <row r="5" spans="1:11" ht="15.75">
      <c r="A5" s="749" t="s">
        <v>2</v>
      </c>
      <c r="B5" s="749"/>
      <c r="C5" s="749"/>
      <c r="D5" s="749"/>
      <c r="E5" s="749"/>
      <c r="F5" s="749"/>
      <c r="G5" s="749"/>
      <c r="H5" s="749"/>
      <c r="I5" s="749"/>
      <c r="J5" s="749"/>
      <c r="K5" s="749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50">
        <f>'позиции для рачета'!B18</f>
        <v>0</v>
      </c>
      <c r="E7" s="751"/>
      <c r="F7" s="751"/>
      <c r="G7" s="751"/>
      <c r="H7" s="751"/>
      <c r="I7" s="751"/>
      <c r="J7" s="751"/>
      <c r="K7" s="752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рачета'!E18</f>
        <v>0</v>
      </c>
      <c r="G9" s="756">
        <f>'позиции для рачета'!C18</f>
        <v>0</v>
      </c>
      <c r="H9" s="1"/>
      <c r="I9" s="22" t="s">
        <v>23474</v>
      </c>
      <c r="J9" s="22"/>
      <c r="K9" s="275">
        <v>0.8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рачета'!F18</f>
        <v>0</v>
      </c>
      <c r="G10" s="757"/>
      <c r="H10" s="1"/>
      <c r="I10" s="21" t="s">
        <v>115</v>
      </c>
      <c r="J10" s="21"/>
      <c r="K10" s="275">
        <v>7.0000000000000007E-2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рачета'!D18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58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58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58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59" t="s">
        <v>152</v>
      </c>
      <c r="D17" s="759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Профиль Пилон 80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хлыст</v>
      </c>
      <c r="G19" s="412">
        <f>' Шаблон материалов'!F2</f>
        <v>8844</v>
      </c>
      <c r="H19" s="412"/>
      <c r="I19" s="413">
        <f t="shared" ref="I19:I82" si="0">$F$11*H19*D19</f>
        <v>0</v>
      </c>
      <c r="J19" s="775">
        <f>G19*I19*E19</f>
        <v>0</v>
      </c>
      <c r="K19" s="776"/>
    </row>
    <row r="20" spans="1:11">
      <c r="A20" s="109">
        <v>2</v>
      </c>
      <c r="B20" s="297"/>
      <c r="C20" s="412" t="str">
        <f>' Шаблон материалов'!B3</f>
        <v>Труба 80 х 80 х 3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метр. Пог.</v>
      </c>
      <c r="G20" s="412">
        <f>' Шаблон материалов'!F3</f>
        <v>280</v>
      </c>
      <c r="H20" s="412"/>
      <c r="I20" s="413">
        <f t="shared" si="0"/>
        <v>0</v>
      </c>
      <c r="J20" s="775">
        <f t="shared" ref="J20:J83" si="1">G20*I20*E20</f>
        <v>0</v>
      </c>
      <c r="K20" s="776"/>
    </row>
    <row r="21" spans="1:11">
      <c r="A21" s="109">
        <v>3</v>
      </c>
      <c r="B21" s="297"/>
      <c r="C21" s="412" t="str">
        <f>' Шаблон материалов'!B4</f>
        <v>Акрил мол. 3 мм</v>
      </c>
      <c r="D21" s="412">
        <f>' Шаблон материалов'!C4</f>
        <v>1</v>
      </c>
      <c r="E21" s="412">
        <f>' Шаблон материалов'!D4</f>
        <v>1</v>
      </c>
      <c r="F21" s="412" t="str">
        <f>' Шаблон материалов'!E4</f>
        <v>кв. метр</v>
      </c>
      <c r="G21" s="412">
        <f>' Шаблон материалов'!F4</f>
        <v>1340</v>
      </c>
      <c r="H21" s="412"/>
      <c r="I21" s="413">
        <f t="shared" si="0"/>
        <v>0</v>
      </c>
      <c r="J21" s="775">
        <f t="shared" si="1"/>
        <v>0</v>
      </c>
      <c r="K21" s="776"/>
    </row>
    <row r="22" spans="1:11">
      <c r="A22" s="109">
        <v>4</v>
      </c>
      <c r="B22" s="297"/>
      <c r="C22" s="412" t="str">
        <f>' Шаблон материалов'!B5</f>
        <v>Уголок 50 х 50 х 5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метр. Пог.</v>
      </c>
      <c r="G22" s="412">
        <f>' Шаблон материалов'!F5</f>
        <v>140</v>
      </c>
      <c r="H22" s="412"/>
      <c r="I22" s="413">
        <f t="shared" si="0"/>
        <v>0</v>
      </c>
      <c r="J22" s="775">
        <f t="shared" si="1"/>
        <v>0</v>
      </c>
      <c r="K22" s="776"/>
    </row>
    <row r="23" spans="1:11">
      <c r="A23" s="109">
        <v>5</v>
      </c>
      <c r="B23" s="297"/>
      <c r="C23" s="412" t="str">
        <f>' Шаблон материалов'!B6</f>
        <v>Модуль светодиодный 5050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шт.</v>
      </c>
      <c r="G23" s="412">
        <f>' Шаблон материалов'!F6</f>
        <v>35</v>
      </c>
      <c r="H23" s="412"/>
      <c r="I23" s="413">
        <f t="shared" si="0"/>
        <v>0</v>
      </c>
      <c r="J23" s="775">
        <f t="shared" si="1"/>
        <v>0</v>
      </c>
      <c r="K23" s="776"/>
    </row>
    <row r="24" spans="1:11">
      <c r="A24" s="109">
        <v>6</v>
      </c>
      <c r="B24" s="297"/>
      <c r="C24" s="412" t="str">
        <f>' Шаблон материалов'!B7</f>
        <v>Блок питания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шт.</v>
      </c>
      <c r="G24" s="412">
        <f>' Шаблон материалов'!F7</f>
        <v>1200</v>
      </c>
      <c r="H24" s="412"/>
      <c r="I24" s="413">
        <f t="shared" si="0"/>
        <v>0</v>
      </c>
      <c r="J24" s="775">
        <f t="shared" si="1"/>
        <v>0</v>
      </c>
      <c r="K24" s="776"/>
    </row>
    <row r="25" spans="1:11">
      <c r="A25" s="109">
        <v>7</v>
      </c>
      <c r="B25" s="297"/>
      <c r="C25" s="412" t="str">
        <f>' Шаблон материалов'!B8</f>
        <v>Полноцветная печать транслюцентная</v>
      </c>
      <c r="D25" s="412">
        <f>' Шаблон материалов'!C8</f>
        <v>1</v>
      </c>
      <c r="E25" s="412">
        <f>' Шаблон материалов'!D8</f>
        <v>1</v>
      </c>
      <c r="F25" s="412" t="str">
        <f>' Шаблон материалов'!E8</f>
        <v>кв. метр</v>
      </c>
      <c r="G25" s="412">
        <f>' Шаблон материалов'!F8</f>
        <v>760</v>
      </c>
      <c r="H25" s="412"/>
      <c r="I25" s="413">
        <f t="shared" si="0"/>
        <v>0</v>
      </c>
      <c r="J25" s="775">
        <f t="shared" si="1"/>
        <v>0</v>
      </c>
      <c r="K25" s="776"/>
    </row>
    <row r="26" spans="1:11">
      <c r="A26" s="109">
        <v>8</v>
      </c>
      <c r="B26" s="297"/>
      <c r="C26" s="412" t="str">
        <f>' Шаблон материалов'!B9</f>
        <v>Провод 3-хжильный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метр. Пог.</v>
      </c>
      <c r="G26" s="412">
        <f>' Шаблон материалов'!F9</f>
        <v>26</v>
      </c>
      <c r="H26" s="412"/>
      <c r="I26" s="413">
        <f t="shared" si="0"/>
        <v>0</v>
      </c>
      <c r="J26" s="775">
        <f t="shared" si="1"/>
        <v>0</v>
      </c>
      <c r="K26" s="776"/>
    </row>
    <row r="27" spans="1:11">
      <c r="A27" s="109">
        <v>9</v>
      </c>
      <c r="B27" s="300"/>
      <c r="C27" s="412" t="str">
        <f>' Шаблон материалов'!B10</f>
        <v>Блок бетонный 1 х 1 х 0,15 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куб. метр</v>
      </c>
      <c r="G27" s="412">
        <f>' Шаблон материалов'!F10</f>
        <v>20000</v>
      </c>
      <c r="H27" s="412"/>
      <c r="I27" s="413">
        <f t="shared" si="0"/>
        <v>0</v>
      </c>
      <c r="J27" s="775">
        <f t="shared" si="1"/>
        <v>0</v>
      </c>
      <c r="K27" s="776"/>
    </row>
    <row r="28" spans="1:11">
      <c r="A28" s="109">
        <v>10</v>
      </c>
      <c r="B28" s="300"/>
      <c r="C28" s="412" t="str">
        <f>' Шаблон материалов'!B11</f>
        <v>Блок бетонный 2 х 3 х 0,7 м</v>
      </c>
      <c r="D28" s="412">
        <f>' Шаблон материалов'!C11</f>
        <v>1</v>
      </c>
      <c r="E28" s="412">
        <f>' Шаблон материалов'!D11</f>
        <v>1</v>
      </c>
      <c r="F28" s="412" t="str">
        <f>' Шаблон материалов'!E11</f>
        <v>куб. метр</v>
      </c>
      <c r="G28" s="412">
        <f>' Шаблон материалов'!F11</f>
        <v>20000</v>
      </c>
      <c r="H28" s="412"/>
      <c r="I28" s="413">
        <f t="shared" si="0"/>
        <v>0</v>
      </c>
      <c r="J28" s="775">
        <f t="shared" si="1"/>
        <v>0</v>
      </c>
      <c r="K28" s="776"/>
    </row>
    <row r="29" spans="1:11">
      <c r="A29" s="109">
        <v>11</v>
      </c>
      <c r="B29" s="300"/>
      <c r="C29" s="412">
        <f>' Шаблон материалов'!B12</f>
        <v>0</v>
      </c>
      <c r="D29" s="412">
        <f>' Шаблон материалов'!C12</f>
        <v>0</v>
      </c>
      <c r="E29" s="412">
        <f>' Шаблон материалов'!D12</f>
        <v>0</v>
      </c>
      <c r="F29" s="412">
        <f>' Шаблон материалов'!E12</f>
        <v>0</v>
      </c>
      <c r="G29" s="412">
        <f>' Шаблон материалов'!F12</f>
        <v>0</v>
      </c>
      <c r="H29" s="412"/>
      <c r="I29" s="413">
        <f t="shared" si="0"/>
        <v>0</v>
      </c>
      <c r="J29" s="775">
        <f t="shared" si="1"/>
        <v>0</v>
      </c>
      <c r="K29" s="776"/>
    </row>
    <row r="30" spans="1:11">
      <c r="A30" s="109">
        <v>12</v>
      </c>
      <c r="B30" s="300"/>
      <c r="C30" s="412">
        <f>' Шаблон материалов'!B13</f>
        <v>0</v>
      </c>
      <c r="D30" s="412">
        <f>' Шаблон материалов'!C13</f>
        <v>0</v>
      </c>
      <c r="E30" s="412">
        <f>' Шаблон материалов'!D13</f>
        <v>0</v>
      </c>
      <c r="F30" s="412">
        <f>' Шаблон материалов'!E13</f>
        <v>0</v>
      </c>
      <c r="G30" s="412">
        <f>' Шаблон материалов'!F13</f>
        <v>0</v>
      </c>
      <c r="H30" s="412"/>
      <c r="I30" s="413">
        <f t="shared" si="0"/>
        <v>0</v>
      </c>
      <c r="J30" s="775">
        <f t="shared" si="1"/>
        <v>0</v>
      </c>
      <c r="K30" s="776"/>
    </row>
    <row r="31" spans="1:11">
      <c r="A31" s="109">
        <v>13</v>
      </c>
      <c r="B31" s="300"/>
      <c r="C31" s="412">
        <f>' Шаблон материалов'!B14</f>
        <v>0</v>
      </c>
      <c r="D31" s="412">
        <f>' Шаблон материалов'!C14</f>
        <v>0</v>
      </c>
      <c r="E31" s="412">
        <f>' Шаблон материалов'!D14</f>
        <v>0</v>
      </c>
      <c r="F31" s="412">
        <f>' Шаблон материалов'!E14</f>
        <v>0</v>
      </c>
      <c r="G31" s="412">
        <f>' Шаблон материалов'!F14</f>
        <v>0</v>
      </c>
      <c r="H31" s="412"/>
      <c r="I31" s="413">
        <f t="shared" si="0"/>
        <v>0</v>
      </c>
      <c r="J31" s="775">
        <f t="shared" si="1"/>
        <v>0</v>
      </c>
      <c r="K31" s="776"/>
    </row>
    <row r="32" spans="1:11">
      <c r="A32" s="109">
        <v>14</v>
      </c>
      <c r="B32" s="300"/>
      <c r="C32" s="412">
        <f>' Шаблон материалов'!B15</f>
        <v>0</v>
      </c>
      <c r="D32" s="412">
        <f>' Шаблон материалов'!C15</f>
        <v>0</v>
      </c>
      <c r="E32" s="412">
        <f>' Шаблон материалов'!D15</f>
        <v>0</v>
      </c>
      <c r="F32" s="412">
        <f>' Шаблон материалов'!E15</f>
        <v>0</v>
      </c>
      <c r="G32" s="412">
        <f>' Шаблон материалов'!F15</f>
        <v>0</v>
      </c>
      <c r="H32" s="412"/>
      <c r="I32" s="413">
        <f t="shared" si="0"/>
        <v>0</v>
      </c>
      <c r="J32" s="775">
        <f t="shared" si="1"/>
        <v>0</v>
      </c>
      <c r="K32" s="776"/>
    </row>
    <row r="33" spans="1:11">
      <c r="A33" s="109">
        <v>15</v>
      </c>
      <c r="B33" s="300"/>
      <c r="C33" s="412">
        <f>' Шаблон материалов'!B16</f>
        <v>0</v>
      </c>
      <c r="D33" s="412">
        <f>' Шаблон материалов'!C16</f>
        <v>0</v>
      </c>
      <c r="E33" s="412">
        <f>' Шаблон материалов'!D16</f>
        <v>0</v>
      </c>
      <c r="F33" s="412">
        <f>' Шаблон материалов'!E16</f>
        <v>0</v>
      </c>
      <c r="G33" s="412">
        <f>' Шаблон материалов'!F16</f>
        <v>0</v>
      </c>
      <c r="H33" s="412"/>
      <c r="I33" s="413">
        <f t="shared" si="0"/>
        <v>0</v>
      </c>
      <c r="J33" s="775">
        <f t="shared" si="1"/>
        <v>0</v>
      </c>
      <c r="K33" s="776"/>
    </row>
    <row r="34" spans="1:11">
      <c r="A34" s="109">
        <v>16</v>
      </c>
      <c r="B34" s="300"/>
      <c r="C34" s="412">
        <f>' Шаблон материалов'!B17</f>
        <v>0</v>
      </c>
      <c r="D34" s="412">
        <f>' Шаблон материалов'!C17</f>
        <v>0</v>
      </c>
      <c r="E34" s="412">
        <f>' Шаблон материалов'!D17</f>
        <v>0</v>
      </c>
      <c r="F34" s="412">
        <f>' Шаблон материалов'!E17</f>
        <v>0</v>
      </c>
      <c r="G34" s="412">
        <f>' Шаблон материалов'!F17</f>
        <v>0</v>
      </c>
      <c r="H34" s="412"/>
      <c r="I34" s="413">
        <f t="shared" si="0"/>
        <v>0</v>
      </c>
      <c r="J34" s="775">
        <f t="shared" si="1"/>
        <v>0</v>
      </c>
      <c r="K34" s="776"/>
    </row>
    <row r="35" spans="1:11">
      <c r="A35" s="109">
        <v>17</v>
      </c>
      <c r="B35" s="300"/>
      <c r="C35" s="412">
        <f>' Шаблон материалов'!B18</f>
        <v>0</v>
      </c>
      <c r="D35" s="412">
        <f>' Шаблон материалов'!C18</f>
        <v>0</v>
      </c>
      <c r="E35" s="412">
        <f>' Шаблон материалов'!D18</f>
        <v>0</v>
      </c>
      <c r="F35" s="412">
        <f>' Шаблон материалов'!E18</f>
        <v>0</v>
      </c>
      <c r="G35" s="412">
        <f>' Шаблон материалов'!F18</f>
        <v>0</v>
      </c>
      <c r="H35" s="412"/>
      <c r="I35" s="413">
        <f t="shared" si="0"/>
        <v>0</v>
      </c>
      <c r="J35" s="775">
        <f t="shared" si="1"/>
        <v>0</v>
      </c>
      <c r="K35" s="776"/>
    </row>
    <row r="36" spans="1:11">
      <c r="A36" s="109">
        <v>18</v>
      </c>
      <c r="B36" s="300"/>
      <c r="C36" s="412">
        <f>' Шаблон материалов'!B19</f>
        <v>0</v>
      </c>
      <c r="D36" s="412">
        <f>' Шаблон материалов'!C19</f>
        <v>0</v>
      </c>
      <c r="E36" s="412">
        <f>' Шаблон материалов'!D19</f>
        <v>0</v>
      </c>
      <c r="F36" s="412">
        <f>' Шаблон материалов'!E19</f>
        <v>0</v>
      </c>
      <c r="G36" s="412">
        <f>' Шаблон материалов'!F19</f>
        <v>0</v>
      </c>
      <c r="H36" s="412"/>
      <c r="I36" s="413">
        <f t="shared" si="0"/>
        <v>0</v>
      </c>
      <c r="J36" s="775">
        <f t="shared" si="1"/>
        <v>0</v>
      </c>
      <c r="K36" s="776"/>
    </row>
    <row r="37" spans="1:11">
      <c r="A37" s="109">
        <v>19</v>
      </c>
      <c r="B37" s="300"/>
      <c r="C37" s="412">
        <f>' Шаблон материалов'!B20</f>
        <v>0</v>
      </c>
      <c r="D37" s="412">
        <f>' Шаблон материалов'!C20</f>
        <v>0</v>
      </c>
      <c r="E37" s="412">
        <f>' Шаблон материалов'!D20</f>
        <v>0</v>
      </c>
      <c r="F37" s="412">
        <f>' Шаблон материалов'!E20</f>
        <v>0</v>
      </c>
      <c r="G37" s="412">
        <f>' Шаблон материалов'!F20</f>
        <v>0</v>
      </c>
      <c r="H37" s="412"/>
      <c r="I37" s="413">
        <f t="shared" si="0"/>
        <v>0</v>
      </c>
      <c r="J37" s="775">
        <f t="shared" si="1"/>
        <v>0</v>
      </c>
      <c r="K37" s="776"/>
    </row>
    <row r="38" spans="1:11">
      <c r="A38" s="109">
        <v>20</v>
      </c>
      <c r="B38" s="300"/>
      <c r="C38" s="412">
        <f>' Шаблон материалов'!B21</f>
        <v>0</v>
      </c>
      <c r="D38" s="412">
        <f>' Шаблон материалов'!C21</f>
        <v>0</v>
      </c>
      <c r="E38" s="412">
        <f>' Шаблон материалов'!D21</f>
        <v>0</v>
      </c>
      <c r="F38" s="412">
        <f>' Шаблон материалов'!E21</f>
        <v>0</v>
      </c>
      <c r="G38" s="412">
        <f>' Шаблон материалов'!F21</f>
        <v>0</v>
      </c>
      <c r="H38" s="412"/>
      <c r="I38" s="413">
        <f t="shared" si="0"/>
        <v>0</v>
      </c>
      <c r="J38" s="775">
        <f t="shared" si="1"/>
        <v>0</v>
      </c>
      <c r="K38" s="776"/>
    </row>
    <row r="39" spans="1:11">
      <c r="A39" s="109">
        <v>21</v>
      </c>
      <c r="B39" s="300"/>
      <c r="C39" s="412">
        <f>' Шаблон материалов'!B22</f>
        <v>0</v>
      </c>
      <c r="D39" s="412">
        <f>' Шаблон материалов'!C22</f>
        <v>0</v>
      </c>
      <c r="E39" s="412">
        <f>' Шаблон материалов'!D22</f>
        <v>0</v>
      </c>
      <c r="F39" s="412">
        <f>' Шаблон материалов'!E22</f>
        <v>0</v>
      </c>
      <c r="G39" s="412">
        <f>' Шаблон материалов'!F22</f>
        <v>0</v>
      </c>
      <c r="H39" s="412"/>
      <c r="I39" s="413">
        <f t="shared" si="0"/>
        <v>0</v>
      </c>
      <c r="J39" s="775">
        <f t="shared" si="1"/>
        <v>0</v>
      </c>
      <c r="K39" s="776"/>
    </row>
    <row r="40" spans="1:11">
      <c r="A40" s="109">
        <v>22</v>
      </c>
      <c r="B40" s="300"/>
      <c r="C40" s="412">
        <f>' Шаблон материалов'!B23</f>
        <v>0</v>
      </c>
      <c r="D40" s="412">
        <f>' Шаблон материалов'!C23</f>
        <v>0</v>
      </c>
      <c r="E40" s="412">
        <f>' Шаблон материалов'!D23</f>
        <v>0</v>
      </c>
      <c r="F40" s="412">
        <f>' Шаблон материалов'!E23</f>
        <v>0</v>
      </c>
      <c r="G40" s="412">
        <f>' Шаблон материалов'!F23</f>
        <v>0</v>
      </c>
      <c r="H40" s="412"/>
      <c r="I40" s="413">
        <f t="shared" si="0"/>
        <v>0</v>
      </c>
      <c r="J40" s="775">
        <f t="shared" si="1"/>
        <v>0</v>
      </c>
      <c r="K40" s="776"/>
    </row>
    <row r="41" spans="1:11">
      <c r="A41" s="109">
        <v>23</v>
      </c>
      <c r="B41" s="300"/>
      <c r="C41" s="412">
        <f>' Шаблон материалов'!B24</f>
        <v>0</v>
      </c>
      <c r="D41" s="412">
        <f>' Шаблон материалов'!C24</f>
        <v>0</v>
      </c>
      <c r="E41" s="412">
        <f>' Шаблон материалов'!D24</f>
        <v>0</v>
      </c>
      <c r="F41" s="412">
        <f>' Шаблон материалов'!E24</f>
        <v>0</v>
      </c>
      <c r="G41" s="412">
        <f>' Шаблон материалов'!F24</f>
        <v>0</v>
      </c>
      <c r="H41" s="412"/>
      <c r="I41" s="413">
        <f t="shared" si="0"/>
        <v>0</v>
      </c>
      <c r="J41" s="775">
        <f t="shared" si="1"/>
        <v>0</v>
      </c>
      <c r="K41" s="776"/>
    </row>
    <row r="42" spans="1:11">
      <c r="A42" s="109">
        <v>24</v>
      </c>
      <c r="B42" s="300"/>
      <c r="C42" s="412">
        <f>' Шаблон материалов'!B25</f>
        <v>0</v>
      </c>
      <c r="D42" s="412">
        <f>' Шаблон материалов'!C25</f>
        <v>0</v>
      </c>
      <c r="E42" s="412">
        <f>' Шаблон материалов'!D25</f>
        <v>0</v>
      </c>
      <c r="F42" s="412">
        <f>' Шаблон материалов'!E25</f>
        <v>0</v>
      </c>
      <c r="G42" s="412">
        <f>' Шаблон материалов'!F25</f>
        <v>0</v>
      </c>
      <c r="H42" s="412"/>
      <c r="I42" s="413">
        <f t="shared" si="0"/>
        <v>0</v>
      </c>
      <c r="J42" s="775">
        <f t="shared" si="1"/>
        <v>0</v>
      </c>
      <c r="K42" s="776"/>
    </row>
    <row r="43" spans="1:11">
      <c r="A43" s="109">
        <v>25</v>
      </c>
      <c r="B43" s="300"/>
      <c r="C43" s="412">
        <f>' Шаблон материалов'!B26</f>
        <v>0</v>
      </c>
      <c r="D43" s="412">
        <f>' Шаблон материалов'!C26</f>
        <v>0</v>
      </c>
      <c r="E43" s="412">
        <f>' Шаблон материалов'!D26</f>
        <v>0</v>
      </c>
      <c r="F43" s="412">
        <f>' Шаблон материалов'!E26</f>
        <v>0</v>
      </c>
      <c r="G43" s="412">
        <f>' Шаблон материалов'!F26</f>
        <v>0</v>
      </c>
      <c r="H43" s="412"/>
      <c r="I43" s="413">
        <f t="shared" si="0"/>
        <v>0</v>
      </c>
      <c r="J43" s="775">
        <f t="shared" si="1"/>
        <v>0</v>
      </c>
      <c r="K43" s="776"/>
    </row>
    <row r="44" spans="1:11">
      <c r="A44" s="109">
        <v>26</v>
      </c>
      <c r="B44" s="300"/>
      <c r="C44" s="412">
        <f>' Шаблон материалов'!B27</f>
        <v>0</v>
      </c>
      <c r="D44" s="412">
        <f>' Шаблон материалов'!C27</f>
        <v>0</v>
      </c>
      <c r="E44" s="412">
        <f>' Шаблон материалов'!D27</f>
        <v>0</v>
      </c>
      <c r="F44" s="412">
        <f>' Шаблон материалов'!E27</f>
        <v>0</v>
      </c>
      <c r="G44" s="412">
        <f>' Шаблон материалов'!F27</f>
        <v>0</v>
      </c>
      <c r="H44" s="412"/>
      <c r="I44" s="413">
        <f t="shared" si="0"/>
        <v>0</v>
      </c>
      <c r="J44" s="775">
        <f t="shared" si="1"/>
        <v>0</v>
      </c>
      <c r="K44" s="776"/>
    </row>
    <row r="45" spans="1:11">
      <c r="A45" s="109">
        <v>27</v>
      </c>
      <c r="B45" s="300"/>
      <c r="C45" s="412">
        <f>' Шаблон материалов'!B28</f>
        <v>0</v>
      </c>
      <c r="D45" s="412">
        <f>' Шаблон материалов'!C28</f>
        <v>0</v>
      </c>
      <c r="E45" s="412">
        <f>' Шаблон материалов'!D28</f>
        <v>0</v>
      </c>
      <c r="F45" s="412">
        <f>' Шаблон материалов'!E28</f>
        <v>0</v>
      </c>
      <c r="G45" s="412">
        <f>' Шаблон материалов'!F28</f>
        <v>0</v>
      </c>
      <c r="H45" s="412"/>
      <c r="I45" s="413">
        <f t="shared" si="0"/>
        <v>0</v>
      </c>
      <c r="J45" s="775">
        <f t="shared" si="1"/>
        <v>0</v>
      </c>
      <c r="K45" s="776"/>
    </row>
    <row r="46" spans="1:11">
      <c r="A46" s="109">
        <v>28</v>
      </c>
      <c r="B46" s="300"/>
      <c r="C46" s="412">
        <f>' Шаблон материалов'!B29</f>
        <v>0</v>
      </c>
      <c r="D46" s="412">
        <f>' Шаблон материалов'!C29</f>
        <v>0</v>
      </c>
      <c r="E46" s="412">
        <f>' Шаблон материалов'!D29</f>
        <v>0</v>
      </c>
      <c r="F46" s="412">
        <f>' Шаблон материалов'!E29</f>
        <v>0</v>
      </c>
      <c r="G46" s="412">
        <f>' Шаблон материалов'!F29</f>
        <v>0</v>
      </c>
      <c r="H46" s="412"/>
      <c r="I46" s="413">
        <f t="shared" si="0"/>
        <v>0</v>
      </c>
      <c r="J46" s="775">
        <f t="shared" si="1"/>
        <v>0</v>
      </c>
      <c r="K46" s="776"/>
    </row>
    <row r="47" spans="1:11">
      <c r="A47" s="109">
        <v>29</v>
      </c>
      <c r="B47" s="300"/>
      <c r="C47" s="412">
        <f>' Шаблон материалов'!B30</f>
        <v>0</v>
      </c>
      <c r="D47" s="412">
        <f>' Шаблон материалов'!C30</f>
        <v>0</v>
      </c>
      <c r="E47" s="412">
        <f>' Шаблон материалов'!D30</f>
        <v>0</v>
      </c>
      <c r="F47" s="412">
        <f>' Шаблон материалов'!E30</f>
        <v>0</v>
      </c>
      <c r="G47" s="412">
        <f>' Шаблон материалов'!F30</f>
        <v>0</v>
      </c>
      <c r="H47" s="412"/>
      <c r="I47" s="413">
        <f t="shared" si="0"/>
        <v>0</v>
      </c>
      <c r="J47" s="775">
        <f t="shared" si="1"/>
        <v>0</v>
      </c>
      <c r="K47" s="776"/>
    </row>
    <row r="48" spans="1:11">
      <c r="A48" s="109">
        <v>30</v>
      </c>
      <c r="B48" s="300"/>
      <c r="C48" s="412">
        <f>' Шаблон материалов'!B31</f>
        <v>0</v>
      </c>
      <c r="D48" s="412">
        <f>' Шаблон материалов'!C31</f>
        <v>0</v>
      </c>
      <c r="E48" s="412">
        <f>' Шаблон материалов'!D31</f>
        <v>0</v>
      </c>
      <c r="F48" s="412">
        <f>' Шаблон материалов'!E31</f>
        <v>0</v>
      </c>
      <c r="G48" s="412">
        <f>' Шаблон материалов'!F31</f>
        <v>0</v>
      </c>
      <c r="H48" s="412"/>
      <c r="I48" s="413">
        <f t="shared" si="0"/>
        <v>0</v>
      </c>
      <c r="J48" s="775">
        <f t="shared" si="1"/>
        <v>0</v>
      </c>
      <c r="K48" s="776"/>
    </row>
    <row r="49" spans="1:11">
      <c r="A49" s="109">
        <v>31</v>
      </c>
      <c r="B49" s="300"/>
      <c r="C49" s="412">
        <f>' Шаблон материалов'!B32</f>
        <v>0</v>
      </c>
      <c r="D49" s="412">
        <f>' Шаблон материалов'!C32</f>
        <v>0</v>
      </c>
      <c r="E49" s="412">
        <f>' Шаблон материалов'!D32</f>
        <v>0</v>
      </c>
      <c r="F49" s="412">
        <f>' Шаблон материалов'!E32</f>
        <v>0</v>
      </c>
      <c r="G49" s="412">
        <f>' Шаблон материалов'!F32</f>
        <v>0</v>
      </c>
      <c r="H49" s="412"/>
      <c r="I49" s="413">
        <f t="shared" si="0"/>
        <v>0</v>
      </c>
      <c r="J49" s="775">
        <f t="shared" si="1"/>
        <v>0</v>
      </c>
      <c r="K49" s="776"/>
    </row>
    <row r="50" spans="1:11">
      <c r="A50" s="109">
        <v>32</v>
      </c>
      <c r="B50" s="300"/>
      <c r="C50" s="412">
        <f>' Шаблон материалов'!B33</f>
        <v>0</v>
      </c>
      <c r="D50" s="412">
        <f>' Шаблон материалов'!C33</f>
        <v>0</v>
      </c>
      <c r="E50" s="412">
        <f>' Шаблон материалов'!D33</f>
        <v>0</v>
      </c>
      <c r="F50" s="412">
        <f>' Шаблон материалов'!E33</f>
        <v>0</v>
      </c>
      <c r="G50" s="412">
        <f>' Шаблон материалов'!F33</f>
        <v>0</v>
      </c>
      <c r="H50" s="412"/>
      <c r="I50" s="413">
        <f t="shared" si="0"/>
        <v>0</v>
      </c>
      <c r="J50" s="775">
        <f t="shared" si="1"/>
        <v>0</v>
      </c>
      <c r="K50" s="776"/>
    </row>
    <row r="51" spans="1:11">
      <c r="A51" s="109">
        <v>33</v>
      </c>
      <c r="B51" s="300"/>
      <c r="C51" s="412">
        <f>' Шаблон материалов'!B34</f>
        <v>0</v>
      </c>
      <c r="D51" s="412">
        <f>' Шаблон материалов'!C34</f>
        <v>0</v>
      </c>
      <c r="E51" s="412">
        <f>' Шаблон материалов'!D34</f>
        <v>0</v>
      </c>
      <c r="F51" s="412">
        <f>' Шаблон материалов'!E34</f>
        <v>0</v>
      </c>
      <c r="G51" s="412">
        <f>' Шаблон материалов'!F34</f>
        <v>0</v>
      </c>
      <c r="H51" s="412"/>
      <c r="I51" s="413">
        <f t="shared" si="0"/>
        <v>0</v>
      </c>
      <c r="J51" s="775">
        <f t="shared" si="1"/>
        <v>0</v>
      </c>
      <c r="K51" s="776"/>
    </row>
    <row r="52" spans="1:11">
      <c r="A52" s="109">
        <v>34</v>
      </c>
      <c r="B52" s="300"/>
      <c r="C52" s="412">
        <f>' Шаблон материалов'!B35</f>
        <v>0</v>
      </c>
      <c r="D52" s="412">
        <f>' Шаблон материалов'!C35</f>
        <v>0</v>
      </c>
      <c r="E52" s="412">
        <f>' Шаблон материалов'!D35</f>
        <v>0</v>
      </c>
      <c r="F52" s="412">
        <f>' Шаблон материалов'!E35</f>
        <v>0</v>
      </c>
      <c r="G52" s="412">
        <f>' Шаблон материалов'!F35</f>
        <v>0</v>
      </c>
      <c r="H52" s="412"/>
      <c r="I52" s="413">
        <f t="shared" si="0"/>
        <v>0</v>
      </c>
      <c r="J52" s="775">
        <f t="shared" si="1"/>
        <v>0</v>
      </c>
      <c r="K52" s="776"/>
    </row>
    <row r="53" spans="1:11">
      <c r="A53" s="109">
        <v>35</v>
      </c>
      <c r="B53" s="300"/>
      <c r="C53" s="412">
        <f>' Шаблон материалов'!B36</f>
        <v>0</v>
      </c>
      <c r="D53" s="412">
        <f>' Шаблон материалов'!C36</f>
        <v>0</v>
      </c>
      <c r="E53" s="412">
        <f>' Шаблон материалов'!D36</f>
        <v>0</v>
      </c>
      <c r="F53" s="412">
        <f>' Шаблон материалов'!E36</f>
        <v>0</v>
      </c>
      <c r="G53" s="412">
        <f>' Шаблон материалов'!F36</f>
        <v>0</v>
      </c>
      <c r="H53" s="412"/>
      <c r="I53" s="413">
        <f t="shared" si="0"/>
        <v>0</v>
      </c>
      <c r="J53" s="775">
        <f t="shared" si="1"/>
        <v>0</v>
      </c>
      <c r="K53" s="776"/>
    </row>
    <row r="54" spans="1:11">
      <c r="A54" s="109">
        <v>36</v>
      </c>
      <c r="B54" s="300"/>
      <c r="C54" s="412">
        <f>' Шаблон материалов'!B37</f>
        <v>0</v>
      </c>
      <c r="D54" s="412">
        <f>' Шаблон материалов'!C37</f>
        <v>0</v>
      </c>
      <c r="E54" s="412">
        <f>' Шаблон материалов'!D37</f>
        <v>0</v>
      </c>
      <c r="F54" s="412">
        <f>' Шаблон материалов'!E37</f>
        <v>0</v>
      </c>
      <c r="G54" s="412">
        <f>' Шаблон материалов'!F37</f>
        <v>0</v>
      </c>
      <c r="H54" s="412"/>
      <c r="I54" s="413">
        <f t="shared" si="0"/>
        <v>0</v>
      </c>
      <c r="J54" s="775">
        <f t="shared" si="1"/>
        <v>0</v>
      </c>
      <c r="K54" s="776"/>
    </row>
    <row r="55" spans="1:11">
      <c r="A55" s="109">
        <v>37</v>
      </c>
      <c r="B55" s="300"/>
      <c r="C55" s="412">
        <f>' Шаблон материалов'!B38</f>
        <v>0</v>
      </c>
      <c r="D55" s="412">
        <f>' Шаблон материалов'!C38</f>
        <v>0</v>
      </c>
      <c r="E55" s="412">
        <f>' Шаблон материалов'!D38</f>
        <v>0</v>
      </c>
      <c r="F55" s="412">
        <f>' Шаблон материалов'!E38</f>
        <v>0</v>
      </c>
      <c r="G55" s="412">
        <f>' Шаблон материалов'!F38</f>
        <v>0</v>
      </c>
      <c r="H55" s="412"/>
      <c r="I55" s="413">
        <f t="shared" si="0"/>
        <v>0</v>
      </c>
      <c r="J55" s="775">
        <f t="shared" si="1"/>
        <v>0</v>
      </c>
      <c r="K55" s="776"/>
    </row>
    <row r="56" spans="1:11">
      <c r="A56" s="109">
        <v>38</v>
      </c>
      <c r="B56" s="300"/>
      <c r="C56" s="412">
        <f>' Шаблон материалов'!B39</f>
        <v>0</v>
      </c>
      <c r="D56" s="412">
        <f>' Шаблон материалов'!C39</f>
        <v>0</v>
      </c>
      <c r="E56" s="412">
        <f>' Шаблон материалов'!D39</f>
        <v>0</v>
      </c>
      <c r="F56" s="412">
        <f>' Шаблон материалов'!E39</f>
        <v>0</v>
      </c>
      <c r="G56" s="412">
        <f>' Шаблон материалов'!F39</f>
        <v>0</v>
      </c>
      <c r="H56" s="412"/>
      <c r="I56" s="413">
        <f t="shared" si="0"/>
        <v>0</v>
      </c>
      <c r="J56" s="775">
        <f t="shared" si="1"/>
        <v>0</v>
      </c>
      <c r="K56" s="776"/>
    </row>
    <row r="57" spans="1:11">
      <c r="A57" s="109">
        <v>39</v>
      </c>
      <c r="B57" s="300"/>
      <c r="C57" s="412">
        <f>' Шаблон материалов'!B40</f>
        <v>0</v>
      </c>
      <c r="D57" s="412">
        <f>' Шаблон материалов'!C40</f>
        <v>0</v>
      </c>
      <c r="E57" s="412">
        <f>' Шаблон материалов'!D40</f>
        <v>0</v>
      </c>
      <c r="F57" s="412">
        <f>' Шаблон материалов'!E40</f>
        <v>0</v>
      </c>
      <c r="G57" s="412">
        <f>' Шаблон материалов'!F40</f>
        <v>0</v>
      </c>
      <c r="H57" s="412"/>
      <c r="I57" s="413">
        <f t="shared" si="0"/>
        <v>0</v>
      </c>
      <c r="J57" s="775">
        <f t="shared" si="1"/>
        <v>0</v>
      </c>
      <c r="K57" s="776"/>
    </row>
    <row r="58" spans="1:11">
      <c r="A58" s="109">
        <v>40</v>
      </c>
      <c r="B58" s="300"/>
      <c r="C58" s="412">
        <f>' Шаблон материалов'!B41</f>
        <v>0</v>
      </c>
      <c r="D58" s="412">
        <f>' Шаблон материалов'!C41</f>
        <v>0</v>
      </c>
      <c r="E58" s="412">
        <f>' Шаблон материалов'!D41</f>
        <v>0</v>
      </c>
      <c r="F58" s="412">
        <f>' Шаблон материалов'!E41</f>
        <v>0</v>
      </c>
      <c r="G58" s="412">
        <f>' Шаблон материалов'!F41</f>
        <v>0</v>
      </c>
      <c r="H58" s="412"/>
      <c r="I58" s="413">
        <f t="shared" si="0"/>
        <v>0</v>
      </c>
      <c r="J58" s="775">
        <f t="shared" si="1"/>
        <v>0</v>
      </c>
      <c r="K58" s="776"/>
    </row>
    <row r="59" spans="1:11">
      <c r="A59" s="109">
        <v>41</v>
      </c>
      <c r="B59" s="300"/>
      <c r="C59" s="412">
        <f>' Шаблон материалов'!B42</f>
        <v>0</v>
      </c>
      <c r="D59" s="412">
        <f>' Шаблон материалов'!C42</f>
        <v>0</v>
      </c>
      <c r="E59" s="412">
        <f>' Шаблон материалов'!D42</f>
        <v>0</v>
      </c>
      <c r="F59" s="412">
        <f>' Шаблон материалов'!E42</f>
        <v>0</v>
      </c>
      <c r="G59" s="412">
        <f>' Шаблон материалов'!F42</f>
        <v>0</v>
      </c>
      <c r="H59" s="412"/>
      <c r="I59" s="413">
        <f t="shared" si="0"/>
        <v>0</v>
      </c>
      <c r="J59" s="775">
        <f t="shared" si="1"/>
        <v>0</v>
      </c>
      <c r="K59" s="776"/>
    </row>
    <row r="60" spans="1:11">
      <c r="A60" s="109">
        <v>42</v>
      </c>
      <c r="B60" s="300"/>
      <c r="C60" s="412">
        <f>' Шаблон материалов'!B43</f>
        <v>0</v>
      </c>
      <c r="D60" s="412">
        <f>' Шаблон материалов'!C43</f>
        <v>0</v>
      </c>
      <c r="E60" s="412">
        <f>' Шаблон материалов'!D43</f>
        <v>0</v>
      </c>
      <c r="F60" s="412">
        <f>' Шаблон материалов'!E43</f>
        <v>0</v>
      </c>
      <c r="G60" s="412">
        <f>' Шаблон материалов'!F43</f>
        <v>0</v>
      </c>
      <c r="H60" s="412"/>
      <c r="I60" s="413">
        <f t="shared" si="0"/>
        <v>0</v>
      </c>
      <c r="J60" s="775">
        <f t="shared" si="1"/>
        <v>0</v>
      </c>
      <c r="K60" s="776"/>
    </row>
    <row r="61" spans="1:11">
      <c r="A61" s="109">
        <v>43</v>
      </c>
      <c r="B61" s="300"/>
      <c r="C61" s="412">
        <f>' Шаблон материалов'!B44</f>
        <v>0</v>
      </c>
      <c r="D61" s="412">
        <f>' Шаблон материалов'!C44</f>
        <v>0</v>
      </c>
      <c r="E61" s="412">
        <f>' Шаблон материалов'!D44</f>
        <v>0</v>
      </c>
      <c r="F61" s="412">
        <f>' Шаблон материалов'!E44</f>
        <v>0</v>
      </c>
      <c r="G61" s="412">
        <f>' Шаблон материалов'!F44</f>
        <v>0</v>
      </c>
      <c r="H61" s="412"/>
      <c r="I61" s="413">
        <f t="shared" si="0"/>
        <v>0</v>
      </c>
      <c r="J61" s="775">
        <f t="shared" si="1"/>
        <v>0</v>
      </c>
      <c r="K61" s="776"/>
    </row>
    <row r="62" spans="1:11">
      <c r="A62" s="109">
        <v>44</v>
      </c>
      <c r="B62" s="300"/>
      <c r="C62" s="412">
        <f>' Шаблон материалов'!B45</f>
        <v>0</v>
      </c>
      <c r="D62" s="412">
        <f>' Шаблон материалов'!C45</f>
        <v>0</v>
      </c>
      <c r="E62" s="412">
        <f>' Шаблон материалов'!D45</f>
        <v>0</v>
      </c>
      <c r="F62" s="412">
        <f>' Шаблон материалов'!E45</f>
        <v>0</v>
      </c>
      <c r="G62" s="412">
        <f>' Шаблон материалов'!F45</f>
        <v>0</v>
      </c>
      <c r="H62" s="412"/>
      <c r="I62" s="413">
        <f t="shared" si="0"/>
        <v>0</v>
      </c>
      <c r="J62" s="775">
        <f t="shared" si="1"/>
        <v>0</v>
      </c>
      <c r="K62" s="776"/>
    </row>
    <row r="63" spans="1:11">
      <c r="A63" s="109">
        <v>45</v>
      </c>
      <c r="B63" s="300"/>
      <c r="C63" s="412">
        <f>' Шаблон материалов'!B46</f>
        <v>0</v>
      </c>
      <c r="D63" s="412">
        <f>' Шаблон материалов'!C46</f>
        <v>0</v>
      </c>
      <c r="E63" s="412">
        <f>' Шаблон материалов'!D46</f>
        <v>0</v>
      </c>
      <c r="F63" s="412">
        <f>' Шаблон материалов'!E46</f>
        <v>0</v>
      </c>
      <c r="G63" s="412">
        <f>' Шаблон материалов'!F46</f>
        <v>0</v>
      </c>
      <c r="H63" s="412"/>
      <c r="I63" s="413">
        <f t="shared" si="0"/>
        <v>0</v>
      </c>
      <c r="J63" s="775">
        <f t="shared" si="1"/>
        <v>0</v>
      </c>
      <c r="K63" s="776"/>
    </row>
    <row r="64" spans="1:11">
      <c r="A64" s="109">
        <v>46</v>
      </c>
      <c r="B64" s="300"/>
      <c r="C64" s="412">
        <f>' Шаблон материалов'!B47</f>
        <v>0</v>
      </c>
      <c r="D64" s="412">
        <f>' Шаблон материалов'!C47</f>
        <v>0</v>
      </c>
      <c r="E64" s="412">
        <f>' Шаблон материалов'!D47</f>
        <v>0</v>
      </c>
      <c r="F64" s="412">
        <f>' Шаблон материалов'!E47</f>
        <v>0</v>
      </c>
      <c r="G64" s="412">
        <f>' Шаблон материалов'!F47</f>
        <v>0</v>
      </c>
      <c r="H64" s="412"/>
      <c r="I64" s="413">
        <f t="shared" si="0"/>
        <v>0</v>
      </c>
      <c r="J64" s="775">
        <f t="shared" si="1"/>
        <v>0</v>
      </c>
      <c r="K64" s="776"/>
    </row>
    <row r="65" spans="1:11">
      <c r="A65" s="109">
        <v>47</v>
      </c>
      <c r="B65" s="300"/>
      <c r="C65" s="412">
        <f>' Шаблон материалов'!B48</f>
        <v>0</v>
      </c>
      <c r="D65" s="412">
        <f>' Шаблон материалов'!C48</f>
        <v>0</v>
      </c>
      <c r="E65" s="412">
        <f>' Шаблон материалов'!D48</f>
        <v>0</v>
      </c>
      <c r="F65" s="412">
        <f>' Шаблон материалов'!E48</f>
        <v>0</v>
      </c>
      <c r="G65" s="412">
        <f>' Шаблон материалов'!F48</f>
        <v>0</v>
      </c>
      <c r="H65" s="412"/>
      <c r="I65" s="413">
        <f t="shared" si="0"/>
        <v>0</v>
      </c>
      <c r="J65" s="775">
        <f t="shared" si="1"/>
        <v>0</v>
      </c>
      <c r="K65" s="776"/>
    </row>
    <row r="66" spans="1:11">
      <c r="A66" s="109">
        <v>48</v>
      </c>
      <c r="B66" s="300"/>
      <c r="C66" s="412">
        <f>' Шаблон материалов'!B49</f>
        <v>0</v>
      </c>
      <c r="D66" s="412">
        <f>' Шаблон материалов'!C49</f>
        <v>0</v>
      </c>
      <c r="E66" s="412">
        <f>' Шаблон материалов'!D49</f>
        <v>0</v>
      </c>
      <c r="F66" s="412">
        <f>' Шаблон материалов'!E49</f>
        <v>0</v>
      </c>
      <c r="G66" s="412">
        <f>' Шаблон материалов'!F49</f>
        <v>0</v>
      </c>
      <c r="H66" s="412"/>
      <c r="I66" s="413">
        <f t="shared" si="0"/>
        <v>0</v>
      </c>
      <c r="J66" s="775">
        <f t="shared" si="1"/>
        <v>0</v>
      </c>
      <c r="K66" s="776"/>
    </row>
    <row r="67" spans="1:11">
      <c r="A67" s="109">
        <v>49</v>
      </c>
      <c r="B67" s="300"/>
      <c r="C67" s="412">
        <f>' Шаблон материалов'!B50</f>
        <v>0</v>
      </c>
      <c r="D67" s="412">
        <f>' Шаблон материалов'!C50</f>
        <v>0</v>
      </c>
      <c r="E67" s="412">
        <f>' Шаблон материалов'!D50</f>
        <v>0</v>
      </c>
      <c r="F67" s="412">
        <f>' Шаблон материалов'!E50</f>
        <v>0</v>
      </c>
      <c r="G67" s="412">
        <f>' Шаблон материалов'!F50</f>
        <v>0</v>
      </c>
      <c r="H67" s="412"/>
      <c r="I67" s="413">
        <f t="shared" si="0"/>
        <v>0</v>
      </c>
      <c r="J67" s="775">
        <f t="shared" si="1"/>
        <v>0</v>
      </c>
      <c r="K67" s="776"/>
    </row>
    <row r="68" spans="1:11">
      <c r="A68" s="109">
        <v>50</v>
      </c>
      <c r="B68" s="300"/>
      <c r="C68" s="412">
        <f>' Шаблон материалов'!B51</f>
        <v>0</v>
      </c>
      <c r="D68" s="412">
        <f>' Шаблон материалов'!C51</f>
        <v>0</v>
      </c>
      <c r="E68" s="412">
        <f>' Шаблон материалов'!D51</f>
        <v>0</v>
      </c>
      <c r="F68" s="412">
        <f>' Шаблон материалов'!E51</f>
        <v>0</v>
      </c>
      <c r="G68" s="412">
        <f>' Шаблон материалов'!F51</f>
        <v>0</v>
      </c>
      <c r="H68" s="412"/>
      <c r="I68" s="413">
        <f t="shared" si="0"/>
        <v>0</v>
      </c>
      <c r="J68" s="775">
        <f t="shared" si="1"/>
        <v>0</v>
      </c>
      <c r="K68" s="776"/>
    </row>
    <row r="69" spans="1:11">
      <c r="A69" s="109">
        <v>51</v>
      </c>
      <c r="B69" s="300"/>
      <c r="C69" s="412">
        <f>' Шаблон материалов'!B52</f>
        <v>0</v>
      </c>
      <c r="D69" s="412">
        <f>' Шаблон материалов'!C52</f>
        <v>0</v>
      </c>
      <c r="E69" s="412">
        <f>' Шаблон материалов'!D52</f>
        <v>0</v>
      </c>
      <c r="F69" s="412">
        <f>' Шаблон материалов'!E52</f>
        <v>0</v>
      </c>
      <c r="G69" s="412">
        <f>' Шаблон материалов'!F52</f>
        <v>0</v>
      </c>
      <c r="H69" s="412"/>
      <c r="I69" s="413">
        <f t="shared" si="0"/>
        <v>0</v>
      </c>
      <c r="J69" s="775">
        <f t="shared" si="1"/>
        <v>0</v>
      </c>
      <c r="K69" s="776"/>
    </row>
    <row r="70" spans="1:11">
      <c r="A70" s="109">
        <v>52</v>
      </c>
      <c r="B70" s="300"/>
      <c r="C70" s="412">
        <f>' Шаблон материалов'!B53</f>
        <v>0</v>
      </c>
      <c r="D70" s="412">
        <f>' Шаблон материалов'!C53</f>
        <v>0</v>
      </c>
      <c r="E70" s="412">
        <f>' Шаблон материалов'!D53</f>
        <v>0</v>
      </c>
      <c r="F70" s="412">
        <f>' Шаблон материалов'!E53</f>
        <v>0</v>
      </c>
      <c r="G70" s="412">
        <f>' Шаблон материалов'!F53</f>
        <v>0</v>
      </c>
      <c r="H70" s="412"/>
      <c r="I70" s="413">
        <f t="shared" si="0"/>
        <v>0</v>
      </c>
      <c r="J70" s="775">
        <f t="shared" si="1"/>
        <v>0</v>
      </c>
      <c r="K70" s="776"/>
    </row>
    <row r="71" spans="1:11">
      <c r="A71" s="109">
        <v>53</v>
      </c>
      <c r="B71" s="300"/>
      <c r="C71" s="412">
        <f>' Шаблон материалов'!B54</f>
        <v>0</v>
      </c>
      <c r="D71" s="412">
        <f>' Шаблон материалов'!C54</f>
        <v>0</v>
      </c>
      <c r="E71" s="412">
        <f>' Шаблон материалов'!D54</f>
        <v>0</v>
      </c>
      <c r="F71" s="412">
        <f>' Шаблон материалов'!E54</f>
        <v>0</v>
      </c>
      <c r="G71" s="412">
        <f>' Шаблон материалов'!F54</f>
        <v>0</v>
      </c>
      <c r="H71" s="412"/>
      <c r="I71" s="413">
        <f t="shared" si="0"/>
        <v>0</v>
      </c>
      <c r="J71" s="775">
        <f t="shared" si="1"/>
        <v>0</v>
      </c>
      <c r="K71" s="776"/>
    </row>
    <row r="72" spans="1:11">
      <c r="A72" s="109">
        <v>54</v>
      </c>
      <c r="B72" s="300"/>
      <c r="C72" s="412">
        <f>' Шаблон материалов'!B55</f>
        <v>0</v>
      </c>
      <c r="D72" s="412">
        <f>' Шаблон материалов'!C55</f>
        <v>0</v>
      </c>
      <c r="E72" s="412">
        <f>' Шаблон материалов'!D55</f>
        <v>0</v>
      </c>
      <c r="F72" s="412">
        <f>' Шаблон материалов'!E55</f>
        <v>0</v>
      </c>
      <c r="G72" s="412">
        <f>' Шаблон материалов'!F55</f>
        <v>0</v>
      </c>
      <c r="H72" s="412"/>
      <c r="I72" s="413">
        <f t="shared" si="0"/>
        <v>0</v>
      </c>
      <c r="J72" s="775">
        <f t="shared" si="1"/>
        <v>0</v>
      </c>
      <c r="K72" s="776"/>
    </row>
    <row r="73" spans="1:11">
      <c r="A73" s="109">
        <v>55</v>
      </c>
      <c r="B73" s="300"/>
      <c r="C73" s="412">
        <f>' Шаблон материалов'!B56</f>
        <v>0</v>
      </c>
      <c r="D73" s="412">
        <f>' Шаблон материалов'!C56</f>
        <v>0</v>
      </c>
      <c r="E73" s="412">
        <f>' Шаблон материалов'!D56</f>
        <v>0</v>
      </c>
      <c r="F73" s="412">
        <f>' Шаблон материалов'!E56</f>
        <v>0</v>
      </c>
      <c r="G73" s="412">
        <f>' Шаблон материалов'!F56</f>
        <v>0</v>
      </c>
      <c r="H73" s="412"/>
      <c r="I73" s="413">
        <f t="shared" si="0"/>
        <v>0</v>
      </c>
      <c r="J73" s="775">
        <f t="shared" si="1"/>
        <v>0</v>
      </c>
      <c r="K73" s="776"/>
    </row>
    <row r="74" spans="1:11">
      <c r="A74" s="109">
        <v>56</v>
      </c>
      <c r="B74" s="300"/>
      <c r="C74" s="412">
        <f>' Шаблон материалов'!B57</f>
        <v>0</v>
      </c>
      <c r="D74" s="412">
        <f>' Шаблон материалов'!C57</f>
        <v>0</v>
      </c>
      <c r="E74" s="412">
        <f>' Шаблон материалов'!D57</f>
        <v>0</v>
      </c>
      <c r="F74" s="412">
        <f>' Шаблон материалов'!E57</f>
        <v>0</v>
      </c>
      <c r="G74" s="412">
        <f>' Шаблон материалов'!F57</f>
        <v>0</v>
      </c>
      <c r="H74" s="412"/>
      <c r="I74" s="413">
        <f t="shared" si="0"/>
        <v>0</v>
      </c>
      <c r="J74" s="775">
        <f t="shared" si="1"/>
        <v>0</v>
      </c>
      <c r="K74" s="776"/>
    </row>
    <row r="75" spans="1:11">
      <c r="A75" s="109">
        <v>57</v>
      </c>
      <c r="B75" s="300"/>
      <c r="C75" s="412">
        <f>' Шаблон материалов'!B58</f>
        <v>0</v>
      </c>
      <c r="D75" s="412">
        <f>' Шаблон материалов'!C58</f>
        <v>0</v>
      </c>
      <c r="E75" s="412">
        <f>' Шаблон материалов'!D58</f>
        <v>0</v>
      </c>
      <c r="F75" s="412">
        <f>' Шаблон материалов'!E58</f>
        <v>0</v>
      </c>
      <c r="G75" s="412">
        <f>' Шаблон материалов'!F58</f>
        <v>0</v>
      </c>
      <c r="H75" s="412"/>
      <c r="I75" s="413">
        <f t="shared" si="0"/>
        <v>0</v>
      </c>
      <c r="J75" s="775">
        <f t="shared" si="1"/>
        <v>0</v>
      </c>
      <c r="K75" s="776"/>
    </row>
    <row r="76" spans="1:11">
      <c r="A76" s="109">
        <v>58</v>
      </c>
      <c r="B76" s="300"/>
      <c r="C76" s="412">
        <f>' Шаблон материалов'!B59</f>
        <v>0</v>
      </c>
      <c r="D76" s="412">
        <f>' Шаблон материалов'!C59</f>
        <v>0</v>
      </c>
      <c r="E76" s="412">
        <f>' Шаблон материалов'!D59</f>
        <v>0</v>
      </c>
      <c r="F76" s="412">
        <f>' Шаблон материалов'!E59</f>
        <v>0</v>
      </c>
      <c r="G76" s="412">
        <f>' Шаблон материалов'!F59</f>
        <v>0</v>
      </c>
      <c r="H76" s="412"/>
      <c r="I76" s="413">
        <f t="shared" si="0"/>
        <v>0</v>
      </c>
      <c r="J76" s="775">
        <f t="shared" si="1"/>
        <v>0</v>
      </c>
      <c r="K76" s="776"/>
    </row>
    <row r="77" spans="1:11">
      <c r="A77" s="109">
        <v>59</v>
      </c>
      <c r="B77" s="300"/>
      <c r="C77" s="412">
        <f>' Шаблон материалов'!B60</f>
        <v>0</v>
      </c>
      <c r="D77" s="412">
        <f>' Шаблон материалов'!C60</f>
        <v>0</v>
      </c>
      <c r="E77" s="412">
        <f>' Шаблон материалов'!D60</f>
        <v>0</v>
      </c>
      <c r="F77" s="412">
        <f>' Шаблон материалов'!E60</f>
        <v>0</v>
      </c>
      <c r="G77" s="412">
        <f>' Шаблон материалов'!F60</f>
        <v>0</v>
      </c>
      <c r="H77" s="412"/>
      <c r="I77" s="413">
        <f t="shared" si="0"/>
        <v>0</v>
      </c>
      <c r="J77" s="775">
        <f t="shared" si="1"/>
        <v>0</v>
      </c>
      <c r="K77" s="776"/>
    </row>
    <row r="78" spans="1:11">
      <c r="A78" s="109">
        <v>60</v>
      </c>
      <c r="B78" s="300"/>
      <c r="C78" s="412">
        <f>' Шаблон материалов'!B61</f>
        <v>0</v>
      </c>
      <c r="D78" s="412">
        <f>' Шаблон материалов'!C61</f>
        <v>0</v>
      </c>
      <c r="E78" s="412">
        <f>' Шаблон материалов'!D61</f>
        <v>0</v>
      </c>
      <c r="F78" s="412">
        <f>' Шаблон материалов'!E61</f>
        <v>0</v>
      </c>
      <c r="G78" s="412">
        <f>' Шаблон материалов'!F61</f>
        <v>0</v>
      </c>
      <c r="H78" s="412"/>
      <c r="I78" s="413">
        <f t="shared" si="0"/>
        <v>0</v>
      </c>
      <c r="J78" s="775">
        <f t="shared" si="1"/>
        <v>0</v>
      </c>
      <c r="K78" s="776"/>
    </row>
    <row r="79" spans="1:11">
      <c r="A79" s="109">
        <v>61</v>
      </c>
      <c r="B79" s="300"/>
      <c r="C79" s="412">
        <f>' Шаблон материалов'!B62</f>
        <v>0</v>
      </c>
      <c r="D79" s="412">
        <f>' Шаблон материалов'!C62</f>
        <v>0</v>
      </c>
      <c r="E79" s="412">
        <f>' Шаблон материалов'!D62</f>
        <v>0</v>
      </c>
      <c r="F79" s="412">
        <f>' Шаблон материалов'!E62</f>
        <v>0</v>
      </c>
      <c r="G79" s="412">
        <f>' Шаблон материалов'!F62</f>
        <v>0</v>
      </c>
      <c r="H79" s="412"/>
      <c r="I79" s="413">
        <f t="shared" si="0"/>
        <v>0</v>
      </c>
      <c r="J79" s="775">
        <f t="shared" si="1"/>
        <v>0</v>
      </c>
      <c r="K79" s="776"/>
    </row>
    <row r="80" spans="1:11">
      <c r="A80" s="109">
        <v>62</v>
      </c>
      <c r="B80" s="300"/>
      <c r="C80" s="412">
        <f>' Шаблон материалов'!B63</f>
        <v>0</v>
      </c>
      <c r="D80" s="412">
        <f>' Шаблон материалов'!C63</f>
        <v>0</v>
      </c>
      <c r="E80" s="412">
        <f>' Шаблон материалов'!D63</f>
        <v>0</v>
      </c>
      <c r="F80" s="412">
        <f>' Шаблон материалов'!E63</f>
        <v>0</v>
      </c>
      <c r="G80" s="412">
        <f>' Шаблон материалов'!F63</f>
        <v>0</v>
      </c>
      <c r="H80" s="412"/>
      <c r="I80" s="413">
        <f t="shared" si="0"/>
        <v>0</v>
      </c>
      <c r="J80" s="775">
        <f t="shared" si="1"/>
        <v>0</v>
      </c>
      <c r="K80" s="776"/>
    </row>
    <row r="81" spans="1:11">
      <c r="A81" s="109">
        <v>63</v>
      </c>
      <c r="B81" s="300"/>
      <c r="C81" s="412">
        <f>' Шаблон материалов'!B64</f>
        <v>0</v>
      </c>
      <c r="D81" s="412">
        <f>' Шаблон материалов'!C64</f>
        <v>0</v>
      </c>
      <c r="E81" s="412">
        <f>' Шаблон материалов'!D64</f>
        <v>0</v>
      </c>
      <c r="F81" s="412">
        <f>' Шаблон материалов'!E64</f>
        <v>0</v>
      </c>
      <c r="G81" s="412">
        <f>' Шаблон материалов'!F64</f>
        <v>0</v>
      </c>
      <c r="H81" s="412"/>
      <c r="I81" s="413">
        <f t="shared" si="0"/>
        <v>0</v>
      </c>
      <c r="J81" s="775">
        <f t="shared" si="1"/>
        <v>0</v>
      </c>
      <c r="K81" s="776"/>
    </row>
    <row r="82" spans="1:11">
      <c r="A82" s="109">
        <v>64</v>
      </c>
      <c r="B82" s="300"/>
      <c r="C82" s="412">
        <f>' Шаблон материалов'!B65</f>
        <v>0</v>
      </c>
      <c r="D82" s="412">
        <f>' Шаблон материалов'!C65</f>
        <v>0</v>
      </c>
      <c r="E82" s="412">
        <f>' Шаблон материалов'!D65</f>
        <v>0</v>
      </c>
      <c r="F82" s="412">
        <f>' Шаблон материалов'!E65</f>
        <v>0</v>
      </c>
      <c r="G82" s="412">
        <f>' Шаблон материалов'!F65</f>
        <v>0</v>
      </c>
      <c r="H82" s="412"/>
      <c r="I82" s="413">
        <f t="shared" si="0"/>
        <v>0</v>
      </c>
      <c r="J82" s="775">
        <f t="shared" si="1"/>
        <v>0</v>
      </c>
      <c r="K82" s="776"/>
    </row>
    <row r="83" spans="1:11">
      <c r="A83" s="109">
        <v>65</v>
      </c>
      <c r="B83" s="300"/>
      <c r="C83" s="412">
        <f>' Шаблон материалов'!B66</f>
        <v>0</v>
      </c>
      <c r="D83" s="412">
        <f>' Шаблон материалов'!C66</f>
        <v>0</v>
      </c>
      <c r="E83" s="412">
        <f>' Шаблон материалов'!D66</f>
        <v>0</v>
      </c>
      <c r="F83" s="412">
        <f>' Шаблон материалов'!E66</f>
        <v>0</v>
      </c>
      <c r="G83" s="412">
        <f>' Шаблон материалов'!F66</f>
        <v>0</v>
      </c>
      <c r="H83" s="412"/>
      <c r="I83" s="413">
        <f t="shared" ref="I83:I108" si="2">$F$11*H83*D83</f>
        <v>0</v>
      </c>
      <c r="J83" s="775">
        <f t="shared" si="1"/>
        <v>0</v>
      </c>
      <c r="K83" s="776"/>
    </row>
    <row r="84" spans="1:11">
      <c r="A84" s="109">
        <v>66</v>
      </c>
      <c r="B84" s="300"/>
      <c r="C84" s="412">
        <f>' Шаблон материалов'!B67</f>
        <v>0</v>
      </c>
      <c r="D84" s="412">
        <f>' Шаблон материалов'!C67</f>
        <v>0</v>
      </c>
      <c r="E84" s="412">
        <f>' Шаблон материалов'!D67</f>
        <v>0</v>
      </c>
      <c r="F84" s="412">
        <f>' Шаблон материалов'!E67</f>
        <v>0</v>
      </c>
      <c r="G84" s="412">
        <f>' Шаблон материалов'!F67</f>
        <v>0</v>
      </c>
      <c r="H84" s="412"/>
      <c r="I84" s="413">
        <f t="shared" si="2"/>
        <v>0</v>
      </c>
      <c r="J84" s="775">
        <f t="shared" ref="J84:J108" si="3">G84*I84*E84</f>
        <v>0</v>
      </c>
      <c r="K84" s="776"/>
    </row>
    <row r="85" spans="1:11">
      <c r="A85" s="109">
        <v>67</v>
      </c>
      <c r="B85" s="300"/>
      <c r="C85" s="412">
        <f>' Шаблон материалов'!B68</f>
        <v>0</v>
      </c>
      <c r="D85" s="412">
        <f>' Шаблон материалов'!C68</f>
        <v>0</v>
      </c>
      <c r="E85" s="412">
        <f>' Шаблон материалов'!D68</f>
        <v>0</v>
      </c>
      <c r="F85" s="412">
        <f>' Шаблон материалов'!E68</f>
        <v>0</v>
      </c>
      <c r="G85" s="412">
        <f>' Шаблон материалов'!F68</f>
        <v>0</v>
      </c>
      <c r="H85" s="412"/>
      <c r="I85" s="413">
        <f t="shared" si="2"/>
        <v>0</v>
      </c>
      <c r="J85" s="775">
        <f t="shared" si="3"/>
        <v>0</v>
      </c>
      <c r="K85" s="776"/>
    </row>
    <row r="86" spans="1:11">
      <c r="A86" s="109">
        <v>68</v>
      </c>
      <c r="B86" s="300"/>
      <c r="C86" s="412">
        <f>' Шаблон материалов'!B69</f>
        <v>0</v>
      </c>
      <c r="D86" s="412">
        <f>' Шаблон материалов'!C69</f>
        <v>0</v>
      </c>
      <c r="E86" s="412">
        <f>' Шаблон материалов'!D69</f>
        <v>0</v>
      </c>
      <c r="F86" s="412">
        <f>' Шаблон материалов'!E69</f>
        <v>0</v>
      </c>
      <c r="G86" s="412">
        <f>' Шаблон материалов'!F69</f>
        <v>0</v>
      </c>
      <c r="H86" s="412"/>
      <c r="I86" s="413">
        <f t="shared" si="2"/>
        <v>0</v>
      </c>
      <c r="J86" s="775">
        <f t="shared" si="3"/>
        <v>0</v>
      </c>
      <c r="K86" s="776"/>
    </row>
    <row r="87" spans="1:11">
      <c r="A87" s="109">
        <v>69</v>
      </c>
      <c r="B87" s="300"/>
      <c r="C87" s="412">
        <f>' Шаблон материалов'!B70</f>
        <v>0</v>
      </c>
      <c r="D87" s="412">
        <f>' Шаблон материалов'!C70</f>
        <v>0</v>
      </c>
      <c r="E87" s="412">
        <f>' Шаблон материалов'!D70</f>
        <v>0</v>
      </c>
      <c r="F87" s="412">
        <f>' Шаблон материалов'!E70</f>
        <v>0</v>
      </c>
      <c r="G87" s="412">
        <f>' Шаблон материалов'!F70</f>
        <v>0</v>
      </c>
      <c r="H87" s="412"/>
      <c r="I87" s="413">
        <f t="shared" si="2"/>
        <v>0</v>
      </c>
      <c r="J87" s="775">
        <f t="shared" si="3"/>
        <v>0</v>
      </c>
      <c r="K87" s="776"/>
    </row>
    <row r="88" spans="1:11">
      <c r="A88" s="109">
        <v>70</v>
      </c>
      <c r="B88" s="300"/>
      <c r="C88" s="412">
        <f>' Шаблон материалов'!B71</f>
        <v>0</v>
      </c>
      <c r="D88" s="412">
        <f>' Шаблон материалов'!C71</f>
        <v>0</v>
      </c>
      <c r="E88" s="412">
        <f>' Шаблон материалов'!D71</f>
        <v>0</v>
      </c>
      <c r="F88" s="412">
        <f>' Шаблон материалов'!E71</f>
        <v>0</v>
      </c>
      <c r="G88" s="412">
        <f>' Шаблон материалов'!F71</f>
        <v>0</v>
      </c>
      <c r="H88" s="412"/>
      <c r="I88" s="413">
        <f t="shared" si="2"/>
        <v>0</v>
      </c>
      <c r="J88" s="775">
        <f t="shared" si="3"/>
        <v>0</v>
      </c>
      <c r="K88" s="776"/>
    </row>
    <row r="89" spans="1:11">
      <c r="A89" s="109">
        <v>71</v>
      </c>
      <c r="B89" s="300"/>
      <c r="C89" s="412">
        <f>' Шаблон материалов'!B72</f>
        <v>0</v>
      </c>
      <c r="D89" s="412">
        <f>' Шаблон материалов'!C72</f>
        <v>0</v>
      </c>
      <c r="E89" s="412">
        <f>' Шаблон материалов'!D72</f>
        <v>0</v>
      </c>
      <c r="F89" s="412">
        <f>' Шаблон материалов'!E72</f>
        <v>0</v>
      </c>
      <c r="G89" s="412">
        <f>' Шаблон материалов'!F72</f>
        <v>0</v>
      </c>
      <c r="H89" s="412"/>
      <c r="I89" s="413">
        <f t="shared" si="2"/>
        <v>0</v>
      </c>
      <c r="J89" s="775">
        <f t="shared" si="3"/>
        <v>0</v>
      </c>
      <c r="K89" s="776"/>
    </row>
    <row r="90" spans="1:11">
      <c r="A90" s="109">
        <v>72</v>
      </c>
      <c r="B90" s="300"/>
      <c r="C90" s="412">
        <f>' Шаблон материалов'!B73</f>
        <v>0</v>
      </c>
      <c r="D90" s="412">
        <f>' Шаблон материалов'!C73</f>
        <v>0</v>
      </c>
      <c r="E90" s="412">
        <f>' Шаблон материалов'!D73</f>
        <v>0</v>
      </c>
      <c r="F90" s="412">
        <f>' Шаблон материалов'!E73</f>
        <v>0</v>
      </c>
      <c r="G90" s="412">
        <f>' Шаблон материалов'!F73</f>
        <v>0</v>
      </c>
      <c r="H90" s="412"/>
      <c r="I90" s="413">
        <f t="shared" si="2"/>
        <v>0</v>
      </c>
      <c r="J90" s="775">
        <f t="shared" si="3"/>
        <v>0</v>
      </c>
      <c r="K90" s="776"/>
    </row>
    <row r="91" spans="1:11">
      <c r="A91" s="109">
        <v>73</v>
      </c>
      <c r="B91" s="300"/>
      <c r="C91" s="412">
        <f>' Шаблон материалов'!B74</f>
        <v>0</v>
      </c>
      <c r="D91" s="412">
        <f>' Шаблон материалов'!C74</f>
        <v>0</v>
      </c>
      <c r="E91" s="412">
        <f>' Шаблон материалов'!D74</f>
        <v>0</v>
      </c>
      <c r="F91" s="412">
        <f>' Шаблон материалов'!E74</f>
        <v>0</v>
      </c>
      <c r="G91" s="412">
        <f>' Шаблон материалов'!F74</f>
        <v>0</v>
      </c>
      <c r="H91" s="412"/>
      <c r="I91" s="413">
        <f t="shared" si="2"/>
        <v>0</v>
      </c>
      <c r="J91" s="775">
        <f t="shared" si="3"/>
        <v>0</v>
      </c>
      <c r="K91" s="776"/>
    </row>
    <row r="92" spans="1:11">
      <c r="A92" s="109">
        <v>74</v>
      </c>
      <c r="B92" s="300"/>
      <c r="C92" s="412">
        <f>' Шаблон материалов'!B75</f>
        <v>0</v>
      </c>
      <c r="D92" s="412">
        <f>' Шаблон материалов'!C75</f>
        <v>0</v>
      </c>
      <c r="E92" s="412">
        <f>' Шаблон материалов'!D75</f>
        <v>0</v>
      </c>
      <c r="F92" s="412">
        <f>' Шаблон материалов'!E75</f>
        <v>0</v>
      </c>
      <c r="G92" s="412">
        <f>' Шаблон материалов'!F75</f>
        <v>0</v>
      </c>
      <c r="H92" s="412"/>
      <c r="I92" s="413">
        <f t="shared" si="2"/>
        <v>0</v>
      </c>
      <c r="J92" s="775">
        <f t="shared" si="3"/>
        <v>0</v>
      </c>
      <c r="K92" s="776"/>
    </row>
    <row r="93" spans="1:11">
      <c r="A93" s="109">
        <v>75</v>
      </c>
      <c r="B93" s="300"/>
      <c r="C93" s="412">
        <f>' Шаблон материалов'!B76</f>
        <v>0</v>
      </c>
      <c r="D93" s="412">
        <f>' Шаблон материалов'!C76</f>
        <v>0</v>
      </c>
      <c r="E93" s="412">
        <f>' Шаблон материалов'!D76</f>
        <v>0</v>
      </c>
      <c r="F93" s="412">
        <f>' Шаблон материалов'!E76</f>
        <v>0</v>
      </c>
      <c r="G93" s="412">
        <f>' Шаблон материалов'!F76</f>
        <v>0</v>
      </c>
      <c r="H93" s="412"/>
      <c r="I93" s="413">
        <f t="shared" si="2"/>
        <v>0</v>
      </c>
      <c r="J93" s="775">
        <f t="shared" si="3"/>
        <v>0</v>
      </c>
      <c r="K93" s="776"/>
    </row>
    <row r="94" spans="1:11">
      <c r="A94" s="109">
        <v>76</v>
      </c>
      <c r="B94" s="300"/>
      <c r="C94" s="412">
        <f>' Шаблон материалов'!B77</f>
        <v>0</v>
      </c>
      <c r="D94" s="412">
        <f>' Шаблон материалов'!C77</f>
        <v>0</v>
      </c>
      <c r="E94" s="412">
        <f>' Шаблон материалов'!D77</f>
        <v>0</v>
      </c>
      <c r="F94" s="412">
        <f>' Шаблон материалов'!E77</f>
        <v>0</v>
      </c>
      <c r="G94" s="412">
        <f>' Шаблон материалов'!F77</f>
        <v>0</v>
      </c>
      <c r="H94" s="412"/>
      <c r="I94" s="413">
        <f t="shared" si="2"/>
        <v>0</v>
      </c>
      <c r="J94" s="775">
        <f t="shared" si="3"/>
        <v>0</v>
      </c>
      <c r="K94" s="776"/>
    </row>
    <row r="95" spans="1:11">
      <c r="A95" s="109">
        <v>77</v>
      </c>
      <c r="B95" s="300"/>
      <c r="C95" s="412">
        <f>' Шаблон материалов'!B78</f>
        <v>0</v>
      </c>
      <c r="D95" s="412">
        <f>' Шаблон материалов'!C78</f>
        <v>0</v>
      </c>
      <c r="E95" s="412">
        <f>' Шаблон материалов'!D78</f>
        <v>0</v>
      </c>
      <c r="F95" s="412">
        <f>' Шаблон материалов'!E78</f>
        <v>0</v>
      </c>
      <c r="G95" s="412">
        <f>' Шаблон материалов'!F78</f>
        <v>0</v>
      </c>
      <c r="H95" s="412"/>
      <c r="I95" s="413">
        <f t="shared" si="2"/>
        <v>0</v>
      </c>
      <c r="J95" s="775">
        <f t="shared" si="3"/>
        <v>0</v>
      </c>
      <c r="K95" s="776"/>
    </row>
    <row r="96" spans="1:11">
      <c r="A96" s="109">
        <v>78</v>
      </c>
      <c r="B96" s="300"/>
      <c r="C96" s="412">
        <f>' Шаблон материалов'!B79</f>
        <v>0</v>
      </c>
      <c r="D96" s="412">
        <f>' Шаблон материалов'!C79</f>
        <v>0</v>
      </c>
      <c r="E96" s="412">
        <f>' Шаблон материалов'!D79</f>
        <v>0</v>
      </c>
      <c r="F96" s="412">
        <f>' Шаблон материалов'!E79</f>
        <v>0</v>
      </c>
      <c r="G96" s="412">
        <f>' Шаблон материалов'!F79</f>
        <v>0</v>
      </c>
      <c r="H96" s="412"/>
      <c r="I96" s="413">
        <f t="shared" si="2"/>
        <v>0</v>
      </c>
      <c r="J96" s="775">
        <f t="shared" si="3"/>
        <v>0</v>
      </c>
      <c r="K96" s="776"/>
    </row>
    <row r="97" spans="1:11">
      <c r="A97" s="109">
        <v>79</v>
      </c>
      <c r="B97" s="300"/>
      <c r="C97" s="412">
        <f>' Шаблон материалов'!B80</f>
        <v>0</v>
      </c>
      <c r="D97" s="412">
        <f>' Шаблон материалов'!C80</f>
        <v>0</v>
      </c>
      <c r="E97" s="412">
        <f>' Шаблон материалов'!D80</f>
        <v>0</v>
      </c>
      <c r="F97" s="412">
        <f>' Шаблон материалов'!E80</f>
        <v>0</v>
      </c>
      <c r="G97" s="412">
        <f>' Шаблон материалов'!F80</f>
        <v>0</v>
      </c>
      <c r="H97" s="412"/>
      <c r="I97" s="413">
        <f t="shared" si="2"/>
        <v>0</v>
      </c>
      <c r="J97" s="775">
        <f t="shared" si="3"/>
        <v>0</v>
      </c>
      <c r="K97" s="776"/>
    </row>
    <row r="98" spans="1:11">
      <c r="A98" s="109">
        <v>80</v>
      </c>
      <c r="B98" s="300"/>
      <c r="C98" s="412">
        <f>' Шаблон материалов'!B81</f>
        <v>0</v>
      </c>
      <c r="D98" s="412">
        <f>' Шаблон материалов'!C81</f>
        <v>0</v>
      </c>
      <c r="E98" s="412">
        <f>' Шаблон материалов'!D81</f>
        <v>0</v>
      </c>
      <c r="F98" s="412">
        <f>' Шаблон материалов'!E81</f>
        <v>0</v>
      </c>
      <c r="G98" s="412">
        <f>' Шаблон материалов'!F81</f>
        <v>0</v>
      </c>
      <c r="H98" s="412"/>
      <c r="I98" s="413">
        <f t="shared" si="2"/>
        <v>0</v>
      </c>
      <c r="J98" s="775">
        <f t="shared" si="3"/>
        <v>0</v>
      </c>
      <c r="K98" s="776"/>
    </row>
    <row r="99" spans="1:11">
      <c r="A99" s="109">
        <v>81</v>
      </c>
      <c r="B99" s="300"/>
      <c r="C99" s="412">
        <f>' Шаблон материалов'!B82</f>
        <v>0</v>
      </c>
      <c r="D99" s="412">
        <f>' Шаблон материалов'!C82</f>
        <v>0</v>
      </c>
      <c r="E99" s="412">
        <f>' Шаблон материалов'!D82</f>
        <v>0</v>
      </c>
      <c r="F99" s="412">
        <f>' Шаблон материалов'!E82</f>
        <v>0</v>
      </c>
      <c r="G99" s="412">
        <f>' Шаблон материалов'!F82</f>
        <v>0</v>
      </c>
      <c r="H99" s="412"/>
      <c r="I99" s="413">
        <f t="shared" si="2"/>
        <v>0</v>
      </c>
      <c r="J99" s="775">
        <f t="shared" si="3"/>
        <v>0</v>
      </c>
      <c r="K99" s="776"/>
    </row>
    <row r="100" spans="1:11">
      <c r="A100" s="109">
        <v>82</v>
      </c>
      <c r="B100" s="300"/>
      <c r="C100" s="412">
        <f>' Шаблон материалов'!B83</f>
        <v>0</v>
      </c>
      <c r="D100" s="412">
        <f>' Шаблон материалов'!C83</f>
        <v>0</v>
      </c>
      <c r="E100" s="412">
        <f>' Шаблон материалов'!D83</f>
        <v>0</v>
      </c>
      <c r="F100" s="412">
        <f>' Шаблон материалов'!E83</f>
        <v>0</v>
      </c>
      <c r="G100" s="412">
        <f>' Шаблон материалов'!F83</f>
        <v>0</v>
      </c>
      <c r="H100" s="412"/>
      <c r="I100" s="413">
        <f t="shared" si="2"/>
        <v>0</v>
      </c>
      <c r="J100" s="775">
        <f t="shared" si="3"/>
        <v>0</v>
      </c>
      <c r="K100" s="776"/>
    </row>
    <row r="101" spans="1:11">
      <c r="A101" s="109">
        <v>83</v>
      </c>
      <c r="B101" s="300"/>
      <c r="C101" s="412">
        <f>' Шаблон материалов'!B84</f>
        <v>0</v>
      </c>
      <c r="D101" s="412">
        <f>' Шаблон материалов'!C84</f>
        <v>0</v>
      </c>
      <c r="E101" s="412">
        <f>' Шаблон материалов'!D84</f>
        <v>0</v>
      </c>
      <c r="F101" s="412">
        <f>' Шаблон материалов'!E84</f>
        <v>0</v>
      </c>
      <c r="G101" s="412">
        <f>' Шаблон материалов'!F84</f>
        <v>0</v>
      </c>
      <c r="H101" s="412"/>
      <c r="I101" s="413">
        <f t="shared" si="2"/>
        <v>0</v>
      </c>
      <c r="J101" s="775">
        <f t="shared" si="3"/>
        <v>0</v>
      </c>
      <c r="K101" s="776"/>
    </row>
    <row r="102" spans="1:11">
      <c r="A102" s="109">
        <v>84</v>
      </c>
      <c r="B102" s="300"/>
      <c r="C102" s="412">
        <f>' Шаблон материалов'!B85</f>
        <v>0</v>
      </c>
      <c r="D102" s="412">
        <f>' Шаблон материалов'!C85</f>
        <v>0</v>
      </c>
      <c r="E102" s="412">
        <f>' Шаблон материалов'!D85</f>
        <v>0</v>
      </c>
      <c r="F102" s="412">
        <f>' Шаблон материалов'!E85</f>
        <v>0</v>
      </c>
      <c r="G102" s="412">
        <f>' Шаблон материалов'!F85</f>
        <v>0</v>
      </c>
      <c r="H102" s="412"/>
      <c r="I102" s="413">
        <f t="shared" si="2"/>
        <v>0</v>
      </c>
      <c r="J102" s="775">
        <f t="shared" si="3"/>
        <v>0</v>
      </c>
      <c r="K102" s="776"/>
    </row>
    <row r="103" spans="1:11">
      <c r="A103" s="109">
        <v>85</v>
      </c>
      <c r="B103" s="300"/>
      <c r="C103" s="412">
        <f>' Шаблон материалов'!B86</f>
        <v>0</v>
      </c>
      <c r="D103" s="412">
        <f>' Шаблон материалов'!C86</f>
        <v>0</v>
      </c>
      <c r="E103" s="412">
        <f>' Шаблон материалов'!D86</f>
        <v>0</v>
      </c>
      <c r="F103" s="412">
        <f>' Шаблон материалов'!E86</f>
        <v>0</v>
      </c>
      <c r="G103" s="412">
        <f>' Шаблон материалов'!F86</f>
        <v>0</v>
      </c>
      <c r="H103" s="412"/>
      <c r="I103" s="413">
        <f t="shared" si="2"/>
        <v>0</v>
      </c>
      <c r="J103" s="775">
        <f t="shared" si="3"/>
        <v>0</v>
      </c>
      <c r="K103" s="776"/>
    </row>
    <row r="104" spans="1:11">
      <c r="A104" s="109">
        <v>86</v>
      </c>
      <c r="B104" s="300"/>
      <c r="C104" s="412">
        <f>' Шаблон материалов'!B87</f>
        <v>0</v>
      </c>
      <c r="D104" s="412">
        <f>' Шаблон материалов'!C87</f>
        <v>0</v>
      </c>
      <c r="E104" s="412">
        <f>' Шаблон материалов'!D87</f>
        <v>0</v>
      </c>
      <c r="F104" s="412">
        <f>' Шаблон материалов'!E87</f>
        <v>0</v>
      </c>
      <c r="G104" s="412">
        <f>' Шаблон материалов'!F87</f>
        <v>0</v>
      </c>
      <c r="H104" s="412"/>
      <c r="I104" s="413">
        <f t="shared" si="2"/>
        <v>0</v>
      </c>
      <c r="J104" s="775">
        <f t="shared" si="3"/>
        <v>0</v>
      </c>
      <c r="K104" s="776"/>
    </row>
    <row r="105" spans="1:11">
      <c r="A105" s="109">
        <v>87</v>
      </c>
      <c r="B105" s="300"/>
      <c r="C105" s="412">
        <f>' Шаблон материалов'!B88</f>
        <v>0</v>
      </c>
      <c r="D105" s="412">
        <f>' Шаблон материалов'!C88</f>
        <v>0</v>
      </c>
      <c r="E105" s="412">
        <f>' Шаблон материалов'!D88</f>
        <v>0</v>
      </c>
      <c r="F105" s="412">
        <f>' Шаблон материалов'!E88</f>
        <v>0</v>
      </c>
      <c r="G105" s="412">
        <f>' Шаблон материалов'!F88</f>
        <v>0</v>
      </c>
      <c r="H105" s="412"/>
      <c r="I105" s="413">
        <f t="shared" si="2"/>
        <v>0</v>
      </c>
      <c r="J105" s="775">
        <f t="shared" si="3"/>
        <v>0</v>
      </c>
      <c r="K105" s="776"/>
    </row>
    <row r="106" spans="1:11">
      <c r="A106" s="109">
        <v>88</v>
      </c>
      <c r="B106" s="300"/>
      <c r="C106" s="412">
        <f>' Шаблон материалов'!B89</f>
        <v>0</v>
      </c>
      <c r="D106" s="412">
        <f>' Шаблон материалов'!C89</f>
        <v>0</v>
      </c>
      <c r="E106" s="412">
        <f>' Шаблон материалов'!D89</f>
        <v>0</v>
      </c>
      <c r="F106" s="412">
        <f>' Шаблон материалов'!E89</f>
        <v>0</v>
      </c>
      <c r="G106" s="412">
        <f>' Шаблон материалов'!F89</f>
        <v>0</v>
      </c>
      <c r="H106" s="412"/>
      <c r="I106" s="413">
        <f t="shared" si="2"/>
        <v>0</v>
      </c>
      <c r="J106" s="775">
        <f t="shared" si="3"/>
        <v>0</v>
      </c>
      <c r="K106" s="776"/>
    </row>
    <row r="107" spans="1:11">
      <c r="A107" s="109">
        <v>89</v>
      </c>
      <c r="B107" s="300"/>
      <c r="C107" s="412">
        <f>' Шаблон материалов'!B90</f>
        <v>0</v>
      </c>
      <c r="D107" s="412">
        <f>' Шаблон материалов'!C90</f>
        <v>0</v>
      </c>
      <c r="E107" s="412">
        <f>' Шаблон материалов'!D90</f>
        <v>0</v>
      </c>
      <c r="F107" s="412">
        <f>' Шаблон материалов'!E90</f>
        <v>0</v>
      </c>
      <c r="G107" s="412">
        <f>' Шаблон материалов'!F90</f>
        <v>0</v>
      </c>
      <c r="H107" s="412"/>
      <c r="I107" s="413">
        <f t="shared" si="2"/>
        <v>0</v>
      </c>
      <c r="J107" s="775">
        <f t="shared" si="3"/>
        <v>0</v>
      </c>
      <c r="K107" s="776"/>
    </row>
    <row r="108" spans="1:11">
      <c r="A108" s="109">
        <v>90</v>
      </c>
      <c r="B108" s="300"/>
      <c r="C108" s="412">
        <f>' Шаблон материалов'!B91</f>
        <v>0</v>
      </c>
      <c r="D108" s="412">
        <f>' Шаблон материалов'!C91</f>
        <v>0</v>
      </c>
      <c r="E108" s="412">
        <f>' Шаблон материалов'!D91</f>
        <v>0</v>
      </c>
      <c r="F108" s="412">
        <f>' Шаблон материалов'!E91</f>
        <v>0</v>
      </c>
      <c r="G108" s="412">
        <f>' Шаблон материалов'!F91</f>
        <v>0</v>
      </c>
      <c r="H108" s="412"/>
      <c r="I108" s="413">
        <f t="shared" si="2"/>
        <v>0</v>
      </c>
      <c r="J108" s="775">
        <f t="shared" si="3"/>
        <v>0</v>
      </c>
      <c r="K108" s="776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55" t="s">
        <v>116</v>
      </c>
      <c r="E110" s="755"/>
      <c r="F110" s="755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>
      <c r="A112" s="177"/>
      <c r="B112" s="177"/>
      <c r="C112" s="760" t="s">
        <v>38</v>
      </c>
      <c r="D112" s="760"/>
      <c r="E112" s="760"/>
      <c r="F112" s="760"/>
      <c r="G112" s="760"/>
      <c r="H112" s="760"/>
      <c r="I112" s="760"/>
      <c r="J112" s="760"/>
      <c r="K112" s="760"/>
    </row>
    <row r="113" spans="1:11" ht="15.6" customHeight="1">
      <c r="A113" s="740" t="s">
        <v>150</v>
      </c>
      <c r="B113" s="741"/>
      <c r="C113" s="742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43"/>
      <c r="B114" s="744"/>
      <c r="C114" s="745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63" t="s">
        <v>7</v>
      </c>
      <c r="B117" s="765" t="s">
        <v>178</v>
      </c>
      <c r="C117" s="767" t="s">
        <v>151</v>
      </c>
      <c r="D117" s="379" t="s">
        <v>23449</v>
      </c>
      <c r="E117" s="769" t="s">
        <v>113</v>
      </c>
      <c r="F117" s="782" t="s">
        <v>118</v>
      </c>
      <c r="G117" s="767" t="s">
        <v>26</v>
      </c>
      <c r="H117" s="767" t="s">
        <v>117</v>
      </c>
      <c r="I117" s="773" t="s">
        <v>27</v>
      </c>
      <c r="J117" s="761" t="s">
        <v>10</v>
      </c>
      <c r="K117" s="762"/>
    </row>
    <row r="118" spans="1:11">
      <c r="A118" s="764"/>
      <c r="B118" s="766"/>
      <c r="C118" s="768"/>
      <c r="D118" s="431">
        <f>K9</f>
        <v>0.8</v>
      </c>
      <c r="E118" s="770"/>
      <c r="F118" s="783"/>
      <c r="G118" s="768"/>
      <c r="H118" s="768"/>
      <c r="I118" s="774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0.8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 t="s">
        <v>23584</v>
      </c>
      <c r="D120" s="430">
        <f t="shared" ref="D120:D174" si="4">$D$118</f>
        <v>0.8</v>
      </c>
      <c r="E120" s="419">
        <v>1</v>
      </c>
      <c r="F120" s="276">
        <v>5</v>
      </c>
      <c r="G120" s="291">
        <v>15</v>
      </c>
      <c r="H120" s="3">
        <f t="shared" ref="H120:H172" si="5">$F$11</f>
        <v>0</v>
      </c>
      <c r="I120" s="53">
        <f t="shared" ref="I120:I174" si="6">IF(D120=0,0,(G120/60*H120/D120+F120/60)*E120)</f>
        <v>8.3333333333333329E-2</v>
      </c>
      <c r="J120" s="53">
        <f>I120*инф.!$D$1</f>
        <v>20.833333333333332</v>
      </c>
      <c r="K120" s="53">
        <f>IF(I120=0,0,(инф.!$C$1)*I120)</f>
        <v>83.333333333333329</v>
      </c>
    </row>
    <row r="121" spans="1:11">
      <c r="A121" s="3">
        <v>3</v>
      </c>
      <c r="B121" s="276"/>
      <c r="C121" s="278" t="s">
        <v>23585</v>
      </c>
      <c r="D121" s="430">
        <f t="shared" si="4"/>
        <v>0.8</v>
      </c>
      <c r="E121" s="419">
        <v>1</v>
      </c>
      <c r="F121" s="276">
        <v>5</v>
      </c>
      <c r="G121" s="291">
        <v>30</v>
      </c>
      <c r="H121" s="3">
        <f t="shared" si="5"/>
        <v>0</v>
      </c>
      <c r="I121" s="53">
        <f t="shared" si="6"/>
        <v>8.3333333333333329E-2</v>
      </c>
      <c r="J121" s="53">
        <f>I121*инф.!$D$1</f>
        <v>20.833333333333332</v>
      </c>
      <c r="K121" s="53">
        <f>IF(I121=0,0,(инф.!$C$1)*I121)</f>
        <v>83.333333333333329</v>
      </c>
    </row>
    <row r="122" spans="1:11">
      <c r="A122" s="3">
        <v>4</v>
      </c>
      <c r="B122" s="276"/>
      <c r="C122" s="278"/>
      <c r="D122" s="430">
        <f t="shared" si="4"/>
        <v>0.8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0.8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0.8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0.8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0.8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0.8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0.8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0.8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0.8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0.8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0.8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0.8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0.8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0.8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0.8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0.8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0.8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0.8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0.8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0.8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0.8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4"/>
        <v>0.8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>
      <c r="A144" s="3">
        <v>26</v>
      </c>
      <c r="B144" s="414"/>
      <c r="C144" s="415"/>
      <c r="D144" s="430">
        <f t="shared" si="4"/>
        <v>0.8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>
      <c r="A145" s="3">
        <v>27</v>
      </c>
      <c r="B145" s="414"/>
      <c r="C145" s="415"/>
      <c r="D145" s="430">
        <f t="shared" si="4"/>
        <v>0.8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>
      <c r="A146" s="3">
        <v>28</v>
      </c>
      <c r="B146" s="414"/>
      <c r="C146" s="415"/>
      <c r="D146" s="430">
        <f t="shared" si="4"/>
        <v>0.8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0.8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0.8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0.8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0.8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0.8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0.8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0.8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0.8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0.8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0.8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0.8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0.8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0.8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0.8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0.8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0.8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0.8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0.8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0.8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0.8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0.8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0.8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0.8</v>
      </c>
      <c r="E169" s="421"/>
      <c r="F169" s="239"/>
      <c r="G169" s="241">
        <f>E115</f>
        <v>0</v>
      </c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0.8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0.8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0.8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0.8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0.8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166.66666666666666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65</v>
      </c>
      <c r="H177" s="10" t="s">
        <v>121</v>
      </c>
      <c r="I177" s="9">
        <f>SUM(I119:I176)</f>
        <v>0.16666666666666666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166.66666666666666</v>
      </c>
      <c r="G180" s="753"/>
      <c r="H180" s="753"/>
      <c r="I180" s="753"/>
      <c r="J180" s="753"/>
      <c r="K180" s="753"/>
    </row>
    <row r="181" spans="1:14" ht="15.75">
      <c r="A181" s="281" t="s">
        <v>101</v>
      </c>
      <c r="B181" s="281"/>
      <c r="C181" s="754"/>
      <c r="D181" s="754"/>
      <c r="E181" s="754"/>
      <c r="F181" s="754"/>
      <c r="G181" s="754"/>
      <c r="H181" s="754"/>
      <c r="I181" s="754"/>
      <c r="J181" s="754"/>
      <c r="K181" s="754"/>
    </row>
    <row r="182" spans="1:14" ht="15.75">
      <c r="A182" s="747"/>
      <c r="B182" s="747"/>
      <c r="C182" s="747"/>
      <c r="D182" s="747"/>
      <c r="E182" s="747"/>
      <c r="F182" s="747"/>
      <c r="G182" s="747"/>
      <c r="H182" s="747"/>
      <c r="I182" s="747"/>
      <c r="J182" s="747"/>
      <c r="K182" s="747"/>
    </row>
    <row r="183" spans="1:14" ht="15.75">
      <c r="A183" s="747"/>
      <c r="B183" s="747"/>
      <c r="C183" s="747"/>
      <c r="D183" s="747"/>
      <c r="E183" s="747"/>
      <c r="F183" s="747"/>
      <c r="G183" s="747"/>
      <c r="H183" s="747"/>
      <c r="I183" s="747"/>
      <c r="J183" s="747"/>
      <c r="K183" s="747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37" t="str">
        <f>изд.1!A185</f>
        <v>Топоров Э.В.</v>
      </c>
      <c r="B185" s="737"/>
      <c r="C185" s="737"/>
      <c r="D185" s="737"/>
      <c r="E185" s="245"/>
      <c r="F185" s="245"/>
      <c r="G185" s="245"/>
      <c r="H185" s="737"/>
      <c r="I185" s="737"/>
      <c r="J185" s="737"/>
      <c r="K185" s="737"/>
    </row>
    <row r="186" spans="1:14">
      <c r="A186" s="738"/>
      <c r="B186" s="738"/>
      <c r="C186" s="738"/>
      <c r="D186" s="738"/>
      <c r="E186" s="248"/>
      <c r="F186" s="248"/>
      <c r="G186" s="248"/>
      <c r="H186" s="738"/>
      <c r="I186" s="738"/>
      <c r="J186" s="738"/>
      <c r="K186" s="738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17" t="str">
        <f>$A$3</f>
        <v>ООО БАЛТИК-ЛАЙТ</v>
      </c>
      <c r="D191" s="717"/>
      <c r="E191" s="717"/>
      <c r="F191" s="717"/>
      <c r="G191" s="717"/>
      <c r="H191" s="717"/>
      <c r="I191" s="717"/>
      <c r="J191" s="717"/>
      <c r="K191" s="717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8" t="s">
        <v>23459</v>
      </c>
      <c r="K192" s="719"/>
    </row>
    <row r="193" spans="1:11" ht="24" customHeight="1">
      <c r="A193" s="777">
        <v>1</v>
      </c>
      <c r="B193" s="722"/>
      <c r="C193" s="724" t="str">
        <f>C119</f>
        <v>Подготовка рабоч. проекта на производство</v>
      </c>
      <c r="D193" s="726"/>
      <c r="E193" s="736"/>
      <c r="F193" s="352"/>
      <c r="G193" s="730"/>
      <c r="H193" s="726"/>
      <c r="I193" s="357">
        <f>D193*E193</f>
        <v>0</v>
      </c>
      <c r="J193" s="732"/>
      <c r="K193" s="733"/>
    </row>
    <row r="194" spans="1:11" ht="24" customHeight="1" thickBot="1">
      <c r="A194" s="778"/>
      <c r="B194" s="723"/>
      <c r="C194" s="725"/>
      <c r="D194" s="727"/>
      <c r="E194" s="729"/>
      <c r="F194" s="351"/>
      <c r="G194" s="731"/>
      <c r="H194" s="727"/>
      <c r="I194" s="358"/>
      <c r="J194" s="734"/>
      <c r="K194" s="735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7" t="str">
        <f>$A$3</f>
        <v>ООО БАЛТИК-ЛАЙТ</v>
      </c>
      <c r="D196" s="717"/>
      <c r="E196" s="717"/>
      <c r="F196" s="717"/>
      <c r="G196" s="717"/>
      <c r="H196" s="717"/>
      <c r="I196" s="717"/>
      <c r="J196" s="717"/>
      <c r="K196" s="717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8" t="s">
        <v>23459</v>
      </c>
      <c r="K197" s="719"/>
    </row>
    <row r="198" spans="1:11" ht="23.25" customHeight="1">
      <c r="A198" s="777">
        <v>2</v>
      </c>
      <c r="B198" s="722"/>
      <c r="C198" s="724" t="str">
        <f>C120</f>
        <v>Вскрытие фасада</v>
      </c>
      <c r="D198" s="726"/>
      <c r="E198" s="736" t="e">
        <f>J120/H120</f>
        <v>#DIV/0!</v>
      </c>
      <c r="F198" s="352"/>
      <c r="G198" s="730"/>
      <c r="H198" s="726">
        <v>1</v>
      </c>
      <c r="I198" s="357" t="e">
        <f>D198*E198</f>
        <v>#DIV/0!</v>
      </c>
      <c r="J198" s="732"/>
      <c r="K198" s="733"/>
    </row>
    <row r="199" spans="1:11" ht="23.25" customHeight="1" thickBot="1">
      <c r="A199" s="778"/>
      <c r="B199" s="723"/>
      <c r="C199" s="725"/>
      <c r="D199" s="727"/>
      <c r="E199" s="729"/>
      <c r="F199" s="351"/>
      <c r="G199" s="731"/>
      <c r="H199" s="727"/>
      <c r="I199" s="358"/>
      <c r="J199" s="734"/>
      <c r="K199" s="735"/>
    </row>
    <row r="200" spans="1:11" ht="15.75" thickBot="1"/>
    <row r="201" spans="1:11" ht="16.5" thickBot="1">
      <c r="A201" s="370"/>
      <c r="B201" s="370"/>
      <c r="C201" s="717" t="str">
        <f>$A$3</f>
        <v>ООО БАЛТИК-ЛАЙТ</v>
      </c>
      <c r="D201" s="717"/>
      <c r="E201" s="717"/>
      <c r="F201" s="717"/>
      <c r="G201" s="717"/>
      <c r="H201" s="717"/>
      <c r="I201" s="717"/>
      <c r="J201" s="717"/>
      <c r="K201" s="717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8" t="s">
        <v>23459</v>
      </c>
      <c r="K202" s="719"/>
    </row>
    <row r="203" spans="1:11">
      <c r="A203" s="777">
        <v>3</v>
      </c>
      <c r="B203" s="722"/>
      <c r="C203" s="724" t="str">
        <f>C121</f>
        <v>Сборка фасада</v>
      </c>
      <c r="D203" s="726"/>
      <c r="E203" s="736" t="e">
        <f>J121/H121</f>
        <v>#DIV/0!</v>
      </c>
      <c r="F203" s="352"/>
      <c r="G203" s="730"/>
      <c r="H203" s="726">
        <v>1</v>
      </c>
      <c r="I203" s="357" t="e">
        <f>D203*E203</f>
        <v>#DIV/0!</v>
      </c>
      <c r="J203" s="732"/>
      <c r="K203" s="733"/>
    </row>
    <row r="204" spans="1:11" ht="15.75" thickBot="1">
      <c r="A204" s="778"/>
      <c r="B204" s="723"/>
      <c r="C204" s="725"/>
      <c r="D204" s="727"/>
      <c r="E204" s="729"/>
      <c r="F204" s="351"/>
      <c r="G204" s="731"/>
      <c r="H204" s="727"/>
      <c r="I204" s="358"/>
      <c r="J204" s="734"/>
      <c r="K204" s="735"/>
    </row>
    <row r="205" spans="1:11" ht="15.75" thickBot="1"/>
    <row r="206" spans="1:11" ht="16.5" thickBot="1">
      <c r="A206" s="370"/>
      <c r="B206" s="370"/>
      <c r="C206" s="717" t="str">
        <f>$A$3</f>
        <v>ООО БАЛТИК-ЛАЙТ</v>
      </c>
      <c r="D206" s="717"/>
      <c r="E206" s="717"/>
      <c r="F206" s="717"/>
      <c r="G206" s="717"/>
      <c r="H206" s="717"/>
      <c r="I206" s="717"/>
      <c r="J206" s="717"/>
      <c r="K206" s="717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8" t="s">
        <v>23459</v>
      </c>
      <c r="K207" s="719"/>
    </row>
    <row r="208" spans="1:11">
      <c r="A208" s="777">
        <v>4</v>
      </c>
      <c r="B208" s="722"/>
      <c r="C208" s="724">
        <f>C122</f>
        <v>0</v>
      </c>
      <c r="D208" s="726"/>
      <c r="E208" s="736" t="e">
        <f>J122/H122</f>
        <v>#DIV/0!</v>
      </c>
      <c r="F208" s="352"/>
      <c r="G208" s="730"/>
      <c r="H208" s="726">
        <v>1</v>
      </c>
      <c r="I208" s="357" t="e">
        <f>D208*E208</f>
        <v>#DIV/0!</v>
      </c>
      <c r="J208" s="732"/>
      <c r="K208" s="733"/>
    </row>
    <row r="209" spans="1:11" ht="15.75" thickBot="1">
      <c r="A209" s="778"/>
      <c r="B209" s="723"/>
      <c r="C209" s="725"/>
      <c r="D209" s="727"/>
      <c r="E209" s="729"/>
      <c r="F209" s="351"/>
      <c r="G209" s="731"/>
      <c r="H209" s="727"/>
      <c r="I209" s="358"/>
      <c r="J209" s="734"/>
      <c r="K209" s="735"/>
    </row>
    <row r="210" spans="1:11" ht="15.75" thickBot="1"/>
    <row r="211" spans="1:11" ht="16.5" thickBot="1">
      <c r="A211" s="370"/>
      <c r="B211" s="370"/>
      <c r="C211" s="717" t="str">
        <f>$A$3</f>
        <v>ООО БАЛТИК-ЛАЙТ</v>
      </c>
      <c r="D211" s="717"/>
      <c r="E211" s="717"/>
      <c r="F211" s="717"/>
      <c r="G211" s="717"/>
      <c r="H211" s="717"/>
      <c r="I211" s="717"/>
      <c r="J211" s="717"/>
      <c r="K211" s="717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8" t="s">
        <v>23459</v>
      </c>
      <c r="K212" s="719"/>
    </row>
    <row r="213" spans="1:11">
      <c r="A213" s="777">
        <v>5</v>
      </c>
      <c r="B213" s="722"/>
      <c r="C213" s="724">
        <f>C123</f>
        <v>0</v>
      </c>
      <c r="D213" s="726"/>
      <c r="E213" s="736" t="e">
        <f>J123/H123</f>
        <v>#DIV/0!</v>
      </c>
      <c r="F213" s="352"/>
      <c r="G213" s="730"/>
      <c r="H213" s="726">
        <v>1</v>
      </c>
      <c r="I213" s="357" t="e">
        <f>D213*E213</f>
        <v>#DIV/0!</v>
      </c>
      <c r="J213" s="732"/>
      <c r="K213" s="733"/>
    </row>
    <row r="214" spans="1:11" ht="15.75" thickBot="1">
      <c r="A214" s="778"/>
      <c r="B214" s="723"/>
      <c r="C214" s="725"/>
      <c r="D214" s="727"/>
      <c r="E214" s="729"/>
      <c r="F214" s="351"/>
      <c r="G214" s="731"/>
      <c r="H214" s="727"/>
      <c r="I214" s="358"/>
      <c r="J214" s="734"/>
      <c r="K214" s="735"/>
    </row>
    <row r="215" spans="1:11" ht="15.75" thickBot="1"/>
    <row r="216" spans="1:11" ht="16.5" thickBot="1">
      <c r="A216" s="370"/>
      <c r="B216" s="370"/>
      <c r="C216" s="717" t="str">
        <f>$A$3</f>
        <v>ООО БАЛТИК-ЛАЙТ</v>
      </c>
      <c r="D216" s="717"/>
      <c r="E216" s="717"/>
      <c r="F216" s="717"/>
      <c r="G216" s="717"/>
      <c r="H216" s="717"/>
      <c r="I216" s="717"/>
      <c r="J216" s="717"/>
      <c r="K216" s="717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8" t="s">
        <v>23459</v>
      </c>
      <c r="K217" s="719"/>
    </row>
    <row r="218" spans="1:11">
      <c r="A218" s="777">
        <v>6</v>
      </c>
      <c r="B218" s="722"/>
      <c r="C218" s="724">
        <f>C124</f>
        <v>0</v>
      </c>
      <c r="D218" s="726"/>
      <c r="E218" s="736" t="e">
        <f>J124/H124</f>
        <v>#DIV/0!</v>
      </c>
      <c r="F218" s="352"/>
      <c r="G218" s="730"/>
      <c r="H218" s="726">
        <v>1</v>
      </c>
      <c r="I218" s="357" t="e">
        <f>D218*E218</f>
        <v>#DIV/0!</v>
      </c>
      <c r="J218" s="732"/>
      <c r="K218" s="733"/>
    </row>
    <row r="219" spans="1:11" ht="15.75" thickBot="1">
      <c r="A219" s="778"/>
      <c r="B219" s="723"/>
      <c r="C219" s="725"/>
      <c r="D219" s="727"/>
      <c r="E219" s="729"/>
      <c r="F219" s="351"/>
      <c r="G219" s="731"/>
      <c r="H219" s="727"/>
      <c r="I219" s="358"/>
      <c r="J219" s="734"/>
      <c r="K219" s="735"/>
    </row>
    <row r="220" spans="1:11" ht="15.75" thickBot="1"/>
    <row r="221" spans="1:11" ht="16.5" thickBot="1">
      <c r="A221" s="370"/>
      <c r="B221" s="370"/>
      <c r="C221" s="717" t="str">
        <f>$A$3</f>
        <v>ООО БАЛТИК-ЛАЙТ</v>
      </c>
      <c r="D221" s="717"/>
      <c r="E221" s="717"/>
      <c r="F221" s="717"/>
      <c r="G221" s="717"/>
      <c r="H221" s="717"/>
      <c r="I221" s="717"/>
      <c r="J221" s="717"/>
      <c r="K221" s="717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8" t="s">
        <v>23459</v>
      </c>
      <c r="K222" s="719"/>
    </row>
    <row r="223" spans="1:11">
      <c r="A223" s="777">
        <v>7</v>
      </c>
      <c r="B223" s="722"/>
      <c r="C223" s="724">
        <f>C125</f>
        <v>0</v>
      </c>
      <c r="D223" s="726"/>
      <c r="E223" s="736" t="e">
        <f>J125/H125</f>
        <v>#DIV/0!</v>
      </c>
      <c r="F223" s="352"/>
      <c r="G223" s="730"/>
      <c r="H223" s="726">
        <v>1</v>
      </c>
      <c r="I223" s="357" t="e">
        <f>D223*E223</f>
        <v>#DIV/0!</v>
      </c>
      <c r="J223" s="732"/>
      <c r="K223" s="733"/>
    </row>
    <row r="224" spans="1:11" ht="15.75" thickBot="1">
      <c r="A224" s="778"/>
      <c r="B224" s="723"/>
      <c r="C224" s="725"/>
      <c r="D224" s="727"/>
      <c r="E224" s="729"/>
      <c r="F224" s="351"/>
      <c r="G224" s="731"/>
      <c r="H224" s="727"/>
      <c r="I224" s="358"/>
      <c r="J224" s="734"/>
      <c r="K224" s="735"/>
    </row>
    <row r="225" spans="1:11" ht="15.75" thickBot="1"/>
    <row r="226" spans="1:11" ht="16.5" thickBot="1">
      <c r="A226" s="370"/>
      <c r="B226" s="370"/>
      <c r="C226" s="717" t="str">
        <f>$A$3</f>
        <v>ООО БАЛТИК-ЛАЙТ</v>
      </c>
      <c r="D226" s="717"/>
      <c r="E226" s="717"/>
      <c r="F226" s="717"/>
      <c r="G226" s="717"/>
      <c r="H226" s="717"/>
      <c r="I226" s="717"/>
      <c r="J226" s="717"/>
      <c r="K226" s="717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8" t="s">
        <v>23459</v>
      </c>
      <c r="K227" s="719"/>
    </row>
    <row r="228" spans="1:11">
      <c r="A228" s="777">
        <v>8</v>
      </c>
      <c r="B228" s="722"/>
      <c r="C228" s="724">
        <f>C126</f>
        <v>0</v>
      </c>
      <c r="D228" s="726"/>
      <c r="E228" s="736" t="e">
        <f>J126/H126</f>
        <v>#DIV/0!</v>
      </c>
      <c r="F228" s="352"/>
      <c r="G228" s="730"/>
      <c r="H228" s="726">
        <v>1</v>
      </c>
      <c r="I228" s="357" t="e">
        <f>D228*E228</f>
        <v>#DIV/0!</v>
      </c>
      <c r="J228" s="732"/>
      <c r="K228" s="733"/>
    </row>
    <row r="229" spans="1:11" ht="15.75" thickBot="1">
      <c r="A229" s="778"/>
      <c r="B229" s="723"/>
      <c r="C229" s="725"/>
      <c r="D229" s="727"/>
      <c r="E229" s="729"/>
      <c r="F229" s="351"/>
      <c r="G229" s="731"/>
      <c r="H229" s="727"/>
      <c r="I229" s="358"/>
      <c r="J229" s="734"/>
      <c r="K229" s="735"/>
    </row>
    <row r="230" spans="1:11" ht="15.75" thickBot="1"/>
    <row r="231" spans="1:11" ht="16.5" thickBot="1">
      <c r="A231" s="370"/>
      <c r="B231" s="370"/>
      <c r="C231" s="717" t="str">
        <f>$A$3</f>
        <v>ООО БАЛТИК-ЛАЙТ</v>
      </c>
      <c r="D231" s="717"/>
      <c r="E231" s="717"/>
      <c r="F231" s="717"/>
      <c r="G231" s="717"/>
      <c r="H231" s="717"/>
      <c r="I231" s="717"/>
      <c r="J231" s="717"/>
      <c r="K231" s="717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8" t="s">
        <v>23459</v>
      </c>
      <c r="K232" s="719"/>
    </row>
    <row r="233" spans="1:11">
      <c r="A233" s="777">
        <v>9</v>
      </c>
      <c r="B233" s="722"/>
      <c r="C233" s="724">
        <f>C127</f>
        <v>0</v>
      </c>
      <c r="D233" s="726"/>
      <c r="E233" s="736" t="e">
        <f>J127/H127</f>
        <v>#DIV/0!</v>
      </c>
      <c r="F233" s="352"/>
      <c r="G233" s="730"/>
      <c r="H233" s="726">
        <v>1</v>
      </c>
      <c r="I233" s="357" t="e">
        <f>D233*E233</f>
        <v>#DIV/0!</v>
      </c>
      <c r="J233" s="732"/>
      <c r="K233" s="733"/>
    </row>
    <row r="234" spans="1:11" ht="15.75" thickBot="1">
      <c r="A234" s="778"/>
      <c r="B234" s="723"/>
      <c r="C234" s="725"/>
      <c r="D234" s="727"/>
      <c r="E234" s="729"/>
      <c r="F234" s="351"/>
      <c r="G234" s="731"/>
      <c r="H234" s="727"/>
      <c r="I234" s="358"/>
      <c r="J234" s="734"/>
      <c r="K234" s="735"/>
    </row>
    <row r="235" spans="1:11" ht="15.75" thickBot="1"/>
    <row r="236" spans="1:11" ht="16.5" thickBot="1">
      <c r="A236" s="370"/>
      <c r="B236" s="370"/>
      <c r="C236" s="717" t="str">
        <f>$A$3</f>
        <v>ООО БАЛТИК-ЛАЙТ</v>
      </c>
      <c r="D236" s="717"/>
      <c r="E236" s="717"/>
      <c r="F236" s="717"/>
      <c r="G236" s="717"/>
      <c r="H236" s="717"/>
      <c r="I236" s="717"/>
      <c r="J236" s="717"/>
      <c r="K236" s="717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8" t="s">
        <v>23459</v>
      </c>
      <c r="K237" s="719"/>
    </row>
    <row r="238" spans="1:11" ht="15" customHeight="1">
      <c r="A238" s="777">
        <v>10</v>
      </c>
      <c r="B238" s="722"/>
      <c r="C238" s="724">
        <f>C128</f>
        <v>0</v>
      </c>
      <c r="D238" s="726"/>
      <c r="E238" s="736" t="e">
        <f>J128/H128</f>
        <v>#DIV/0!</v>
      </c>
      <c r="F238" s="352"/>
      <c r="G238" s="730"/>
      <c r="H238" s="726">
        <v>1</v>
      </c>
      <c r="I238" s="357" t="e">
        <f>D238*E238</f>
        <v>#DIV/0!</v>
      </c>
      <c r="J238" s="732"/>
      <c r="K238" s="733"/>
    </row>
    <row r="239" spans="1:11" ht="15.75" customHeight="1" thickBot="1">
      <c r="A239" s="778"/>
      <c r="B239" s="723"/>
      <c r="C239" s="725"/>
      <c r="D239" s="727"/>
      <c r="E239" s="729"/>
      <c r="F239" s="351"/>
      <c r="G239" s="731"/>
      <c r="H239" s="727"/>
      <c r="I239" s="358"/>
      <c r="J239" s="734"/>
      <c r="K239" s="735"/>
    </row>
    <row r="240" spans="1:11" ht="15.75" thickBot="1"/>
    <row r="241" spans="1:11" ht="16.5" thickBot="1">
      <c r="A241" s="370"/>
      <c r="B241" s="370"/>
      <c r="C241" s="717" t="str">
        <f>$A$3</f>
        <v>ООО БАЛТИК-ЛАЙТ</v>
      </c>
      <c r="D241" s="717"/>
      <c r="E241" s="717"/>
      <c r="F241" s="717"/>
      <c r="G241" s="717"/>
      <c r="H241" s="717"/>
      <c r="I241" s="717"/>
      <c r="J241" s="717"/>
      <c r="K241" s="717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8" t="s">
        <v>23459</v>
      </c>
      <c r="K242" s="719"/>
    </row>
    <row r="243" spans="1:11" ht="15" customHeight="1">
      <c r="A243" s="777">
        <v>11</v>
      </c>
      <c r="B243" s="722"/>
      <c r="C243" s="724">
        <f>C129</f>
        <v>0</v>
      </c>
      <c r="D243" s="726"/>
      <c r="E243" s="736" t="e">
        <f>J129/H129</f>
        <v>#DIV/0!</v>
      </c>
      <c r="F243" s="352"/>
      <c r="G243" s="730"/>
      <c r="H243" s="726">
        <v>1</v>
      </c>
      <c r="I243" s="357" t="e">
        <f>D243*E243</f>
        <v>#DIV/0!</v>
      </c>
      <c r="J243" s="732"/>
      <c r="K243" s="733"/>
    </row>
    <row r="244" spans="1:11" ht="15.75" customHeight="1" thickBot="1">
      <c r="A244" s="778"/>
      <c r="B244" s="723"/>
      <c r="C244" s="725"/>
      <c r="D244" s="727"/>
      <c r="E244" s="729"/>
      <c r="F244" s="351"/>
      <c r="G244" s="731"/>
      <c r="H244" s="727"/>
      <c r="I244" s="358"/>
      <c r="J244" s="734"/>
      <c r="K244" s="735"/>
    </row>
    <row r="245" spans="1:11" ht="15.75" thickBot="1"/>
    <row r="246" spans="1:11" ht="16.5" thickBot="1">
      <c r="A246" s="370"/>
      <c r="B246" s="370"/>
      <c r="C246" s="717" t="str">
        <f>$A$3</f>
        <v>ООО БАЛТИК-ЛАЙТ</v>
      </c>
      <c r="D246" s="717"/>
      <c r="E246" s="717"/>
      <c r="F246" s="717"/>
      <c r="G246" s="717"/>
      <c r="H246" s="717"/>
      <c r="I246" s="717"/>
      <c r="J246" s="717"/>
      <c r="K246" s="717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8" t="s">
        <v>23459</v>
      </c>
      <c r="K247" s="719"/>
    </row>
    <row r="248" spans="1:11" ht="15" customHeight="1">
      <c r="A248" s="777">
        <v>12</v>
      </c>
      <c r="B248" s="722"/>
      <c r="C248" s="724">
        <f>C130</f>
        <v>0</v>
      </c>
      <c r="D248" s="726"/>
      <c r="E248" s="736" t="e">
        <f>J130/H130</f>
        <v>#DIV/0!</v>
      </c>
      <c r="F248" s="352"/>
      <c r="G248" s="730"/>
      <c r="H248" s="726">
        <v>1</v>
      </c>
      <c r="I248" s="357" t="e">
        <f>D248*E248</f>
        <v>#DIV/0!</v>
      </c>
      <c r="J248" s="732"/>
      <c r="K248" s="733"/>
    </row>
    <row r="249" spans="1:11" ht="15.75" customHeight="1" thickBot="1">
      <c r="A249" s="778"/>
      <c r="B249" s="723"/>
      <c r="C249" s="725"/>
      <c r="D249" s="727"/>
      <c r="E249" s="729"/>
      <c r="F249" s="351"/>
      <c r="G249" s="731"/>
      <c r="H249" s="727"/>
      <c r="I249" s="358"/>
      <c r="J249" s="734"/>
      <c r="K249" s="735"/>
    </row>
    <row r="250" spans="1:11" ht="15.75" thickBot="1"/>
    <row r="251" spans="1:11" ht="16.5" thickBot="1">
      <c r="A251" s="370"/>
      <c r="B251" s="370"/>
      <c r="C251" s="717" t="str">
        <f>$A$3</f>
        <v>ООО БАЛТИК-ЛАЙТ</v>
      </c>
      <c r="D251" s="717"/>
      <c r="E251" s="717"/>
      <c r="F251" s="717"/>
      <c r="G251" s="717"/>
      <c r="H251" s="717"/>
      <c r="I251" s="717"/>
      <c r="J251" s="717"/>
      <c r="K251" s="717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8" t="s">
        <v>23459</v>
      </c>
      <c r="K252" s="719"/>
    </row>
    <row r="253" spans="1:11" ht="15" customHeight="1">
      <c r="A253" s="777">
        <v>13</v>
      </c>
      <c r="B253" s="722"/>
      <c r="C253" s="724">
        <f>C131</f>
        <v>0</v>
      </c>
      <c r="D253" s="726"/>
      <c r="E253" s="736" t="e">
        <f>J131/H131</f>
        <v>#DIV/0!</v>
      </c>
      <c r="F253" s="352"/>
      <c r="G253" s="730"/>
      <c r="H253" s="726">
        <v>1</v>
      </c>
      <c r="I253" s="357" t="e">
        <f>D253*E253</f>
        <v>#DIV/0!</v>
      </c>
      <c r="J253" s="732"/>
      <c r="K253" s="733"/>
    </row>
    <row r="254" spans="1:11" ht="15.75" customHeight="1" thickBot="1">
      <c r="A254" s="778"/>
      <c r="B254" s="723"/>
      <c r="C254" s="725"/>
      <c r="D254" s="727"/>
      <c r="E254" s="729"/>
      <c r="F254" s="351"/>
      <c r="G254" s="731"/>
      <c r="H254" s="727"/>
      <c r="I254" s="358"/>
      <c r="J254" s="734"/>
      <c r="K254" s="735"/>
    </row>
    <row r="255" spans="1:11" ht="15.75" thickBot="1"/>
    <row r="256" spans="1:11" ht="16.5" thickBot="1">
      <c r="A256" s="370"/>
      <c r="B256" s="370"/>
      <c r="C256" s="717" t="str">
        <f>$A$3</f>
        <v>ООО БАЛТИК-ЛАЙТ</v>
      </c>
      <c r="D256" s="717"/>
      <c r="E256" s="717"/>
      <c r="F256" s="717"/>
      <c r="G256" s="717"/>
      <c r="H256" s="717"/>
      <c r="I256" s="717"/>
      <c r="J256" s="717"/>
      <c r="K256" s="717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8" t="s">
        <v>23459</v>
      </c>
      <c r="K257" s="719"/>
    </row>
    <row r="258" spans="1:11" ht="15" customHeight="1">
      <c r="A258" s="777">
        <v>14</v>
      </c>
      <c r="B258" s="722"/>
      <c r="C258" s="724">
        <f>C132</f>
        <v>0</v>
      </c>
      <c r="D258" s="726"/>
      <c r="E258" s="736" t="e">
        <f>J132/H132</f>
        <v>#DIV/0!</v>
      </c>
      <c r="F258" s="352"/>
      <c r="G258" s="730"/>
      <c r="H258" s="726">
        <v>1</v>
      </c>
      <c r="I258" s="357" t="e">
        <f>D258*E258</f>
        <v>#DIV/0!</v>
      </c>
      <c r="J258" s="732"/>
      <c r="K258" s="733"/>
    </row>
    <row r="259" spans="1:11" ht="15.75" customHeight="1" thickBot="1">
      <c r="A259" s="778"/>
      <c r="B259" s="723"/>
      <c r="C259" s="725"/>
      <c r="D259" s="727"/>
      <c r="E259" s="729"/>
      <c r="F259" s="351"/>
      <c r="G259" s="731"/>
      <c r="H259" s="727"/>
      <c r="I259" s="358"/>
      <c r="J259" s="734"/>
      <c r="K259" s="735"/>
    </row>
    <row r="260" spans="1:11" ht="15.75" thickBot="1"/>
    <row r="261" spans="1:11" ht="16.5" thickBot="1">
      <c r="A261" s="370"/>
      <c r="B261" s="370"/>
      <c r="C261" s="717" t="str">
        <f>$A$3</f>
        <v>ООО БАЛТИК-ЛАЙТ</v>
      </c>
      <c r="D261" s="717"/>
      <c r="E261" s="717"/>
      <c r="F261" s="717"/>
      <c r="G261" s="717"/>
      <c r="H261" s="717"/>
      <c r="I261" s="717"/>
      <c r="J261" s="717"/>
      <c r="K261" s="717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8" t="s">
        <v>23459</v>
      </c>
      <c r="K262" s="719"/>
    </row>
    <row r="263" spans="1:11" ht="15" customHeight="1">
      <c r="A263" s="777">
        <v>15</v>
      </c>
      <c r="B263" s="722"/>
      <c r="C263" s="724">
        <f>C133</f>
        <v>0</v>
      </c>
      <c r="D263" s="726"/>
      <c r="E263" s="736" t="e">
        <f>J133/H133</f>
        <v>#DIV/0!</v>
      </c>
      <c r="F263" s="352"/>
      <c r="G263" s="730"/>
      <c r="H263" s="726">
        <v>1</v>
      </c>
      <c r="I263" s="357" t="e">
        <f>D263*E263</f>
        <v>#DIV/0!</v>
      </c>
      <c r="J263" s="732"/>
      <c r="K263" s="733"/>
    </row>
    <row r="264" spans="1:11" ht="15.75" customHeight="1" thickBot="1">
      <c r="A264" s="778"/>
      <c r="B264" s="723"/>
      <c r="C264" s="725"/>
      <c r="D264" s="727"/>
      <c r="E264" s="729"/>
      <c r="F264" s="351"/>
      <c r="G264" s="731"/>
      <c r="H264" s="727"/>
      <c r="I264" s="358"/>
      <c r="J264" s="734"/>
      <c r="K264" s="735"/>
    </row>
    <row r="265" spans="1:11" ht="15.75" thickBot="1"/>
    <row r="266" spans="1:11" ht="16.5" thickBot="1">
      <c r="A266" s="370"/>
      <c r="B266" s="370"/>
      <c r="C266" s="717" t="str">
        <f>$A$3</f>
        <v>ООО БАЛТИК-ЛАЙТ</v>
      </c>
      <c r="D266" s="717"/>
      <c r="E266" s="717"/>
      <c r="F266" s="717"/>
      <c r="G266" s="717"/>
      <c r="H266" s="717"/>
      <c r="I266" s="717"/>
      <c r="J266" s="717"/>
      <c r="K266" s="717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8" t="s">
        <v>23459</v>
      </c>
      <c r="K267" s="719"/>
    </row>
    <row r="268" spans="1:11">
      <c r="A268" s="777">
        <v>16</v>
      </c>
      <c r="B268" s="722"/>
      <c r="C268" s="724">
        <f>C134</f>
        <v>0</v>
      </c>
      <c r="D268" s="726"/>
      <c r="E268" s="736" t="e">
        <f>J134/H134</f>
        <v>#DIV/0!</v>
      </c>
      <c r="F268" s="352"/>
      <c r="G268" s="730"/>
      <c r="H268" s="726">
        <v>1</v>
      </c>
      <c r="I268" s="357" t="e">
        <f>D268*E268</f>
        <v>#DIV/0!</v>
      </c>
      <c r="J268" s="732"/>
      <c r="K268" s="733"/>
    </row>
    <row r="269" spans="1:11" ht="15.75" thickBot="1">
      <c r="A269" s="778"/>
      <c r="B269" s="723"/>
      <c r="C269" s="725"/>
      <c r="D269" s="727"/>
      <c r="E269" s="729"/>
      <c r="F269" s="351"/>
      <c r="G269" s="731"/>
      <c r="H269" s="727"/>
      <c r="I269" s="358"/>
      <c r="J269" s="734"/>
      <c r="K269" s="735"/>
    </row>
    <row r="270" spans="1:11" ht="15.75" thickBot="1"/>
    <row r="271" spans="1:11" ht="16.5" thickBot="1">
      <c r="A271" s="370"/>
      <c r="B271" s="370"/>
      <c r="C271" s="717" t="str">
        <f>$A$3</f>
        <v>ООО БАЛТИК-ЛАЙТ</v>
      </c>
      <c r="D271" s="717"/>
      <c r="E271" s="717"/>
      <c r="F271" s="717"/>
      <c r="G271" s="717"/>
      <c r="H271" s="717"/>
      <c r="I271" s="717"/>
      <c r="J271" s="717"/>
      <c r="K271" s="717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8" t="s">
        <v>23459</v>
      </c>
      <c r="K272" s="719"/>
    </row>
    <row r="273" spans="1:11">
      <c r="A273" s="777">
        <v>17</v>
      </c>
      <c r="B273" s="722"/>
      <c r="C273" s="724">
        <f>C135</f>
        <v>0</v>
      </c>
      <c r="D273" s="726"/>
      <c r="E273" s="736" t="e">
        <f>J135/H135</f>
        <v>#DIV/0!</v>
      </c>
      <c r="F273" s="378"/>
      <c r="G273" s="730"/>
      <c r="H273" s="726">
        <v>1</v>
      </c>
      <c r="I273" s="357" t="e">
        <f>D273*E273</f>
        <v>#DIV/0!</v>
      </c>
      <c r="J273" s="732"/>
      <c r="K273" s="733"/>
    </row>
    <row r="274" spans="1:11" ht="15.75" thickBot="1">
      <c r="A274" s="778"/>
      <c r="B274" s="723"/>
      <c r="C274" s="725"/>
      <c r="D274" s="727"/>
      <c r="E274" s="729"/>
      <c r="F274" s="351"/>
      <c r="G274" s="731"/>
      <c r="H274" s="727"/>
      <c r="I274" s="358"/>
      <c r="J274" s="734"/>
      <c r="K274" s="735"/>
    </row>
    <row r="275" spans="1:11" ht="15.75" thickBot="1"/>
    <row r="276" spans="1:11" ht="16.5" thickBot="1">
      <c r="A276" s="370"/>
      <c r="B276" s="370"/>
      <c r="C276" s="717" t="str">
        <f>$A$3</f>
        <v>ООО БАЛТИК-ЛАЙТ</v>
      </c>
      <c r="D276" s="717"/>
      <c r="E276" s="717"/>
      <c r="F276" s="717"/>
      <c r="G276" s="717"/>
      <c r="H276" s="717"/>
      <c r="I276" s="717"/>
      <c r="J276" s="717"/>
      <c r="K276" s="717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8" t="s">
        <v>23459</v>
      </c>
      <c r="K277" s="719"/>
    </row>
    <row r="278" spans="1:11">
      <c r="A278" s="777">
        <v>18</v>
      </c>
      <c r="B278" s="722"/>
      <c r="C278" s="724">
        <f>C136</f>
        <v>0</v>
      </c>
      <c r="D278" s="726"/>
      <c r="E278" s="736" t="e">
        <f>J136/H136</f>
        <v>#DIV/0!</v>
      </c>
      <c r="F278" s="378"/>
      <c r="G278" s="730"/>
      <c r="H278" s="726">
        <v>1</v>
      </c>
      <c r="I278" s="357" t="e">
        <f>D278*E278</f>
        <v>#DIV/0!</v>
      </c>
      <c r="J278" s="732"/>
      <c r="K278" s="733"/>
    </row>
    <row r="279" spans="1:11" ht="15.75" thickBot="1">
      <c r="A279" s="778"/>
      <c r="B279" s="723"/>
      <c r="C279" s="725"/>
      <c r="D279" s="727"/>
      <c r="E279" s="729"/>
      <c r="F279" s="351"/>
      <c r="G279" s="731"/>
      <c r="H279" s="727"/>
      <c r="I279" s="358"/>
      <c r="J279" s="734"/>
      <c r="K279" s="735"/>
    </row>
    <row r="280" spans="1:11" ht="15.75" thickBot="1"/>
    <row r="281" spans="1:11" ht="16.5" thickBot="1">
      <c r="A281" s="370"/>
      <c r="B281" s="370"/>
      <c r="C281" s="717" t="str">
        <f>$A$3</f>
        <v>ООО БАЛТИК-ЛАЙТ</v>
      </c>
      <c r="D281" s="717"/>
      <c r="E281" s="717"/>
      <c r="F281" s="717"/>
      <c r="G281" s="717"/>
      <c r="H281" s="717"/>
      <c r="I281" s="717"/>
      <c r="J281" s="717"/>
      <c r="K281" s="717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8" t="s">
        <v>23459</v>
      </c>
      <c r="K282" s="719"/>
    </row>
    <row r="283" spans="1:11">
      <c r="A283" s="777">
        <v>19</v>
      </c>
      <c r="B283" s="722"/>
      <c r="C283" s="724">
        <f>C137</f>
        <v>0</v>
      </c>
      <c r="D283" s="726"/>
      <c r="E283" s="736" t="e">
        <f>J137/H137</f>
        <v>#DIV/0!</v>
      </c>
      <c r="F283" s="378"/>
      <c r="G283" s="730"/>
      <c r="H283" s="726">
        <v>1</v>
      </c>
      <c r="I283" s="357" t="e">
        <f>D283*E283</f>
        <v>#DIV/0!</v>
      </c>
      <c r="J283" s="732"/>
      <c r="K283" s="733"/>
    </row>
    <row r="284" spans="1:11" ht="15.75" thickBot="1">
      <c r="A284" s="778"/>
      <c r="B284" s="723"/>
      <c r="C284" s="725"/>
      <c r="D284" s="727"/>
      <c r="E284" s="729"/>
      <c r="F284" s="351"/>
      <c r="G284" s="731"/>
      <c r="H284" s="727"/>
      <c r="I284" s="358"/>
      <c r="J284" s="734"/>
      <c r="K284" s="735"/>
    </row>
    <row r="285" spans="1:11" ht="15.75" thickBot="1"/>
    <row r="286" spans="1:11" ht="16.5" thickBot="1">
      <c r="A286" s="370"/>
      <c r="B286" s="370"/>
      <c r="C286" s="717" t="str">
        <f>$A$3</f>
        <v>ООО БАЛТИК-ЛАЙТ</v>
      </c>
      <c r="D286" s="717"/>
      <c r="E286" s="717"/>
      <c r="F286" s="717"/>
      <c r="G286" s="717"/>
      <c r="H286" s="717"/>
      <c r="I286" s="717"/>
      <c r="J286" s="717"/>
      <c r="K286" s="717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8" t="s">
        <v>23459</v>
      </c>
      <c r="K287" s="719"/>
    </row>
    <row r="288" spans="1:11">
      <c r="A288" s="777">
        <v>20</v>
      </c>
      <c r="B288" s="722"/>
      <c r="C288" s="724">
        <f>C138</f>
        <v>0</v>
      </c>
      <c r="D288" s="726"/>
      <c r="E288" s="736" t="e">
        <f>J138/H138</f>
        <v>#DIV/0!</v>
      </c>
      <c r="F288" s="378"/>
      <c r="G288" s="730"/>
      <c r="H288" s="726">
        <v>1</v>
      </c>
      <c r="I288" s="357" t="e">
        <f>D288*E288</f>
        <v>#DIV/0!</v>
      </c>
      <c r="J288" s="732"/>
      <c r="K288" s="733"/>
    </row>
    <row r="289" spans="1:11" ht="15.75" thickBot="1">
      <c r="A289" s="778"/>
      <c r="B289" s="723"/>
      <c r="C289" s="725"/>
      <c r="D289" s="727"/>
      <c r="E289" s="729"/>
      <c r="F289" s="351"/>
      <c r="G289" s="731"/>
      <c r="H289" s="727"/>
      <c r="I289" s="358"/>
      <c r="J289" s="734"/>
      <c r="K289" s="735"/>
    </row>
  </sheetData>
  <mergeCells count="335"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69" priority="14" operator="greaterThan">
      <formula>0</formula>
    </cfRule>
  </conditionalFormatting>
  <conditionalFormatting sqref="G180:K180 C181:K183 A182:B183">
    <cfRule type="cellIs" dxfId="68" priority="13" operator="greaterThan">
      <formula>0</formula>
    </cfRule>
  </conditionalFormatting>
  <conditionalFormatting sqref="G180:K180 C181:K183 A182:B183">
    <cfRule type="cellIs" dxfId="67" priority="12" operator="greaterThan">
      <formula>0</formula>
    </cfRule>
  </conditionalFormatting>
  <conditionalFormatting sqref="G180:K180 C181:K183 A182:B183">
    <cfRule type="cellIs" dxfId="66" priority="11" operator="greaterThan">
      <formula>0</formula>
    </cfRule>
  </conditionalFormatting>
  <conditionalFormatting sqref="K9:K10 D7:K7 F11">
    <cfRule type="cellIs" dxfId="65" priority="6" operator="equal">
      <formula>0</formula>
    </cfRule>
  </conditionalFormatting>
  <conditionalFormatting sqref="K9:K10 D7:K7 F11">
    <cfRule type="cellIs" dxfId="64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N289"/>
  <sheetViews>
    <sheetView showZeros="0" topLeftCell="A7" zoomScaleNormal="100" workbookViewId="0">
      <selection activeCell="L119" sqref="L119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46" t="str">
        <f>ЗАЯВКА!E8</f>
        <v>ООО БАЛТИК-ЛАЙТ</v>
      </c>
      <c r="B3" s="746"/>
      <c r="C3" s="746"/>
      <c r="D3" s="746"/>
      <c r="E3" s="115"/>
      <c r="F3" s="748" t="s">
        <v>1</v>
      </c>
      <c r="G3" s="748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42698</v>
      </c>
    </row>
    <row r="5" spans="1:11" ht="15.75">
      <c r="A5" s="749" t="s">
        <v>2</v>
      </c>
      <c r="B5" s="749"/>
      <c r="C5" s="749"/>
      <c r="D5" s="749"/>
      <c r="E5" s="749"/>
      <c r="F5" s="749"/>
      <c r="G5" s="749"/>
      <c r="H5" s="749"/>
      <c r="I5" s="749"/>
      <c r="J5" s="749"/>
      <c r="K5" s="749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50">
        <f>'позиции для рачета'!B19</f>
        <v>0</v>
      </c>
      <c r="E7" s="751"/>
      <c r="F7" s="751"/>
      <c r="G7" s="751"/>
      <c r="H7" s="751"/>
      <c r="I7" s="751"/>
      <c r="J7" s="751"/>
      <c r="K7" s="752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рачета'!E19</f>
        <v>0</v>
      </c>
      <c r="G9" s="756">
        <f>'позиции для рачета'!C19</f>
        <v>0</v>
      </c>
      <c r="H9" s="1"/>
      <c r="I9" s="22" t="s">
        <v>23474</v>
      </c>
      <c r="J9" s="22"/>
      <c r="K9" s="275">
        <v>0.8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рачета'!F19</f>
        <v>0</v>
      </c>
      <c r="G10" s="757"/>
      <c r="H10" s="1"/>
      <c r="I10" s="21" t="s">
        <v>115</v>
      </c>
      <c r="J10" s="21"/>
      <c r="K10" s="275">
        <v>7.0000000000000007E-2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рачета'!D19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58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58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58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59" t="s">
        <v>152</v>
      </c>
      <c r="D17" s="759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hidden="1">
      <c r="A19" s="109">
        <v>1</v>
      </c>
      <c r="B19" s="297"/>
      <c r="C19" s="412" t="str">
        <f>' Шаблон материалов'!B2</f>
        <v>Профиль Пилон 80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хлыст</v>
      </c>
      <c r="G19" s="412">
        <f>' Шаблон материалов'!F2</f>
        <v>8844</v>
      </c>
      <c r="H19" s="412"/>
      <c r="I19" s="413">
        <f t="shared" ref="I19:I82" si="0">$F$11*H19*D19</f>
        <v>0</v>
      </c>
      <c r="J19" s="775">
        <f>G19*I19*E19</f>
        <v>0</v>
      </c>
      <c r="K19" s="776"/>
    </row>
    <row r="20" spans="1:11" hidden="1">
      <c r="A20" s="109">
        <v>2</v>
      </c>
      <c r="B20" s="297"/>
      <c r="C20" s="412" t="str">
        <f>' Шаблон материалов'!B3</f>
        <v>Труба 80 х 80 х 3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метр. Пог.</v>
      </c>
      <c r="G20" s="412">
        <f>' Шаблон материалов'!F3</f>
        <v>280</v>
      </c>
      <c r="H20" s="412"/>
      <c r="I20" s="413">
        <f t="shared" si="0"/>
        <v>0</v>
      </c>
      <c r="J20" s="775">
        <f t="shared" ref="J20:J83" si="1">G20*I20*E20</f>
        <v>0</v>
      </c>
      <c r="K20" s="776"/>
    </row>
    <row r="21" spans="1:11" hidden="1">
      <c r="A21" s="109">
        <v>3</v>
      </c>
      <c r="B21" s="297"/>
      <c r="C21" s="412" t="str">
        <f>' Шаблон материалов'!B4</f>
        <v>Акрил мол. 3 мм</v>
      </c>
      <c r="D21" s="412">
        <f>' Шаблон материалов'!C4</f>
        <v>1</v>
      </c>
      <c r="E21" s="412">
        <f>' Шаблон материалов'!D4</f>
        <v>1</v>
      </c>
      <c r="F21" s="412" t="str">
        <f>' Шаблон материалов'!E4</f>
        <v>кв. метр</v>
      </c>
      <c r="G21" s="412">
        <f>' Шаблон материалов'!F4</f>
        <v>1340</v>
      </c>
      <c r="H21" s="412"/>
      <c r="I21" s="413">
        <f t="shared" si="0"/>
        <v>0</v>
      </c>
      <c r="J21" s="775">
        <f t="shared" si="1"/>
        <v>0</v>
      </c>
      <c r="K21" s="776"/>
    </row>
    <row r="22" spans="1:11" hidden="1">
      <c r="A22" s="109">
        <v>4</v>
      </c>
      <c r="B22" s="297"/>
      <c r="C22" s="412" t="str">
        <f>' Шаблон материалов'!B5</f>
        <v>Уголок 50 х 50 х 5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метр. Пог.</v>
      </c>
      <c r="G22" s="412">
        <f>' Шаблон материалов'!F5</f>
        <v>140</v>
      </c>
      <c r="H22" s="412"/>
      <c r="I22" s="413">
        <f t="shared" si="0"/>
        <v>0</v>
      </c>
      <c r="J22" s="775">
        <f t="shared" si="1"/>
        <v>0</v>
      </c>
      <c r="K22" s="776"/>
    </row>
    <row r="23" spans="1:11" hidden="1">
      <c r="A23" s="109">
        <v>5</v>
      </c>
      <c r="B23" s="297"/>
      <c r="C23" s="412" t="str">
        <f>' Шаблон материалов'!B6</f>
        <v>Модуль светодиодный 5050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шт.</v>
      </c>
      <c r="G23" s="412">
        <f>' Шаблон материалов'!F6</f>
        <v>35</v>
      </c>
      <c r="H23" s="412"/>
      <c r="I23" s="413">
        <f t="shared" si="0"/>
        <v>0</v>
      </c>
      <c r="J23" s="775">
        <f t="shared" si="1"/>
        <v>0</v>
      </c>
      <c r="K23" s="776"/>
    </row>
    <row r="24" spans="1:11" hidden="1">
      <c r="A24" s="109">
        <v>6</v>
      </c>
      <c r="B24" s="297"/>
      <c r="C24" s="412" t="str">
        <f>' Шаблон материалов'!B7</f>
        <v>Блок питания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шт.</v>
      </c>
      <c r="G24" s="412">
        <f>' Шаблон материалов'!F7</f>
        <v>1200</v>
      </c>
      <c r="H24" s="412"/>
      <c r="I24" s="413">
        <f t="shared" si="0"/>
        <v>0</v>
      </c>
      <c r="J24" s="775">
        <f t="shared" si="1"/>
        <v>0</v>
      </c>
      <c r="K24" s="776"/>
    </row>
    <row r="25" spans="1:11" hidden="1">
      <c r="A25" s="109">
        <v>7</v>
      </c>
      <c r="B25" s="297"/>
      <c r="C25" s="412" t="str">
        <f>' Шаблон материалов'!B8</f>
        <v>Полноцветная печать транслюцентная</v>
      </c>
      <c r="D25" s="412">
        <f>' Шаблон материалов'!C8</f>
        <v>1</v>
      </c>
      <c r="E25" s="412">
        <f>' Шаблон материалов'!D8</f>
        <v>1</v>
      </c>
      <c r="F25" s="412" t="str">
        <f>' Шаблон материалов'!E8</f>
        <v>кв. метр</v>
      </c>
      <c r="G25" s="412">
        <f>' Шаблон материалов'!F8</f>
        <v>760</v>
      </c>
      <c r="H25" s="412"/>
      <c r="I25" s="413">
        <f t="shared" si="0"/>
        <v>0</v>
      </c>
      <c r="J25" s="775">
        <f t="shared" si="1"/>
        <v>0</v>
      </c>
      <c r="K25" s="776"/>
    </row>
    <row r="26" spans="1:11" hidden="1">
      <c r="A26" s="109">
        <v>8</v>
      </c>
      <c r="B26" s="297"/>
      <c r="C26" s="412" t="str">
        <f>' Шаблон материалов'!B9</f>
        <v>Провод 3-хжильный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метр. Пог.</v>
      </c>
      <c r="G26" s="412">
        <f>' Шаблон материалов'!F9</f>
        <v>26</v>
      </c>
      <c r="H26" s="412"/>
      <c r="I26" s="413">
        <f t="shared" si="0"/>
        <v>0</v>
      </c>
      <c r="J26" s="775">
        <f t="shared" si="1"/>
        <v>0</v>
      </c>
      <c r="K26" s="776"/>
    </row>
    <row r="27" spans="1:11" hidden="1">
      <c r="A27" s="109">
        <v>9</v>
      </c>
      <c r="B27" s="300"/>
      <c r="C27" s="412" t="str">
        <f>' Шаблон материалов'!B10</f>
        <v>Блок бетонный 1 х 1 х 0,15 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куб. метр</v>
      </c>
      <c r="G27" s="412">
        <f>' Шаблон материалов'!F10</f>
        <v>20000</v>
      </c>
      <c r="H27" s="412"/>
      <c r="I27" s="413">
        <f t="shared" si="0"/>
        <v>0</v>
      </c>
      <c r="J27" s="775">
        <f t="shared" si="1"/>
        <v>0</v>
      </c>
      <c r="K27" s="776"/>
    </row>
    <row r="28" spans="1:11" hidden="1">
      <c r="A28" s="109">
        <v>10</v>
      </c>
      <c r="B28" s="300"/>
      <c r="C28" s="412" t="str">
        <f>' Шаблон материалов'!B11</f>
        <v>Блок бетонный 2 х 3 х 0,7 м</v>
      </c>
      <c r="D28" s="412">
        <f>' Шаблон материалов'!C11</f>
        <v>1</v>
      </c>
      <c r="E28" s="412">
        <f>' Шаблон материалов'!D11</f>
        <v>1</v>
      </c>
      <c r="F28" s="412" t="str">
        <f>' Шаблон материалов'!E11</f>
        <v>куб. метр</v>
      </c>
      <c r="G28" s="412">
        <f>' Шаблон материалов'!F11</f>
        <v>20000</v>
      </c>
      <c r="H28" s="412"/>
      <c r="I28" s="413">
        <f t="shared" si="0"/>
        <v>0</v>
      </c>
      <c r="J28" s="775">
        <f t="shared" si="1"/>
        <v>0</v>
      </c>
      <c r="K28" s="776"/>
    </row>
    <row r="29" spans="1:11" hidden="1">
      <c r="A29" s="109">
        <v>11</v>
      </c>
      <c r="B29" s="300"/>
      <c r="C29" s="412">
        <f>' Шаблон материалов'!B12</f>
        <v>0</v>
      </c>
      <c r="D29" s="412">
        <f>' Шаблон материалов'!C12</f>
        <v>0</v>
      </c>
      <c r="E29" s="412">
        <f>' Шаблон материалов'!D12</f>
        <v>0</v>
      </c>
      <c r="F29" s="412">
        <f>' Шаблон материалов'!E12</f>
        <v>0</v>
      </c>
      <c r="G29" s="412">
        <f>' Шаблон материалов'!F12</f>
        <v>0</v>
      </c>
      <c r="H29" s="412"/>
      <c r="I29" s="413">
        <f t="shared" si="0"/>
        <v>0</v>
      </c>
      <c r="J29" s="775">
        <f t="shared" si="1"/>
        <v>0</v>
      </c>
      <c r="K29" s="776"/>
    </row>
    <row r="30" spans="1:11" hidden="1">
      <c r="A30" s="109">
        <v>12</v>
      </c>
      <c r="B30" s="300"/>
      <c r="C30" s="412">
        <f>' Шаблон материалов'!B13</f>
        <v>0</v>
      </c>
      <c r="D30" s="412">
        <f>' Шаблон материалов'!C13</f>
        <v>0</v>
      </c>
      <c r="E30" s="412">
        <f>' Шаблон материалов'!D13</f>
        <v>0</v>
      </c>
      <c r="F30" s="412">
        <f>' Шаблон материалов'!E13</f>
        <v>0</v>
      </c>
      <c r="G30" s="412">
        <f>' Шаблон материалов'!F13</f>
        <v>0</v>
      </c>
      <c r="H30" s="412"/>
      <c r="I30" s="413">
        <f t="shared" si="0"/>
        <v>0</v>
      </c>
      <c r="J30" s="775">
        <f t="shared" si="1"/>
        <v>0</v>
      </c>
      <c r="K30" s="776"/>
    </row>
    <row r="31" spans="1:11" hidden="1">
      <c r="A31" s="109">
        <v>13</v>
      </c>
      <c r="B31" s="300"/>
      <c r="C31" s="412">
        <f>' Шаблон материалов'!B14</f>
        <v>0</v>
      </c>
      <c r="D31" s="412">
        <f>' Шаблон материалов'!C14</f>
        <v>0</v>
      </c>
      <c r="E31" s="412">
        <f>' Шаблон материалов'!D14</f>
        <v>0</v>
      </c>
      <c r="F31" s="412">
        <f>' Шаблон материалов'!E14</f>
        <v>0</v>
      </c>
      <c r="G31" s="412">
        <f>' Шаблон материалов'!F14</f>
        <v>0</v>
      </c>
      <c r="H31" s="412"/>
      <c r="I31" s="413">
        <f t="shared" si="0"/>
        <v>0</v>
      </c>
      <c r="J31" s="775">
        <f t="shared" si="1"/>
        <v>0</v>
      </c>
      <c r="K31" s="776"/>
    </row>
    <row r="32" spans="1:11" hidden="1">
      <c r="A32" s="109">
        <v>14</v>
      </c>
      <c r="B32" s="300"/>
      <c r="C32" s="412">
        <f>' Шаблон материалов'!B15</f>
        <v>0</v>
      </c>
      <c r="D32" s="412">
        <f>' Шаблон материалов'!C15</f>
        <v>0</v>
      </c>
      <c r="E32" s="412">
        <f>' Шаблон материалов'!D15</f>
        <v>0</v>
      </c>
      <c r="F32" s="412">
        <f>' Шаблон материалов'!E15</f>
        <v>0</v>
      </c>
      <c r="G32" s="412">
        <f>' Шаблон материалов'!F15</f>
        <v>0</v>
      </c>
      <c r="H32" s="412"/>
      <c r="I32" s="413">
        <f t="shared" si="0"/>
        <v>0</v>
      </c>
      <c r="J32" s="775">
        <f t="shared" si="1"/>
        <v>0</v>
      </c>
      <c r="K32" s="776"/>
    </row>
    <row r="33" spans="1:11" hidden="1">
      <c r="A33" s="109">
        <v>15</v>
      </c>
      <c r="B33" s="300"/>
      <c r="C33" s="412">
        <f>' Шаблон материалов'!B16</f>
        <v>0</v>
      </c>
      <c r="D33" s="412">
        <f>' Шаблон материалов'!C16</f>
        <v>0</v>
      </c>
      <c r="E33" s="412">
        <f>' Шаблон материалов'!D16</f>
        <v>0</v>
      </c>
      <c r="F33" s="412">
        <f>' Шаблон материалов'!E16</f>
        <v>0</v>
      </c>
      <c r="G33" s="412">
        <f>' Шаблон материалов'!F16</f>
        <v>0</v>
      </c>
      <c r="H33" s="412"/>
      <c r="I33" s="413">
        <f t="shared" si="0"/>
        <v>0</v>
      </c>
      <c r="J33" s="775">
        <f t="shared" si="1"/>
        <v>0</v>
      </c>
      <c r="K33" s="776"/>
    </row>
    <row r="34" spans="1:11" hidden="1">
      <c r="A34" s="109">
        <v>16</v>
      </c>
      <c r="B34" s="300"/>
      <c r="C34" s="412">
        <f>' Шаблон материалов'!B17</f>
        <v>0</v>
      </c>
      <c r="D34" s="412">
        <f>' Шаблон материалов'!C17</f>
        <v>0</v>
      </c>
      <c r="E34" s="412">
        <f>' Шаблон материалов'!D17</f>
        <v>0</v>
      </c>
      <c r="F34" s="412">
        <f>' Шаблон материалов'!E17</f>
        <v>0</v>
      </c>
      <c r="G34" s="412">
        <f>' Шаблон материалов'!F17</f>
        <v>0</v>
      </c>
      <c r="H34" s="412"/>
      <c r="I34" s="413">
        <f t="shared" si="0"/>
        <v>0</v>
      </c>
      <c r="J34" s="775">
        <f t="shared" si="1"/>
        <v>0</v>
      </c>
      <c r="K34" s="776"/>
    </row>
    <row r="35" spans="1:11" hidden="1">
      <c r="A35" s="109">
        <v>17</v>
      </c>
      <c r="B35" s="300"/>
      <c r="C35" s="412">
        <f>' Шаблон материалов'!B18</f>
        <v>0</v>
      </c>
      <c r="D35" s="412">
        <f>' Шаблон материалов'!C18</f>
        <v>0</v>
      </c>
      <c r="E35" s="412">
        <f>' Шаблон материалов'!D18</f>
        <v>0</v>
      </c>
      <c r="F35" s="412">
        <f>' Шаблон материалов'!E18</f>
        <v>0</v>
      </c>
      <c r="G35" s="412">
        <f>' Шаблон материалов'!F18</f>
        <v>0</v>
      </c>
      <c r="H35" s="412"/>
      <c r="I35" s="413">
        <f t="shared" si="0"/>
        <v>0</v>
      </c>
      <c r="J35" s="775">
        <f t="shared" si="1"/>
        <v>0</v>
      </c>
      <c r="K35" s="776"/>
    </row>
    <row r="36" spans="1:11" hidden="1">
      <c r="A36" s="109">
        <v>18</v>
      </c>
      <c r="B36" s="300"/>
      <c r="C36" s="412">
        <f>' Шаблон материалов'!B19</f>
        <v>0</v>
      </c>
      <c r="D36" s="412">
        <f>' Шаблон материалов'!C19</f>
        <v>0</v>
      </c>
      <c r="E36" s="412">
        <f>' Шаблон материалов'!D19</f>
        <v>0</v>
      </c>
      <c r="F36" s="412">
        <f>' Шаблон материалов'!E19</f>
        <v>0</v>
      </c>
      <c r="G36" s="412">
        <f>' Шаблон материалов'!F19</f>
        <v>0</v>
      </c>
      <c r="H36" s="412"/>
      <c r="I36" s="413">
        <f t="shared" si="0"/>
        <v>0</v>
      </c>
      <c r="J36" s="775">
        <f t="shared" si="1"/>
        <v>0</v>
      </c>
      <c r="K36" s="776"/>
    </row>
    <row r="37" spans="1:11" hidden="1">
      <c r="A37" s="109">
        <v>19</v>
      </c>
      <c r="B37" s="300"/>
      <c r="C37" s="412">
        <f>' Шаблон материалов'!B20</f>
        <v>0</v>
      </c>
      <c r="D37" s="412">
        <f>' Шаблон материалов'!C20</f>
        <v>0</v>
      </c>
      <c r="E37" s="412">
        <f>' Шаблон материалов'!D20</f>
        <v>0</v>
      </c>
      <c r="F37" s="412">
        <f>' Шаблон материалов'!E20</f>
        <v>0</v>
      </c>
      <c r="G37" s="412">
        <f>' Шаблон материалов'!F20</f>
        <v>0</v>
      </c>
      <c r="H37" s="412"/>
      <c r="I37" s="413">
        <f t="shared" si="0"/>
        <v>0</v>
      </c>
      <c r="J37" s="775">
        <f t="shared" si="1"/>
        <v>0</v>
      </c>
      <c r="K37" s="776"/>
    </row>
    <row r="38" spans="1:11" hidden="1">
      <c r="A38" s="109">
        <v>20</v>
      </c>
      <c r="B38" s="300"/>
      <c r="C38" s="412">
        <f>' Шаблон материалов'!B21</f>
        <v>0</v>
      </c>
      <c r="D38" s="412">
        <f>' Шаблон материалов'!C21</f>
        <v>0</v>
      </c>
      <c r="E38" s="412">
        <f>' Шаблон материалов'!D21</f>
        <v>0</v>
      </c>
      <c r="F38" s="412">
        <f>' Шаблон материалов'!E21</f>
        <v>0</v>
      </c>
      <c r="G38" s="412">
        <f>' Шаблон материалов'!F21</f>
        <v>0</v>
      </c>
      <c r="H38" s="412"/>
      <c r="I38" s="413">
        <f t="shared" si="0"/>
        <v>0</v>
      </c>
      <c r="J38" s="775">
        <f t="shared" si="1"/>
        <v>0</v>
      </c>
      <c r="K38" s="776"/>
    </row>
    <row r="39" spans="1:11" hidden="1">
      <c r="A39" s="109">
        <v>21</v>
      </c>
      <c r="B39" s="300"/>
      <c r="C39" s="412">
        <f>' Шаблон материалов'!B22</f>
        <v>0</v>
      </c>
      <c r="D39" s="412">
        <f>' Шаблон материалов'!C22</f>
        <v>0</v>
      </c>
      <c r="E39" s="412">
        <f>' Шаблон материалов'!D22</f>
        <v>0</v>
      </c>
      <c r="F39" s="412">
        <f>' Шаблон материалов'!E22</f>
        <v>0</v>
      </c>
      <c r="G39" s="412">
        <f>' Шаблон материалов'!F22</f>
        <v>0</v>
      </c>
      <c r="H39" s="412"/>
      <c r="I39" s="413">
        <f t="shared" si="0"/>
        <v>0</v>
      </c>
      <c r="J39" s="775">
        <f t="shared" si="1"/>
        <v>0</v>
      </c>
      <c r="K39" s="776"/>
    </row>
    <row r="40" spans="1:11" hidden="1">
      <c r="A40" s="109">
        <v>22</v>
      </c>
      <c r="B40" s="300"/>
      <c r="C40" s="412">
        <f>' Шаблон материалов'!B23</f>
        <v>0</v>
      </c>
      <c r="D40" s="412">
        <f>' Шаблон материалов'!C23</f>
        <v>0</v>
      </c>
      <c r="E40" s="412">
        <f>' Шаблон материалов'!D23</f>
        <v>0</v>
      </c>
      <c r="F40" s="412">
        <f>' Шаблон материалов'!E23</f>
        <v>0</v>
      </c>
      <c r="G40" s="412">
        <f>' Шаблон материалов'!F23</f>
        <v>0</v>
      </c>
      <c r="H40" s="412"/>
      <c r="I40" s="413">
        <f t="shared" si="0"/>
        <v>0</v>
      </c>
      <c r="J40" s="775">
        <f t="shared" si="1"/>
        <v>0</v>
      </c>
      <c r="K40" s="776"/>
    </row>
    <row r="41" spans="1:11" hidden="1">
      <c r="A41" s="109">
        <v>23</v>
      </c>
      <c r="B41" s="300"/>
      <c r="C41" s="412">
        <f>' Шаблон материалов'!B24</f>
        <v>0</v>
      </c>
      <c r="D41" s="412">
        <f>' Шаблон материалов'!C24</f>
        <v>0</v>
      </c>
      <c r="E41" s="412">
        <f>' Шаблон материалов'!D24</f>
        <v>0</v>
      </c>
      <c r="F41" s="412">
        <f>' Шаблон материалов'!E24</f>
        <v>0</v>
      </c>
      <c r="G41" s="412">
        <f>' Шаблон материалов'!F24</f>
        <v>0</v>
      </c>
      <c r="H41" s="412"/>
      <c r="I41" s="413">
        <f t="shared" si="0"/>
        <v>0</v>
      </c>
      <c r="J41" s="775">
        <f t="shared" si="1"/>
        <v>0</v>
      </c>
      <c r="K41" s="776"/>
    </row>
    <row r="42" spans="1:11" hidden="1">
      <c r="A42" s="109">
        <v>24</v>
      </c>
      <c r="B42" s="300"/>
      <c r="C42" s="412">
        <f>' Шаблон материалов'!B25</f>
        <v>0</v>
      </c>
      <c r="D42" s="412">
        <f>' Шаблон материалов'!C25</f>
        <v>0</v>
      </c>
      <c r="E42" s="412">
        <f>' Шаблон материалов'!D25</f>
        <v>0</v>
      </c>
      <c r="F42" s="412">
        <f>' Шаблон материалов'!E25</f>
        <v>0</v>
      </c>
      <c r="G42" s="412">
        <f>' Шаблон материалов'!F25</f>
        <v>0</v>
      </c>
      <c r="H42" s="412"/>
      <c r="I42" s="413">
        <f t="shared" si="0"/>
        <v>0</v>
      </c>
      <c r="J42" s="775">
        <f t="shared" si="1"/>
        <v>0</v>
      </c>
      <c r="K42" s="776"/>
    </row>
    <row r="43" spans="1:11" hidden="1">
      <c r="A43" s="109">
        <v>25</v>
      </c>
      <c r="B43" s="300"/>
      <c r="C43" s="412">
        <f>' Шаблон материалов'!B26</f>
        <v>0</v>
      </c>
      <c r="D43" s="412">
        <f>' Шаблон материалов'!C26</f>
        <v>0</v>
      </c>
      <c r="E43" s="412">
        <f>' Шаблон материалов'!D26</f>
        <v>0</v>
      </c>
      <c r="F43" s="412">
        <f>' Шаблон материалов'!E26</f>
        <v>0</v>
      </c>
      <c r="G43" s="412">
        <f>' Шаблон материалов'!F26</f>
        <v>0</v>
      </c>
      <c r="H43" s="412"/>
      <c r="I43" s="413">
        <f t="shared" si="0"/>
        <v>0</v>
      </c>
      <c r="J43" s="775">
        <f t="shared" si="1"/>
        <v>0</v>
      </c>
      <c r="K43" s="776"/>
    </row>
    <row r="44" spans="1:11" hidden="1">
      <c r="A44" s="109">
        <v>26</v>
      </c>
      <c r="B44" s="300"/>
      <c r="C44" s="412">
        <f>' Шаблон материалов'!B27</f>
        <v>0</v>
      </c>
      <c r="D44" s="412">
        <f>' Шаблон материалов'!C27</f>
        <v>0</v>
      </c>
      <c r="E44" s="412">
        <f>' Шаблон материалов'!D27</f>
        <v>0</v>
      </c>
      <c r="F44" s="412">
        <f>' Шаблон материалов'!E27</f>
        <v>0</v>
      </c>
      <c r="G44" s="412">
        <f>' Шаблон материалов'!F27</f>
        <v>0</v>
      </c>
      <c r="H44" s="412"/>
      <c r="I44" s="413">
        <f t="shared" si="0"/>
        <v>0</v>
      </c>
      <c r="J44" s="775">
        <f t="shared" si="1"/>
        <v>0</v>
      </c>
      <c r="K44" s="776"/>
    </row>
    <row r="45" spans="1:11" hidden="1">
      <c r="A45" s="109">
        <v>27</v>
      </c>
      <c r="B45" s="300"/>
      <c r="C45" s="412">
        <f>' Шаблон материалов'!B28</f>
        <v>0</v>
      </c>
      <c r="D45" s="412">
        <f>' Шаблон материалов'!C28</f>
        <v>0</v>
      </c>
      <c r="E45" s="412">
        <f>' Шаблон материалов'!D28</f>
        <v>0</v>
      </c>
      <c r="F45" s="412">
        <f>' Шаблон материалов'!E28</f>
        <v>0</v>
      </c>
      <c r="G45" s="412">
        <f>' Шаблон материалов'!F28</f>
        <v>0</v>
      </c>
      <c r="H45" s="412"/>
      <c r="I45" s="413">
        <f t="shared" si="0"/>
        <v>0</v>
      </c>
      <c r="J45" s="775">
        <f t="shared" si="1"/>
        <v>0</v>
      </c>
      <c r="K45" s="776"/>
    </row>
    <row r="46" spans="1:11" hidden="1">
      <c r="A46" s="109">
        <v>28</v>
      </c>
      <c r="B46" s="300"/>
      <c r="C46" s="412">
        <f>' Шаблон материалов'!B29</f>
        <v>0</v>
      </c>
      <c r="D46" s="412">
        <f>' Шаблон материалов'!C29</f>
        <v>0</v>
      </c>
      <c r="E46" s="412">
        <f>' Шаблон материалов'!D29</f>
        <v>0</v>
      </c>
      <c r="F46" s="412">
        <f>' Шаблон материалов'!E29</f>
        <v>0</v>
      </c>
      <c r="G46" s="412">
        <f>' Шаблон материалов'!F29</f>
        <v>0</v>
      </c>
      <c r="H46" s="412"/>
      <c r="I46" s="413">
        <f t="shared" si="0"/>
        <v>0</v>
      </c>
      <c r="J46" s="775">
        <f t="shared" si="1"/>
        <v>0</v>
      </c>
      <c r="K46" s="776"/>
    </row>
    <row r="47" spans="1:11" hidden="1">
      <c r="A47" s="109">
        <v>29</v>
      </c>
      <c r="B47" s="300"/>
      <c r="C47" s="412">
        <f>' Шаблон материалов'!B30</f>
        <v>0</v>
      </c>
      <c r="D47" s="412">
        <f>' Шаблон материалов'!C30</f>
        <v>0</v>
      </c>
      <c r="E47" s="412">
        <f>' Шаблон материалов'!D30</f>
        <v>0</v>
      </c>
      <c r="F47" s="412">
        <f>' Шаблон материалов'!E30</f>
        <v>0</v>
      </c>
      <c r="G47" s="412">
        <f>' Шаблон материалов'!F30</f>
        <v>0</v>
      </c>
      <c r="H47" s="412"/>
      <c r="I47" s="413">
        <f t="shared" si="0"/>
        <v>0</v>
      </c>
      <c r="J47" s="775">
        <f t="shared" si="1"/>
        <v>0</v>
      </c>
      <c r="K47" s="776"/>
    </row>
    <row r="48" spans="1:11" hidden="1">
      <c r="A48" s="109">
        <v>30</v>
      </c>
      <c r="B48" s="300"/>
      <c r="C48" s="412">
        <f>' Шаблон материалов'!B31</f>
        <v>0</v>
      </c>
      <c r="D48" s="412">
        <f>' Шаблон материалов'!C31</f>
        <v>0</v>
      </c>
      <c r="E48" s="412">
        <f>' Шаблон материалов'!D31</f>
        <v>0</v>
      </c>
      <c r="F48" s="412">
        <f>' Шаблон материалов'!E31</f>
        <v>0</v>
      </c>
      <c r="G48" s="412">
        <f>' Шаблон материалов'!F31</f>
        <v>0</v>
      </c>
      <c r="H48" s="412"/>
      <c r="I48" s="413">
        <f t="shared" si="0"/>
        <v>0</v>
      </c>
      <c r="J48" s="775">
        <f t="shared" si="1"/>
        <v>0</v>
      </c>
      <c r="K48" s="776"/>
    </row>
    <row r="49" spans="1:11" hidden="1">
      <c r="A49" s="109">
        <v>31</v>
      </c>
      <c r="B49" s="300"/>
      <c r="C49" s="412">
        <f>' Шаблон материалов'!B32</f>
        <v>0</v>
      </c>
      <c r="D49" s="412">
        <f>' Шаблон материалов'!C32</f>
        <v>0</v>
      </c>
      <c r="E49" s="412">
        <f>' Шаблон материалов'!D32</f>
        <v>0</v>
      </c>
      <c r="F49" s="412">
        <f>' Шаблон материалов'!E32</f>
        <v>0</v>
      </c>
      <c r="G49" s="412">
        <f>' Шаблон материалов'!F32</f>
        <v>0</v>
      </c>
      <c r="H49" s="412"/>
      <c r="I49" s="413">
        <f t="shared" si="0"/>
        <v>0</v>
      </c>
      <c r="J49" s="775">
        <f t="shared" si="1"/>
        <v>0</v>
      </c>
      <c r="K49" s="776"/>
    </row>
    <row r="50" spans="1:11" hidden="1">
      <c r="A50" s="109">
        <v>32</v>
      </c>
      <c r="B50" s="300"/>
      <c r="C50" s="412">
        <f>' Шаблон материалов'!B33</f>
        <v>0</v>
      </c>
      <c r="D50" s="412">
        <f>' Шаблон материалов'!C33</f>
        <v>0</v>
      </c>
      <c r="E50" s="412">
        <f>' Шаблон материалов'!D33</f>
        <v>0</v>
      </c>
      <c r="F50" s="412">
        <f>' Шаблон материалов'!E33</f>
        <v>0</v>
      </c>
      <c r="G50" s="412">
        <f>' Шаблон материалов'!F33</f>
        <v>0</v>
      </c>
      <c r="H50" s="412"/>
      <c r="I50" s="413">
        <f t="shared" si="0"/>
        <v>0</v>
      </c>
      <c r="J50" s="775">
        <f t="shared" si="1"/>
        <v>0</v>
      </c>
      <c r="K50" s="776"/>
    </row>
    <row r="51" spans="1:11" hidden="1">
      <c r="A51" s="109">
        <v>33</v>
      </c>
      <c r="B51" s="300"/>
      <c r="C51" s="412">
        <f>' Шаблон материалов'!B34</f>
        <v>0</v>
      </c>
      <c r="D51" s="412">
        <f>' Шаблон материалов'!C34</f>
        <v>0</v>
      </c>
      <c r="E51" s="412">
        <f>' Шаблон материалов'!D34</f>
        <v>0</v>
      </c>
      <c r="F51" s="412">
        <f>' Шаблон материалов'!E34</f>
        <v>0</v>
      </c>
      <c r="G51" s="412">
        <f>' Шаблон материалов'!F34</f>
        <v>0</v>
      </c>
      <c r="H51" s="412"/>
      <c r="I51" s="413">
        <f t="shared" si="0"/>
        <v>0</v>
      </c>
      <c r="J51" s="775">
        <f t="shared" si="1"/>
        <v>0</v>
      </c>
      <c r="K51" s="776"/>
    </row>
    <row r="52" spans="1:11" hidden="1">
      <c r="A52" s="109">
        <v>34</v>
      </c>
      <c r="B52" s="300"/>
      <c r="C52" s="412">
        <f>' Шаблон материалов'!B35</f>
        <v>0</v>
      </c>
      <c r="D52" s="412">
        <f>' Шаблон материалов'!C35</f>
        <v>0</v>
      </c>
      <c r="E52" s="412">
        <f>' Шаблон материалов'!D35</f>
        <v>0</v>
      </c>
      <c r="F52" s="412">
        <f>' Шаблон материалов'!E35</f>
        <v>0</v>
      </c>
      <c r="G52" s="412">
        <f>' Шаблон материалов'!F35</f>
        <v>0</v>
      </c>
      <c r="H52" s="412"/>
      <c r="I52" s="413">
        <f t="shared" si="0"/>
        <v>0</v>
      </c>
      <c r="J52" s="775">
        <f t="shared" si="1"/>
        <v>0</v>
      </c>
      <c r="K52" s="776"/>
    </row>
    <row r="53" spans="1:11" hidden="1">
      <c r="A53" s="109">
        <v>35</v>
      </c>
      <c r="B53" s="300"/>
      <c r="C53" s="412">
        <f>' Шаблон материалов'!B36</f>
        <v>0</v>
      </c>
      <c r="D53" s="412">
        <f>' Шаблон материалов'!C36</f>
        <v>0</v>
      </c>
      <c r="E53" s="412">
        <f>' Шаблон материалов'!D36</f>
        <v>0</v>
      </c>
      <c r="F53" s="412">
        <f>' Шаблон материалов'!E36</f>
        <v>0</v>
      </c>
      <c r="G53" s="412">
        <f>' Шаблон материалов'!F36</f>
        <v>0</v>
      </c>
      <c r="H53" s="412"/>
      <c r="I53" s="413">
        <f t="shared" si="0"/>
        <v>0</v>
      </c>
      <c r="J53" s="775">
        <f t="shared" si="1"/>
        <v>0</v>
      </c>
      <c r="K53" s="776"/>
    </row>
    <row r="54" spans="1:11" hidden="1">
      <c r="A54" s="109">
        <v>36</v>
      </c>
      <c r="B54" s="300"/>
      <c r="C54" s="412">
        <f>' Шаблон материалов'!B37</f>
        <v>0</v>
      </c>
      <c r="D54" s="412">
        <f>' Шаблон материалов'!C37</f>
        <v>0</v>
      </c>
      <c r="E54" s="412">
        <f>' Шаблон материалов'!D37</f>
        <v>0</v>
      </c>
      <c r="F54" s="412">
        <f>' Шаблон материалов'!E37</f>
        <v>0</v>
      </c>
      <c r="G54" s="412">
        <f>' Шаблон материалов'!F37</f>
        <v>0</v>
      </c>
      <c r="H54" s="412"/>
      <c r="I54" s="413">
        <f t="shared" si="0"/>
        <v>0</v>
      </c>
      <c r="J54" s="775">
        <f t="shared" si="1"/>
        <v>0</v>
      </c>
      <c r="K54" s="776"/>
    </row>
    <row r="55" spans="1:11" hidden="1">
      <c r="A55" s="109">
        <v>37</v>
      </c>
      <c r="B55" s="300"/>
      <c r="C55" s="412">
        <f>' Шаблон материалов'!B38</f>
        <v>0</v>
      </c>
      <c r="D55" s="412">
        <f>' Шаблон материалов'!C38</f>
        <v>0</v>
      </c>
      <c r="E55" s="412">
        <f>' Шаблон материалов'!D38</f>
        <v>0</v>
      </c>
      <c r="F55" s="412">
        <f>' Шаблон материалов'!E38</f>
        <v>0</v>
      </c>
      <c r="G55" s="412">
        <f>' Шаблон материалов'!F38</f>
        <v>0</v>
      </c>
      <c r="H55" s="412"/>
      <c r="I55" s="413">
        <f t="shared" si="0"/>
        <v>0</v>
      </c>
      <c r="J55" s="775">
        <f t="shared" si="1"/>
        <v>0</v>
      </c>
      <c r="K55" s="776"/>
    </row>
    <row r="56" spans="1:11" hidden="1">
      <c r="A56" s="109">
        <v>38</v>
      </c>
      <c r="B56" s="300"/>
      <c r="C56" s="412">
        <f>' Шаблон материалов'!B39</f>
        <v>0</v>
      </c>
      <c r="D56" s="412">
        <f>' Шаблон материалов'!C39</f>
        <v>0</v>
      </c>
      <c r="E56" s="412">
        <f>' Шаблон материалов'!D39</f>
        <v>0</v>
      </c>
      <c r="F56" s="412">
        <f>' Шаблон материалов'!E39</f>
        <v>0</v>
      </c>
      <c r="G56" s="412">
        <f>' Шаблон материалов'!F39</f>
        <v>0</v>
      </c>
      <c r="H56" s="412"/>
      <c r="I56" s="413">
        <f t="shared" si="0"/>
        <v>0</v>
      </c>
      <c r="J56" s="775">
        <f t="shared" si="1"/>
        <v>0</v>
      </c>
      <c r="K56" s="776"/>
    </row>
    <row r="57" spans="1:11" hidden="1">
      <c r="A57" s="109">
        <v>39</v>
      </c>
      <c r="B57" s="300"/>
      <c r="C57" s="412">
        <f>' Шаблон материалов'!B40</f>
        <v>0</v>
      </c>
      <c r="D57" s="412">
        <f>' Шаблон материалов'!C40</f>
        <v>0</v>
      </c>
      <c r="E57" s="412">
        <f>' Шаблон материалов'!D40</f>
        <v>0</v>
      </c>
      <c r="F57" s="412">
        <f>' Шаблон материалов'!E40</f>
        <v>0</v>
      </c>
      <c r="G57" s="412">
        <f>' Шаблон материалов'!F40</f>
        <v>0</v>
      </c>
      <c r="H57" s="412"/>
      <c r="I57" s="413">
        <f t="shared" si="0"/>
        <v>0</v>
      </c>
      <c r="J57" s="775">
        <f t="shared" si="1"/>
        <v>0</v>
      </c>
      <c r="K57" s="776"/>
    </row>
    <row r="58" spans="1:11" hidden="1">
      <c r="A58" s="109">
        <v>40</v>
      </c>
      <c r="B58" s="300"/>
      <c r="C58" s="412">
        <f>' Шаблон материалов'!B41</f>
        <v>0</v>
      </c>
      <c r="D58" s="412">
        <f>' Шаблон материалов'!C41</f>
        <v>0</v>
      </c>
      <c r="E58" s="412">
        <f>' Шаблон материалов'!D41</f>
        <v>0</v>
      </c>
      <c r="F58" s="412">
        <f>' Шаблон материалов'!E41</f>
        <v>0</v>
      </c>
      <c r="G58" s="412">
        <f>' Шаблон материалов'!F41</f>
        <v>0</v>
      </c>
      <c r="H58" s="412"/>
      <c r="I58" s="413">
        <f t="shared" si="0"/>
        <v>0</v>
      </c>
      <c r="J58" s="775">
        <f t="shared" si="1"/>
        <v>0</v>
      </c>
      <c r="K58" s="776"/>
    </row>
    <row r="59" spans="1:11" hidden="1">
      <c r="A59" s="109">
        <v>41</v>
      </c>
      <c r="B59" s="300"/>
      <c r="C59" s="412">
        <f>' Шаблон материалов'!B42</f>
        <v>0</v>
      </c>
      <c r="D59" s="412">
        <f>' Шаблон материалов'!C42</f>
        <v>0</v>
      </c>
      <c r="E59" s="412">
        <f>' Шаблон материалов'!D42</f>
        <v>0</v>
      </c>
      <c r="F59" s="412">
        <f>' Шаблон материалов'!E42</f>
        <v>0</v>
      </c>
      <c r="G59" s="412">
        <f>' Шаблон материалов'!F42</f>
        <v>0</v>
      </c>
      <c r="H59" s="412"/>
      <c r="I59" s="413">
        <f t="shared" si="0"/>
        <v>0</v>
      </c>
      <c r="J59" s="775">
        <f t="shared" si="1"/>
        <v>0</v>
      </c>
      <c r="K59" s="776"/>
    </row>
    <row r="60" spans="1:11" hidden="1">
      <c r="A60" s="109">
        <v>42</v>
      </c>
      <c r="B60" s="300"/>
      <c r="C60" s="412">
        <f>' Шаблон материалов'!B43</f>
        <v>0</v>
      </c>
      <c r="D60" s="412">
        <f>' Шаблон материалов'!C43</f>
        <v>0</v>
      </c>
      <c r="E60" s="412">
        <f>' Шаблон материалов'!D43</f>
        <v>0</v>
      </c>
      <c r="F60" s="412">
        <f>' Шаблон материалов'!E43</f>
        <v>0</v>
      </c>
      <c r="G60" s="412">
        <f>' Шаблон материалов'!F43</f>
        <v>0</v>
      </c>
      <c r="H60" s="412"/>
      <c r="I60" s="413">
        <f t="shared" si="0"/>
        <v>0</v>
      </c>
      <c r="J60" s="775">
        <f t="shared" si="1"/>
        <v>0</v>
      </c>
      <c r="K60" s="776"/>
    </row>
    <row r="61" spans="1:11" hidden="1">
      <c r="A61" s="109">
        <v>43</v>
      </c>
      <c r="B61" s="300"/>
      <c r="C61" s="412">
        <f>' Шаблон материалов'!B44</f>
        <v>0</v>
      </c>
      <c r="D61" s="412">
        <f>' Шаблон материалов'!C44</f>
        <v>0</v>
      </c>
      <c r="E61" s="412">
        <f>' Шаблон материалов'!D44</f>
        <v>0</v>
      </c>
      <c r="F61" s="412">
        <f>' Шаблон материалов'!E44</f>
        <v>0</v>
      </c>
      <c r="G61" s="412">
        <f>' Шаблон материалов'!F44</f>
        <v>0</v>
      </c>
      <c r="H61" s="412"/>
      <c r="I61" s="413">
        <f t="shared" si="0"/>
        <v>0</v>
      </c>
      <c r="J61" s="775">
        <f t="shared" si="1"/>
        <v>0</v>
      </c>
      <c r="K61" s="776"/>
    </row>
    <row r="62" spans="1:11" hidden="1">
      <c r="A62" s="109">
        <v>44</v>
      </c>
      <c r="B62" s="300"/>
      <c r="C62" s="412">
        <f>' Шаблон материалов'!B45</f>
        <v>0</v>
      </c>
      <c r="D62" s="412">
        <f>' Шаблон материалов'!C45</f>
        <v>0</v>
      </c>
      <c r="E62" s="412">
        <f>' Шаблон материалов'!D45</f>
        <v>0</v>
      </c>
      <c r="F62" s="412">
        <f>' Шаблон материалов'!E45</f>
        <v>0</v>
      </c>
      <c r="G62" s="412">
        <f>' Шаблон материалов'!F45</f>
        <v>0</v>
      </c>
      <c r="H62" s="412"/>
      <c r="I62" s="413">
        <f t="shared" si="0"/>
        <v>0</v>
      </c>
      <c r="J62" s="775">
        <f t="shared" si="1"/>
        <v>0</v>
      </c>
      <c r="K62" s="776"/>
    </row>
    <row r="63" spans="1:11" hidden="1">
      <c r="A63" s="109">
        <v>45</v>
      </c>
      <c r="B63" s="300"/>
      <c r="C63" s="412">
        <f>' Шаблон материалов'!B46</f>
        <v>0</v>
      </c>
      <c r="D63" s="412">
        <f>' Шаблон материалов'!C46</f>
        <v>0</v>
      </c>
      <c r="E63" s="412">
        <f>' Шаблон материалов'!D46</f>
        <v>0</v>
      </c>
      <c r="F63" s="412">
        <f>' Шаблон материалов'!E46</f>
        <v>0</v>
      </c>
      <c r="G63" s="412">
        <f>' Шаблон материалов'!F46</f>
        <v>0</v>
      </c>
      <c r="H63" s="412"/>
      <c r="I63" s="413">
        <f t="shared" si="0"/>
        <v>0</v>
      </c>
      <c r="J63" s="775">
        <f t="shared" si="1"/>
        <v>0</v>
      </c>
      <c r="K63" s="776"/>
    </row>
    <row r="64" spans="1:11" hidden="1">
      <c r="A64" s="109">
        <v>46</v>
      </c>
      <c r="B64" s="300"/>
      <c r="C64" s="412">
        <f>' Шаблон материалов'!B47</f>
        <v>0</v>
      </c>
      <c r="D64" s="412">
        <f>' Шаблон материалов'!C47</f>
        <v>0</v>
      </c>
      <c r="E64" s="412">
        <f>' Шаблон материалов'!D47</f>
        <v>0</v>
      </c>
      <c r="F64" s="412">
        <f>' Шаблон материалов'!E47</f>
        <v>0</v>
      </c>
      <c r="G64" s="412">
        <f>' Шаблон материалов'!F47</f>
        <v>0</v>
      </c>
      <c r="H64" s="412"/>
      <c r="I64" s="413">
        <f t="shared" si="0"/>
        <v>0</v>
      </c>
      <c r="J64" s="775">
        <f t="shared" si="1"/>
        <v>0</v>
      </c>
      <c r="K64" s="776"/>
    </row>
    <row r="65" spans="1:11" hidden="1">
      <c r="A65" s="109">
        <v>47</v>
      </c>
      <c r="B65" s="300"/>
      <c r="C65" s="412">
        <f>' Шаблон материалов'!B48</f>
        <v>0</v>
      </c>
      <c r="D65" s="412">
        <f>' Шаблон материалов'!C48</f>
        <v>0</v>
      </c>
      <c r="E65" s="412">
        <f>' Шаблон материалов'!D48</f>
        <v>0</v>
      </c>
      <c r="F65" s="412">
        <f>' Шаблон материалов'!E48</f>
        <v>0</v>
      </c>
      <c r="G65" s="412">
        <f>' Шаблон материалов'!F48</f>
        <v>0</v>
      </c>
      <c r="H65" s="412"/>
      <c r="I65" s="413">
        <f t="shared" si="0"/>
        <v>0</v>
      </c>
      <c r="J65" s="775">
        <f t="shared" si="1"/>
        <v>0</v>
      </c>
      <c r="K65" s="776"/>
    </row>
    <row r="66" spans="1:11" hidden="1">
      <c r="A66" s="109">
        <v>48</v>
      </c>
      <c r="B66" s="300"/>
      <c r="C66" s="412">
        <f>' Шаблон материалов'!B49</f>
        <v>0</v>
      </c>
      <c r="D66" s="412">
        <f>' Шаблон материалов'!C49</f>
        <v>0</v>
      </c>
      <c r="E66" s="412">
        <f>' Шаблон материалов'!D49</f>
        <v>0</v>
      </c>
      <c r="F66" s="412">
        <f>' Шаблон материалов'!E49</f>
        <v>0</v>
      </c>
      <c r="G66" s="412">
        <f>' Шаблон материалов'!F49</f>
        <v>0</v>
      </c>
      <c r="H66" s="412"/>
      <c r="I66" s="413">
        <f t="shared" si="0"/>
        <v>0</v>
      </c>
      <c r="J66" s="775">
        <f t="shared" si="1"/>
        <v>0</v>
      </c>
      <c r="K66" s="776"/>
    </row>
    <row r="67" spans="1:11" hidden="1">
      <c r="A67" s="109">
        <v>49</v>
      </c>
      <c r="B67" s="300"/>
      <c r="C67" s="412">
        <f>' Шаблон материалов'!B50</f>
        <v>0</v>
      </c>
      <c r="D67" s="412">
        <f>' Шаблон материалов'!C50</f>
        <v>0</v>
      </c>
      <c r="E67" s="412">
        <f>' Шаблон материалов'!D50</f>
        <v>0</v>
      </c>
      <c r="F67" s="412">
        <f>' Шаблон материалов'!E50</f>
        <v>0</v>
      </c>
      <c r="G67" s="412">
        <f>' Шаблон материалов'!F50</f>
        <v>0</v>
      </c>
      <c r="H67" s="412"/>
      <c r="I67" s="413">
        <f t="shared" si="0"/>
        <v>0</v>
      </c>
      <c r="J67" s="775">
        <f t="shared" si="1"/>
        <v>0</v>
      </c>
      <c r="K67" s="776"/>
    </row>
    <row r="68" spans="1:11" hidden="1">
      <c r="A68" s="109">
        <v>50</v>
      </c>
      <c r="B68" s="300"/>
      <c r="C68" s="412">
        <f>' Шаблон материалов'!B51</f>
        <v>0</v>
      </c>
      <c r="D68" s="412">
        <f>' Шаблон материалов'!C51</f>
        <v>0</v>
      </c>
      <c r="E68" s="412">
        <f>' Шаблон материалов'!D51</f>
        <v>0</v>
      </c>
      <c r="F68" s="412">
        <f>' Шаблон материалов'!E51</f>
        <v>0</v>
      </c>
      <c r="G68" s="412">
        <f>' Шаблон материалов'!F51</f>
        <v>0</v>
      </c>
      <c r="H68" s="412"/>
      <c r="I68" s="413">
        <f t="shared" si="0"/>
        <v>0</v>
      </c>
      <c r="J68" s="775">
        <f t="shared" si="1"/>
        <v>0</v>
      </c>
      <c r="K68" s="776"/>
    </row>
    <row r="69" spans="1:11" hidden="1">
      <c r="A69" s="109">
        <v>51</v>
      </c>
      <c r="B69" s="300"/>
      <c r="C69" s="412">
        <f>' Шаблон материалов'!B52</f>
        <v>0</v>
      </c>
      <c r="D69" s="412">
        <f>' Шаблон материалов'!C52</f>
        <v>0</v>
      </c>
      <c r="E69" s="412">
        <f>' Шаблон материалов'!D52</f>
        <v>0</v>
      </c>
      <c r="F69" s="412">
        <f>' Шаблон материалов'!E52</f>
        <v>0</v>
      </c>
      <c r="G69" s="412">
        <f>' Шаблон материалов'!F52</f>
        <v>0</v>
      </c>
      <c r="H69" s="412"/>
      <c r="I69" s="413">
        <f t="shared" si="0"/>
        <v>0</v>
      </c>
      <c r="J69" s="775">
        <f t="shared" si="1"/>
        <v>0</v>
      </c>
      <c r="K69" s="776"/>
    </row>
    <row r="70" spans="1:11" hidden="1">
      <c r="A70" s="109">
        <v>52</v>
      </c>
      <c r="B70" s="300"/>
      <c r="C70" s="412">
        <f>' Шаблон материалов'!B53</f>
        <v>0</v>
      </c>
      <c r="D70" s="412">
        <f>' Шаблон материалов'!C53</f>
        <v>0</v>
      </c>
      <c r="E70" s="412">
        <f>' Шаблон материалов'!D53</f>
        <v>0</v>
      </c>
      <c r="F70" s="412">
        <f>' Шаблон материалов'!E53</f>
        <v>0</v>
      </c>
      <c r="G70" s="412">
        <f>' Шаблон материалов'!F53</f>
        <v>0</v>
      </c>
      <c r="H70" s="412"/>
      <c r="I70" s="413">
        <f t="shared" si="0"/>
        <v>0</v>
      </c>
      <c r="J70" s="775">
        <f t="shared" si="1"/>
        <v>0</v>
      </c>
      <c r="K70" s="776"/>
    </row>
    <row r="71" spans="1:11" hidden="1">
      <c r="A71" s="109">
        <v>53</v>
      </c>
      <c r="B71" s="300"/>
      <c r="C71" s="412">
        <f>' Шаблон материалов'!B54</f>
        <v>0</v>
      </c>
      <c r="D71" s="412">
        <f>' Шаблон материалов'!C54</f>
        <v>0</v>
      </c>
      <c r="E71" s="412">
        <f>' Шаблон материалов'!D54</f>
        <v>0</v>
      </c>
      <c r="F71" s="412">
        <f>' Шаблон материалов'!E54</f>
        <v>0</v>
      </c>
      <c r="G71" s="412">
        <f>' Шаблон материалов'!F54</f>
        <v>0</v>
      </c>
      <c r="H71" s="412"/>
      <c r="I71" s="413">
        <f t="shared" si="0"/>
        <v>0</v>
      </c>
      <c r="J71" s="775">
        <f t="shared" si="1"/>
        <v>0</v>
      </c>
      <c r="K71" s="776"/>
    </row>
    <row r="72" spans="1:11" hidden="1">
      <c r="A72" s="109">
        <v>54</v>
      </c>
      <c r="B72" s="300"/>
      <c r="C72" s="412">
        <f>' Шаблон материалов'!B55</f>
        <v>0</v>
      </c>
      <c r="D72" s="412">
        <f>' Шаблон материалов'!C55</f>
        <v>0</v>
      </c>
      <c r="E72" s="412">
        <f>' Шаблон материалов'!D55</f>
        <v>0</v>
      </c>
      <c r="F72" s="412">
        <f>' Шаблон материалов'!E55</f>
        <v>0</v>
      </c>
      <c r="G72" s="412">
        <f>' Шаблон материалов'!F55</f>
        <v>0</v>
      </c>
      <c r="H72" s="412"/>
      <c r="I72" s="413">
        <f t="shared" si="0"/>
        <v>0</v>
      </c>
      <c r="J72" s="775">
        <f t="shared" si="1"/>
        <v>0</v>
      </c>
      <c r="K72" s="776"/>
    </row>
    <row r="73" spans="1:11" hidden="1">
      <c r="A73" s="109">
        <v>55</v>
      </c>
      <c r="B73" s="300"/>
      <c r="C73" s="412">
        <f>' Шаблон материалов'!B56</f>
        <v>0</v>
      </c>
      <c r="D73" s="412">
        <f>' Шаблон материалов'!C56</f>
        <v>0</v>
      </c>
      <c r="E73" s="412">
        <f>' Шаблон материалов'!D56</f>
        <v>0</v>
      </c>
      <c r="F73" s="412">
        <f>' Шаблон материалов'!E56</f>
        <v>0</v>
      </c>
      <c r="G73" s="412">
        <f>' Шаблон материалов'!F56</f>
        <v>0</v>
      </c>
      <c r="H73" s="412"/>
      <c r="I73" s="413">
        <f t="shared" si="0"/>
        <v>0</v>
      </c>
      <c r="J73" s="775">
        <f t="shared" si="1"/>
        <v>0</v>
      </c>
      <c r="K73" s="776"/>
    </row>
    <row r="74" spans="1:11" hidden="1">
      <c r="A74" s="109">
        <v>56</v>
      </c>
      <c r="B74" s="300"/>
      <c r="C74" s="412">
        <f>' Шаблон материалов'!B57</f>
        <v>0</v>
      </c>
      <c r="D74" s="412">
        <f>' Шаблон материалов'!C57</f>
        <v>0</v>
      </c>
      <c r="E74" s="412">
        <f>' Шаблон материалов'!D57</f>
        <v>0</v>
      </c>
      <c r="F74" s="412">
        <f>' Шаблон материалов'!E57</f>
        <v>0</v>
      </c>
      <c r="G74" s="412">
        <f>' Шаблон материалов'!F57</f>
        <v>0</v>
      </c>
      <c r="H74" s="412"/>
      <c r="I74" s="413">
        <f t="shared" si="0"/>
        <v>0</v>
      </c>
      <c r="J74" s="775">
        <f t="shared" si="1"/>
        <v>0</v>
      </c>
      <c r="K74" s="776"/>
    </row>
    <row r="75" spans="1:11" hidden="1">
      <c r="A75" s="109">
        <v>57</v>
      </c>
      <c r="B75" s="300"/>
      <c r="C75" s="412">
        <f>' Шаблон материалов'!B58</f>
        <v>0</v>
      </c>
      <c r="D75" s="412">
        <f>' Шаблон материалов'!C58</f>
        <v>0</v>
      </c>
      <c r="E75" s="412">
        <f>' Шаблон материалов'!D58</f>
        <v>0</v>
      </c>
      <c r="F75" s="412">
        <f>' Шаблон материалов'!E58</f>
        <v>0</v>
      </c>
      <c r="G75" s="412">
        <f>' Шаблон материалов'!F58</f>
        <v>0</v>
      </c>
      <c r="H75" s="412"/>
      <c r="I75" s="413">
        <f t="shared" si="0"/>
        <v>0</v>
      </c>
      <c r="J75" s="775">
        <f t="shared" si="1"/>
        <v>0</v>
      </c>
      <c r="K75" s="776"/>
    </row>
    <row r="76" spans="1:11" hidden="1">
      <c r="A76" s="109">
        <v>58</v>
      </c>
      <c r="B76" s="300"/>
      <c r="C76" s="412">
        <f>' Шаблон материалов'!B59</f>
        <v>0</v>
      </c>
      <c r="D76" s="412">
        <f>' Шаблон материалов'!C59</f>
        <v>0</v>
      </c>
      <c r="E76" s="412">
        <f>' Шаблон материалов'!D59</f>
        <v>0</v>
      </c>
      <c r="F76" s="412">
        <f>' Шаблон материалов'!E59</f>
        <v>0</v>
      </c>
      <c r="G76" s="412">
        <f>' Шаблон материалов'!F59</f>
        <v>0</v>
      </c>
      <c r="H76" s="412"/>
      <c r="I76" s="413">
        <f t="shared" si="0"/>
        <v>0</v>
      </c>
      <c r="J76" s="775">
        <f t="shared" si="1"/>
        <v>0</v>
      </c>
      <c r="K76" s="776"/>
    </row>
    <row r="77" spans="1:11" hidden="1">
      <c r="A77" s="109">
        <v>59</v>
      </c>
      <c r="B77" s="300"/>
      <c r="C77" s="412">
        <f>' Шаблон материалов'!B60</f>
        <v>0</v>
      </c>
      <c r="D77" s="412">
        <f>' Шаблон материалов'!C60</f>
        <v>0</v>
      </c>
      <c r="E77" s="412">
        <f>' Шаблон материалов'!D60</f>
        <v>0</v>
      </c>
      <c r="F77" s="412">
        <f>' Шаблон материалов'!E60</f>
        <v>0</v>
      </c>
      <c r="G77" s="412">
        <f>' Шаблон материалов'!F60</f>
        <v>0</v>
      </c>
      <c r="H77" s="412"/>
      <c r="I77" s="413">
        <f t="shared" si="0"/>
        <v>0</v>
      </c>
      <c r="J77" s="775">
        <f t="shared" si="1"/>
        <v>0</v>
      </c>
      <c r="K77" s="776"/>
    </row>
    <row r="78" spans="1:11">
      <c r="A78" s="109">
        <v>60</v>
      </c>
      <c r="B78" s="300"/>
      <c r="C78" s="412">
        <f>' Шаблон материалов'!B61</f>
        <v>0</v>
      </c>
      <c r="D78" s="412">
        <v>1</v>
      </c>
      <c r="E78" s="412">
        <v>1</v>
      </c>
      <c r="F78" s="412">
        <f>' Шаблон материалов'!E61</f>
        <v>0</v>
      </c>
      <c r="G78" s="412">
        <f>' Шаблон материалов'!F61</f>
        <v>0</v>
      </c>
      <c r="H78" s="412">
        <v>2</v>
      </c>
      <c r="I78" s="413">
        <f t="shared" si="0"/>
        <v>0</v>
      </c>
      <c r="J78" s="775">
        <f t="shared" si="1"/>
        <v>0</v>
      </c>
      <c r="K78" s="776"/>
    </row>
    <row r="79" spans="1:11" hidden="1">
      <c r="A79" s="109">
        <v>61</v>
      </c>
      <c r="B79" s="300"/>
      <c r="C79" s="412">
        <f>' Шаблон материалов'!B62</f>
        <v>0</v>
      </c>
      <c r="D79" s="412">
        <f>' Шаблон материалов'!C62</f>
        <v>0</v>
      </c>
      <c r="E79" s="412">
        <f>' Шаблон материалов'!D62</f>
        <v>0</v>
      </c>
      <c r="F79" s="412">
        <f>' Шаблон материалов'!E62</f>
        <v>0</v>
      </c>
      <c r="G79" s="412">
        <f>' Шаблон материалов'!F62</f>
        <v>0</v>
      </c>
      <c r="H79" s="412"/>
      <c r="I79" s="413">
        <f t="shared" si="0"/>
        <v>0</v>
      </c>
      <c r="J79" s="775">
        <f t="shared" si="1"/>
        <v>0</v>
      </c>
      <c r="K79" s="776"/>
    </row>
    <row r="80" spans="1:11" hidden="1">
      <c r="A80" s="109">
        <v>62</v>
      </c>
      <c r="B80" s="300"/>
      <c r="C80" s="412">
        <f>' Шаблон материалов'!B63</f>
        <v>0</v>
      </c>
      <c r="D80" s="412">
        <f>' Шаблон материалов'!C63</f>
        <v>0</v>
      </c>
      <c r="E80" s="412">
        <f>' Шаблон материалов'!D63</f>
        <v>0</v>
      </c>
      <c r="F80" s="412">
        <f>' Шаблон материалов'!E63</f>
        <v>0</v>
      </c>
      <c r="G80" s="412">
        <f>' Шаблон материалов'!F63</f>
        <v>0</v>
      </c>
      <c r="H80" s="412"/>
      <c r="I80" s="413">
        <f t="shared" si="0"/>
        <v>0</v>
      </c>
      <c r="J80" s="775">
        <f t="shared" si="1"/>
        <v>0</v>
      </c>
      <c r="K80" s="776"/>
    </row>
    <row r="81" spans="1:11" hidden="1">
      <c r="A81" s="109">
        <v>63</v>
      </c>
      <c r="B81" s="300"/>
      <c r="C81" s="412">
        <f>' Шаблон материалов'!B64</f>
        <v>0</v>
      </c>
      <c r="D81" s="412">
        <f>' Шаблон материалов'!C64</f>
        <v>0</v>
      </c>
      <c r="E81" s="412">
        <f>' Шаблон материалов'!D64</f>
        <v>0</v>
      </c>
      <c r="F81" s="412">
        <f>' Шаблон материалов'!E64</f>
        <v>0</v>
      </c>
      <c r="G81" s="412">
        <f>' Шаблон материалов'!F64</f>
        <v>0</v>
      </c>
      <c r="H81" s="412"/>
      <c r="I81" s="413">
        <f t="shared" si="0"/>
        <v>0</v>
      </c>
      <c r="J81" s="775">
        <f t="shared" si="1"/>
        <v>0</v>
      </c>
      <c r="K81" s="776"/>
    </row>
    <row r="82" spans="1:11" hidden="1">
      <c r="A82" s="109">
        <v>64</v>
      </c>
      <c r="B82" s="300"/>
      <c r="C82" s="412">
        <f>' Шаблон материалов'!B65</f>
        <v>0</v>
      </c>
      <c r="D82" s="412">
        <f>' Шаблон материалов'!C65</f>
        <v>0</v>
      </c>
      <c r="E82" s="412">
        <f>' Шаблон материалов'!D65</f>
        <v>0</v>
      </c>
      <c r="F82" s="412">
        <f>' Шаблон материалов'!E65</f>
        <v>0</v>
      </c>
      <c r="G82" s="412">
        <f>' Шаблон материалов'!F65</f>
        <v>0</v>
      </c>
      <c r="H82" s="412"/>
      <c r="I82" s="413">
        <f t="shared" si="0"/>
        <v>0</v>
      </c>
      <c r="J82" s="775">
        <f t="shared" si="1"/>
        <v>0</v>
      </c>
      <c r="K82" s="776"/>
    </row>
    <row r="83" spans="1:11" hidden="1">
      <c r="A83" s="109">
        <v>65</v>
      </c>
      <c r="B83" s="300"/>
      <c r="C83" s="412">
        <f>' Шаблон материалов'!B66</f>
        <v>0</v>
      </c>
      <c r="D83" s="412">
        <f>' Шаблон материалов'!C66</f>
        <v>0</v>
      </c>
      <c r="E83" s="412">
        <f>' Шаблон материалов'!D66</f>
        <v>0</v>
      </c>
      <c r="F83" s="412">
        <f>' Шаблон материалов'!E66</f>
        <v>0</v>
      </c>
      <c r="G83" s="412">
        <f>' Шаблон материалов'!F66</f>
        <v>0</v>
      </c>
      <c r="H83" s="412"/>
      <c r="I83" s="413">
        <f t="shared" ref="I83:I108" si="2">$F$11*H83*D83</f>
        <v>0</v>
      </c>
      <c r="J83" s="775">
        <f t="shared" si="1"/>
        <v>0</v>
      </c>
      <c r="K83" s="776"/>
    </row>
    <row r="84" spans="1:11" hidden="1">
      <c r="A84" s="109">
        <v>66</v>
      </c>
      <c r="B84" s="300"/>
      <c r="C84" s="412">
        <f>' Шаблон материалов'!B67</f>
        <v>0</v>
      </c>
      <c r="D84" s="412">
        <f>' Шаблон материалов'!C67</f>
        <v>0</v>
      </c>
      <c r="E84" s="412">
        <f>' Шаблон материалов'!D67</f>
        <v>0</v>
      </c>
      <c r="F84" s="412">
        <f>' Шаблон материалов'!E67</f>
        <v>0</v>
      </c>
      <c r="G84" s="412">
        <f>' Шаблон материалов'!F67</f>
        <v>0</v>
      </c>
      <c r="H84" s="412"/>
      <c r="I84" s="413">
        <f t="shared" si="2"/>
        <v>0</v>
      </c>
      <c r="J84" s="775">
        <f t="shared" ref="J84:J108" si="3">G84*I84*E84</f>
        <v>0</v>
      </c>
      <c r="K84" s="776"/>
    </row>
    <row r="85" spans="1:11" hidden="1">
      <c r="A85" s="109">
        <v>67</v>
      </c>
      <c r="B85" s="300"/>
      <c r="C85" s="412">
        <f>' Шаблон материалов'!B68</f>
        <v>0</v>
      </c>
      <c r="D85" s="412">
        <f>' Шаблон материалов'!C68</f>
        <v>0</v>
      </c>
      <c r="E85" s="412">
        <f>' Шаблон материалов'!D68</f>
        <v>0</v>
      </c>
      <c r="F85" s="412">
        <f>' Шаблон материалов'!E68</f>
        <v>0</v>
      </c>
      <c r="G85" s="412">
        <f>' Шаблон материалов'!F68</f>
        <v>0</v>
      </c>
      <c r="H85" s="412"/>
      <c r="I85" s="413">
        <f t="shared" si="2"/>
        <v>0</v>
      </c>
      <c r="J85" s="775">
        <f t="shared" si="3"/>
        <v>0</v>
      </c>
      <c r="K85" s="776"/>
    </row>
    <row r="86" spans="1:11" hidden="1">
      <c r="A86" s="109">
        <v>68</v>
      </c>
      <c r="B86" s="300"/>
      <c r="C86" s="412">
        <f>' Шаблон материалов'!B69</f>
        <v>0</v>
      </c>
      <c r="D86" s="412">
        <f>' Шаблон материалов'!C69</f>
        <v>0</v>
      </c>
      <c r="E86" s="412">
        <f>' Шаблон материалов'!D69</f>
        <v>0</v>
      </c>
      <c r="F86" s="412">
        <f>' Шаблон материалов'!E69</f>
        <v>0</v>
      </c>
      <c r="G86" s="412">
        <f>' Шаблон материалов'!F69</f>
        <v>0</v>
      </c>
      <c r="H86" s="412"/>
      <c r="I86" s="413">
        <f t="shared" si="2"/>
        <v>0</v>
      </c>
      <c r="J86" s="775">
        <f t="shared" si="3"/>
        <v>0</v>
      </c>
      <c r="K86" s="776"/>
    </row>
    <row r="87" spans="1:11" hidden="1">
      <c r="A87" s="109">
        <v>69</v>
      </c>
      <c r="B87" s="300"/>
      <c r="C87" s="412">
        <f>' Шаблон материалов'!B70</f>
        <v>0</v>
      </c>
      <c r="D87" s="412">
        <f>' Шаблон материалов'!C70</f>
        <v>0</v>
      </c>
      <c r="E87" s="412">
        <f>' Шаблон материалов'!D70</f>
        <v>0</v>
      </c>
      <c r="F87" s="412">
        <f>' Шаблон материалов'!E70</f>
        <v>0</v>
      </c>
      <c r="G87" s="412">
        <f>' Шаблон материалов'!F70</f>
        <v>0</v>
      </c>
      <c r="H87" s="412"/>
      <c r="I87" s="413">
        <f t="shared" si="2"/>
        <v>0</v>
      </c>
      <c r="J87" s="775">
        <f t="shared" si="3"/>
        <v>0</v>
      </c>
      <c r="K87" s="776"/>
    </row>
    <row r="88" spans="1:11" hidden="1">
      <c r="A88" s="109">
        <v>70</v>
      </c>
      <c r="B88" s="300"/>
      <c r="C88" s="412">
        <f>' Шаблон материалов'!B71</f>
        <v>0</v>
      </c>
      <c r="D88" s="412">
        <f>' Шаблон материалов'!C71</f>
        <v>0</v>
      </c>
      <c r="E88" s="412">
        <f>' Шаблон материалов'!D71</f>
        <v>0</v>
      </c>
      <c r="F88" s="412">
        <f>' Шаблон материалов'!E71</f>
        <v>0</v>
      </c>
      <c r="G88" s="412">
        <f>' Шаблон материалов'!F71</f>
        <v>0</v>
      </c>
      <c r="H88" s="412"/>
      <c r="I88" s="413">
        <f t="shared" si="2"/>
        <v>0</v>
      </c>
      <c r="J88" s="775">
        <f t="shared" si="3"/>
        <v>0</v>
      </c>
      <c r="K88" s="776"/>
    </row>
    <row r="89" spans="1:11" hidden="1">
      <c r="A89" s="109">
        <v>71</v>
      </c>
      <c r="B89" s="300"/>
      <c r="C89" s="412">
        <f>' Шаблон материалов'!B72</f>
        <v>0</v>
      </c>
      <c r="D89" s="412">
        <f>' Шаблон материалов'!C72</f>
        <v>0</v>
      </c>
      <c r="E89" s="412">
        <f>' Шаблон материалов'!D72</f>
        <v>0</v>
      </c>
      <c r="F89" s="412">
        <f>' Шаблон материалов'!E72</f>
        <v>0</v>
      </c>
      <c r="G89" s="412">
        <f>' Шаблон материалов'!F72</f>
        <v>0</v>
      </c>
      <c r="H89" s="412"/>
      <c r="I89" s="413">
        <f t="shared" si="2"/>
        <v>0</v>
      </c>
      <c r="J89" s="775">
        <f t="shared" si="3"/>
        <v>0</v>
      </c>
      <c r="K89" s="776"/>
    </row>
    <row r="90" spans="1:11" hidden="1">
      <c r="A90" s="109">
        <v>72</v>
      </c>
      <c r="B90" s="300"/>
      <c r="C90" s="412">
        <f>' Шаблон материалов'!B73</f>
        <v>0</v>
      </c>
      <c r="D90" s="412">
        <f>' Шаблон материалов'!C73</f>
        <v>0</v>
      </c>
      <c r="E90" s="412">
        <f>' Шаблон материалов'!D73</f>
        <v>0</v>
      </c>
      <c r="F90" s="412">
        <f>' Шаблон материалов'!E73</f>
        <v>0</v>
      </c>
      <c r="G90" s="412">
        <f>' Шаблон материалов'!F73</f>
        <v>0</v>
      </c>
      <c r="H90" s="412"/>
      <c r="I90" s="413">
        <f t="shared" si="2"/>
        <v>0</v>
      </c>
      <c r="J90" s="775">
        <f t="shared" si="3"/>
        <v>0</v>
      </c>
      <c r="K90" s="776"/>
    </row>
    <row r="91" spans="1:11" hidden="1">
      <c r="A91" s="109">
        <v>73</v>
      </c>
      <c r="B91" s="300"/>
      <c r="C91" s="412">
        <f>' Шаблон материалов'!B74</f>
        <v>0</v>
      </c>
      <c r="D91" s="412">
        <f>' Шаблон материалов'!C74</f>
        <v>0</v>
      </c>
      <c r="E91" s="412">
        <f>' Шаблон материалов'!D74</f>
        <v>0</v>
      </c>
      <c r="F91" s="412">
        <f>' Шаблон материалов'!E74</f>
        <v>0</v>
      </c>
      <c r="G91" s="412">
        <f>' Шаблон материалов'!F74</f>
        <v>0</v>
      </c>
      <c r="H91" s="412"/>
      <c r="I91" s="413">
        <f t="shared" si="2"/>
        <v>0</v>
      </c>
      <c r="J91" s="775">
        <f t="shared" si="3"/>
        <v>0</v>
      </c>
      <c r="K91" s="776"/>
    </row>
    <row r="92" spans="1:11" hidden="1">
      <c r="A92" s="109">
        <v>74</v>
      </c>
      <c r="B92" s="300"/>
      <c r="C92" s="412">
        <f>' Шаблон материалов'!B75</f>
        <v>0</v>
      </c>
      <c r="D92" s="412">
        <f>' Шаблон материалов'!C75</f>
        <v>0</v>
      </c>
      <c r="E92" s="412">
        <f>' Шаблон материалов'!D75</f>
        <v>0</v>
      </c>
      <c r="F92" s="412">
        <f>' Шаблон материалов'!E75</f>
        <v>0</v>
      </c>
      <c r="G92" s="412">
        <f>' Шаблон материалов'!F75</f>
        <v>0</v>
      </c>
      <c r="H92" s="412"/>
      <c r="I92" s="413">
        <f t="shared" si="2"/>
        <v>0</v>
      </c>
      <c r="J92" s="775">
        <f t="shared" si="3"/>
        <v>0</v>
      </c>
      <c r="K92" s="776"/>
    </row>
    <row r="93" spans="1:11" hidden="1">
      <c r="A93" s="109">
        <v>75</v>
      </c>
      <c r="B93" s="300"/>
      <c r="C93" s="412">
        <f>' Шаблон материалов'!B76</f>
        <v>0</v>
      </c>
      <c r="D93" s="412">
        <f>' Шаблон материалов'!C76</f>
        <v>0</v>
      </c>
      <c r="E93" s="412">
        <f>' Шаблон материалов'!D76</f>
        <v>0</v>
      </c>
      <c r="F93" s="412">
        <f>' Шаблон материалов'!E76</f>
        <v>0</v>
      </c>
      <c r="G93" s="412">
        <f>' Шаблон материалов'!F76</f>
        <v>0</v>
      </c>
      <c r="H93" s="412"/>
      <c r="I93" s="413">
        <f t="shared" si="2"/>
        <v>0</v>
      </c>
      <c r="J93" s="775">
        <f t="shared" si="3"/>
        <v>0</v>
      </c>
      <c r="K93" s="776"/>
    </row>
    <row r="94" spans="1:11" hidden="1">
      <c r="A94" s="109">
        <v>76</v>
      </c>
      <c r="B94" s="300"/>
      <c r="C94" s="412">
        <f>' Шаблон материалов'!B77</f>
        <v>0</v>
      </c>
      <c r="D94" s="412">
        <f>' Шаблон материалов'!C77</f>
        <v>0</v>
      </c>
      <c r="E94" s="412">
        <f>' Шаблон материалов'!D77</f>
        <v>0</v>
      </c>
      <c r="F94" s="412">
        <f>' Шаблон материалов'!E77</f>
        <v>0</v>
      </c>
      <c r="G94" s="412">
        <f>' Шаблон материалов'!F77</f>
        <v>0</v>
      </c>
      <c r="H94" s="412"/>
      <c r="I94" s="413">
        <f t="shared" si="2"/>
        <v>0</v>
      </c>
      <c r="J94" s="775">
        <f t="shared" si="3"/>
        <v>0</v>
      </c>
      <c r="K94" s="776"/>
    </row>
    <row r="95" spans="1:11" hidden="1">
      <c r="A95" s="109">
        <v>77</v>
      </c>
      <c r="B95" s="300"/>
      <c r="C95" s="412">
        <f>' Шаблон материалов'!B78</f>
        <v>0</v>
      </c>
      <c r="D95" s="412">
        <f>' Шаблон материалов'!C78</f>
        <v>0</v>
      </c>
      <c r="E95" s="412">
        <f>' Шаблон материалов'!D78</f>
        <v>0</v>
      </c>
      <c r="F95" s="412">
        <f>' Шаблон материалов'!E78</f>
        <v>0</v>
      </c>
      <c r="G95" s="412">
        <f>' Шаблон материалов'!F78</f>
        <v>0</v>
      </c>
      <c r="H95" s="412"/>
      <c r="I95" s="413">
        <f t="shared" si="2"/>
        <v>0</v>
      </c>
      <c r="J95" s="775">
        <f t="shared" si="3"/>
        <v>0</v>
      </c>
      <c r="K95" s="776"/>
    </row>
    <row r="96" spans="1:11" hidden="1">
      <c r="A96" s="109">
        <v>78</v>
      </c>
      <c r="B96" s="300"/>
      <c r="C96" s="412">
        <f>' Шаблон материалов'!B79</f>
        <v>0</v>
      </c>
      <c r="D96" s="412">
        <f>' Шаблон материалов'!C79</f>
        <v>0</v>
      </c>
      <c r="E96" s="412">
        <f>' Шаблон материалов'!D79</f>
        <v>0</v>
      </c>
      <c r="F96" s="412">
        <f>' Шаблон материалов'!E79</f>
        <v>0</v>
      </c>
      <c r="G96" s="412">
        <f>' Шаблон материалов'!F79</f>
        <v>0</v>
      </c>
      <c r="H96" s="412"/>
      <c r="I96" s="413">
        <f t="shared" si="2"/>
        <v>0</v>
      </c>
      <c r="J96" s="775">
        <f t="shared" si="3"/>
        <v>0</v>
      </c>
      <c r="K96" s="776"/>
    </row>
    <row r="97" spans="1:11" hidden="1">
      <c r="A97" s="109">
        <v>79</v>
      </c>
      <c r="B97" s="300"/>
      <c r="C97" s="412">
        <f>' Шаблон материалов'!B80</f>
        <v>0</v>
      </c>
      <c r="D97" s="412">
        <f>' Шаблон материалов'!C80</f>
        <v>0</v>
      </c>
      <c r="E97" s="412">
        <f>' Шаблон материалов'!D80</f>
        <v>0</v>
      </c>
      <c r="F97" s="412">
        <f>' Шаблон материалов'!E80</f>
        <v>0</v>
      </c>
      <c r="G97" s="412">
        <f>' Шаблон материалов'!F80</f>
        <v>0</v>
      </c>
      <c r="H97" s="412"/>
      <c r="I97" s="413">
        <f t="shared" si="2"/>
        <v>0</v>
      </c>
      <c r="J97" s="775">
        <f t="shared" si="3"/>
        <v>0</v>
      </c>
      <c r="K97" s="776"/>
    </row>
    <row r="98" spans="1:11" hidden="1">
      <c r="A98" s="109">
        <v>80</v>
      </c>
      <c r="B98" s="300"/>
      <c r="C98" s="412">
        <f>' Шаблон материалов'!B81</f>
        <v>0</v>
      </c>
      <c r="D98" s="412">
        <f>' Шаблон материалов'!C81</f>
        <v>0</v>
      </c>
      <c r="E98" s="412">
        <f>' Шаблон материалов'!D81</f>
        <v>0</v>
      </c>
      <c r="F98" s="412">
        <f>' Шаблон материалов'!E81</f>
        <v>0</v>
      </c>
      <c r="G98" s="412">
        <f>' Шаблон материалов'!F81</f>
        <v>0</v>
      </c>
      <c r="H98" s="412"/>
      <c r="I98" s="413">
        <f t="shared" si="2"/>
        <v>0</v>
      </c>
      <c r="J98" s="775">
        <f t="shared" si="3"/>
        <v>0</v>
      </c>
      <c r="K98" s="776"/>
    </row>
    <row r="99" spans="1:11" hidden="1">
      <c r="A99" s="109">
        <v>81</v>
      </c>
      <c r="B99" s="300"/>
      <c r="C99" s="412">
        <f>' Шаблон материалов'!B82</f>
        <v>0</v>
      </c>
      <c r="D99" s="412">
        <f>' Шаблон материалов'!C82</f>
        <v>0</v>
      </c>
      <c r="E99" s="412">
        <f>' Шаблон материалов'!D82</f>
        <v>0</v>
      </c>
      <c r="F99" s="412">
        <f>' Шаблон материалов'!E82</f>
        <v>0</v>
      </c>
      <c r="G99" s="412">
        <f>' Шаблон материалов'!F82</f>
        <v>0</v>
      </c>
      <c r="H99" s="412"/>
      <c r="I99" s="413">
        <f t="shared" si="2"/>
        <v>0</v>
      </c>
      <c r="J99" s="775">
        <f t="shared" si="3"/>
        <v>0</v>
      </c>
      <c r="K99" s="776"/>
    </row>
    <row r="100" spans="1:11" hidden="1">
      <c r="A100" s="109">
        <v>82</v>
      </c>
      <c r="B100" s="300"/>
      <c r="C100" s="412">
        <f>' Шаблон материалов'!B83</f>
        <v>0</v>
      </c>
      <c r="D100" s="412">
        <f>' Шаблон материалов'!C83</f>
        <v>0</v>
      </c>
      <c r="E100" s="412">
        <f>' Шаблон материалов'!D83</f>
        <v>0</v>
      </c>
      <c r="F100" s="412">
        <f>' Шаблон материалов'!E83</f>
        <v>0</v>
      </c>
      <c r="G100" s="412">
        <f>' Шаблон материалов'!F83</f>
        <v>0</v>
      </c>
      <c r="H100" s="412"/>
      <c r="I100" s="413">
        <f t="shared" si="2"/>
        <v>0</v>
      </c>
      <c r="J100" s="775">
        <f t="shared" si="3"/>
        <v>0</v>
      </c>
      <c r="K100" s="776"/>
    </row>
    <row r="101" spans="1:11" hidden="1">
      <c r="A101" s="109">
        <v>83</v>
      </c>
      <c r="B101" s="300"/>
      <c r="C101" s="412">
        <f>' Шаблон материалов'!B84</f>
        <v>0</v>
      </c>
      <c r="D101" s="412">
        <f>' Шаблон материалов'!C84</f>
        <v>0</v>
      </c>
      <c r="E101" s="412">
        <f>' Шаблон материалов'!D84</f>
        <v>0</v>
      </c>
      <c r="F101" s="412">
        <f>' Шаблон материалов'!E84</f>
        <v>0</v>
      </c>
      <c r="G101" s="412">
        <f>' Шаблон материалов'!F84</f>
        <v>0</v>
      </c>
      <c r="H101" s="412"/>
      <c r="I101" s="413">
        <f t="shared" si="2"/>
        <v>0</v>
      </c>
      <c r="J101" s="775">
        <f t="shared" si="3"/>
        <v>0</v>
      </c>
      <c r="K101" s="776"/>
    </row>
    <row r="102" spans="1:11" hidden="1">
      <c r="A102" s="109">
        <v>84</v>
      </c>
      <c r="B102" s="300"/>
      <c r="C102" s="412">
        <f>' Шаблон материалов'!B85</f>
        <v>0</v>
      </c>
      <c r="D102" s="412">
        <f>' Шаблон материалов'!C85</f>
        <v>0</v>
      </c>
      <c r="E102" s="412">
        <f>' Шаблон материалов'!D85</f>
        <v>0</v>
      </c>
      <c r="F102" s="412">
        <f>' Шаблон материалов'!E85</f>
        <v>0</v>
      </c>
      <c r="G102" s="412">
        <f>' Шаблон материалов'!F85</f>
        <v>0</v>
      </c>
      <c r="H102" s="412"/>
      <c r="I102" s="413">
        <f t="shared" si="2"/>
        <v>0</v>
      </c>
      <c r="J102" s="775">
        <f t="shared" si="3"/>
        <v>0</v>
      </c>
      <c r="K102" s="776"/>
    </row>
    <row r="103" spans="1:11" hidden="1">
      <c r="A103" s="109">
        <v>85</v>
      </c>
      <c r="B103" s="300"/>
      <c r="C103" s="412">
        <f>' Шаблон материалов'!B86</f>
        <v>0</v>
      </c>
      <c r="D103" s="412">
        <f>' Шаблон материалов'!C86</f>
        <v>0</v>
      </c>
      <c r="E103" s="412">
        <f>' Шаблон материалов'!D86</f>
        <v>0</v>
      </c>
      <c r="F103" s="412">
        <f>' Шаблон материалов'!E86</f>
        <v>0</v>
      </c>
      <c r="G103" s="412">
        <f>' Шаблон материалов'!F86</f>
        <v>0</v>
      </c>
      <c r="H103" s="412"/>
      <c r="I103" s="413">
        <f t="shared" si="2"/>
        <v>0</v>
      </c>
      <c r="J103" s="775">
        <f t="shared" si="3"/>
        <v>0</v>
      </c>
      <c r="K103" s="776"/>
    </row>
    <row r="104" spans="1:11" hidden="1">
      <c r="A104" s="109">
        <v>86</v>
      </c>
      <c r="B104" s="300"/>
      <c r="C104" s="412">
        <f>' Шаблон материалов'!B87</f>
        <v>0</v>
      </c>
      <c r="D104" s="412">
        <f>' Шаблон материалов'!C87</f>
        <v>0</v>
      </c>
      <c r="E104" s="412">
        <f>' Шаблон материалов'!D87</f>
        <v>0</v>
      </c>
      <c r="F104" s="412">
        <f>' Шаблон материалов'!E87</f>
        <v>0</v>
      </c>
      <c r="G104" s="412">
        <f>' Шаблон материалов'!F87</f>
        <v>0</v>
      </c>
      <c r="H104" s="412"/>
      <c r="I104" s="413">
        <f t="shared" si="2"/>
        <v>0</v>
      </c>
      <c r="J104" s="775">
        <f t="shared" si="3"/>
        <v>0</v>
      </c>
      <c r="K104" s="776"/>
    </row>
    <row r="105" spans="1:11" hidden="1">
      <c r="A105" s="109">
        <v>87</v>
      </c>
      <c r="B105" s="300"/>
      <c r="C105" s="412">
        <f>' Шаблон материалов'!B88</f>
        <v>0</v>
      </c>
      <c r="D105" s="412">
        <f>' Шаблон материалов'!C88</f>
        <v>0</v>
      </c>
      <c r="E105" s="412">
        <f>' Шаблон материалов'!D88</f>
        <v>0</v>
      </c>
      <c r="F105" s="412">
        <f>' Шаблон материалов'!E88</f>
        <v>0</v>
      </c>
      <c r="G105" s="412">
        <f>' Шаблон материалов'!F88</f>
        <v>0</v>
      </c>
      <c r="H105" s="412"/>
      <c r="I105" s="413">
        <f t="shared" si="2"/>
        <v>0</v>
      </c>
      <c r="J105" s="775">
        <f t="shared" si="3"/>
        <v>0</v>
      </c>
      <c r="K105" s="776"/>
    </row>
    <row r="106" spans="1:11" hidden="1">
      <c r="A106" s="109">
        <v>88</v>
      </c>
      <c r="B106" s="300"/>
      <c r="C106" s="412">
        <f>' Шаблон материалов'!B89</f>
        <v>0</v>
      </c>
      <c r="D106" s="412">
        <f>' Шаблон материалов'!C89</f>
        <v>0</v>
      </c>
      <c r="E106" s="412">
        <f>' Шаблон материалов'!D89</f>
        <v>0</v>
      </c>
      <c r="F106" s="412">
        <f>' Шаблон материалов'!E89</f>
        <v>0</v>
      </c>
      <c r="G106" s="412">
        <f>' Шаблон материалов'!F89</f>
        <v>0</v>
      </c>
      <c r="H106" s="412"/>
      <c r="I106" s="413">
        <f t="shared" si="2"/>
        <v>0</v>
      </c>
      <c r="J106" s="775">
        <f t="shared" si="3"/>
        <v>0</v>
      </c>
      <c r="K106" s="776"/>
    </row>
    <row r="107" spans="1:11" hidden="1">
      <c r="A107" s="109">
        <v>89</v>
      </c>
      <c r="B107" s="300"/>
      <c r="C107" s="412">
        <f>' Шаблон материалов'!B90</f>
        <v>0</v>
      </c>
      <c r="D107" s="412">
        <f>' Шаблон материалов'!C90</f>
        <v>0</v>
      </c>
      <c r="E107" s="412">
        <f>' Шаблон материалов'!D90</f>
        <v>0</v>
      </c>
      <c r="F107" s="412">
        <f>' Шаблон материалов'!E90</f>
        <v>0</v>
      </c>
      <c r="G107" s="412">
        <f>' Шаблон материалов'!F90</f>
        <v>0</v>
      </c>
      <c r="H107" s="412"/>
      <c r="I107" s="413">
        <f t="shared" si="2"/>
        <v>0</v>
      </c>
      <c r="J107" s="775">
        <f t="shared" si="3"/>
        <v>0</v>
      </c>
      <c r="K107" s="776"/>
    </row>
    <row r="108" spans="1:11" hidden="1">
      <c r="A108" s="109">
        <v>90</v>
      </c>
      <c r="B108" s="300"/>
      <c r="C108" s="412">
        <f>' Шаблон материалов'!B91</f>
        <v>0</v>
      </c>
      <c r="D108" s="412">
        <f>' Шаблон материалов'!C91</f>
        <v>0</v>
      </c>
      <c r="E108" s="412">
        <f>' Шаблон материалов'!D91</f>
        <v>0</v>
      </c>
      <c r="F108" s="412">
        <f>' Шаблон материалов'!E91</f>
        <v>0</v>
      </c>
      <c r="G108" s="412">
        <f>' Шаблон материалов'!F91</f>
        <v>0</v>
      </c>
      <c r="H108" s="412"/>
      <c r="I108" s="413">
        <f t="shared" si="2"/>
        <v>0</v>
      </c>
      <c r="J108" s="775">
        <f t="shared" si="3"/>
        <v>0</v>
      </c>
      <c r="K108" s="776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55" t="s">
        <v>116</v>
      </c>
      <c r="E110" s="755"/>
      <c r="F110" s="755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15.75">
      <c r="A112" s="177"/>
      <c r="B112" s="177"/>
      <c r="C112" s="760" t="s">
        <v>38</v>
      </c>
      <c r="D112" s="760"/>
      <c r="E112" s="760"/>
      <c r="F112" s="760"/>
      <c r="G112" s="760"/>
      <c r="H112" s="760"/>
      <c r="I112" s="760"/>
      <c r="J112" s="760"/>
      <c r="K112" s="760"/>
    </row>
    <row r="113" spans="1:11" ht="15.75">
      <c r="A113" s="740" t="s">
        <v>150</v>
      </c>
      <c r="B113" s="741"/>
      <c r="C113" s="742"/>
      <c r="D113" s="175"/>
      <c r="E113" s="173"/>
      <c r="F113" s="175"/>
      <c r="G113" s="173"/>
      <c r="H113" s="175"/>
      <c r="I113" s="173"/>
      <c r="J113" s="178"/>
    </row>
    <row r="114" spans="1:11" ht="25.5" customHeight="1">
      <c r="A114" s="743"/>
      <c r="B114" s="744"/>
      <c r="C114" s="745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63" t="s">
        <v>7</v>
      </c>
      <c r="B117" s="765" t="s">
        <v>178</v>
      </c>
      <c r="C117" s="767" t="s">
        <v>151</v>
      </c>
      <c r="D117" s="379" t="s">
        <v>23449</v>
      </c>
      <c r="E117" s="769" t="s">
        <v>113</v>
      </c>
      <c r="F117" s="771" t="s">
        <v>118</v>
      </c>
      <c r="G117" s="767" t="s">
        <v>26</v>
      </c>
      <c r="H117" s="767" t="s">
        <v>117</v>
      </c>
      <c r="I117" s="773" t="s">
        <v>27</v>
      </c>
      <c r="J117" s="761" t="s">
        <v>10</v>
      </c>
      <c r="K117" s="762"/>
    </row>
    <row r="118" spans="1:11">
      <c r="A118" s="764"/>
      <c r="B118" s="766"/>
      <c r="C118" s="768"/>
      <c r="D118" s="431">
        <f>K9</f>
        <v>0.8</v>
      </c>
      <c r="E118" s="770"/>
      <c r="F118" s="772"/>
      <c r="G118" s="768"/>
      <c r="H118" s="768"/>
      <c r="I118" s="774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0.8</v>
      </c>
      <c r="E119" s="419">
        <v>1</v>
      </c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 t="s">
        <v>23566</v>
      </c>
      <c r="D120" s="430">
        <f t="shared" ref="D120:D174" si="4">$D$118</f>
        <v>0.8</v>
      </c>
      <c r="E120" s="419">
        <v>1</v>
      </c>
      <c r="F120" s="276">
        <v>5</v>
      </c>
      <c r="G120" s="291">
        <v>48</v>
      </c>
      <c r="H120" s="3">
        <f t="shared" ref="H120:H172" si="5">$F$11</f>
        <v>0</v>
      </c>
      <c r="I120" s="53">
        <f t="shared" ref="I120:I174" si="6">IF(D120=0,0,(G120/60*H120/D120+F120/60)*E120)</f>
        <v>8.3333333333333329E-2</v>
      </c>
      <c r="J120" s="53">
        <f>I120*инф.!$D$1</f>
        <v>20.833333333333332</v>
      </c>
      <c r="K120" s="53">
        <f>IF(I120=0,0,(инф.!$C$1)*I120)</f>
        <v>83.333333333333329</v>
      </c>
    </row>
    <row r="121" spans="1:11">
      <c r="A121" s="3">
        <v>3</v>
      </c>
      <c r="B121" s="276"/>
      <c r="C121" s="278"/>
      <c r="D121" s="430">
        <f t="shared" si="4"/>
        <v>0.8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0.8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0.8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0.8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0.8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0.8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0.8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0.8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0.8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0.8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0.8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0.8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0.8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0.8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0.8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0.8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0.8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0.8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0.8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0.8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4"/>
        <v>0.8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4"/>
        <v>0.8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0.8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0.8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0.8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0.8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0.8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0.8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0.8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0.8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0.8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0.8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0.8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0.8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0.8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0.8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0.8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0.8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0.8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0.8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0.8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0.8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0.8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0.8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0.8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0.8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0.8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0.8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0.8</v>
      </c>
      <c r="E169" s="421"/>
      <c r="F169" s="239"/>
      <c r="G169" s="241">
        <f>E115</f>
        <v>0</v>
      </c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0.8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0.8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0.8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0.8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0.8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83.333333333333329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63</v>
      </c>
      <c r="H177" s="10" t="s">
        <v>121</v>
      </c>
      <c r="I177" s="9">
        <f>SUM(I119:I176)</f>
        <v>8.3333333333333329E-2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83.333333333333329</v>
      </c>
      <c r="G180" s="753"/>
      <c r="H180" s="753"/>
      <c r="I180" s="753"/>
      <c r="J180" s="753"/>
      <c r="K180" s="753"/>
    </row>
    <row r="181" spans="1:14" ht="15.75">
      <c r="A181" s="281" t="s">
        <v>101</v>
      </c>
      <c r="B181" s="281"/>
      <c r="C181" s="754"/>
      <c r="D181" s="754"/>
      <c r="E181" s="754"/>
      <c r="F181" s="754"/>
      <c r="G181" s="754"/>
      <c r="H181" s="754"/>
      <c r="I181" s="754"/>
      <c r="J181" s="754"/>
      <c r="K181" s="754"/>
    </row>
    <row r="182" spans="1:14" ht="15.75">
      <c r="A182" s="747"/>
      <c r="B182" s="747"/>
      <c r="C182" s="747"/>
      <c r="D182" s="747"/>
      <c r="E182" s="747"/>
      <c r="F182" s="747"/>
      <c r="G182" s="747"/>
      <c r="H182" s="747"/>
      <c r="I182" s="747"/>
      <c r="J182" s="747"/>
      <c r="K182" s="747"/>
    </row>
    <row r="183" spans="1:14" ht="15.75">
      <c r="A183" s="747"/>
      <c r="B183" s="747"/>
      <c r="C183" s="747"/>
      <c r="D183" s="747"/>
      <c r="E183" s="747"/>
      <c r="F183" s="747"/>
      <c r="G183" s="747"/>
      <c r="H183" s="747"/>
      <c r="I183" s="747"/>
      <c r="J183" s="747"/>
      <c r="K183" s="747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37" t="str">
        <f>изд.1!A185</f>
        <v>Топоров Э.В.</v>
      </c>
      <c r="B185" s="737"/>
      <c r="C185" s="737"/>
      <c r="D185" s="737"/>
      <c r="E185" s="245"/>
      <c r="F185" s="245"/>
      <c r="G185" s="245"/>
      <c r="H185" s="737"/>
      <c r="I185" s="737"/>
      <c r="J185" s="737"/>
      <c r="K185" s="737"/>
    </row>
    <row r="186" spans="1:14">
      <c r="A186" s="738"/>
      <c r="B186" s="738"/>
      <c r="C186" s="738"/>
      <c r="D186" s="738"/>
      <c r="E186" s="248"/>
      <c r="F186" s="248"/>
      <c r="G186" s="248"/>
      <c r="H186" s="738"/>
      <c r="I186" s="738"/>
      <c r="J186" s="738"/>
      <c r="K186" s="738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17" t="str">
        <f>$A$3</f>
        <v>ООО БАЛТИК-ЛАЙТ</v>
      </c>
      <c r="D191" s="717"/>
      <c r="E191" s="717"/>
      <c r="F191" s="717"/>
      <c r="G191" s="717"/>
      <c r="H191" s="717"/>
      <c r="I191" s="717"/>
      <c r="J191" s="717"/>
      <c r="K191" s="717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8" t="s">
        <v>23459</v>
      </c>
      <c r="K192" s="719"/>
    </row>
    <row r="193" spans="1:11">
      <c r="A193" s="720">
        <v>1</v>
      </c>
      <c r="B193" s="722"/>
      <c r="C193" s="724" t="str">
        <f>C119</f>
        <v>Подготовка рабоч. проекта на производство</v>
      </c>
      <c r="D193" s="726"/>
      <c r="E193" s="736"/>
      <c r="F193" s="353"/>
      <c r="G193" s="730"/>
      <c r="H193" s="726"/>
      <c r="I193" s="357">
        <f>D193*E193</f>
        <v>0</v>
      </c>
      <c r="J193" s="732"/>
      <c r="K193" s="733"/>
    </row>
    <row r="194" spans="1:11" ht="15.75" thickBot="1">
      <c r="A194" s="721"/>
      <c r="B194" s="723"/>
      <c r="C194" s="725"/>
      <c r="D194" s="727"/>
      <c r="E194" s="729"/>
      <c r="F194" s="351"/>
      <c r="G194" s="731"/>
      <c r="H194" s="727"/>
      <c r="I194" s="358"/>
      <c r="J194" s="734"/>
      <c r="K194" s="735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7" t="str">
        <f>$A$3</f>
        <v>ООО БАЛТИК-ЛАЙТ</v>
      </c>
      <c r="D196" s="717"/>
      <c r="E196" s="717"/>
      <c r="F196" s="717"/>
      <c r="G196" s="717"/>
      <c r="H196" s="717"/>
      <c r="I196" s="717"/>
      <c r="J196" s="717"/>
      <c r="K196" s="717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8" t="s">
        <v>23459</v>
      </c>
      <c r="K197" s="719"/>
    </row>
    <row r="198" spans="1:11">
      <c r="A198" s="720">
        <v>2</v>
      </c>
      <c r="B198" s="722"/>
      <c r="C198" s="724" t="str">
        <f>C120</f>
        <v>Покраска рамы</v>
      </c>
      <c r="D198" s="726"/>
      <c r="E198" s="728" t="e">
        <f>J120/H120</f>
        <v>#DIV/0!</v>
      </c>
      <c r="F198" s="353"/>
      <c r="G198" s="730"/>
      <c r="H198" s="726">
        <v>1</v>
      </c>
      <c r="I198" s="357" t="e">
        <f>D198*E198</f>
        <v>#DIV/0!</v>
      </c>
      <c r="J198" s="732"/>
      <c r="K198" s="733"/>
    </row>
    <row r="199" spans="1:11" ht="15.75" thickBot="1">
      <c r="A199" s="721"/>
      <c r="B199" s="723"/>
      <c r="C199" s="725"/>
      <c r="D199" s="727"/>
      <c r="E199" s="729"/>
      <c r="F199" s="351"/>
      <c r="G199" s="731"/>
      <c r="H199" s="727"/>
      <c r="I199" s="358"/>
      <c r="J199" s="734"/>
      <c r="K199" s="735"/>
    </row>
    <row r="200" spans="1:11" ht="15.75" thickBot="1"/>
    <row r="201" spans="1:11" ht="16.5" thickBot="1">
      <c r="A201" s="370"/>
      <c r="B201" s="370"/>
      <c r="C201" s="717" t="str">
        <f>$A$3</f>
        <v>ООО БАЛТИК-ЛАЙТ</v>
      </c>
      <c r="D201" s="717"/>
      <c r="E201" s="717"/>
      <c r="F201" s="717"/>
      <c r="G201" s="717"/>
      <c r="H201" s="717"/>
      <c r="I201" s="717"/>
      <c r="J201" s="717"/>
      <c r="K201" s="717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8" t="s">
        <v>23459</v>
      </c>
      <c r="K202" s="719"/>
    </row>
    <row r="203" spans="1:11">
      <c r="A203" s="720">
        <v>3</v>
      </c>
      <c r="B203" s="722"/>
      <c r="C203" s="724">
        <f>C121</f>
        <v>0</v>
      </c>
      <c r="D203" s="726"/>
      <c r="E203" s="728" t="e">
        <f>J121/H121</f>
        <v>#DIV/0!</v>
      </c>
      <c r="F203" s="353"/>
      <c r="G203" s="730"/>
      <c r="H203" s="726">
        <v>1</v>
      </c>
      <c r="I203" s="357" t="e">
        <f>D203*E203</f>
        <v>#DIV/0!</v>
      </c>
      <c r="J203" s="732"/>
      <c r="K203" s="733"/>
    </row>
    <row r="204" spans="1:11" ht="15.75" thickBot="1">
      <c r="A204" s="721"/>
      <c r="B204" s="723"/>
      <c r="C204" s="725"/>
      <c r="D204" s="727"/>
      <c r="E204" s="729"/>
      <c r="F204" s="351"/>
      <c r="G204" s="731"/>
      <c r="H204" s="727"/>
      <c r="I204" s="358"/>
      <c r="J204" s="734"/>
      <c r="K204" s="735"/>
    </row>
    <row r="205" spans="1:11" ht="15.75" thickBot="1"/>
    <row r="206" spans="1:11" ht="16.5" thickBot="1">
      <c r="A206" s="370"/>
      <c r="B206" s="370"/>
      <c r="C206" s="717" t="str">
        <f>$A$3</f>
        <v>ООО БАЛТИК-ЛАЙТ</v>
      </c>
      <c r="D206" s="717"/>
      <c r="E206" s="717"/>
      <c r="F206" s="717"/>
      <c r="G206" s="717"/>
      <c r="H206" s="717"/>
      <c r="I206" s="717"/>
      <c r="J206" s="717"/>
      <c r="K206" s="717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8" t="s">
        <v>23459</v>
      </c>
      <c r="K207" s="719"/>
    </row>
    <row r="208" spans="1:11">
      <c r="A208" s="720">
        <v>4</v>
      </c>
      <c r="B208" s="722"/>
      <c r="C208" s="724">
        <f>C122</f>
        <v>0</v>
      </c>
      <c r="D208" s="726"/>
      <c r="E208" s="728" t="e">
        <f>J122/H122</f>
        <v>#DIV/0!</v>
      </c>
      <c r="F208" s="353"/>
      <c r="G208" s="730"/>
      <c r="H208" s="726">
        <v>1</v>
      </c>
      <c r="I208" s="357" t="e">
        <f>D208*E208</f>
        <v>#DIV/0!</v>
      </c>
      <c r="J208" s="732"/>
      <c r="K208" s="733"/>
    </row>
    <row r="209" spans="1:11" ht="15.75" thickBot="1">
      <c r="A209" s="721"/>
      <c r="B209" s="723"/>
      <c r="C209" s="725"/>
      <c r="D209" s="727"/>
      <c r="E209" s="729"/>
      <c r="F209" s="351"/>
      <c r="G209" s="731"/>
      <c r="H209" s="727"/>
      <c r="I209" s="358"/>
      <c r="J209" s="734"/>
      <c r="K209" s="735"/>
    </row>
    <row r="210" spans="1:11" ht="15.75" thickBot="1"/>
    <row r="211" spans="1:11" ht="16.5" thickBot="1">
      <c r="A211" s="370"/>
      <c r="B211" s="370"/>
      <c r="C211" s="717" t="str">
        <f>$A$3</f>
        <v>ООО БАЛТИК-ЛАЙТ</v>
      </c>
      <c r="D211" s="717"/>
      <c r="E211" s="717"/>
      <c r="F211" s="717"/>
      <c r="G211" s="717"/>
      <c r="H211" s="717"/>
      <c r="I211" s="717"/>
      <c r="J211" s="717"/>
      <c r="K211" s="717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8" t="s">
        <v>23459</v>
      </c>
      <c r="K212" s="719"/>
    </row>
    <row r="213" spans="1:11">
      <c r="A213" s="720">
        <v>5</v>
      </c>
      <c r="B213" s="722"/>
      <c r="C213" s="724">
        <f>C123</f>
        <v>0</v>
      </c>
      <c r="D213" s="726"/>
      <c r="E213" s="728" t="e">
        <f>J123/H123</f>
        <v>#DIV/0!</v>
      </c>
      <c r="F213" s="353"/>
      <c r="G213" s="730"/>
      <c r="H213" s="726">
        <v>1</v>
      </c>
      <c r="I213" s="357" t="e">
        <f>D213*E213</f>
        <v>#DIV/0!</v>
      </c>
      <c r="J213" s="732"/>
      <c r="K213" s="733"/>
    </row>
    <row r="214" spans="1:11" ht="15.75" thickBot="1">
      <c r="A214" s="721"/>
      <c r="B214" s="723"/>
      <c r="C214" s="725"/>
      <c r="D214" s="727"/>
      <c r="E214" s="729"/>
      <c r="F214" s="351"/>
      <c r="G214" s="731"/>
      <c r="H214" s="727"/>
      <c r="I214" s="358"/>
      <c r="J214" s="734"/>
      <c r="K214" s="735"/>
    </row>
    <row r="215" spans="1:11" ht="15.75" thickBot="1"/>
    <row r="216" spans="1:11" ht="16.5" thickBot="1">
      <c r="A216" s="370"/>
      <c r="B216" s="370"/>
      <c r="C216" s="717" t="str">
        <f>$A$3</f>
        <v>ООО БАЛТИК-ЛАЙТ</v>
      </c>
      <c r="D216" s="717"/>
      <c r="E216" s="717"/>
      <c r="F216" s="717"/>
      <c r="G216" s="717"/>
      <c r="H216" s="717"/>
      <c r="I216" s="717"/>
      <c r="J216" s="717"/>
      <c r="K216" s="717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8" t="s">
        <v>23459</v>
      </c>
      <c r="K217" s="719"/>
    </row>
    <row r="218" spans="1:11">
      <c r="A218" s="720">
        <v>6</v>
      </c>
      <c r="B218" s="722"/>
      <c r="C218" s="724">
        <f>C124</f>
        <v>0</v>
      </c>
      <c r="D218" s="726"/>
      <c r="E218" s="728" t="e">
        <f>J124/H124</f>
        <v>#DIV/0!</v>
      </c>
      <c r="F218" s="353"/>
      <c r="G218" s="730"/>
      <c r="H218" s="726">
        <v>1</v>
      </c>
      <c r="I218" s="357" t="e">
        <f>D218*E218</f>
        <v>#DIV/0!</v>
      </c>
      <c r="J218" s="732"/>
      <c r="K218" s="733"/>
    </row>
    <row r="219" spans="1:11" ht="15.75" thickBot="1">
      <c r="A219" s="721"/>
      <c r="B219" s="723"/>
      <c r="C219" s="725"/>
      <c r="D219" s="727"/>
      <c r="E219" s="729"/>
      <c r="F219" s="351"/>
      <c r="G219" s="731"/>
      <c r="H219" s="727"/>
      <c r="I219" s="358"/>
      <c r="J219" s="734"/>
      <c r="K219" s="735"/>
    </row>
    <row r="220" spans="1:11" ht="15.75" thickBot="1"/>
    <row r="221" spans="1:11" ht="16.5" thickBot="1">
      <c r="A221" s="370"/>
      <c r="B221" s="370"/>
      <c r="C221" s="717" t="str">
        <f>$A$3</f>
        <v>ООО БАЛТИК-ЛАЙТ</v>
      </c>
      <c r="D221" s="717"/>
      <c r="E221" s="717"/>
      <c r="F221" s="717"/>
      <c r="G221" s="717"/>
      <c r="H221" s="717"/>
      <c r="I221" s="717"/>
      <c r="J221" s="717"/>
      <c r="K221" s="717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8" t="s">
        <v>23459</v>
      </c>
      <c r="K222" s="719"/>
    </row>
    <row r="223" spans="1:11">
      <c r="A223" s="720">
        <v>7</v>
      </c>
      <c r="B223" s="722"/>
      <c r="C223" s="724">
        <f>C125</f>
        <v>0</v>
      </c>
      <c r="D223" s="726"/>
      <c r="E223" s="728" t="e">
        <f>J125/H125</f>
        <v>#DIV/0!</v>
      </c>
      <c r="F223" s="353"/>
      <c r="G223" s="730"/>
      <c r="H223" s="726">
        <v>1</v>
      </c>
      <c r="I223" s="357" t="e">
        <f>D223*E223</f>
        <v>#DIV/0!</v>
      </c>
      <c r="J223" s="732"/>
      <c r="K223" s="733"/>
    </row>
    <row r="224" spans="1:11" ht="15.75" thickBot="1">
      <c r="A224" s="721"/>
      <c r="B224" s="723"/>
      <c r="C224" s="725"/>
      <c r="D224" s="727"/>
      <c r="E224" s="729"/>
      <c r="F224" s="351"/>
      <c r="G224" s="731"/>
      <c r="H224" s="727"/>
      <c r="I224" s="358"/>
      <c r="J224" s="734"/>
      <c r="K224" s="735"/>
    </row>
    <row r="225" spans="1:11" ht="15.75" thickBot="1"/>
    <row r="226" spans="1:11" ht="16.5" thickBot="1">
      <c r="A226" s="370"/>
      <c r="B226" s="370"/>
      <c r="C226" s="717" t="str">
        <f>$A$3</f>
        <v>ООО БАЛТИК-ЛАЙТ</v>
      </c>
      <c r="D226" s="717"/>
      <c r="E226" s="717"/>
      <c r="F226" s="717"/>
      <c r="G226" s="717"/>
      <c r="H226" s="717"/>
      <c r="I226" s="717"/>
      <c r="J226" s="717"/>
      <c r="K226" s="717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8" t="s">
        <v>23459</v>
      </c>
      <c r="K227" s="719"/>
    </row>
    <row r="228" spans="1:11">
      <c r="A228" s="720">
        <v>8</v>
      </c>
      <c r="B228" s="722"/>
      <c r="C228" s="724">
        <f>C126</f>
        <v>0</v>
      </c>
      <c r="D228" s="726"/>
      <c r="E228" s="728" t="e">
        <f>J126/H126</f>
        <v>#DIV/0!</v>
      </c>
      <c r="F228" s="353"/>
      <c r="G228" s="730"/>
      <c r="H228" s="726">
        <v>1</v>
      </c>
      <c r="I228" s="357" t="e">
        <f>D228*E228</f>
        <v>#DIV/0!</v>
      </c>
      <c r="J228" s="732"/>
      <c r="K228" s="733"/>
    </row>
    <row r="229" spans="1:11" ht="15.75" thickBot="1">
      <c r="A229" s="721"/>
      <c r="B229" s="723"/>
      <c r="C229" s="725"/>
      <c r="D229" s="727"/>
      <c r="E229" s="729"/>
      <c r="F229" s="351"/>
      <c r="G229" s="731"/>
      <c r="H229" s="727"/>
      <c r="I229" s="358"/>
      <c r="J229" s="734"/>
      <c r="K229" s="735"/>
    </row>
    <row r="230" spans="1:11" ht="15.75" thickBot="1"/>
    <row r="231" spans="1:11" ht="16.5" thickBot="1">
      <c r="A231" s="370"/>
      <c r="B231" s="370"/>
      <c r="C231" s="717" t="str">
        <f>$A$3</f>
        <v>ООО БАЛТИК-ЛАЙТ</v>
      </c>
      <c r="D231" s="717"/>
      <c r="E231" s="717"/>
      <c r="F231" s="717"/>
      <c r="G231" s="717"/>
      <c r="H231" s="717"/>
      <c r="I231" s="717"/>
      <c r="J231" s="717"/>
      <c r="K231" s="717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8" t="s">
        <v>23459</v>
      </c>
      <c r="K232" s="719"/>
    </row>
    <row r="233" spans="1:11">
      <c r="A233" s="720">
        <v>9</v>
      </c>
      <c r="B233" s="722"/>
      <c r="C233" s="724">
        <f>C127</f>
        <v>0</v>
      </c>
      <c r="D233" s="726"/>
      <c r="E233" s="728" t="e">
        <f>J127/H127</f>
        <v>#DIV/0!</v>
      </c>
      <c r="F233" s="353"/>
      <c r="G233" s="730"/>
      <c r="H233" s="726">
        <v>1</v>
      </c>
      <c r="I233" s="357" t="e">
        <f>D233*E233</f>
        <v>#DIV/0!</v>
      </c>
      <c r="J233" s="732"/>
      <c r="K233" s="733"/>
    </row>
    <row r="234" spans="1:11" ht="15.75" thickBot="1">
      <c r="A234" s="721"/>
      <c r="B234" s="723"/>
      <c r="C234" s="725"/>
      <c r="D234" s="727"/>
      <c r="E234" s="729"/>
      <c r="F234" s="351"/>
      <c r="G234" s="731"/>
      <c r="H234" s="727"/>
      <c r="I234" s="358"/>
      <c r="J234" s="734"/>
      <c r="K234" s="735"/>
    </row>
    <row r="235" spans="1:11" ht="15.75" thickBot="1"/>
    <row r="236" spans="1:11" ht="16.5" thickBot="1">
      <c r="A236" s="370"/>
      <c r="B236" s="370"/>
      <c r="C236" s="717" t="str">
        <f>$A$3</f>
        <v>ООО БАЛТИК-ЛАЙТ</v>
      </c>
      <c r="D236" s="717"/>
      <c r="E236" s="717"/>
      <c r="F236" s="717"/>
      <c r="G236" s="717"/>
      <c r="H236" s="717"/>
      <c r="I236" s="717"/>
      <c r="J236" s="717"/>
      <c r="K236" s="717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8" t="s">
        <v>23459</v>
      </c>
      <c r="K237" s="719"/>
    </row>
    <row r="238" spans="1:11">
      <c r="A238" s="720">
        <v>10</v>
      </c>
      <c r="B238" s="722"/>
      <c r="C238" s="724">
        <f>C128</f>
        <v>0</v>
      </c>
      <c r="D238" s="726"/>
      <c r="E238" s="728" t="e">
        <f>J128/H128</f>
        <v>#DIV/0!</v>
      </c>
      <c r="F238" s="353"/>
      <c r="G238" s="730"/>
      <c r="H238" s="726">
        <v>1</v>
      </c>
      <c r="I238" s="357" t="e">
        <f>D238*E238</f>
        <v>#DIV/0!</v>
      </c>
      <c r="J238" s="732"/>
      <c r="K238" s="733"/>
    </row>
    <row r="239" spans="1:11" ht="15.75" thickBot="1">
      <c r="A239" s="721"/>
      <c r="B239" s="723"/>
      <c r="C239" s="725"/>
      <c r="D239" s="727"/>
      <c r="E239" s="729"/>
      <c r="F239" s="351"/>
      <c r="G239" s="731"/>
      <c r="H239" s="727"/>
      <c r="I239" s="358"/>
      <c r="J239" s="734"/>
      <c r="K239" s="735"/>
    </row>
    <row r="240" spans="1:11" ht="15.75" thickBot="1"/>
    <row r="241" spans="1:11" ht="16.5" thickBot="1">
      <c r="A241" s="370"/>
      <c r="B241" s="370"/>
      <c r="C241" s="717" t="str">
        <f>$A$3</f>
        <v>ООО БАЛТИК-ЛАЙТ</v>
      </c>
      <c r="D241" s="717"/>
      <c r="E241" s="717"/>
      <c r="F241" s="717"/>
      <c r="G241" s="717"/>
      <c r="H241" s="717"/>
      <c r="I241" s="717"/>
      <c r="J241" s="717"/>
      <c r="K241" s="717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8" t="s">
        <v>23459</v>
      </c>
      <c r="K242" s="719"/>
    </row>
    <row r="243" spans="1:11">
      <c r="A243" s="720">
        <v>11</v>
      </c>
      <c r="B243" s="722"/>
      <c r="C243" s="724">
        <f>C129</f>
        <v>0</v>
      </c>
      <c r="D243" s="726"/>
      <c r="E243" s="728" t="e">
        <f>J129/H129</f>
        <v>#DIV/0!</v>
      </c>
      <c r="F243" s="353"/>
      <c r="G243" s="730"/>
      <c r="H243" s="726">
        <v>1</v>
      </c>
      <c r="I243" s="357" t="e">
        <f>D243*E243</f>
        <v>#DIV/0!</v>
      </c>
      <c r="J243" s="732"/>
      <c r="K243" s="733"/>
    </row>
    <row r="244" spans="1:11" ht="15.75" thickBot="1">
      <c r="A244" s="721"/>
      <c r="B244" s="723"/>
      <c r="C244" s="725"/>
      <c r="D244" s="727"/>
      <c r="E244" s="729"/>
      <c r="F244" s="351"/>
      <c r="G244" s="731"/>
      <c r="H244" s="727"/>
      <c r="I244" s="358"/>
      <c r="J244" s="734"/>
      <c r="K244" s="735"/>
    </row>
    <row r="245" spans="1:11" ht="15.75" thickBot="1"/>
    <row r="246" spans="1:11" ht="16.5" thickBot="1">
      <c r="A246" s="370"/>
      <c r="B246" s="370"/>
      <c r="C246" s="717" t="str">
        <f>$A$3</f>
        <v>ООО БАЛТИК-ЛАЙТ</v>
      </c>
      <c r="D246" s="717"/>
      <c r="E246" s="717"/>
      <c r="F246" s="717"/>
      <c r="G246" s="717"/>
      <c r="H246" s="717"/>
      <c r="I246" s="717"/>
      <c r="J246" s="717"/>
      <c r="K246" s="717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8" t="s">
        <v>23459</v>
      </c>
      <c r="K247" s="719"/>
    </row>
    <row r="248" spans="1:11">
      <c r="A248" s="720">
        <v>12</v>
      </c>
      <c r="B248" s="722"/>
      <c r="C248" s="724">
        <f>C130</f>
        <v>0</v>
      </c>
      <c r="D248" s="726"/>
      <c r="E248" s="728" t="e">
        <f>J130/H130</f>
        <v>#DIV/0!</v>
      </c>
      <c r="F248" s="353"/>
      <c r="G248" s="730"/>
      <c r="H248" s="726">
        <v>1</v>
      </c>
      <c r="I248" s="357" t="e">
        <f>D248*E248</f>
        <v>#DIV/0!</v>
      </c>
      <c r="J248" s="732"/>
      <c r="K248" s="733"/>
    </row>
    <row r="249" spans="1:11" ht="15.75" thickBot="1">
      <c r="A249" s="721"/>
      <c r="B249" s="723"/>
      <c r="C249" s="725"/>
      <c r="D249" s="727"/>
      <c r="E249" s="729"/>
      <c r="F249" s="351"/>
      <c r="G249" s="731"/>
      <c r="H249" s="727"/>
      <c r="I249" s="358"/>
      <c r="J249" s="734"/>
      <c r="K249" s="735"/>
    </row>
    <row r="250" spans="1:11" ht="15.75" thickBot="1"/>
    <row r="251" spans="1:11" ht="16.5" thickBot="1">
      <c r="A251" s="370"/>
      <c r="B251" s="370"/>
      <c r="C251" s="717" t="str">
        <f>$A$3</f>
        <v>ООО БАЛТИК-ЛАЙТ</v>
      </c>
      <c r="D251" s="717"/>
      <c r="E251" s="717"/>
      <c r="F251" s="717"/>
      <c r="G251" s="717"/>
      <c r="H251" s="717"/>
      <c r="I251" s="717"/>
      <c r="J251" s="717"/>
      <c r="K251" s="717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8" t="s">
        <v>23459</v>
      </c>
      <c r="K252" s="719"/>
    </row>
    <row r="253" spans="1:11">
      <c r="A253" s="720">
        <v>13</v>
      </c>
      <c r="B253" s="722"/>
      <c r="C253" s="724">
        <f>C131</f>
        <v>0</v>
      </c>
      <c r="D253" s="726"/>
      <c r="E253" s="728" t="e">
        <f>J131/H131</f>
        <v>#DIV/0!</v>
      </c>
      <c r="F253" s="353"/>
      <c r="G253" s="730"/>
      <c r="H253" s="726">
        <v>1</v>
      </c>
      <c r="I253" s="357" t="e">
        <f>D253*E253</f>
        <v>#DIV/0!</v>
      </c>
      <c r="J253" s="732"/>
      <c r="K253" s="733"/>
    </row>
    <row r="254" spans="1:11" ht="15.75" thickBot="1">
      <c r="A254" s="721"/>
      <c r="B254" s="723"/>
      <c r="C254" s="725"/>
      <c r="D254" s="727"/>
      <c r="E254" s="729"/>
      <c r="F254" s="351"/>
      <c r="G254" s="731"/>
      <c r="H254" s="727"/>
      <c r="I254" s="358"/>
      <c r="J254" s="734"/>
      <c r="K254" s="735"/>
    </row>
    <row r="255" spans="1:11" ht="15.75" thickBot="1"/>
    <row r="256" spans="1:11" ht="16.5" thickBot="1">
      <c r="A256" s="370"/>
      <c r="B256" s="370"/>
      <c r="C256" s="717" t="str">
        <f>$A$3</f>
        <v>ООО БАЛТИК-ЛАЙТ</v>
      </c>
      <c r="D256" s="717"/>
      <c r="E256" s="717"/>
      <c r="F256" s="717"/>
      <c r="G256" s="717"/>
      <c r="H256" s="717"/>
      <c r="I256" s="717"/>
      <c r="J256" s="717"/>
      <c r="K256" s="717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8" t="s">
        <v>23459</v>
      </c>
      <c r="K257" s="719"/>
    </row>
    <row r="258" spans="1:11">
      <c r="A258" s="720">
        <v>14</v>
      </c>
      <c r="B258" s="722"/>
      <c r="C258" s="724">
        <f>C132</f>
        <v>0</v>
      </c>
      <c r="D258" s="726"/>
      <c r="E258" s="728" t="e">
        <f>J132/H132</f>
        <v>#DIV/0!</v>
      </c>
      <c r="F258" s="353"/>
      <c r="G258" s="730"/>
      <c r="H258" s="726">
        <v>1</v>
      </c>
      <c r="I258" s="357" t="e">
        <f>D258*E258</f>
        <v>#DIV/0!</v>
      </c>
      <c r="J258" s="732"/>
      <c r="K258" s="733"/>
    </row>
    <row r="259" spans="1:11" ht="15.75" thickBot="1">
      <c r="A259" s="721"/>
      <c r="B259" s="723"/>
      <c r="C259" s="725"/>
      <c r="D259" s="727"/>
      <c r="E259" s="729"/>
      <c r="F259" s="351"/>
      <c r="G259" s="731"/>
      <c r="H259" s="727"/>
      <c r="I259" s="358"/>
      <c r="J259" s="734"/>
      <c r="K259" s="735"/>
    </row>
    <row r="260" spans="1:11" ht="15.75" thickBot="1"/>
    <row r="261" spans="1:11" ht="16.5" thickBot="1">
      <c r="A261" s="370"/>
      <c r="B261" s="370"/>
      <c r="C261" s="717" t="str">
        <f>$A$3</f>
        <v>ООО БАЛТИК-ЛАЙТ</v>
      </c>
      <c r="D261" s="717"/>
      <c r="E261" s="717"/>
      <c r="F261" s="717"/>
      <c r="G261" s="717"/>
      <c r="H261" s="717"/>
      <c r="I261" s="717"/>
      <c r="J261" s="717"/>
      <c r="K261" s="717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8" t="s">
        <v>23459</v>
      </c>
      <c r="K262" s="719"/>
    </row>
    <row r="263" spans="1:11">
      <c r="A263" s="720">
        <v>15</v>
      </c>
      <c r="B263" s="722"/>
      <c r="C263" s="724">
        <f>C133</f>
        <v>0</v>
      </c>
      <c r="D263" s="726"/>
      <c r="E263" s="728" t="e">
        <f>J133/H133</f>
        <v>#DIV/0!</v>
      </c>
      <c r="F263" s="353"/>
      <c r="G263" s="730"/>
      <c r="H263" s="726">
        <v>1</v>
      </c>
      <c r="I263" s="357" t="e">
        <f>D263*E263</f>
        <v>#DIV/0!</v>
      </c>
      <c r="J263" s="732"/>
      <c r="K263" s="733"/>
    </row>
    <row r="264" spans="1:11" ht="15.75" thickBot="1">
      <c r="A264" s="721"/>
      <c r="B264" s="723"/>
      <c r="C264" s="725"/>
      <c r="D264" s="727"/>
      <c r="E264" s="729"/>
      <c r="F264" s="351"/>
      <c r="G264" s="731"/>
      <c r="H264" s="727"/>
      <c r="I264" s="358"/>
      <c r="J264" s="734"/>
      <c r="K264" s="735"/>
    </row>
    <row r="265" spans="1:11" ht="15.75" thickBot="1"/>
    <row r="266" spans="1:11" ht="16.5" thickBot="1">
      <c r="A266" s="370"/>
      <c r="B266" s="370"/>
      <c r="C266" s="717" t="str">
        <f>$A$3</f>
        <v>ООО БАЛТИК-ЛАЙТ</v>
      </c>
      <c r="D266" s="717"/>
      <c r="E266" s="717"/>
      <c r="F266" s="717"/>
      <c r="G266" s="717"/>
      <c r="H266" s="717"/>
      <c r="I266" s="717"/>
      <c r="J266" s="717"/>
      <c r="K266" s="717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8" t="s">
        <v>23459</v>
      </c>
      <c r="K267" s="719"/>
    </row>
    <row r="268" spans="1:11">
      <c r="A268" s="720">
        <v>16</v>
      </c>
      <c r="B268" s="722"/>
      <c r="C268" s="724">
        <f>C134</f>
        <v>0</v>
      </c>
      <c r="D268" s="726"/>
      <c r="E268" s="728" t="e">
        <f>J134/H134</f>
        <v>#DIV/0!</v>
      </c>
      <c r="F268" s="353"/>
      <c r="G268" s="730"/>
      <c r="H268" s="726">
        <v>1</v>
      </c>
      <c r="I268" s="357" t="e">
        <f>D268*E268</f>
        <v>#DIV/0!</v>
      </c>
      <c r="J268" s="732"/>
      <c r="K268" s="733"/>
    </row>
    <row r="269" spans="1:11" ht="15.75" thickBot="1">
      <c r="A269" s="721"/>
      <c r="B269" s="723"/>
      <c r="C269" s="725"/>
      <c r="D269" s="727"/>
      <c r="E269" s="729"/>
      <c r="F269" s="351"/>
      <c r="G269" s="731"/>
      <c r="H269" s="727"/>
      <c r="I269" s="358"/>
      <c r="J269" s="734"/>
      <c r="K269" s="735"/>
    </row>
    <row r="270" spans="1:11" ht="15.75" thickBot="1"/>
    <row r="271" spans="1:11" ht="16.5" thickBot="1">
      <c r="A271" s="370"/>
      <c r="B271" s="370"/>
      <c r="C271" s="717" t="str">
        <f>$A$3</f>
        <v>ООО БАЛТИК-ЛАЙТ</v>
      </c>
      <c r="D271" s="717"/>
      <c r="E271" s="717"/>
      <c r="F271" s="717"/>
      <c r="G271" s="717"/>
      <c r="H271" s="717"/>
      <c r="I271" s="717"/>
      <c r="J271" s="717"/>
      <c r="K271" s="717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8" t="s">
        <v>23459</v>
      </c>
      <c r="K272" s="719"/>
    </row>
    <row r="273" spans="1:11">
      <c r="A273" s="720">
        <v>17</v>
      </c>
      <c r="B273" s="722"/>
      <c r="C273" s="724">
        <f>C135</f>
        <v>0</v>
      </c>
      <c r="D273" s="726"/>
      <c r="E273" s="728" t="e">
        <f>J135/H135</f>
        <v>#DIV/0!</v>
      </c>
      <c r="F273" s="378"/>
      <c r="G273" s="730"/>
      <c r="H273" s="726">
        <v>1</v>
      </c>
      <c r="I273" s="357" t="e">
        <f>D273*E273</f>
        <v>#DIV/0!</v>
      </c>
      <c r="J273" s="732"/>
      <c r="K273" s="733"/>
    </row>
    <row r="274" spans="1:11" ht="15.75" thickBot="1">
      <c r="A274" s="721"/>
      <c r="B274" s="723"/>
      <c r="C274" s="725"/>
      <c r="D274" s="727"/>
      <c r="E274" s="729"/>
      <c r="F274" s="351"/>
      <c r="G274" s="731"/>
      <c r="H274" s="727"/>
      <c r="I274" s="358"/>
      <c r="J274" s="734"/>
      <c r="K274" s="735"/>
    </row>
    <row r="275" spans="1:11" ht="15.75" thickBot="1"/>
    <row r="276" spans="1:11" ht="16.5" thickBot="1">
      <c r="A276" s="370"/>
      <c r="B276" s="370"/>
      <c r="C276" s="717" t="str">
        <f>$A$3</f>
        <v>ООО БАЛТИК-ЛАЙТ</v>
      </c>
      <c r="D276" s="717"/>
      <c r="E276" s="717"/>
      <c r="F276" s="717"/>
      <c r="G276" s="717"/>
      <c r="H276" s="717"/>
      <c r="I276" s="717"/>
      <c r="J276" s="717"/>
      <c r="K276" s="717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8" t="s">
        <v>23459</v>
      </c>
      <c r="K277" s="719"/>
    </row>
    <row r="278" spans="1:11">
      <c r="A278" s="720">
        <v>18</v>
      </c>
      <c r="B278" s="722"/>
      <c r="C278" s="724">
        <f>C136</f>
        <v>0</v>
      </c>
      <c r="D278" s="726"/>
      <c r="E278" s="728" t="e">
        <f>J136/H136</f>
        <v>#DIV/0!</v>
      </c>
      <c r="F278" s="378"/>
      <c r="G278" s="730"/>
      <c r="H278" s="726">
        <v>1</v>
      </c>
      <c r="I278" s="357" t="e">
        <f>D278*E278</f>
        <v>#DIV/0!</v>
      </c>
      <c r="J278" s="732"/>
      <c r="K278" s="733"/>
    </row>
    <row r="279" spans="1:11" ht="15.75" thickBot="1">
      <c r="A279" s="721"/>
      <c r="B279" s="723"/>
      <c r="C279" s="725"/>
      <c r="D279" s="727"/>
      <c r="E279" s="729"/>
      <c r="F279" s="351"/>
      <c r="G279" s="731"/>
      <c r="H279" s="727"/>
      <c r="I279" s="358"/>
      <c r="J279" s="734"/>
      <c r="K279" s="735"/>
    </row>
    <row r="280" spans="1:11" ht="15.75" thickBot="1"/>
    <row r="281" spans="1:11" ht="16.5" thickBot="1">
      <c r="A281" s="370"/>
      <c r="B281" s="370"/>
      <c r="C281" s="717" t="str">
        <f>$A$3</f>
        <v>ООО БАЛТИК-ЛАЙТ</v>
      </c>
      <c r="D281" s="717"/>
      <c r="E281" s="717"/>
      <c r="F281" s="717"/>
      <c r="G281" s="717"/>
      <c r="H281" s="717"/>
      <c r="I281" s="717"/>
      <c r="J281" s="717"/>
      <c r="K281" s="717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8" t="s">
        <v>23459</v>
      </c>
      <c r="K282" s="719"/>
    </row>
    <row r="283" spans="1:11">
      <c r="A283" s="720">
        <v>19</v>
      </c>
      <c r="B283" s="722"/>
      <c r="C283" s="724">
        <f>C137</f>
        <v>0</v>
      </c>
      <c r="D283" s="726"/>
      <c r="E283" s="728" t="e">
        <f>J137/H137</f>
        <v>#DIV/0!</v>
      </c>
      <c r="F283" s="378"/>
      <c r="G283" s="730"/>
      <c r="H283" s="726">
        <v>1</v>
      </c>
      <c r="I283" s="357" t="e">
        <f>D283*E283</f>
        <v>#DIV/0!</v>
      </c>
      <c r="J283" s="732"/>
      <c r="K283" s="733"/>
    </row>
    <row r="284" spans="1:11" ht="15.75" thickBot="1">
      <c r="A284" s="721"/>
      <c r="B284" s="723"/>
      <c r="C284" s="725"/>
      <c r="D284" s="727"/>
      <c r="E284" s="729"/>
      <c r="F284" s="351"/>
      <c r="G284" s="731"/>
      <c r="H284" s="727"/>
      <c r="I284" s="358"/>
      <c r="J284" s="734"/>
      <c r="K284" s="735"/>
    </row>
    <row r="285" spans="1:11" ht="15.75" thickBot="1"/>
    <row r="286" spans="1:11" ht="16.5" thickBot="1">
      <c r="A286" s="370"/>
      <c r="B286" s="370"/>
      <c r="C286" s="717" t="str">
        <f>$A$3</f>
        <v>ООО БАЛТИК-ЛАЙТ</v>
      </c>
      <c r="D286" s="717"/>
      <c r="E286" s="717"/>
      <c r="F286" s="717"/>
      <c r="G286" s="717"/>
      <c r="H286" s="717"/>
      <c r="I286" s="717"/>
      <c r="J286" s="717"/>
      <c r="K286" s="717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8" t="s">
        <v>23459</v>
      </c>
      <c r="K287" s="719"/>
    </row>
    <row r="288" spans="1:11">
      <c r="A288" s="720">
        <v>20</v>
      </c>
      <c r="B288" s="722"/>
      <c r="C288" s="724">
        <f>C138</f>
        <v>0</v>
      </c>
      <c r="D288" s="726"/>
      <c r="E288" s="728" t="e">
        <f>J138/H138</f>
        <v>#DIV/0!</v>
      </c>
      <c r="F288" s="378"/>
      <c r="G288" s="730"/>
      <c r="H288" s="726">
        <v>1</v>
      </c>
      <c r="I288" s="357" t="e">
        <f>D288*E288</f>
        <v>#DIV/0!</v>
      </c>
      <c r="J288" s="732"/>
      <c r="K288" s="733"/>
    </row>
    <row r="289" spans="1:11" ht="15.75" thickBot="1">
      <c r="A289" s="721"/>
      <c r="B289" s="723"/>
      <c r="C289" s="725"/>
      <c r="D289" s="727"/>
      <c r="E289" s="729"/>
      <c r="F289" s="351"/>
      <c r="G289" s="731"/>
      <c r="H289" s="727"/>
      <c r="I289" s="358"/>
      <c r="J289" s="734"/>
      <c r="K289" s="735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63" priority="6" operator="greaterThan">
      <formula>0</formula>
    </cfRule>
  </conditionalFormatting>
  <conditionalFormatting sqref="G180:K180 C181:K183 A182:B183">
    <cfRule type="cellIs" dxfId="62" priority="5" operator="greaterThan">
      <formula>0</formula>
    </cfRule>
  </conditionalFormatting>
  <conditionalFormatting sqref="G180:K180 C181:K183 A182:B183">
    <cfRule type="cellIs" dxfId="61" priority="4" operator="greaterThan">
      <formula>0</formula>
    </cfRule>
  </conditionalFormatting>
  <conditionalFormatting sqref="G180:K180 C181:K183 A182:B183">
    <cfRule type="cellIs" dxfId="60" priority="3" operator="greaterThan">
      <formula>0</formula>
    </cfRule>
  </conditionalFormatting>
  <conditionalFormatting sqref="K9:K10 D7:K7 F11">
    <cfRule type="cellIs" dxfId="59" priority="2" operator="equal">
      <formula>0</formula>
    </cfRule>
  </conditionalFormatting>
  <conditionalFormatting sqref="K9:K10 D7:K7 F11">
    <cfRule type="cellIs" dxfId="58" priority="1" operator="equal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N289"/>
  <sheetViews>
    <sheetView showZeros="0" topLeftCell="A109" zoomScaleNormal="100" workbookViewId="0">
      <selection activeCell="M109" sqref="M109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46" t="str">
        <f>ЗАЯВКА!E8</f>
        <v>ООО БАЛТИК-ЛАЙТ</v>
      </c>
      <c r="B3" s="746"/>
      <c r="C3" s="746"/>
      <c r="D3" s="746"/>
      <c r="E3" s="115"/>
      <c r="F3" s="748" t="s">
        <v>1</v>
      </c>
      <c r="G3" s="748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42698</v>
      </c>
    </row>
    <row r="5" spans="1:11" ht="15.75">
      <c r="A5" s="749" t="s">
        <v>2</v>
      </c>
      <c r="B5" s="749"/>
      <c r="C5" s="749"/>
      <c r="D5" s="749"/>
      <c r="E5" s="749"/>
      <c r="F5" s="749"/>
      <c r="G5" s="749"/>
      <c r="H5" s="749"/>
      <c r="I5" s="749"/>
      <c r="J5" s="749"/>
      <c r="K5" s="749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50">
        <f>'позиции для рачета'!B20</f>
        <v>0</v>
      </c>
      <c r="E7" s="751"/>
      <c r="F7" s="751"/>
      <c r="G7" s="751"/>
      <c r="H7" s="751"/>
      <c r="I7" s="751"/>
      <c r="J7" s="751"/>
      <c r="K7" s="752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рачета'!E20</f>
        <v>0</v>
      </c>
      <c r="G9" s="756">
        <f>'позиции для рачета'!C20</f>
        <v>0</v>
      </c>
      <c r="H9" s="1"/>
      <c r="I9" s="22" t="s">
        <v>23474</v>
      </c>
      <c r="J9" s="22"/>
      <c r="K9" s="275">
        <v>0.8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рачета'!F20</f>
        <v>0</v>
      </c>
      <c r="G10" s="757"/>
      <c r="H10" s="1"/>
      <c r="I10" s="21" t="s">
        <v>115</v>
      </c>
      <c r="J10" s="21"/>
      <c r="K10" s="275">
        <v>0.1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рачета'!D20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58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58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58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59" t="s">
        <v>152</v>
      </c>
      <c r="D17" s="759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hidden="1">
      <c r="A19" s="109">
        <v>1</v>
      </c>
      <c r="B19" s="297"/>
      <c r="C19" s="412" t="str">
        <f>' Шаблон материалов'!B2</f>
        <v>Профиль Пилон 80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хлыст</v>
      </c>
      <c r="G19" s="412">
        <f>' Шаблон материалов'!F2</f>
        <v>8844</v>
      </c>
      <c r="H19" s="412"/>
      <c r="I19" s="413">
        <f t="shared" ref="I19:I82" si="0">$F$11*H19*D19</f>
        <v>0</v>
      </c>
      <c r="J19" s="775">
        <f>G19*I19*E19</f>
        <v>0</v>
      </c>
      <c r="K19" s="776"/>
    </row>
    <row r="20" spans="1:11" hidden="1">
      <c r="A20" s="109">
        <v>2</v>
      </c>
      <c r="B20" s="297"/>
      <c r="C20" s="412" t="str">
        <f>' Шаблон материалов'!B3</f>
        <v>Труба 80 х 80 х 3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метр. Пог.</v>
      </c>
      <c r="G20" s="412">
        <f>' Шаблон материалов'!F3</f>
        <v>280</v>
      </c>
      <c r="H20" s="412"/>
      <c r="I20" s="413">
        <f t="shared" si="0"/>
        <v>0</v>
      </c>
      <c r="J20" s="775">
        <f t="shared" ref="J20:J83" si="1">G20*I20*E20</f>
        <v>0</v>
      </c>
      <c r="K20" s="776"/>
    </row>
    <row r="21" spans="1:11" hidden="1">
      <c r="A21" s="109">
        <v>3</v>
      </c>
      <c r="B21" s="297"/>
      <c r="C21" s="412" t="str">
        <f>' Шаблон материалов'!B4</f>
        <v>Акрил мол. 3 мм</v>
      </c>
      <c r="D21" s="412">
        <f>' Шаблон материалов'!C4</f>
        <v>1</v>
      </c>
      <c r="E21" s="412">
        <f>' Шаблон материалов'!D4</f>
        <v>1</v>
      </c>
      <c r="F21" s="412" t="str">
        <f>' Шаблон материалов'!E4</f>
        <v>кв. метр</v>
      </c>
      <c r="G21" s="412">
        <f>' Шаблон материалов'!F4</f>
        <v>1340</v>
      </c>
      <c r="H21" s="412"/>
      <c r="I21" s="413">
        <f t="shared" si="0"/>
        <v>0</v>
      </c>
      <c r="J21" s="775">
        <f t="shared" si="1"/>
        <v>0</v>
      </c>
      <c r="K21" s="776"/>
    </row>
    <row r="22" spans="1:11" hidden="1">
      <c r="A22" s="109">
        <v>4</v>
      </c>
      <c r="B22" s="297"/>
      <c r="C22" s="412" t="str">
        <f>' Шаблон материалов'!B5</f>
        <v>Уголок 50 х 50 х 5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метр. Пог.</v>
      </c>
      <c r="G22" s="412">
        <f>' Шаблон материалов'!F5</f>
        <v>140</v>
      </c>
      <c r="H22" s="412"/>
      <c r="I22" s="413">
        <f t="shared" si="0"/>
        <v>0</v>
      </c>
      <c r="J22" s="775">
        <f t="shared" si="1"/>
        <v>0</v>
      </c>
      <c r="K22" s="776"/>
    </row>
    <row r="23" spans="1:11" hidden="1">
      <c r="A23" s="109">
        <v>5</v>
      </c>
      <c r="B23" s="297"/>
      <c r="C23" s="412" t="str">
        <f>' Шаблон материалов'!B6</f>
        <v>Модуль светодиодный 5050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шт.</v>
      </c>
      <c r="G23" s="412">
        <f>' Шаблон материалов'!F6</f>
        <v>35</v>
      </c>
      <c r="H23" s="412"/>
      <c r="I23" s="413">
        <f t="shared" si="0"/>
        <v>0</v>
      </c>
      <c r="J23" s="775">
        <f t="shared" si="1"/>
        <v>0</v>
      </c>
      <c r="K23" s="776"/>
    </row>
    <row r="24" spans="1:11" hidden="1">
      <c r="A24" s="109">
        <v>6</v>
      </c>
      <c r="B24" s="297"/>
      <c r="C24" s="412" t="str">
        <f>' Шаблон материалов'!B7</f>
        <v>Блок питания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шт.</v>
      </c>
      <c r="G24" s="412">
        <f>' Шаблон материалов'!F7</f>
        <v>1200</v>
      </c>
      <c r="H24" s="412"/>
      <c r="I24" s="413">
        <f t="shared" si="0"/>
        <v>0</v>
      </c>
      <c r="J24" s="775">
        <f t="shared" si="1"/>
        <v>0</v>
      </c>
      <c r="K24" s="776"/>
    </row>
    <row r="25" spans="1:11" hidden="1">
      <c r="A25" s="109">
        <v>7</v>
      </c>
      <c r="B25" s="297"/>
      <c r="C25" s="412" t="str">
        <f>' Шаблон материалов'!B8</f>
        <v>Полноцветная печать транслюцентная</v>
      </c>
      <c r="D25" s="412">
        <f>' Шаблон материалов'!C8</f>
        <v>1</v>
      </c>
      <c r="E25" s="412">
        <f>' Шаблон материалов'!D8</f>
        <v>1</v>
      </c>
      <c r="F25" s="412" t="str">
        <f>' Шаблон материалов'!E8</f>
        <v>кв. метр</v>
      </c>
      <c r="G25" s="412">
        <f>' Шаблон материалов'!F8</f>
        <v>760</v>
      </c>
      <c r="H25" s="412"/>
      <c r="I25" s="413">
        <f t="shared" si="0"/>
        <v>0</v>
      </c>
      <c r="J25" s="775">
        <f t="shared" si="1"/>
        <v>0</v>
      </c>
      <c r="K25" s="776"/>
    </row>
    <row r="26" spans="1:11" hidden="1">
      <c r="A26" s="109">
        <v>8</v>
      </c>
      <c r="B26" s="297"/>
      <c r="C26" s="412" t="str">
        <f>' Шаблон материалов'!B9</f>
        <v>Провод 3-хжильный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метр. Пог.</v>
      </c>
      <c r="G26" s="412">
        <f>' Шаблон материалов'!F9</f>
        <v>26</v>
      </c>
      <c r="H26" s="412"/>
      <c r="I26" s="413">
        <f t="shared" si="0"/>
        <v>0</v>
      </c>
      <c r="J26" s="775">
        <f t="shared" si="1"/>
        <v>0</v>
      </c>
      <c r="K26" s="776"/>
    </row>
    <row r="27" spans="1:11" hidden="1">
      <c r="A27" s="109">
        <v>9</v>
      </c>
      <c r="B27" s="300"/>
      <c r="C27" s="412" t="str">
        <f>' Шаблон материалов'!B10</f>
        <v>Блок бетонный 1 х 1 х 0,15 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куб. метр</v>
      </c>
      <c r="G27" s="412">
        <f>' Шаблон материалов'!F10</f>
        <v>20000</v>
      </c>
      <c r="H27" s="412"/>
      <c r="I27" s="413">
        <f t="shared" si="0"/>
        <v>0</v>
      </c>
      <c r="J27" s="775">
        <f t="shared" si="1"/>
        <v>0</v>
      </c>
      <c r="K27" s="776"/>
    </row>
    <row r="28" spans="1:11" hidden="1">
      <c r="A28" s="109">
        <v>10</v>
      </c>
      <c r="B28" s="300"/>
      <c r="C28" s="412" t="str">
        <f>' Шаблон материалов'!B11</f>
        <v>Блок бетонный 2 х 3 х 0,7 м</v>
      </c>
      <c r="D28" s="412">
        <f>' Шаблон материалов'!C11</f>
        <v>1</v>
      </c>
      <c r="E28" s="412">
        <f>' Шаблон материалов'!D11</f>
        <v>1</v>
      </c>
      <c r="F28" s="412" t="str">
        <f>' Шаблон материалов'!E11</f>
        <v>куб. метр</v>
      </c>
      <c r="G28" s="412">
        <f>' Шаблон материалов'!F11</f>
        <v>20000</v>
      </c>
      <c r="H28" s="412"/>
      <c r="I28" s="413">
        <f t="shared" si="0"/>
        <v>0</v>
      </c>
      <c r="J28" s="775">
        <f t="shared" si="1"/>
        <v>0</v>
      </c>
      <c r="K28" s="776"/>
    </row>
    <row r="29" spans="1:11" hidden="1">
      <c r="A29" s="109">
        <v>11</v>
      </c>
      <c r="B29" s="300"/>
      <c r="C29" s="412">
        <f>' Шаблон материалов'!B12</f>
        <v>0</v>
      </c>
      <c r="D29" s="412">
        <f>' Шаблон материалов'!C12</f>
        <v>0</v>
      </c>
      <c r="E29" s="412">
        <f>' Шаблон материалов'!D12</f>
        <v>0</v>
      </c>
      <c r="F29" s="412">
        <f>' Шаблон материалов'!E12</f>
        <v>0</v>
      </c>
      <c r="G29" s="412">
        <f>' Шаблон материалов'!F12</f>
        <v>0</v>
      </c>
      <c r="H29" s="412"/>
      <c r="I29" s="413">
        <f t="shared" si="0"/>
        <v>0</v>
      </c>
      <c r="J29" s="775">
        <f t="shared" si="1"/>
        <v>0</v>
      </c>
      <c r="K29" s="776"/>
    </row>
    <row r="30" spans="1:11" hidden="1">
      <c r="A30" s="109">
        <v>12</v>
      </c>
      <c r="B30" s="300"/>
      <c r="C30" s="412">
        <f>' Шаблон материалов'!B13</f>
        <v>0</v>
      </c>
      <c r="D30" s="412">
        <f>' Шаблон материалов'!C13</f>
        <v>0</v>
      </c>
      <c r="E30" s="412">
        <f>' Шаблон материалов'!D13</f>
        <v>0</v>
      </c>
      <c r="F30" s="412">
        <f>' Шаблон материалов'!E13</f>
        <v>0</v>
      </c>
      <c r="G30" s="412">
        <f>' Шаблон материалов'!F13</f>
        <v>0</v>
      </c>
      <c r="H30" s="412"/>
      <c r="I30" s="413">
        <f t="shared" si="0"/>
        <v>0</v>
      </c>
      <c r="J30" s="775">
        <f t="shared" si="1"/>
        <v>0</v>
      </c>
      <c r="K30" s="776"/>
    </row>
    <row r="31" spans="1:11" hidden="1">
      <c r="A31" s="109">
        <v>13</v>
      </c>
      <c r="B31" s="300"/>
      <c r="C31" s="412">
        <f>' Шаблон материалов'!B14</f>
        <v>0</v>
      </c>
      <c r="D31" s="412">
        <f>' Шаблон материалов'!C14</f>
        <v>0</v>
      </c>
      <c r="E31" s="412">
        <f>' Шаблон материалов'!D14</f>
        <v>0</v>
      </c>
      <c r="F31" s="412">
        <f>' Шаблон материалов'!E14</f>
        <v>0</v>
      </c>
      <c r="G31" s="412">
        <f>' Шаблон материалов'!F14</f>
        <v>0</v>
      </c>
      <c r="H31" s="412"/>
      <c r="I31" s="413">
        <f t="shared" si="0"/>
        <v>0</v>
      </c>
      <c r="J31" s="775">
        <f t="shared" si="1"/>
        <v>0</v>
      </c>
      <c r="K31" s="776"/>
    </row>
    <row r="32" spans="1:11" hidden="1">
      <c r="A32" s="109">
        <v>14</v>
      </c>
      <c r="B32" s="300"/>
      <c r="C32" s="412">
        <f>' Шаблон материалов'!B15</f>
        <v>0</v>
      </c>
      <c r="D32" s="412">
        <f>' Шаблон материалов'!C15</f>
        <v>0</v>
      </c>
      <c r="E32" s="412">
        <f>' Шаблон материалов'!D15</f>
        <v>0</v>
      </c>
      <c r="F32" s="412">
        <f>' Шаблон материалов'!E15</f>
        <v>0</v>
      </c>
      <c r="G32" s="412">
        <f>' Шаблон материалов'!F15</f>
        <v>0</v>
      </c>
      <c r="H32" s="412"/>
      <c r="I32" s="413">
        <f t="shared" si="0"/>
        <v>0</v>
      </c>
      <c r="J32" s="775">
        <f t="shared" si="1"/>
        <v>0</v>
      </c>
      <c r="K32" s="776"/>
    </row>
    <row r="33" spans="1:11" hidden="1">
      <c r="A33" s="109">
        <v>15</v>
      </c>
      <c r="B33" s="300"/>
      <c r="C33" s="412">
        <f>' Шаблон материалов'!B16</f>
        <v>0</v>
      </c>
      <c r="D33" s="412">
        <f>' Шаблон материалов'!C16</f>
        <v>0</v>
      </c>
      <c r="E33" s="412">
        <f>' Шаблон материалов'!D16</f>
        <v>0</v>
      </c>
      <c r="F33" s="412">
        <f>' Шаблон материалов'!E16</f>
        <v>0</v>
      </c>
      <c r="G33" s="412">
        <f>' Шаблон материалов'!F16</f>
        <v>0</v>
      </c>
      <c r="H33" s="412"/>
      <c r="I33" s="413">
        <f t="shared" si="0"/>
        <v>0</v>
      </c>
      <c r="J33" s="775">
        <f t="shared" si="1"/>
        <v>0</v>
      </c>
      <c r="K33" s="776"/>
    </row>
    <row r="34" spans="1:11" hidden="1">
      <c r="A34" s="109">
        <v>16</v>
      </c>
      <c r="B34" s="300"/>
      <c r="C34" s="412">
        <f>' Шаблон материалов'!B17</f>
        <v>0</v>
      </c>
      <c r="D34" s="412">
        <f>' Шаблон материалов'!C17</f>
        <v>0</v>
      </c>
      <c r="E34" s="412">
        <f>' Шаблон материалов'!D17</f>
        <v>0</v>
      </c>
      <c r="F34" s="412">
        <f>' Шаблон материалов'!E17</f>
        <v>0</v>
      </c>
      <c r="G34" s="412">
        <f>' Шаблон материалов'!F17</f>
        <v>0</v>
      </c>
      <c r="H34" s="412"/>
      <c r="I34" s="413">
        <f t="shared" si="0"/>
        <v>0</v>
      </c>
      <c r="J34" s="775">
        <f t="shared" si="1"/>
        <v>0</v>
      </c>
      <c r="K34" s="776"/>
    </row>
    <row r="35" spans="1:11" hidden="1">
      <c r="A35" s="109">
        <v>17</v>
      </c>
      <c r="B35" s="300"/>
      <c r="C35" s="412">
        <f>' Шаблон материалов'!B18</f>
        <v>0</v>
      </c>
      <c r="D35" s="412">
        <f>' Шаблон материалов'!C18</f>
        <v>0</v>
      </c>
      <c r="E35" s="412">
        <f>' Шаблон материалов'!D18</f>
        <v>0</v>
      </c>
      <c r="F35" s="412">
        <f>' Шаблон материалов'!E18</f>
        <v>0</v>
      </c>
      <c r="G35" s="412">
        <f>' Шаблон материалов'!F18</f>
        <v>0</v>
      </c>
      <c r="H35" s="412"/>
      <c r="I35" s="413">
        <f t="shared" si="0"/>
        <v>0</v>
      </c>
      <c r="J35" s="775">
        <f t="shared" si="1"/>
        <v>0</v>
      </c>
      <c r="K35" s="776"/>
    </row>
    <row r="36" spans="1:11" hidden="1">
      <c r="A36" s="109">
        <v>18</v>
      </c>
      <c r="B36" s="300"/>
      <c r="C36" s="412">
        <f>' Шаблон материалов'!B19</f>
        <v>0</v>
      </c>
      <c r="D36" s="412">
        <f>' Шаблон материалов'!C19</f>
        <v>0</v>
      </c>
      <c r="E36" s="412">
        <f>' Шаблон материалов'!D19</f>
        <v>0</v>
      </c>
      <c r="F36" s="412">
        <f>' Шаблон материалов'!E19</f>
        <v>0</v>
      </c>
      <c r="G36" s="412">
        <f>' Шаблон материалов'!F19</f>
        <v>0</v>
      </c>
      <c r="H36" s="412"/>
      <c r="I36" s="413">
        <f t="shared" si="0"/>
        <v>0</v>
      </c>
      <c r="J36" s="775">
        <f t="shared" si="1"/>
        <v>0</v>
      </c>
      <c r="K36" s="776"/>
    </row>
    <row r="37" spans="1:11" hidden="1">
      <c r="A37" s="109">
        <v>19</v>
      </c>
      <c r="B37" s="300"/>
      <c r="C37" s="412">
        <f>' Шаблон материалов'!B20</f>
        <v>0</v>
      </c>
      <c r="D37" s="412">
        <f>' Шаблон материалов'!C20</f>
        <v>0</v>
      </c>
      <c r="E37" s="412">
        <f>' Шаблон материалов'!D20</f>
        <v>0</v>
      </c>
      <c r="F37" s="412">
        <f>' Шаблон материалов'!E20</f>
        <v>0</v>
      </c>
      <c r="G37" s="412">
        <f>' Шаблон материалов'!F20</f>
        <v>0</v>
      </c>
      <c r="H37" s="412"/>
      <c r="I37" s="413">
        <f t="shared" si="0"/>
        <v>0</v>
      </c>
      <c r="J37" s="775">
        <f t="shared" si="1"/>
        <v>0</v>
      </c>
      <c r="K37" s="776"/>
    </row>
    <row r="38" spans="1:11" hidden="1">
      <c r="A38" s="109">
        <v>20</v>
      </c>
      <c r="B38" s="300"/>
      <c r="C38" s="412">
        <f>' Шаблон материалов'!B21</f>
        <v>0</v>
      </c>
      <c r="D38" s="412">
        <f>' Шаблон материалов'!C21</f>
        <v>0</v>
      </c>
      <c r="E38" s="412">
        <f>' Шаблон материалов'!D21</f>
        <v>0</v>
      </c>
      <c r="F38" s="412">
        <f>' Шаблон материалов'!E21</f>
        <v>0</v>
      </c>
      <c r="G38" s="412">
        <f>' Шаблон материалов'!F21</f>
        <v>0</v>
      </c>
      <c r="H38" s="412"/>
      <c r="I38" s="413">
        <f t="shared" si="0"/>
        <v>0</v>
      </c>
      <c r="J38" s="775">
        <f t="shared" si="1"/>
        <v>0</v>
      </c>
      <c r="K38" s="776"/>
    </row>
    <row r="39" spans="1:11" hidden="1">
      <c r="A39" s="109">
        <v>21</v>
      </c>
      <c r="B39" s="300"/>
      <c r="C39" s="412">
        <f>' Шаблон материалов'!B22</f>
        <v>0</v>
      </c>
      <c r="D39" s="412">
        <f>' Шаблон материалов'!C22</f>
        <v>0</v>
      </c>
      <c r="E39" s="412">
        <f>' Шаблон материалов'!D22</f>
        <v>0</v>
      </c>
      <c r="F39" s="412">
        <f>' Шаблон материалов'!E22</f>
        <v>0</v>
      </c>
      <c r="G39" s="412">
        <f>' Шаблон материалов'!F22</f>
        <v>0</v>
      </c>
      <c r="H39" s="412"/>
      <c r="I39" s="413">
        <f t="shared" si="0"/>
        <v>0</v>
      </c>
      <c r="J39" s="775">
        <f t="shared" si="1"/>
        <v>0</v>
      </c>
      <c r="K39" s="776"/>
    </row>
    <row r="40" spans="1:11" hidden="1">
      <c r="A40" s="109">
        <v>22</v>
      </c>
      <c r="B40" s="300"/>
      <c r="C40" s="412">
        <f>' Шаблон материалов'!B23</f>
        <v>0</v>
      </c>
      <c r="D40" s="412">
        <f>' Шаблон материалов'!C23</f>
        <v>0</v>
      </c>
      <c r="E40" s="412">
        <f>' Шаблон материалов'!D23</f>
        <v>0</v>
      </c>
      <c r="F40" s="412">
        <f>' Шаблон материалов'!E23</f>
        <v>0</v>
      </c>
      <c r="G40" s="412">
        <f>' Шаблон материалов'!F23</f>
        <v>0</v>
      </c>
      <c r="H40" s="412"/>
      <c r="I40" s="413">
        <f t="shared" si="0"/>
        <v>0</v>
      </c>
      <c r="J40" s="775">
        <f t="shared" si="1"/>
        <v>0</v>
      </c>
      <c r="K40" s="776"/>
    </row>
    <row r="41" spans="1:11" hidden="1">
      <c r="A41" s="109">
        <v>23</v>
      </c>
      <c r="B41" s="300"/>
      <c r="C41" s="412">
        <f>' Шаблон материалов'!B24</f>
        <v>0</v>
      </c>
      <c r="D41" s="412">
        <f>' Шаблон материалов'!C24</f>
        <v>0</v>
      </c>
      <c r="E41" s="412">
        <f>' Шаблон материалов'!D24</f>
        <v>0</v>
      </c>
      <c r="F41" s="412">
        <f>' Шаблон материалов'!E24</f>
        <v>0</v>
      </c>
      <c r="G41" s="412">
        <f>' Шаблон материалов'!F24</f>
        <v>0</v>
      </c>
      <c r="H41" s="412"/>
      <c r="I41" s="413">
        <f t="shared" si="0"/>
        <v>0</v>
      </c>
      <c r="J41" s="775">
        <f t="shared" si="1"/>
        <v>0</v>
      </c>
      <c r="K41" s="776"/>
    </row>
    <row r="42" spans="1:11" hidden="1">
      <c r="A42" s="109">
        <v>24</v>
      </c>
      <c r="B42" s="300"/>
      <c r="C42" s="412">
        <f>' Шаблон материалов'!B25</f>
        <v>0</v>
      </c>
      <c r="D42" s="412">
        <f>' Шаблон материалов'!C25</f>
        <v>0</v>
      </c>
      <c r="E42" s="412">
        <f>' Шаблон материалов'!D25</f>
        <v>0</v>
      </c>
      <c r="F42" s="412">
        <f>' Шаблон материалов'!E25</f>
        <v>0</v>
      </c>
      <c r="G42" s="412">
        <f>' Шаблон материалов'!F25</f>
        <v>0</v>
      </c>
      <c r="H42" s="412"/>
      <c r="I42" s="413">
        <f t="shared" si="0"/>
        <v>0</v>
      </c>
      <c r="J42" s="775">
        <f t="shared" si="1"/>
        <v>0</v>
      </c>
      <c r="K42" s="776"/>
    </row>
    <row r="43" spans="1:11" hidden="1">
      <c r="A43" s="109">
        <v>25</v>
      </c>
      <c r="B43" s="300"/>
      <c r="C43" s="412">
        <f>' Шаблон материалов'!B26</f>
        <v>0</v>
      </c>
      <c r="D43" s="412">
        <f>' Шаблон материалов'!C26</f>
        <v>0</v>
      </c>
      <c r="E43" s="412">
        <f>' Шаблон материалов'!D26</f>
        <v>0</v>
      </c>
      <c r="F43" s="412">
        <f>' Шаблон материалов'!E26</f>
        <v>0</v>
      </c>
      <c r="G43" s="412">
        <f>' Шаблон материалов'!F26</f>
        <v>0</v>
      </c>
      <c r="H43" s="412"/>
      <c r="I43" s="413">
        <f t="shared" si="0"/>
        <v>0</v>
      </c>
      <c r="J43" s="775">
        <f t="shared" si="1"/>
        <v>0</v>
      </c>
      <c r="K43" s="776"/>
    </row>
    <row r="44" spans="1:11" hidden="1">
      <c r="A44" s="109">
        <v>26</v>
      </c>
      <c r="B44" s="300"/>
      <c r="C44" s="412">
        <f>' Шаблон материалов'!B27</f>
        <v>0</v>
      </c>
      <c r="D44" s="412">
        <f>' Шаблон материалов'!C27</f>
        <v>0</v>
      </c>
      <c r="E44" s="412">
        <f>' Шаблон материалов'!D27</f>
        <v>0</v>
      </c>
      <c r="F44" s="412">
        <f>' Шаблон материалов'!E27</f>
        <v>0</v>
      </c>
      <c r="G44" s="412">
        <f>' Шаблон материалов'!F27</f>
        <v>0</v>
      </c>
      <c r="H44" s="412"/>
      <c r="I44" s="413">
        <f t="shared" si="0"/>
        <v>0</v>
      </c>
      <c r="J44" s="775">
        <f t="shared" si="1"/>
        <v>0</v>
      </c>
      <c r="K44" s="776"/>
    </row>
    <row r="45" spans="1:11" hidden="1">
      <c r="A45" s="109">
        <v>27</v>
      </c>
      <c r="B45" s="300"/>
      <c r="C45" s="412">
        <f>' Шаблон материалов'!B28</f>
        <v>0</v>
      </c>
      <c r="D45" s="412">
        <f>' Шаблон материалов'!C28</f>
        <v>0</v>
      </c>
      <c r="E45" s="412">
        <f>' Шаблон материалов'!D28</f>
        <v>0</v>
      </c>
      <c r="F45" s="412">
        <f>' Шаблон материалов'!E28</f>
        <v>0</v>
      </c>
      <c r="G45" s="412">
        <f>' Шаблон материалов'!F28</f>
        <v>0</v>
      </c>
      <c r="H45" s="412"/>
      <c r="I45" s="413">
        <f t="shared" si="0"/>
        <v>0</v>
      </c>
      <c r="J45" s="775">
        <f t="shared" si="1"/>
        <v>0</v>
      </c>
      <c r="K45" s="776"/>
    </row>
    <row r="46" spans="1:11" hidden="1">
      <c r="A46" s="109">
        <v>28</v>
      </c>
      <c r="B46" s="300"/>
      <c r="C46" s="412">
        <f>' Шаблон материалов'!B29</f>
        <v>0</v>
      </c>
      <c r="D46" s="412">
        <f>' Шаблон материалов'!C29</f>
        <v>0</v>
      </c>
      <c r="E46" s="412">
        <f>' Шаблон материалов'!D29</f>
        <v>0</v>
      </c>
      <c r="F46" s="412">
        <f>' Шаблон материалов'!E29</f>
        <v>0</v>
      </c>
      <c r="G46" s="412">
        <f>' Шаблон материалов'!F29</f>
        <v>0</v>
      </c>
      <c r="H46" s="412"/>
      <c r="I46" s="413">
        <f t="shared" si="0"/>
        <v>0</v>
      </c>
      <c r="J46" s="775">
        <f t="shared" si="1"/>
        <v>0</v>
      </c>
      <c r="K46" s="776"/>
    </row>
    <row r="47" spans="1:11" hidden="1">
      <c r="A47" s="109">
        <v>29</v>
      </c>
      <c r="B47" s="300"/>
      <c r="C47" s="412">
        <f>' Шаблон материалов'!B30</f>
        <v>0</v>
      </c>
      <c r="D47" s="412">
        <f>' Шаблон материалов'!C30</f>
        <v>0</v>
      </c>
      <c r="E47" s="412">
        <f>' Шаблон материалов'!D30</f>
        <v>0</v>
      </c>
      <c r="F47" s="412">
        <f>' Шаблон материалов'!E30</f>
        <v>0</v>
      </c>
      <c r="G47" s="412">
        <f>' Шаблон материалов'!F30</f>
        <v>0</v>
      </c>
      <c r="H47" s="412"/>
      <c r="I47" s="413">
        <f t="shared" si="0"/>
        <v>0</v>
      </c>
      <c r="J47" s="775">
        <f t="shared" si="1"/>
        <v>0</v>
      </c>
      <c r="K47" s="776"/>
    </row>
    <row r="48" spans="1:11" hidden="1">
      <c r="A48" s="109">
        <v>30</v>
      </c>
      <c r="B48" s="300"/>
      <c r="C48" s="412">
        <f>' Шаблон материалов'!B31</f>
        <v>0</v>
      </c>
      <c r="D48" s="412">
        <f>' Шаблон материалов'!C31</f>
        <v>0</v>
      </c>
      <c r="E48" s="412">
        <f>' Шаблон материалов'!D31</f>
        <v>0</v>
      </c>
      <c r="F48" s="412">
        <f>' Шаблон материалов'!E31</f>
        <v>0</v>
      </c>
      <c r="G48" s="412">
        <f>' Шаблон материалов'!F31</f>
        <v>0</v>
      </c>
      <c r="H48" s="412"/>
      <c r="I48" s="413">
        <f t="shared" si="0"/>
        <v>0</v>
      </c>
      <c r="J48" s="775">
        <f t="shared" si="1"/>
        <v>0</v>
      </c>
      <c r="K48" s="776"/>
    </row>
    <row r="49" spans="1:11" hidden="1">
      <c r="A49" s="109">
        <v>31</v>
      </c>
      <c r="B49" s="300"/>
      <c r="C49" s="412">
        <f>' Шаблон материалов'!B32</f>
        <v>0</v>
      </c>
      <c r="D49" s="412">
        <f>' Шаблон материалов'!C32</f>
        <v>0</v>
      </c>
      <c r="E49" s="412">
        <f>' Шаблон материалов'!D32</f>
        <v>0</v>
      </c>
      <c r="F49" s="412">
        <f>' Шаблон материалов'!E32</f>
        <v>0</v>
      </c>
      <c r="G49" s="412">
        <f>' Шаблон материалов'!F32</f>
        <v>0</v>
      </c>
      <c r="H49" s="412"/>
      <c r="I49" s="413">
        <f t="shared" si="0"/>
        <v>0</v>
      </c>
      <c r="J49" s="775">
        <f t="shared" si="1"/>
        <v>0</v>
      </c>
      <c r="K49" s="776"/>
    </row>
    <row r="50" spans="1:11" hidden="1">
      <c r="A50" s="109">
        <v>32</v>
      </c>
      <c r="B50" s="300"/>
      <c r="C50" s="412">
        <f>' Шаблон материалов'!B33</f>
        <v>0</v>
      </c>
      <c r="D50" s="412">
        <f>' Шаблон материалов'!C33</f>
        <v>0</v>
      </c>
      <c r="E50" s="412">
        <f>' Шаблон материалов'!D33</f>
        <v>0</v>
      </c>
      <c r="F50" s="412">
        <f>' Шаблон материалов'!E33</f>
        <v>0</v>
      </c>
      <c r="G50" s="412">
        <f>' Шаблон материалов'!F33</f>
        <v>0</v>
      </c>
      <c r="H50" s="412"/>
      <c r="I50" s="413">
        <f t="shared" si="0"/>
        <v>0</v>
      </c>
      <c r="J50" s="775">
        <f t="shared" si="1"/>
        <v>0</v>
      </c>
      <c r="K50" s="776"/>
    </row>
    <row r="51" spans="1:11" hidden="1">
      <c r="A51" s="109">
        <v>33</v>
      </c>
      <c r="B51" s="300"/>
      <c r="C51" s="412">
        <f>' Шаблон материалов'!B34</f>
        <v>0</v>
      </c>
      <c r="D51" s="412">
        <f>' Шаблон материалов'!C34</f>
        <v>0</v>
      </c>
      <c r="E51" s="412">
        <f>' Шаблон материалов'!D34</f>
        <v>0</v>
      </c>
      <c r="F51" s="412">
        <f>' Шаблон материалов'!E34</f>
        <v>0</v>
      </c>
      <c r="G51" s="412">
        <f>' Шаблон материалов'!F34</f>
        <v>0</v>
      </c>
      <c r="H51" s="412"/>
      <c r="I51" s="413">
        <f t="shared" si="0"/>
        <v>0</v>
      </c>
      <c r="J51" s="775">
        <f t="shared" si="1"/>
        <v>0</v>
      </c>
      <c r="K51" s="776"/>
    </row>
    <row r="52" spans="1:11" hidden="1">
      <c r="A52" s="109">
        <v>34</v>
      </c>
      <c r="B52" s="300"/>
      <c r="C52" s="412">
        <f>' Шаблон материалов'!B35</f>
        <v>0</v>
      </c>
      <c r="D52" s="412">
        <f>' Шаблон материалов'!C35</f>
        <v>0</v>
      </c>
      <c r="E52" s="412">
        <f>' Шаблон материалов'!D35</f>
        <v>0</v>
      </c>
      <c r="F52" s="412">
        <f>' Шаблон материалов'!E35</f>
        <v>0</v>
      </c>
      <c r="G52" s="412">
        <f>' Шаблон материалов'!F35</f>
        <v>0</v>
      </c>
      <c r="H52" s="412"/>
      <c r="I52" s="413">
        <f t="shared" si="0"/>
        <v>0</v>
      </c>
      <c r="J52" s="775">
        <f t="shared" si="1"/>
        <v>0</v>
      </c>
      <c r="K52" s="776"/>
    </row>
    <row r="53" spans="1:11" hidden="1">
      <c r="A53" s="109">
        <v>35</v>
      </c>
      <c r="B53" s="300"/>
      <c r="C53" s="412">
        <f>' Шаблон материалов'!B36</f>
        <v>0</v>
      </c>
      <c r="D53" s="412">
        <f>' Шаблон материалов'!C36</f>
        <v>0</v>
      </c>
      <c r="E53" s="412">
        <f>' Шаблон материалов'!D36</f>
        <v>0</v>
      </c>
      <c r="F53" s="412">
        <f>' Шаблон материалов'!E36</f>
        <v>0</v>
      </c>
      <c r="G53" s="412">
        <f>' Шаблон материалов'!F36</f>
        <v>0</v>
      </c>
      <c r="H53" s="412"/>
      <c r="I53" s="413">
        <f t="shared" si="0"/>
        <v>0</v>
      </c>
      <c r="J53" s="775">
        <f t="shared" si="1"/>
        <v>0</v>
      </c>
      <c r="K53" s="776"/>
    </row>
    <row r="54" spans="1:11" hidden="1">
      <c r="A54" s="109">
        <v>36</v>
      </c>
      <c r="B54" s="300"/>
      <c r="C54" s="412">
        <f>' Шаблон материалов'!B37</f>
        <v>0</v>
      </c>
      <c r="D54" s="412">
        <f>' Шаблон материалов'!C37</f>
        <v>0</v>
      </c>
      <c r="E54" s="412">
        <f>' Шаблон материалов'!D37</f>
        <v>0</v>
      </c>
      <c r="F54" s="412">
        <f>' Шаблон материалов'!E37</f>
        <v>0</v>
      </c>
      <c r="G54" s="412">
        <f>' Шаблон материалов'!F37</f>
        <v>0</v>
      </c>
      <c r="H54" s="412"/>
      <c r="I54" s="413">
        <f t="shared" si="0"/>
        <v>0</v>
      </c>
      <c r="J54" s="775">
        <f t="shared" si="1"/>
        <v>0</v>
      </c>
      <c r="K54" s="776"/>
    </row>
    <row r="55" spans="1:11" hidden="1">
      <c r="A55" s="109">
        <v>37</v>
      </c>
      <c r="B55" s="300"/>
      <c r="C55" s="412">
        <f>' Шаблон материалов'!B38</f>
        <v>0</v>
      </c>
      <c r="D55" s="412">
        <f>' Шаблон материалов'!C38</f>
        <v>0</v>
      </c>
      <c r="E55" s="412">
        <f>' Шаблон материалов'!D38</f>
        <v>0</v>
      </c>
      <c r="F55" s="412">
        <f>' Шаблон материалов'!E38</f>
        <v>0</v>
      </c>
      <c r="G55" s="412">
        <f>' Шаблон материалов'!F38</f>
        <v>0</v>
      </c>
      <c r="H55" s="412"/>
      <c r="I55" s="413">
        <f t="shared" si="0"/>
        <v>0</v>
      </c>
      <c r="J55" s="775">
        <f t="shared" si="1"/>
        <v>0</v>
      </c>
      <c r="K55" s="776"/>
    </row>
    <row r="56" spans="1:11" hidden="1">
      <c r="A56" s="109">
        <v>38</v>
      </c>
      <c r="B56" s="300"/>
      <c r="C56" s="412">
        <f>' Шаблон материалов'!B39</f>
        <v>0</v>
      </c>
      <c r="D56" s="412">
        <f>' Шаблон материалов'!C39</f>
        <v>0</v>
      </c>
      <c r="E56" s="412">
        <f>' Шаблон материалов'!D39</f>
        <v>0</v>
      </c>
      <c r="F56" s="412">
        <f>' Шаблон материалов'!E39</f>
        <v>0</v>
      </c>
      <c r="G56" s="412">
        <f>' Шаблон материалов'!F39</f>
        <v>0</v>
      </c>
      <c r="H56" s="412"/>
      <c r="I56" s="413">
        <f t="shared" si="0"/>
        <v>0</v>
      </c>
      <c r="J56" s="775">
        <f t="shared" si="1"/>
        <v>0</v>
      </c>
      <c r="K56" s="776"/>
    </row>
    <row r="57" spans="1:11" hidden="1">
      <c r="A57" s="109">
        <v>39</v>
      </c>
      <c r="B57" s="300"/>
      <c r="C57" s="412">
        <f>' Шаблон материалов'!B40</f>
        <v>0</v>
      </c>
      <c r="D57" s="412">
        <f>' Шаблон материалов'!C40</f>
        <v>0</v>
      </c>
      <c r="E57" s="412">
        <f>' Шаблон материалов'!D40</f>
        <v>0</v>
      </c>
      <c r="F57" s="412">
        <f>' Шаблон материалов'!E40</f>
        <v>0</v>
      </c>
      <c r="G57" s="412">
        <f>' Шаблон материалов'!F40</f>
        <v>0</v>
      </c>
      <c r="H57" s="412"/>
      <c r="I57" s="413">
        <f t="shared" si="0"/>
        <v>0</v>
      </c>
      <c r="J57" s="775">
        <f t="shared" si="1"/>
        <v>0</v>
      </c>
      <c r="K57" s="776"/>
    </row>
    <row r="58" spans="1:11" hidden="1">
      <c r="A58" s="109">
        <v>40</v>
      </c>
      <c r="B58" s="300"/>
      <c r="C58" s="412">
        <f>' Шаблон материалов'!B41</f>
        <v>0</v>
      </c>
      <c r="D58" s="412">
        <f>' Шаблон материалов'!C41</f>
        <v>0</v>
      </c>
      <c r="E58" s="412">
        <f>' Шаблон материалов'!D41</f>
        <v>0</v>
      </c>
      <c r="F58" s="412">
        <f>' Шаблон материалов'!E41</f>
        <v>0</v>
      </c>
      <c r="G58" s="412">
        <f>' Шаблон материалов'!F41</f>
        <v>0</v>
      </c>
      <c r="H58" s="412"/>
      <c r="I58" s="413">
        <f t="shared" si="0"/>
        <v>0</v>
      </c>
      <c r="J58" s="775">
        <f t="shared" si="1"/>
        <v>0</v>
      </c>
      <c r="K58" s="776"/>
    </row>
    <row r="59" spans="1:11" hidden="1">
      <c r="A59" s="109">
        <v>41</v>
      </c>
      <c r="B59" s="300"/>
      <c r="C59" s="412">
        <f>' Шаблон материалов'!B42</f>
        <v>0</v>
      </c>
      <c r="D59" s="412">
        <f>' Шаблон материалов'!C42</f>
        <v>0</v>
      </c>
      <c r="E59" s="412">
        <f>' Шаблон материалов'!D42</f>
        <v>0</v>
      </c>
      <c r="F59" s="412">
        <f>' Шаблон материалов'!E42</f>
        <v>0</v>
      </c>
      <c r="G59" s="412">
        <f>' Шаблон материалов'!F42</f>
        <v>0</v>
      </c>
      <c r="H59" s="412"/>
      <c r="I59" s="413">
        <f t="shared" si="0"/>
        <v>0</v>
      </c>
      <c r="J59" s="775">
        <f t="shared" si="1"/>
        <v>0</v>
      </c>
      <c r="K59" s="776"/>
    </row>
    <row r="60" spans="1:11" hidden="1">
      <c r="A60" s="109">
        <v>42</v>
      </c>
      <c r="B60" s="300"/>
      <c r="C60" s="412">
        <f>' Шаблон материалов'!B43</f>
        <v>0</v>
      </c>
      <c r="D60" s="412">
        <f>' Шаблон материалов'!C43</f>
        <v>0</v>
      </c>
      <c r="E60" s="412">
        <f>' Шаблон материалов'!D43</f>
        <v>0</v>
      </c>
      <c r="F60" s="412">
        <f>' Шаблон материалов'!E43</f>
        <v>0</v>
      </c>
      <c r="G60" s="412">
        <f>' Шаблон материалов'!F43</f>
        <v>0</v>
      </c>
      <c r="H60" s="412"/>
      <c r="I60" s="413">
        <f t="shared" si="0"/>
        <v>0</v>
      </c>
      <c r="J60" s="775">
        <f t="shared" si="1"/>
        <v>0</v>
      </c>
      <c r="K60" s="776"/>
    </row>
    <row r="61" spans="1:11" hidden="1">
      <c r="A61" s="109">
        <v>43</v>
      </c>
      <c r="B61" s="300"/>
      <c r="C61" s="412">
        <f>' Шаблон материалов'!B44</f>
        <v>0</v>
      </c>
      <c r="D61" s="412">
        <f>' Шаблон материалов'!C44</f>
        <v>0</v>
      </c>
      <c r="E61" s="412">
        <f>' Шаблон материалов'!D44</f>
        <v>0</v>
      </c>
      <c r="F61" s="412">
        <f>' Шаблон материалов'!E44</f>
        <v>0</v>
      </c>
      <c r="G61" s="412">
        <f>' Шаблон материалов'!F44</f>
        <v>0</v>
      </c>
      <c r="H61" s="412"/>
      <c r="I61" s="413">
        <f t="shared" si="0"/>
        <v>0</v>
      </c>
      <c r="J61" s="775">
        <f t="shared" si="1"/>
        <v>0</v>
      </c>
      <c r="K61" s="776"/>
    </row>
    <row r="62" spans="1:11" hidden="1">
      <c r="A62" s="109">
        <v>44</v>
      </c>
      <c r="B62" s="300"/>
      <c r="C62" s="412">
        <f>' Шаблон материалов'!B45</f>
        <v>0</v>
      </c>
      <c r="D62" s="412">
        <f>' Шаблон материалов'!C45</f>
        <v>0</v>
      </c>
      <c r="E62" s="412">
        <f>' Шаблон материалов'!D45</f>
        <v>0</v>
      </c>
      <c r="F62" s="412">
        <f>' Шаблон материалов'!E45</f>
        <v>0</v>
      </c>
      <c r="G62" s="412">
        <f>' Шаблон материалов'!F45</f>
        <v>0</v>
      </c>
      <c r="H62" s="412"/>
      <c r="I62" s="413">
        <f t="shared" si="0"/>
        <v>0</v>
      </c>
      <c r="J62" s="775">
        <f t="shared" si="1"/>
        <v>0</v>
      </c>
      <c r="K62" s="776"/>
    </row>
    <row r="63" spans="1:11" hidden="1">
      <c r="A63" s="109">
        <v>45</v>
      </c>
      <c r="B63" s="300"/>
      <c r="C63" s="412">
        <f>' Шаблон материалов'!B46</f>
        <v>0</v>
      </c>
      <c r="D63" s="412">
        <f>' Шаблон материалов'!C46</f>
        <v>0</v>
      </c>
      <c r="E63" s="412">
        <f>' Шаблон материалов'!D46</f>
        <v>0</v>
      </c>
      <c r="F63" s="412">
        <f>' Шаблон материалов'!E46</f>
        <v>0</v>
      </c>
      <c r="G63" s="412">
        <f>' Шаблон материалов'!F46</f>
        <v>0</v>
      </c>
      <c r="H63" s="412"/>
      <c r="I63" s="413">
        <f t="shared" si="0"/>
        <v>0</v>
      </c>
      <c r="J63" s="775">
        <f t="shared" si="1"/>
        <v>0</v>
      </c>
      <c r="K63" s="776"/>
    </row>
    <row r="64" spans="1:11" hidden="1">
      <c r="A64" s="109">
        <v>46</v>
      </c>
      <c r="B64" s="300"/>
      <c r="C64" s="412">
        <f>' Шаблон материалов'!B47</f>
        <v>0</v>
      </c>
      <c r="D64" s="412">
        <f>' Шаблон материалов'!C47</f>
        <v>0</v>
      </c>
      <c r="E64" s="412">
        <f>' Шаблон материалов'!D47</f>
        <v>0</v>
      </c>
      <c r="F64" s="412">
        <f>' Шаблон материалов'!E47</f>
        <v>0</v>
      </c>
      <c r="G64" s="412">
        <f>' Шаблон материалов'!F47</f>
        <v>0</v>
      </c>
      <c r="H64" s="412"/>
      <c r="I64" s="413">
        <f t="shared" si="0"/>
        <v>0</v>
      </c>
      <c r="J64" s="775">
        <f t="shared" si="1"/>
        <v>0</v>
      </c>
      <c r="K64" s="776"/>
    </row>
    <row r="65" spans="1:11" hidden="1">
      <c r="A65" s="109">
        <v>47</v>
      </c>
      <c r="B65" s="300"/>
      <c r="C65" s="412">
        <f>' Шаблон материалов'!B48</f>
        <v>0</v>
      </c>
      <c r="D65" s="412">
        <f>' Шаблон материалов'!C48</f>
        <v>0</v>
      </c>
      <c r="E65" s="412">
        <f>' Шаблон материалов'!D48</f>
        <v>0</v>
      </c>
      <c r="F65" s="412">
        <f>' Шаблон материалов'!E48</f>
        <v>0</v>
      </c>
      <c r="G65" s="412">
        <f>' Шаблон материалов'!F48</f>
        <v>0</v>
      </c>
      <c r="H65" s="412"/>
      <c r="I65" s="413">
        <f t="shared" si="0"/>
        <v>0</v>
      </c>
      <c r="J65" s="775">
        <f t="shared" si="1"/>
        <v>0</v>
      </c>
      <c r="K65" s="776"/>
    </row>
    <row r="66" spans="1:11" hidden="1">
      <c r="A66" s="109">
        <v>48</v>
      </c>
      <c r="B66" s="300"/>
      <c r="C66" s="412">
        <f>' Шаблон материалов'!B49</f>
        <v>0</v>
      </c>
      <c r="D66" s="412">
        <f>' Шаблон материалов'!C49</f>
        <v>0</v>
      </c>
      <c r="E66" s="412">
        <f>' Шаблон материалов'!D49</f>
        <v>0</v>
      </c>
      <c r="F66" s="412">
        <f>' Шаблон материалов'!E49</f>
        <v>0</v>
      </c>
      <c r="G66" s="412">
        <f>' Шаблон материалов'!F49</f>
        <v>0</v>
      </c>
      <c r="H66" s="412"/>
      <c r="I66" s="413">
        <f t="shared" si="0"/>
        <v>0</v>
      </c>
      <c r="J66" s="775">
        <f t="shared" si="1"/>
        <v>0</v>
      </c>
      <c r="K66" s="776"/>
    </row>
    <row r="67" spans="1:11" hidden="1">
      <c r="A67" s="109">
        <v>49</v>
      </c>
      <c r="B67" s="300"/>
      <c r="C67" s="412">
        <f>' Шаблон материалов'!B50</f>
        <v>0</v>
      </c>
      <c r="D67" s="412">
        <f>' Шаблон материалов'!C50</f>
        <v>0</v>
      </c>
      <c r="E67" s="412">
        <f>' Шаблон материалов'!D50</f>
        <v>0</v>
      </c>
      <c r="F67" s="412">
        <f>' Шаблон материалов'!E50</f>
        <v>0</v>
      </c>
      <c r="G67" s="412">
        <f>' Шаблон материалов'!F50</f>
        <v>0</v>
      </c>
      <c r="H67" s="412"/>
      <c r="I67" s="413">
        <f t="shared" si="0"/>
        <v>0</v>
      </c>
      <c r="J67" s="775">
        <f t="shared" si="1"/>
        <v>0</v>
      </c>
      <c r="K67" s="776"/>
    </row>
    <row r="68" spans="1:11" hidden="1">
      <c r="A68" s="109">
        <v>50</v>
      </c>
      <c r="B68" s="300"/>
      <c r="C68" s="412">
        <f>' Шаблон материалов'!B51</f>
        <v>0</v>
      </c>
      <c r="D68" s="412">
        <f>' Шаблон материалов'!C51</f>
        <v>0</v>
      </c>
      <c r="E68" s="412">
        <f>' Шаблон материалов'!D51</f>
        <v>0</v>
      </c>
      <c r="F68" s="412">
        <f>' Шаблон материалов'!E51</f>
        <v>0</v>
      </c>
      <c r="G68" s="412">
        <f>' Шаблон материалов'!F51</f>
        <v>0</v>
      </c>
      <c r="H68" s="412"/>
      <c r="I68" s="413">
        <f t="shared" si="0"/>
        <v>0</v>
      </c>
      <c r="J68" s="775">
        <f t="shared" si="1"/>
        <v>0</v>
      </c>
      <c r="K68" s="776"/>
    </row>
    <row r="69" spans="1:11" hidden="1">
      <c r="A69" s="109">
        <v>51</v>
      </c>
      <c r="B69" s="300"/>
      <c r="C69" s="412">
        <f>' Шаблон материалов'!B52</f>
        <v>0</v>
      </c>
      <c r="D69" s="412">
        <f>' Шаблон материалов'!C52</f>
        <v>0</v>
      </c>
      <c r="E69" s="412">
        <f>' Шаблон материалов'!D52</f>
        <v>0</v>
      </c>
      <c r="F69" s="412">
        <f>' Шаблон материалов'!E52</f>
        <v>0</v>
      </c>
      <c r="G69" s="412">
        <f>' Шаблон материалов'!F52</f>
        <v>0</v>
      </c>
      <c r="H69" s="412"/>
      <c r="I69" s="413">
        <f t="shared" si="0"/>
        <v>0</v>
      </c>
      <c r="J69" s="775">
        <f t="shared" si="1"/>
        <v>0</v>
      </c>
      <c r="K69" s="776"/>
    </row>
    <row r="70" spans="1:11" hidden="1">
      <c r="A70" s="109">
        <v>52</v>
      </c>
      <c r="B70" s="300"/>
      <c r="C70" s="412">
        <f>' Шаблон материалов'!B53</f>
        <v>0</v>
      </c>
      <c r="D70" s="412">
        <f>' Шаблон материалов'!C53</f>
        <v>0</v>
      </c>
      <c r="E70" s="412">
        <f>' Шаблон материалов'!D53</f>
        <v>0</v>
      </c>
      <c r="F70" s="412">
        <f>' Шаблон материалов'!E53</f>
        <v>0</v>
      </c>
      <c r="G70" s="412">
        <f>' Шаблон материалов'!F53</f>
        <v>0</v>
      </c>
      <c r="H70" s="412"/>
      <c r="I70" s="413">
        <f t="shared" si="0"/>
        <v>0</v>
      </c>
      <c r="J70" s="775">
        <f t="shared" si="1"/>
        <v>0</v>
      </c>
      <c r="K70" s="776"/>
    </row>
    <row r="71" spans="1:11" hidden="1">
      <c r="A71" s="109">
        <v>53</v>
      </c>
      <c r="B71" s="300"/>
      <c r="C71" s="412">
        <f>' Шаблон материалов'!B54</f>
        <v>0</v>
      </c>
      <c r="D71" s="412">
        <f>' Шаблон материалов'!C54</f>
        <v>0</v>
      </c>
      <c r="E71" s="412">
        <f>' Шаблон материалов'!D54</f>
        <v>0</v>
      </c>
      <c r="F71" s="412">
        <f>' Шаблон материалов'!E54</f>
        <v>0</v>
      </c>
      <c r="G71" s="412">
        <f>' Шаблон материалов'!F54</f>
        <v>0</v>
      </c>
      <c r="H71" s="412"/>
      <c r="I71" s="413">
        <f t="shared" si="0"/>
        <v>0</v>
      </c>
      <c r="J71" s="775">
        <f t="shared" si="1"/>
        <v>0</v>
      </c>
      <c r="K71" s="776"/>
    </row>
    <row r="72" spans="1:11" hidden="1">
      <c r="A72" s="109">
        <v>54</v>
      </c>
      <c r="B72" s="300"/>
      <c r="C72" s="412">
        <f>' Шаблон материалов'!B55</f>
        <v>0</v>
      </c>
      <c r="D72" s="412">
        <f>' Шаблон материалов'!C55</f>
        <v>0</v>
      </c>
      <c r="E72" s="412">
        <f>' Шаблон материалов'!D55</f>
        <v>0</v>
      </c>
      <c r="F72" s="412">
        <f>' Шаблон материалов'!E55</f>
        <v>0</v>
      </c>
      <c r="G72" s="412">
        <f>' Шаблон материалов'!F55</f>
        <v>0</v>
      </c>
      <c r="H72" s="412"/>
      <c r="I72" s="413">
        <f t="shared" si="0"/>
        <v>0</v>
      </c>
      <c r="J72" s="775">
        <f t="shared" si="1"/>
        <v>0</v>
      </c>
      <c r="K72" s="776"/>
    </row>
    <row r="73" spans="1:11" hidden="1">
      <c r="A73" s="109">
        <v>55</v>
      </c>
      <c r="B73" s="300"/>
      <c r="C73" s="412">
        <f>' Шаблон материалов'!B56</f>
        <v>0</v>
      </c>
      <c r="D73" s="412">
        <f>' Шаблон материалов'!C56</f>
        <v>0</v>
      </c>
      <c r="E73" s="412">
        <f>' Шаблон материалов'!D56</f>
        <v>0</v>
      </c>
      <c r="F73" s="412">
        <f>' Шаблон материалов'!E56</f>
        <v>0</v>
      </c>
      <c r="G73" s="412">
        <f>' Шаблон материалов'!F56</f>
        <v>0</v>
      </c>
      <c r="H73" s="412"/>
      <c r="I73" s="413">
        <f t="shared" si="0"/>
        <v>0</v>
      </c>
      <c r="J73" s="775">
        <f t="shared" si="1"/>
        <v>0</v>
      </c>
      <c r="K73" s="776"/>
    </row>
    <row r="74" spans="1:11" hidden="1">
      <c r="A74" s="109">
        <v>56</v>
      </c>
      <c r="B74" s="300"/>
      <c r="C74" s="412">
        <f>' Шаблон материалов'!B57</f>
        <v>0</v>
      </c>
      <c r="D74" s="412">
        <f>' Шаблон материалов'!C57</f>
        <v>0</v>
      </c>
      <c r="E74" s="412">
        <f>' Шаблон материалов'!D57</f>
        <v>0</v>
      </c>
      <c r="F74" s="412">
        <f>' Шаблон материалов'!E57</f>
        <v>0</v>
      </c>
      <c r="G74" s="412">
        <f>' Шаблон материалов'!F57</f>
        <v>0</v>
      </c>
      <c r="H74" s="412"/>
      <c r="I74" s="413">
        <f t="shared" si="0"/>
        <v>0</v>
      </c>
      <c r="J74" s="775">
        <f t="shared" si="1"/>
        <v>0</v>
      </c>
      <c r="K74" s="776"/>
    </row>
    <row r="75" spans="1:11" hidden="1">
      <c r="A75" s="109">
        <v>57</v>
      </c>
      <c r="B75" s="300"/>
      <c r="C75" s="412">
        <f>' Шаблон материалов'!B58</f>
        <v>0</v>
      </c>
      <c r="D75" s="412">
        <f>' Шаблон материалов'!C58</f>
        <v>0</v>
      </c>
      <c r="E75" s="412">
        <f>' Шаблон материалов'!D58</f>
        <v>0</v>
      </c>
      <c r="F75" s="412">
        <f>' Шаблон материалов'!E58</f>
        <v>0</v>
      </c>
      <c r="G75" s="412">
        <f>' Шаблон материалов'!F58</f>
        <v>0</v>
      </c>
      <c r="H75" s="412"/>
      <c r="I75" s="413">
        <f t="shared" si="0"/>
        <v>0</v>
      </c>
      <c r="J75" s="775">
        <f t="shared" si="1"/>
        <v>0</v>
      </c>
      <c r="K75" s="776"/>
    </row>
    <row r="76" spans="1:11" hidden="1">
      <c r="A76" s="109">
        <v>58</v>
      </c>
      <c r="B76" s="300"/>
      <c r="C76" s="412">
        <f>' Шаблон материалов'!B59</f>
        <v>0</v>
      </c>
      <c r="D76" s="412">
        <f>' Шаблон материалов'!C59</f>
        <v>0</v>
      </c>
      <c r="E76" s="412">
        <f>' Шаблон материалов'!D59</f>
        <v>0</v>
      </c>
      <c r="F76" s="412">
        <f>' Шаблон материалов'!E59</f>
        <v>0</v>
      </c>
      <c r="G76" s="412">
        <f>' Шаблон материалов'!F59</f>
        <v>0</v>
      </c>
      <c r="H76" s="412"/>
      <c r="I76" s="413">
        <f t="shared" si="0"/>
        <v>0</v>
      </c>
      <c r="J76" s="775">
        <f t="shared" si="1"/>
        <v>0</v>
      </c>
      <c r="K76" s="776"/>
    </row>
    <row r="77" spans="1:11" hidden="1">
      <c r="A77" s="109">
        <v>59</v>
      </c>
      <c r="B77" s="300"/>
      <c r="C77" s="412">
        <f>' Шаблон материалов'!B60</f>
        <v>0</v>
      </c>
      <c r="D77" s="412">
        <f>' Шаблон материалов'!C60</f>
        <v>0</v>
      </c>
      <c r="E77" s="412">
        <f>' Шаблон материалов'!D60</f>
        <v>0</v>
      </c>
      <c r="F77" s="412">
        <f>' Шаблон материалов'!E60</f>
        <v>0</v>
      </c>
      <c r="G77" s="412">
        <f>' Шаблон материалов'!F60</f>
        <v>0</v>
      </c>
      <c r="H77" s="412"/>
      <c r="I77" s="413">
        <f t="shared" si="0"/>
        <v>0</v>
      </c>
      <c r="J77" s="775">
        <f t="shared" si="1"/>
        <v>0</v>
      </c>
      <c r="K77" s="776"/>
    </row>
    <row r="78" spans="1:11" hidden="1">
      <c r="A78" s="109">
        <v>60</v>
      </c>
      <c r="B78" s="300"/>
      <c r="C78" s="412">
        <f>' Шаблон материалов'!B61</f>
        <v>0</v>
      </c>
      <c r="D78" s="412">
        <f>' Шаблон материалов'!C61</f>
        <v>0</v>
      </c>
      <c r="E78" s="412">
        <f>' Шаблон материалов'!D61</f>
        <v>0</v>
      </c>
      <c r="F78" s="412">
        <f>' Шаблон материалов'!E61</f>
        <v>0</v>
      </c>
      <c r="G78" s="412">
        <f>' Шаблон материалов'!F61</f>
        <v>0</v>
      </c>
      <c r="H78" s="412"/>
      <c r="I78" s="413">
        <f t="shared" si="0"/>
        <v>0</v>
      </c>
      <c r="J78" s="775">
        <f t="shared" si="1"/>
        <v>0</v>
      </c>
      <c r="K78" s="776"/>
    </row>
    <row r="79" spans="1:11" hidden="1">
      <c r="A79" s="109">
        <v>61</v>
      </c>
      <c r="B79" s="300"/>
      <c r="C79" s="412">
        <f>' Шаблон материалов'!B62</f>
        <v>0</v>
      </c>
      <c r="D79" s="412">
        <f>' Шаблон материалов'!C62</f>
        <v>0</v>
      </c>
      <c r="E79" s="412">
        <f>' Шаблон материалов'!D62</f>
        <v>0</v>
      </c>
      <c r="F79" s="412">
        <f>' Шаблон материалов'!E62</f>
        <v>0</v>
      </c>
      <c r="G79" s="412">
        <f>' Шаблон материалов'!F62</f>
        <v>0</v>
      </c>
      <c r="H79" s="412"/>
      <c r="I79" s="413">
        <f t="shared" si="0"/>
        <v>0</v>
      </c>
      <c r="J79" s="775">
        <f t="shared" si="1"/>
        <v>0</v>
      </c>
      <c r="K79" s="776"/>
    </row>
    <row r="80" spans="1:11" hidden="1">
      <c r="A80" s="109">
        <v>62</v>
      </c>
      <c r="B80" s="300"/>
      <c r="C80" s="412">
        <f>' Шаблон материалов'!B63</f>
        <v>0</v>
      </c>
      <c r="D80" s="412">
        <f>' Шаблон материалов'!C63</f>
        <v>0</v>
      </c>
      <c r="E80" s="412">
        <f>' Шаблон материалов'!D63</f>
        <v>0</v>
      </c>
      <c r="F80" s="412">
        <f>' Шаблон материалов'!E63</f>
        <v>0</v>
      </c>
      <c r="G80" s="412">
        <f>' Шаблон материалов'!F63</f>
        <v>0</v>
      </c>
      <c r="H80" s="412"/>
      <c r="I80" s="413">
        <f t="shared" si="0"/>
        <v>0</v>
      </c>
      <c r="J80" s="775">
        <f t="shared" si="1"/>
        <v>0</v>
      </c>
      <c r="K80" s="776"/>
    </row>
    <row r="81" spans="1:11" hidden="1">
      <c r="A81" s="109">
        <v>63</v>
      </c>
      <c r="B81" s="300"/>
      <c r="C81" s="412">
        <f>' Шаблон материалов'!B64</f>
        <v>0</v>
      </c>
      <c r="D81" s="412">
        <f>' Шаблон материалов'!C64</f>
        <v>0</v>
      </c>
      <c r="E81" s="412">
        <f>' Шаблон материалов'!D64</f>
        <v>0</v>
      </c>
      <c r="F81" s="412">
        <f>' Шаблон материалов'!E64</f>
        <v>0</v>
      </c>
      <c r="G81" s="412">
        <f>' Шаблон материалов'!F64</f>
        <v>0</v>
      </c>
      <c r="H81" s="412"/>
      <c r="I81" s="413">
        <f t="shared" si="0"/>
        <v>0</v>
      </c>
      <c r="J81" s="775">
        <f t="shared" si="1"/>
        <v>0</v>
      </c>
      <c r="K81" s="776"/>
    </row>
    <row r="82" spans="1:11" hidden="1">
      <c r="A82" s="109">
        <v>64</v>
      </c>
      <c r="B82" s="300"/>
      <c r="C82" s="412">
        <f>' Шаблон материалов'!B65</f>
        <v>0</v>
      </c>
      <c r="D82" s="412">
        <f>' Шаблон материалов'!C65</f>
        <v>0</v>
      </c>
      <c r="E82" s="412">
        <f>' Шаблон материалов'!D65</f>
        <v>0</v>
      </c>
      <c r="F82" s="412">
        <f>' Шаблон материалов'!E65</f>
        <v>0</v>
      </c>
      <c r="G82" s="412">
        <f>' Шаблон материалов'!F65</f>
        <v>0</v>
      </c>
      <c r="H82" s="412"/>
      <c r="I82" s="413">
        <f t="shared" si="0"/>
        <v>0</v>
      </c>
      <c r="J82" s="775">
        <f t="shared" si="1"/>
        <v>0</v>
      </c>
      <c r="K82" s="776"/>
    </row>
    <row r="83" spans="1:11" hidden="1">
      <c r="A83" s="109">
        <v>65</v>
      </c>
      <c r="B83" s="300"/>
      <c r="C83" s="412">
        <f>' Шаблон материалов'!B66</f>
        <v>0</v>
      </c>
      <c r="D83" s="412">
        <f>' Шаблон материалов'!C66</f>
        <v>0</v>
      </c>
      <c r="E83" s="412">
        <f>' Шаблон материалов'!D66</f>
        <v>0</v>
      </c>
      <c r="F83" s="412">
        <f>' Шаблон материалов'!E66</f>
        <v>0</v>
      </c>
      <c r="G83" s="412">
        <f>' Шаблон материалов'!F66</f>
        <v>0</v>
      </c>
      <c r="H83" s="412"/>
      <c r="I83" s="413">
        <f t="shared" ref="I83:I108" si="2">$F$11*H83*D83</f>
        <v>0</v>
      </c>
      <c r="J83" s="775">
        <f t="shared" si="1"/>
        <v>0</v>
      </c>
      <c r="K83" s="776"/>
    </row>
    <row r="84" spans="1:11" hidden="1">
      <c r="A84" s="109">
        <v>66</v>
      </c>
      <c r="B84" s="300"/>
      <c r="C84" s="412">
        <f>' Шаблон материалов'!B67</f>
        <v>0</v>
      </c>
      <c r="D84" s="412">
        <f>' Шаблон материалов'!C67</f>
        <v>0</v>
      </c>
      <c r="E84" s="412">
        <f>' Шаблон материалов'!D67</f>
        <v>0</v>
      </c>
      <c r="F84" s="412">
        <f>' Шаблон материалов'!E67</f>
        <v>0</v>
      </c>
      <c r="G84" s="412">
        <f>' Шаблон материалов'!F67</f>
        <v>0</v>
      </c>
      <c r="H84" s="412"/>
      <c r="I84" s="413">
        <f t="shared" si="2"/>
        <v>0</v>
      </c>
      <c r="J84" s="775">
        <f t="shared" ref="J84:J108" si="3">G84*I84*E84</f>
        <v>0</v>
      </c>
      <c r="K84" s="776"/>
    </row>
    <row r="85" spans="1:11" hidden="1">
      <c r="A85" s="109">
        <v>67</v>
      </c>
      <c r="B85" s="300"/>
      <c r="C85" s="412">
        <f>' Шаблон материалов'!B68</f>
        <v>0</v>
      </c>
      <c r="D85" s="412">
        <f>' Шаблон материалов'!C68</f>
        <v>0</v>
      </c>
      <c r="E85" s="412">
        <f>' Шаблон материалов'!D68</f>
        <v>0</v>
      </c>
      <c r="F85" s="412">
        <f>' Шаблон материалов'!E68</f>
        <v>0</v>
      </c>
      <c r="G85" s="412">
        <f>' Шаблон материалов'!F68</f>
        <v>0</v>
      </c>
      <c r="H85" s="412"/>
      <c r="I85" s="413">
        <f t="shared" si="2"/>
        <v>0</v>
      </c>
      <c r="J85" s="775">
        <f t="shared" si="3"/>
        <v>0</v>
      </c>
      <c r="K85" s="776"/>
    </row>
    <row r="86" spans="1:11" hidden="1">
      <c r="A86" s="109">
        <v>68</v>
      </c>
      <c r="B86" s="300"/>
      <c r="C86" s="412">
        <f>' Шаблон материалов'!B69</f>
        <v>0</v>
      </c>
      <c r="D86" s="412">
        <f>' Шаблон материалов'!C69</f>
        <v>0</v>
      </c>
      <c r="E86" s="412">
        <f>' Шаблон материалов'!D69</f>
        <v>0</v>
      </c>
      <c r="F86" s="412">
        <f>' Шаблон материалов'!E69</f>
        <v>0</v>
      </c>
      <c r="G86" s="412">
        <f>' Шаблон материалов'!F69</f>
        <v>0</v>
      </c>
      <c r="H86" s="412"/>
      <c r="I86" s="413">
        <f t="shared" si="2"/>
        <v>0</v>
      </c>
      <c r="J86" s="775">
        <f t="shared" si="3"/>
        <v>0</v>
      </c>
      <c r="K86" s="776"/>
    </row>
    <row r="87" spans="1:11" hidden="1">
      <c r="A87" s="109">
        <v>69</v>
      </c>
      <c r="B87" s="300"/>
      <c r="C87" s="412">
        <f>' Шаблон материалов'!B70</f>
        <v>0</v>
      </c>
      <c r="D87" s="412">
        <f>' Шаблон материалов'!C70</f>
        <v>0</v>
      </c>
      <c r="E87" s="412">
        <f>' Шаблон материалов'!D70</f>
        <v>0</v>
      </c>
      <c r="F87" s="412">
        <f>' Шаблон материалов'!E70</f>
        <v>0</v>
      </c>
      <c r="G87" s="412">
        <f>' Шаблон материалов'!F70</f>
        <v>0</v>
      </c>
      <c r="H87" s="412"/>
      <c r="I87" s="413">
        <f t="shared" si="2"/>
        <v>0</v>
      </c>
      <c r="J87" s="775">
        <f t="shared" si="3"/>
        <v>0</v>
      </c>
      <c r="K87" s="776"/>
    </row>
    <row r="88" spans="1:11" hidden="1">
      <c r="A88" s="109">
        <v>70</v>
      </c>
      <c r="B88" s="300"/>
      <c r="C88" s="412">
        <f>' Шаблон материалов'!B71</f>
        <v>0</v>
      </c>
      <c r="D88" s="412">
        <f>' Шаблон материалов'!C71</f>
        <v>0</v>
      </c>
      <c r="E88" s="412">
        <f>' Шаблон материалов'!D71</f>
        <v>0</v>
      </c>
      <c r="F88" s="412">
        <f>' Шаблон материалов'!E71</f>
        <v>0</v>
      </c>
      <c r="G88" s="412">
        <f>' Шаблон материалов'!F71</f>
        <v>0</v>
      </c>
      <c r="H88" s="412"/>
      <c r="I88" s="413">
        <f t="shared" si="2"/>
        <v>0</v>
      </c>
      <c r="J88" s="775">
        <f t="shared" si="3"/>
        <v>0</v>
      </c>
      <c r="K88" s="776"/>
    </row>
    <row r="89" spans="1:11" hidden="1">
      <c r="A89" s="109">
        <v>71</v>
      </c>
      <c r="B89" s="300"/>
      <c r="C89" s="412">
        <f>' Шаблон материалов'!B72</f>
        <v>0</v>
      </c>
      <c r="D89" s="412">
        <f>' Шаблон материалов'!C72</f>
        <v>0</v>
      </c>
      <c r="E89" s="412">
        <f>' Шаблон материалов'!D72</f>
        <v>0</v>
      </c>
      <c r="F89" s="412">
        <f>' Шаблон материалов'!E72</f>
        <v>0</v>
      </c>
      <c r="G89" s="412">
        <f>' Шаблон материалов'!F72</f>
        <v>0</v>
      </c>
      <c r="H89" s="412"/>
      <c r="I89" s="413">
        <f t="shared" si="2"/>
        <v>0</v>
      </c>
      <c r="J89" s="775">
        <f t="shared" si="3"/>
        <v>0</v>
      </c>
      <c r="K89" s="776"/>
    </row>
    <row r="90" spans="1:11" hidden="1">
      <c r="A90" s="109">
        <v>72</v>
      </c>
      <c r="B90" s="300"/>
      <c r="C90" s="412">
        <f>' Шаблон материалов'!B73</f>
        <v>0</v>
      </c>
      <c r="D90" s="412">
        <f>' Шаблон материалов'!C73</f>
        <v>0</v>
      </c>
      <c r="E90" s="412">
        <f>' Шаблон материалов'!D73</f>
        <v>0</v>
      </c>
      <c r="F90" s="412">
        <f>' Шаблон материалов'!E73</f>
        <v>0</v>
      </c>
      <c r="G90" s="412">
        <f>' Шаблон материалов'!F73</f>
        <v>0</v>
      </c>
      <c r="H90" s="412"/>
      <c r="I90" s="413">
        <f t="shared" si="2"/>
        <v>0</v>
      </c>
      <c r="J90" s="775">
        <f t="shared" si="3"/>
        <v>0</v>
      </c>
      <c r="K90" s="776"/>
    </row>
    <row r="91" spans="1:11" hidden="1">
      <c r="A91" s="109">
        <v>73</v>
      </c>
      <c r="B91" s="300"/>
      <c r="C91" s="412">
        <f>' Шаблон материалов'!B74</f>
        <v>0</v>
      </c>
      <c r="D91" s="412">
        <f>' Шаблон материалов'!C74</f>
        <v>0</v>
      </c>
      <c r="E91" s="412">
        <f>' Шаблон материалов'!D74</f>
        <v>0</v>
      </c>
      <c r="F91" s="412">
        <f>' Шаблон материалов'!E74</f>
        <v>0</v>
      </c>
      <c r="G91" s="412">
        <f>' Шаблон материалов'!F74</f>
        <v>0</v>
      </c>
      <c r="H91" s="412"/>
      <c r="I91" s="413">
        <f t="shared" si="2"/>
        <v>0</v>
      </c>
      <c r="J91" s="775">
        <f t="shared" si="3"/>
        <v>0</v>
      </c>
      <c r="K91" s="776"/>
    </row>
    <row r="92" spans="1:11" hidden="1">
      <c r="A92" s="109">
        <v>74</v>
      </c>
      <c r="B92" s="300"/>
      <c r="C92" s="412">
        <f>' Шаблон материалов'!B75</f>
        <v>0</v>
      </c>
      <c r="D92" s="412">
        <f>' Шаблон материалов'!C75</f>
        <v>0</v>
      </c>
      <c r="E92" s="412">
        <f>' Шаблон материалов'!D75</f>
        <v>0</v>
      </c>
      <c r="F92" s="412">
        <f>' Шаблон материалов'!E75</f>
        <v>0</v>
      </c>
      <c r="G92" s="412">
        <f>' Шаблон материалов'!F75</f>
        <v>0</v>
      </c>
      <c r="H92" s="412"/>
      <c r="I92" s="413">
        <f t="shared" si="2"/>
        <v>0</v>
      </c>
      <c r="J92" s="775">
        <f t="shared" si="3"/>
        <v>0</v>
      </c>
      <c r="K92" s="776"/>
    </row>
    <row r="93" spans="1:11" hidden="1">
      <c r="A93" s="109">
        <v>75</v>
      </c>
      <c r="B93" s="300"/>
      <c r="C93" s="412">
        <f>' Шаблон материалов'!B76</f>
        <v>0</v>
      </c>
      <c r="D93" s="412">
        <f>' Шаблон материалов'!C76</f>
        <v>0</v>
      </c>
      <c r="E93" s="412">
        <f>' Шаблон материалов'!D76</f>
        <v>0</v>
      </c>
      <c r="F93" s="412">
        <f>' Шаблон материалов'!E76</f>
        <v>0</v>
      </c>
      <c r="G93" s="412">
        <f>' Шаблон материалов'!F76</f>
        <v>0</v>
      </c>
      <c r="H93" s="412"/>
      <c r="I93" s="413">
        <f t="shared" si="2"/>
        <v>0</v>
      </c>
      <c r="J93" s="775">
        <f t="shared" si="3"/>
        <v>0</v>
      </c>
      <c r="K93" s="776"/>
    </row>
    <row r="94" spans="1:11" hidden="1">
      <c r="A94" s="109">
        <v>76</v>
      </c>
      <c r="B94" s="300"/>
      <c r="C94" s="412">
        <f>' Шаблон материалов'!B77</f>
        <v>0</v>
      </c>
      <c r="D94" s="412">
        <f>' Шаблон материалов'!C77</f>
        <v>0</v>
      </c>
      <c r="E94" s="412">
        <f>' Шаблон материалов'!D77</f>
        <v>0</v>
      </c>
      <c r="F94" s="412">
        <f>' Шаблон материалов'!E77</f>
        <v>0</v>
      </c>
      <c r="G94" s="412">
        <f>' Шаблон материалов'!F77</f>
        <v>0</v>
      </c>
      <c r="H94" s="412"/>
      <c r="I94" s="413">
        <f t="shared" si="2"/>
        <v>0</v>
      </c>
      <c r="J94" s="775">
        <f t="shared" si="3"/>
        <v>0</v>
      </c>
      <c r="K94" s="776"/>
    </row>
    <row r="95" spans="1:11" hidden="1">
      <c r="A95" s="109">
        <v>77</v>
      </c>
      <c r="B95" s="300"/>
      <c r="C95" s="412">
        <f>' Шаблон материалов'!B78</f>
        <v>0</v>
      </c>
      <c r="D95" s="412">
        <f>' Шаблон материалов'!C78</f>
        <v>0</v>
      </c>
      <c r="E95" s="412">
        <f>' Шаблон материалов'!D78</f>
        <v>0</v>
      </c>
      <c r="F95" s="412">
        <f>' Шаблон материалов'!E78</f>
        <v>0</v>
      </c>
      <c r="G95" s="412">
        <f>' Шаблон материалов'!F78</f>
        <v>0</v>
      </c>
      <c r="H95" s="412"/>
      <c r="I95" s="413">
        <f t="shared" si="2"/>
        <v>0</v>
      </c>
      <c r="J95" s="775">
        <f t="shared" si="3"/>
        <v>0</v>
      </c>
      <c r="K95" s="776"/>
    </row>
    <row r="96" spans="1:11" hidden="1">
      <c r="A96" s="109">
        <v>78</v>
      </c>
      <c r="B96" s="300"/>
      <c r="C96" s="412">
        <f>' Шаблон материалов'!B79</f>
        <v>0</v>
      </c>
      <c r="D96" s="412">
        <f>' Шаблон материалов'!C79</f>
        <v>0</v>
      </c>
      <c r="E96" s="412">
        <f>' Шаблон материалов'!D79</f>
        <v>0</v>
      </c>
      <c r="F96" s="412">
        <f>' Шаблон материалов'!E79</f>
        <v>0</v>
      </c>
      <c r="G96" s="412">
        <f>' Шаблон материалов'!F79</f>
        <v>0</v>
      </c>
      <c r="H96" s="412"/>
      <c r="I96" s="413">
        <f t="shared" si="2"/>
        <v>0</v>
      </c>
      <c r="J96" s="775">
        <f t="shared" si="3"/>
        <v>0</v>
      </c>
      <c r="K96" s="776"/>
    </row>
    <row r="97" spans="1:11" hidden="1">
      <c r="A97" s="109">
        <v>79</v>
      </c>
      <c r="B97" s="300"/>
      <c r="C97" s="412">
        <f>' Шаблон материалов'!B80</f>
        <v>0</v>
      </c>
      <c r="D97" s="412">
        <f>' Шаблон материалов'!C80</f>
        <v>0</v>
      </c>
      <c r="E97" s="412">
        <f>' Шаблон материалов'!D80</f>
        <v>0</v>
      </c>
      <c r="F97" s="412">
        <f>' Шаблон материалов'!E80</f>
        <v>0</v>
      </c>
      <c r="G97" s="412">
        <f>' Шаблон материалов'!F80</f>
        <v>0</v>
      </c>
      <c r="H97" s="412"/>
      <c r="I97" s="413">
        <f t="shared" si="2"/>
        <v>0</v>
      </c>
      <c r="J97" s="775">
        <f t="shared" si="3"/>
        <v>0</v>
      </c>
      <c r="K97" s="776"/>
    </row>
    <row r="98" spans="1:11" hidden="1">
      <c r="A98" s="109">
        <v>80</v>
      </c>
      <c r="B98" s="300"/>
      <c r="C98" s="412">
        <f>' Шаблон материалов'!B81</f>
        <v>0</v>
      </c>
      <c r="D98" s="412">
        <f>' Шаблон материалов'!C81</f>
        <v>0</v>
      </c>
      <c r="E98" s="412">
        <f>' Шаблон материалов'!D81</f>
        <v>0</v>
      </c>
      <c r="F98" s="412">
        <f>' Шаблон материалов'!E81</f>
        <v>0</v>
      </c>
      <c r="G98" s="412">
        <f>' Шаблон материалов'!F81</f>
        <v>0</v>
      </c>
      <c r="H98" s="412"/>
      <c r="I98" s="413">
        <f t="shared" si="2"/>
        <v>0</v>
      </c>
      <c r="J98" s="775">
        <f t="shared" si="3"/>
        <v>0</v>
      </c>
      <c r="K98" s="776"/>
    </row>
    <row r="99" spans="1:11" hidden="1">
      <c r="A99" s="109">
        <v>81</v>
      </c>
      <c r="B99" s="300"/>
      <c r="C99" s="412">
        <f>' Шаблон материалов'!B82</f>
        <v>0</v>
      </c>
      <c r="D99" s="412">
        <f>' Шаблон материалов'!C82</f>
        <v>0</v>
      </c>
      <c r="E99" s="412">
        <f>' Шаблон материалов'!D82</f>
        <v>0</v>
      </c>
      <c r="F99" s="412">
        <f>' Шаблон материалов'!E82</f>
        <v>0</v>
      </c>
      <c r="G99" s="412">
        <f>' Шаблон материалов'!F82</f>
        <v>0</v>
      </c>
      <c r="H99" s="412"/>
      <c r="I99" s="413">
        <f t="shared" si="2"/>
        <v>0</v>
      </c>
      <c r="J99" s="775">
        <f t="shared" si="3"/>
        <v>0</v>
      </c>
      <c r="K99" s="776"/>
    </row>
    <row r="100" spans="1:11" hidden="1">
      <c r="A100" s="109">
        <v>82</v>
      </c>
      <c r="B100" s="300"/>
      <c r="C100" s="412">
        <f>' Шаблон материалов'!B83</f>
        <v>0</v>
      </c>
      <c r="D100" s="412">
        <f>' Шаблон материалов'!C83</f>
        <v>0</v>
      </c>
      <c r="E100" s="412">
        <f>' Шаблон материалов'!D83</f>
        <v>0</v>
      </c>
      <c r="F100" s="412">
        <f>' Шаблон материалов'!E83</f>
        <v>0</v>
      </c>
      <c r="G100" s="412">
        <f>' Шаблон материалов'!F83</f>
        <v>0</v>
      </c>
      <c r="H100" s="412"/>
      <c r="I100" s="413">
        <f t="shared" si="2"/>
        <v>0</v>
      </c>
      <c r="J100" s="775">
        <f t="shared" si="3"/>
        <v>0</v>
      </c>
      <c r="K100" s="776"/>
    </row>
    <row r="101" spans="1:11">
      <c r="A101" s="109">
        <v>83</v>
      </c>
      <c r="B101" s="300"/>
      <c r="C101" s="412">
        <f>' Шаблон материалов'!B84</f>
        <v>0</v>
      </c>
      <c r="D101" s="412">
        <v>1</v>
      </c>
      <c r="E101" s="412">
        <v>1</v>
      </c>
      <c r="F101" s="412">
        <f>' Шаблон материалов'!E84</f>
        <v>0</v>
      </c>
      <c r="G101" s="412">
        <f>' Шаблон материалов'!F84</f>
        <v>0</v>
      </c>
      <c r="H101" s="412">
        <v>1</v>
      </c>
      <c r="I101" s="413">
        <f t="shared" si="2"/>
        <v>0</v>
      </c>
      <c r="J101" s="775">
        <f t="shared" si="3"/>
        <v>0</v>
      </c>
      <c r="K101" s="776"/>
    </row>
    <row r="102" spans="1:11" hidden="1">
      <c r="A102" s="109">
        <v>84</v>
      </c>
      <c r="B102" s="300"/>
      <c r="C102" s="412">
        <f>' Шаблон материалов'!B85</f>
        <v>0</v>
      </c>
      <c r="D102" s="412">
        <f>' Шаблон материалов'!C85</f>
        <v>0</v>
      </c>
      <c r="E102" s="412">
        <f>' Шаблон материалов'!D85</f>
        <v>0</v>
      </c>
      <c r="F102" s="412">
        <f>' Шаблон материалов'!E85</f>
        <v>0</v>
      </c>
      <c r="G102" s="412">
        <f>' Шаблон материалов'!F85</f>
        <v>0</v>
      </c>
      <c r="H102" s="412"/>
      <c r="I102" s="413">
        <f t="shared" si="2"/>
        <v>0</v>
      </c>
      <c r="J102" s="775">
        <f t="shared" si="3"/>
        <v>0</v>
      </c>
      <c r="K102" s="776"/>
    </row>
    <row r="103" spans="1:11" hidden="1">
      <c r="A103" s="109">
        <v>85</v>
      </c>
      <c r="B103" s="300"/>
      <c r="C103" s="412">
        <f>' Шаблон материалов'!B86</f>
        <v>0</v>
      </c>
      <c r="D103" s="412">
        <f>' Шаблон материалов'!C86</f>
        <v>0</v>
      </c>
      <c r="E103" s="412">
        <f>' Шаблон материалов'!D86</f>
        <v>0</v>
      </c>
      <c r="F103" s="412">
        <f>' Шаблон материалов'!E86</f>
        <v>0</v>
      </c>
      <c r="G103" s="412">
        <f>' Шаблон материалов'!F86</f>
        <v>0</v>
      </c>
      <c r="H103" s="412"/>
      <c r="I103" s="413">
        <f t="shared" si="2"/>
        <v>0</v>
      </c>
      <c r="J103" s="775">
        <f t="shared" si="3"/>
        <v>0</v>
      </c>
      <c r="K103" s="776"/>
    </row>
    <row r="104" spans="1:11" hidden="1">
      <c r="A104" s="109">
        <v>86</v>
      </c>
      <c r="B104" s="300"/>
      <c r="C104" s="412">
        <f>' Шаблон материалов'!B87</f>
        <v>0</v>
      </c>
      <c r="D104" s="412">
        <f>' Шаблон материалов'!C87</f>
        <v>0</v>
      </c>
      <c r="E104" s="412">
        <f>' Шаблон материалов'!D87</f>
        <v>0</v>
      </c>
      <c r="F104" s="412">
        <f>' Шаблон материалов'!E87</f>
        <v>0</v>
      </c>
      <c r="G104" s="412">
        <f>' Шаблон материалов'!F87</f>
        <v>0</v>
      </c>
      <c r="H104" s="412"/>
      <c r="I104" s="413">
        <f t="shared" si="2"/>
        <v>0</v>
      </c>
      <c r="J104" s="775">
        <f t="shared" si="3"/>
        <v>0</v>
      </c>
      <c r="K104" s="776"/>
    </row>
    <row r="105" spans="1:11" hidden="1">
      <c r="A105" s="109">
        <v>87</v>
      </c>
      <c r="B105" s="300"/>
      <c r="C105" s="412">
        <f>' Шаблон материалов'!B88</f>
        <v>0</v>
      </c>
      <c r="D105" s="412">
        <f>' Шаблон материалов'!C88</f>
        <v>0</v>
      </c>
      <c r="E105" s="412">
        <f>' Шаблон материалов'!D88</f>
        <v>0</v>
      </c>
      <c r="F105" s="412">
        <f>' Шаблон материалов'!E88</f>
        <v>0</v>
      </c>
      <c r="G105" s="412">
        <f>' Шаблон материалов'!F88</f>
        <v>0</v>
      </c>
      <c r="H105" s="412"/>
      <c r="I105" s="413">
        <f t="shared" si="2"/>
        <v>0</v>
      </c>
      <c r="J105" s="775">
        <f t="shared" si="3"/>
        <v>0</v>
      </c>
      <c r="K105" s="776"/>
    </row>
    <row r="106" spans="1:11" hidden="1">
      <c r="A106" s="109">
        <v>88</v>
      </c>
      <c r="B106" s="300"/>
      <c r="C106" s="412">
        <f>' Шаблон материалов'!B89</f>
        <v>0</v>
      </c>
      <c r="D106" s="412">
        <f>' Шаблон материалов'!C89</f>
        <v>0</v>
      </c>
      <c r="E106" s="412">
        <f>' Шаблон материалов'!D89</f>
        <v>0</v>
      </c>
      <c r="F106" s="412">
        <f>' Шаблон материалов'!E89</f>
        <v>0</v>
      </c>
      <c r="G106" s="412">
        <f>' Шаблон материалов'!F89</f>
        <v>0</v>
      </c>
      <c r="H106" s="412"/>
      <c r="I106" s="413">
        <f t="shared" si="2"/>
        <v>0</v>
      </c>
      <c r="J106" s="775">
        <f t="shared" si="3"/>
        <v>0</v>
      </c>
      <c r="K106" s="776"/>
    </row>
    <row r="107" spans="1:11" hidden="1">
      <c r="A107" s="109">
        <v>89</v>
      </c>
      <c r="B107" s="300"/>
      <c r="C107" s="412">
        <f>' Шаблон материалов'!B90</f>
        <v>0</v>
      </c>
      <c r="D107" s="412">
        <f>' Шаблон материалов'!C90</f>
        <v>0</v>
      </c>
      <c r="E107" s="412">
        <f>' Шаблон материалов'!D90</f>
        <v>0</v>
      </c>
      <c r="F107" s="412">
        <f>' Шаблон материалов'!E90</f>
        <v>0</v>
      </c>
      <c r="G107" s="412">
        <f>' Шаблон материалов'!F90</f>
        <v>0</v>
      </c>
      <c r="H107" s="412"/>
      <c r="I107" s="413">
        <f t="shared" si="2"/>
        <v>0</v>
      </c>
      <c r="J107" s="775">
        <f t="shared" si="3"/>
        <v>0</v>
      </c>
      <c r="K107" s="776"/>
    </row>
    <row r="108" spans="1:11" hidden="1">
      <c r="A108" s="109">
        <v>90</v>
      </c>
      <c r="B108" s="300"/>
      <c r="C108" s="412">
        <f>' Шаблон материалов'!B91</f>
        <v>0</v>
      </c>
      <c r="D108" s="412">
        <f>' Шаблон материалов'!C91</f>
        <v>0</v>
      </c>
      <c r="E108" s="412">
        <f>' Шаблон материалов'!D91</f>
        <v>0</v>
      </c>
      <c r="F108" s="412">
        <f>' Шаблон материалов'!E91</f>
        <v>0</v>
      </c>
      <c r="G108" s="412">
        <f>' Шаблон материалов'!F91</f>
        <v>0</v>
      </c>
      <c r="H108" s="412"/>
      <c r="I108" s="413">
        <f t="shared" si="2"/>
        <v>0</v>
      </c>
      <c r="J108" s="775">
        <f t="shared" si="3"/>
        <v>0</v>
      </c>
      <c r="K108" s="776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55" t="s">
        <v>116</v>
      </c>
      <c r="E110" s="755"/>
      <c r="F110" s="755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15.75">
      <c r="A112" s="177"/>
      <c r="B112" s="177"/>
      <c r="C112" s="760" t="s">
        <v>38</v>
      </c>
      <c r="D112" s="760"/>
      <c r="E112" s="760"/>
      <c r="F112" s="760"/>
      <c r="G112" s="760"/>
      <c r="H112" s="760"/>
      <c r="I112" s="760"/>
      <c r="J112" s="760"/>
      <c r="K112" s="760"/>
    </row>
    <row r="113" spans="1:11" ht="15.75">
      <c r="A113" s="740" t="s">
        <v>150</v>
      </c>
      <c r="B113" s="741"/>
      <c r="C113" s="742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43"/>
      <c r="B114" s="744"/>
      <c r="C114" s="745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63" t="s">
        <v>7</v>
      </c>
      <c r="B117" s="765" t="s">
        <v>178</v>
      </c>
      <c r="C117" s="767" t="s">
        <v>151</v>
      </c>
      <c r="D117" s="379" t="s">
        <v>23449</v>
      </c>
      <c r="E117" s="769" t="s">
        <v>113</v>
      </c>
      <c r="F117" s="771" t="s">
        <v>118</v>
      </c>
      <c r="G117" s="767" t="s">
        <v>26</v>
      </c>
      <c r="H117" s="767" t="s">
        <v>117</v>
      </c>
      <c r="I117" s="773" t="s">
        <v>27</v>
      </c>
      <c r="J117" s="761" t="s">
        <v>10</v>
      </c>
      <c r="K117" s="762"/>
    </row>
    <row r="118" spans="1:11">
      <c r="A118" s="764"/>
      <c r="B118" s="766"/>
      <c r="C118" s="768"/>
      <c r="D118" s="431">
        <f>K9</f>
        <v>0.8</v>
      </c>
      <c r="E118" s="770"/>
      <c r="F118" s="772"/>
      <c r="G118" s="768"/>
      <c r="H118" s="768"/>
      <c r="I118" s="774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0.8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0.8</v>
      </c>
      <c r="E120" s="419"/>
      <c r="F120" s="276"/>
      <c r="G120" s="29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0.8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0.8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0.8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0.8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0.8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0.8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0.8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0.8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0.8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0.8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0.8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0.8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0.8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0.8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0.8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0.8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0.8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0.8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0.8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0.8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0.8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0.8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4"/>
        <v>0.8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>
      <c r="A144" s="3">
        <v>26</v>
      </c>
      <c r="B144" s="414"/>
      <c r="C144" s="415"/>
      <c r="D144" s="430">
        <f t="shared" si="4"/>
        <v>0.8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0.8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0.8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0.8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0.8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0.8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0.8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0.8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0.8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0.8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0.8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0.8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0.8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0.8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0.8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0.8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0.8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0.8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0.8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0.8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0.8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0.8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0.8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0.8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0.8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0.8</v>
      </c>
      <c r="E169" s="421"/>
      <c r="F169" s="239"/>
      <c r="G169" s="241">
        <f>E115</f>
        <v>0</v>
      </c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0.8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0.8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0.8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0.8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0.8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0</v>
      </c>
      <c r="G180" s="753"/>
      <c r="H180" s="753"/>
      <c r="I180" s="753"/>
      <c r="J180" s="753"/>
      <c r="K180" s="753"/>
    </row>
    <row r="181" spans="1:14" ht="15.75">
      <c r="A181" s="281" t="s">
        <v>101</v>
      </c>
      <c r="B181" s="281"/>
      <c r="C181" s="754"/>
      <c r="D181" s="754"/>
      <c r="E181" s="754"/>
      <c r="F181" s="754"/>
      <c r="G181" s="754"/>
      <c r="H181" s="754"/>
      <c r="I181" s="754"/>
      <c r="J181" s="754"/>
      <c r="K181" s="754"/>
    </row>
    <row r="182" spans="1:14" ht="15.75">
      <c r="A182" s="747"/>
      <c r="B182" s="747"/>
      <c r="C182" s="747"/>
      <c r="D182" s="747"/>
      <c r="E182" s="747"/>
      <c r="F182" s="747"/>
      <c r="G182" s="747"/>
      <c r="H182" s="747"/>
      <c r="I182" s="747"/>
      <c r="J182" s="747"/>
      <c r="K182" s="747"/>
    </row>
    <row r="183" spans="1:14" ht="15.75">
      <c r="A183" s="747"/>
      <c r="B183" s="747"/>
      <c r="C183" s="747"/>
      <c r="D183" s="747"/>
      <c r="E183" s="747"/>
      <c r="F183" s="747"/>
      <c r="G183" s="747"/>
      <c r="H183" s="747"/>
      <c r="I183" s="747"/>
      <c r="J183" s="747"/>
      <c r="K183" s="747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37" t="str">
        <f>изд.1!A185</f>
        <v>Топоров Э.В.</v>
      </c>
      <c r="B185" s="737"/>
      <c r="C185" s="737"/>
      <c r="D185" s="737"/>
      <c r="E185" s="245"/>
      <c r="F185" s="245"/>
      <c r="G185" s="245"/>
      <c r="H185" s="737"/>
      <c r="I185" s="737"/>
      <c r="J185" s="737"/>
      <c r="K185" s="737"/>
    </row>
    <row r="186" spans="1:14">
      <c r="A186" s="738"/>
      <c r="B186" s="738"/>
      <c r="C186" s="738"/>
      <c r="D186" s="738"/>
      <c r="E186" s="248"/>
      <c r="F186" s="248"/>
      <c r="G186" s="248"/>
      <c r="H186" s="738"/>
      <c r="I186" s="738"/>
      <c r="J186" s="738"/>
      <c r="K186" s="738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17" t="str">
        <f>$A$3</f>
        <v>ООО БАЛТИК-ЛАЙТ</v>
      </c>
      <c r="D191" s="717"/>
      <c r="E191" s="717"/>
      <c r="F191" s="717"/>
      <c r="G191" s="717"/>
      <c r="H191" s="717"/>
      <c r="I191" s="717"/>
      <c r="J191" s="717"/>
      <c r="K191" s="717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8" t="s">
        <v>23459</v>
      </c>
      <c r="K192" s="719"/>
    </row>
    <row r="193" spans="1:11">
      <c r="A193" s="720">
        <v>1</v>
      </c>
      <c r="B193" s="722"/>
      <c r="C193" s="724" t="str">
        <f>C119</f>
        <v>Подготовка рабоч. проекта на производство</v>
      </c>
      <c r="D193" s="726"/>
      <c r="E193" s="736"/>
      <c r="F193" s="353"/>
      <c r="G193" s="730"/>
      <c r="H193" s="726"/>
      <c r="I193" s="357">
        <f>D193*E193</f>
        <v>0</v>
      </c>
      <c r="J193" s="732"/>
      <c r="K193" s="733"/>
    </row>
    <row r="194" spans="1:11" ht="15.75" thickBot="1">
      <c r="A194" s="721"/>
      <c r="B194" s="723"/>
      <c r="C194" s="725"/>
      <c r="D194" s="727"/>
      <c r="E194" s="729"/>
      <c r="F194" s="351"/>
      <c r="G194" s="731"/>
      <c r="H194" s="727"/>
      <c r="I194" s="358"/>
      <c r="J194" s="734"/>
      <c r="K194" s="735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7" t="str">
        <f>$A$3</f>
        <v>ООО БАЛТИК-ЛАЙТ</v>
      </c>
      <c r="D196" s="717"/>
      <c r="E196" s="717"/>
      <c r="F196" s="717"/>
      <c r="G196" s="717"/>
      <c r="H196" s="717"/>
      <c r="I196" s="717"/>
      <c r="J196" s="717"/>
      <c r="K196" s="717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8" t="s">
        <v>23459</v>
      </c>
      <c r="K197" s="719"/>
    </row>
    <row r="198" spans="1:11">
      <c r="A198" s="720">
        <v>2</v>
      </c>
      <c r="B198" s="722"/>
      <c r="C198" s="724">
        <f>C120</f>
        <v>0</v>
      </c>
      <c r="D198" s="726"/>
      <c r="E198" s="728" t="e">
        <f>J120/H120</f>
        <v>#DIV/0!</v>
      </c>
      <c r="F198" s="353"/>
      <c r="G198" s="730"/>
      <c r="H198" s="726">
        <v>1</v>
      </c>
      <c r="I198" s="357" t="e">
        <f>D198*E198</f>
        <v>#DIV/0!</v>
      </c>
      <c r="J198" s="732"/>
      <c r="K198" s="733"/>
    </row>
    <row r="199" spans="1:11" ht="15.75" thickBot="1">
      <c r="A199" s="721"/>
      <c r="B199" s="723"/>
      <c r="C199" s="725"/>
      <c r="D199" s="727"/>
      <c r="E199" s="729"/>
      <c r="F199" s="351"/>
      <c r="G199" s="731"/>
      <c r="H199" s="727"/>
      <c r="I199" s="358"/>
      <c r="J199" s="734"/>
      <c r="K199" s="735"/>
    </row>
    <row r="200" spans="1:11" ht="15.75" thickBot="1"/>
    <row r="201" spans="1:11" ht="16.5" thickBot="1">
      <c r="A201" s="370"/>
      <c r="B201" s="370"/>
      <c r="C201" s="717" t="str">
        <f>$A$3</f>
        <v>ООО БАЛТИК-ЛАЙТ</v>
      </c>
      <c r="D201" s="717"/>
      <c r="E201" s="717"/>
      <c r="F201" s="717"/>
      <c r="G201" s="717"/>
      <c r="H201" s="717"/>
      <c r="I201" s="717"/>
      <c r="J201" s="717"/>
      <c r="K201" s="717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8" t="s">
        <v>23459</v>
      </c>
      <c r="K202" s="719"/>
    </row>
    <row r="203" spans="1:11">
      <c r="A203" s="720">
        <v>3</v>
      </c>
      <c r="B203" s="722"/>
      <c r="C203" s="724">
        <f>C121</f>
        <v>0</v>
      </c>
      <c r="D203" s="726"/>
      <c r="E203" s="728" t="e">
        <f>J121/H121</f>
        <v>#DIV/0!</v>
      </c>
      <c r="F203" s="353"/>
      <c r="G203" s="730"/>
      <c r="H203" s="726">
        <v>1</v>
      </c>
      <c r="I203" s="357" t="e">
        <f>D203*E203</f>
        <v>#DIV/0!</v>
      </c>
      <c r="J203" s="732"/>
      <c r="K203" s="733"/>
    </row>
    <row r="204" spans="1:11" ht="15.75" thickBot="1">
      <c r="A204" s="721"/>
      <c r="B204" s="723"/>
      <c r="C204" s="725"/>
      <c r="D204" s="727"/>
      <c r="E204" s="729"/>
      <c r="F204" s="351"/>
      <c r="G204" s="731"/>
      <c r="H204" s="727"/>
      <c r="I204" s="358"/>
      <c r="J204" s="734"/>
      <c r="K204" s="735"/>
    </row>
    <row r="205" spans="1:11" ht="15.75" thickBot="1"/>
    <row r="206" spans="1:11" ht="16.5" thickBot="1">
      <c r="A206" s="370"/>
      <c r="B206" s="370"/>
      <c r="C206" s="717" t="str">
        <f>$A$3</f>
        <v>ООО БАЛТИК-ЛАЙТ</v>
      </c>
      <c r="D206" s="717"/>
      <c r="E206" s="717"/>
      <c r="F206" s="717"/>
      <c r="G206" s="717"/>
      <c r="H206" s="717"/>
      <c r="I206" s="717"/>
      <c r="J206" s="717"/>
      <c r="K206" s="717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8" t="s">
        <v>23459</v>
      </c>
      <c r="K207" s="719"/>
    </row>
    <row r="208" spans="1:11">
      <c r="A208" s="720">
        <v>4</v>
      </c>
      <c r="B208" s="722"/>
      <c r="C208" s="724">
        <f>C122</f>
        <v>0</v>
      </c>
      <c r="D208" s="726"/>
      <c r="E208" s="728" t="e">
        <f>J122/H122</f>
        <v>#DIV/0!</v>
      </c>
      <c r="F208" s="353"/>
      <c r="G208" s="730"/>
      <c r="H208" s="726">
        <v>1</v>
      </c>
      <c r="I208" s="357" t="e">
        <f>D208*E208</f>
        <v>#DIV/0!</v>
      </c>
      <c r="J208" s="732"/>
      <c r="K208" s="733"/>
    </row>
    <row r="209" spans="1:11" ht="15.75" thickBot="1">
      <c r="A209" s="721"/>
      <c r="B209" s="723"/>
      <c r="C209" s="725"/>
      <c r="D209" s="727"/>
      <c r="E209" s="729"/>
      <c r="F209" s="351"/>
      <c r="G209" s="731"/>
      <c r="H209" s="727"/>
      <c r="I209" s="358"/>
      <c r="J209" s="734"/>
      <c r="K209" s="735"/>
    </row>
    <row r="210" spans="1:11" ht="15.75" thickBot="1"/>
    <row r="211" spans="1:11" ht="16.5" thickBot="1">
      <c r="A211" s="370"/>
      <c r="B211" s="370"/>
      <c r="C211" s="717" t="str">
        <f>$A$3</f>
        <v>ООО БАЛТИК-ЛАЙТ</v>
      </c>
      <c r="D211" s="717"/>
      <c r="E211" s="717"/>
      <c r="F211" s="717"/>
      <c r="G211" s="717"/>
      <c r="H211" s="717"/>
      <c r="I211" s="717"/>
      <c r="J211" s="717"/>
      <c r="K211" s="717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8" t="s">
        <v>23459</v>
      </c>
      <c r="K212" s="719"/>
    </row>
    <row r="213" spans="1:11">
      <c r="A213" s="720">
        <v>5</v>
      </c>
      <c r="B213" s="722"/>
      <c r="C213" s="724">
        <f>C123</f>
        <v>0</v>
      </c>
      <c r="D213" s="726"/>
      <c r="E213" s="728" t="e">
        <f>J123/H123</f>
        <v>#DIV/0!</v>
      </c>
      <c r="F213" s="353"/>
      <c r="G213" s="730"/>
      <c r="H213" s="726">
        <v>1</v>
      </c>
      <c r="I213" s="357" t="e">
        <f>D213*E213</f>
        <v>#DIV/0!</v>
      </c>
      <c r="J213" s="732"/>
      <c r="K213" s="733"/>
    </row>
    <row r="214" spans="1:11" ht="15.75" thickBot="1">
      <c r="A214" s="721"/>
      <c r="B214" s="723"/>
      <c r="C214" s="725"/>
      <c r="D214" s="727"/>
      <c r="E214" s="729"/>
      <c r="F214" s="351"/>
      <c r="G214" s="731"/>
      <c r="H214" s="727"/>
      <c r="I214" s="358"/>
      <c r="J214" s="734"/>
      <c r="K214" s="735"/>
    </row>
    <row r="215" spans="1:11" ht="15.75" thickBot="1"/>
    <row r="216" spans="1:11" ht="16.5" thickBot="1">
      <c r="A216" s="370"/>
      <c r="B216" s="370"/>
      <c r="C216" s="717" t="str">
        <f>$A$3</f>
        <v>ООО БАЛТИК-ЛАЙТ</v>
      </c>
      <c r="D216" s="717"/>
      <c r="E216" s="717"/>
      <c r="F216" s="717"/>
      <c r="G216" s="717"/>
      <c r="H216" s="717"/>
      <c r="I216" s="717"/>
      <c r="J216" s="717"/>
      <c r="K216" s="717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8" t="s">
        <v>23459</v>
      </c>
      <c r="K217" s="719"/>
    </row>
    <row r="218" spans="1:11">
      <c r="A218" s="720">
        <v>6</v>
      </c>
      <c r="B218" s="722"/>
      <c r="C218" s="724">
        <f>C124</f>
        <v>0</v>
      </c>
      <c r="D218" s="726"/>
      <c r="E218" s="728" t="e">
        <f>J124/H124</f>
        <v>#DIV/0!</v>
      </c>
      <c r="F218" s="353"/>
      <c r="G218" s="730"/>
      <c r="H218" s="726">
        <v>1</v>
      </c>
      <c r="I218" s="357" t="e">
        <f>D218*E218</f>
        <v>#DIV/0!</v>
      </c>
      <c r="J218" s="732"/>
      <c r="K218" s="733"/>
    </row>
    <row r="219" spans="1:11" ht="15.75" thickBot="1">
      <c r="A219" s="721"/>
      <c r="B219" s="723"/>
      <c r="C219" s="725"/>
      <c r="D219" s="727"/>
      <c r="E219" s="729"/>
      <c r="F219" s="351"/>
      <c r="G219" s="731"/>
      <c r="H219" s="727"/>
      <c r="I219" s="358"/>
      <c r="J219" s="734"/>
      <c r="K219" s="735"/>
    </row>
    <row r="220" spans="1:11" ht="15.75" thickBot="1"/>
    <row r="221" spans="1:11" ht="16.5" thickBot="1">
      <c r="A221" s="370"/>
      <c r="B221" s="370"/>
      <c r="C221" s="717" t="str">
        <f>$A$3</f>
        <v>ООО БАЛТИК-ЛАЙТ</v>
      </c>
      <c r="D221" s="717"/>
      <c r="E221" s="717"/>
      <c r="F221" s="717"/>
      <c r="G221" s="717"/>
      <c r="H221" s="717"/>
      <c r="I221" s="717"/>
      <c r="J221" s="717"/>
      <c r="K221" s="717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8" t="s">
        <v>23459</v>
      </c>
      <c r="K222" s="719"/>
    </row>
    <row r="223" spans="1:11">
      <c r="A223" s="720">
        <v>7</v>
      </c>
      <c r="B223" s="722"/>
      <c r="C223" s="724">
        <f>C125</f>
        <v>0</v>
      </c>
      <c r="D223" s="726"/>
      <c r="E223" s="728" t="e">
        <f>J125/H125</f>
        <v>#DIV/0!</v>
      </c>
      <c r="F223" s="353"/>
      <c r="G223" s="730"/>
      <c r="H223" s="726">
        <v>1</v>
      </c>
      <c r="I223" s="357" t="e">
        <f>D223*E223</f>
        <v>#DIV/0!</v>
      </c>
      <c r="J223" s="732"/>
      <c r="K223" s="733"/>
    </row>
    <row r="224" spans="1:11" ht="15.75" thickBot="1">
      <c r="A224" s="721"/>
      <c r="B224" s="723"/>
      <c r="C224" s="725"/>
      <c r="D224" s="727"/>
      <c r="E224" s="729"/>
      <c r="F224" s="351"/>
      <c r="G224" s="731"/>
      <c r="H224" s="727"/>
      <c r="I224" s="358"/>
      <c r="J224" s="734"/>
      <c r="K224" s="735"/>
    </row>
    <row r="225" spans="1:11" ht="15.75" thickBot="1"/>
    <row r="226" spans="1:11" ht="16.5" thickBot="1">
      <c r="A226" s="370"/>
      <c r="B226" s="370"/>
      <c r="C226" s="717" t="str">
        <f>$A$3</f>
        <v>ООО БАЛТИК-ЛАЙТ</v>
      </c>
      <c r="D226" s="717"/>
      <c r="E226" s="717"/>
      <c r="F226" s="717"/>
      <c r="G226" s="717"/>
      <c r="H226" s="717"/>
      <c r="I226" s="717"/>
      <c r="J226" s="717"/>
      <c r="K226" s="717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8" t="s">
        <v>23459</v>
      </c>
      <c r="K227" s="719"/>
    </row>
    <row r="228" spans="1:11">
      <c r="A228" s="720">
        <v>8</v>
      </c>
      <c r="B228" s="722"/>
      <c r="C228" s="724">
        <f>C126</f>
        <v>0</v>
      </c>
      <c r="D228" s="726"/>
      <c r="E228" s="728" t="e">
        <f>J126/H126</f>
        <v>#DIV/0!</v>
      </c>
      <c r="F228" s="353"/>
      <c r="G228" s="730"/>
      <c r="H228" s="726">
        <v>1</v>
      </c>
      <c r="I228" s="357" t="e">
        <f>D228*E228</f>
        <v>#DIV/0!</v>
      </c>
      <c r="J228" s="732"/>
      <c r="K228" s="733"/>
    </row>
    <row r="229" spans="1:11" ht="15.75" thickBot="1">
      <c r="A229" s="721"/>
      <c r="B229" s="723"/>
      <c r="C229" s="725"/>
      <c r="D229" s="727"/>
      <c r="E229" s="729"/>
      <c r="F229" s="351"/>
      <c r="G229" s="731"/>
      <c r="H229" s="727"/>
      <c r="I229" s="358"/>
      <c r="J229" s="734"/>
      <c r="K229" s="735"/>
    </row>
    <row r="230" spans="1:11" ht="15.75" thickBot="1"/>
    <row r="231" spans="1:11" ht="16.5" thickBot="1">
      <c r="A231" s="370"/>
      <c r="B231" s="370"/>
      <c r="C231" s="717" t="str">
        <f>$A$3</f>
        <v>ООО БАЛТИК-ЛАЙТ</v>
      </c>
      <c r="D231" s="717"/>
      <c r="E231" s="717"/>
      <c r="F231" s="717"/>
      <c r="G231" s="717"/>
      <c r="H231" s="717"/>
      <c r="I231" s="717"/>
      <c r="J231" s="717"/>
      <c r="K231" s="717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8" t="s">
        <v>23459</v>
      </c>
      <c r="K232" s="719"/>
    </row>
    <row r="233" spans="1:11">
      <c r="A233" s="720">
        <v>9</v>
      </c>
      <c r="B233" s="722"/>
      <c r="C233" s="724">
        <f>C127</f>
        <v>0</v>
      </c>
      <c r="D233" s="726"/>
      <c r="E233" s="728" t="e">
        <f>J127/H127</f>
        <v>#DIV/0!</v>
      </c>
      <c r="F233" s="353"/>
      <c r="G233" s="730"/>
      <c r="H233" s="726">
        <v>1</v>
      </c>
      <c r="I233" s="357" t="e">
        <f>D233*E233</f>
        <v>#DIV/0!</v>
      </c>
      <c r="J233" s="732"/>
      <c r="K233" s="733"/>
    </row>
    <row r="234" spans="1:11" ht="15.75" thickBot="1">
      <c r="A234" s="721"/>
      <c r="B234" s="723"/>
      <c r="C234" s="725"/>
      <c r="D234" s="727"/>
      <c r="E234" s="729"/>
      <c r="F234" s="351"/>
      <c r="G234" s="731"/>
      <c r="H234" s="727"/>
      <c r="I234" s="358"/>
      <c r="J234" s="734"/>
      <c r="K234" s="735"/>
    </row>
    <row r="235" spans="1:11" ht="15.75" thickBot="1"/>
    <row r="236" spans="1:11" ht="16.5" thickBot="1">
      <c r="A236" s="370"/>
      <c r="B236" s="370"/>
      <c r="C236" s="717" t="str">
        <f>$A$3</f>
        <v>ООО БАЛТИК-ЛАЙТ</v>
      </c>
      <c r="D236" s="717"/>
      <c r="E236" s="717"/>
      <c r="F236" s="717"/>
      <c r="G236" s="717"/>
      <c r="H236" s="717"/>
      <c r="I236" s="717"/>
      <c r="J236" s="717"/>
      <c r="K236" s="717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8" t="s">
        <v>23459</v>
      </c>
      <c r="K237" s="719"/>
    </row>
    <row r="238" spans="1:11">
      <c r="A238" s="720">
        <v>10</v>
      </c>
      <c r="B238" s="722"/>
      <c r="C238" s="724">
        <f>C128</f>
        <v>0</v>
      </c>
      <c r="D238" s="726"/>
      <c r="E238" s="728" t="e">
        <f>J128/H128</f>
        <v>#DIV/0!</v>
      </c>
      <c r="F238" s="353"/>
      <c r="G238" s="730"/>
      <c r="H238" s="726">
        <v>1</v>
      </c>
      <c r="I238" s="357" t="e">
        <f>D238*E238</f>
        <v>#DIV/0!</v>
      </c>
      <c r="J238" s="732"/>
      <c r="K238" s="733"/>
    </row>
    <row r="239" spans="1:11" ht="15.75" thickBot="1">
      <c r="A239" s="721"/>
      <c r="B239" s="723"/>
      <c r="C239" s="725"/>
      <c r="D239" s="727"/>
      <c r="E239" s="729"/>
      <c r="F239" s="351"/>
      <c r="G239" s="731"/>
      <c r="H239" s="727"/>
      <c r="I239" s="358"/>
      <c r="J239" s="734"/>
      <c r="K239" s="735"/>
    </row>
    <row r="240" spans="1:11" ht="15.75" thickBot="1"/>
    <row r="241" spans="1:11" ht="16.5" thickBot="1">
      <c r="A241" s="370"/>
      <c r="B241" s="370"/>
      <c r="C241" s="717" t="str">
        <f>$A$3</f>
        <v>ООО БАЛТИК-ЛАЙТ</v>
      </c>
      <c r="D241" s="717"/>
      <c r="E241" s="717"/>
      <c r="F241" s="717"/>
      <c r="G241" s="717"/>
      <c r="H241" s="717"/>
      <c r="I241" s="717"/>
      <c r="J241" s="717"/>
      <c r="K241" s="717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8" t="s">
        <v>23459</v>
      </c>
      <c r="K242" s="719"/>
    </row>
    <row r="243" spans="1:11">
      <c r="A243" s="720">
        <v>11</v>
      </c>
      <c r="B243" s="722"/>
      <c r="C243" s="724">
        <f>C129</f>
        <v>0</v>
      </c>
      <c r="D243" s="726"/>
      <c r="E243" s="728" t="e">
        <f>J129/H129</f>
        <v>#DIV/0!</v>
      </c>
      <c r="F243" s="353"/>
      <c r="G243" s="730"/>
      <c r="H243" s="726">
        <v>1</v>
      </c>
      <c r="I243" s="357" t="e">
        <f>D243*E243</f>
        <v>#DIV/0!</v>
      </c>
      <c r="J243" s="732"/>
      <c r="K243" s="733"/>
    </row>
    <row r="244" spans="1:11" ht="15.75" thickBot="1">
      <c r="A244" s="721"/>
      <c r="B244" s="723"/>
      <c r="C244" s="725"/>
      <c r="D244" s="727"/>
      <c r="E244" s="729"/>
      <c r="F244" s="351"/>
      <c r="G244" s="731"/>
      <c r="H244" s="727"/>
      <c r="I244" s="358"/>
      <c r="J244" s="734"/>
      <c r="K244" s="735"/>
    </row>
    <row r="245" spans="1:11" ht="15.75" thickBot="1"/>
    <row r="246" spans="1:11" ht="16.5" thickBot="1">
      <c r="A246" s="370"/>
      <c r="B246" s="370"/>
      <c r="C246" s="717" t="str">
        <f>$A$3</f>
        <v>ООО БАЛТИК-ЛАЙТ</v>
      </c>
      <c r="D246" s="717"/>
      <c r="E246" s="717"/>
      <c r="F246" s="717"/>
      <c r="G246" s="717"/>
      <c r="H246" s="717"/>
      <c r="I246" s="717"/>
      <c r="J246" s="717"/>
      <c r="K246" s="717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8" t="s">
        <v>23459</v>
      </c>
      <c r="K247" s="719"/>
    </row>
    <row r="248" spans="1:11">
      <c r="A248" s="720">
        <v>12</v>
      </c>
      <c r="B248" s="722"/>
      <c r="C248" s="724">
        <f>C130</f>
        <v>0</v>
      </c>
      <c r="D248" s="726"/>
      <c r="E248" s="728" t="e">
        <f>J130/H130</f>
        <v>#DIV/0!</v>
      </c>
      <c r="F248" s="353"/>
      <c r="G248" s="730"/>
      <c r="H248" s="726">
        <v>1</v>
      </c>
      <c r="I248" s="357" t="e">
        <f>D248*E248</f>
        <v>#DIV/0!</v>
      </c>
      <c r="J248" s="732"/>
      <c r="K248" s="733"/>
    </row>
    <row r="249" spans="1:11" ht="15.75" thickBot="1">
      <c r="A249" s="721"/>
      <c r="B249" s="723"/>
      <c r="C249" s="725"/>
      <c r="D249" s="727"/>
      <c r="E249" s="729"/>
      <c r="F249" s="351"/>
      <c r="G249" s="731"/>
      <c r="H249" s="727"/>
      <c r="I249" s="358"/>
      <c r="J249" s="734"/>
      <c r="K249" s="735"/>
    </row>
    <row r="250" spans="1:11" ht="15.75" thickBot="1"/>
    <row r="251" spans="1:11" ht="16.5" thickBot="1">
      <c r="A251" s="370"/>
      <c r="B251" s="370"/>
      <c r="C251" s="717" t="str">
        <f>$A$3</f>
        <v>ООО БАЛТИК-ЛАЙТ</v>
      </c>
      <c r="D251" s="717"/>
      <c r="E251" s="717"/>
      <c r="F251" s="717"/>
      <c r="G251" s="717"/>
      <c r="H251" s="717"/>
      <c r="I251" s="717"/>
      <c r="J251" s="717"/>
      <c r="K251" s="717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8" t="s">
        <v>23459</v>
      </c>
      <c r="K252" s="719"/>
    </row>
    <row r="253" spans="1:11">
      <c r="A253" s="720">
        <v>13</v>
      </c>
      <c r="B253" s="722"/>
      <c r="C253" s="724">
        <f>C131</f>
        <v>0</v>
      </c>
      <c r="D253" s="726"/>
      <c r="E253" s="728" t="e">
        <f>J131/H131</f>
        <v>#DIV/0!</v>
      </c>
      <c r="F253" s="353"/>
      <c r="G253" s="730"/>
      <c r="H253" s="726">
        <v>1</v>
      </c>
      <c r="I253" s="357" t="e">
        <f>D253*E253</f>
        <v>#DIV/0!</v>
      </c>
      <c r="J253" s="732"/>
      <c r="K253" s="733"/>
    </row>
    <row r="254" spans="1:11" ht="15.75" thickBot="1">
      <c r="A254" s="721"/>
      <c r="B254" s="723"/>
      <c r="C254" s="725"/>
      <c r="D254" s="727"/>
      <c r="E254" s="729"/>
      <c r="F254" s="351"/>
      <c r="G254" s="731"/>
      <c r="H254" s="727"/>
      <c r="I254" s="358"/>
      <c r="J254" s="734"/>
      <c r="K254" s="735"/>
    </row>
    <row r="255" spans="1:11" ht="15.75" thickBot="1"/>
    <row r="256" spans="1:11" ht="16.5" thickBot="1">
      <c r="A256" s="370"/>
      <c r="B256" s="370"/>
      <c r="C256" s="717" t="str">
        <f>$A$3</f>
        <v>ООО БАЛТИК-ЛАЙТ</v>
      </c>
      <c r="D256" s="717"/>
      <c r="E256" s="717"/>
      <c r="F256" s="717"/>
      <c r="G256" s="717"/>
      <c r="H256" s="717"/>
      <c r="I256" s="717"/>
      <c r="J256" s="717"/>
      <c r="K256" s="717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8" t="s">
        <v>23459</v>
      </c>
      <c r="K257" s="719"/>
    </row>
    <row r="258" spans="1:11">
      <c r="A258" s="720">
        <v>14</v>
      </c>
      <c r="B258" s="722"/>
      <c r="C258" s="724">
        <f>C132</f>
        <v>0</v>
      </c>
      <c r="D258" s="726"/>
      <c r="E258" s="728" t="e">
        <f>J132/H132</f>
        <v>#DIV/0!</v>
      </c>
      <c r="F258" s="353"/>
      <c r="G258" s="730"/>
      <c r="H258" s="726">
        <v>1</v>
      </c>
      <c r="I258" s="357" t="e">
        <f>D258*E258</f>
        <v>#DIV/0!</v>
      </c>
      <c r="J258" s="732"/>
      <c r="K258" s="733"/>
    </row>
    <row r="259" spans="1:11" ht="15.75" thickBot="1">
      <c r="A259" s="721"/>
      <c r="B259" s="723"/>
      <c r="C259" s="725"/>
      <c r="D259" s="727"/>
      <c r="E259" s="729"/>
      <c r="F259" s="351"/>
      <c r="G259" s="731"/>
      <c r="H259" s="727"/>
      <c r="I259" s="358"/>
      <c r="J259" s="734"/>
      <c r="K259" s="735"/>
    </row>
    <row r="260" spans="1:11" ht="15.75" thickBot="1"/>
    <row r="261" spans="1:11" ht="16.5" thickBot="1">
      <c r="A261" s="370"/>
      <c r="B261" s="370"/>
      <c r="C261" s="717" t="str">
        <f>$A$3</f>
        <v>ООО БАЛТИК-ЛАЙТ</v>
      </c>
      <c r="D261" s="717"/>
      <c r="E261" s="717"/>
      <c r="F261" s="717"/>
      <c r="G261" s="717"/>
      <c r="H261" s="717"/>
      <c r="I261" s="717"/>
      <c r="J261" s="717"/>
      <c r="K261" s="717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8" t="s">
        <v>23459</v>
      </c>
      <c r="K262" s="719"/>
    </row>
    <row r="263" spans="1:11">
      <c r="A263" s="720">
        <v>15</v>
      </c>
      <c r="B263" s="722"/>
      <c r="C263" s="724">
        <f>C133</f>
        <v>0</v>
      </c>
      <c r="D263" s="726"/>
      <c r="E263" s="728" t="e">
        <f>J133/H133</f>
        <v>#DIV/0!</v>
      </c>
      <c r="F263" s="353"/>
      <c r="G263" s="730"/>
      <c r="H263" s="726">
        <v>1</v>
      </c>
      <c r="I263" s="357" t="e">
        <f>D263*E263</f>
        <v>#DIV/0!</v>
      </c>
      <c r="J263" s="732"/>
      <c r="K263" s="733"/>
    </row>
    <row r="264" spans="1:11" ht="15.75" thickBot="1">
      <c r="A264" s="721"/>
      <c r="B264" s="723"/>
      <c r="C264" s="725"/>
      <c r="D264" s="727"/>
      <c r="E264" s="729"/>
      <c r="F264" s="351"/>
      <c r="G264" s="731"/>
      <c r="H264" s="727"/>
      <c r="I264" s="358"/>
      <c r="J264" s="734"/>
      <c r="K264" s="735"/>
    </row>
    <row r="265" spans="1:11" ht="15.75" thickBot="1"/>
    <row r="266" spans="1:11" ht="16.5" thickBot="1">
      <c r="A266" s="370"/>
      <c r="B266" s="370"/>
      <c r="C266" s="717" t="str">
        <f>$A$3</f>
        <v>ООО БАЛТИК-ЛАЙТ</v>
      </c>
      <c r="D266" s="717"/>
      <c r="E266" s="717"/>
      <c r="F266" s="717"/>
      <c r="G266" s="717"/>
      <c r="H266" s="717"/>
      <c r="I266" s="717"/>
      <c r="J266" s="717"/>
      <c r="K266" s="717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8" t="s">
        <v>23459</v>
      </c>
      <c r="K267" s="719"/>
    </row>
    <row r="268" spans="1:11">
      <c r="A268" s="720">
        <v>16</v>
      </c>
      <c r="B268" s="722"/>
      <c r="C268" s="724">
        <f>C134</f>
        <v>0</v>
      </c>
      <c r="D268" s="726"/>
      <c r="E268" s="728" t="e">
        <f>J134/H134</f>
        <v>#DIV/0!</v>
      </c>
      <c r="F268" s="353"/>
      <c r="G268" s="730"/>
      <c r="H268" s="726">
        <v>1</v>
      </c>
      <c r="I268" s="357" t="e">
        <f>D268*E268</f>
        <v>#DIV/0!</v>
      </c>
      <c r="J268" s="732"/>
      <c r="K268" s="733"/>
    </row>
    <row r="269" spans="1:11" ht="15.75" thickBot="1">
      <c r="A269" s="721"/>
      <c r="B269" s="723"/>
      <c r="C269" s="725"/>
      <c r="D269" s="727"/>
      <c r="E269" s="729"/>
      <c r="F269" s="351"/>
      <c r="G269" s="731"/>
      <c r="H269" s="727"/>
      <c r="I269" s="358"/>
      <c r="J269" s="734"/>
      <c r="K269" s="735"/>
    </row>
    <row r="270" spans="1:11" ht="15.75" thickBot="1"/>
    <row r="271" spans="1:11" ht="16.5" thickBot="1">
      <c r="A271" s="370"/>
      <c r="B271" s="370"/>
      <c r="C271" s="717" t="str">
        <f>$A$3</f>
        <v>ООО БАЛТИК-ЛАЙТ</v>
      </c>
      <c r="D271" s="717"/>
      <c r="E271" s="717"/>
      <c r="F271" s="717"/>
      <c r="G271" s="717"/>
      <c r="H271" s="717"/>
      <c r="I271" s="717"/>
      <c r="J271" s="717"/>
      <c r="K271" s="717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8" t="s">
        <v>23459</v>
      </c>
      <c r="K272" s="719"/>
    </row>
    <row r="273" spans="1:11">
      <c r="A273" s="720">
        <v>17</v>
      </c>
      <c r="B273" s="722"/>
      <c r="C273" s="724">
        <f>C135</f>
        <v>0</v>
      </c>
      <c r="D273" s="726"/>
      <c r="E273" s="728" t="e">
        <f>J135/H135</f>
        <v>#DIV/0!</v>
      </c>
      <c r="F273" s="378"/>
      <c r="G273" s="730"/>
      <c r="H273" s="726">
        <v>1</v>
      </c>
      <c r="I273" s="357" t="e">
        <f>D273*E273</f>
        <v>#DIV/0!</v>
      </c>
      <c r="J273" s="732"/>
      <c r="K273" s="733"/>
    </row>
    <row r="274" spans="1:11" ht="15.75" thickBot="1">
      <c r="A274" s="721"/>
      <c r="B274" s="723"/>
      <c r="C274" s="725"/>
      <c r="D274" s="727"/>
      <c r="E274" s="729"/>
      <c r="F274" s="351"/>
      <c r="G274" s="731"/>
      <c r="H274" s="727"/>
      <c r="I274" s="358"/>
      <c r="J274" s="734"/>
      <c r="K274" s="735"/>
    </row>
    <row r="275" spans="1:11" ht="15.75" thickBot="1"/>
    <row r="276" spans="1:11" ht="16.5" thickBot="1">
      <c r="A276" s="370"/>
      <c r="B276" s="370"/>
      <c r="C276" s="717" t="str">
        <f>$A$3</f>
        <v>ООО БАЛТИК-ЛАЙТ</v>
      </c>
      <c r="D276" s="717"/>
      <c r="E276" s="717"/>
      <c r="F276" s="717"/>
      <c r="G276" s="717"/>
      <c r="H276" s="717"/>
      <c r="I276" s="717"/>
      <c r="J276" s="717"/>
      <c r="K276" s="717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8" t="s">
        <v>23459</v>
      </c>
      <c r="K277" s="719"/>
    </row>
    <row r="278" spans="1:11">
      <c r="A278" s="720">
        <v>18</v>
      </c>
      <c r="B278" s="722"/>
      <c r="C278" s="724">
        <f>C136</f>
        <v>0</v>
      </c>
      <c r="D278" s="726"/>
      <c r="E278" s="728" t="e">
        <f>J136/H136</f>
        <v>#DIV/0!</v>
      </c>
      <c r="F278" s="378"/>
      <c r="G278" s="730"/>
      <c r="H278" s="726">
        <v>1</v>
      </c>
      <c r="I278" s="357" t="e">
        <f>D278*E278</f>
        <v>#DIV/0!</v>
      </c>
      <c r="J278" s="732"/>
      <c r="K278" s="733"/>
    </row>
    <row r="279" spans="1:11" ht="15.75" thickBot="1">
      <c r="A279" s="721"/>
      <c r="B279" s="723"/>
      <c r="C279" s="725"/>
      <c r="D279" s="727"/>
      <c r="E279" s="729"/>
      <c r="F279" s="351"/>
      <c r="G279" s="731"/>
      <c r="H279" s="727"/>
      <c r="I279" s="358"/>
      <c r="J279" s="734"/>
      <c r="K279" s="735"/>
    </row>
    <row r="280" spans="1:11" ht="15.75" thickBot="1"/>
    <row r="281" spans="1:11" ht="16.5" thickBot="1">
      <c r="A281" s="370"/>
      <c r="B281" s="370"/>
      <c r="C281" s="717" t="str">
        <f>$A$3</f>
        <v>ООО БАЛТИК-ЛАЙТ</v>
      </c>
      <c r="D281" s="717"/>
      <c r="E281" s="717"/>
      <c r="F281" s="717"/>
      <c r="G281" s="717"/>
      <c r="H281" s="717"/>
      <c r="I281" s="717"/>
      <c r="J281" s="717"/>
      <c r="K281" s="717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8" t="s">
        <v>23459</v>
      </c>
      <c r="K282" s="719"/>
    </row>
    <row r="283" spans="1:11">
      <c r="A283" s="720">
        <v>19</v>
      </c>
      <c r="B283" s="722"/>
      <c r="C283" s="724">
        <f>C137</f>
        <v>0</v>
      </c>
      <c r="D283" s="726"/>
      <c r="E283" s="728" t="e">
        <f>J137/H137</f>
        <v>#DIV/0!</v>
      </c>
      <c r="F283" s="378"/>
      <c r="G283" s="730"/>
      <c r="H283" s="726">
        <v>1</v>
      </c>
      <c r="I283" s="357" t="e">
        <f>D283*E283</f>
        <v>#DIV/0!</v>
      </c>
      <c r="J283" s="732"/>
      <c r="K283" s="733"/>
    </row>
    <row r="284" spans="1:11" ht="15.75" thickBot="1">
      <c r="A284" s="721"/>
      <c r="B284" s="723"/>
      <c r="C284" s="725"/>
      <c r="D284" s="727"/>
      <c r="E284" s="729"/>
      <c r="F284" s="351"/>
      <c r="G284" s="731"/>
      <c r="H284" s="727"/>
      <c r="I284" s="358"/>
      <c r="J284" s="734"/>
      <c r="K284" s="735"/>
    </row>
    <row r="285" spans="1:11" ht="15.75" thickBot="1"/>
    <row r="286" spans="1:11" ht="16.5" thickBot="1">
      <c r="A286" s="370"/>
      <c r="B286" s="370"/>
      <c r="C286" s="717" t="str">
        <f>$A$3</f>
        <v>ООО БАЛТИК-ЛАЙТ</v>
      </c>
      <c r="D286" s="717"/>
      <c r="E286" s="717"/>
      <c r="F286" s="717"/>
      <c r="G286" s="717"/>
      <c r="H286" s="717"/>
      <c r="I286" s="717"/>
      <c r="J286" s="717"/>
      <c r="K286" s="717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8" t="s">
        <v>23459</v>
      </c>
      <c r="K287" s="719"/>
    </row>
    <row r="288" spans="1:11">
      <c r="A288" s="720">
        <v>20</v>
      </c>
      <c r="B288" s="722"/>
      <c r="C288" s="724">
        <f>C138</f>
        <v>0</v>
      </c>
      <c r="D288" s="726"/>
      <c r="E288" s="728" t="e">
        <f>J138/H138</f>
        <v>#DIV/0!</v>
      </c>
      <c r="F288" s="378"/>
      <c r="G288" s="730"/>
      <c r="H288" s="726">
        <v>1</v>
      </c>
      <c r="I288" s="357" t="e">
        <f>D288*E288</f>
        <v>#DIV/0!</v>
      </c>
      <c r="J288" s="732"/>
      <c r="K288" s="733"/>
    </row>
    <row r="289" spans="1:11" ht="15.75" thickBot="1">
      <c r="A289" s="721"/>
      <c r="B289" s="723"/>
      <c r="C289" s="725"/>
      <c r="D289" s="727"/>
      <c r="E289" s="729"/>
      <c r="F289" s="351"/>
      <c r="G289" s="731"/>
      <c r="H289" s="727"/>
      <c r="I289" s="358"/>
      <c r="J289" s="734"/>
      <c r="K289" s="735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57" priority="6" operator="greaterThan">
      <formula>0</formula>
    </cfRule>
  </conditionalFormatting>
  <conditionalFormatting sqref="G180:K180 C181:K183 A182:B183">
    <cfRule type="cellIs" dxfId="56" priority="5" operator="greaterThan">
      <formula>0</formula>
    </cfRule>
  </conditionalFormatting>
  <conditionalFormatting sqref="G180:K180 C181:K183 A182:B183">
    <cfRule type="cellIs" dxfId="55" priority="4" operator="greaterThan">
      <formula>0</formula>
    </cfRule>
  </conditionalFormatting>
  <conditionalFormatting sqref="G180:K180 C181:K183 A182:B183">
    <cfRule type="cellIs" dxfId="54" priority="3" operator="greaterThan">
      <formula>0</formula>
    </cfRule>
  </conditionalFormatting>
  <conditionalFormatting sqref="K9:K10 D7:K7 F11">
    <cfRule type="cellIs" dxfId="53" priority="2" operator="equal">
      <formula>0</formula>
    </cfRule>
  </conditionalFormatting>
  <conditionalFormatting sqref="K9:K10 D7:K7 F11">
    <cfRule type="cellIs" dxfId="52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N289"/>
  <sheetViews>
    <sheetView showZeros="0" topLeftCell="A16" zoomScaleNormal="100" workbookViewId="0">
      <selection activeCell="L120" sqref="L120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46" t="str">
        <f>ЗАЯВКА!E8</f>
        <v>ООО БАЛТИК-ЛАЙТ</v>
      </c>
      <c r="B3" s="746"/>
      <c r="C3" s="746"/>
      <c r="D3" s="746"/>
      <c r="E3" s="115"/>
      <c r="F3" s="748" t="s">
        <v>1</v>
      </c>
      <c r="G3" s="748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42698</v>
      </c>
    </row>
    <row r="5" spans="1:11" ht="15.75">
      <c r="A5" s="749" t="s">
        <v>2</v>
      </c>
      <c r="B5" s="749"/>
      <c r="C5" s="749"/>
      <c r="D5" s="749"/>
      <c r="E5" s="749"/>
      <c r="F5" s="749"/>
      <c r="G5" s="749"/>
      <c r="H5" s="749"/>
      <c r="I5" s="749"/>
      <c r="J5" s="749"/>
      <c r="K5" s="749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50">
        <f>'позиции для рачета'!B21</f>
        <v>0</v>
      </c>
      <c r="E7" s="751"/>
      <c r="F7" s="751"/>
      <c r="G7" s="751"/>
      <c r="H7" s="751"/>
      <c r="I7" s="751"/>
      <c r="J7" s="751"/>
      <c r="K7" s="752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рачета'!E21</f>
        <v>0</v>
      </c>
      <c r="G9" s="756">
        <f>'позиции для рачета'!C21</f>
        <v>0</v>
      </c>
      <c r="H9" s="1"/>
      <c r="I9" s="22" t="s">
        <v>23474</v>
      </c>
      <c r="J9" s="22"/>
      <c r="K9" s="275">
        <v>0.7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рачета'!F21</f>
        <v>0</v>
      </c>
      <c r="G10" s="757"/>
      <c r="H10" s="1"/>
      <c r="I10" s="21" t="s">
        <v>115</v>
      </c>
      <c r="J10" s="21"/>
      <c r="K10" s="275">
        <v>0.1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рачета'!D21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58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58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58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59" t="s">
        <v>152</v>
      </c>
      <c r="D17" s="759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hidden="1">
      <c r="A19" s="109">
        <v>1</v>
      </c>
      <c r="B19" s="297"/>
      <c r="C19" s="412" t="str">
        <f>' Шаблон материалов'!B2</f>
        <v>Профиль Пилон 80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хлыст</v>
      </c>
      <c r="G19" s="412">
        <f>' Шаблон материалов'!F2</f>
        <v>8844</v>
      </c>
      <c r="H19" s="412"/>
      <c r="I19" s="413">
        <f t="shared" ref="I19:I82" si="0">$F$11*H19*D19</f>
        <v>0</v>
      </c>
      <c r="J19" s="775">
        <f>G19*I19*E19</f>
        <v>0</v>
      </c>
      <c r="K19" s="776"/>
    </row>
    <row r="20" spans="1:11" hidden="1">
      <c r="A20" s="109">
        <v>2</v>
      </c>
      <c r="B20" s="297"/>
      <c r="C20" s="412" t="str">
        <f>' Шаблон материалов'!B3</f>
        <v>Труба 80 х 80 х 3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метр. Пог.</v>
      </c>
      <c r="G20" s="412">
        <f>' Шаблон материалов'!F3</f>
        <v>280</v>
      </c>
      <c r="H20" s="412"/>
      <c r="I20" s="413">
        <f t="shared" si="0"/>
        <v>0</v>
      </c>
      <c r="J20" s="775">
        <f t="shared" ref="J20:J83" si="1">G20*I20*E20</f>
        <v>0</v>
      </c>
      <c r="K20" s="776"/>
    </row>
    <row r="21" spans="1:11" hidden="1">
      <c r="A21" s="109">
        <v>3</v>
      </c>
      <c r="B21" s="297"/>
      <c r="C21" s="412" t="str">
        <f>' Шаблон материалов'!B4</f>
        <v>Акрил мол. 3 мм</v>
      </c>
      <c r="D21" s="412">
        <f>' Шаблон материалов'!C4</f>
        <v>1</v>
      </c>
      <c r="E21" s="412">
        <f>' Шаблон материалов'!D4</f>
        <v>1</v>
      </c>
      <c r="F21" s="412" t="str">
        <f>' Шаблон материалов'!E4</f>
        <v>кв. метр</v>
      </c>
      <c r="G21" s="412">
        <f>' Шаблон материалов'!F4</f>
        <v>1340</v>
      </c>
      <c r="H21" s="412"/>
      <c r="I21" s="413">
        <f t="shared" si="0"/>
        <v>0</v>
      </c>
      <c r="J21" s="775">
        <f t="shared" si="1"/>
        <v>0</v>
      </c>
      <c r="K21" s="776"/>
    </row>
    <row r="22" spans="1:11" hidden="1">
      <c r="A22" s="109">
        <v>4</v>
      </c>
      <c r="B22" s="297"/>
      <c r="C22" s="412" t="str">
        <f>' Шаблон материалов'!B5</f>
        <v>Уголок 50 х 50 х 5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метр. Пог.</v>
      </c>
      <c r="G22" s="412">
        <f>' Шаблон материалов'!F5</f>
        <v>140</v>
      </c>
      <c r="H22" s="412"/>
      <c r="I22" s="413">
        <f t="shared" si="0"/>
        <v>0</v>
      </c>
      <c r="J22" s="775">
        <f t="shared" si="1"/>
        <v>0</v>
      </c>
      <c r="K22" s="776"/>
    </row>
    <row r="23" spans="1:11" hidden="1">
      <c r="A23" s="109">
        <v>5</v>
      </c>
      <c r="B23" s="297"/>
      <c r="C23" s="412" t="str">
        <f>' Шаблон материалов'!B6</f>
        <v>Модуль светодиодный 5050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шт.</v>
      </c>
      <c r="G23" s="412">
        <f>' Шаблон материалов'!F6</f>
        <v>35</v>
      </c>
      <c r="H23" s="412"/>
      <c r="I23" s="413">
        <f t="shared" si="0"/>
        <v>0</v>
      </c>
      <c r="J23" s="775">
        <f t="shared" si="1"/>
        <v>0</v>
      </c>
      <c r="K23" s="776"/>
    </row>
    <row r="24" spans="1:11" hidden="1">
      <c r="A24" s="109">
        <v>6</v>
      </c>
      <c r="B24" s="297"/>
      <c r="C24" s="412" t="str">
        <f>' Шаблон материалов'!B7</f>
        <v>Блок питания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шт.</v>
      </c>
      <c r="G24" s="412">
        <f>' Шаблон материалов'!F7</f>
        <v>1200</v>
      </c>
      <c r="H24" s="412"/>
      <c r="I24" s="413">
        <f t="shared" si="0"/>
        <v>0</v>
      </c>
      <c r="J24" s="775">
        <f t="shared" si="1"/>
        <v>0</v>
      </c>
      <c r="K24" s="776"/>
    </row>
    <row r="25" spans="1:11" hidden="1">
      <c r="A25" s="109">
        <v>7</v>
      </c>
      <c r="B25" s="297"/>
      <c r="C25" s="412" t="str">
        <f>' Шаблон материалов'!B8</f>
        <v>Полноцветная печать транслюцентная</v>
      </c>
      <c r="D25" s="412">
        <f>' Шаблон материалов'!C8</f>
        <v>1</v>
      </c>
      <c r="E25" s="412">
        <f>' Шаблон материалов'!D8</f>
        <v>1</v>
      </c>
      <c r="F25" s="412" t="str">
        <f>' Шаблон материалов'!E8</f>
        <v>кв. метр</v>
      </c>
      <c r="G25" s="412">
        <f>' Шаблон материалов'!F8</f>
        <v>760</v>
      </c>
      <c r="H25" s="412"/>
      <c r="I25" s="413">
        <f t="shared" si="0"/>
        <v>0</v>
      </c>
      <c r="J25" s="775">
        <f t="shared" si="1"/>
        <v>0</v>
      </c>
      <c r="K25" s="776"/>
    </row>
    <row r="26" spans="1:11" hidden="1">
      <c r="A26" s="109">
        <v>8</v>
      </c>
      <c r="B26" s="297"/>
      <c r="C26" s="412" t="str">
        <f>' Шаблон материалов'!B9</f>
        <v>Провод 3-хжильный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метр. Пог.</v>
      </c>
      <c r="G26" s="412">
        <f>' Шаблон материалов'!F9</f>
        <v>26</v>
      </c>
      <c r="H26" s="412"/>
      <c r="I26" s="413">
        <f t="shared" si="0"/>
        <v>0</v>
      </c>
      <c r="J26" s="775">
        <f t="shared" si="1"/>
        <v>0</v>
      </c>
      <c r="K26" s="776"/>
    </row>
    <row r="27" spans="1:11" hidden="1">
      <c r="A27" s="109">
        <v>9</v>
      </c>
      <c r="B27" s="300"/>
      <c r="C27" s="412" t="str">
        <f>' Шаблон материалов'!B10</f>
        <v>Блок бетонный 1 х 1 х 0,15 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куб. метр</v>
      </c>
      <c r="G27" s="412">
        <f>' Шаблон материалов'!F10</f>
        <v>20000</v>
      </c>
      <c r="H27" s="412"/>
      <c r="I27" s="413">
        <f t="shared" si="0"/>
        <v>0</v>
      </c>
      <c r="J27" s="775">
        <f t="shared" si="1"/>
        <v>0</v>
      </c>
      <c r="K27" s="776"/>
    </row>
    <row r="28" spans="1:11" hidden="1">
      <c r="A28" s="109">
        <v>10</v>
      </c>
      <c r="B28" s="300"/>
      <c r="C28" s="412" t="str">
        <f>' Шаблон материалов'!B11</f>
        <v>Блок бетонный 2 х 3 х 0,7 м</v>
      </c>
      <c r="D28" s="412">
        <f>' Шаблон материалов'!C11</f>
        <v>1</v>
      </c>
      <c r="E28" s="412">
        <f>' Шаблон материалов'!D11</f>
        <v>1</v>
      </c>
      <c r="F28" s="412" t="str">
        <f>' Шаблон материалов'!E11</f>
        <v>куб. метр</v>
      </c>
      <c r="G28" s="412">
        <f>' Шаблон материалов'!F11</f>
        <v>20000</v>
      </c>
      <c r="H28" s="412"/>
      <c r="I28" s="413">
        <f t="shared" si="0"/>
        <v>0</v>
      </c>
      <c r="J28" s="775">
        <f t="shared" si="1"/>
        <v>0</v>
      </c>
      <c r="K28" s="776"/>
    </row>
    <row r="29" spans="1:11" hidden="1">
      <c r="A29" s="109">
        <v>11</v>
      </c>
      <c r="B29" s="300"/>
      <c r="C29" s="412">
        <f>' Шаблон материалов'!B12</f>
        <v>0</v>
      </c>
      <c r="D29" s="412">
        <f>' Шаблон материалов'!C12</f>
        <v>0</v>
      </c>
      <c r="E29" s="412">
        <f>' Шаблон материалов'!D12</f>
        <v>0</v>
      </c>
      <c r="F29" s="412">
        <f>' Шаблон материалов'!E12</f>
        <v>0</v>
      </c>
      <c r="G29" s="412">
        <f>' Шаблон материалов'!F12</f>
        <v>0</v>
      </c>
      <c r="H29" s="412"/>
      <c r="I29" s="413">
        <f t="shared" si="0"/>
        <v>0</v>
      </c>
      <c r="J29" s="775">
        <f t="shared" si="1"/>
        <v>0</v>
      </c>
      <c r="K29" s="776"/>
    </row>
    <row r="30" spans="1:11" hidden="1">
      <c r="A30" s="109">
        <v>12</v>
      </c>
      <c r="B30" s="300"/>
      <c r="C30" s="412">
        <f>' Шаблон материалов'!B13</f>
        <v>0</v>
      </c>
      <c r="D30" s="412">
        <f>' Шаблон материалов'!C13</f>
        <v>0</v>
      </c>
      <c r="E30" s="412">
        <f>' Шаблон материалов'!D13</f>
        <v>0</v>
      </c>
      <c r="F30" s="412">
        <f>' Шаблон материалов'!E13</f>
        <v>0</v>
      </c>
      <c r="G30" s="412">
        <f>' Шаблон материалов'!F13</f>
        <v>0</v>
      </c>
      <c r="H30" s="412"/>
      <c r="I30" s="413">
        <f t="shared" si="0"/>
        <v>0</v>
      </c>
      <c r="J30" s="775">
        <f t="shared" si="1"/>
        <v>0</v>
      </c>
      <c r="K30" s="776"/>
    </row>
    <row r="31" spans="1:11" hidden="1">
      <c r="A31" s="109">
        <v>13</v>
      </c>
      <c r="B31" s="300"/>
      <c r="C31" s="412">
        <f>' Шаблон материалов'!B14</f>
        <v>0</v>
      </c>
      <c r="D31" s="412">
        <f>' Шаблон материалов'!C14</f>
        <v>0</v>
      </c>
      <c r="E31" s="412">
        <f>' Шаблон материалов'!D14</f>
        <v>0</v>
      </c>
      <c r="F31" s="412">
        <f>' Шаблон материалов'!E14</f>
        <v>0</v>
      </c>
      <c r="G31" s="412">
        <f>' Шаблон материалов'!F14</f>
        <v>0</v>
      </c>
      <c r="H31" s="412"/>
      <c r="I31" s="413">
        <f t="shared" si="0"/>
        <v>0</v>
      </c>
      <c r="J31" s="775">
        <f t="shared" si="1"/>
        <v>0</v>
      </c>
      <c r="K31" s="776"/>
    </row>
    <row r="32" spans="1:11" hidden="1">
      <c r="A32" s="109">
        <v>14</v>
      </c>
      <c r="B32" s="300"/>
      <c r="C32" s="412">
        <f>' Шаблон материалов'!B15</f>
        <v>0</v>
      </c>
      <c r="D32" s="412">
        <f>' Шаблон материалов'!C15</f>
        <v>0</v>
      </c>
      <c r="E32" s="412">
        <f>' Шаблон материалов'!D15</f>
        <v>0</v>
      </c>
      <c r="F32" s="412">
        <f>' Шаблон материалов'!E15</f>
        <v>0</v>
      </c>
      <c r="G32" s="412">
        <f>' Шаблон материалов'!F15</f>
        <v>0</v>
      </c>
      <c r="H32" s="412"/>
      <c r="I32" s="413">
        <f t="shared" si="0"/>
        <v>0</v>
      </c>
      <c r="J32" s="775">
        <f t="shared" si="1"/>
        <v>0</v>
      </c>
      <c r="K32" s="776"/>
    </row>
    <row r="33" spans="1:11" hidden="1">
      <c r="A33" s="109">
        <v>15</v>
      </c>
      <c r="B33" s="300"/>
      <c r="C33" s="412">
        <f>' Шаблон материалов'!B16</f>
        <v>0</v>
      </c>
      <c r="D33" s="412">
        <f>' Шаблон материалов'!C16</f>
        <v>0</v>
      </c>
      <c r="E33" s="412">
        <f>' Шаблон материалов'!D16</f>
        <v>0</v>
      </c>
      <c r="F33" s="412">
        <f>' Шаблон материалов'!E16</f>
        <v>0</v>
      </c>
      <c r="G33" s="412">
        <f>' Шаблон материалов'!F16</f>
        <v>0</v>
      </c>
      <c r="H33" s="412"/>
      <c r="I33" s="413">
        <f t="shared" si="0"/>
        <v>0</v>
      </c>
      <c r="J33" s="775">
        <f t="shared" si="1"/>
        <v>0</v>
      </c>
      <c r="K33" s="776"/>
    </row>
    <row r="34" spans="1:11" hidden="1">
      <c r="A34" s="109">
        <v>16</v>
      </c>
      <c r="B34" s="300"/>
      <c r="C34" s="412">
        <f>' Шаблон материалов'!B17</f>
        <v>0</v>
      </c>
      <c r="D34" s="412">
        <f>' Шаблон материалов'!C17</f>
        <v>0</v>
      </c>
      <c r="E34" s="412">
        <f>' Шаблон материалов'!D17</f>
        <v>0</v>
      </c>
      <c r="F34" s="412">
        <f>' Шаблон материалов'!E17</f>
        <v>0</v>
      </c>
      <c r="G34" s="412">
        <f>' Шаблон материалов'!F17</f>
        <v>0</v>
      </c>
      <c r="H34" s="412"/>
      <c r="I34" s="413">
        <f t="shared" si="0"/>
        <v>0</v>
      </c>
      <c r="J34" s="775">
        <f t="shared" si="1"/>
        <v>0</v>
      </c>
      <c r="K34" s="776"/>
    </row>
    <row r="35" spans="1:11" hidden="1">
      <c r="A35" s="109">
        <v>17</v>
      </c>
      <c r="B35" s="300"/>
      <c r="C35" s="412">
        <f>' Шаблон материалов'!B18</f>
        <v>0</v>
      </c>
      <c r="D35" s="412">
        <f>' Шаблон материалов'!C18</f>
        <v>0</v>
      </c>
      <c r="E35" s="412">
        <f>' Шаблон материалов'!D18</f>
        <v>0</v>
      </c>
      <c r="F35" s="412">
        <f>' Шаблон материалов'!E18</f>
        <v>0</v>
      </c>
      <c r="G35" s="412">
        <f>' Шаблон материалов'!F18</f>
        <v>0</v>
      </c>
      <c r="H35" s="412"/>
      <c r="I35" s="413">
        <f t="shared" si="0"/>
        <v>0</v>
      </c>
      <c r="J35" s="775">
        <f t="shared" si="1"/>
        <v>0</v>
      </c>
      <c r="K35" s="776"/>
    </row>
    <row r="36" spans="1:11" hidden="1">
      <c r="A36" s="109">
        <v>18</v>
      </c>
      <c r="B36" s="300"/>
      <c r="C36" s="412">
        <f>' Шаблон материалов'!B19</f>
        <v>0</v>
      </c>
      <c r="D36" s="412">
        <f>' Шаблон материалов'!C19</f>
        <v>0</v>
      </c>
      <c r="E36" s="412">
        <f>' Шаблон материалов'!D19</f>
        <v>0</v>
      </c>
      <c r="F36" s="412">
        <f>' Шаблон материалов'!E19</f>
        <v>0</v>
      </c>
      <c r="G36" s="412">
        <f>' Шаблон материалов'!F19</f>
        <v>0</v>
      </c>
      <c r="H36" s="412"/>
      <c r="I36" s="413">
        <f t="shared" si="0"/>
        <v>0</v>
      </c>
      <c r="J36" s="775">
        <f t="shared" si="1"/>
        <v>0</v>
      </c>
      <c r="K36" s="776"/>
    </row>
    <row r="37" spans="1:11" hidden="1">
      <c r="A37" s="109">
        <v>19</v>
      </c>
      <c r="B37" s="300"/>
      <c r="C37" s="412">
        <f>' Шаблон материалов'!B20</f>
        <v>0</v>
      </c>
      <c r="D37" s="412">
        <f>' Шаблон материалов'!C20</f>
        <v>0</v>
      </c>
      <c r="E37" s="412">
        <f>' Шаблон материалов'!D20</f>
        <v>0</v>
      </c>
      <c r="F37" s="412">
        <f>' Шаблон материалов'!E20</f>
        <v>0</v>
      </c>
      <c r="G37" s="412">
        <f>' Шаблон материалов'!F20</f>
        <v>0</v>
      </c>
      <c r="H37" s="412"/>
      <c r="I37" s="413">
        <f t="shared" si="0"/>
        <v>0</v>
      </c>
      <c r="J37" s="775">
        <f t="shared" si="1"/>
        <v>0</v>
      </c>
      <c r="K37" s="776"/>
    </row>
    <row r="38" spans="1:11" hidden="1">
      <c r="A38" s="109">
        <v>20</v>
      </c>
      <c r="B38" s="300"/>
      <c r="C38" s="412">
        <f>' Шаблон материалов'!B21</f>
        <v>0</v>
      </c>
      <c r="D38" s="412">
        <f>' Шаблон материалов'!C21</f>
        <v>0</v>
      </c>
      <c r="E38" s="412">
        <f>' Шаблон материалов'!D21</f>
        <v>0</v>
      </c>
      <c r="F38" s="412">
        <f>' Шаблон материалов'!E21</f>
        <v>0</v>
      </c>
      <c r="G38" s="412">
        <f>' Шаблон материалов'!F21</f>
        <v>0</v>
      </c>
      <c r="H38" s="412"/>
      <c r="I38" s="413">
        <f t="shared" si="0"/>
        <v>0</v>
      </c>
      <c r="J38" s="775">
        <f t="shared" si="1"/>
        <v>0</v>
      </c>
      <c r="K38" s="776"/>
    </row>
    <row r="39" spans="1:11" hidden="1">
      <c r="A39" s="109">
        <v>21</v>
      </c>
      <c r="B39" s="300"/>
      <c r="C39" s="412">
        <f>' Шаблон материалов'!B22</f>
        <v>0</v>
      </c>
      <c r="D39" s="412">
        <f>' Шаблон материалов'!C22</f>
        <v>0</v>
      </c>
      <c r="E39" s="412">
        <f>' Шаблон материалов'!D22</f>
        <v>0</v>
      </c>
      <c r="F39" s="412">
        <f>' Шаблон материалов'!E22</f>
        <v>0</v>
      </c>
      <c r="G39" s="412">
        <f>' Шаблон материалов'!F22</f>
        <v>0</v>
      </c>
      <c r="H39" s="412"/>
      <c r="I39" s="413">
        <f t="shared" si="0"/>
        <v>0</v>
      </c>
      <c r="J39" s="775">
        <f t="shared" si="1"/>
        <v>0</v>
      </c>
      <c r="K39" s="776"/>
    </row>
    <row r="40" spans="1:11">
      <c r="A40" s="109">
        <v>22</v>
      </c>
      <c r="B40" s="300"/>
      <c r="C40" s="412">
        <f>' Шаблон материалов'!B23</f>
        <v>0</v>
      </c>
      <c r="D40" s="412">
        <v>1</v>
      </c>
      <c r="E40" s="412">
        <v>1</v>
      </c>
      <c r="F40" s="412">
        <f>' Шаблон материалов'!E23</f>
        <v>0</v>
      </c>
      <c r="G40" s="412">
        <f>' Шаблон материалов'!F23</f>
        <v>0</v>
      </c>
      <c r="H40" s="412">
        <v>2</v>
      </c>
      <c r="I40" s="413">
        <f t="shared" si="0"/>
        <v>0</v>
      </c>
      <c r="J40" s="775">
        <f t="shared" si="1"/>
        <v>0</v>
      </c>
      <c r="K40" s="776"/>
    </row>
    <row r="41" spans="1:11" hidden="1">
      <c r="A41" s="109">
        <v>23</v>
      </c>
      <c r="B41" s="300"/>
      <c r="C41" s="412">
        <f>' Шаблон материалов'!B24</f>
        <v>0</v>
      </c>
      <c r="D41" s="412">
        <f>' Шаблон материалов'!C24</f>
        <v>0</v>
      </c>
      <c r="E41" s="412">
        <f>' Шаблон материалов'!D24</f>
        <v>0</v>
      </c>
      <c r="F41" s="412">
        <f>' Шаблон материалов'!E24</f>
        <v>0</v>
      </c>
      <c r="G41" s="412">
        <f>' Шаблон материалов'!F24</f>
        <v>0</v>
      </c>
      <c r="H41" s="412"/>
      <c r="I41" s="413">
        <f t="shared" si="0"/>
        <v>0</v>
      </c>
      <c r="J41" s="775">
        <f t="shared" si="1"/>
        <v>0</v>
      </c>
      <c r="K41" s="776"/>
    </row>
    <row r="42" spans="1:11" hidden="1">
      <c r="A42" s="109">
        <v>24</v>
      </c>
      <c r="B42" s="300"/>
      <c r="C42" s="412">
        <f>' Шаблон материалов'!B25</f>
        <v>0</v>
      </c>
      <c r="D42" s="412">
        <f>' Шаблон материалов'!C25</f>
        <v>0</v>
      </c>
      <c r="E42" s="412">
        <f>' Шаблон материалов'!D25</f>
        <v>0</v>
      </c>
      <c r="F42" s="412">
        <f>' Шаблон материалов'!E25</f>
        <v>0</v>
      </c>
      <c r="G42" s="412">
        <f>' Шаблон материалов'!F25</f>
        <v>0</v>
      </c>
      <c r="H42" s="412"/>
      <c r="I42" s="413">
        <f t="shared" si="0"/>
        <v>0</v>
      </c>
      <c r="J42" s="775">
        <f t="shared" si="1"/>
        <v>0</v>
      </c>
      <c r="K42" s="776"/>
    </row>
    <row r="43" spans="1:11" hidden="1">
      <c r="A43" s="109">
        <v>25</v>
      </c>
      <c r="B43" s="300"/>
      <c r="C43" s="412">
        <f>' Шаблон материалов'!B26</f>
        <v>0</v>
      </c>
      <c r="D43" s="412">
        <f>' Шаблон материалов'!C26</f>
        <v>0</v>
      </c>
      <c r="E43" s="412">
        <f>' Шаблон материалов'!D26</f>
        <v>0</v>
      </c>
      <c r="F43" s="412">
        <f>' Шаблон материалов'!E26</f>
        <v>0</v>
      </c>
      <c r="G43" s="412">
        <f>' Шаблон материалов'!F26</f>
        <v>0</v>
      </c>
      <c r="H43" s="412"/>
      <c r="I43" s="413">
        <f t="shared" si="0"/>
        <v>0</v>
      </c>
      <c r="J43" s="775">
        <f t="shared" si="1"/>
        <v>0</v>
      </c>
      <c r="K43" s="776"/>
    </row>
    <row r="44" spans="1:11">
      <c r="A44" s="109">
        <v>26</v>
      </c>
      <c r="B44" s="300"/>
      <c r="C44" s="412">
        <f>' Шаблон материалов'!B27</f>
        <v>0</v>
      </c>
      <c r="D44" s="412">
        <v>1</v>
      </c>
      <c r="E44" s="412">
        <v>1</v>
      </c>
      <c r="F44" s="412">
        <f>' Шаблон материалов'!E27</f>
        <v>0</v>
      </c>
      <c r="G44" s="412">
        <f>' Шаблон материалов'!F27</f>
        <v>0</v>
      </c>
      <c r="H44" s="412">
        <v>1</v>
      </c>
      <c r="I44" s="413">
        <f t="shared" si="0"/>
        <v>0</v>
      </c>
      <c r="J44" s="775">
        <f t="shared" si="1"/>
        <v>0</v>
      </c>
      <c r="K44" s="776"/>
    </row>
    <row r="45" spans="1:11" hidden="1">
      <c r="A45" s="109">
        <v>27</v>
      </c>
      <c r="B45" s="300"/>
      <c r="C45" s="412">
        <f>' Шаблон материалов'!B28</f>
        <v>0</v>
      </c>
      <c r="D45" s="412">
        <f>' Шаблон материалов'!C28</f>
        <v>0</v>
      </c>
      <c r="E45" s="412">
        <f>' Шаблон материалов'!D28</f>
        <v>0</v>
      </c>
      <c r="F45" s="412">
        <f>' Шаблон материалов'!E28</f>
        <v>0</v>
      </c>
      <c r="G45" s="412">
        <f>' Шаблон материалов'!F28</f>
        <v>0</v>
      </c>
      <c r="H45" s="412"/>
      <c r="I45" s="413">
        <f t="shared" si="0"/>
        <v>0</v>
      </c>
      <c r="J45" s="775">
        <f t="shared" si="1"/>
        <v>0</v>
      </c>
      <c r="K45" s="776"/>
    </row>
    <row r="46" spans="1:11" hidden="1">
      <c r="A46" s="109">
        <v>28</v>
      </c>
      <c r="B46" s="300"/>
      <c r="C46" s="412">
        <f>' Шаблон материалов'!B29</f>
        <v>0</v>
      </c>
      <c r="D46" s="412">
        <f>' Шаблон материалов'!C29</f>
        <v>0</v>
      </c>
      <c r="E46" s="412">
        <f>' Шаблон материалов'!D29</f>
        <v>0</v>
      </c>
      <c r="F46" s="412">
        <f>' Шаблон материалов'!E29</f>
        <v>0</v>
      </c>
      <c r="G46" s="412">
        <f>' Шаблон материалов'!F29</f>
        <v>0</v>
      </c>
      <c r="H46" s="412"/>
      <c r="I46" s="413">
        <f t="shared" si="0"/>
        <v>0</v>
      </c>
      <c r="J46" s="775">
        <f t="shared" si="1"/>
        <v>0</v>
      </c>
      <c r="K46" s="776"/>
    </row>
    <row r="47" spans="1:11" hidden="1">
      <c r="A47" s="109">
        <v>29</v>
      </c>
      <c r="B47" s="300"/>
      <c r="C47" s="412">
        <f>' Шаблон материалов'!B30</f>
        <v>0</v>
      </c>
      <c r="D47" s="412">
        <f>' Шаблон материалов'!C30</f>
        <v>0</v>
      </c>
      <c r="E47" s="412">
        <f>' Шаблон материалов'!D30</f>
        <v>0</v>
      </c>
      <c r="F47" s="412">
        <f>' Шаблон материалов'!E30</f>
        <v>0</v>
      </c>
      <c r="G47" s="412">
        <f>' Шаблон материалов'!F30</f>
        <v>0</v>
      </c>
      <c r="H47" s="412"/>
      <c r="I47" s="413">
        <f t="shared" si="0"/>
        <v>0</v>
      </c>
      <c r="J47" s="775">
        <f t="shared" si="1"/>
        <v>0</v>
      </c>
      <c r="K47" s="776"/>
    </row>
    <row r="48" spans="1:11" hidden="1">
      <c r="A48" s="109">
        <v>30</v>
      </c>
      <c r="B48" s="300"/>
      <c r="C48" s="412">
        <f>' Шаблон материалов'!B31</f>
        <v>0</v>
      </c>
      <c r="D48" s="412">
        <f>' Шаблон материалов'!C31</f>
        <v>0</v>
      </c>
      <c r="E48" s="412">
        <f>' Шаблон материалов'!D31</f>
        <v>0</v>
      </c>
      <c r="F48" s="412">
        <f>' Шаблон материалов'!E31</f>
        <v>0</v>
      </c>
      <c r="G48" s="412">
        <f>' Шаблон материалов'!F31</f>
        <v>0</v>
      </c>
      <c r="H48" s="412"/>
      <c r="I48" s="413">
        <f t="shared" si="0"/>
        <v>0</v>
      </c>
      <c r="J48" s="775">
        <f t="shared" si="1"/>
        <v>0</v>
      </c>
      <c r="K48" s="776"/>
    </row>
    <row r="49" spans="1:11" hidden="1">
      <c r="A49" s="109">
        <v>31</v>
      </c>
      <c r="B49" s="300"/>
      <c r="C49" s="412">
        <f>' Шаблон материалов'!B32</f>
        <v>0</v>
      </c>
      <c r="D49" s="412">
        <f>' Шаблон материалов'!C32</f>
        <v>0</v>
      </c>
      <c r="E49" s="412">
        <f>' Шаблон материалов'!D32</f>
        <v>0</v>
      </c>
      <c r="F49" s="412">
        <f>' Шаблон материалов'!E32</f>
        <v>0</v>
      </c>
      <c r="G49" s="412">
        <f>' Шаблон материалов'!F32</f>
        <v>0</v>
      </c>
      <c r="H49" s="412"/>
      <c r="I49" s="413">
        <f t="shared" si="0"/>
        <v>0</v>
      </c>
      <c r="J49" s="775">
        <f t="shared" si="1"/>
        <v>0</v>
      </c>
      <c r="K49" s="776"/>
    </row>
    <row r="50" spans="1:11" hidden="1">
      <c r="A50" s="109">
        <v>32</v>
      </c>
      <c r="B50" s="300"/>
      <c r="C50" s="412">
        <f>' Шаблон материалов'!B33</f>
        <v>0</v>
      </c>
      <c r="D50" s="412">
        <f>' Шаблон материалов'!C33</f>
        <v>0</v>
      </c>
      <c r="E50" s="412">
        <f>' Шаблон материалов'!D33</f>
        <v>0</v>
      </c>
      <c r="F50" s="412">
        <f>' Шаблон материалов'!E33</f>
        <v>0</v>
      </c>
      <c r="G50" s="412">
        <f>' Шаблон материалов'!F33</f>
        <v>0</v>
      </c>
      <c r="H50" s="412"/>
      <c r="I50" s="413">
        <f t="shared" si="0"/>
        <v>0</v>
      </c>
      <c r="J50" s="775">
        <f t="shared" si="1"/>
        <v>0</v>
      </c>
      <c r="K50" s="776"/>
    </row>
    <row r="51" spans="1:11" hidden="1">
      <c r="A51" s="109">
        <v>33</v>
      </c>
      <c r="B51" s="300"/>
      <c r="C51" s="412">
        <f>' Шаблон материалов'!B34</f>
        <v>0</v>
      </c>
      <c r="D51" s="412">
        <f>' Шаблон материалов'!C34</f>
        <v>0</v>
      </c>
      <c r="E51" s="412">
        <f>' Шаблон материалов'!D34</f>
        <v>0</v>
      </c>
      <c r="F51" s="412">
        <f>' Шаблон материалов'!E34</f>
        <v>0</v>
      </c>
      <c r="G51" s="412">
        <f>' Шаблон материалов'!F34</f>
        <v>0</v>
      </c>
      <c r="H51" s="412"/>
      <c r="I51" s="413">
        <f t="shared" si="0"/>
        <v>0</v>
      </c>
      <c r="J51" s="775">
        <f t="shared" si="1"/>
        <v>0</v>
      </c>
      <c r="K51" s="776"/>
    </row>
    <row r="52" spans="1:11" hidden="1">
      <c r="A52" s="109">
        <v>34</v>
      </c>
      <c r="B52" s="300"/>
      <c r="C52" s="412">
        <f>' Шаблон материалов'!B35</f>
        <v>0</v>
      </c>
      <c r="D52" s="412">
        <f>' Шаблон материалов'!C35</f>
        <v>0</v>
      </c>
      <c r="E52" s="412">
        <f>' Шаблон материалов'!D35</f>
        <v>0</v>
      </c>
      <c r="F52" s="412">
        <f>' Шаблон материалов'!E35</f>
        <v>0</v>
      </c>
      <c r="G52" s="412">
        <f>' Шаблон материалов'!F35</f>
        <v>0</v>
      </c>
      <c r="H52" s="412"/>
      <c r="I52" s="413">
        <f t="shared" si="0"/>
        <v>0</v>
      </c>
      <c r="J52" s="775">
        <f t="shared" si="1"/>
        <v>0</v>
      </c>
      <c r="K52" s="776"/>
    </row>
    <row r="53" spans="1:11" hidden="1">
      <c r="A53" s="109">
        <v>35</v>
      </c>
      <c r="B53" s="300"/>
      <c r="C53" s="412">
        <f>' Шаблон материалов'!B36</f>
        <v>0</v>
      </c>
      <c r="D53" s="412">
        <f>' Шаблон материалов'!C36</f>
        <v>0</v>
      </c>
      <c r="E53" s="412">
        <f>' Шаблон материалов'!D36</f>
        <v>0</v>
      </c>
      <c r="F53" s="412">
        <f>' Шаблон материалов'!E36</f>
        <v>0</v>
      </c>
      <c r="G53" s="412">
        <f>' Шаблон материалов'!F36</f>
        <v>0</v>
      </c>
      <c r="H53" s="412"/>
      <c r="I53" s="413">
        <f t="shared" si="0"/>
        <v>0</v>
      </c>
      <c r="J53" s="775">
        <f t="shared" si="1"/>
        <v>0</v>
      </c>
      <c r="K53" s="776"/>
    </row>
    <row r="54" spans="1:11" hidden="1">
      <c r="A54" s="109">
        <v>36</v>
      </c>
      <c r="B54" s="300"/>
      <c r="C54" s="412">
        <f>' Шаблон материалов'!B37</f>
        <v>0</v>
      </c>
      <c r="D54" s="412">
        <f>' Шаблон материалов'!C37</f>
        <v>0</v>
      </c>
      <c r="E54" s="412">
        <f>' Шаблон материалов'!D37</f>
        <v>0</v>
      </c>
      <c r="F54" s="412">
        <f>' Шаблон материалов'!E37</f>
        <v>0</v>
      </c>
      <c r="G54" s="412">
        <f>' Шаблон материалов'!F37</f>
        <v>0</v>
      </c>
      <c r="H54" s="412"/>
      <c r="I54" s="413">
        <f t="shared" si="0"/>
        <v>0</v>
      </c>
      <c r="J54" s="775">
        <f t="shared" si="1"/>
        <v>0</v>
      </c>
      <c r="K54" s="776"/>
    </row>
    <row r="55" spans="1:11" hidden="1">
      <c r="A55" s="109">
        <v>37</v>
      </c>
      <c r="B55" s="300"/>
      <c r="C55" s="412">
        <f>' Шаблон материалов'!B38</f>
        <v>0</v>
      </c>
      <c r="D55" s="412">
        <f>' Шаблон материалов'!C38</f>
        <v>0</v>
      </c>
      <c r="E55" s="412">
        <f>' Шаблон материалов'!D38</f>
        <v>0</v>
      </c>
      <c r="F55" s="412">
        <f>' Шаблон материалов'!E38</f>
        <v>0</v>
      </c>
      <c r="G55" s="412">
        <f>' Шаблон материалов'!F38</f>
        <v>0</v>
      </c>
      <c r="H55" s="412"/>
      <c r="I55" s="413">
        <f t="shared" si="0"/>
        <v>0</v>
      </c>
      <c r="J55" s="775">
        <f t="shared" si="1"/>
        <v>0</v>
      </c>
      <c r="K55" s="776"/>
    </row>
    <row r="56" spans="1:11" hidden="1">
      <c r="A56" s="109">
        <v>38</v>
      </c>
      <c r="B56" s="300"/>
      <c r="C56" s="412">
        <f>' Шаблон материалов'!B39</f>
        <v>0</v>
      </c>
      <c r="D56" s="412">
        <f>' Шаблон материалов'!C39</f>
        <v>0</v>
      </c>
      <c r="E56" s="412">
        <f>' Шаблон материалов'!D39</f>
        <v>0</v>
      </c>
      <c r="F56" s="412">
        <f>' Шаблон материалов'!E39</f>
        <v>0</v>
      </c>
      <c r="G56" s="412">
        <f>' Шаблон материалов'!F39</f>
        <v>0</v>
      </c>
      <c r="H56" s="412"/>
      <c r="I56" s="413">
        <f t="shared" si="0"/>
        <v>0</v>
      </c>
      <c r="J56" s="775">
        <f t="shared" si="1"/>
        <v>0</v>
      </c>
      <c r="K56" s="776"/>
    </row>
    <row r="57" spans="1:11" hidden="1">
      <c r="A57" s="109">
        <v>39</v>
      </c>
      <c r="B57" s="300"/>
      <c r="C57" s="412">
        <f>' Шаблон материалов'!B40</f>
        <v>0</v>
      </c>
      <c r="D57" s="412">
        <f>' Шаблон материалов'!C40</f>
        <v>0</v>
      </c>
      <c r="E57" s="412">
        <f>' Шаблон материалов'!D40</f>
        <v>0</v>
      </c>
      <c r="F57" s="412">
        <f>' Шаблон материалов'!E40</f>
        <v>0</v>
      </c>
      <c r="G57" s="412">
        <f>' Шаблон материалов'!F40</f>
        <v>0</v>
      </c>
      <c r="H57" s="412"/>
      <c r="I57" s="413">
        <f t="shared" si="0"/>
        <v>0</v>
      </c>
      <c r="J57" s="775">
        <f t="shared" si="1"/>
        <v>0</v>
      </c>
      <c r="K57" s="776"/>
    </row>
    <row r="58" spans="1:11" hidden="1">
      <c r="A58" s="109">
        <v>40</v>
      </c>
      <c r="B58" s="300"/>
      <c r="C58" s="412">
        <f>' Шаблон материалов'!B41</f>
        <v>0</v>
      </c>
      <c r="D58" s="412">
        <f>' Шаблон материалов'!C41</f>
        <v>0</v>
      </c>
      <c r="E58" s="412">
        <f>' Шаблон материалов'!D41</f>
        <v>0</v>
      </c>
      <c r="F58" s="412">
        <f>' Шаблон материалов'!E41</f>
        <v>0</v>
      </c>
      <c r="G58" s="412">
        <f>' Шаблон материалов'!F41</f>
        <v>0</v>
      </c>
      <c r="H58" s="412"/>
      <c r="I58" s="413">
        <f t="shared" si="0"/>
        <v>0</v>
      </c>
      <c r="J58" s="775">
        <f t="shared" si="1"/>
        <v>0</v>
      </c>
      <c r="K58" s="776"/>
    </row>
    <row r="59" spans="1:11" hidden="1">
      <c r="A59" s="109">
        <v>41</v>
      </c>
      <c r="B59" s="300"/>
      <c r="C59" s="412">
        <f>' Шаблон материалов'!B42</f>
        <v>0</v>
      </c>
      <c r="D59" s="412">
        <f>' Шаблон материалов'!C42</f>
        <v>0</v>
      </c>
      <c r="E59" s="412">
        <f>' Шаблон материалов'!D42</f>
        <v>0</v>
      </c>
      <c r="F59" s="412">
        <f>' Шаблон материалов'!E42</f>
        <v>0</v>
      </c>
      <c r="G59" s="412">
        <f>' Шаблон материалов'!F42</f>
        <v>0</v>
      </c>
      <c r="H59" s="412"/>
      <c r="I59" s="413">
        <f t="shared" si="0"/>
        <v>0</v>
      </c>
      <c r="J59" s="775">
        <f t="shared" si="1"/>
        <v>0</v>
      </c>
      <c r="K59" s="776"/>
    </row>
    <row r="60" spans="1:11" hidden="1">
      <c r="A60" s="109">
        <v>42</v>
      </c>
      <c r="B60" s="300"/>
      <c r="C60" s="412">
        <f>' Шаблон материалов'!B43</f>
        <v>0</v>
      </c>
      <c r="D60" s="412">
        <f>' Шаблон материалов'!C43</f>
        <v>0</v>
      </c>
      <c r="E60" s="412">
        <f>' Шаблон материалов'!D43</f>
        <v>0</v>
      </c>
      <c r="F60" s="412">
        <f>' Шаблон материалов'!E43</f>
        <v>0</v>
      </c>
      <c r="G60" s="412">
        <f>' Шаблон материалов'!F43</f>
        <v>0</v>
      </c>
      <c r="H60" s="412"/>
      <c r="I60" s="413">
        <f t="shared" si="0"/>
        <v>0</v>
      </c>
      <c r="J60" s="775">
        <f t="shared" si="1"/>
        <v>0</v>
      </c>
      <c r="K60" s="776"/>
    </row>
    <row r="61" spans="1:11" hidden="1">
      <c r="A61" s="109">
        <v>43</v>
      </c>
      <c r="B61" s="300"/>
      <c r="C61" s="412">
        <f>' Шаблон материалов'!B44</f>
        <v>0</v>
      </c>
      <c r="D61" s="412">
        <f>' Шаблон материалов'!C44</f>
        <v>0</v>
      </c>
      <c r="E61" s="412">
        <f>' Шаблон материалов'!D44</f>
        <v>0</v>
      </c>
      <c r="F61" s="412">
        <f>' Шаблон материалов'!E44</f>
        <v>0</v>
      </c>
      <c r="G61" s="412">
        <f>' Шаблон материалов'!F44</f>
        <v>0</v>
      </c>
      <c r="H61" s="412"/>
      <c r="I61" s="413">
        <f t="shared" si="0"/>
        <v>0</v>
      </c>
      <c r="J61" s="775">
        <f t="shared" si="1"/>
        <v>0</v>
      </c>
      <c r="K61" s="776"/>
    </row>
    <row r="62" spans="1:11" hidden="1">
      <c r="A62" s="109">
        <v>44</v>
      </c>
      <c r="B62" s="300"/>
      <c r="C62" s="412">
        <f>' Шаблон материалов'!B45</f>
        <v>0</v>
      </c>
      <c r="D62" s="412">
        <f>' Шаблон материалов'!C45</f>
        <v>0</v>
      </c>
      <c r="E62" s="412">
        <f>' Шаблон материалов'!D45</f>
        <v>0</v>
      </c>
      <c r="F62" s="412">
        <f>' Шаблон материалов'!E45</f>
        <v>0</v>
      </c>
      <c r="G62" s="412">
        <f>' Шаблон материалов'!F45</f>
        <v>0</v>
      </c>
      <c r="H62" s="412"/>
      <c r="I62" s="413">
        <f t="shared" si="0"/>
        <v>0</v>
      </c>
      <c r="J62" s="775">
        <f t="shared" si="1"/>
        <v>0</v>
      </c>
      <c r="K62" s="776"/>
    </row>
    <row r="63" spans="1:11" hidden="1">
      <c r="A63" s="109">
        <v>45</v>
      </c>
      <c r="B63" s="300"/>
      <c r="C63" s="412">
        <f>' Шаблон материалов'!B46</f>
        <v>0</v>
      </c>
      <c r="D63" s="412">
        <f>' Шаблон материалов'!C46</f>
        <v>0</v>
      </c>
      <c r="E63" s="412">
        <f>' Шаблон материалов'!D46</f>
        <v>0</v>
      </c>
      <c r="F63" s="412">
        <f>' Шаблон материалов'!E46</f>
        <v>0</v>
      </c>
      <c r="G63" s="412">
        <f>' Шаблон материалов'!F46</f>
        <v>0</v>
      </c>
      <c r="H63" s="412"/>
      <c r="I63" s="413">
        <f t="shared" si="0"/>
        <v>0</v>
      </c>
      <c r="J63" s="775">
        <f t="shared" si="1"/>
        <v>0</v>
      </c>
      <c r="K63" s="776"/>
    </row>
    <row r="64" spans="1:11" hidden="1">
      <c r="A64" s="109">
        <v>46</v>
      </c>
      <c r="B64" s="300"/>
      <c r="C64" s="412">
        <f>' Шаблон материалов'!B47</f>
        <v>0</v>
      </c>
      <c r="D64" s="412">
        <f>' Шаблон материалов'!C47</f>
        <v>0</v>
      </c>
      <c r="E64" s="412">
        <f>' Шаблон материалов'!D47</f>
        <v>0</v>
      </c>
      <c r="F64" s="412">
        <f>' Шаблон материалов'!E47</f>
        <v>0</v>
      </c>
      <c r="G64" s="412">
        <f>' Шаблон материалов'!F47</f>
        <v>0</v>
      </c>
      <c r="H64" s="412"/>
      <c r="I64" s="413">
        <f t="shared" si="0"/>
        <v>0</v>
      </c>
      <c r="J64" s="775">
        <f t="shared" si="1"/>
        <v>0</v>
      </c>
      <c r="K64" s="776"/>
    </row>
    <row r="65" spans="1:11" hidden="1">
      <c r="A65" s="109">
        <v>47</v>
      </c>
      <c r="B65" s="300"/>
      <c r="C65" s="412">
        <f>' Шаблон материалов'!B48</f>
        <v>0</v>
      </c>
      <c r="D65" s="412">
        <f>' Шаблон материалов'!C48</f>
        <v>0</v>
      </c>
      <c r="E65" s="412">
        <f>' Шаблон материалов'!D48</f>
        <v>0</v>
      </c>
      <c r="F65" s="412">
        <f>' Шаблон материалов'!E48</f>
        <v>0</v>
      </c>
      <c r="G65" s="412">
        <f>' Шаблон материалов'!F48</f>
        <v>0</v>
      </c>
      <c r="H65" s="412"/>
      <c r="I65" s="413">
        <f t="shared" si="0"/>
        <v>0</v>
      </c>
      <c r="J65" s="775">
        <f t="shared" si="1"/>
        <v>0</v>
      </c>
      <c r="K65" s="776"/>
    </row>
    <row r="66" spans="1:11" hidden="1">
      <c r="A66" s="109">
        <v>48</v>
      </c>
      <c r="B66" s="300"/>
      <c r="C66" s="412">
        <f>' Шаблон материалов'!B49</f>
        <v>0</v>
      </c>
      <c r="D66" s="412">
        <f>' Шаблон материалов'!C49</f>
        <v>0</v>
      </c>
      <c r="E66" s="412">
        <f>' Шаблон материалов'!D49</f>
        <v>0</v>
      </c>
      <c r="F66" s="412">
        <f>' Шаблон материалов'!E49</f>
        <v>0</v>
      </c>
      <c r="G66" s="412">
        <f>' Шаблон материалов'!F49</f>
        <v>0</v>
      </c>
      <c r="H66" s="412"/>
      <c r="I66" s="413">
        <f t="shared" si="0"/>
        <v>0</v>
      </c>
      <c r="J66" s="775">
        <f t="shared" si="1"/>
        <v>0</v>
      </c>
      <c r="K66" s="776"/>
    </row>
    <row r="67" spans="1:11" hidden="1">
      <c r="A67" s="109">
        <v>49</v>
      </c>
      <c r="B67" s="300"/>
      <c r="C67" s="412">
        <f>' Шаблон материалов'!B50</f>
        <v>0</v>
      </c>
      <c r="D67" s="412">
        <f>' Шаблон материалов'!C50</f>
        <v>0</v>
      </c>
      <c r="E67" s="412">
        <f>' Шаблон материалов'!D50</f>
        <v>0</v>
      </c>
      <c r="F67" s="412">
        <f>' Шаблон материалов'!E50</f>
        <v>0</v>
      </c>
      <c r="G67" s="412">
        <f>' Шаблон материалов'!F50</f>
        <v>0</v>
      </c>
      <c r="H67" s="412"/>
      <c r="I67" s="413">
        <f t="shared" si="0"/>
        <v>0</v>
      </c>
      <c r="J67" s="775">
        <f t="shared" si="1"/>
        <v>0</v>
      </c>
      <c r="K67" s="776"/>
    </row>
    <row r="68" spans="1:11" hidden="1">
      <c r="A68" s="109">
        <v>50</v>
      </c>
      <c r="B68" s="300"/>
      <c r="C68" s="412">
        <f>' Шаблон материалов'!B51</f>
        <v>0</v>
      </c>
      <c r="D68" s="412">
        <f>' Шаблон материалов'!C51</f>
        <v>0</v>
      </c>
      <c r="E68" s="412">
        <f>' Шаблон материалов'!D51</f>
        <v>0</v>
      </c>
      <c r="F68" s="412">
        <f>' Шаблон материалов'!E51</f>
        <v>0</v>
      </c>
      <c r="G68" s="412">
        <f>' Шаблон материалов'!F51</f>
        <v>0</v>
      </c>
      <c r="H68" s="412"/>
      <c r="I68" s="413">
        <f t="shared" si="0"/>
        <v>0</v>
      </c>
      <c r="J68" s="775">
        <f t="shared" si="1"/>
        <v>0</v>
      </c>
      <c r="K68" s="776"/>
    </row>
    <row r="69" spans="1:11" hidden="1">
      <c r="A69" s="109">
        <v>51</v>
      </c>
      <c r="B69" s="300"/>
      <c r="C69" s="412">
        <f>' Шаблон материалов'!B52</f>
        <v>0</v>
      </c>
      <c r="D69" s="412">
        <f>' Шаблон материалов'!C52</f>
        <v>0</v>
      </c>
      <c r="E69" s="412">
        <f>' Шаблон материалов'!D52</f>
        <v>0</v>
      </c>
      <c r="F69" s="412">
        <f>' Шаблон материалов'!E52</f>
        <v>0</v>
      </c>
      <c r="G69" s="412">
        <f>' Шаблон материалов'!F52</f>
        <v>0</v>
      </c>
      <c r="H69" s="412"/>
      <c r="I69" s="413">
        <f t="shared" si="0"/>
        <v>0</v>
      </c>
      <c r="J69" s="775">
        <f t="shared" si="1"/>
        <v>0</v>
      </c>
      <c r="K69" s="776"/>
    </row>
    <row r="70" spans="1:11" hidden="1">
      <c r="A70" s="109">
        <v>52</v>
      </c>
      <c r="B70" s="300"/>
      <c r="C70" s="412">
        <f>' Шаблон материалов'!B53</f>
        <v>0</v>
      </c>
      <c r="D70" s="412">
        <f>' Шаблон материалов'!C53</f>
        <v>0</v>
      </c>
      <c r="E70" s="412">
        <f>' Шаблон материалов'!D53</f>
        <v>0</v>
      </c>
      <c r="F70" s="412">
        <f>' Шаблон материалов'!E53</f>
        <v>0</v>
      </c>
      <c r="G70" s="412">
        <f>' Шаблон материалов'!F53</f>
        <v>0</v>
      </c>
      <c r="H70" s="412"/>
      <c r="I70" s="413">
        <f t="shared" si="0"/>
        <v>0</v>
      </c>
      <c r="J70" s="775">
        <f t="shared" si="1"/>
        <v>0</v>
      </c>
      <c r="K70" s="776"/>
    </row>
    <row r="71" spans="1:11" hidden="1">
      <c r="A71" s="109">
        <v>53</v>
      </c>
      <c r="B71" s="300"/>
      <c r="C71" s="412">
        <f>' Шаблон материалов'!B54</f>
        <v>0</v>
      </c>
      <c r="D71" s="412">
        <f>' Шаблон материалов'!C54</f>
        <v>0</v>
      </c>
      <c r="E71" s="412">
        <f>' Шаблон материалов'!D54</f>
        <v>0</v>
      </c>
      <c r="F71" s="412">
        <f>' Шаблон материалов'!E54</f>
        <v>0</v>
      </c>
      <c r="G71" s="412">
        <f>' Шаблон материалов'!F54</f>
        <v>0</v>
      </c>
      <c r="H71" s="412"/>
      <c r="I71" s="413">
        <f t="shared" si="0"/>
        <v>0</v>
      </c>
      <c r="J71" s="775">
        <f t="shared" si="1"/>
        <v>0</v>
      </c>
      <c r="K71" s="776"/>
    </row>
    <row r="72" spans="1:11" hidden="1">
      <c r="A72" s="109">
        <v>54</v>
      </c>
      <c r="B72" s="300"/>
      <c r="C72" s="412">
        <f>' Шаблон материалов'!B55</f>
        <v>0</v>
      </c>
      <c r="D72" s="412">
        <f>' Шаблон материалов'!C55</f>
        <v>0</v>
      </c>
      <c r="E72" s="412">
        <f>' Шаблон материалов'!D55</f>
        <v>0</v>
      </c>
      <c r="F72" s="412">
        <f>' Шаблон материалов'!E55</f>
        <v>0</v>
      </c>
      <c r="G72" s="412">
        <f>' Шаблон материалов'!F55</f>
        <v>0</v>
      </c>
      <c r="H72" s="412"/>
      <c r="I72" s="413">
        <f t="shared" si="0"/>
        <v>0</v>
      </c>
      <c r="J72" s="775">
        <f t="shared" si="1"/>
        <v>0</v>
      </c>
      <c r="K72" s="776"/>
    </row>
    <row r="73" spans="1:11" hidden="1">
      <c r="A73" s="109">
        <v>55</v>
      </c>
      <c r="B73" s="300"/>
      <c r="C73" s="412">
        <f>' Шаблон материалов'!B56</f>
        <v>0</v>
      </c>
      <c r="D73" s="412">
        <f>' Шаблон материалов'!C56</f>
        <v>0</v>
      </c>
      <c r="E73" s="412">
        <f>' Шаблон материалов'!D56</f>
        <v>0</v>
      </c>
      <c r="F73" s="412">
        <f>' Шаблон материалов'!E56</f>
        <v>0</v>
      </c>
      <c r="G73" s="412">
        <f>' Шаблон материалов'!F56</f>
        <v>0</v>
      </c>
      <c r="H73" s="412"/>
      <c r="I73" s="413">
        <f t="shared" si="0"/>
        <v>0</v>
      </c>
      <c r="J73" s="775">
        <f t="shared" si="1"/>
        <v>0</v>
      </c>
      <c r="K73" s="776"/>
    </row>
    <row r="74" spans="1:11" hidden="1">
      <c r="A74" s="109">
        <v>56</v>
      </c>
      <c r="B74" s="300"/>
      <c r="C74" s="412">
        <f>' Шаблон материалов'!B57</f>
        <v>0</v>
      </c>
      <c r="D74" s="412">
        <f>' Шаблон материалов'!C57</f>
        <v>0</v>
      </c>
      <c r="E74" s="412">
        <f>' Шаблон материалов'!D57</f>
        <v>0</v>
      </c>
      <c r="F74" s="412">
        <f>' Шаблон материалов'!E57</f>
        <v>0</v>
      </c>
      <c r="G74" s="412">
        <f>' Шаблон материалов'!F57</f>
        <v>0</v>
      </c>
      <c r="H74" s="412"/>
      <c r="I74" s="413">
        <f t="shared" si="0"/>
        <v>0</v>
      </c>
      <c r="J74" s="775">
        <f t="shared" si="1"/>
        <v>0</v>
      </c>
      <c r="K74" s="776"/>
    </row>
    <row r="75" spans="1:11" hidden="1">
      <c r="A75" s="109">
        <v>57</v>
      </c>
      <c r="B75" s="300"/>
      <c r="C75" s="412">
        <f>' Шаблон материалов'!B58</f>
        <v>0</v>
      </c>
      <c r="D75" s="412">
        <f>' Шаблон материалов'!C58</f>
        <v>0</v>
      </c>
      <c r="E75" s="412">
        <f>' Шаблон материалов'!D58</f>
        <v>0</v>
      </c>
      <c r="F75" s="412">
        <f>' Шаблон материалов'!E58</f>
        <v>0</v>
      </c>
      <c r="G75" s="412">
        <f>' Шаблон материалов'!F58</f>
        <v>0</v>
      </c>
      <c r="H75" s="412"/>
      <c r="I75" s="413">
        <f t="shared" si="0"/>
        <v>0</v>
      </c>
      <c r="J75" s="775">
        <f t="shared" si="1"/>
        <v>0</v>
      </c>
      <c r="K75" s="776"/>
    </row>
    <row r="76" spans="1:11" hidden="1">
      <c r="A76" s="109">
        <v>58</v>
      </c>
      <c r="B76" s="300"/>
      <c r="C76" s="412">
        <f>' Шаблон материалов'!B59</f>
        <v>0</v>
      </c>
      <c r="D76" s="412">
        <f>' Шаблон материалов'!C59</f>
        <v>0</v>
      </c>
      <c r="E76" s="412">
        <f>' Шаблон материалов'!D59</f>
        <v>0</v>
      </c>
      <c r="F76" s="412">
        <f>' Шаблон материалов'!E59</f>
        <v>0</v>
      </c>
      <c r="G76" s="412">
        <f>' Шаблон материалов'!F59</f>
        <v>0</v>
      </c>
      <c r="H76" s="412"/>
      <c r="I76" s="413">
        <f t="shared" si="0"/>
        <v>0</v>
      </c>
      <c r="J76" s="775">
        <f t="shared" si="1"/>
        <v>0</v>
      </c>
      <c r="K76" s="776"/>
    </row>
    <row r="77" spans="1:11" hidden="1">
      <c r="A77" s="109">
        <v>59</v>
      </c>
      <c r="B77" s="300"/>
      <c r="C77" s="412">
        <f>' Шаблон материалов'!B60</f>
        <v>0</v>
      </c>
      <c r="D77" s="412">
        <f>' Шаблон материалов'!C60</f>
        <v>0</v>
      </c>
      <c r="E77" s="412">
        <f>' Шаблон материалов'!D60</f>
        <v>0</v>
      </c>
      <c r="F77" s="412">
        <f>' Шаблон материалов'!E60</f>
        <v>0</v>
      </c>
      <c r="G77" s="412">
        <f>' Шаблон материалов'!F60</f>
        <v>0</v>
      </c>
      <c r="H77" s="412"/>
      <c r="I77" s="413">
        <f t="shared" si="0"/>
        <v>0</v>
      </c>
      <c r="J77" s="775">
        <f t="shared" si="1"/>
        <v>0</v>
      </c>
      <c r="K77" s="776"/>
    </row>
    <row r="78" spans="1:11" hidden="1">
      <c r="A78" s="109">
        <v>60</v>
      </c>
      <c r="B78" s="300"/>
      <c r="C78" s="412">
        <f>' Шаблон материалов'!B61</f>
        <v>0</v>
      </c>
      <c r="D78" s="412">
        <f>' Шаблон материалов'!C61</f>
        <v>0</v>
      </c>
      <c r="E78" s="412">
        <f>' Шаблон материалов'!D61</f>
        <v>0</v>
      </c>
      <c r="F78" s="412">
        <f>' Шаблон материалов'!E61</f>
        <v>0</v>
      </c>
      <c r="G78" s="412">
        <f>' Шаблон материалов'!F61</f>
        <v>0</v>
      </c>
      <c r="H78" s="412"/>
      <c r="I78" s="413">
        <f t="shared" si="0"/>
        <v>0</v>
      </c>
      <c r="J78" s="775">
        <f t="shared" si="1"/>
        <v>0</v>
      </c>
      <c r="K78" s="776"/>
    </row>
    <row r="79" spans="1:11" hidden="1">
      <c r="A79" s="109">
        <v>61</v>
      </c>
      <c r="B79" s="300"/>
      <c r="C79" s="412">
        <f>' Шаблон материалов'!B62</f>
        <v>0</v>
      </c>
      <c r="D79" s="412">
        <f>' Шаблон материалов'!C62</f>
        <v>0</v>
      </c>
      <c r="E79" s="412">
        <f>' Шаблон материалов'!D62</f>
        <v>0</v>
      </c>
      <c r="F79" s="412">
        <f>' Шаблон материалов'!E62</f>
        <v>0</v>
      </c>
      <c r="G79" s="412">
        <f>' Шаблон материалов'!F62</f>
        <v>0</v>
      </c>
      <c r="H79" s="412"/>
      <c r="I79" s="413">
        <f t="shared" si="0"/>
        <v>0</v>
      </c>
      <c r="J79" s="775">
        <f t="shared" si="1"/>
        <v>0</v>
      </c>
      <c r="K79" s="776"/>
    </row>
    <row r="80" spans="1:11" hidden="1">
      <c r="A80" s="109">
        <v>62</v>
      </c>
      <c r="B80" s="300"/>
      <c r="C80" s="412">
        <f>' Шаблон материалов'!B63</f>
        <v>0</v>
      </c>
      <c r="D80" s="412">
        <f>' Шаблон материалов'!C63</f>
        <v>0</v>
      </c>
      <c r="E80" s="412">
        <f>' Шаблон материалов'!D63</f>
        <v>0</v>
      </c>
      <c r="F80" s="412">
        <f>' Шаблон материалов'!E63</f>
        <v>0</v>
      </c>
      <c r="G80" s="412">
        <f>' Шаблон материалов'!F63</f>
        <v>0</v>
      </c>
      <c r="H80" s="412"/>
      <c r="I80" s="413">
        <f t="shared" si="0"/>
        <v>0</v>
      </c>
      <c r="J80" s="775">
        <f t="shared" si="1"/>
        <v>0</v>
      </c>
      <c r="K80" s="776"/>
    </row>
    <row r="81" spans="1:11" hidden="1">
      <c r="A81" s="109">
        <v>63</v>
      </c>
      <c r="B81" s="300"/>
      <c r="C81" s="412">
        <f>' Шаблон материалов'!B64</f>
        <v>0</v>
      </c>
      <c r="D81" s="412">
        <f>' Шаблон материалов'!C64</f>
        <v>0</v>
      </c>
      <c r="E81" s="412">
        <f>' Шаблон материалов'!D64</f>
        <v>0</v>
      </c>
      <c r="F81" s="412">
        <f>' Шаблон материалов'!E64</f>
        <v>0</v>
      </c>
      <c r="G81" s="412">
        <f>' Шаблон материалов'!F64</f>
        <v>0</v>
      </c>
      <c r="H81" s="412"/>
      <c r="I81" s="413">
        <f t="shared" si="0"/>
        <v>0</v>
      </c>
      <c r="J81" s="775">
        <f t="shared" si="1"/>
        <v>0</v>
      </c>
      <c r="K81" s="776"/>
    </row>
    <row r="82" spans="1:11" hidden="1">
      <c r="A82" s="109">
        <v>64</v>
      </c>
      <c r="B82" s="300"/>
      <c r="C82" s="412">
        <f>' Шаблон материалов'!B65</f>
        <v>0</v>
      </c>
      <c r="D82" s="412">
        <f>' Шаблон материалов'!C65</f>
        <v>0</v>
      </c>
      <c r="E82" s="412">
        <f>' Шаблон материалов'!D65</f>
        <v>0</v>
      </c>
      <c r="F82" s="412">
        <f>' Шаблон материалов'!E65</f>
        <v>0</v>
      </c>
      <c r="G82" s="412">
        <f>' Шаблон материалов'!F65</f>
        <v>0</v>
      </c>
      <c r="H82" s="412"/>
      <c r="I82" s="413">
        <f t="shared" si="0"/>
        <v>0</v>
      </c>
      <c r="J82" s="775">
        <f t="shared" si="1"/>
        <v>0</v>
      </c>
      <c r="K82" s="776"/>
    </row>
    <row r="83" spans="1:11" hidden="1">
      <c r="A83" s="109">
        <v>65</v>
      </c>
      <c r="B83" s="300"/>
      <c r="C83" s="412">
        <f>' Шаблон материалов'!B66</f>
        <v>0</v>
      </c>
      <c r="D83" s="412">
        <f>' Шаблон материалов'!C66</f>
        <v>0</v>
      </c>
      <c r="E83" s="412">
        <f>' Шаблон материалов'!D66</f>
        <v>0</v>
      </c>
      <c r="F83" s="412">
        <f>' Шаблон материалов'!E66</f>
        <v>0</v>
      </c>
      <c r="G83" s="412">
        <f>' Шаблон материалов'!F66</f>
        <v>0</v>
      </c>
      <c r="H83" s="412"/>
      <c r="I83" s="413">
        <f t="shared" ref="I83:I108" si="2">$F$11*H83*D83</f>
        <v>0</v>
      </c>
      <c r="J83" s="775">
        <f t="shared" si="1"/>
        <v>0</v>
      </c>
      <c r="K83" s="776"/>
    </row>
    <row r="84" spans="1:11" hidden="1">
      <c r="A84" s="109">
        <v>66</v>
      </c>
      <c r="B84" s="300"/>
      <c r="C84" s="412">
        <f>' Шаблон материалов'!B67</f>
        <v>0</v>
      </c>
      <c r="D84" s="412">
        <f>' Шаблон материалов'!C67</f>
        <v>0</v>
      </c>
      <c r="E84" s="412">
        <f>' Шаблон материалов'!D67</f>
        <v>0</v>
      </c>
      <c r="F84" s="412">
        <f>' Шаблон материалов'!E67</f>
        <v>0</v>
      </c>
      <c r="G84" s="412">
        <f>' Шаблон материалов'!F67</f>
        <v>0</v>
      </c>
      <c r="H84" s="412"/>
      <c r="I84" s="413">
        <f t="shared" si="2"/>
        <v>0</v>
      </c>
      <c r="J84" s="775">
        <f t="shared" ref="J84:J108" si="3">G84*I84*E84</f>
        <v>0</v>
      </c>
      <c r="K84" s="776"/>
    </row>
    <row r="85" spans="1:11" hidden="1">
      <c r="A85" s="109">
        <v>67</v>
      </c>
      <c r="B85" s="300"/>
      <c r="C85" s="412">
        <f>' Шаблон материалов'!B68</f>
        <v>0</v>
      </c>
      <c r="D85" s="412">
        <f>' Шаблон материалов'!C68</f>
        <v>0</v>
      </c>
      <c r="E85" s="412">
        <f>' Шаблон материалов'!D68</f>
        <v>0</v>
      </c>
      <c r="F85" s="412">
        <f>' Шаблон материалов'!E68</f>
        <v>0</v>
      </c>
      <c r="G85" s="412">
        <f>' Шаблон материалов'!F68</f>
        <v>0</v>
      </c>
      <c r="H85" s="412"/>
      <c r="I85" s="413">
        <f t="shared" si="2"/>
        <v>0</v>
      </c>
      <c r="J85" s="775">
        <f t="shared" si="3"/>
        <v>0</v>
      </c>
      <c r="K85" s="776"/>
    </row>
    <row r="86" spans="1:11" hidden="1">
      <c r="A86" s="109">
        <v>68</v>
      </c>
      <c r="B86" s="300"/>
      <c r="C86" s="412">
        <f>' Шаблон материалов'!B69</f>
        <v>0</v>
      </c>
      <c r="D86" s="412">
        <f>' Шаблон материалов'!C69</f>
        <v>0</v>
      </c>
      <c r="E86" s="412">
        <f>' Шаблон материалов'!D69</f>
        <v>0</v>
      </c>
      <c r="F86" s="412">
        <f>' Шаблон материалов'!E69</f>
        <v>0</v>
      </c>
      <c r="G86" s="412">
        <f>' Шаблон материалов'!F69</f>
        <v>0</v>
      </c>
      <c r="H86" s="412"/>
      <c r="I86" s="413">
        <f t="shared" si="2"/>
        <v>0</v>
      </c>
      <c r="J86" s="775">
        <f t="shared" si="3"/>
        <v>0</v>
      </c>
      <c r="K86" s="776"/>
    </row>
    <row r="87" spans="1:11" hidden="1">
      <c r="A87" s="109">
        <v>69</v>
      </c>
      <c r="B87" s="300"/>
      <c r="C87" s="412">
        <f>' Шаблон материалов'!B70</f>
        <v>0</v>
      </c>
      <c r="D87" s="412">
        <f>' Шаблон материалов'!C70</f>
        <v>0</v>
      </c>
      <c r="E87" s="412">
        <f>' Шаблон материалов'!D70</f>
        <v>0</v>
      </c>
      <c r="F87" s="412">
        <f>' Шаблон материалов'!E70</f>
        <v>0</v>
      </c>
      <c r="G87" s="412">
        <f>' Шаблон материалов'!F70</f>
        <v>0</v>
      </c>
      <c r="H87" s="412"/>
      <c r="I87" s="413">
        <f t="shared" si="2"/>
        <v>0</v>
      </c>
      <c r="J87" s="775">
        <f t="shared" si="3"/>
        <v>0</v>
      </c>
      <c r="K87" s="776"/>
    </row>
    <row r="88" spans="1:11" hidden="1">
      <c r="A88" s="109">
        <v>70</v>
      </c>
      <c r="B88" s="300"/>
      <c r="C88" s="412">
        <f>' Шаблон материалов'!B71</f>
        <v>0</v>
      </c>
      <c r="D88" s="412">
        <f>' Шаблон материалов'!C71</f>
        <v>0</v>
      </c>
      <c r="E88" s="412">
        <f>' Шаблон материалов'!D71</f>
        <v>0</v>
      </c>
      <c r="F88" s="412">
        <f>' Шаблон материалов'!E71</f>
        <v>0</v>
      </c>
      <c r="G88" s="412">
        <f>' Шаблон материалов'!F71</f>
        <v>0</v>
      </c>
      <c r="H88" s="412"/>
      <c r="I88" s="413">
        <f t="shared" si="2"/>
        <v>0</v>
      </c>
      <c r="J88" s="775">
        <f t="shared" si="3"/>
        <v>0</v>
      </c>
      <c r="K88" s="776"/>
    </row>
    <row r="89" spans="1:11" hidden="1">
      <c r="A89" s="109">
        <v>71</v>
      </c>
      <c r="B89" s="300"/>
      <c r="C89" s="412">
        <f>' Шаблон материалов'!B72</f>
        <v>0</v>
      </c>
      <c r="D89" s="412">
        <f>' Шаблон материалов'!C72</f>
        <v>0</v>
      </c>
      <c r="E89" s="412">
        <f>' Шаблон материалов'!D72</f>
        <v>0</v>
      </c>
      <c r="F89" s="412">
        <f>' Шаблон материалов'!E72</f>
        <v>0</v>
      </c>
      <c r="G89" s="412">
        <f>' Шаблон материалов'!F72</f>
        <v>0</v>
      </c>
      <c r="H89" s="412"/>
      <c r="I89" s="413">
        <f t="shared" si="2"/>
        <v>0</v>
      </c>
      <c r="J89" s="775">
        <f t="shared" si="3"/>
        <v>0</v>
      </c>
      <c r="K89" s="776"/>
    </row>
    <row r="90" spans="1:11" hidden="1">
      <c r="A90" s="109">
        <v>72</v>
      </c>
      <c r="B90" s="300"/>
      <c r="C90" s="412">
        <f>' Шаблон материалов'!B73</f>
        <v>0</v>
      </c>
      <c r="D90" s="412">
        <f>' Шаблон материалов'!C73</f>
        <v>0</v>
      </c>
      <c r="E90" s="412">
        <f>' Шаблон материалов'!D73</f>
        <v>0</v>
      </c>
      <c r="F90" s="412">
        <f>' Шаблон материалов'!E73</f>
        <v>0</v>
      </c>
      <c r="G90" s="412">
        <f>' Шаблон материалов'!F73</f>
        <v>0</v>
      </c>
      <c r="H90" s="412"/>
      <c r="I90" s="413">
        <f t="shared" si="2"/>
        <v>0</v>
      </c>
      <c r="J90" s="775">
        <f t="shared" si="3"/>
        <v>0</v>
      </c>
      <c r="K90" s="776"/>
    </row>
    <row r="91" spans="1:11" hidden="1">
      <c r="A91" s="109">
        <v>73</v>
      </c>
      <c r="B91" s="300"/>
      <c r="C91" s="412">
        <f>' Шаблон материалов'!B74</f>
        <v>0</v>
      </c>
      <c r="D91" s="412">
        <f>' Шаблон материалов'!C74</f>
        <v>0</v>
      </c>
      <c r="E91" s="412">
        <f>' Шаблон материалов'!D74</f>
        <v>0</v>
      </c>
      <c r="F91" s="412">
        <f>' Шаблон материалов'!E74</f>
        <v>0</v>
      </c>
      <c r="G91" s="412">
        <f>' Шаблон материалов'!F74</f>
        <v>0</v>
      </c>
      <c r="H91" s="412"/>
      <c r="I91" s="413">
        <f t="shared" si="2"/>
        <v>0</v>
      </c>
      <c r="J91" s="775">
        <f t="shared" si="3"/>
        <v>0</v>
      </c>
      <c r="K91" s="776"/>
    </row>
    <row r="92" spans="1:11" hidden="1">
      <c r="A92" s="109">
        <v>74</v>
      </c>
      <c r="B92" s="300"/>
      <c r="C92" s="412">
        <f>' Шаблон материалов'!B75</f>
        <v>0</v>
      </c>
      <c r="D92" s="412">
        <f>' Шаблон материалов'!C75</f>
        <v>0</v>
      </c>
      <c r="E92" s="412">
        <f>' Шаблон материалов'!D75</f>
        <v>0</v>
      </c>
      <c r="F92" s="412">
        <f>' Шаблон материалов'!E75</f>
        <v>0</v>
      </c>
      <c r="G92" s="412">
        <f>' Шаблон материалов'!F75</f>
        <v>0</v>
      </c>
      <c r="H92" s="412"/>
      <c r="I92" s="413">
        <f t="shared" si="2"/>
        <v>0</v>
      </c>
      <c r="J92" s="775">
        <f t="shared" si="3"/>
        <v>0</v>
      </c>
      <c r="K92" s="776"/>
    </row>
    <row r="93" spans="1:11" hidden="1">
      <c r="A93" s="109">
        <v>75</v>
      </c>
      <c r="B93" s="300"/>
      <c r="C93" s="412">
        <f>' Шаблон материалов'!B76</f>
        <v>0</v>
      </c>
      <c r="D93" s="412">
        <f>' Шаблон материалов'!C76</f>
        <v>0</v>
      </c>
      <c r="E93" s="412">
        <f>' Шаблон материалов'!D76</f>
        <v>0</v>
      </c>
      <c r="F93" s="412">
        <f>' Шаблон материалов'!E76</f>
        <v>0</v>
      </c>
      <c r="G93" s="412">
        <f>' Шаблон материалов'!F76</f>
        <v>0</v>
      </c>
      <c r="H93" s="412"/>
      <c r="I93" s="413">
        <f t="shared" si="2"/>
        <v>0</v>
      </c>
      <c r="J93" s="775">
        <f t="shared" si="3"/>
        <v>0</v>
      </c>
      <c r="K93" s="776"/>
    </row>
    <row r="94" spans="1:11" hidden="1">
      <c r="A94" s="109">
        <v>76</v>
      </c>
      <c r="B94" s="300"/>
      <c r="C94" s="412">
        <f>' Шаблон материалов'!B77</f>
        <v>0</v>
      </c>
      <c r="D94" s="412">
        <f>' Шаблон материалов'!C77</f>
        <v>0</v>
      </c>
      <c r="E94" s="412">
        <f>' Шаблон материалов'!D77</f>
        <v>0</v>
      </c>
      <c r="F94" s="412">
        <f>' Шаблон материалов'!E77</f>
        <v>0</v>
      </c>
      <c r="G94" s="412">
        <f>' Шаблон материалов'!F77</f>
        <v>0</v>
      </c>
      <c r="H94" s="412"/>
      <c r="I94" s="413">
        <f t="shared" si="2"/>
        <v>0</v>
      </c>
      <c r="J94" s="775">
        <f t="shared" si="3"/>
        <v>0</v>
      </c>
      <c r="K94" s="776"/>
    </row>
    <row r="95" spans="1:11" hidden="1">
      <c r="A95" s="109">
        <v>77</v>
      </c>
      <c r="B95" s="300"/>
      <c r="C95" s="412">
        <f>' Шаблон материалов'!B78</f>
        <v>0</v>
      </c>
      <c r="D95" s="412">
        <f>' Шаблон материалов'!C78</f>
        <v>0</v>
      </c>
      <c r="E95" s="412">
        <f>' Шаблон материалов'!D78</f>
        <v>0</v>
      </c>
      <c r="F95" s="412">
        <f>' Шаблон материалов'!E78</f>
        <v>0</v>
      </c>
      <c r="G95" s="412">
        <f>' Шаблон материалов'!F78</f>
        <v>0</v>
      </c>
      <c r="H95" s="412"/>
      <c r="I95" s="413">
        <f t="shared" si="2"/>
        <v>0</v>
      </c>
      <c r="J95" s="775">
        <f t="shared" si="3"/>
        <v>0</v>
      </c>
      <c r="K95" s="776"/>
    </row>
    <row r="96" spans="1:11" hidden="1">
      <c r="A96" s="109">
        <v>78</v>
      </c>
      <c r="B96" s="300"/>
      <c r="C96" s="412">
        <f>' Шаблон материалов'!B79</f>
        <v>0</v>
      </c>
      <c r="D96" s="412">
        <f>' Шаблон материалов'!C79</f>
        <v>0</v>
      </c>
      <c r="E96" s="412">
        <f>' Шаблон материалов'!D79</f>
        <v>0</v>
      </c>
      <c r="F96" s="412">
        <f>' Шаблон материалов'!E79</f>
        <v>0</v>
      </c>
      <c r="G96" s="412">
        <f>' Шаблон материалов'!F79</f>
        <v>0</v>
      </c>
      <c r="H96" s="412"/>
      <c r="I96" s="413">
        <f t="shared" si="2"/>
        <v>0</v>
      </c>
      <c r="J96" s="775">
        <f t="shared" si="3"/>
        <v>0</v>
      </c>
      <c r="K96" s="776"/>
    </row>
    <row r="97" spans="1:11" hidden="1">
      <c r="A97" s="109">
        <v>79</v>
      </c>
      <c r="B97" s="300"/>
      <c r="C97" s="412">
        <f>' Шаблон материалов'!B80</f>
        <v>0</v>
      </c>
      <c r="D97" s="412">
        <f>' Шаблон материалов'!C80</f>
        <v>0</v>
      </c>
      <c r="E97" s="412">
        <f>' Шаблон материалов'!D80</f>
        <v>0</v>
      </c>
      <c r="F97" s="412">
        <f>' Шаблон материалов'!E80</f>
        <v>0</v>
      </c>
      <c r="G97" s="412">
        <f>' Шаблон материалов'!F80</f>
        <v>0</v>
      </c>
      <c r="H97" s="412"/>
      <c r="I97" s="413">
        <f t="shared" si="2"/>
        <v>0</v>
      </c>
      <c r="J97" s="775">
        <f t="shared" si="3"/>
        <v>0</v>
      </c>
      <c r="K97" s="776"/>
    </row>
    <row r="98" spans="1:11" hidden="1">
      <c r="A98" s="109">
        <v>80</v>
      </c>
      <c r="B98" s="300"/>
      <c r="C98" s="412">
        <f>' Шаблон материалов'!B81</f>
        <v>0</v>
      </c>
      <c r="D98" s="412">
        <f>' Шаблон материалов'!C81</f>
        <v>0</v>
      </c>
      <c r="E98" s="412">
        <f>' Шаблон материалов'!D81</f>
        <v>0</v>
      </c>
      <c r="F98" s="412">
        <f>' Шаблон материалов'!E81</f>
        <v>0</v>
      </c>
      <c r="G98" s="412">
        <f>' Шаблон материалов'!F81</f>
        <v>0</v>
      </c>
      <c r="H98" s="412"/>
      <c r="I98" s="413">
        <f t="shared" si="2"/>
        <v>0</v>
      </c>
      <c r="J98" s="775">
        <f t="shared" si="3"/>
        <v>0</v>
      </c>
      <c r="K98" s="776"/>
    </row>
    <row r="99" spans="1:11" hidden="1">
      <c r="A99" s="109">
        <v>81</v>
      </c>
      <c r="B99" s="300"/>
      <c r="C99" s="412">
        <f>' Шаблон материалов'!B82</f>
        <v>0</v>
      </c>
      <c r="D99" s="412">
        <f>' Шаблон материалов'!C82</f>
        <v>0</v>
      </c>
      <c r="E99" s="412">
        <f>' Шаблон материалов'!D82</f>
        <v>0</v>
      </c>
      <c r="F99" s="412">
        <f>' Шаблон материалов'!E82</f>
        <v>0</v>
      </c>
      <c r="G99" s="412">
        <f>' Шаблон материалов'!F82</f>
        <v>0</v>
      </c>
      <c r="H99" s="412"/>
      <c r="I99" s="413">
        <f t="shared" si="2"/>
        <v>0</v>
      </c>
      <c r="J99" s="775">
        <f t="shared" si="3"/>
        <v>0</v>
      </c>
      <c r="K99" s="776"/>
    </row>
    <row r="100" spans="1:11" hidden="1">
      <c r="A100" s="109">
        <v>82</v>
      </c>
      <c r="B100" s="300"/>
      <c r="C100" s="412">
        <f>' Шаблон материалов'!B83</f>
        <v>0</v>
      </c>
      <c r="D100" s="412">
        <f>' Шаблон материалов'!C83</f>
        <v>0</v>
      </c>
      <c r="E100" s="412">
        <f>' Шаблон материалов'!D83</f>
        <v>0</v>
      </c>
      <c r="F100" s="412">
        <f>' Шаблон материалов'!E83</f>
        <v>0</v>
      </c>
      <c r="G100" s="412">
        <f>' Шаблон материалов'!F83</f>
        <v>0</v>
      </c>
      <c r="H100" s="412"/>
      <c r="I100" s="413">
        <f t="shared" si="2"/>
        <v>0</v>
      </c>
      <c r="J100" s="775">
        <f t="shared" si="3"/>
        <v>0</v>
      </c>
      <c r="K100" s="776"/>
    </row>
    <row r="101" spans="1:11" hidden="1">
      <c r="A101" s="109">
        <v>83</v>
      </c>
      <c r="B101" s="300"/>
      <c r="C101" s="412">
        <f>' Шаблон материалов'!B84</f>
        <v>0</v>
      </c>
      <c r="D101" s="412">
        <f>' Шаблон материалов'!C84</f>
        <v>0</v>
      </c>
      <c r="E101" s="412">
        <f>' Шаблон материалов'!D84</f>
        <v>0</v>
      </c>
      <c r="F101" s="412">
        <f>' Шаблон материалов'!E84</f>
        <v>0</v>
      </c>
      <c r="G101" s="412">
        <f>' Шаблон материалов'!F84</f>
        <v>0</v>
      </c>
      <c r="H101" s="412"/>
      <c r="I101" s="413">
        <f t="shared" si="2"/>
        <v>0</v>
      </c>
      <c r="J101" s="775">
        <f t="shared" si="3"/>
        <v>0</v>
      </c>
      <c r="K101" s="776"/>
    </row>
    <row r="102" spans="1:11" hidden="1">
      <c r="A102" s="109">
        <v>84</v>
      </c>
      <c r="B102" s="300"/>
      <c r="C102" s="412">
        <f>' Шаблон материалов'!B85</f>
        <v>0</v>
      </c>
      <c r="D102" s="412">
        <f>' Шаблон материалов'!C85</f>
        <v>0</v>
      </c>
      <c r="E102" s="412">
        <f>' Шаблон материалов'!D85</f>
        <v>0</v>
      </c>
      <c r="F102" s="412">
        <f>' Шаблон материалов'!E85</f>
        <v>0</v>
      </c>
      <c r="G102" s="412">
        <f>' Шаблон материалов'!F85</f>
        <v>0</v>
      </c>
      <c r="H102" s="412"/>
      <c r="I102" s="413">
        <f t="shared" si="2"/>
        <v>0</v>
      </c>
      <c r="J102" s="775">
        <f t="shared" si="3"/>
        <v>0</v>
      </c>
      <c r="K102" s="776"/>
    </row>
    <row r="103" spans="1:11" hidden="1">
      <c r="A103" s="109">
        <v>85</v>
      </c>
      <c r="B103" s="300"/>
      <c r="C103" s="412">
        <f>' Шаблон материалов'!B86</f>
        <v>0</v>
      </c>
      <c r="D103" s="412">
        <f>' Шаблон материалов'!C86</f>
        <v>0</v>
      </c>
      <c r="E103" s="412">
        <f>' Шаблон материалов'!D86</f>
        <v>0</v>
      </c>
      <c r="F103" s="412">
        <f>' Шаблон материалов'!E86</f>
        <v>0</v>
      </c>
      <c r="G103" s="412">
        <f>' Шаблон материалов'!F86</f>
        <v>0</v>
      </c>
      <c r="H103" s="412"/>
      <c r="I103" s="413">
        <f t="shared" si="2"/>
        <v>0</v>
      </c>
      <c r="J103" s="775">
        <f t="shared" si="3"/>
        <v>0</v>
      </c>
      <c r="K103" s="776"/>
    </row>
    <row r="104" spans="1:11" hidden="1">
      <c r="A104" s="109">
        <v>86</v>
      </c>
      <c r="B104" s="300"/>
      <c r="C104" s="412">
        <f>' Шаблон материалов'!B87</f>
        <v>0</v>
      </c>
      <c r="D104" s="412">
        <f>' Шаблон материалов'!C87</f>
        <v>0</v>
      </c>
      <c r="E104" s="412">
        <f>' Шаблон материалов'!D87</f>
        <v>0</v>
      </c>
      <c r="F104" s="412">
        <f>' Шаблон материалов'!E87</f>
        <v>0</v>
      </c>
      <c r="G104" s="412">
        <f>' Шаблон материалов'!F87</f>
        <v>0</v>
      </c>
      <c r="H104" s="412"/>
      <c r="I104" s="413">
        <f t="shared" si="2"/>
        <v>0</v>
      </c>
      <c r="J104" s="775">
        <f t="shared" si="3"/>
        <v>0</v>
      </c>
      <c r="K104" s="776"/>
    </row>
    <row r="105" spans="1:11" hidden="1">
      <c r="A105" s="109">
        <v>87</v>
      </c>
      <c r="B105" s="300"/>
      <c r="C105" s="412">
        <f>' Шаблон материалов'!B88</f>
        <v>0</v>
      </c>
      <c r="D105" s="412">
        <f>' Шаблон материалов'!C88</f>
        <v>0</v>
      </c>
      <c r="E105" s="412">
        <f>' Шаблон материалов'!D88</f>
        <v>0</v>
      </c>
      <c r="F105" s="412">
        <f>' Шаблон материалов'!E88</f>
        <v>0</v>
      </c>
      <c r="G105" s="412">
        <f>' Шаблон материалов'!F88</f>
        <v>0</v>
      </c>
      <c r="H105" s="412"/>
      <c r="I105" s="413">
        <f t="shared" si="2"/>
        <v>0</v>
      </c>
      <c r="J105" s="775">
        <f t="shared" si="3"/>
        <v>0</v>
      </c>
      <c r="K105" s="776"/>
    </row>
    <row r="106" spans="1:11" hidden="1">
      <c r="A106" s="109">
        <v>88</v>
      </c>
      <c r="B106" s="300"/>
      <c r="C106" s="412">
        <f>' Шаблон материалов'!B89</f>
        <v>0</v>
      </c>
      <c r="D106" s="412">
        <f>' Шаблон материалов'!C89</f>
        <v>0</v>
      </c>
      <c r="E106" s="412">
        <f>' Шаблон материалов'!D89</f>
        <v>0</v>
      </c>
      <c r="F106" s="412">
        <f>' Шаблон материалов'!E89</f>
        <v>0</v>
      </c>
      <c r="G106" s="412">
        <f>' Шаблон материалов'!F89</f>
        <v>0</v>
      </c>
      <c r="H106" s="412"/>
      <c r="I106" s="413">
        <f t="shared" si="2"/>
        <v>0</v>
      </c>
      <c r="J106" s="775">
        <f t="shared" si="3"/>
        <v>0</v>
      </c>
      <c r="K106" s="776"/>
    </row>
    <row r="107" spans="1:11" hidden="1">
      <c r="A107" s="109">
        <v>89</v>
      </c>
      <c r="B107" s="300"/>
      <c r="C107" s="412">
        <f>' Шаблон материалов'!B90</f>
        <v>0</v>
      </c>
      <c r="D107" s="412">
        <f>' Шаблон материалов'!C90</f>
        <v>0</v>
      </c>
      <c r="E107" s="412">
        <f>' Шаблон материалов'!D90</f>
        <v>0</v>
      </c>
      <c r="F107" s="412">
        <f>' Шаблон материалов'!E90</f>
        <v>0</v>
      </c>
      <c r="G107" s="412">
        <f>' Шаблон материалов'!F90</f>
        <v>0</v>
      </c>
      <c r="H107" s="412"/>
      <c r="I107" s="413">
        <f t="shared" si="2"/>
        <v>0</v>
      </c>
      <c r="J107" s="775">
        <f t="shared" si="3"/>
        <v>0</v>
      </c>
      <c r="K107" s="776"/>
    </row>
    <row r="108" spans="1:11" hidden="1">
      <c r="A108" s="109">
        <v>90</v>
      </c>
      <c r="B108" s="300"/>
      <c r="C108" s="412">
        <f>' Шаблон материалов'!B91</f>
        <v>0</v>
      </c>
      <c r="D108" s="412">
        <f>' Шаблон материалов'!C91</f>
        <v>0</v>
      </c>
      <c r="E108" s="412">
        <f>' Шаблон материалов'!D91</f>
        <v>0</v>
      </c>
      <c r="F108" s="412">
        <f>' Шаблон материалов'!E91</f>
        <v>0</v>
      </c>
      <c r="G108" s="412">
        <f>' Шаблон материалов'!F91</f>
        <v>0</v>
      </c>
      <c r="H108" s="412"/>
      <c r="I108" s="413">
        <f t="shared" si="2"/>
        <v>0</v>
      </c>
      <c r="J108" s="775">
        <f t="shared" si="3"/>
        <v>0</v>
      </c>
      <c r="K108" s="776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55" t="s">
        <v>116</v>
      </c>
      <c r="E110" s="755"/>
      <c r="F110" s="755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15.75">
      <c r="A112" s="177"/>
      <c r="B112" s="177"/>
      <c r="C112" s="760" t="s">
        <v>38</v>
      </c>
      <c r="D112" s="760"/>
      <c r="E112" s="760"/>
      <c r="F112" s="760"/>
      <c r="G112" s="760"/>
      <c r="H112" s="760"/>
      <c r="I112" s="760"/>
      <c r="J112" s="760"/>
      <c r="K112" s="760"/>
    </row>
    <row r="113" spans="1:11" ht="15.75">
      <c r="A113" s="740" t="s">
        <v>150</v>
      </c>
      <c r="B113" s="741"/>
      <c r="C113" s="742"/>
      <c r="D113" s="175"/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43"/>
      <c r="B114" s="744"/>
      <c r="C114" s="745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63" t="s">
        <v>7</v>
      </c>
      <c r="B117" s="765" t="s">
        <v>178</v>
      </c>
      <c r="C117" s="767" t="s">
        <v>151</v>
      </c>
      <c r="D117" s="379" t="s">
        <v>23449</v>
      </c>
      <c r="E117" s="769" t="s">
        <v>113</v>
      </c>
      <c r="F117" s="771" t="s">
        <v>118</v>
      </c>
      <c r="G117" s="767" t="s">
        <v>26</v>
      </c>
      <c r="H117" s="767" t="s">
        <v>117</v>
      </c>
      <c r="I117" s="773" t="s">
        <v>27</v>
      </c>
      <c r="J117" s="761" t="s">
        <v>10</v>
      </c>
      <c r="K117" s="762"/>
    </row>
    <row r="118" spans="1:11">
      <c r="A118" s="764"/>
      <c r="B118" s="766"/>
      <c r="C118" s="768"/>
      <c r="D118" s="431">
        <f>K9</f>
        <v>0.7</v>
      </c>
      <c r="E118" s="770"/>
      <c r="F118" s="772"/>
      <c r="G118" s="768"/>
      <c r="H118" s="768"/>
      <c r="I118" s="774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0.7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 t="s">
        <v>23586</v>
      </c>
      <c r="D120" s="430">
        <f t="shared" ref="D120:D174" si="4">$D$118</f>
        <v>0.7</v>
      </c>
      <c r="E120" s="419">
        <v>1</v>
      </c>
      <c r="F120" s="276">
        <v>1</v>
      </c>
      <c r="G120" s="291">
        <v>12</v>
      </c>
      <c r="H120" s="3">
        <f t="shared" ref="H120:H172" si="5">$F$11</f>
        <v>0</v>
      </c>
      <c r="I120" s="53">
        <f t="shared" ref="I120:I174" si="6">IF(D120=0,0,(G120/60*H120/D120+F120/60)*E120)</f>
        <v>1.6666666666666666E-2</v>
      </c>
      <c r="J120" s="53">
        <f>I120*инф.!$D$1</f>
        <v>4.166666666666667</v>
      </c>
      <c r="K120" s="53">
        <f>IF(I120=0,0,(инф.!$C$1)*I120)</f>
        <v>16.666666666666668</v>
      </c>
    </row>
    <row r="121" spans="1:11">
      <c r="A121" s="3">
        <v>3</v>
      </c>
      <c r="B121" s="276"/>
      <c r="C121" s="278" t="s">
        <v>23587</v>
      </c>
      <c r="D121" s="430">
        <f t="shared" si="4"/>
        <v>0.7</v>
      </c>
      <c r="E121" s="419">
        <v>1</v>
      </c>
      <c r="F121" s="276">
        <v>1</v>
      </c>
      <c r="G121" s="291">
        <v>15</v>
      </c>
      <c r="H121" s="3">
        <f t="shared" si="5"/>
        <v>0</v>
      </c>
      <c r="I121" s="53">
        <f t="shared" si="6"/>
        <v>1.6666666666666666E-2</v>
      </c>
      <c r="J121" s="53">
        <f>I121*инф.!$D$1</f>
        <v>4.166666666666667</v>
      </c>
      <c r="K121" s="53">
        <f>IF(I121=0,0,(инф.!$C$1)*I121)</f>
        <v>16.666666666666668</v>
      </c>
    </row>
    <row r="122" spans="1:11">
      <c r="A122" s="3">
        <v>4</v>
      </c>
      <c r="B122" s="276"/>
      <c r="C122" s="278"/>
      <c r="D122" s="430">
        <f t="shared" si="4"/>
        <v>0.7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0.7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0.7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0.7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0.7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0.7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0.7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0.7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0.7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0.7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0.7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0.7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0.7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0.7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0.7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0.7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0.7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0.7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0.7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0.7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0.7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4"/>
        <v>0.7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>
      <c r="A144" s="3">
        <v>26</v>
      </c>
      <c r="B144" s="414"/>
      <c r="C144" s="415"/>
      <c r="D144" s="430">
        <f t="shared" si="4"/>
        <v>0.7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>
      <c r="A145" s="3">
        <v>27</v>
      </c>
      <c r="B145" s="414"/>
      <c r="C145" s="415"/>
      <c r="D145" s="430">
        <f t="shared" si="4"/>
        <v>0.7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0.7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0.7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0.7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0.7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0.7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0.7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0.7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0.7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0.7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0.7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0.7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0.7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0.7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0.7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0.7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0.7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0.7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0.7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0.7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0.7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0.7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0.7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0.7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/>
      <c r="D169" s="430">
        <f t="shared" si="4"/>
        <v>0.7</v>
      </c>
      <c r="E169" s="421"/>
      <c r="F169" s="239"/>
      <c r="G169" s="241"/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/>
      <c r="D170" s="430">
        <f t="shared" si="4"/>
        <v>0.7</v>
      </c>
      <c r="E170" s="422"/>
      <c r="F170" s="242"/>
      <c r="G170" s="244"/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0.7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0.7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0.7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0.7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33.333333333333336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39</v>
      </c>
      <c r="H177" s="10" t="s">
        <v>121</v>
      </c>
      <c r="I177" s="9">
        <f>SUM(I119:I176)</f>
        <v>3.3333333333333333E-2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33.333333333333336</v>
      </c>
      <c r="G180" s="753"/>
      <c r="H180" s="753"/>
      <c r="I180" s="753"/>
      <c r="J180" s="753"/>
      <c r="K180" s="753"/>
    </row>
    <row r="181" spans="1:14" ht="15.75">
      <c r="A181" s="281" t="s">
        <v>101</v>
      </c>
      <c r="B181" s="281"/>
      <c r="C181" s="754"/>
      <c r="D181" s="754"/>
      <c r="E181" s="754"/>
      <c r="F181" s="754"/>
      <c r="G181" s="754"/>
      <c r="H181" s="754"/>
      <c r="I181" s="754"/>
      <c r="J181" s="754"/>
      <c r="K181" s="754"/>
    </row>
    <row r="182" spans="1:14" ht="15.75">
      <c r="A182" s="747"/>
      <c r="B182" s="747"/>
      <c r="C182" s="747"/>
      <c r="D182" s="747"/>
      <c r="E182" s="747"/>
      <c r="F182" s="747"/>
      <c r="G182" s="747"/>
      <c r="H182" s="747"/>
      <c r="I182" s="747"/>
      <c r="J182" s="747"/>
      <c r="K182" s="747"/>
    </row>
    <row r="183" spans="1:14" ht="15.75">
      <c r="A183" s="747"/>
      <c r="B183" s="747"/>
      <c r="C183" s="747"/>
      <c r="D183" s="747"/>
      <c r="E183" s="747"/>
      <c r="F183" s="747"/>
      <c r="G183" s="747"/>
      <c r="H183" s="747"/>
      <c r="I183" s="747"/>
      <c r="J183" s="747"/>
      <c r="K183" s="747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37" t="str">
        <f>изд.1!A185</f>
        <v>Топоров Э.В.</v>
      </c>
      <c r="B185" s="737"/>
      <c r="C185" s="737"/>
      <c r="D185" s="737"/>
      <c r="E185" s="245"/>
      <c r="F185" s="245"/>
      <c r="G185" s="245"/>
      <c r="H185" s="737"/>
      <c r="I185" s="737"/>
      <c r="J185" s="737"/>
      <c r="K185" s="737"/>
    </row>
    <row r="186" spans="1:14">
      <c r="A186" s="738"/>
      <c r="B186" s="738"/>
      <c r="C186" s="738"/>
      <c r="D186" s="738"/>
      <c r="E186" s="248"/>
      <c r="F186" s="248"/>
      <c r="G186" s="248"/>
      <c r="H186" s="738"/>
      <c r="I186" s="738"/>
      <c r="J186" s="738"/>
      <c r="K186" s="738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17" t="str">
        <f>$A$3</f>
        <v>ООО БАЛТИК-ЛАЙТ</v>
      </c>
      <c r="D191" s="717"/>
      <c r="E191" s="717"/>
      <c r="F191" s="717"/>
      <c r="G191" s="717"/>
      <c r="H191" s="717"/>
      <c r="I191" s="717"/>
      <c r="J191" s="717"/>
      <c r="K191" s="717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8" t="s">
        <v>23459</v>
      </c>
      <c r="K192" s="719"/>
    </row>
    <row r="193" spans="1:11">
      <c r="A193" s="720">
        <v>1</v>
      </c>
      <c r="B193" s="722"/>
      <c r="C193" s="724" t="str">
        <f>C119</f>
        <v>Подготовка рабоч. проекта на производство</v>
      </c>
      <c r="D193" s="726"/>
      <c r="E193" s="736"/>
      <c r="F193" s="353"/>
      <c r="G193" s="730"/>
      <c r="H193" s="726"/>
      <c r="I193" s="357">
        <f>D193*E193</f>
        <v>0</v>
      </c>
      <c r="J193" s="732"/>
      <c r="K193" s="733"/>
    </row>
    <row r="194" spans="1:11" ht="15.75" thickBot="1">
      <c r="A194" s="721"/>
      <c r="B194" s="723"/>
      <c r="C194" s="725"/>
      <c r="D194" s="727"/>
      <c r="E194" s="729"/>
      <c r="F194" s="351"/>
      <c r="G194" s="731"/>
      <c r="H194" s="727"/>
      <c r="I194" s="358"/>
      <c r="J194" s="734"/>
      <c r="K194" s="735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7" t="str">
        <f>$A$3</f>
        <v>ООО БАЛТИК-ЛАЙТ</v>
      </c>
      <c r="D196" s="717"/>
      <c r="E196" s="717"/>
      <c r="F196" s="717"/>
      <c r="G196" s="717"/>
      <c r="H196" s="717"/>
      <c r="I196" s="717"/>
      <c r="J196" s="717"/>
      <c r="K196" s="717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8" t="s">
        <v>23459</v>
      </c>
      <c r="K197" s="719"/>
    </row>
    <row r="198" spans="1:11">
      <c r="A198" s="720">
        <v>2</v>
      </c>
      <c r="B198" s="722"/>
      <c r="C198" s="724" t="str">
        <f>C120</f>
        <v>Накатка плёнки на банер</v>
      </c>
      <c r="D198" s="726"/>
      <c r="E198" s="728" t="e">
        <f>J120/H120</f>
        <v>#DIV/0!</v>
      </c>
      <c r="F198" s="353"/>
      <c r="G198" s="730"/>
      <c r="H198" s="726">
        <v>1</v>
      </c>
      <c r="I198" s="357" t="e">
        <f>D198*E198</f>
        <v>#DIV/0!</v>
      </c>
      <c r="J198" s="732"/>
      <c r="K198" s="733"/>
    </row>
    <row r="199" spans="1:11" ht="15.75" thickBot="1">
      <c r="A199" s="721"/>
      <c r="B199" s="723"/>
      <c r="C199" s="725"/>
      <c r="D199" s="727"/>
      <c r="E199" s="729"/>
      <c r="F199" s="351"/>
      <c r="G199" s="731"/>
      <c r="H199" s="727"/>
      <c r="I199" s="358"/>
      <c r="J199" s="734"/>
      <c r="K199" s="735"/>
    </row>
    <row r="200" spans="1:11" ht="15.75" thickBot="1"/>
    <row r="201" spans="1:11" ht="16.5" thickBot="1">
      <c r="A201" s="370"/>
      <c r="B201" s="370"/>
      <c r="C201" s="717" t="str">
        <f>$A$3</f>
        <v>ООО БАЛТИК-ЛАЙТ</v>
      </c>
      <c r="D201" s="717"/>
      <c r="E201" s="717"/>
      <c r="F201" s="717"/>
      <c r="G201" s="717"/>
      <c r="H201" s="717"/>
      <c r="I201" s="717"/>
      <c r="J201" s="717"/>
      <c r="K201" s="717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8" t="s">
        <v>23459</v>
      </c>
      <c r="K202" s="719"/>
    </row>
    <row r="203" spans="1:11">
      <c r="A203" s="720">
        <v>3</v>
      </c>
      <c r="B203" s="722"/>
      <c r="C203" s="724" t="str">
        <f>C121</f>
        <v>Установка банера в короб</v>
      </c>
      <c r="D203" s="726"/>
      <c r="E203" s="728" t="e">
        <f>J121/H121</f>
        <v>#DIV/0!</v>
      </c>
      <c r="F203" s="353"/>
      <c r="G203" s="730"/>
      <c r="H203" s="726">
        <v>1</v>
      </c>
      <c r="I203" s="357" t="e">
        <f>D203*E203</f>
        <v>#DIV/0!</v>
      </c>
      <c r="J203" s="732"/>
      <c r="K203" s="733"/>
    </row>
    <row r="204" spans="1:11" ht="15.75" thickBot="1">
      <c r="A204" s="721"/>
      <c r="B204" s="723"/>
      <c r="C204" s="725"/>
      <c r="D204" s="727"/>
      <c r="E204" s="729"/>
      <c r="F204" s="351"/>
      <c r="G204" s="731"/>
      <c r="H204" s="727"/>
      <c r="I204" s="358"/>
      <c r="J204" s="734"/>
      <c r="K204" s="735"/>
    </row>
    <row r="205" spans="1:11" ht="15.75" thickBot="1"/>
    <row r="206" spans="1:11" ht="16.5" thickBot="1">
      <c r="A206" s="370"/>
      <c r="B206" s="370"/>
      <c r="C206" s="717" t="str">
        <f>$A$3</f>
        <v>ООО БАЛТИК-ЛАЙТ</v>
      </c>
      <c r="D206" s="717"/>
      <c r="E206" s="717"/>
      <c r="F206" s="717"/>
      <c r="G206" s="717"/>
      <c r="H206" s="717"/>
      <c r="I206" s="717"/>
      <c r="J206" s="717"/>
      <c r="K206" s="717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8" t="s">
        <v>23459</v>
      </c>
      <c r="K207" s="719"/>
    </row>
    <row r="208" spans="1:11">
      <c r="A208" s="720">
        <v>4</v>
      </c>
      <c r="B208" s="722"/>
      <c r="C208" s="724">
        <f>C122</f>
        <v>0</v>
      </c>
      <c r="D208" s="726"/>
      <c r="E208" s="728" t="e">
        <f>J122/H122</f>
        <v>#DIV/0!</v>
      </c>
      <c r="F208" s="353"/>
      <c r="G208" s="730"/>
      <c r="H208" s="726">
        <v>1</v>
      </c>
      <c r="I208" s="357" t="e">
        <f>D208*E208</f>
        <v>#DIV/0!</v>
      </c>
      <c r="J208" s="732"/>
      <c r="K208" s="733"/>
    </row>
    <row r="209" spans="1:11" ht="15.75" thickBot="1">
      <c r="A209" s="721"/>
      <c r="B209" s="723"/>
      <c r="C209" s="725"/>
      <c r="D209" s="727"/>
      <c r="E209" s="729"/>
      <c r="F209" s="351"/>
      <c r="G209" s="731"/>
      <c r="H209" s="727"/>
      <c r="I209" s="358"/>
      <c r="J209" s="734"/>
      <c r="K209" s="735"/>
    </row>
    <row r="210" spans="1:11" ht="15.75" thickBot="1"/>
    <row r="211" spans="1:11" ht="16.5" thickBot="1">
      <c r="A211" s="370"/>
      <c r="B211" s="370"/>
      <c r="C211" s="717" t="str">
        <f>$A$3</f>
        <v>ООО БАЛТИК-ЛАЙТ</v>
      </c>
      <c r="D211" s="717"/>
      <c r="E211" s="717"/>
      <c r="F211" s="717"/>
      <c r="G211" s="717"/>
      <c r="H211" s="717"/>
      <c r="I211" s="717"/>
      <c r="J211" s="717"/>
      <c r="K211" s="717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8" t="s">
        <v>23459</v>
      </c>
      <c r="K212" s="719"/>
    </row>
    <row r="213" spans="1:11">
      <c r="A213" s="720">
        <v>5</v>
      </c>
      <c r="B213" s="722"/>
      <c r="C213" s="724">
        <f>C123</f>
        <v>0</v>
      </c>
      <c r="D213" s="726"/>
      <c r="E213" s="728" t="e">
        <f>J123/H123</f>
        <v>#DIV/0!</v>
      </c>
      <c r="F213" s="353"/>
      <c r="G213" s="730"/>
      <c r="H213" s="726">
        <v>1</v>
      </c>
      <c r="I213" s="357" t="e">
        <f>D213*E213</f>
        <v>#DIV/0!</v>
      </c>
      <c r="J213" s="732"/>
      <c r="K213" s="733"/>
    </row>
    <row r="214" spans="1:11" ht="15.75" thickBot="1">
      <c r="A214" s="721"/>
      <c r="B214" s="723"/>
      <c r="C214" s="725"/>
      <c r="D214" s="727"/>
      <c r="E214" s="729"/>
      <c r="F214" s="351"/>
      <c r="G214" s="731"/>
      <c r="H214" s="727"/>
      <c r="I214" s="358"/>
      <c r="J214" s="734"/>
      <c r="K214" s="735"/>
    </row>
    <row r="215" spans="1:11" ht="15.75" thickBot="1"/>
    <row r="216" spans="1:11" ht="16.5" thickBot="1">
      <c r="A216" s="370"/>
      <c r="B216" s="370"/>
      <c r="C216" s="717" t="str">
        <f>$A$3</f>
        <v>ООО БАЛТИК-ЛАЙТ</v>
      </c>
      <c r="D216" s="717"/>
      <c r="E216" s="717"/>
      <c r="F216" s="717"/>
      <c r="G216" s="717"/>
      <c r="H216" s="717"/>
      <c r="I216" s="717"/>
      <c r="J216" s="717"/>
      <c r="K216" s="717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8" t="s">
        <v>23459</v>
      </c>
      <c r="K217" s="719"/>
    </row>
    <row r="218" spans="1:11">
      <c r="A218" s="720">
        <v>6</v>
      </c>
      <c r="B218" s="722"/>
      <c r="C218" s="724">
        <f>C124</f>
        <v>0</v>
      </c>
      <c r="D218" s="726"/>
      <c r="E218" s="728" t="e">
        <f>J124/H124</f>
        <v>#DIV/0!</v>
      </c>
      <c r="F218" s="353"/>
      <c r="G218" s="730"/>
      <c r="H218" s="726">
        <v>1</v>
      </c>
      <c r="I218" s="357" t="e">
        <f>D218*E218</f>
        <v>#DIV/0!</v>
      </c>
      <c r="J218" s="732"/>
      <c r="K218" s="733"/>
    </row>
    <row r="219" spans="1:11" ht="15.75" thickBot="1">
      <c r="A219" s="721"/>
      <c r="B219" s="723"/>
      <c r="C219" s="725"/>
      <c r="D219" s="727"/>
      <c r="E219" s="729"/>
      <c r="F219" s="351"/>
      <c r="G219" s="731"/>
      <c r="H219" s="727"/>
      <c r="I219" s="358"/>
      <c r="J219" s="734"/>
      <c r="K219" s="735"/>
    </row>
    <row r="220" spans="1:11" ht="15.75" thickBot="1"/>
    <row r="221" spans="1:11" ht="16.5" thickBot="1">
      <c r="A221" s="370"/>
      <c r="B221" s="370"/>
      <c r="C221" s="717" t="str">
        <f>$A$3</f>
        <v>ООО БАЛТИК-ЛАЙТ</v>
      </c>
      <c r="D221" s="717"/>
      <c r="E221" s="717"/>
      <c r="F221" s="717"/>
      <c r="G221" s="717"/>
      <c r="H221" s="717"/>
      <c r="I221" s="717"/>
      <c r="J221" s="717"/>
      <c r="K221" s="717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8" t="s">
        <v>23459</v>
      </c>
      <c r="K222" s="719"/>
    </row>
    <row r="223" spans="1:11">
      <c r="A223" s="720">
        <v>7</v>
      </c>
      <c r="B223" s="722"/>
      <c r="C223" s="724">
        <f>C125</f>
        <v>0</v>
      </c>
      <c r="D223" s="726"/>
      <c r="E223" s="728" t="e">
        <f>J125/H125</f>
        <v>#DIV/0!</v>
      </c>
      <c r="F223" s="353"/>
      <c r="G223" s="730"/>
      <c r="H223" s="726">
        <v>1</v>
      </c>
      <c r="I223" s="357" t="e">
        <f>D223*E223</f>
        <v>#DIV/0!</v>
      </c>
      <c r="J223" s="732"/>
      <c r="K223" s="733"/>
    </row>
    <row r="224" spans="1:11" ht="15.75" thickBot="1">
      <c r="A224" s="721"/>
      <c r="B224" s="723"/>
      <c r="C224" s="725"/>
      <c r="D224" s="727"/>
      <c r="E224" s="729"/>
      <c r="F224" s="351"/>
      <c r="G224" s="731"/>
      <c r="H224" s="727"/>
      <c r="I224" s="358"/>
      <c r="J224" s="734"/>
      <c r="K224" s="735"/>
    </row>
    <row r="225" spans="1:11" ht="15.75" thickBot="1"/>
    <row r="226" spans="1:11" ht="16.5" thickBot="1">
      <c r="A226" s="370"/>
      <c r="B226" s="370"/>
      <c r="C226" s="717" t="str">
        <f>$A$3</f>
        <v>ООО БАЛТИК-ЛАЙТ</v>
      </c>
      <c r="D226" s="717"/>
      <c r="E226" s="717"/>
      <c r="F226" s="717"/>
      <c r="G226" s="717"/>
      <c r="H226" s="717"/>
      <c r="I226" s="717"/>
      <c r="J226" s="717"/>
      <c r="K226" s="717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8" t="s">
        <v>23459</v>
      </c>
      <c r="K227" s="719"/>
    </row>
    <row r="228" spans="1:11">
      <c r="A228" s="720">
        <v>8</v>
      </c>
      <c r="B228" s="722"/>
      <c r="C228" s="724">
        <f>C126</f>
        <v>0</v>
      </c>
      <c r="D228" s="726"/>
      <c r="E228" s="728" t="e">
        <f>J126/H126</f>
        <v>#DIV/0!</v>
      </c>
      <c r="F228" s="353"/>
      <c r="G228" s="730"/>
      <c r="H228" s="726">
        <v>1</v>
      </c>
      <c r="I228" s="357" t="e">
        <f>D228*E228</f>
        <v>#DIV/0!</v>
      </c>
      <c r="J228" s="732"/>
      <c r="K228" s="733"/>
    </row>
    <row r="229" spans="1:11" ht="15.75" thickBot="1">
      <c r="A229" s="721"/>
      <c r="B229" s="723"/>
      <c r="C229" s="725"/>
      <c r="D229" s="727"/>
      <c r="E229" s="729"/>
      <c r="F229" s="351"/>
      <c r="G229" s="731"/>
      <c r="H229" s="727"/>
      <c r="I229" s="358"/>
      <c r="J229" s="734"/>
      <c r="K229" s="735"/>
    </row>
    <row r="230" spans="1:11" ht="15.75" thickBot="1"/>
    <row r="231" spans="1:11" ht="16.5" thickBot="1">
      <c r="A231" s="370"/>
      <c r="B231" s="370"/>
      <c r="C231" s="717" t="str">
        <f>$A$3</f>
        <v>ООО БАЛТИК-ЛАЙТ</v>
      </c>
      <c r="D231" s="717"/>
      <c r="E231" s="717"/>
      <c r="F231" s="717"/>
      <c r="G231" s="717"/>
      <c r="H231" s="717"/>
      <c r="I231" s="717"/>
      <c r="J231" s="717"/>
      <c r="K231" s="717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8" t="s">
        <v>23459</v>
      </c>
      <c r="K232" s="719"/>
    </row>
    <row r="233" spans="1:11">
      <c r="A233" s="720">
        <v>9</v>
      </c>
      <c r="B233" s="722"/>
      <c r="C233" s="724">
        <f>C127</f>
        <v>0</v>
      </c>
      <c r="D233" s="726"/>
      <c r="E233" s="728" t="e">
        <f>J127/H127</f>
        <v>#DIV/0!</v>
      </c>
      <c r="F233" s="353"/>
      <c r="G233" s="730"/>
      <c r="H233" s="726">
        <v>1</v>
      </c>
      <c r="I233" s="357" t="e">
        <f>D233*E233</f>
        <v>#DIV/0!</v>
      </c>
      <c r="J233" s="732"/>
      <c r="K233" s="733"/>
    </row>
    <row r="234" spans="1:11" ht="15.75" thickBot="1">
      <c r="A234" s="721"/>
      <c r="B234" s="723"/>
      <c r="C234" s="725"/>
      <c r="D234" s="727"/>
      <c r="E234" s="729"/>
      <c r="F234" s="351"/>
      <c r="G234" s="731"/>
      <c r="H234" s="727"/>
      <c r="I234" s="358"/>
      <c r="J234" s="734"/>
      <c r="K234" s="735"/>
    </row>
    <row r="235" spans="1:11" ht="15.75" thickBot="1"/>
    <row r="236" spans="1:11" ht="16.5" thickBot="1">
      <c r="A236" s="370"/>
      <c r="B236" s="370"/>
      <c r="C236" s="717" t="str">
        <f>$A$3</f>
        <v>ООО БАЛТИК-ЛАЙТ</v>
      </c>
      <c r="D236" s="717"/>
      <c r="E236" s="717"/>
      <c r="F236" s="717"/>
      <c r="G236" s="717"/>
      <c r="H236" s="717"/>
      <c r="I236" s="717"/>
      <c r="J236" s="717"/>
      <c r="K236" s="717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8" t="s">
        <v>23459</v>
      </c>
      <c r="K237" s="719"/>
    </row>
    <row r="238" spans="1:11">
      <c r="A238" s="720">
        <v>10</v>
      </c>
      <c r="B238" s="722"/>
      <c r="C238" s="724">
        <f>C128</f>
        <v>0</v>
      </c>
      <c r="D238" s="726"/>
      <c r="E238" s="728" t="e">
        <f>J128/H128</f>
        <v>#DIV/0!</v>
      </c>
      <c r="F238" s="353"/>
      <c r="G238" s="730"/>
      <c r="H238" s="726">
        <v>1</v>
      </c>
      <c r="I238" s="357" t="e">
        <f>D238*E238</f>
        <v>#DIV/0!</v>
      </c>
      <c r="J238" s="732"/>
      <c r="K238" s="733"/>
    </row>
    <row r="239" spans="1:11" ht="15.75" thickBot="1">
      <c r="A239" s="721"/>
      <c r="B239" s="723"/>
      <c r="C239" s="725"/>
      <c r="D239" s="727"/>
      <c r="E239" s="729"/>
      <c r="F239" s="351"/>
      <c r="G239" s="731"/>
      <c r="H239" s="727"/>
      <c r="I239" s="358"/>
      <c r="J239" s="734"/>
      <c r="K239" s="735"/>
    </row>
    <row r="240" spans="1:11" ht="15.75" thickBot="1"/>
    <row r="241" spans="1:11" ht="16.5" thickBot="1">
      <c r="A241" s="370"/>
      <c r="B241" s="370"/>
      <c r="C241" s="717" t="str">
        <f>$A$3</f>
        <v>ООО БАЛТИК-ЛАЙТ</v>
      </c>
      <c r="D241" s="717"/>
      <c r="E241" s="717"/>
      <c r="F241" s="717"/>
      <c r="G241" s="717"/>
      <c r="H241" s="717"/>
      <c r="I241" s="717"/>
      <c r="J241" s="717"/>
      <c r="K241" s="717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8" t="s">
        <v>23459</v>
      </c>
      <c r="K242" s="719"/>
    </row>
    <row r="243" spans="1:11">
      <c r="A243" s="720">
        <v>11</v>
      </c>
      <c r="B243" s="722"/>
      <c r="C243" s="724">
        <f>C129</f>
        <v>0</v>
      </c>
      <c r="D243" s="726"/>
      <c r="E243" s="728" t="e">
        <f>J129/H129</f>
        <v>#DIV/0!</v>
      </c>
      <c r="F243" s="353"/>
      <c r="G243" s="730"/>
      <c r="H243" s="726">
        <v>1</v>
      </c>
      <c r="I243" s="357" t="e">
        <f>D243*E243</f>
        <v>#DIV/0!</v>
      </c>
      <c r="J243" s="732"/>
      <c r="K243" s="733"/>
    </row>
    <row r="244" spans="1:11" ht="15.75" thickBot="1">
      <c r="A244" s="721"/>
      <c r="B244" s="723"/>
      <c r="C244" s="725"/>
      <c r="D244" s="727"/>
      <c r="E244" s="729"/>
      <c r="F244" s="351"/>
      <c r="G244" s="731"/>
      <c r="H244" s="727"/>
      <c r="I244" s="358"/>
      <c r="J244" s="734"/>
      <c r="K244" s="735"/>
    </row>
    <row r="245" spans="1:11" ht="15.75" thickBot="1"/>
    <row r="246" spans="1:11" ht="16.5" thickBot="1">
      <c r="A246" s="370"/>
      <c r="B246" s="370"/>
      <c r="C246" s="717" t="str">
        <f>$A$3</f>
        <v>ООО БАЛТИК-ЛАЙТ</v>
      </c>
      <c r="D246" s="717"/>
      <c r="E246" s="717"/>
      <c r="F246" s="717"/>
      <c r="G246" s="717"/>
      <c r="H246" s="717"/>
      <c r="I246" s="717"/>
      <c r="J246" s="717"/>
      <c r="K246" s="717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8" t="s">
        <v>23459</v>
      </c>
      <c r="K247" s="719"/>
    </row>
    <row r="248" spans="1:11">
      <c r="A248" s="720">
        <v>12</v>
      </c>
      <c r="B248" s="722"/>
      <c r="C248" s="724">
        <f>C130</f>
        <v>0</v>
      </c>
      <c r="D248" s="726"/>
      <c r="E248" s="728" t="e">
        <f>J130/H130</f>
        <v>#DIV/0!</v>
      </c>
      <c r="F248" s="353"/>
      <c r="G248" s="730"/>
      <c r="H248" s="726">
        <v>1</v>
      </c>
      <c r="I248" s="357" t="e">
        <f>D248*E248</f>
        <v>#DIV/0!</v>
      </c>
      <c r="J248" s="732"/>
      <c r="K248" s="733"/>
    </row>
    <row r="249" spans="1:11" ht="15.75" thickBot="1">
      <c r="A249" s="721"/>
      <c r="B249" s="723"/>
      <c r="C249" s="725"/>
      <c r="D249" s="727"/>
      <c r="E249" s="729"/>
      <c r="F249" s="351"/>
      <c r="G249" s="731"/>
      <c r="H249" s="727"/>
      <c r="I249" s="358"/>
      <c r="J249" s="734"/>
      <c r="K249" s="735"/>
    </row>
    <row r="250" spans="1:11" ht="15.75" thickBot="1"/>
    <row r="251" spans="1:11" ht="16.5" thickBot="1">
      <c r="A251" s="370"/>
      <c r="B251" s="370"/>
      <c r="C251" s="717" t="str">
        <f>$A$3</f>
        <v>ООО БАЛТИК-ЛАЙТ</v>
      </c>
      <c r="D251" s="717"/>
      <c r="E251" s="717"/>
      <c r="F251" s="717"/>
      <c r="G251" s="717"/>
      <c r="H251" s="717"/>
      <c r="I251" s="717"/>
      <c r="J251" s="717"/>
      <c r="K251" s="717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8" t="s">
        <v>23459</v>
      </c>
      <c r="K252" s="719"/>
    </row>
    <row r="253" spans="1:11">
      <c r="A253" s="720">
        <v>13</v>
      </c>
      <c r="B253" s="722"/>
      <c r="C253" s="724">
        <f>C131</f>
        <v>0</v>
      </c>
      <c r="D253" s="726"/>
      <c r="E253" s="728" t="e">
        <f>J131/H131</f>
        <v>#DIV/0!</v>
      </c>
      <c r="F253" s="353"/>
      <c r="G253" s="730"/>
      <c r="H253" s="726">
        <v>1</v>
      </c>
      <c r="I253" s="357" t="e">
        <f>D253*E253</f>
        <v>#DIV/0!</v>
      </c>
      <c r="J253" s="732"/>
      <c r="K253" s="733"/>
    </row>
    <row r="254" spans="1:11" ht="15.75" thickBot="1">
      <c r="A254" s="721"/>
      <c r="B254" s="723"/>
      <c r="C254" s="725"/>
      <c r="D254" s="727"/>
      <c r="E254" s="729"/>
      <c r="F254" s="351"/>
      <c r="G254" s="731"/>
      <c r="H254" s="727"/>
      <c r="I254" s="358"/>
      <c r="J254" s="734"/>
      <c r="K254" s="735"/>
    </row>
    <row r="255" spans="1:11" ht="15.75" thickBot="1"/>
    <row r="256" spans="1:11" ht="16.5" thickBot="1">
      <c r="A256" s="370"/>
      <c r="B256" s="370"/>
      <c r="C256" s="717" t="str">
        <f>$A$3</f>
        <v>ООО БАЛТИК-ЛАЙТ</v>
      </c>
      <c r="D256" s="717"/>
      <c r="E256" s="717"/>
      <c r="F256" s="717"/>
      <c r="G256" s="717"/>
      <c r="H256" s="717"/>
      <c r="I256" s="717"/>
      <c r="J256" s="717"/>
      <c r="K256" s="717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8" t="s">
        <v>23459</v>
      </c>
      <c r="K257" s="719"/>
    </row>
    <row r="258" spans="1:11">
      <c r="A258" s="720">
        <v>14</v>
      </c>
      <c r="B258" s="722"/>
      <c r="C258" s="724">
        <f>C132</f>
        <v>0</v>
      </c>
      <c r="D258" s="726"/>
      <c r="E258" s="728" t="e">
        <f>J132/H132</f>
        <v>#DIV/0!</v>
      </c>
      <c r="F258" s="353"/>
      <c r="G258" s="730"/>
      <c r="H258" s="726">
        <v>1</v>
      </c>
      <c r="I258" s="357" t="e">
        <f>D258*E258</f>
        <v>#DIV/0!</v>
      </c>
      <c r="J258" s="732"/>
      <c r="K258" s="733"/>
    </row>
    <row r="259" spans="1:11" ht="15.75" thickBot="1">
      <c r="A259" s="721"/>
      <c r="B259" s="723"/>
      <c r="C259" s="725"/>
      <c r="D259" s="727"/>
      <c r="E259" s="729"/>
      <c r="F259" s="351"/>
      <c r="G259" s="731"/>
      <c r="H259" s="727"/>
      <c r="I259" s="358"/>
      <c r="J259" s="734"/>
      <c r="K259" s="735"/>
    </row>
    <row r="260" spans="1:11" ht="15.75" thickBot="1"/>
    <row r="261" spans="1:11" ht="16.5" thickBot="1">
      <c r="A261" s="370"/>
      <c r="B261" s="370"/>
      <c r="C261" s="717" t="str">
        <f>$A$3</f>
        <v>ООО БАЛТИК-ЛАЙТ</v>
      </c>
      <c r="D261" s="717"/>
      <c r="E261" s="717"/>
      <c r="F261" s="717"/>
      <c r="G261" s="717"/>
      <c r="H261" s="717"/>
      <c r="I261" s="717"/>
      <c r="J261" s="717"/>
      <c r="K261" s="717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8" t="s">
        <v>23459</v>
      </c>
      <c r="K262" s="719"/>
    </row>
    <row r="263" spans="1:11">
      <c r="A263" s="720">
        <v>15</v>
      </c>
      <c r="B263" s="722"/>
      <c r="C263" s="724">
        <f>C133</f>
        <v>0</v>
      </c>
      <c r="D263" s="726"/>
      <c r="E263" s="728" t="e">
        <f>J133/H133</f>
        <v>#DIV/0!</v>
      </c>
      <c r="F263" s="353"/>
      <c r="G263" s="730"/>
      <c r="H263" s="726">
        <v>1</v>
      </c>
      <c r="I263" s="357" t="e">
        <f>D263*E263</f>
        <v>#DIV/0!</v>
      </c>
      <c r="J263" s="732"/>
      <c r="K263" s="733"/>
    </row>
    <row r="264" spans="1:11" ht="15.75" thickBot="1">
      <c r="A264" s="721"/>
      <c r="B264" s="723"/>
      <c r="C264" s="725"/>
      <c r="D264" s="727"/>
      <c r="E264" s="729"/>
      <c r="F264" s="351"/>
      <c r="G264" s="731"/>
      <c r="H264" s="727"/>
      <c r="I264" s="358"/>
      <c r="J264" s="734"/>
      <c r="K264" s="735"/>
    </row>
    <row r="265" spans="1:11" ht="15.75" thickBot="1"/>
    <row r="266" spans="1:11" ht="16.5" thickBot="1">
      <c r="A266" s="370"/>
      <c r="B266" s="370"/>
      <c r="C266" s="717" t="str">
        <f>$A$3</f>
        <v>ООО БАЛТИК-ЛАЙТ</v>
      </c>
      <c r="D266" s="717"/>
      <c r="E266" s="717"/>
      <c r="F266" s="717"/>
      <c r="G266" s="717"/>
      <c r="H266" s="717"/>
      <c r="I266" s="717"/>
      <c r="J266" s="717"/>
      <c r="K266" s="717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8" t="s">
        <v>23459</v>
      </c>
      <c r="K267" s="719"/>
    </row>
    <row r="268" spans="1:11">
      <c r="A268" s="720">
        <v>16</v>
      </c>
      <c r="B268" s="722"/>
      <c r="C268" s="724">
        <f>C134</f>
        <v>0</v>
      </c>
      <c r="D268" s="726"/>
      <c r="E268" s="728" t="e">
        <f>J134/H134</f>
        <v>#DIV/0!</v>
      </c>
      <c r="F268" s="353"/>
      <c r="G268" s="730"/>
      <c r="H268" s="726">
        <v>1</v>
      </c>
      <c r="I268" s="357" t="e">
        <f>D268*E268</f>
        <v>#DIV/0!</v>
      </c>
      <c r="J268" s="732"/>
      <c r="K268" s="733"/>
    </row>
    <row r="269" spans="1:11" ht="15.75" thickBot="1">
      <c r="A269" s="721"/>
      <c r="B269" s="723"/>
      <c r="C269" s="725"/>
      <c r="D269" s="727"/>
      <c r="E269" s="729"/>
      <c r="F269" s="351"/>
      <c r="G269" s="731"/>
      <c r="H269" s="727"/>
      <c r="I269" s="358"/>
      <c r="J269" s="734"/>
      <c r="K269" s="735"/>
    </row>
    <row r="270" spans="1:11" ht="15.75" thickBot="1"/>
    <row r="271" spans="1:11" ht="16.5" thickBot="1">
      <c r="A271" s="370"/>
      <c r="B271" s="370"/>
      <c r="C271" s="717" t="str">
        <f>$A$3</f>
        <v>ООО БАЛТИК-ЛАЙТ</v>
      </c>
      <c r="D271" s="717"/>
      <c r="E271" s="717"/>
      <c r="F271" s="717"/>
      <c r="G271" s="717"/>
      <c r="H271" s="717"/>
      <c r="I271" s="717"/>
      <c r="J271" s="717"/>
      <c r="K271" s="717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8" t="s">
        <v>23459</v>
      </c>
      <c r="K272" s="719"/>
    </row>
    <row r="273" spans="1:11">
      <c r="A273" s="720">
        <v>17</v>
      </c>
      <c r="B273" s="722"/>
      <c r="C273" s="724">
        <f>C135</f>
        <v>0</v>
      </c>
      <c r="D273" s="726"/>
      <c r="E273" s="728" t="e">
        <f>J135/H135</f>
        <v>#DIV/0!</v>
      </c>
      <c r="F273" s="378"/>
      <c r="G273" s="730"/>
      <c r="H273" s="726">
        <v>1</v>
      </c>
      <c r="I273" s="357" t="e">
        <f>D273*E273</f>
        <v>#DIV/0!</v>
      </c>
      <c r="J273" s="732"/>
      <c r="K273" s="733"/>
    </row>
    <row r="274" spans="1:11" ht="15.75" thickBot="1">
      <c r="A274" s="721"/>
      <c r="B274" s="723"/>
      <c r="C274" s="725"/>
      <c r="D274" s="727"/>
      <c r="E274" s="729"/>
      <c r="F274" s="351"/>
      <c r="G274" s="731"/>
      <c r="H274" s="727"/>
      <c r="I274" s="358"/>
      <c r="J274" s="734"/>
      <c r="K274" s="735"/>
    </row>
    <row r="275" spans="1:11" ht="15.75" thickBot="1"/>
    <row r="276" spans="1:11" ht="16.5" thickBot="1">
      <c r="A276" s="370"/>
      <c r="B276" s="370"/>
      <c r="C276" s="717" t="str">
        <f>$A$3</f>
        <v>ООО БАЛТИК-ЛАЙТ</v>
      </c>
      <c r="D276" s="717"/>
      <c r="E276" s="717"/>
      <c r="F276" s="717"/>
      <c r="G276" s="717"/>
      <c r="H276" s="717"/>
      <c r="I276" s="717"/>
      <c r="J276" s="717"/>
      <c r="K276" s="717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8" t="s">
        <v>23459</v>
      </c>
      <c r="K277" s="719"/>
    </row>
    <row r="278" spans="1:11">
      <c r="A278" s="720">
        <v>18</v>
      </c>
      <c r="B278" s="722"/>
      <c r="C278" s="724">
        <f>C136</f>
        <v>0</v>
      </c>
      <c r="D278" s="726"/>
      <c r="E278" s="728" t="e">
        <f>J136/H136</f>
        <v>#DIV/0!</v>
      </c>
      <c r="F278" s="378"/>
      <c r="G278" s="730"/>
      <c r="H278" s="726">
        <v>1</v>
      </c>
      <c r="I278" s="357" t="e">
        <f>D278*E278</f>
        <v>#DIV/0!</v>
      </c>
      <c r="J278" s="732"/>
      <c r="K278" s="733"/>
    </row>
    <row r="279" spans="1:11" ht="15.75" thickBot="1">
      <c r="A279" s="721"/>
      <c r="B279" s="723"/>
      <c r="C279" s="725"/>
      <c r="D279" s="727"/>
      <c r="E279" s="729"/>
      <c r="F279" s="351"/>
      <c r="G279" s="731"/>
      <c r="H279" s="727"/>
      <c r="I279" s="358"/>
      <c r="J279" s="734"/>
      <c r="K279" s="735"/>
    </row>
    <row r="280" spans="1:11" ht="15.75" thickBot="1"/>
    <row r="281" spans="1:11" ht="16.5" thickBot="1">
      <c r="A281" s="370"/>
      <c r="B281" s="370"/>
      <c r="C281" s="717" t="str">
        <f>$A$3</f>
        <v>ООО БАЛТИК-ЛАЙТ</v>
      </c>
      <c r="D281" s="717"/>
      <c r="E281" s="717"/>
      <c r="F281" s="717"/>
      <c r="G281" s="717"/>
      <c r="H281" s="717"/>
      <c r="I281" s="717"/>
      <c r="J281" s="717"/>
      <c r="K281" s="717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8" t="s">
        <v>23459</v>
      </c>
      <c r="K282" s="719"/>
    </row>
    <row r="283" spans="1:11">
      <c r="A283" s="720">
        <v>19</v>
      </c>
      <c r="B283" s="722"/>
      <c r="C283" s="724">
        <f>C137</f>
        <v>0</v>
      </c>
      <c r="D283" s="726"/>
      <c r="E283" s="728" t="e">
        <f>J137/H137</f>
        <v>#DIV/0!</v>
      </c>
      <c r="F283" s="378"/>
      <c r="G283" s="730"/>
      <c r="H283" s="726">
        <v>1</v>
      </c>
      <c r="I283" s="357" t="e">
        <f>D283*E283</f>
        <v>#DIV/0!</v>
      </c>
      <c r="J283" s="732"/>
      <c r="K283" s="733"/>
    </row>
    <row r="284" spans="1:11" ht="15.75" thickBot="1">
      <c r="A284" s="721"/>
      <c r="B284" s="723"/>
      <c r="C284" s="725"/>
      <c r="D284" s="727"/>
      <c r="E284" s="729"/>
      <c r="F284" s="351"/>
      <c r="G284" s="731"/>
      <c r="H284" s="727"/>
      <c r="I284" s="358"/>
      <c r="J284" s="734"/>
      <c r="K284" s="735"/>
    </row>
    <row r="285" spans="1:11" ht="15.75" thickBot="1"/>
    <row r="286" spans="1:11" ht="16.5" thickBot="1">
      <c r="A286" s="370"/>
      <c r="B286" s="370"/>
      <c r="C286" s="717" t="str">
        <f>$A$3</f>
        <v>ООО БАЛТИК-ЛАЙТ</v>
      </c>
      <c r="D286" s="717"/>
      <c r="E286" s="717"/>
      <c r="F286" s="717"/>
      <c r="G286" s="717"/>
      <c r="H286" s="717"/>
      <c r="I286" s="717"/>
      <c r="J286" s="717"/>
      <c r="K286" s="717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8" t="s">
        <v>23459</v>
      </c>
      <c r="K287" s="719"/>
    </row>
    <row r="288" spans="1:11">
      <c r="A288" s="720">
        <v>20</v>
      </c>
      <c r="B288" s="722"/>
      <c r="C288" s="724">
        <f>C138</f>
        <v>0</v>
      </c>
      <c r="D288" s="726"/>
      <c r="E288" s="728" t="e">
        <f>J138/H138</f>
        <v>#DIV/0!</v>
      </c>
      <c r="F288" s="378"/>
      <c r="G288" s="730"/>
      <c r="H288" s="726">
        <v>1</v>
      </c>
      <c r="I288" s="357" t="e">
        <f>D288*E288</f>
        <v>#DIV/0!</v>
      </c>
      <c r="J288" s="732"/>
      <c r="K288" s="733"/>
    </row>
    <row r="289" spans="1:11" ht="15.75" thickBot="1">
      <c r="A289" s="721"/>
      <c r="B289" s="723"/>
      <c r="C289" s="725"/>
      <c r="D289" s="727"/>
      <c r="E289" s="729"/>
      <c r="F289" s="351"/>
      <c r="G289" s="731"/>
      <c r="H289" s="727"/>
      <c r="I289" s="358"/>
      <c r="J289" s="734"/>
      <c r="K289" s="735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51" priority="6" operator="greaterThan">
      <formula>0</formula>
    </cfRule>
  </conditionalFormatting>
  <conditionalFormatting sqref="G180:K180 C181:K183 A182:B183">
    <cfRule type="cellIs" dxfId="50" priority="5" operator="greaterThan">
      <formula>0</formula>
    </cfRule>
  </conditionalFormatting>
  <conditionalFormatting sqref="G180:K180 C181:K183 A182:B183">
    <cfRule type="cellIs" dxfId="49" priority="4" operator="greaterThan">
      <formula>0</formula>
    </cfRule>
  </conditionalFormatting>
  <conditionalFormatting sqref="G180:K180 C181:K183 A182:B183">
    <cfRule type="cellIs" dxfId="48" priority="3" operator="greaterThan">
      <formula>0</formula>
    </cfRule>
  </conditionalFormatting>
  <conditionalFormatting sqref="K9:K10 D7:K7 F11">
    <cfRule type="cellIs" dxfId="47" priority="2" operator="equal">
      <formula>0</formula>
    </cfRule>
  </conditionalFormatting>
  <conditionalFormatting sqref="K9:K10 D7:K7 F11">
    <cfRule type="cellIs" dxfId="46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N289"/>
  <sheetViews>
    <sheetView showZeros="0" topLeftCell="A103" zoomScaleNormal="100" workbookViewId="0">
      <selection activeCell="L123" sqref="L123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46" t="str">
        <f>ЗАЯВКА!E8</f>
        <v>ООО БАЛТИК-ЛАЙТ</v>
      </c>
      <c r="B3" s="746"/>
      <c r="C3" s="746"/>
      <c r="D3" s="746"/>
      <c r="E3" s="115"/>
      <c r="F3" s="748" t="s">
        <v>1</v>
      </c>
      <c r="G3" s="748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42698</v>
      </c>
    </row>
    <row r="5" spans="1:11" ht="15.75">
      <c r="A5" s="749" t="s">
        <v>2</v>
      </c>
      <c r="B5" s="749"/>
      <c r="C5" s="749"/>
      <c r="D5" s="749"/>
      <c r="E5" s="749"/>
      <c r="F5" s="749"/>
      <c r="G5" s="749"/>
      <c r="H5" s="749"/>
      <c r="I5" s="749"/>
      <c r="J5" s="749"/>
      <c r="K5" s="749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50">
        <f>'позиции для рачета'!B22</f>
        <v>0</v>
      </c>
      <c r="E7" s="751"/>
      <c r="F7" s="751"/>
      <c r="G7" s="751"/>
      <c r="H7" s="751"/>
      <c r="I7" s="751"/>
      <c r="J7" s="751"/>
      <c r="K7" s="752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рачета'!E22</f>
        <v>0</v>
      </c>
      <c r="G9" s="756">
        <f>'позиции для рачета'!C22</f>
        <v>0</v>
      </c>
      <c r="H9" s="1"/>
      <c r="I9" s="22" t="s">
        <v>23474</v>
      </c>
      <c r="J9" s="22"/>
      <c r="K9" s="275">
        <v>0.7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рачета'!F22</f>
        <v>0</v>
      </c>
      <c r="G10" s="757"/>
      <c r="H10" s="1"/>
      <c r="I10" s="21" t="s">
        <v>115</v>
      </c>
      <c r="J10" s="21"/>
      <c r="K10" s="275">
        <v>0.1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рачета'!D22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58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58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58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59" t="s">
        <v>152</v>
      </c>
      <c r="D17" s="759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Профиль Пилон 80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хлыст</v>
      </c>
      <c r="G19" s="412">
        <f>' Шаблон материалов'!F2</f>
        <v>8844</v>
      </c>
      <c r="H19" s="412"/>
      <c r="I19" s="413">
        <f t="shared" ref="I19:I82" si="0">$F$11*H19*D19</f>
        <v>0</v>
      </c>
      <c r="J19" s="775">
        <f>G19*I19*E19</f>
        <v>0</v>
      </c>
      <c r="K19" s="776"/>
    </row>
    <row r="20" spans="1:11">
      <c r="A20" s="109">
        <v>2</v>
      </c>
      <c r="B20" s="297"/>
      <c r="C20" s="412" t="str">
        <f>' Шаблон материалов'!B3</f>
        <v>Труба 80 х 80 х 3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метр. Пог.</v>
      </c>
      <c r="G20" s="412">
        <f>' Шаблон материалов'!F3</f>
        <v>280</v>
      </c>
      <c r="H20" s="412"/>
      <c r="I20" s="413">
        <f t="shared" si="0"/>
        <v>0</v>
      </c>
      <c r="J20" s="775">
        <f t="shared" ref="J20:J83" si="1">G20*I20*E20</f>
        <v>0</v>
      </c>
      <c r="K20" s="776"/>
    </row>
    <row r="21" spans="1:11">
      <c r="A21" s="109">
        <v>3</v>
      </c>
      <c r="B21" s="297"/>
      <c r="C21" s="412" t="str">
        <f>' Шаблон материалов'!B4</f>
        <v>Акрил мол. 3 мм</v>
      </c>
      <c r="D21" s="412">
        <f>' Шаблон материалов'!C4</f>
        <v>1</v>
      </c>
      <c r="E21" s="412">
        <f>' Шаблон материалов'!D4</f>
        <v>1</v>
      </c>
      <c r="F21" s="412" t="str">
        <f>' Шаблон материалов'!E4</f>
        <v>кв. метр</v>
      </c>
      <c r="G21" s="412">
        <f>' Шаблон материалов'!F4</f>
        <v>1340</v>
      </c>
      <c r="H21" s="412"/>
      <c r="I21" s="413">
        <f t="shared" si="0"/>
        <v>0</v>
      </c>
      <c r="J21" s="775">
        <f t="shared" si="1"/>
        <v>0</v>
      </c>
      <c r="K21" s="776"/>
    </row>
    <row r="22" spans="1:11">
      <c r="A22" s="109">
        <v>4</v>
      </c>
      <c r="B22" s="297"/>
      <c r="C22" s="412" t="str">
        <f>' Шаблон материалов'!B5</f>
        <v>Уголок 50 х 50 х 5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метр. Пог.</v>
      </c>
      <c r="G22" s="412">
        <f>' Шаблон материалов'!F5</f>
        <v>140</v>
      </c>
      <c r="H22" s="412"/>
      <c r="I22" s="413">
        <f t="shared" si="0"/>
        <v>0</v>
      </c>
      <c r="J22" s="775">
        <f t="shared" si="1"/>
        <v>0</v>
      </c>
      <c r="K22" s="776"/>
    </row>
    <row r="23" spans="1:11">
      <c r="A23" s="109">
        <v>5</v>
      </c>
      <c r="B23" s="297"/>
      <c r="C23" s="412" t="str">
        <f>' Шаблон материалов'!B6</f>
        <v>Модуль светодиодный 5050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шт.</v>
      </c>
      <c r="G23" s="412">
        <f>' Шаблон материалов'!F6</f>
        <v>35</v>
      </c>
      <c r="H23" s="412"/>
      <c r="I23" s="413">
        <f t="shared" si="0"/>
        <v>0</v>
      </c>
      <c r="J23" s="775">
        <f t="shared" si="1"/>
        <v>0</v>
      </c>
      <c r="K23" s="776"/>
    </row>
    <row r="24" spans="1:11">
      <c r="A24" s="109">
        <v>6</v>
      </c>
      <c r="B24" s="297"/>
      <c r="C24" s="412" t="str">
        <f>' Шаблон материалов'!B7</f>
        <v>Блок питания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шт.</v>
      </c>
      <c r="G24" s="412">
        <f>' Шаблон материалов'!F7</f>
        <v>1200</v>
      </c>
      <c r="H24" s="412"/>
      <c r="I24" s="413">
        <f t="shared" si="0"/>
        <v>0</v>
      </c>
      <c r="J24" s="775">
        <f t="shared" si="1"/>
        <v>0</v>
      </c>
      <c r="K24" s="776"/>
    </row>
    <row r="25" spans="1:11">
      <c r="A25" s="109">
        <v>7</v>
      </c>
      <c r="B25" s="297"/>
      <c r="C25" s="412" t="str">
        <f>' Шаблон материалов'!B8</f>
        <v>Полноцветная печать транслюцентная</v>
      </c>
      <c r="D25" s="412">
        <f>' Шаблон материалов'!C8</f>
        <v>1</v>
      </c>
      <c r="E25" s="412">
        <f>' Шаблон материалов'!D8</f>
        <v>1</v>
      </c>
      <c r="F25" s="412" t="str">
        <f>' Шаблон материалов'!E8</f>
        <v>кв. метр</v>
      </c>
      <c r="G25" s="412">
        <f>' Шаблон материалов'!F8</f>
        <v>760</v>
      </c>
      <c r="H25" s="412"/>
      <c r="I25" s="413">
        <f t="shared" si="0"/>
        <v>0</v>
      </c>
      <c r="J25" s="775">
        <f t="shared" si="1"/>
        <v>0</v>
      </c>
      <c r="K25" s="776"/>
    </row>
    <row r="26" spans="1:11">
      <c r="A26" s="109">
        <v>8</v>
      </c>
      <c r="B26" s="297"/>
      <c r="C26" s="412" t="str">
        <f>' Шаблон материалов'!B9</f>
        <v>Провод 3-хжильный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метр. Пог.</v>
      </c>
      <c r="G26" s="412">
        <f>' Шаблон материалов'!F9</f>
        <v>26</v>
      </c>
      <c r="H26" s="412"/>
      <c r="I26" s="413">
        <f t="shared" si="0"/>
        <v>0</v>
      </c>
      <c r="J26" s="775">
        <f t="shared" si="1"/>
        <v>0</v>
      </c>
      <c r="K26" s="776"/>
    </row>
    <row r="27" spans="1:11">
      <c r="A27" s="109">
        <v>9</v>
      </c>
      <c r="B27" s="300"/>
      <c r="C27" s="412" t="str">
        <f>' Шаблон материалов'!B10</f>
        <v>Блок бетонный 1 х 1 х 0,15 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куб. метр</v>
      </c>
      <c r="G27" s="412">
        <f>' Шаблон материалов'!F10</f>
        <v>20000</v>
      </c>
      <c r="H27" s="412"/>
      <c r="I27" s="413">
        <f t="shared" si="0"/>
        <v>0</v>
      </c>
      <c r="J27" s="775">
        <f t="shared" si="1"/>
        <v>0</v>
      </c>
      <c r="K27" s="776"/>
    </row>
    <row r="28" spans="1:11">
      <c r="A28" s="109">
        <v>10</v>
      </c>
      <c r="B28" s="300"/>
      <c r="C28" s="412" t="str">
        <f>' Шаблон материалов'!B11</f>
        <v>Блок бетонный 2 х 3 х 0,7 м</v>
      </c>
      <c r="D28" s="412">
        <f>' Шаблон материалов'!C11</f>
        <v>1</v>
      </c>
      <c r="E28" s="412">
        <f>' Шаблон материалов'!D11</f>
        <v>1</v>
      </c>
      <c r="F28" s="412" t="str">
        <f>' Шаблон материалов'!E11</f>
        <v>куб. метр</v>
      </c>
      <c r="G28" s="412">
        <f>' Шаблон материалов'!F11</f>
        <v>20000</v>
      </c>
      <c r="H28" s="412"/>
      <c r="I28" s="413">
        <f t="shared" si="0"/>
        <v>0</v>
      </c>
      <c r="J28" s="775">
        <f t="shared" si="1"/>
        <v>0</v>
      </c>
      <c r="K28" s="776"/>
    </row>
    <row r="29" spans="1:11">
      <c r="A29" s="109">
        <v>11</v>
      </c>
      <c r="B29" s="300"/>
      <c r="C29" s="412">
        <f>' Шаблон материалов'!B12</f>
        <v>0</v>
      </c>
      <c r="D29" s="412">
        <f>' Шаблон материалов'!C12</f>
        <v>0</v>
      </c>
      <c r="E29" s="412">
        <f>' Шаблон материалов'!D12</f>
        <v>0</v>
      </c>
      <c r="F29" s="412">
        <f>' Шаблон материалов'!E12</f>
        <v>0</v>
      </c>
      <c r="G29" s="412">
        <f>' Шаблон материалов'!F12</f>
        <v>0</v>
      </c>
      <c r="H29" s="412"/>
      <c r="I29" s="413">
        <f t="shared" si="0"/>
        <v>0</v>
      </c>
      <c r="J29" s="775">
        <f t="shared" si="1"/>
        <v>0</v>
      </c>
      <c r="K29" s="776"/>
    </row>
    <row r="30" spans="1:11">
      <c r="A30" s="109">
        <v>12</v>
      </c>
      <c r="B30" s="300"/>
      <c r="C30" s="412">
        <f>' Шаблон материалов'!B13</f>
        <v>0</v>
      </c>
      <c r="D30" s="412">
        <f>' Шаблон материалов'!C13</f>
        <v>0</v>
      </c>
      <c r="E30" s="412">
        <f>' Шаблон материалов'!D13</f>
        <v>0</v>
      </c>
      <c r="F30" s="412">
        <f>' Шаблон материалов'!E13</f>
        <v>0</v>
      </c>
      <c r="G30" s="412">
        <f>' Шаблон материалов'!F13</f>
        <v>0</v>
      </c>
      <c r="H30" s="412"/>
      <c r="I30" s="413">
        <f t="shared" si="0"/>
        <v>0</v>
      </c>
      <c r="J30" s="775">
        <f t="shared" si="1"/>
        <v>0</v>
      </c>
      <c r="K30" s="776"/>
    </row>
    <row r="31" spans="1:11">
      <c r="A31" s="109">
        <v>13</v>
      </c>
      <c r="B31" s="300"/>
      <c r="C31" s="412">
        <f>' Шаблон материалов'!B14</f>
        <v>0</v>
      </c>
      <c r="D31" s="412">
        <f>' Шаблон материалов'!C14</f>
        <v>0</v>
      </c>
      <c r="E31" s="412">
        <f>' Шаблон материалов'!D14</f>
        <v>0</v>
      </c>
      <c r="F31" s="412">
        <f>' Шаблон материалов'!E14</f>
        <v>0</v>
      </c>
      <c r="G31" s="412">
        <f>' Шаблон материалов'!F14</f>
        <v>0</v>
      </c>
      <c r="H31" s="412"/>
      <c r="I31" s="413">
        <f t="shared" si="0"/>
        <v>0</v>
      </c>
      <c r="J31" s="775">
        <f t="shared" si="1"/>
        <v>0</v>
      </c>
      <c r="K31" s="776"/>
    </row>
    <row r="32" spans="1:11">
      <c r="A32" s="109">
        <v>14</v>
      </c>
      <c r="B32" s="300"/>
      <c r="C32" s="412">
        <f>' Шаблон материалов'!B15</f>
        <v>0</v>
      </c>
      <c r="D32" s="412">
        <f>' Шаблон материалов'!C15</f>
        <v>0</v>
      </c>
      <c r="E32" s="412">
        <f>' Шаблон материалов'!D15</f>
        <v>0</v>
      </c>
      <c r="F32" s="412">
        <f>' Шаблон материалов'!E15</f>
        <v>0</v>
      </c>
      <c r="G32" s="412">
        <f>' Шаблон материалов'!F15</f>
        <v>0</v>
      </c>
      <c r="H32" s="412"/>
      <c r="I32" s="413">
        <f t="shared" si="0"/>
        <v>0</v>
      </c>
      <c r="J32" s="775">
        <f t="shared" si="1"/>
        <v>0</v>
      </c>
      <c r="K32" s="776"/>
    </row>
    <row r="33" spans="1:11">
      <c r="A33" s="109">
        <v>15</v>
      </c>
      <c r="B33" s="300"/>
      <c r="C33" s="412">
        <f>' Шаблон материалов'!B16</f>
        <v>0</v>
      </c>
      <c r="D33" s="412">
        <f>' Шаблон материалов'!C16</f>
        <v>0</v>
      </c>
      <c r="E33" s="412">
        <f>' Шаблон материалов'!D16</f>
        <v>0</v>
      </c>
      <c r="F33" s="412">
        <f>' Шаблон материалов'!E16</f>
        <v>0</v>
      </c>
      <c r="G33" s="412">
        <f>' Шаблон материалов'!F16</f>
        <v>0</v>
      </c>
      <c r="H33" s="412"/>
      <c r="I33" s="413">
        <f t="shared" si="0"/>
        <v>0</v>
      </c>
      <c r="J33" s="775">
        <f t="shared" si="1"/>
        <v>0</v>
      </c>
      <c r="K33" s="776"/>
    </row>
    <row r="34" spans="1:11">
      <c r="A34" s="109">
        <v>16</v>
      </c>
      <c r="B34" s="300"/>
      <c r="C34" s="412">
        <f>' Шаблон материалов'!B17</f>
        <v>0</v>
      </c>
      <c r="D34" s="412">
        <f>' Шаблон материалов'!C17</f>
        <v>0</v>
      </c>
      <c r="E34" s="412">
        <f>' Шаблон материалов'!D17</f>
        <v>0</v>
      </c>
      <c r="F34" s="412">
        <f>' Шаблон материалов'!E17</f>
        <v>0</v>
      </c>
      <c r="G34" s="412">
        <f>' Шаблон материалов'!F17</f>
        <v>0</v>
      </c>
      <c r="H34" s="412"/>
      <c r="I34" s="413">
        <f t="shared" si="0"/>
        <v>0</v>
      </c>
      <c r="J34" s="775">
        <f t="shared" si="1"/>
        <v>0</v>
      </c>
      <c r="K34" s="776"/>
    </row>
    <row r="35" spans="1:11">
      <c r="A35" s="109">
        <v>17</v>
      </c>
      <c r="B35" s="300"/>
      <c r="C35" s="412">
        <f>' Шаблон материалов'!B18</f>
        <v>0</v>
      </c>
      <c r="D35" s="412">
        <f>' Шаблон материалов'!C18</f>
        <v>0</v>
      </c>
      <c r="E35" s="412">
        <f>' Шаблон материалов'!D18</f>
        <v>0</v>
      </c>
      <c r="F35" s="412">
        <f>' Шаблон материалов'!E18</f>
        <v>0</v>
      </c>
      <c r="G35" s="412">
        <f>' Шаблон материалов'!F18</f>
        <v>0</v>
      </c>
      <c r="H35" s="412"/>
      <c r="I35" s="413">
        <f t="shared" si="0"/>
        <v>0</v>
      </c>
      <c r="J35" s="775">
        <f t="shared" si="1"/>
        <v>0</v>
      </c>
      <c r="K35" s="776"/>
    </row>
    <row r="36" spans="1:11">
      <c r="A36" s="109">
        <v>18</v>
      </c>
      <c r="B36" s="300"/>
      <c r="C36" s="412">
        <f>' Шаблон материалов'!B19</f>
        <v>0</v>
      </c>
      <c r="D36" s="412">
        <f>' Шаблон материалов'!C19</f>
        <v>0</v>
      </c>
      <c r="E36" s="412">
        <f>' Шаблон материалов'!D19</f>
        <v>0</v>
      </c>
      <c r="F36" s="412">
        <f>' Шаблон материалов'!E19</f>
        <v>0</v>
      </c>
      <c r="G36" s="412">
        <f>' Шаблон материалов'!F19</f>
        <v>0</v>
      </c>
      <c r="H36" s="412"/>
      <c r="I36" s="413">
        <f t="shared" si="0"/>
        <v>0</v>
      </c>
      <c r="J36" s="775">
        <f t="shared" si="1"/>
        <v>0</v>
      </c>
      <c r="K36" s="776"/>
    </row>
    <row r="37" spans="1:11">
      <c r="A37" s="109">
        <v>19</v>
      </c>
      <c r="B37" s="300"/>
      <c r="C37" s="412">
        <f>' Шаблон материалов'!B20</f>
        <v>0</v>
      </c>
      <c r="D37" s="412">
        <f>' Шаблон материалов'!C20</f>
        <v>0</v>
      </c>
      <c r="E37" s="412">
        <f>' Шаблон материалов'!D20</f>
        <v>0</v>
      </c>
      <c r="F37" s="412">
        <f>' Шаблон материалов'!E20</f>
        <v>0</v>
      </c>
      <c r="G37" s="412">
        <f>' Шаблон материалов'!F20</f>
        <v>0</v>
      </c>
      <c r="H37" s="412"/>
      <c r="I37" s="413">
        <f t="shared" si="0"/>
        <v>0</v>
      </c>
      <c r="J37" s="775">
        <f t="shared" si="1"/>
        <v>0</v>
      </c>
      <c r="K37" s="776"/>
    </row>
    <row r="38" spans="1:11">
      <c r="A38" s="109">
        <v>20</v>
      </c>
      <c r="B38" s="300"/>
      <c r="C38" s="412">
        <f>' Шаблон материалов'!B21</f>
        <v>0</v>
      </c>
      <c r="D38" s="412">
        <f>' Шаблон материалов'!C21</f>
        <v>0</v>
      </c>
      <c r="E38" s="412">
        <f>' Шаблон материалов'!D21</f>
        <v>0</v>
      </c>
      <c r="F38" s="412">
        <f>' Шаблон материалов'!E21</f>
        <v>0</v>
      </c>
      <c r="G38" s="412">
        <f>' Шаблон материалов'!F21</f>
        <v>0</v>
      </c>
      <c r="H38" s="412"/>
      <c r="I38" s="413">
        <f t="shared" si="0"/>
        <v>0</v>
      </c>
      <c r="J38" s="775">
        <f t="shared" si="1"/>
        <v>0</v>
      </c>
      <c r="K38" s="776"/>
    </row>
    <row r="39" spans="1:11">
      <c r="A39" s="109">
        <v>21</v>
      </c>
      <c r="B39" s="300"/>
      <c r="C39" s="412">
        <f>' Шаблон материалов'!B22</f>
        <v>0</v>
      </c>
      <c r="D39" s="412">
        <f>' Шаблон материалов'!C22</f>
        <v>0</v>
      </c>
      <c r="E39" s="412">
        <f>' Шаблон материалов'!D22</f>
        <v>0</v>
      </c>
      <c r="F39" s="412">
        <f>' Шаблон материалов'!E22</f>
        <v>0</v>
      </c>
      <c r="G39" s="412">
        <f>' Шаблон материалов'!F22</f>
        <v>0</v>
      </c>
      <c r="H39" s="412"/>
      <c r="I39" s="413">
        <f t="shared" si="0"/>
        <v>0</v>
      </c>
      <c r="J39" s="775">
        <f t="shared" si="1"/>
        <v>0</v>
      </c>
      <c r="K39" s="776"/>
    </row>
    <row r="40" spans="1:11">
      <c r="A40" s="109">
        <v>22</v>
      </c>
      <c r="B40" s="300"/>
      <c r="C40" s="412">
        <f>' Шаблон материалов'!B23</f>
        <v>0</v>
      </c>
      <c r="D40" s="412">
        <f>' Шаблон материалов'!C23</f>
        <v>0</v>
      </c>
      <c r="E40" s="412">
        <f>' Шаблон материалов'!D23</f>
        <v>0</v>
      </c>
      <c r="F40" s="412">
        <f>' Шаблон материалов'!E23</f>
        <v>0</v>
      </c>
      <c r="G40" s="412">
        <f>' Шаблон материалов'!F23</f>
        <v>0</v>
      </c>
      <c r="H40" s="412"/>
      <c r="I40" s="413">
        <f t="shared" si="0"/>
        <v>0</v>
      </c>
      <c r="J40" s="775">
        <f t="shared" si="1"/>
        <v>0</v>
      </c>
      <c r="K40" s="776"/>
    </row>
    <row r="41" spans="1:11">
      <c r="A41" s="109">
        <v>23</v>
      </c>
      <c r="B41" s="300"/>
      <c r="C41" s="412">
        <f>' Шаблон материалов'!B24</f>
        <v>0</v>
      </c>
      <c r="D41" s="412">
        <f>' Шаблон материалов'!C24</f>
        <v>0</v>
      </c>
      <c r="E41" s="412">
        <f>' Шаблон материалов'!D24</f>
        <v>0</v>
      </c>
      <c r="F41" s="412">
        <f>' Шаблон материалов'!E24</f>
        <v>0</v>
      </c>
      <c r="G41" s="412">
        <f>' Шаблон материалов'!F24</f>
        <v>0</v>
      </c>
      <c r="H41" s="412"/>
      <c r="I41" s="413">
        <f t="shared" si="0"/>
        <v>0</v>
      </c>
      <c r="J41" s="775">
        <f t="shared" si="1"/>
        <v>0</v>
      </c>
      <c r="K41" s="776"/>
    </row>
    <row r="42" spans="1:11">
      <c r="A42" s="109">
        <v>24</v>
      </c>
      <c r="B42" s="300"/>
      <c r="C42" s="412">
        <f>' Шаблон материалов'!B25</f>
        <v>0</v>
      </c>
      <c r="D42" s="412">
        <f>' Шаблон материалов'!C25</f>
        <v>0</v>
      </c>
      <c r="E42" s="412">
        <f>' Шаблон материалов'!D25</f>
        <v>0</v>
      </c>
      <c r="F42" s="412">
        <f>' Шаблон материалов'!E25</f>
        <v>0</v>
      </c>
      <c r="G42" s="412">
        <f>' Шаблон материалов'!F25</f>
        <v>0</v>
      </c>
      <c r="H42" s="412"/>
      <c r="I42" s="413">
        <f t="shared" si="0"/>
        <v>0</v>
      </c>
      <c r="J42" s="775">
        <f t="shared" si="1"/>
        <v>0</v>
      </c>
      <c r="K42" s="776"/>
    </row>
    <row r="43" spans="1:11">
      <c r="A43" s="109">
        <v>25</v>
      </c>
      <c r="B43" s="300"/>
      <c r="C43" s="412">
        <f>' Шаблон материалов'!B26</f>
        <v>0</v>
      </c>
      <c r="D43" s="412">
        <f>' Шаблон материалов'!C26</f>
        <v>0</v>
      </c>
      <c r="E43" s="412">
        <f>' Шаблон материалов'!D26</f>
        <v>0</v>
      </c>
      <c r="F43" s="412">
        <f>' Шаблон материалов'!E26</f>
        <v>0</v>
      </c>
      <c r="G43" s="412">
        <f>' Шаблон материалов'!F26</f>
        <v>0</v>
      </c>
      <c r="H43" s="412"/>
      <c r="I43" s="413">
        <f t="shared" si="0"/>
        <v>0</v>
      </c>
      <c r="J43" s="775">
        <f t="shared" si="1"/>
        <v>0</v>
      </c>
      <c r="K43" s="776"/>
    </row>
    <row r="44" spans="1:11">
      <c r="A44" s="109">
        <v>26</v>
      </c>
      <c r="B44" s="300"/>
      <c r="C44" s="412">
        <f>' Шаблон материалов'!B27</f>
        <v>0</v>
      </c>
      <c r="D44" s="412">
        <f>' Шаблон материалов'!C27</f>
        <v>0</v>
      </c>
      <c r="E44" s="412">
        <f>' Шаблон материалов'!D27</f>
        <v>0</v>
      </c>
      <c r="F44" s="412">
        <f>' Шаблон материалов'!E27</f>
        <v>0</v>
      </c>
      <c r="G44" s="412">
        <f>' Шаблон материалов'!F27</f>
        <v>0</v>
      </c>
      <c r="H44" s="412"/>
      <c r="I44" s="413">
        <f t="shared" si="0"/>
        <v>0</v>
      </c>
      <c r="J44" s="775">
        <f t="shared" si="1"/>
        <v>0</v>
      </c>
      <c r="K44" s="776"/>
    </row>
    <row r="45" spans="1:11">
      <c r="A45" s="109">
        <v>27</v>
      </c>
      <c r="B45" s="300"/>
      <c r="C45" s="412">
        <f>' Шаблон материалов'!B28</f>
        <v>0</v>
      </c>
      <c r="D45" s="412">
        <f>' Шаблон материалов'!C28</f>
        <v>0</v>
      </c>
      <c r="E45" s="412">
        <f>' Шаблон материалов'!D28</f>
        <v>0</v>
      </c>
      <c r="F45" s="412">
        <f>' Шаблон материалов'!E28</f>
        <v>0</v>
      </c>
      <c r="G45" s="412">
        <f>' Шаблон материалов'!F28</f>
        <v>0</v>
      </c>
      <c r="H45" s="412"/>
      <c r="I45" s="413">
        <f t="shared" si="0"/>
        <v>0</v>
      </c>
      <c r="J45" s="775">
        <f t="shared" si="1"/>
        <v>0</v>
      </c>
      <c r="K45" s="776"/>
    </row>
    <row r="46" spans="1:11">
      <c r="A46" s="109">
        <v>28</v>
      </c>
      <c r="B46" s="300"/>
      <c r="C46" s="412">
        <f>' Шаблон материалов'!B29</f>
        <v>0</v>
      </c>
      <c r="D46" s="412">
        <f>' Шаблон материалов'!C29</f>
        <v>0</v>
      </c>
      <c r="E46" s="412">
        <f>' Шаблон материалов'!D29</f>
        <v>0</v>
      </c>
      <c r="F46" s="412">
        <f>' Шаблон материалов'!E29</f>
        <v>0</v>
      </c>
      <c r="G46" s="412">
        <f>' Шаблон материалов'!F29</f>
        <v>0</v>
      </c>
      <c r="H46" s="412"/>
      <c r="I46" s="413">
        <f t="shared" si="0"/>
        <v>0</v>
      </c>
      <c r="J46" s="775">
        <f t="shared" si="1"/>
        <v>0</v>
      </c>
      <c r="K46" s="776"/>
    </row>
    <row r="47" spans="1:11">
      <c r="A47" s="109">
        <v>29</v>
      </c>
      <c r="B47" s="300"/>
      <c r="C47" s="412">
        <f>' Шаблон материалов'!B30</f>
        <v>0</v>
      </c>
      <c r="D47" s="412">
        <f>' Шаблон материалов'!C30</f>
        <v>0</v>
      </c>
      <c r="E47" s="412">
        <f>' Шаблон материалов'!D30</f>
        <v>0</v>
      </c>
      <c r="F47" s="412">
        <f>' Шаблон материалов'!E30</f>
        <v>0</v>
      </c>
      <c r="G47" s="412">
        <f>' Шаблон материалов'!F30</f>
        <v>0</v>
      </c>
      <c r="H47" s="412"/>
      <c r="I47" s="413">
        <f t="shared" si="0"/>
        <v>0</v>
      </c>
      <c r="J47" s="775">
        <f t="shared" si="1"/>
        <v>0</v>
      </c>
      <c r="K47" s="776"/>
    </row>
    <row r="48" spans="1:11">
      <c r="A48" s="109">
        <v>30</v>
      </c>
      <c r="B48" s="300"/>
      <c r="C48" s="412">
        <f>' Шаблон материалов'!B31</f>
        <v>0</v>
      </c>
      <c r="D48" s="412">
        <f>' Шаблон материалов'!C31</f>
        <v>0</v>
      </c>
      <c r="E48" s="412">
        <f>' Шаблон материалов'!D31</f>
        <v>0</v>
      </c>
      <c r="F48" s="412">
        <f>' Шаблон материалов'!E31</f>
        <v>0</v>
      </c>
      <c r="G48" s="412">
        <f>' Шаблон материалов'!F31</f>
        <v>0</v>
      </c>
      <c r="H48" s="412"/>
      <c r="I48" s="413">
        <f t="shared" si="0"/>
        <v>0</v>
      </c>
      <c r="J48" s="775">
        <f t="shared" si="1"/>
        <v>0</v>
      </c>
      <c r="K48" s="776"/>
    </row>
    <row r="49" spans="1:11">
      <c r="A49" s="109">
        <v>31</v>
      </c>
      <c r="B49" s="300"/>
      <c r="C49" s="412">
        <f>' Шаблон материалов'!B32</f>
        <v>0</v>
      </c>
      <c r="D49" s="412">
        <f>' Шаблон материалов'!C32</f>
        <v>0</v>
      </c>
      <c r="E49" s="412">
        <f>' Шаблон материалов'!D32</f>
        <v>0</v>
      </c>
      <c r="F49" s="412">
        <f>' Шаблон материалов'!E32</f>
        <v>0</v>
      </c>
      <c r="G49" s="412">
        <f>' Шаблон материалов'!F32</f>
        <v>0</v>
      </c>
      <c r="H49" s="412"/>
      <c r="I49" s="413">
        <f t="shared" si="0"/>
        <v>0</v>
      </c>
      <c r="J49" s="775">
        <f t="shared" si="1"/>
        <v>0</v>
      </c>
      <c r="K49" s="776"/>
    </row>
    <row r="50" spans="1:11">
      <c r="A50" s="109">
        <v>32</v>
      </c>
      <c r="B50" s="300"/>
      <c r="C50" s="412">
        <f>' Шаблон материалов'!B33</f>
        <v>0</v>
      </c>
      <c r="D50" s="412">
        <f>' Шаблон материалов'!C33</f>
        <v>0</v>
      </c>
      <c r="E50" s="412">
        <f>' Шаблон материалов'!D33</f>
        <v>0</v>
      </c>
      <c r="F50" s="412">
        <f>' Шаблон материалов'!E33</f>
        <v>0</v>
      </c>
      <c r="G50" s="412">
        <f>' Шаблон материалов'!F33</f>
        <v>0</v>
      </c>
      <c r="H50" s="412"/>
      <c r="I50" s="413">
        <f t="shared" si="0"/>
        <v>0</v>
      </c>
      <c r="J50" s="775">
        <f t="shared" si="1"/>
        <v>0</v>
      </c>
      <c r="K50" s="776"/>
    </row>
    <row r="51" spans="1:11">
      <c r="A51" s="109">
        <v>33</v>
      </c>
      <c r="B51" s="300"/>
      <c r="C51" s="412">
        <f>' Шаблон материалов'!B34</f>
        <v>0</v>
      </c>
      <c r="D51" s="412">
        <f>' Шаблон материалов'!C34</f>
        <v>0</v>
      </c>
      <c r="E51" s="412">
        <f>' Шаблон материалов'!D34</f>
        <v>0</v>
      </c>
      <c r="F51" s="412">
        <f>' Шаблон материалов'!E34</f>
        <v>0</v>
      </c>
      <c r="G51" s="412">
        <f>' Шаблон материалов'!F34</f>
        <v>0</v>
      </c>
      <c r="H51" s="412"/>
      <c r="I51" s="413">
        <f t="shared" si="0"/>
        <v>0</v>
      </c>
      <c r="J51" s="775">
        <f t="shared" si="1"/>
        <v>0</v>
      </c>
      <c r="K51" s="776"/>
    </row>
    <row r="52" spans="1:11">
      <c r="A52" s="109">
        <v>34</v>
      </c>
      <c r="B52" s="300"/>
      <c r="C52" s="412">
        <f>' Шаблон материалов'!B35</f>
        <v>0</v>
      </c>
      <c r="D52" s="412">
        <f>' Шаблон материалов'!C35</f>
        <v>0</v>
      </c>
      <c r="E52" s="412">
        <f>' Шаблон материалов'!D35</f>
        <v>0</v>
      </c>
      <c r="F52" s="412">
        <f>' Шаблон материалов'!E35</f>
        <v>0</v>
      </c>
      <c r="G52" s="412">
        <f>' Шаблон материалов'!F35</f>
        <v>0</v>
      </c>
      <c r="H52" s="412"/>
      <c r="I52" s="413">
        <f t="shared" si="0"/>
        <v>0</v>
      </c>
      <c r="J52" s="775">
        <f t="shared" si="1"/>
        <v>0</v>
      </c>
      <c r="K52" s="776"/>
    </row>
    <row r="53" spans="1:11">
      <c r="A53" s="109">
        <v>35</v>
      </c>
      <c r="B53" s="300"/>
      <c r="C53" s="412">
        <f>' Шаблон материалов'!B36</f>
        <v>0</v>
      </c>
      <c r="D53" s="412">
        <f>' Шаблон материалов'!C36</f>
        <v>0</v>
      </c>
      <c r="E53" s="412">
        <f>' Шаблон материалов'!D36</f>
        <v>0</v>
      </c>
      <c r="F53" s="412">
        <f>' Шаблон материалов'!E36</f>
        <v>0</v>
      </c>
      <c r="G53" s="412">
        <f>' Шаблон материалов'!F36</f>
        <v>0</v>
      </c>
      <c r="H53" s="412"/>
      <c r="I53" s="413">
        <f t="shared" si="0"/>
        <v>0</v>
      </c>
      <c r="J53" s="775">
        <f t="shared" si="1"/>
        <v>0</v>
      </c>
      <c r="K53" s="776"/>
    </row>
    <row r="54" spans="1:11">
      <c r="A54" s="109">
        <v>36</v>
      </c>
      <c r="B54" s="300"/>
      <c r="C54" s="412">
        <f>' Шаблон материалов'!B37</f>
        <v>0</v>
      </c>
      <c r="D54" s="412">
        <f>' Шаблон материалов'!C37</f>
        <v>0</v>
      </c>
      <c r="E54" s="412">
        <f>' Шаблон материалов'!D37</f>
        <v>0</v>
      </c>
      <c r="F54" s="412">
        <f>' Шаблон материалов'!E37</f>
        <v>0</v>
      </c>
      <c r="G54" s="412">
        <f>' Шаблон материалов'!F37</f>
        <v>0</v>
      </c>
      <c r="H54" s="412"/>
      <c r="I54" s="413">
        <f t="shared" si="0"/>
        <v>0</v>
      </c>
      <c r="J54" s="775">
        <f t="shared" si="1"/>
        <v>0</v>
      </c>
      <c r="K54" s="776"/>
    </row>
    <row r="55" spans="1:11">
      <c r="A55" s="109">
        <v>37</v>
      </c>
      <c r="B55" s="300"/>
      <c r="C55" s="412">
        <f>' Шаблон материалов'!B38</f>
        <v>0</v>
      </c>
      <c r="D55" s="412">
        <f>' Шаблон материалов'!C38</f>
        <v>0</v>
      </c>
      <c r="E55" s="412">
        <f>' Шаблон материалов'!D38</f>
        <v>0</v>
      </c>
      <c r="F55" s="412">
        <f>' Шаблон материалов'!E38</f>
        <v>0</v>
      </c>
      <c r="G55" s="412">
        <f>' Шаблон материалов'!F38</f>
        <v>0</v>
      </c>
      <c r="H55" s="412"/>
      <c r="I55" s="413">
        <f t="shared" si="0"/>
        <v>0</v>
      </c>
      <c r="J55" s="775">
        <f t="shared" si="1"/>
        <v>0</v>
      </c>
      <c r="K55" s="776"/>
    </row>
    <row r="56" spans="1:11">
      <c r="A56" s="109">
        <v>38</v>
      </c>
      <c r="B56" s="300"/>
      <c r="C56" s="412">
        <f>' Шаблон материалов'!B39</f>
        <v>0</v>
      </c>
      <c r="D56" s="412">
        <f>' Шаблон материалов'!C39</f>
        <v>0</v>
      </c>
      <c r="E56" s="412">
        <f>' Шаблон материалов'!D39</f>
        <v>0</v>
      </c>
      <c r="F56" s="412">
        <f>' Шаблон материалов'!E39</f>
        <v>0</v>
      </c>
      <c r="G56" s="412">
        <f>' Шаблон материалов'!F39</f>
        <v>0</v>
      </c>
      <c r="H56" s="412"/>
      <c r="I56" s="413">
        <f t="shared" si="0"/>
        <v>0</v>
      </c>
      <c r="J56" s="775">
        <f t="shared" si="1"/>
        <v>0</v>
      </c>
      <c r="K56" s="776"/>
    </row>
    <row r="57" spans="1:11">
      <c r="A57" s="109">
        <v>39</v>
      </c>
      <c r="B57" s="300"/>
      <c r="C57" s="412">
        <f>' Шаблон материалов'!B40</f>
        <v>0</v>
      </c>
      <c r="D57" s="412">
        <f>' Шаблон материалов'!C40</f>
        <v>0</v>
      </c>
      <c r="E57" s="412">
        <f>' Шаблон материалов'!D40</f>
        <v>0</v>
      </c>
      <c r="F57" s="412">
        <f>' Шаблон материалов'!E40</f>
        <v>0</v>
      </c>
      <c r="G57" s="412">
        <f>' Шаблон материалов'!F40</f>
        <v>0</v>
      </c>
      <c r="H57" s="412"/>
      <c r="I57" s="413">
        <f t="shared" si="0"/>
        <v>0</v>
      </c>
      <c r="J57" s="775">
        <f t="shared" si="1"/>
        <v>0</v>
      </c>
      <c r="K57" s="776"/>
    </row>
    <row r="58" spans="1:11">
      <c r="A58" s="109">
        <v>40</v>
      </c>
      <c r="B58" s="300"/>
      <c r="C58" s="412">
        <f>' Шаблон материалов'!B41</f>
        <v>0</v>
      </c>
      <c r="D58" s="412">
        <f>' Шаблон материалов'!C41</f>
        <v>0</v>
      </c>
      <c r="E58" s="412">
        <f>' Шаблон материалов'!D41</f>
        <v>0</v>
      </c>
      <c r="F58" s="412">
        <f>' Шаблон материалов'!E41</f>
        <v>0</v>
      </c>
      <c r="G58" s="412">
        <f>' Шаблон материалов'!F41</f>
        <v>0</v>
      </c>
      <c r="H58" s="412"/>
      <c r="I58" s="413">
        <f t="shared" si="0"/>
        <v>0</v>
      </c>
      <c r="J58" s="775">
        <f t="shared" si="1"/>
        <v>0</v>
      </c>
      <c r="K58" s="776"/>
    </row>
    <row r="59" spans="1:11">
      <c r="A59" s="109">
        <v>41</v>
      </c>
      <c r="B59" s="300"/>
      <c r="C59" s="412">
        <f>' Шаблон материалов'!B42</f>
        <v>0</v>
      </c>
      <c r="D59" s="412">
        <f>' Шаблон материалов'!C42</f>
        <v>0</v>
      </c>
      <c r="E59" s="412">
        <f>' Шаблон материалов'!D42</f>
        <v>0</v>
      </c>
      <c r="F59" s="412">
        <f>' Шаблон материалов'!E42</f>
        <v>0</v>
      </c>
      <c r="G59" s="412">
        <f>' Шаблон материалов'!F42</f>
        <v>0</v>
      </c>
      <c r="H59" s="412"/>
      <c r="I59" s="413">
        <f t="shared" si="0"/>
        <v>0</v>
      </c>
      <c r="J59" s="775">
        <f t="shared" si="1"/>
        <v>0</v>
      </c>
      <c r="K59" s="776"/>
    </row>
    <row r="60" spans="1:11">
      <c r="A60" s="109">
        <v>42</v>
      </c>
      <c r="B60" s="300"/>
      <c r="C60" s="412">
        <f>' Шаблон материалов'!B43</f>
        <v>0</v>
      </c>
      <c r="D60" s="412">
        <f>' Шаблон материалов'!C43</f>
        <v>0</v>
      </c>
      <c r="E60" s="412">
        <f>' Шаблон материалов'!D43</f>
        <v>0</v>
      </c>
      <c r="F60" s="412">
        <f>' Шаблон материалов'!E43</f>
        <v>0</v>
      </c>
      <c r="G60" s="412">
        <f>' Шаблон материалов'!F43</f>
        <v>0</v>
      </c>
      <c r="H60" s="412"/>
      <c r="I60" s="413">
        <f t="shared" si="0"/>
        <v>0</v>
      </c>
      <c r="J60" s="775">
        <f t="shared" si="1"/>
        <v>0</v>
      </c>
      <c r="K60" s="776"/>
    </row>
    <row r="61" spans="1:11">
      <c r="A61" s="109">
        <v>43</v>
      </c>
      <c r="B61" s="300"/>
      <c r="C61" s="412">
        <f>' Шаблон материалов'!B44</f>
        <v>0</v>
      </c>
      <c r="D61" s="412">
        <f>' Шаблон материалов'!C44</f>
        <v>0</v>
      </c>
      <c r="E61" s="412">
        <f>' Шаблон материалов'!D44</f>
        <v>0</v>
      </c>
      <c r="F61" s="412">
        <f>' Шаблон материалов'!E44</f>
        <v>0</v>
      </c>
      <c r="G61" s="412">
        <f>' Шаблон материалов'!F44</f>
        <v>0</v>
      </c>
      <c r="H61" s="412"/>
      <c r="I61" s="413">
        <f t="shared" si="0"/>
        <v>0</v>
      </c>
      <c r="J61" s="775">
        <f t="shared" si="1"/>
        <v>0</v>
      </c>
      <c r="K61" s="776"/>
    </row>
    <row r="62" spans="1:11">
      <c r="A62" s="109">
        <v>44</v>
      </c>
      <c r="B62" s="300"/>
      <c r="C62" s="412">
        <f>' Шаблон материалов'!B45</f>
        <v>0</v>
      </c>
      <c r="D62" s="412">
        <f>' Шаблон материалов'!C45</f>
        <v>0</v>
      </c>
      <c r="E62" s="412">
        <f>' Шаблон материалов'!D45</f>
        <v>0</v>
      </c>
      <c r="F62" s="412">
        <f>' Шаблон материалов'!E45</f>
        <v>0</v>
      </c>
      <c r="G62" s="412">
        <f>' Шаблон материалов'!F45</f>
        <v>0</v>
      </c>
      <c r="H62" s="412"/>
      <c r="I62" s="413">
        <f t="shared" si="0"/>
        <v>0</v>
      </c>
      <c r="J62" s="775">
        <f t="shared" si="1"/>
        <v>0</v>
      </c>
      <c r="K62" s="776"/>
    </row>
    <row r="63" spans="1:11">
      <c r="A63" s="109">
        <v>45</v>
      </c>
      <c r="B63" s="300"/>
      <c r="C63" s="412">
        <f>' Шаблон материалов'!B46</f>
        <v>0</v>
      </c>
      <c r="D63" s="412">
        <f>' Шаблон материалов'!C46</f>
        <v>0</v>
      </c>
      <c r="E63" s="412">
        <f>' Шаблон материалов'!D46</f>
        <v>0</v>
      </c>
      <c r="F63" s="412">
        <f>' Шаблон материалов'!E46</f>
        <v>0</v>
      </c>
      <c r="G63" s="412">
        <f>' Шаблон материалов'!F46</f>
        <v>0</v>
      </c>
      <c r="H63" s="412"/>
      <c r="I63" s="413">
        <f t="shared" si="0"/>
        <v>0</v>
      </c>
      <c r="J63" s="775">
        <f t="shared" si="1"/>
        <v>0</v>
      </c>
      <c r="K63" s="776"/>
    </row>
    <row r="64" spans="1:11">
      <c r="A64" s="109">
        <v>46</v>
      </c>
      <c r="B64" s="300"/>
      <c r="C64" s="412">
        <f>' Шаблон материалов'!B47</f>
        <v>0</v>
      </c>
      <c r="D64" s="412">
        <f>' Шаблон материалов'!C47</f>
        <v>0</v>
      </c>
      <c r="E64" s="412">
        <f>' Шаблон материалов'!D47</f>
        <v>0</v>
      </c>
      <c r="F64" s="412">
        <f>' Шаблон материалов'!E47</f>
        <v>0</v>
      </c>
      <c r="G64" s="412">
        <f>' Шаблон материалов'!F47</f>
        <v>0</v>
      </c>
      <c r="H64" s="412"/>
      <c r="I64" s="413">
        <f t="shared" si="0"/>
        <v>0</v>
      </c>
      <c r="J64" s="775">
        <f t="shared" si="1"/>
        <v>0</v>
      </c>
      <c r="K64" s="776"/>
    </row>
    <row r="65" spans="1:11">
      <c r="A65" s="109">
        <v>47</v>
      </c>
      <c r="B65" s="300"/>
      <c r="C65" s="412">
        <f>' Шаблон материалов'!B48</f>
        <v>0</v>
      </c>
      <c r="D65" s="412">
        <f>' Шаблон материалов'!C48</f>
        <v>0</v>
      </c>
      <c r="E65" s="412">
        <f>' Шаблон материалов'!D48</f>
        <v>0</v>
      </c>
      <c r="F65" s="412">
        <f>' Шаблон материалов'!E48</f>
        <v>0</v>
      </c>
      <c r="G65" s="412">
        <f>' Шаблон материалов'!F48</f>
        <v>0</v>
      </c>
      <c r="H65" s="412"/>
      <c r="I65" s="413">
        <f t="shared" si="0"/>
        <v>0</v>
      </c>
      <c r="J65" s="775">
        <f t="shared" si="1"/>
        <v>0</v>
      </c>
      <c r="K65" s="776"/>
    </row>
    <row r="66" spans="1:11">
      <c r="A66" s="109">
        <v>48</v>
      </c>
      <c r="B66" s="300"/>
      <c r="C66" s="412">
        <f>' Шаблон материалов'!B49</f>
        <v>0</v>
      </c>
      <c r="D66" s="412">
        <f>' Шаблон материалов'!C49</f>
        <v>0</v>
      </c>
      <c r="E66" s="412">
        <f>' Шаблон материалов'!D49</f>
        <v>0</v>
      </c>
      <c r="F66" s="412">
        <f>' Шаблон материалов'!E49</f>
        <v>0</v>
      </c>
      <c r="G66" s="412">
        <f>' Шаблон материалов'!F49</f>
        <v>0</v>
      </c>
      <c r="H66" s="412"/>
      <c r="I66" s="413">
        <f t="shared" si="0"/>
        <v>0</v>
      </c>
      <c r="J66" s="775">
        <f t="shared" si="1"/>
        <v>0</v>
      </c>
      <c r="K66" s="776"/>
    </row>
    <row r="67" spans="1:11">
      <c r="A67" s="109">
        <v>49</v>
      </c>
      <c r="B67" s="300"/>
      <c r="C67" s="412">
        <f>' Шаблон материалов'!B50</f>
        <v>0</v>
      </c>
      <c r="D67" s="412">
        <f>' Шаблон материалов'!C50</f>
        <v>0</v>
      </c>
      <c r="E67" s="412">
        <f>' Шаблон материалов'!D50</f>
        <v>0</v>
      </c>
      <c r="F67" s="412">
        <f>' Шаблон материалов'!E50</f>
        <v>0</v>
      </c>
      <c r="G67" s="412">
        <f>' Шаблон материалов'!F50</f>
        <v>0</v>
      </c>
      <c r="H67" s="412"/>
      <c r="I67" s="413">
        <f t="shared" si="0"/>
        <v>0</v>
      </c>
      <c r="J67" s="775">
        <f t="shared" si="1"/>
        <v>0</v>
      </c>
      <c r="K67" s="776"/>
    </row>
    <row r="68" spans="1:11">
      <c r="A68" s="109">
        <v>50</v>
      </c>
      <c r="B68" s="300"/>
      <c r="C68" s="412">
        <f>' Шаблон материалов'!B51</f>
        <v>0</v>
      </c>
      <c r="D68" s="412">
        <f>' Шаблон материалов'!C51</f>
        <v>0</v>
      </c>
      <c r="E68" s="412">
        <f>' Шаблон материалов'!D51</f>
        <v>0</v>
      </c>
      <c r="F68" s="412">
        <f>' Шаблон материалов'!E51</f>
        <v>0</v>
      </c>
      <c r="G68" s="412">
        <f>' Шаблон материалов'!F51</f>
        <v>0</v>
      </c>
      <c r="H68" s="412"/>
      <c r="I68" s="413">
        <f t="shared" si="0"/>
        <v>0</v>
      </c>
      <c r="J68" s="775">
        <f t="shared" si="1"/>
        <v>0</v>
      </c>
      <c r="K68" s="776"/>
    </row>
    <row r="69" spans="1:11">
      <c r="A69" s="109">
        <v>51</v>
      </c>
      <c r="B69" s="300"/>
      <c r="C69" s="412">
        <f>' Шаблон материалов'!B52</f>
        <v>0</v>
      </c>
      <c r="D69" s="412">
        <f>' Шаблон материалов'!C52</f>
        <v>0</v>
      </c>
      <c r="E69" s="412">
        <f>' Шаблон материалов'!D52</f>
        <v>0</v>
      </c>
      <c r="F69" s="412">
        <f>' Шаблон материалов'!E52</f>
        <v>0</v>
      </c>
      <c r="G69" s="412">
        <f>' Шаблон материалов'!F52</f>
        <v>0</v>
      </c>
      <c r="H69" s="412"/>
      <c r="I69" s="413">
        <f t="shared" si="0"/>
        <v>0</v>
      </c>
      <c r="J69" s="775">
        <f t="shared" si="1"/>
        <v>0</v>
      </c>
      <c r="K69" s="776"/>
    </row>
    <row r="70" spans="1:11">
      <c r="A70" s="109">
        <v>52</v>
      </c>
      <c r="B70" s="300"/>
      <c r="C70" s="412">
        <f>' Шаблон материалов'!B53</f>
        <v>0</v>
      </c>
      <c r="D70" s="412">
        <f>' Шаблон материалов'!C53</f>
        <v>0</v>
      </c>
      <c r="E70" s="412">
        <f>' Шаблон материалов'!D53</f>
        <v>0</v>
      </c>
      <c r="F70" s="412">
        <f>' Шаблон материалов'!E53</f>
        <v>0</v>
      </c>
      <c r="G70" s="412">
        <f>' Шаблон материалов'!F53</f>
        <v>0</v>
      </c>
      <c r="H70" s="412"/>
      <c r="I70" s="413">
        <f t="shared" si="0"/>
        <v>0</v>
      </c>
      <c r="J70" s="775">
        <f t="shared" si="1"/>
        <v>0</v>
      </c>
      <c r="K70" s="776"/>
    </row>
    <row r="71" spans="1:11">
      <c r="A71" s="109">
        <v>53</v>
      </c>
      <c r="B71" s="300"/>
      <c r="C71" s="412">
        <f>' Шаблон материалов'!B54</f>
        <v>0</v>
      </c>
      <c r="D71" s="412">
        <f>' Шаблон материалов'!C54</f>
        <v>0</v>
      </c>
      <c r="E71" s="412">
        <f>' Шаблон материалов'!D54</f>
        <v>0</v>
      </c>
      <c r="F71" s="412">
        <f>' Шаблон материалов'!E54</f>
        <v>0</v>
      </c>
      <c r="G71" s="412">
        <f>' Шаблон материалов'!F54</f>
        <v>0</v>
      </c>
      <c r="H71" s="412"/>
      <c r="I71" s="413">
        <f t="shared" si="0"/>
        <v>0</v>
      </c>
      <c r="J71" s="775">
        <f t="shared" si="1"/>
        <v>0</v>
      </c>
      <c r="K71" s="776"/>
    </row>
    <row r="72" spans="1:11">
      <c r="A72" s="109">
        <v>54</v>
      </c>
      <c r="B72" s="300"/>
      <c r="C72" s="412">
        <f>' Шаблон материалов'!B55</f>
        <v>0</v>
      </c>
      <c r="D72" s="412">
        <f>' Шаблон материалов'!C55</f>
        <v>0</v>
      </c>
      <c r="E72" s="412">
        <f>' Шаблон материалов'!D55</f>
        <v>0</v>
      </c>
      <c r="F72" s="412">
        <f>' Шаблон материалов'!E55</f>
        <v>0</v>
      </c>
      <c r="G72" s="412">
        <f>' Шаблон материалов'!F55</f>
        <v>0</v>
      </c>
      <c r="H72" s="412"/>
      <c r="I72" s="413">
        <f t="shared" si="0"/>
        <v>0</v>
      </c>
      <c r="J72" s="775">
        <f t="shared" si="1"/>
        <v>0</v>
      </c>
      <c r="K72" s="776"/>
    </row>
    <row r="73" spans="1:11">
      <c r="A73" s="109">
        <v>55</v>
      </c>
      <c r="B73" s="300"/>
      <c r="C73" s="412">
        <f>' Шаблон материалов'!B56</f>
        <v>0</v>
      </c>
      <c r="D73" s="412">
        <f>' Шаблон материалов'!C56</f>
        <v>0</v>
      </c>
      <c r="E73" s="412">
        <f>' Шаблон материалов'!D56</f>
        <v>0</v>
      </c>
      <c r="F73" s="412">
        <f>' Шаблон материалов'!E56</f>
        <v>0</v>
      </c>
      <c r="G73" s="412">
        <f>' Шаблон материалов'!F56</f>
        <v>0</v>
      </c>
      <c r="H73" s="412"/>
      <c r="I73" s="413">
        <f t="shared" si="0"/>
        <v>0</v>
      </c>
      <c r="J73" s="775">
        <f t="shared" si="1"/>
        <v>0</v>
      </c>
      <c r="K73" s="776"/>
    </row>
    <row r="74" spans="1:11">
      <c r="A74" s="109">
        <v>56</v>
      </c>
      <c r="B74" s="300"/>
      <c r="C74" s="412">
        <f>' Шаблон материалов'!B57</f>
        <v>0</v>
      </c>
      <c r="D74" s="412">
        <f>' Шаблон материалов'!C57</f>
        <v>0</v>
      </c>
      <c r="E74" s="412">
        <f>' Шаблон материалов'!D57</f>
        <v>0</v>
      </c>
      <c r="F74" s="412">
        <f>' Шаблон материалов'!E57</f>
        <v>0</v>
      </c>
      <c r="G74" s="412">
        <f>' Шаблон материалов'!F57</f>
        <v>0</v>
      </c>
      <c r="H74" s="412"/>
      <c r="I74" s="413">
        <f t="shared" si="0"/>
        <v>0</v>
      </c>
      <c r="J74" s="775">
        <f t="shared" si="1"/>
        <v>0</v>
      </c>
      <c r="K74" s="776"/>
    </row>
    <row r="75" spans="1:11">
      <c r="A75" s="109">
        <v>57</v>
      </c>
      <c r="B75" s="300"/>
      <c r="C75" s="412">
        <f>' Шаблон материалов'!B58</f>
        <v>0</v>
      </c>
      <c r="D75" s="412">
        <f>' Шаблон материалов'!C58</f>
        <v>0</v>
      </c>
      <c r="E75" s="412">
        <f>' Шаблон материалов'!D58</f>
        <v>0</v>
      </c>
      <c r="F75" s="412">
        <f>' Шаблон материалов'!E58</f>
        <v>0</v>
      </c>
      <c r="G75" s="412">
        <f>' Шаблон материалов'!F58</f>
        <v>0</v>
      </c>
      <c r="H75" s="412"/>
      <c r="I75" s="413">
        <f t="shared" si="0"/>
        <v>0</v>
      </c>
      <c r="J75" s="775">
        <f t="shared" si="1"/>
        <v>0</v>
      </c>
      <c r="K75" s="776"/>
    </row>
    <row r="76" spans="1:11">
      <c r="A76" s="109">
        <v>58</v>
      </c>
      <c r="B76" s="300"/>
      <c r="C76" s="412">
        <f>' Шаблон материалов'!B59</f>
        <v>0</v>
      </c>
      <c r="D76" s="412">
        <f>' Шаблон материалов'!C59</f>
        <v>0</v>
      </c>
      <c r="E76" s="412">
        <f>' Шаблон материалов'!D59</f>
        <v>0</v>
      </c>
      <c r="F76" s="412">
        <f>' Шаблон материалов'!E59</f>
        <v>0</v>
      </c>
      <c r="G76" s="412">
        <f>' Шаблон материалов'!F59</f>
        <v>0</v>
      </c>
      <c r="H76" s="412"/>
      <c r="I76" s="413">
        <f t="shared" si="0"/>
        <v>0</v>
      </c>
      <c r="J76" s="775">
        <f t="shared" si="1"/>
        <v>0</v>
      </c>
      <c r="K76" s="776"/>
    </row>
    <row r="77" spans="1:11">
      <c r="A77" s="109">
        <v>59</v>
      </c>
      <c r="B77" s="300"/>
      <c r="C77" s="412">
        <f>' Шаблон материалов'!B60</f>
        <v>0</v>
      </c>
      <c r="D77" s="412">
        <f>' Шаблон материалов'!C60</f>
        <v>0</v>
      </c>
      <c r="E77" s="412">
        <f>' Шаблон материалов'!D60</f>
        <v>0</v>
      </c>
      <c r="F77" s="412">
        <f>' Шаблон материалов'!E60</f>
        <v>0</v>
      </c>
      <c r="G77" s="412">
        <f>' Шаблон материалов'!F60</f>
        <v>0</v>
      </c>
      <c r="H77" s="412"/>
      <c r="I77" s="413">
        <f t="shared" si="0"/>
        <v>0</v>
      </c>
      <c r="J77" s="775">
        <f t="shared" si="1"/>
        <v>0</v>
      </c>
      <c r="K77" s="776"/>
    </row>
    <row r="78" spans="1:11">
      <c r="A78" s="109">
        <v>60</v>
      </c>
      <c r="B78" s="300"/>
      <c r="C78" s="412">
        <f>' Шаблон материалов'!B61</f>
        <v>0</v>
      </c>
      <c r="D78" s="412">
        <f>' Шаблон материалов'!C61</f>
        <v>0</v>
      </c>
      <c r="E78" s="412">
        <f>' Шаблон материалов'!D61</f>
        <v>0</v>
      </c>
      <c r="F78" s="412">
        <f>' Шаблон материалов'!E61</f>
        <v>0</v>
      </c>
      <c r="G78" s="412">
        <f>' Шаблон материалов'!F61</f>
        <v>0</v>
      </c>
      <c r="H78" s="412"/>
      <c r="I78" s="413">
        <f t="shared" si="0"/>
        <v>0</v>
      </c>
      <c r="J78" s="775">
        <f t="shared" si="1"/>
        <v>0</v>
      </c>
      <c r="K78" s="776"/>
    </row>
    <row r="79" spans="1:11">
      <c r="A79" s="109">
        <v>61</v>
      </c>
      <c r="B79" s="300"/>
      <c r="C79" s="412">
        <f>' Шаблон материалов'!B62</f>
        <v>0</v>
      </c>
      <c r="D79" s="412">
        <f>' Шаблон материалов'!C62</f>
        <v>0</v>
      </c>
      <c r="E79" s="412">
        <f>' Шаблон материалов'!D62</f>
        <v>0</v>
      </c>
      <c r="F79" s="412">
        <f>' Шаблон материалов'!E62</f>
        <v>0</v>
      </c>
      <c r="G79" s="412">
        <f>' Шаблон материалов'!F62</f>
        <v>0</v>
      </c>
      <c r="H79" s="412"/>
      <c r="I79" s="413">
        <f t="shared" si="0"/>
        <v>0</v>
      </c>
      <c r="J79" s="775">
        <f t="shared" si="1"/>
        <v>0</v>
      </c>
      <c r="K79" s="776"/>
    </row>
    <row r="80" spans="1:11">
      <c r="A80" s="109">
        <v>62</v>
      </c>
      <c r="B80" s="300"/>
      <c r="C80" s="412">
        <f>' Шаблон материалов'!B63</f>
        <v>0</v>
      </c>
      <c r="D80" s="412">
        <f>' Шаблон материалов'!C63</f>
        <v>0</v>
      </c>
      <c r="E80" s="412">
        <f>' Шаблон материалов'!D63</f>
        <v>0</v>
      </c>
      <c r="F80" s="412">
        <f>' Шаблон материалов'!E63</f>
        <v>0</v>
      </c>
      <c r="G80" s="412">
        <f>' Шаблон материалов'!F63</f>
        <v>0</v>
      </c>
      <c r="H80" s="412"/>
      <c r="I80" s="413">
        <f t="shared" si="0"/>
        <v>0</v>
      </c>
      <c r="J80" s="775">
        <f t="shared" si="1"/>
        <v>0</v>
      </c>
      <c r="K80" s="776"/>
    </row>
    <row r="81" spans="1:11">
      <c r="A81" s="109">
        <v>63</v>
      </c>
      <c r="B81" s="300"/>
      <c r="C81" s="412">
        <f>' Шаблон материалов'!B64</f>
        <v>0</v>
      </c>
      <c r="D81" s="412">
        <f>' Шаблон материалов'!C64</f>
        <v>0</v>
      </c>
      <c r="E81" s="412">
        <f>' Шаблон материалов'!D64</f>
        <v>0</v>
      </c>
      <c r="F81" s="412">
        <f>' Шаблон материалов'!E64</f>
        <v>0</v>
      </c>
      <c r="G81" s="412">
        <f>' Шаблон материалов'!F64</f>
        <v>0</v>
      </c>
      <c r="H81" s="412"/>
      <c r="I81" s="413">
        <f t="shared" si="0"/>
        <v>0</v>
      </c>
      <c r="J81" s="775">
        <f t="shared" si="1"/>
        <v>0</v>
      </c>
      <c r="K81" s="776"/>
    </row>
    <row r="82" spans="1:11">
      <c r="A82" s="109">
        <v>64</v>
      </c>
      <c r="B82" s="300"/>
      <c r="C82" s="412">
        <f>' Шаблон материалов'!B65</f>
        <v>0</v>
      </c>
      <c r="D82" s="412">
        <f>' Шаблон материалов'!C65</f>
        <v>0</v>
      </c>
      <c r="E82" s="412">
        <f>' Шаблон материалов'!D65</f>
        <v>0</v>
      </c>
      <c r="F82" s="412">
        <f>' Шаблон материалов'!E65</f>
        <v>0</v>
      </c>
      <c r="G82" s="412">
        <f>' Шаблон материалов'!F65</f>
        <v>0</v>
      </c>
      <c r="H82" s="412"/>
      <c r="I82" s="413">
        <f t="shared" si="0"/>
        <v>0</v>
      </c>
      <c r="J82" s="775">
        <f t="shared" si="1"/>
        <v>0</v>
      </c>
      <c r="K82" s="776"/>
    </row>
    <row r="83" spans="1:11">
      <c r="A83" s="109">
        <v>65</v>
      </c>
      <c r="B83" s="300"/>
      <c r="C83" s="412">
        <f>' Шаблон материалов'!B66</f>
        <v>0</v>
      </c>
      <c r="D83" s="412">
        <f>' Шаблон материалов'!C66</f>
        <v>0</v>
      </c>
      <c r="E83" s="412">
        <f>' Шаблон материалов'!D66</f>
        <v>0</v>
      </c>
      <c r="F83" s="412">
        <f>' Шаблон материалов'!E66</f>
        <v>0</v>
      </c>
      <c r="G83" s="412">
        <f>' Шаблон материалов'!F66</f>
        <v>0</v>
      </c>
      <c r="H83" s="412"/>
      <c r="I83" s="413">
        <f t="shared" ref="I83:I108" si="2">$F$11*H83*D83</f>
        <v>0</v>
      </c>
      <c r="J83" s="775">
        <f t="shared" si="1"/>
        <v>0</v>
      </c>
      <c r="K83" s="776"/>
    </row>
    <row r="84" spans="1:11">
      <c r="A84" s="109">
        <v>66</v>
      </c>
      <c r="B84" s="300"/>
      <c r="C84" s="412">
        <f>' Шаблон материалов'!B67</f>
        <v>0</v>
      </c>
      <c r="D84" s="412">
        <f>' Шаблон материалов'!C67</f>
        <v>0</v>
      </c>
      <c r="E84" s="412">
        <f>' Шаблон материалов'!D67</f>
        <v>0</v>
      </c>
      <c r="F84" s="412">
        <f>' Шаблон материалов'!E67</f>
        <v>0</v>
      </c>
      <c r="G84" s="412">
        <f>' Шаблон материалов'!F67</f>
        <v>0</v>
      </c>
      <c r="H84" s="412"/>
      <c r="I84" s="413">
        <f t="shared" si="2"/>
        <v>0</v>
      </c>
      <c r="J84" s="775">
        <f t="shared" ref="J84:J108" si="3">G84*I84*E84</f>
        <v>0</v>
      </c>
      <c r="K84" s="776"/>
    </row>
    <row r="85" spans="1:11">
      <c r="A85" s="109">
        <v>67</v>
      </c>
      <c r="B85" s="300"/>
      <c r="C85" s="412">
        <f>' Шаблон материалов'!B68</f>
        <v>0</v>
      </c>
      <c r="D85" s="412">
        <f>' Шаблон материалов'!C68</f>
        <v>0</v>
      </c>
      <c r="E85" s="412">
        <f>' Шаблон материалов'!D68</f>
        <v>0</v>
      </c>
      <c r="F85" s="412">
        <f>' Шаблон материалов'!E68</f>
        <v>0</v>
      </c>
      <c r="G85" s="412">
        <f>' Шаблон материалов'!F68</f>
        <v>0</v>
      </c>
      <c r="H85" s="412"/>
      <c r="I85" s="413">
        <f t="shared" si="2"/>
        <v>0</v>
      </c>
      <c r="J85" s="775">
        <f t="shared" si="3"/>
        <v>0</v>
      </c>
      <c r="K85" s="776"/>
    </row>
    <row r="86" spans="1:11">
      <c r="A86" s="109">
        <v>68</v>
      </c>
      <c r="B86" s="300"/>
      <c r="C86" s="412">
        <f>' Шаблон материалов'!B69</f>
        <v>0</v>
      </c>
      <c r="D86" s="412">
        <f>' Шаблон материалов'!C69</f>
        <v>0</v>
      </c>
      <c r="E86" s="412">
        <f>' Шаблон материалов'!D69</f>
        <v>0</v>
      </c>
      <c r="F86" s="412">
        <f>' Шаблон материалов'!E69</f>
        <v>0</v>
      </c>
      <c r="G86" s="412">
        <f>' Шаблон материалов'!F69</f>
        <v>0</v>
      </c>
      <c r="H86" s="412"/>
      <c r="I86" s="413">
        <f t="shared" si="2"/>
        <v>0</v>
      </c>
      <c r="J86" s="775">
        <f t="shared" si="3"/>
        <v>0</v>
      </c>
      <c r="K86" s="776"/>
    </row>
    <row r="87" spans="1:11">
      <c r="A87" s="109">
        <v>69</v>
      </c>
      <c r="B87" s="300"/>
      <c r="C87" s="412">
        <f>' Шаблон материалов'!B70</f>
        <v>0</v>
      </c>
      <c r="D87" s="412">
        <f>' Шаблон материалов'!C70</f>
        <v>0</v>
      </c>
      <c r="E87" s="412">
        <f>' Шаблон материалов'!D70</f>
        <v>0</v>
      </c>
      <c r="F87" s="412">
        <f>' Шаблон материалов'!E70</f>
        <v>0</v>
      </c>
      <c r="G87" s="412">
        <f>' Шаблон материалов'!F70</f>
        <v>0</v>
      </c>
      <c r="H87" s="412"/>
      <c r="I87" s="413">
        <f t="shared" si="2"/>
        <v>0</v>
      </c>
      <c r="J87" s="775">
        <f t="shared" si="3"/>
        <v>0</v>
      </c>
      <c r="K87" s="776"/>
    </row>
    <row r="88" spans="1:11">
      <c r="A88" s="109">
        <v>70</v>
      </c>
      <c r="B88" s="300"/>
      <c r="C88" s="412">
        <f>' Шаблон материалов'!B71</f>
        <v>0</v>
      </c>
      <c r="D88" s="412">
        <f>' Шаблон материалов'!C71</f>
        <v>0</v>
      </c>
      <c r="E88" s="412">
        <f>' Шаблон материалов'!D71</f>
        <v>0</v>
      </c>
      <c r="F88" s="412">
        <f>' Шаблон материалов'!E71</f>
        <v>0</v>
      </c>
      <c r="G88" s="412">
        <f>' Шаблон материалов'!F71</f>
        <v>0</v>
      </c>
      <c r="H88" s="412"/>
      <c r="I88" s="413">
        <f t="shared" si="2"/>
        <v>0</v>
      </c>
      <c r="J88" s="775">
        <f t="shared" si="3"/>
        <v>0</v>
      </c>
      <c r="K88" s="776"/>
    </row>
    <row r="89" spans="1:11">
      <c r="A89" s="109">
        <v>71</v>
      </c>
      <c r="B89" s="300"/>
      <c r="C89" s="412">
        <f>' Шаблон материалов'!B72</f>
        <v>0</v>
      </c>
      <c r="D89" s="412">
        <f>' Шаблон материалов'!C72</f>
        <v>0</v>
      </c>
      <c r="E89" s="412">
        <f>' Шаблон материалов'!D72</f>
        <v>0</v>
      </c>
      <c r="F89" s="412">
        <f>' Шаблон материалов'!E72</f>
        <v>0</v>
      </c>
      <c r="G89" s="412">
        <f>' Шаблон материалов'!F72</f>
        <v>0</v>
      </c>
      <c r="H89" s="412"/>
      <c r="I89" s="413">
        <f t="shared" si="2"/>
        <v>0</v>
      </c>
      <c r="J89" s="775">
        <f t="shared" si="3"/>
        <v>0</v>
      </c>
      <c r="K89" s="776"/>
    </row>
    <row r="90" spans="1:11">
      <c r="A90" s="109">
        <v>72</v>
      </c>
      <c r="B90" s="300"/>
      <c r="C90" s="412">
        <f>' Шаблон материалов'!B73</f>
        <v>0</v>
      </c>
      <c r="D90" s="412">
        <f>' Шаблон материалов'!C73</f>
        <v>0</v>
      </c>
      <c r="E90" s="412">
        <f>' Шаблон материалов'!D73</f>
        <v>0</v>
      </c>
      <c r="F90" s="412">
        <f>' Шаблон материалов'!E73</f>
        <v>0</v>
      </c>
      <c r="G90" s="412">
        <f>' Шаблон материалов'!F73</f>
        <v>0</v>
      </c>
      <c r="H90" s="412"/>
      <c r="I90" s="413">
        <f t="shared" si="2"/>
        <v>0</v>
      </c>
      <c r="J90" s="775">
        <f t="shared" si="3"/>
        <v>0</v>
      </c>
      <c r="K90" s="776"/>
    </row>
    <row r="91" spans="1:11">
      <c r="A91" s="109">
        <v>73</v>
      </c>
      <c r="B91" s="300"/>
      <c r="C91" s="412">
        <f>' Шаблон материалов'!B74</f>
        <v>0</v>
      </c>
      <c r="D91" s="412">
        <f>' Шаблон материалов'!C74</f>
        <v>0</v>
      </c>
      <c r="E91" s="412">
        <f>' Шаблон материалов'!D74</f>
        <v>0</v>
      </c>
      <c r="F91" s="412">
        <f>' Шаблон материалов'!E74</f>
        <v>0</v>
      </c>
      <c r="G91" s="412">
        <f>' Шаблон материалов'!F74</f>
        <v>0</v>
      </c>
      <c r="H91" s="412"/>
      <c r="I91" s="413">
        <f t="shared" si="2"/>
        <v>0</v>
      </c>
      <c r="J91" s="775">
        <f t="shared" si="3"/>
        <v>0</v>
      </c>
      <c r="K91" s="776"/>
    </row>
    <row r="92" spans="1:11">
      <c r="A92" s="109">
        <v>74</v>
      </c>
      <c r="B92" s="300"/>
      <c r="C92" s="412">
        <f>' Шаблон материалов'!B75</f>
        <v>0</v>
      </c>
      <c r="D92" s="412">
        <f>' Шаблон материалов'!C75</f>
        <v>0</v>
      </c>
      <c r="E92" s="412">
        <f>' Шаблон материалов'!D75</f>
        <v>0</v>
      </c>
      <c r="F92" s="412">
        <f>' Шаблон материалов'!E75</f>
        <v>0</v>
      </c>
      <c r="G92" s="412">
        <f>' Шаблон материалов'!F75</f>
        <v>0</v>
      </c>
      <c r="H92" s="412"/>
      <c r="I92" s="413">
        <f t="shared" si="2"/>
        <v>0</v>
      </c>
      <c r="J92" s="775">
        <f t="shared" si="3"/>
        <v>0</v>
      </c>
      <c r="K92" s="776"/>
    </row>
    <row r="93" spans="1:11">
      <c r="A93" s="109">
        <v>75</v>
      </c>
      <c r="B93" s="300"/>
      <c r="C93" s="412">
        <f>' Шаблон материалов'!B76</f>
        <v>0</v>
      </c>
      <c r="D93" s="412">
        <f>' Шаблон материалов'!C76</f>
        <v>0</v>
      </c>
      <c r="E93" s="412">
        <f>' Шаблон материалов'!D76</f>
        <v>0</v>
      </c>
      <c r="F93" s="412">
        <f>' Шаблон материалов'!E76</f>
        <v>0</v>
      </c>
      <c r="G93" s="412">
        <f>' Шаблон материалов'!F76</f>
        <v>0</v>
      </c>
      <c r="H93" s="412"/>
      <c r="I93" s="413">
        <f t="shared" si="2"/>
        <v>0</v>
      </c>
      <c r="J93" s="775">
        <f t="shared" si="3"/>
        <v>0</v>
      </c>
      <c r="K93" s="776"/>
    </row>
    <row r="94" spans="1:11">
      <c r="A94" s="109">
        <v>76</v>
      </c>
      <c r="B94" s="300"/>
      <c r="C94" s="412">
        <f>' Шаблон материалов'!B77</f>
        <v>0</v>
      </c>
      <c r="D94" s="412">
        <f>' Шаблон материалов'!C77</f>
        <v>0</v>
      </c>
      <c r="E94" s="412">
        <f>' Шаблон материалов'!D77</f>
        <v>0</v>
      </c>
      <c r="F94" s="412">
        <f>' Шаблон материалов'!E77</f>
        <v>0</v>
      </c>
      <c r="G94" s="412">
        <f>' Шаблон материалов'!F77</f>
        <v>0</v>
      </c>
      <c r="H94" s="412"/>
      <c r="I94" s="413">
        <f t="shared" si="2"/>
        <v>0</v>
      </c>
      <c r="J94" s="775">
        <f t="shared" si="3"/>
        <v>0</v>
      </c>
      <c r="K94" s="776"/>
    </row>
    <row r="95" spans="1:11">
      <c r="A95" s="109">
        <v>77</v>
      </c>
      <c r="B95" s="300"/>
      <c r="C95" s="412">
        <f>' Шаблон материалов'!B78</f>
        <v>0</v>
      </c>
      <c r="D95" s="412">
        <f>' Шаблон материалов'!C78</f>
        <v>0</v>
      </c>
      <c r="E95" s="412">
        <f>' Шаблон материалов'!D78</f>
        <v>0</v>
      </c>
      <c r="F95" s="412">
        <f>' Шаблон материалов'!E78</f>
        <v>0</v>
      </c>
      <c r="G95" s="412">
        <f>' Шаблон материалов'!F78</f>
        <v>0</v>
      </c>
      <c r="H95" s="412"/>
      <c r="I95" s="413">
        <f t="shared" si="2"/>
        <v>0</v>
      </c>
      <c r="J95" s="775">
        <f t="shared" si="3"/>
        <v>0</v>
      </c>
      <c r="K95" s="776"/>
    </row>
    <row r="96" spans="1:11">
      <c r="A96" s="109">
        <v>78</v>
      </c>
      <c r="B96" s="300"/>
      <c r="C96" s="412">
        <f>' Шаблон материалов'!B79</f>
        <v>0</v>
      </c>
      <c r="D96" s="412">
        <f>' Шаблон материалов'!C79</f>
        <v>0</v>
      </c>
      <c r="E96" s="412">
        <f>' Шаблон материалов'!D79</f>
        <v>0</v>
      </c>
      <c r="F96" s="412">
        <f>' Шаблон материалов'!E79</f>
        <v>0</v>
      </c>
      <c r="G96" s="412">
        <f>' Шаблон материалов'!F79</f>
        <v>0</v>
      </c>
      <c r="H96" s="412"/>
      <c r="I96" s="413">
        <f t="shared" si="2"/>
        <v>0</v>
      </c>
      <c r="J96" s="775">
        <f t="shared" si="3"/>
        <v>0</v>
      </c>
      <c r="K96" s="776"/>
    </row>
    <row r="97" spans="1:11">
      <c r="A97" s="109">
        <v>79</v>
      </c>
      <c r="B97" s="300"/>
      <c r="C97" s="412">
        <f>' Шаблон материалов'!B80</f>
        <v>0</v>
      </c>
      <c r="D97" s="412">
        <f>' Шаблон материалов'!C80</f>
        <v>0</v>
      </c>
      <c r="E97" s="412">
        <f>' Шаблон материалов'!D80</f>
        <v>0</v>
      </c>
      <c r="F97" s="412">
        <f>' Шаблон материалов'!E80</f>
        <v>0</v>
      </c>
      <c r="G97" s="412">
        <f>' Шаблон материалов'!F80</f>
        <v>0</v>
      </c>
      <c r="H97" s="412"/>
      <c r="I97" s="413">
        <f t="shared" si="2"/>
        <v>0</v>
      </c>
      <c r="J97" s="775">
        <f t="shared" si="3"/>
        <v>0</v>
      </c>
      <c r="K97" s="776"/>
    </row>
    <row r="98" spans="1:11">
      <c r="A98" s="109">
        <v>80</v>
      </c>
      <c r="B98" s="300"/>
      <c r="C98" s="412">
        <f>' Шаблон материалов'!B81</f>
        <v>0</v>
      </c>
      <c r="D98" s="412">
        <f>' Шаблон материалов'!C81</f>
        <v>0</v>
      </c>
      <c r="E98" s="412">
        <f>' Шаблон материалов'!D81</f>
        <v>0</v>
      </c>
      <c r="F98" s="412">
        <f>' Шаблон материалов'!E81</f>
        <v>0</v>
      </c>
      <c r="G98" s="412">
        <f>' Шаблон материалов'!F81</f>
        <v>0</v>
      </c>
      <c r="H98" s="412"/>
      <c r="I98" s="413">
        <f t="shared" si="2"/>
        <v>0</v>
      </c>
      <c r="J98" s="775">
        <f t="shared" si="3"/>
        <v>0</v>
      </c>
      <c r="K98" s="776"/>
    </row>
    <row r="99" spans="1:11">
      <c r="A99" s="109">
        <v>81</v>
      </c>
      <c r="B99" s="300"/>
      <c r="C99" s="412">
        <f>' Шаблон материалов'!B82</f>
        <v>0</v>
      </c>
      <c r="D99" s="412">
        <f>' Шаблон материалов'!C82</f>
        <v>0</v>
      </c>
      <c r="E99" s="412">
        <f>' Шаблон материалов'!D82</f>
        <v>0</v>
      </c>
      <c r="F99" s="412">
        <f>' Шаблон материалов'!E82</f>
        <v>0</v>
      </c>
      <c r="G99" s="412">
        <f>' Шаблон материалов'!F82</f>
        <v>0</v>
      </c>
      <c r="H99" s="412"/>
      <c r="I99" s="413">
        <f t="shared" si="2"/>
        <v>0</v>
      </c>
      <c r="J99" s="775">
        <f t="shared" si="3"/>
        <v>0</v>
      </c>
      <c r="K99" s="776"/>
    </row>
    <row r="100" spans="1:11">
      <c r="A100" s="109">
        <v>82</v>
      </c>
      <c r="B100" s="300"/>
      <c r="C100" s="412">
        <f>' Шаблон материалов'!B83</f>
        <v>0</v>
      </c>
      <c r="D100" s="412">
        <f>' Шаблон материалов'!C83</f>
        <v>0</v>
      </c>
      <c r="E100" s="412">
        <f>' Шаблон материалов'!D83</f>
        <v>0</v>
      </c>
      <c r="F100" s="412">
        <f>' Шаблон материалов'!E83</f>
        <v>0</v>
      </c>
      <c r="G100" s="412">
        <f>' Шаблон материалов'!F83</f>
        <v>0</v>
      </c>
      <c r="H100" s="412"/>
      <c r="I100" s="413">
        <f t="shared" si="2"/>
        <v>0</v>
      </c>
      <c r="J100" s="775">
        <f t="shared" si="3"/>
        <v>0</v>
      </c>
      <c r="K100" s="776"/>
    </row>
    <row r="101" spans="1:11">
      <c r="A101" s="109">
        <v>83</v>
      </c>
      <c r="B101" s="300"/>
      <c r="C101" s="412">
        <f>' Шаблон материалов'!B84</f>
        <v>0</v>
      </c>
      <c r="D101" s="412">
        <f>' Шаблон материалов'!C84</f>
        <v>0</v>
      </c>
      <c r="E101" s="412">
        <f>' Шаблон материалов'!D84</f>
        <v>0</v>
      </c>
      <c r="F101" s="412">
        <f>' Шаблон материалов'!E84</f>
        <v>0</v>
      </c>
      <c r="G101" s="412">
        <f>' Шаблон материалов'!F84</f>
        <v>0</v>
      </c>
      <c r="H101" s="412"/>
      <c r="I101" s="413">
        <f t="shared" si="2"/>
        <v>0</v>
      </c>
      <c r="J101" s="775">
        <f t="shared" si="3"/>
        <v>0</v>
      </c>
      <c r="K101" s="776"/>
    </row>
    <row r="102" spans="1:11">
      <c r="A102" s="109">
        <v>84</v>
      </c>
      <c r="B102" s="300"/>
      <c r="C102" s="412">
        <f>' Шаблон материалов'!B85</f>
        <v>0</v>
      </c>
      <c r="D102" s="412">
        <f>' Шаблон материалов'!C85</f>
        <v>0</v>
      </c>
      <c r="E102" s="412">
        <f>' Шаблон материалов'!D85</f>
        <v>0</v>
      </c>
      <c r="F102" s="412">
        <f>' Шаблон материалов'!E85</f>
        <v>0</v>
      </c>
      <c r="G102" s="412">
        <f>' Шаблон материалов'!F85</f>
        <v>0</v>
      </c>
      <c r="H102" s="412"/>
      <c r="I102" s="413">
        <f t="shared" si="2"/>
        <v>0</v>
      </c>
      <c r="J102" s="775">
        <f t="shared" si="3"/>
        <v>0</v>
      </c>
      <c r="K102" s="776"/>
    </row>
    <row r="103" spans="1:11">
      <c r="A103" s="109">
        <v>85</v>
      </c>
      <c r="B103" s="300"/>
      <c r="C103" s="412">
        <f>' Шаблон материалов'!B86</f>
        <v>0</v>
      </c>
      <c r="D103" s="412">
        <f>' Шаблон материалов'!C86</f>
        <v>0</v>
      </c>
      <c r="E103" s="412">
        <f>' Шаблон материалов'!D86</f>
        <v>0</v>
      </c>
      <c r="F103" s="412">
        <f>' Шаблон материалов'!E86</f>
        <v>0</v>
      </c>
      <c r="G103" s="412">
        <f>' Шаблон материалов'!F86</f>
        <v>0</v>
      </c>
      <c r="H103" s="412"/>
      <c r="I103" s="413">
        <f t="shared" si="2"/>
        <v>0</v>
      </c>
      <c r="J103" s="775">
        <f t="shared" si="3"/>
        <v>0</v>
      </c>
      <c r="K103" s="776"/>
    </row>
    <row r="104" spans="1:11">
      <c r="A104" s="109">
        <v>86</v>
      </c>
      <c r="B104" s="300"/>
      <c r="C104" s="412">
        <f>' Шаблон материалов'!B87</f>
        <v>0</v>
      </c>
      <c r="D104" s="412">
        <f>' Шаблон материалов'!C87</f>
        <v>0</v>
      </c>
      <c r="E104" s="412">
        <f>' Шаблон материалов'!D87</f>
        <v>0</v>
      </c>
      <c r="F104" s="412">
        <f>' Шаблон материалов'!E87</f>
        <v>0</v>
      </c>
      <c r="G104" s="412">
        <f>' Шаблон материалов'!F87</f>
        <v>0</v>
      </c>
      <c r="H104" s="412"/>
      <c r="I104" s="413">
        <f t="shared" si="2"/>
        <v>0</v>
      </c>
      <c r="J104" s="775">
        <f t="shared" si="3"/>
        <v>0</v>
      </c>
      <c r="K104" s="776"/>
    </row>
    <row r="105" spans="1:11">
      <c r="A105" s="109">
        <v>87</v>
      </c>
      <c r="B105" s="300"/>
      <c r="C105" s="412">
        <f>' Шаблон материалов'!B88</f>
        <v>0</v>
      </c>
      <c r="D105" s="412">
        <f>' Шаблон материалов'!C88</f>
        <v>0</v>
      </c>
      <c r="E105" s="412">
        <f>' Шаблон материалов'!D88</f>
        <v>0</v>
      </c>
      <c r="F105" s="412">
        <f>' Шаблон материалов'!E88</f>
        <v>0</v>
      </c>
      <c r="G105" s="412">
        <f>' Шаблон материалов'!F88</f>
        <v>0</v>
      </c>
      <c r="H105" s="412"/>
      <c r="I105" s="413">
        <f t="shared" si="2"/>
        <v>0</v>
      </c>
      <c r="J105" s="775">
        <f t="shared" si="3"/>
        <v>0</v>
      </c>
      <c r="K105" s="776"/>
    </row>
    <row r="106" spans="1:11">
      <c r="A106" s="109">
        <v>88</v>
      </c>
      <c r="B106" s="300"/>
      <c r="C106" s="412">
        <f>' Шаблон материалов'!B89</f>
        <v>0</v>
      </c>
      <c r="D106" s="412">
        <f>' Шаблон материалов'!C89</f>
        <v>0</v>
      </c>
      <c r="E106" s="412">
        <f>' Шаблон материалов'!D89</f>
        <v>0</v>
      </c>
      <c r="F106" s="412">
        <f>' Шаблон материалов'!E89</f>
        <v>0</v>
      </c>
      <c r="G106" s="412">
        <f>' Шаблон материалов'!F89</f>
        <v>0</v>
      </c>
      <c r="H106" s="412"/>
      <c r="I106" s="413">
        <f t="shared" si="2"/>
        <v>0</v>
      </c>
      <c r="J106" s="775">
        <f t="shared" si="3"/>
        <v>0</v>
      </c>
      <c r="K106" s="776"/>
    </row>
    <row r="107" spans="1:11">
      <c r="A107" s="109">
        <v>89</v>
      </c>
      <c r="B107" s="300"/>
      <c r="C107" s="412">
        <f>' Шаблон материалов'!B90</f>
        <v>0</v>
      </c>
      <c r="D107" s="412">
        <f>' Шаблон материалов'!C90</f>
        <v>0</v>
      </c>
      <c r="E107" s="412">
        <f>' Шаблон материалов'!D90</f>
        <v>0</v>
      </c>
      <c r="F107" s="412">
        <f>' Шаблон материалов'!E90</f>
        <v>0</v>
      </c>
      <c r="G107" s="412">
        <f>' Шаблон материалов'!F90</f>
        <v>0</v>
      </c>
      <c r="H107" s="412"/>
      <c r="I107" s="413">
        <f t="shared" si="2"/>
        <v>0</v>
      </c>
      <c r="J107" s="775">
        <f t="shared" si="3"/>
        <v>0</v>
      </c>
      <c r="K107" s="776"/>
    </row>
    <row r="108" spans="1:11">
      <c r="A108" s="109">
        <v>90</v>
      </c>
      <c r="B108" s="300"/>
      <c r="C108" s="412">
        <f>' Шаблон материалов'!B91</f>
        <v>0</v>
      </c>
      <c r="D108" s="412">
        <f>' Шаблон материалов'!C91</f>
        <v>0</v>
      </c>
      <c r="E108" s="412">
        <f>' Шаблон материалов'!D91</f>
        <v>0</v>
      </c>
      <c r="F108" s="412">
        <f>' Шаблон материалов'!E91</f>
        <v>0</v>
      </c>
      <c r="G108" s="412">
        <f>' Шаблон материалов'!F91</f>
        <v>0</v>
      </c>
      <c r="H108" s="412"/>
      <c r="I108" s="413">
        <f t="shared" si="2"/>
        <v>0</v>
      </c>
      <c r="J108" s="775">
        <f t="shared" si="3"/>
        <v>0</v>
      </c>
      <c r="K108" s="776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55" t="s">
        <v>116</v>
      </c>
      <c r="E110" s="755"/>
      <c r="F110" s="755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15.75">
      <c r="A112" s="177"/>
      <c r="B112" s="177"/>
      <c r="C112" s="760" t="s">
        <v>38</v>
      </c>
      <c r="D112" s="760"/>
      <c r="E112" s="760"/>
      <c r="F112" s="760"/>
      <c r="G112" s="760"/>
      <c r="H112" s="760"/>
      <c r="I112" s="760"/>
      <c r="J112" s="760"/>
      <c r="K112" s="760"/>
    </row>
    <row r="113" spans="1:11" ht="15.75">
      <c r="A113" s="740" t="s">
        <v>150</v>
      </c>
      <c r="B113" s="741"/>
      <c r="C113" s="742"/>
      <c r="D113" s="175"/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43"/>
      <c r="B114" s="744"/>
      <c r="C114" s="745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63" t="s">
        <v>7</v>
      </c>
      <c r="B117" s="765" t="s">
        <v>178</v>
      </c>
      <c r="C117" s="767" t="s">
        <v>151</v>
      </c>
      <c r="D117" s="379" t="s">
        <v>23449</v>
      </c>
      <c r="E117" s="769" t="s">
        <v>113</v>
      </c>
      <c r="F117" s="771" t="s">
        <v>118</v>
      </c>
      <c r="G117" s="767" t="s">
        <v>26</v>
      </c>
      <c r="H117" s="767" t="s">
        <v>117</v>
      </c>
      <c r="I117" s="773" t="s">
        <v>27</v>
      </c>
      <c r="J117" s="761" t="s">
        <v>10</v>
      </c>
      <c r="K117" s="762"/>
    </row>
    <row r="118" spans="1:11">
      <c r="A118" s="764"/>
      <c r="B118" s="766"/>
      <c r="C118" s="768"/>
      <c r="D118" s="431">
        <f>K9</f>
        <v>0.7</v>
      </c>
      <c r="E118" s="770"/>
      <c r="F118" s="772"/>
      <c r="G118" s="768"/>
      <c r="H118" s="768"/>
      <c r="I118" s="774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0.7</v>
      </c>
      <c r="E119" s="419">
        <v>1</v>
      </c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 t="s">
        <v>23588</v>
      </c>
      <c r="D120" s="430">
        <f t="shared" ref="D120:D174" si="4">$D$118</f>
        <v>0.7</v>
      </c>
      <c r="E120" s="419">
        <v>1</v>
      </c>
      <c r="F120" s="276">
        <v>3</v>
      </c>
      <c r="G120" s="291">
        <v>10</v>
      </c>
      <c r="H120" s="3">
        <f t="shared" ref="H120:H172" si="5">$F$11</f>
        <v>0</v>
      </c>
      <c r="I120" s="53">
        <f t="shared" ref="I120:I174" si="6">IF(D120=0,0,(G120/60*H120/D120+F120/60)*E120)</f>
        <v>0.05</v>
      </c>
      <c r="J120" s="53">
        <f>I120*инф.!$D$1</f>
        <v>12.5</v>
      </c>
      <c r="K120" s="53">
        <f>IF(I120=0,0,(инф.!$C$1)*I120)</f>
        <v>50</v>
      </c>
    </row>
    <row r="121" spans="1:11">
      <c r="A121" s="3">
        <v>3</v>
      </c>
      <c r="B121" s="276"/>
      <c r="C121" s="278"/>
      <c r="D121" s="430">
        <f t="shared" si="4"/>
        <v>0.7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0.7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0.7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0.7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0.7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0.7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0.7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0.7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0.7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0.7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0.7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0.7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0.7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0.7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0.7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0.7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0.7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0.7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0.7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0.7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0.7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4"/>
        <v>0.7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0.7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0.7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0.7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0.7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0.7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0.7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0.7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0.7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0.7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0.7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0.7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0.7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0.7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0.7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0.7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0.7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0.7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0.7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0.7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0.7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0.7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0.7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0.7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0.7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0.7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0.7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/>
      <c r="D169" s="430">
        <f t="shared" si="4"/>
        <v>0.7</v>
      </c>
      <c r="E169" s="421"/>
      <c r="F169" s="239"/>
      <c r="G169" s="241"/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0.7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0.7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0.7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0.7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0.7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50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23</v>
      </c>
      <c r="H177" s="10" t="s">
        <v>121</v>
      </c>
      <c r="I177" s="9">
        <f>SUM(I119:I176)</f>
        <v>0.05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50</v>
      </c>
      <c r="G180" s="753"/>
      <c r="H180" s="753"/>
      <c r="I180" s="753"/>
      <c r="J180" s="753"/>
      <c r="K180" s="753"/>
    </row>
    <row r="181" spans="1:14" ht="15.75">
      <c r="A181" s="281" t="s">
        <v>101</v>
      </c>
      <c r="B181" s="281"/>
      <c r="C181" s="754"/>
      <c r="D181" s="754"/>
      <c r="E181" s="754"/>
      <c r="F181" s="754"/>
      <c r="G181" s="754"/>
      <c r="H181" s="754"/>
      <c r="I181" s="754"/>
      <c r="J181" s="754"/>
      <c r="K181" s="754"/>
    </row>
    <row r="182" spans="1:14" ht="15.75">
      <c r="A182" s="747"/>
      <c r="B182" s="747"/>
      <c r="C182" s="747"/>
      <c r="D182" s="747"/>
      <c r="E182" s="747"/>
      <c r="F182" s="747"/>
      <c r="G182" s="747"/>
      <c r="H182" s="747"/>
      <c r="I182" s="747"/>
      <c r="J182" s="747"/>
      <c r="K182" s="747"/>
    </row>
    <row r="183" spans="1:14" ht="15.75">
      <c r="A183" s="747"/>
      <c r="B183" s="747"/>
      <c r="C183" s="747"/>
      <c r="D183" s="747"/>
      <c r="E183" s="747"/>
      <c r="F183" s="747"/>
      <c r="G183" s="747"/>
      <c r="H183" s="747"/>
      <c r="I183" s="747"/>
      <c r="J183" s="747"/>
      <c r="K183" s="747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37" t="str">
        <f>изд.1!A185</f>
        <v>Топоров Э.В.</v>
      </c>
      <c r="B185" s="737"/>
      <c r="C185" s="737"/>
      <c r="D185" s="737"/>
      <c r="E185" s="245"/>
      <c r="F185" s="245"/>
      <c r="G185" s="245"/>
      <c r="H185" s="737"/>
      <c r="I185" s="737"/>
      <c r="J185" s="737"/>
      <c r="K185" s="737"/>
    </row>
    <row r="186" spans="1:14">
      <c r="A186" s="738"/>
      <c r="B186" s="738"/>
      <c r="C186" s="738"/>
      <c r="D186" s="738"/>
      <c r="E186" s="248"/>
      <c r="F186" s="248"/>
      <c r="G186" s="248"/>
      <c r="H186" s="738"/>
      <c r="I186" s="738"/>
      <c r="J186" s="738"/>
      <c r="K186" s="738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17" t="str">
        <f>$A$3</f>
        <v>ООО БАЛТИК-ЛАЙТ</v>
      </c>
      <c r="D191" s="717"/>
      <c r="E191" s="717"/>
      <c r="F191" s="717"/>
      <c r="G191" s="717"/>
      <c r="H191" s="717"/>
      <c r="I191" s="717"/>
      <c r="J191" s="717"/>
      <c r="K191" s="717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8" t="s">
        <v>23459</v>
      </c>
      <c r="K192" s="719"/>
    </row>
    <row r="193" spans="1:11">
      <c r="A193" s="720">
        <v>1</v>
      </c>
      <c r="B193" s="722"/>
      <c r="C193" s="724" t="str">
        <f>C119</f>
        <v>Подготовка рабоч. проекта на производство</v>
      </c>
      <c r="D193" s="726"/>
      <c r="E193" s="736"/>
      <c r="F193" s="353"/>
      <c r="G193" s="730"/>
      <c r="H193" s="726"/>
      <c r="I193" s="357">
        <f>D193*E193</f>
        <v>0</v>
      </c>
      <c r="J193" s="732"/>
      <c r="K193" s="733"/>
    </row>
    <row r="194" spans="1:11" ht="15.75" thickBot="1">
      <c r="A194" s="721"/>
      <c r="B194" s="723"/>
      <c r="C194" s="725"/>
      <c r="D194" s="727"/>
      <c r="E194" s="729"/>
      <c r="F194" s="351"/>
      <c r="G194" s="731"/>
      <c r="H194" s="727"/>
      <c r="I194" s="358"/>
      <c r="J194" s="734"/>
      <c r="K194" s="735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7" t="str">
        <f>$A$3</f>
        <v>ООО БАЛТИК-ЛАЙТ</v>
      </c>
      <c r="D196" s="717"/>
      <c r="E196" s="717"/>
      <c r="F196" s="717"/>
      <c r="G196" s="717"/>
      <c r="H196" s="717"/>
      <c r="I196" s="717"/>
      <c r="J196" s="717"/>
      <c r="K196" s="717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8" t="s">
        <v>23459</v>
      </c>
      <c r="K197" s="719"/>
    </row>
    <row r="198" spans="1:11">
      <c r="A198" s="720">
        <v>2</v>
      </c>
      <c r="B198" s="722"/>
      <c r="C198" s="724" t="str">
        <f>C120</f>
        <v>Демонтаж банера</v>
      </c>
      <c r="D198" s="726"/>
      <c r="E198" s="728" t="e">
        <f>J120/H120</f>
        <v>#DIV/0!</v>
      </c>
      <c r="F198" s="353"/>
      <c r="G198" s="730"/>
      <c r="H198" s="726">
        <v>1</v>
      </c>
      <c r="I198" s="357" t="e">
        <f>D198*E198</f>
        <v>#DIV/0!</v>
      </c>
      <c r="J198" s="732"/>
      <c r="K198" s="733"/>
    </row>
    <row r="199" spans="1:11" ht="15.75" thickBot="1">
      <c r="A199" s="721"/>
      <c r="B199" s="723"/>
      <c r="C199" s="725"/>
      <c r="D199" s="727"/>
      <c r="E199" s="729"/>
      <c r="F199" s="351"/>
      <c r="G199" s="731"/>
      <c r="H199" s="727"/>
      <c r="I199" s="358"/>
      <c r="J199" s="734"/>
      <c r="K199" s="735"/>
    </row>
    <row r="200" spans="1:11" ht="15.75" thickBot="1"/>
    <row r="201" spans="1:11" ht="16.5" thickBot="1">
      <c r="A201" s="370"/>
      <c r="B201" s="370"/>
      <c r="C201" s="717" t="str">
        <f>$A$3</f>
        <v>ООО БАЛТИК-ЛАЙТ</v>
      </c>
      <c r="D201" s="717"/>
      <c r="E201" s="717"/>
      <c r="F201" s="717"/>
      <c r="G201" s="717"/>
      <c r="H201" s="717"/>
      <c r="I201" s="717"/>
      <c r="J201" s="717"/>
      <c r="K201" s="717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8" t="s">
        <v>23459</v>
      </c>
      <c r="K202" s="719"/>
    </row>
    <row r="203" spans="1:11">
      <c r="A203" s="720">
        <v>3</v>
      </c>
      <c r="B203" s="722"/>
      <c r="C203" s="724">
        <f>C121</f>
        <v>0</v>
      </c>
      <c r="D203" s="726"/>
      <c r="E203" s="728" t="e">
        <f>J121/H121</f>
        <v>#DIV/0!</v>
      </c>
      <c r="F203" s="353"/>
      <c r="G203" s="730"/>
      <c r="H203" s="726">
        <v>1</v>
      </c>
      <c r="I203" s="357" t="e">
        <f>D203*E203</f>
        <v>#DIV/0!</v>
      </c>
      <c r="J203" s="732"/>
      <c r="K203" s="733"/>
    </row>
    <row r="204" spans="1:11" ht="15.75" thickBot="1">
      <c r="A204" s="721"/>
      <c r="B204" s="723"/>
      <c r="C204" s="725"/>
      <c r="D204" s="727"/>
      <c r="E204" s="729"/>
      <c r="F204" s="351"/>
      <c r="G204" s="731"/>
      <c r="H204" s="727"/>
      <c r="I204" s="358"/>
      <c r="J204" s="734"/>
      <c r="K204" s="735"/>
    </row>
    <row r="205" spans="1:11" ht="15.75" thickBot="1"/>
    <row r="206" spans="1:11" ht="16.5" thickBot="1">
      <c r="A206" s="370"/>
      <c r="B206" s="370"/>
      <c r="C206" s="717" t="str">
        <f>$A$3</f>
        <v>ООО БАЛТИК-ЛАЙТ</v>
      </c>
      <c r="D206" s="717"/>
      <c r="E206" s="717"/>
      <c r="F206" s="717"/>
      <c r="G206" s="717"/>
      <c r="H206" s="717"/>
      <c r="I206" s="717"/>
      <c r="J206" s="717"/>
      <c r="K206" s="717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8" t="s">
        <v>23459</v>
      </c>
      <c r="K207" s="719"/>
    </row>
    <row r="208" spans="1:11">
      <c r="A208" s="720">
        <v>4</v>
      </c>
      <c r="B208" s="722"/>
      <c r="C208" s="724">
        <f>C122</f>
        <v>0</v>
      </c>
      <c r="D208" s="726"/>
      <c r="E208" s="728" t="e">
        <f>J122/H122</f>
        <v>#DIV/0!</v>
      </c>
      <c r="F208" s="353"/>
      <c r="G208" s="730"/>
      <c r="H208" s="726">
        <v>1</v>
      </c>
      <c r="I208" s="357" t="e">
        <f>D208*E208</f>
        <v>#DIV/0!</v>
      </c>
      <c r="J208" s="732"/>
      <c r="K208" s="733"/>
    </row>
    <row r="209" spans="1:11" ht="15.75" thickBot="1">
      <c r="A209" s="721"/>
      <c r="B209" s="723"/>
      <c r="C209" s="725"/>
      <c r="D209" s="727"/>
      <c r="E209" s="729"/>
      <c r="F209" s="351"/>
      <c r="G209" s="731"/>
      <c r="H209" s="727"/>
      <c r="I209" s="358"/>
      <c r="J209" s="734"/>
      <c r="K209" s="735"/>
    </row>
    <row r="210" spans="1:11" ht="15.75" thickBot="1"/>
    <row r="211" spans="1:11" ht="16.5" thickBot="1">
      <c r="A211" s="370"/>
      <c r="B211" s="370"/>
      <c r="C211" s="717" t="str">
        <f>$A$3</f>
        <v>ООО БАЛТИК-ЛАЙТ</v>
      </c>
      <c r="D211" s="717"/>
      <c r="E211" s="717"/>
      <c r="F211" s="717"/>
      <c r="G211" s="717"/>
      <c r="H211" s="717"/>
      <c r="I211" s="717"/>
      <c r="J211" s="717"/>
      <c r="K211" s="717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8" t="s">
        <v>23459</v>
      </c>
      <c r="K212" s="719"/>
    </row>
    <row r="213" spans="1:11">
      <c r="A213" s="720">
        <v>5</v>
      </c>
      <c r="B213" s="722"/>
      <c r="C213" s="724">
        <f>C123</f>
        <v>0</v>
      </c>
      <c r="D213" s="726"/>
      <c r="E213" s="728" t="e">
        <f>J123/H123</f>
        <v>#DIV/0!</v>
      </c>
      <c r="F213" s="353"/>
      <c r="G213" s="730"/>
      <c r="H213" s="726">
        <v>1</v>
      </c>
      <c r="I213" s="357" t="e">
        <f>D213*E213</f>
        <v>#DIV/0!</v>
      </c>
      <c r="J213" s="732"/>
      <c r="K213" s="733"/>
    </row>
    <row r="214" spans="1:11" ht="15.75" thickBot="1">
      <c r="A214" s="721"/>
      <c r="B214" s="723"/>
      <c r="C214" s="725"/>
      <c r="D214" s="727"/>
      <c r="E214" s="729"/>
      <c r="F214" s="351"/>
      <c r="G214" s="731"/>
      <c r="H214" s="727"/>
      <c r="I214" s="358"/>
      <c r="J214" s="734"/>
      <c r="K214" s="735"/>
    </row>
    <row r="215" spans="1:11" ht="15.75" thickBot="1"/>
    <row r="216" spans="1:11" ht="16.5" thickBot="1">
      <c r="A216" s="370"/>
      <c r="B216" s="370"/>
      <c r="C216" s="717" t="str">
        <f>$A$3</f>
        <v>ООО БАЛТИК-ЛАЙТ</v>
      </c>
      <c r="D216" s="717"/>
      <c r="E216" s="717"/>
      <c r="F216" s="717"/>
      <c r="G216" s="717"/>
      <c r="H216" s="717"/>
      <c r="I216" s="717"/>
      <c r="J216" s="717"/>
      <c r="K216" s="717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8" t="s">
        <v>23459</v>
      </c>
      <c r="K217" s="719"/>
    </row>
    <row r="218" spans="1:11">
      <c r="A218" s="720">
        <v>6</v>
      </c>
      <c r="B218" s="722"/>
      <c r="C218" s="724">
        <f>C124</f>
        <v>0</v>
      </c>
      <c r="D218" s="726"/>
      <c r="E218" s="728" t="e">
        <f>J124/H124</f>
        <v>#DIV/0!</v>
      </c>
      <c r="F218" s="353"/>
      <c r="G218" s="730"/>
      <c r="H218" s="726">
        <v>1</v>
      </c>
      <c r="I218" s="357" t="e">
        <f>D218*E218</f>
        <v>#DIV/0!</v>
      </c>
      <c r="J218" s="732"/>
      <c r="K218" s="733"/>
    </row>
    <row r="219" spans="1:11" ht="15.75" thickBot="1">
      <c r="A219" s="721"/>
      <c r="B219" s="723"/>
      <c r="C219" s="725"/>
      <c r="D219" s="727"/>
      <c r="E219" s="729"/>
      <c r="F219" s="351"/>
      <c r="G219" s="731"/>
      <c r="H219" s="727"/>
      <c r="I219" s="358"/>
      <c r="J219" s="734"/>
      <c r="K219" s="735"/>
    </row>
    <row r="220" spans="1:11" ht="15.75" thickBot="1"/>
    <row r="221" spans="1:11" ht="16.5" thickBot="1">
      <c r="A221" s="370"/>
      <c r="B221" s="370"/>
      <c r="C221" s="717" t="str">
        <f>$A$3</f>
        <v>ООО БАЛТИК-ЛАЙТ</v>
      </c>
      <c r="D221" s="717"/>
      <c r="E221" s="717"/>
      <c r="F221" s="717"/>
      <c r="G221" s="717"/>
      <c r="H221" s="717"/>
      <c r="I221" s="717"/>
      <c r="J221" s="717"/>
      <c r="K221" s="717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8" t="s">
        <v>23459</v>
      </c>
      <c r="K222" s="719"/>
    </row>
    <row r="223" spans="1:11">
      <c r="A223" s="720">
        <v>7</v>
      </c>
      <c r="B223" s="722"/>
      <c r="C223" s="724">
        <f>C125</f>
        <v>0</v>
      </c>
      <c r="D223" s="726"/>
      <c r="E223" s="728" t="e">
        <f>J125/H125</f>
        <v>#DIV/0!</v>
      </c>
      <c r="F223" s="353"/>
      <c r="G223" s="730"/>
      <c r="H223" s="726">
        <v>1</v>
      </c>
      <c r="I223" s="357" t="e">
        <f>D223*E223</f>
        <v>#DIV/0!</v>
      </c>
      <c r="J223" s="732"/>
      <c r="K223" s="733"/>
    </row>
    <row r="224" spans="1:11" ht="15.75" thickBot="1">
      <c r="A224" s="721"/>
      <c r="B224" s="723"/>
      <c r="C224" s="725"/>
      <c r="D224" s="727"/>
      <c r="E224" s="729"/>
      <c r="F224" s="351"/>
      <c r="G224" s="731"/>
      <c r="H224" s="727"/>
      <c r="I224" s="358"/>
      <c r="J224" s="734"/>
      <c r="K224" s="735"/>
    </row>
    <row r="225" spans="1:11" ht="15.75" thickBot="1"/>
    <row r="226" spans="1:11" ht="16.5" thickBot="1">
      <c r="A226" s="370"/>
      <c r="B226" s="370"/>
      <c r="C226" s="717" t="str">
        <f>$A$3</f>
        <v>ООО БАЛТИК-ЛАЙТ</v>
      </c>
      <c r="D226" s="717"/>
      <c r="E226" s="717"/>
      <c r="F226" s="717"/>
      <c r="G226" s="717"/>
      <c r="H226" s="717"/>
      <c r="I226" s="717"/>
      <c r="J226" s="717"/>
      <c r="K226" s="717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8" t="s">
        <v>23459</v>
      </c>
      <c r="K227" s="719"/>
    </row>
    <row r="228" spans="1:11">
      <c r="A228" s="720">
        <v>8</v>
      </c>
      <c r="B228" s="722"/>
      <c r="C228" s="724">
        <f>C126</f>
        <v>0</v>
      </c>
      <c r="D228" s="726"/>
      <c r="E228" s="728" t="e">
        <f>J126/H126</f>
        <v>#DIV/0!</v>
      </c>
      <c r="F228" s="353"/>
      <c r="G228" s="730"/>
      <c r="H228" s="726">
        <v>1</v>
      </c>
      <c r="I228" s="357" t="e">
        <f>D228*E228</f>
        <v>#DIV/0!</v>
      </c>
      <c r="J228" s="732"/>
      <c r="K228" s="733"/>
    </row>
    <row r="229" spans="1:11" ht="15.75" thickBot="1">
      <c r="A229" s="721"/>
      <c r="B229" s="723"/>
      <c r="C229" s="725"/>
      <c r="D229" s="727"/>
      <c r="E229" s="729"/>
      <c r="F229" s="351"/>
      <c r="G229" s="731"/>
      <c r="H229" s="727"/>
      <c r="I229" s="358"/>
      <c r="J229" s="734"/>
      <c r="K229" s="735"/>
    </row>
    <row r="230" spans="1:11" ht="15.75" thickBot="1"/>
    <row r="231" spans="1:11" ht="16.5" thickBot="1">
      <c r="A231" s="370"/>
      <c r="B231" s="370"/>
      <c r="C231" s="717" t="str">
        <f>$A$3</f>
        <v>ООО БАЛТИК-ЛАЙТ</v>
      </c>
      <c r="D231" s="717"/>
      <c r="E231" s="717"/>
      <c r="F231" s="717"/>
      <c r="G231" s="717"/>
      <c r="H231" s="717"/>
      <c r="I231" s="717"/>
      <c r="J231" s="717"/>
      <c r="K231" s="717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8" t="s">
        <v>23459</v>
      </c>
      <c r="K232" s="719"/>
    </row>
    <row r="233" spans="1:11">
      <c r="A233" s="720">
        <v>9</v>
      </c>
      <c r="B233" s="722"/>
      <c r="C233" s="724">
        <f>C127</f>
        <v>0</v>
      </c>
      <c r="D233" s="726"/>
      <c r="E233" s="728" t="e">
        <f>J127/H127</f>
        <v>#DIV/0!</v>
      </c>
      <c r="F233" s="353"/>
      <c r="G233" s="730"/>
      <c r="H233" s="726">
        <v>1</v>
      </c>
      <c r="I233" s="357" t="e">
        <f>D233*E233</f>
        <v>#DIV/0!</v>
      </c>
      <c r="J233" s="732"/>
      <c r="K233" s="733"/>
    </row>
    <row r="234" spans="1:11" ht="15.75" thickBot="1">
      <c r="A234" s="721"/>
      <c r="B234" s="723"/>
      <c r="C234" s="725"/>
      <c r="D234" s="727"/>
      <c r="E234" s="729"/>
      <c r="F234" s="351"/>
      <c r="G234" s="731"/>
      <c r="H234" s="727"/>
      <c r="I234" s="358"/>
      <c r="J234" s="734"/>
      <c r="K234" s="735"/>
    </row>
    <row r="235" spans="1:11" ht="15.75" thickBot="1"/>
    <row r="236" spans="1:11" ht="16.5" thickBot="1">
      <c r="A236" s="370"/>
      <c r="B236" s="370"/>
      <c r="C236" s="717" t="str">
        <f>$A$3</f>
        <v>ООО БАЛТИК-ЛАЙТ</v>
      </c>
      <c r="D236" s="717"/>
      <c r="E236" s="717"/>
      <c r="F236" s="717"/>
      <c r="G236" s="717"/>
      <c r="H236" s="717"/>
      <c r="I236" s="717"/>
      <c r="J236" s="717"/>
      <c r="K236" s="717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8" t="s">
        <v>23459</v>
      </c>
      <c r="K237" s="719"/>
    </row>
    <row r="238" spans="1:11">
      <c r="A238" s="720">
        <v>10</v>
      </c>
      <c r="B238" s="722"/>
      <c r="C238" s="724">
        <f>C128</f>
        <v>0</v>
      </c>
      <c r="D238" s="726"/>
      <c r="E238" s="728" t="e">
        <f>J128/H128</f>
        <v>#DIV/0!</v>
      </c>
      <c r="F238" s="353"/>
      <c r="G238" s="730"/>
      <c r="H238" s="726">
        <v>1</v>
      </c>
      <c r="I238" s="357" t="e">
        <f>D238*E238</f>
        <v>#DIV/0!</v>
      </c>
      <c r="J238" s="732"/>
      <c r="K238" s="733"/>
    </row>
    <row r="239" spans="1:11" ht="15.75" thickBot="1">
      <c r="A239" s="721"/>
      <c r="B239" s="723"/>
      <c r="C239" s="725"/>
      <c r="D239" s="727"/>
      <c r="E239" s="729"/>
      <c r="F239" s="351"/>
      <c r="G239" s="731"/>
      <c r="H239" s="727"/>
      <c r="I239" s="358"/>
      <c r="J239" s="734"/>
      <c r="K239" s="735"/>
    </row>
    <row r="240" spans="1:11" ht="15.75" thickBot="1"/>
    <row r="241" spans="1:11" ht="16.5" thickBot="1">
      <c r="A241" s="370"/>
      <c r="B241" s="370"/>
      <c r="C241" s="717" t="str">
        <f>$A$3</f>
        <v>ООО БАЛТИК-ЛАЙТ</v>
      </c>
      <c r="D241" s="717"/>
      <c r="E241" s="717"/>
      <c r="F241" s="717"/>
      <c r="G241" s="717"/>
      <c r="H241" s="717"/>
      <c r="I241" s="717"/>
      <c r="J241" s="717"/>
      <c r="K241" s="717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8" t="s">
        <v>23459</v>
      </c>
      <c r="K242" s="719"/>
    </row>
    <row r="243" spans="1:11">
      <c r="A243" s="720">
        <v>11</v>
      </c>
      <c r="B243" s="722"/>
      <c r="C243" s="724">
        <f>C129</f>
        <v>0</v>
      </c>
      <c r="D243" s="726"/>
      <c r="E243" s="728" t="e">
        <f>J129/H129</f>
        <v>#DIV/0!</v>
      </c>
      <c r="F243" s="353"/>
      <c r="G243" s="730"/>
      <c r="H243" s="726">
        <v>1</v>
      </c>
      <c r="I243" s="357" t="e">
        <f>D243*E243</f>
        <v>#DIV/0!</v>
      </c>
      <c r="J243" s="732"/>
      <c r="K243" s="733"/>
    </row>
    <row r="244" spans="1:11" ht="15.75" thickBot="1">
      <c r="A244" s="721"/>
      <c r="B244" s="723"/>
      <c r="C244" s="725"/>
      <c r="D244" s="727"/>
      <c r="E244" s="729"/>
      <c r="F244" s="351"/>
      <c r="G244" s="731"/>
      <c r="H244" s="727"/>
      <c r="I244" s="358"/>
      <c r="J244" s="734"/>
      <c r="K244" s="735"/>
    </row>
    <row r="245" spans="1:11" ht="15.75" thickBot="1"/>
    <row r="246" spans="1:11" ht="16.5" thickBot="1">
      <c r="A246" s="370"/>
      <c r="B246" s="370"/>
      <c r="C246" s="717" t="str">
        <f>$A$3</f>
        <v>ООО БАЛТИК-ЛАЙТ</v>
      </c>
      <c r="D246" s="717"/>
      <c r="E246" s="717"/>
      <c r="F246" s="717"/>
      <c r="G246" s="717"/>
      <c r="H246" s="717"/>
      <c r="I246" s="717"/>
      <c r="J246" s="717"/>
      <c r="K246" s="717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8" t="s">
        <v>23459</v>
      </c>
      <c r="K247" s="719"/>
    </row>
    <row r="248" spans="1:11">
      <c r="A248" s="720">
        <v>12</v>
      </c>
      <c r="B248" s="722"/>
      <c r="C248" s="724">
        <f>C130</f>
        <v>0</v>
      </c>
      <c r="D248" s="726"/>
      <c r="E248" s="728" t="e">
        <f>J130/H130</f>
        <v>#DIV/0!</v>
      </c>
      <c r="F248" s="353"/>
      <c r="G248" s="730"/>
      <c r="H248" s="726">
        <v>1</v>
      </c>
      <c r="I248" s="357" t="e">
        <f>D248*E248</f>
        <v>#DIV/0!</v>
      </c>
      <c r="J248" s="732"/>
      <c r="K248" s="733"/>
    </row>
    <row r="249" spans="1:11" ht="15.75" thickBot="1">
      <c r="A249" s="721"/>
      <c r="B249" s="723"/>
      <c r="C249" s="725"/>
      <c r="D249" s="727"/>
      <c r="E249" s="729"/>
      <c r="F249" s="351"/>
      <c r="G249" s="731"/>
      <c r="H249" s="727"/>
      <c r="I249" s="358"/>
      <c r="J249" s="734"/>
      <c r="K249" s="735"/>
    </row>
    <row r="250" spans="1:11" ht="15.75" thickBot="1"/>
    <row r="251" spans="1:11" ht="16.5" thickBot="1">
      <c r="A251" s="370"/>
      <c r="B251" s="370"/>
      <c r="C251" s="717" t="str">
        <f>$A$3</f>
        <v>ООО БАЛТИК-ЛАЙТ</v>
      </c>
      <c r="D251" s="717"/>
      <c r="E251" s="717"/>
      <c r="F251" s="717"/>
      <c r="G251" s="717"/>
      <c r="H251" s="717"/>
      <c r="I251" s="717"/>
      <c r="J251" s="717"/>
      <c r="K251" s="717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8" t="s">
        <v>23459</v>
      </c>
      <c r="K252" s="719"/>
    </row>
    <row r="253" spans="1:11">
      <c r="A253" s="720">
        <v>13</v>
      </c>
      <c r="B253" s="722"/>
      <c r="C253" s="724">
        <f>C131</f>
        <v>0</v>
      </c>
      <c r="D253" s="726"/>
      <c r="E253" s="728" t="e">
        <f>J131/H131</f>
        <v>#DIV/0!</v>
      </c>
      <c r="F253" s="353"/>
      <c r="G253" s="730"/>
      <c r="H253" s="726">
        <v>1</v>
      </c>
      <c r="I253" s="357" t="e">
        <f>D253*E253</f>
        <v>#DIV/0!</v>
      </c>
      <c r="J253" s="732"/>
      <c r="K253" s="733"/>
    </row>
    <row r="254" spans="1:11" ht="15.75" thickBot="1">
      <c r="A254" s="721"/>
      <c r="B254" s="723"/>
      <c r="C254" s="725"/>
      <c r="D254" s="727"/>
      <c r="E254" s="729"/>
      <c r="F254" s="351"/>
      <c r="G254" s="731"/>
      <c r="H254" s="727"/>
      <c r="I254" s="358"/>
      <c r="J254" s="734"/>
      <c r="K254" s="735"/>
    </row>
    <row r="255" spans="1:11" ht="15.75" thickBot="1"/>
    <row r="256" spans="1:11" ht="16.5" thickBot="1">
      <c r="A256" s="370"/>
      <c r="B256" s="370"/>
      <c r="C256" s="717" t="str">
        <f>$A$3</f>
        <v>ООО БАЛТИК-ЛАЙТ</v>
      </c>
      <c r="D256" s="717"/>
      <c r="E256" s="717"/>
      <c r="F256" s="717"/>
      <c r="G256" s="717"/>
      <c r="H256" s="717"/>
      <c r="I256" s="717"/>
      <c r="J256" s="717"/>
      <c r="K256" s="717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8" t="s">
        <v>23459</v>
      </c>
      <c r="K257" s="719"/>
    </row>
    <row r="258" spans="1:11">
      <c r="A258" s="720">
        <v>14</v>
      </c>
      <c r="B258" s="722"/>
      <c r="C258" s="724">
        <f>C132</f>
        <v>0</v>
      </c>
      <c r="D258" s="726"/>
      <c r="E258" s="728" t="e">
        <f>J132/H132</f>
        <v>#DIV/0!</v>
      </c>
      <c r="F258" s="353"/>
      <c r="G258" s="730"/>
      <c r="H258" s="726">
        <v>1</v>
      </c>
      <c r="I258" s="357" t="e">
        <f>D258*E258</f>
        <v>#DIV/0!</v>
      </c>
      <c r="J258" s="732"/>
      <c r="K258" s="733"/>
    </row>
    <row r="259" spans="1:11" ht="15.75" thickBot="1">
      <c r="A259" s="721"/>
      <c r="B259" s="723"/>
      <c r="C259" s="725"/>
      <c r="D259" s="727"/>
      <c r="E259" s="729"/>
      <c r="F259" s="351"/>
      <c r="G259" s="731"/>
      <c r="H259" s="727"/>
      <c r="I259" s="358"/>
      <c r="J259" s="734"/>
      <c r="K259" s="735"/>
    </row>
    <row r="260" spans="1:11" ht="15.75" thickBot="1"/>
    <row r="261" spans="1:11" ht="16.5" thickBot="1">
      <c r="A261" s="370"/>
      <c r="B261" s="370"/>
      <c r="C261" s="717" t="str">
        <f>$A$3</f>
        <v>ООО БАЛТИК-ЛАЙТ</v>
      </c>
      <c r="D261" s="717"/>
      <c r="E261" s="717"/>
      <c r="F261" s="717"/>
      <c r="G261" s="717"/>
      <c r="H261" s="717"/>
      <c r="I261" s="717"/>
      <c r="J261" s="717"/>
      <c r="K261" s="717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8" t="s">
        <v>23459</v>
      </c>
      <c r="K262" s="719"/>
    </row>
    <row r="263" spans="1:11">
      <c r="A263" s="720">
        <v>15</v>
      </c>
      <c r="B263" s="722"/>
      <c r="C263" s="724">
        <f>C133</f>
        <v>0</v>
      </c>
      <c r="D263" s="726"/>
      <c r="E263" s="728" t="e">
        <f>J133/H133</f>
        <v>#DIV/0!</v>
      </c>
      <c r="F263" s="353"/>
      <c r="G263" s="730"/>
      <c r="H263" s="726">
        <v>1</v>
      </c>
      <c r="I263" s="357" t="e">
        <f>D263*E263</f>
        <v>#DIV/0!</v>
      </c>
      <c r="J263" s="732"/>
      <c r="K263" s="733"/>
    </row>
    <row r="264" spans="1:11" ht="15.75" thickBot="1">
      <c r="A264" s="721"/>
      <c r="B264" s="723"/>
      <c r="C264" s="725"/>
      <c r="D264" s="727"/>
      <c r="E264" s="729"/>
      <c r="F264" s="351"/>
      <c r="G264" s="731"/>
      <c r="H264" s="727"/>
      <c r="I264" s="358"/>
      <c r="J264" s="734"/>
      <c r="K264" s="735"/>
    </row>
    <row r="265" spans="1:11" ht="15.75" thickBot="1"/>
    <row r="266" spans="1:11" ht="16.5" thickBot="1">
      <c r="A266" s="370"/>
      <c r="B266" s="370"/>
      <c r="C266" s="717" t="str">
        <f>$A$3</f>
        <v>ООО БАЛТИК-ЛАЙТ</v>
      </c>
      <c r="D266" s="717"/>
      <c r="E266" s="717"/>
      <c r="F266" s="717"/>
      <c r="G266" s="717"/>
      <c r="H266" s="717"/>
      <c r="I266" s="717"/>
      <c r="J266" s="717"/>
      <c r="K266" s="717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8" t="s">
        <v>23459</v>
      </c>
      <c r="K267" s="719"/>
    </row>
    <row r="268" spans="1:11">
      <c r="A268" s="720">
        <v>16</v>
      </c>
      <c r="B268" s="722"/>
      <c r="C268" s="724">
        <f>C134</f>
        <v>0</v>
      </c>
      <c r="D268" s="726"/>
      <c r="E268" s="728" t="e">
        <f>J134/H134</f>
        <v>#DIV/0!</v>
      </c>
      <c r="F268" s="353"/>
      <c r="G268" s="730"/>
      <c r="H268" s="726">
        <v>1</v>
      </c>
      <c r="I268" s="357" t="e">
        <f>D268*E268</f>
        <v>#DIV/0!</v>
      </c>
      <c r="J268" s="732"/>
      <c r="K268" s="733"/>
    </row>
    <row r="269" spans="1:11" ht="15.75" thickBot="1">
      <c r="A269" s="721"/>
      <c r="B269" s="723"/>
      <c r="C269" s="725"/>
      <c r="D269" s="727"/>
      <c r="E269" s="729"/>
      <c r="F269" s="351"/>
      <c r="G269" s="731"/>
      <c r="H269" s="727"/>
      <c r="I269" s="358"/>
      <c r="J269" s="734"/>
      <c r="K269" s="735"/>
    </row>
    <row r="270" spans="1:11" ht="15.75" thickBot="1"/>
    <row r="271" spans="1:11" ht="16.5" thickBot="1">
      <c r="A271" s="370"/>
      <c r="B271" s="370"/>
      <c r="C271" s="717" t="str">
        <f>$A$3</f>
        <v>ООО БАЛТИК-ЛАЙТ</v>
      </c>
      <c r="D271" s="717"/>
      <c r="E271" s="717"/>
      <c r="F271" s="717"/>
      <c r="G271" s="717"/>
      <c r="H271" s="717"/>
      <c r="I271" s="717"/>
      <c r="J271" s="717"/>
      <c r="K271" s="717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8" t="s">
        <v>23459</v>
      </c>
      <c r="K272" s="719"/>
    </row>
    <row r="273" spans="1:11">
      <c r="A273" s="720">
        <v>17</v>
      </c>
      <c r="B273" s="722"/>
      <c r="C273" s="724">
        <f>C135</f>
        <v>0</v>
      </c>
      <c r="D273" s="726"/>
      <c r="E273" s="728" t="e">
        <f>J135/H135</f>
        <v>#DIV/0!</v>
      </c>
      <c r="F273" s="378"/>
      <c r="G273" s="730"/>
      <c r="H273" s="726">
        <v>1</v>
      </c>
      <c r="I273" s="357" t="e">
        <f>D273*E273</f>
        <v>#DIV/0!</v>
      </c>
      <c r="J273" s="732"/>
      <c r="K273" s="733"/>
    </row>
    <row r="274" spans="1:11" ht="15.75" thickBot="1">
      <c r="A274" s="721"/>
      <c r="B274" s="723"/>
      <c r="C274" s="725"/>
      <c r="D274" s="727"/>
      <c r="E274" s="729"/>
      <c r="F274" s="351"/>
      <c r="G274" s="731"/>
      <c r="H274" s="727"/>
      <c r="I274" s="358"/>
      <c r="J274" s="734"/>
      <c r="K274" s="735"/>
    </row>
    <row r="275" spans="1:11" ht="15.75" thickBot="1"/>
    <row r="276" spans="1:11" ht="16.5" thickBot="1">
      <c r="A276" s="370"/>
      <c r="B276" s="370"/>
      <c r="C276" s="717" t="str">
        <f>$A$3</f>
        <v>ООО БАЛТИК-ЛАЙТ</v>
      </c>
      <c r="D276" s="717"/>
      <c r="E276" s="717"/>
      <c r="F276" s="717"/>
      <c r="G276" s="717"/>
      <c r="H276" s="717"/>
      <c r="I276" s="717"/>
      <c r="J276" s="717"/>
      <c r="K276" s="717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8" t="s">
        <v>23459</v>
      </c>
      <c r="K277" s="719"/>
    </row>
    <row r="278" spans="1:11">
      <c r="A278" s="720">
        <v>18</v>
      </c>
      <c r="B278" s="722"/>
      <c r="C278" s="724">
        <f>C136</f>
        <v>0</v>
      </c>
      <c r="D278" s="726"/>
      <c r="E278" s="728" t="e">
        <f>J136/H136</f>
        <v>#DIV/0!</v>
      </c>
      <c r="F278" s="378"/>
      <c r="G278" s="730"/>
      <c r="H278" s="726">
        <v>1</v>
      </c>
      <c r="I278" s="357" t="e">
        <f>D278*E278</f>
        <v>#DIV/0!</v>
      </c>
      <c r="J278" s="732"/>
      <c r="K278" s="733"/>
    </row>
    <row r="279" spans="1:11" ht="15.75" thickBot="1">
      <c r="A279" s="721"/>
      <c r="B279" s="723"/>
      <c r="C279" s="725"/>
      <c r="D279" s="727"/>
      <c r="E279" s="729"/>
      <c r="F279" s="351"/>
      <c r="G279" s="731"/>
      <c r="H279" s="727"/>
      <c r="I279" s="358"/>
      <c r="J279" s="734"/>
      <c r="K279" s="735"/>
    </row>
    <row r="280" spans="1:11" ht="15.75" thickBot="1"/>
    <row r="281" spans="1:11" ht="16.5" thickBot="1">
      <c r="A281" s="370"/>
      <c r="B281" s="370"/>
      <c r="C281" s="717" t="str">
        <f>$A$3</f>
        <v>ООО БАЛТИК-ЛАЙТ</v>
      </c>
      <c r="D281" s="717"/>
      <c r="E281" s="717"/>
      <c r="F281" s="717"/>
      <c r="G281" s="717"/>
      <c r="H281" s="717"/>
      <c r="I281" s="717"/>
      <c r="J281" s="717"/>
      <c r="K281" s="717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8" t="s">
        <v>23459</v>
      </c>
      <c r="K282" s="719"/>
    </row>
    <row r="283" spans="1:11">
      <c r="A283" s="720">
        <v>19</v>
      </c>
      <c r="B283" s="722"/>
      <c r="C283" s="724">
        <f>C137</f>
        <v>0</v>
      </c>
      <c r="D283" s="726"/>
      <c r="E283" s="728" t="e">
        <f>J137/H137</f>
        <v>#DIV/0!</v>
      </c>
      <c r="F283" s="378"/>
      <c r="G283" s="730"/>
      <c r="H283" s="726">
        <v>1</v>
      </c>
      <c r="I283" s="357" t="e">
        <f>D283*E283</f>
        <v>#DIV/0!</v>
      </c>
      <c r="J283" s="732"/>
      <c r="K283" s="733"/>
    </row>
    <row r="284" spans="1:11" ht="15.75" thickBot="1">
      <c r="A284" s="721"/>
      <c r="B284" s="723"/>
      <c r="C284" s="725"/>
      <c r="D284" s="727"/>
      <c r="E284" s="729"/>
      <c r="F284" s="351"/>
      <c r="G284" s="731"/>
      <c r="H284" s="727"/>
      <c r="I284" s="358"/>
      <c r="J284" s="734"/>
      <c r="K284" s="735"/>
    </row>
    <row r="285" spans="1:11" ht="15.75" thickBot="1"/>
    <row r="286" spans="1:11" ht="16.5" thickBot="1">
      <c r="A286" s="370"/>
      <c r="B286" s="370"/>
      <c r="C286" s="717" t="str">
        <f>$A$3</f>
        <v>ООО БАЛТИК-ЛАЙТ</v>
      </c>
      <c r="D286" s="717"/>
      <c r="E286" s="717"/>
      <c r="F286" s="717"/>
      <c r="G286" s="717"/>
      <c r="H286" s="717"/>
      <c r="I286" s="717"/>
      <c r="J286" s="717"/>
      <c r="K286" s="717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8" t="s">
        <v>23459</v>
      </c>
      <c r="K287" s="719"/>
    </row>
    <row r="288" spans="1:11">
      <c r="A288" s="720">
        <v>20</v>
      </c>
      <c r="B288" s="722"/>
      <c r="C288" s="724">
        <f>C138</f>
        <v>0</v>
      </c>
      <c r="D288" s="726"/>
      <c r="E288" s="728" t="e">
        <f>J138/H138</f>
        <v>#DIV/0!</v>
      </c>
      <c r="F288" s="378"/>
      <c r="G288" s="730"/>
      <c r="H288" s="726">
        <v>1</v>
      </c>
      <c r="I288" s="357" t="e">
        <f>D288*E288</f>
        <v>#DIV/0!</v>
      </c>
      <c r="J288" s="732"/>
      <c r="K288" s="733"/>
    </row>
    <row r="289" spans="1:11" ht="15.75" thickBot="1">
      <c r="A289" s="721"/>
      <c r="B289" s="723"/>
      <c r="C289" s="725"/>
      <c r="D289" s="727"/>
      <c r="E289" s="729"/>
      <c r="F289" s="351"/>
      <c r="G289" s="731"/>
      <c r="H289" s="727"/>
      <c r="I289" s="358"/>
      <c r="J289" s="734"/>
      <c r="K289" s="735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45" priority="6" operator="greaterThan">
      <formula>0</formula>
    </cfRule>
  </conditionalFormatting>
  <conditionalFormatting sqref="G180:K180 C181:K183 A182:B183">
    <cfRule type="cellIs" dxfId="44" priority="5" operator="greaterThan">
      <formula>0</formula>
    </cfRule>
  </conditionalFormatting>
  <conditionalFormatting sqref="G180:K180 C181:K183 A182:B183">
    <cfRule type="cellIs" dxfId="43" priority="4" operator="greaterThan">
      <formula>0</formula>
    </cfRule>
  </conditionalFormatting>
  <conditionalFormatting sqref="G180:K180 C181:K183 A182:B183">
    <cfRule type="cellIs" dxfId="42" priority="3" operator="greaterThan">
      <formula>0</formula>
    </cfRule>
  </conditionalFormatting>
  <conditionalFormatting sqref="K9:K10 D7:K7 F11">
    <cfRule type="cellIs" dxfId="41" priority="2" operator="equal">
      <formula>0</formula>
    </cfRule>
  </conditionalFormatting>
  <conditionalFormatting sqref="K9:K10 D7:K7 F11">
    <cfRule type="cellIs" dxfId="40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N289"/>
  <sheetViews>
    <sheetView showZeros="0" topLeftCell="A11" zoomScaleNormal="100" workbookViewId="0">
      <selection activeCell="M125" sqref="M125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46" t="str">
        <f>ЗАЯВКА!E8</f>
        <v>ООО БАЛТИК-ЛАЙТ</v>
      </c>
      <c r="B3" s="746"/>
      <c r="C3" s="746"/>
      <c r="D3" s="746"/>
      <c r="E3" s="115"/>
      <c r="F3" s="748" t="s">
        <v>1</v>
      </c>
      <c r="G3" s="748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42698</v>
      </c>
    </row>
    <row r="5" spans="1:11" ht="15.75">
      <c r="A5" s="749" t="s">
        <v>2</v>
      </c>
      <c r="B5" s="749"/>
      <c r="C5" s="749"/>
      <c r="D5" s="749"/>
      <c r="E5" s="749"/>
      <c r="F5" s="749"/>
      <c r="G5" s="749"/>
      <c r="H5" s="749"/>
      <c r="I5" s="749"/>
      <c r="J5" s="749"/>
      <c r="K5" s="749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50">
        <f>'позиции для рачета'!B23</f>
        <v>0</v>
      </c>
      <c r="E7" s="751"/>
      <c r="F7" s="751"/>
      <c r="G7" s="751"/>
      <c r="H7" s="751"/>
      <c r="I7" s="751"/>
      <c r="J7" s="751"/>
      <c r="K7" s="752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рачета'!E23</f>
        <v>0</v>
      </c>
      <c r="G9" s="756">
        <f>'позиции для рачета'!C23</f>
        <v>0</v>
      </c>
      <c r="H9" s="1"/>
      <c r="I9" s="22" t="s">
        <v>23474</v>
      </c>
      <c r="J9" s="22"/>
      <c r="K9" s="275">
        <v>0.7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рачета'!F23</f>
        <v>0</v>
      </c>
      <c r="G10" s="757"/>
      <c r="H10" s="1"/>
      <c r="I10" s="21" t="s">
        <v>115</v>
      </c>
      <c r="J10" s="21"/>
      <c r="K10" s="275">
        <v>7.0000000000000007E-2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рачета'!D23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58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58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58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59" t="s">
        <v>152</v>
      </c>
      <c r="D17" s="759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hidden="1">
      <c r="A19" s="109">
        <v>1</v>
      </c>
      <c r="B19" s="297"/>
      <c r="C19" s="412" t="str">
        <f>' Шаблон материалов'!B2</f>
        <v>Профиль Пилон 80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хлыст</v>
      </c>
      <c r="G19" s="412">
        <f>' Шаблон материалов'!F2</f>
        <v>8844</v>
      </c>
      <c r="H19" s="412"/>
      <c r="I19" s="413">
        <f t="shared" ref="I19:I82" si="0">$F$11*H19*D19</f>
        <v>0</v>
      </c>
      <c r="J19" s="775">
        <f>G19*I19*E19</f>
        <v>0</v>
      </c>
      <c r="K19" s="776"/>
    </row>
    <row r="20" spans="1:11" hidden="1">
      <c r="A20" s="109">
        <v>2</v>
      </c>
      <c r="B20" s="297"/>
      <c r="C20" s="412" t="str">
        <f>' Шаблон материалов'!B3</f>
        <v>Труба 80 х 80 х 3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метр. Пог.</v>
      </c>
      <c r="G20" s="412">
        <f>' Шаблон материалов'!F3</f>
        <v>280</v>
      </c>
      <c r="H20" s="412"/>
      <c r="I20" s="413">
        <f t="shared" si="0"/>
        <v>0</v>
      </c>
      <c r="J20" s="775">
        <f t="shared" ref="J20:J83" si="1">G20*I20*E20</f>
        <v>0</v>
      </c>
      <c r="K20" s="776"/>
    </row>
    <row r="21" spans="1:11" hidden="1">
      <c r="A21" s="109">
        <v>3</v>
      </c>
      <c r="B21" s="297"/>
      <c r="C21" s="412" t="str">
        <f>' Шаблон материалов'!B4</f>
        <v>Акрил мол. 3 мм</v>
      </c>
      <c r="D21" s="412">
        <f>' Шаблон материалов'!C4</f>
        <v>1</v>
      </c>
      <c r="E21" s="412">
        <f>' Шаблон материалов'!D4</f>
        <v>1</v>
      </c>
      <c r="F21" s="412" t="str">
        <f>' Шаблон материалов'!E4</f>
        <v>кв. метр</v>
      </c>
      <c r="G21" s="412">
        <f>' Шаблон материалов'!F4</f>
        <v>1340</v>
      </c>
      <c r="H21" s="412"/>
      <c r="I21" s="413">
        <f t="shared" si="0"/>
        <v>0</v>
      </c>
      <c r="J21" s="775">
        <f t="shared" si="1"/>
        <v>0</v>
      </c>
      <c r="K21" s="776"/>
    </row>
    <row r="22" spans="1:11" hidden="1">
      <c r="A22" s="109">
        <v>4</v>
      </c>
      <c r="B22" s="297"/>
      <c r="C22" s="412" t="str">
        <f>' Шаблон материалов'!B5</f>
        <v>Уголок 50 х 50 х 5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метр. Пог.</v>
      </c>
      <c r="G22" s="412">
        <f>' Шаблон материалов'!F5</f>
        <v>140</v>
      </c>
      <c r="H22" s="412"/>
      <c r="I22" s="413">
        <f t="shared" si="0"/>
        <v>0</v>
      </c>
      <c r="J22" s="775">
        <f t="shared" si="1"/>
        <v>0</v>
      </c>
      <c r="K22" s="776"/>
    </row>
    <row r="23" spans="1:11" hidden="1">
      <c r="A23" s="109">
        <v>5</v>
      </c>
      <c r="B23" s="297"/>
      <c r="C23" s="412" t="str">
        <f>' Шаблон материалов'!B6</f>
        <v>Модуль светодиодный 5050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шт.</v>
      </c>
      <c r="G23" s="412">
        <f>' Шаблон материалов'!F6</f>
        <v>35</v>
      </c>
      <c r="H23" s="412"/>
      <c r="I23" s="413">
        <f t="shared" si="0"/>
        <v>0</v>
      </c>
      <c r="J23" s="775">
        <f t="shared" si="1"/>
        <v>0</v>
      </c>
      <c r="K23" s="776"/>
    </row>
    <row r="24" spans="1:11" hidden="1">
      <c r="A24" s="109">
        <v>6</v>
      </c>
      <c r="B24" s="297"/>
      <c r="C24" s="412" t="str">
        <f>' Шаблон материалов'!B7</f>
        <v>Блок питания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шт.</v>
      </c>
      <c r="G24" s="412">
        <f>' Шаблон материалов'!F7</f>
        <v>1200</v>
      </c>
      <c r="H24" s="412"/>
      <c r="I24" s="413">
        <f t="shared" si="0"/>
        <v>0</v>
      </c>
      <c r="J24" s="775">
        <f t="shared" si="1"/>
        <v>0</v>
      </c>
      <c r="K24" s="776"/>
    </row>
    <row r="25" spans="1:11" hidden="1">
      <c r="A25" s="109">
        <v>7</v>
      </c>
      <c r="B25" s="297"/>
      <c r="C25" s="412" t="str">
        <f>' Шаблон материалов'!B8</f>
        <v>Полноцветная печать транслюцентная</v>
      </c>
      <c r="D25" s="412">
        <f>' Шаблон материалов'!C8</f>
        <v>1</v>
      </c>
      <c r="E25" s="412">
        <f>' Шаблон материалов'!D8</f>
        <v>1</v>
      </c>
      <c r="F25" s="412" t="str">
        <f>' Шаблон материалов'!E8</f>
        <v>кв. метр</v>
      </c>
      <c r="G25" s="412">
        <f>' Шаблон материалов'!F8</f>
        <v>760</v>
      </c>
      <c r="H25" s="412"/>
      <c r="I25" s="413">
        <f t="shared" si="0"/>
        <v>0</v>
      </c>
      <c r="J25" s="775">
        <f t="shared" si="1"/>
        <v>0</v>
      </c>
      <c r="K25" s="776"/>
    </row>
    <row r="26" spans="1:11" hidden="1">
      <c r="A26" s="109">
        <v>8</v>
      </c>
      <c r="B26" s="297"/>
      <c r="C26" s="412" t="str">
        <f>' Шаблон материалов'!B9</f>
        <v>Провод 3-хжильный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метр. Пог.</v>
      </c>
      <c r="G26" s="412">
        <f>' Шаблон материалов'!F9</f>
        <v>26</v>
      </c>
      <c r="H26" s="412"/>
      <c r="I26" s="413">
        <f t="shared" si="0"/>
        <v>0</v>
      </c>
      <c r="J26" s="775">
        <f t="shared" si="1"/>
        <v>0</v>
      </c>
      <c r="K26" s="776"/>
    </row>
    <row r="27" spans="1:11" hidden="1">
      <c r="A27" s="109">
        <v>9</v>
      </c>
      <c r="B27" s="300"/>
      <c r="C27" s="412" t="str">
        <f>' Шаблон материалов'!B10</f>
        <v>Блок бетонный 1 х 1 х 0,15 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куб. метр</v>
      </c>
      <c r="G27" s="412">
        <f>' Шаблон материалов'!F10</f>
        <v>20000</v>
      </c>
      <c r="H27" s="412"/>
      <c r="I27" s="413">
        <f t="shared" si="0"/>
        <v>0</v>
      </c>
      <c r="J27" s="775">
        <f t="shared" si="1"/>
        <v>0</v>
      </c>
      <c r="K27" s="776"/>
    </row>
    <row r="28" spans="1:11" hidden="1">
      <c r="A28" s="109">
        <v>10</v>
      </c>
      <c r="B28" s="300"/>
      <c r="C28" s="412" t="str">
        <f>' Шаблон материалов'!B11</f>
        <v>Блок бетонный 2 х 3 х 0,7 м</v>
      </c>
      <c r="D28" s="412">
        <f>' Шаблон материалов'!C11</f>
        <v>1</v>
      </c>
      <c r="E28" s="412">
        <f>' Шаблон материалов'!D11</f>
        <v>1</v>
      </c>
      <c r="F28" s="412" t="str">
        <f>' Шаблон материалов'!E11</f>
        <v>куб. метр</v>
      </c>
      <c r="G28" s="412">
        <f>' Шаблон материалов'!F11</f>
        <v>20000</v>
      </c>
      <c r="H28" s="412"/>
      <c r="I28" s="413">
        <f t="shared" si="0"/>
        <v>0</v>
      </c>
      <c r="J28" s="775">
        <f t="shared" si="1"/>
        <v>0</v>
      </c>
      <c r="K28" s="776"/>
    </row>
    <row r="29" spans="1:11" hidden="1">
      <c r="A29" s="109">
        <v>11</v>
      </c>
      <c r="B29" s="300"/>
      <c r="C29" s="412">
        <f>' Шаблон материалов'!B12</f>
        <v>0</v>
      </c>
      <c r="D29" s="412">
        <f>' Шаблон материалов'!C12</f>
        <v>0</v>
      </c>
      <c r="E29" s="412">
        <f>' Шаблон материалов'!D12</f>
        <v>0</v>
      </c>
      <c r="F29" s="412">
        <f>' Шаблон материалов'!E12</f>
        <v>0</v>
      </c>
      <c r="G29" s="412">
        <f>' Шаблон материалов'!F12</f>
        <v>0</v>
      </c>
      <c r="H29" s="412"/>
      <c r="I29" s="413">
        <f t="shared" si="0"/>
        <v>0</v>
      </c>
      <c r="J29" s="775">
        <f t="shared" si="1"/>
        <v>0</v>
      </c>
      <c r="K29" s="776"/>
    </row>
    <row r="30" spans="1:11" hidden="1">
      <c r="A30" s="109">
        <v>12</v>
      </c>
      <c r="B30" s="300"/>
      <c r="C30" s="412">
        <f>' Шаблон материалов'!B13</f>
        <v>0</v>
      </c>
      <c r="D30" s="412">
        <f>' Шаблон материалов'!C13</f>
        <v>0</v>
      </c>
      <c r="E30" s="412">
        <f>' Шаблон материалов'!D13</f>
        <v>0</v>
      </c>
      <c r="F30" s="412">
        <f>' Шаблон материалов'!E13</f>
        <v>0</v>
      </c>
      <c r="G30" s="412">
        <f>' Шаблон материалов'!F13</f>
        <v>0</v>
      </c>
      <c r="H30" s="412"/>
      <c r="I30" s="413">
        <f t="shared" si="0"/>
        <v>0</v>
      </c>
      <c r="J30" s="775">
        <f t="shared" si="1"/>
        <v>0</v>
      </c>
      <c r="K30" s="776"/>
    </row>
    <row r="31" spans="1:11" hidden="1">
      <c r="A31" s="109">
        <v>13</v>
      </c>
      <c r="B31" s="300"/>
      <c r="C31" s="412">
        <f>' Шаблон материалов'!B14</f>
        <v>0</v>
      </c>
      <c r="D31" s="412">
        <f>' Шаблон материалов'!C14</f>
        <v>0</v>
      </c>
      <c r="E31" s="412">
        <f>' Шаблон материалов'!D14</f>
        <v>0</v>
      </c>
      <c r="F31" s="412">
        <f>' Шаблон материалов'!E14</f>
        <v>0</v>
      </c>
      <c r="G31" s="412">
        <f>' Шаблон материалов'!F14</f>
        <v>0</v>
      </c>
      <c r="H31" s="412"/>
      <c r="I31" s="413">
        <f t="shared" si="0"/>
        <v>0</v>
      </c>
      <c r="J31" s="775">
        <f t="shared" si="1"/>
        <v>0</v>
      </c>
      <c r="K31" s="776"/>
    </row>
    <row r="32" spans="1:11" hidden="1">
      <c r="A32" s="109">
        <v>14</v>
      </c>
      <c r="B32" s="300"/>
      <c r="C32" s="412">
        <f>' Шаблон материалов'!B15</f>
        <v>0</v>
      </c>
      <c r="D32" s="412">
        <f>' Шаблон материалов'!C15</f>
        <v>0</v>
      </c>
      <c r="E32" s="412">
        <f>' Шаблон материалов'!D15</f>
        <v>0</v>
      </c>
      <c r="F32" s="412">
        <f>' Шаблон материалов'!E15</f>
        <v>0</v>
      </c>
      <c r="G32" s="412">
        <f>' Шаблон материалов'!F15</f>
        <v>0</v>
      </c>
      <c r="H32" s="412"/>
      <c r="I32" s="413">
        <f t="shared" si="0"/>
        <v>0</v>
      </c>
      <c r="J32" s="775">
        <f t="shared" si="1"/>
        <v>0</v>
      </c>
      <c r="K32" s="776"/>
    </row>
    <row r="33" spans="1:11" hidden="1">
      <c r="A33" s="109">
        <v>15</v>
      </c>
      <c r="B33" s="300"/>
      <c r="C33" s="412">
        <f>' Шаблон материалов'!B16</f>
        <v>0</v>
      </c>
      <c r="D33" s="412">
        <f>' Шаблон материалов'!C16</f>
        <v>0</v>
      </c>
      <c r="E33" s="412">
        <f>' Шаблон материалов'!D16</f>
        <v>0</v>
      </c>
      <c r="F33" s="412">
        <f>' Шаблон материалов'!E16</f>
        <v>0</v>
      </c>
      <c r="G33" s="412">
        <f>' Шаблон материалов'!F16</f>
        <v>0</v>
      </c>
      <c r="H33" s="412"/>
      <c r="I33" s="413">
        <f t="shared" si="0"/>
        <v>0</v>
      </c>
      <c r="J33" s="775">
        <f t="shared" si="1"/>
        <v>0</v>
      </c>
      <c r="K33" s="776"/>
    </row>
    <row r="34" spans="1:11" hidden="1">
      <c r="A34" s="109">
        <v>16</v>
      </c>
      <c r="B34" s="300"/>
      <c r="C34" s="412">
        <f>' Шаблон материалов'!B17</f>
        <v>0</v>
      </c>
      <c r="D34" s="412">
        <f>' Шаблон материалов'!C17</f>
        <v>0</v>
      </c>
      <c r="E34" s="412">
        <f>' Шаблон материалов'!D17</f>
        <v>0</v>
      </c>
      <c r="F34" s="412">
        <f>' Шаблон материалов'!E17</f>
        <v>0</v>
      </c>
      <c r="G34" s="412">
        <f>' Шаблон материалов'!F17</f>
        <v>0</v>
      </c>
      <c r="H34" s="412"/>
      <c r="I34" s="413">
        <f t="shared" si="0"/>
        <v>0</v>
      </c>
      <c r="J34" s="775">
        <f t="shared" si="1"/>
        <v>0</v>
      </c>
      <c r="K34" s="776"/>
    </row>
    <row r="35" spans="1:11" hidden="1">
      <c r="A35" s="109">
        <v>17</v>
      </c>
      <c r="B35" s="300"/>
      <c r="C35" s="412">
        <f>' Шаблон материалов'!B18</f>
        <v>0</v>
      </c>
      <c r="D35" s="412">
        <f>' Шаблон материалов'!C18</f>
        <v>0</v>
      </c>
      <c r="E35" s="412">
        <f>' Шаблон материалов'!D18</f>
        <v>0</v>
      </c>
      <c r="F35" s="412">
        <f>' Шаблон материалов'!E18</f>
        <v>0</v>
      </c>
      <c r="G35" s="412">
        <f>' Шаблон материалов'!F18</f>
        <v>0</v>
      </c>
      <c r="H35" s="412"/>
      <c r="I35" s="413">
        <f t="shared" si="0"/>
        <v>0</v>
      </c>
      <c r="J35" s="775">
        <f t="shared" si="1"/>
        <v>0</v>
      </c>
      <c r="K35" s="776"/>
    </row>
    <row r="36" spans="1:11" hidden="1">
      <c r="A36" s="109">
        <v>18</v>
      </c>
      <c r="B36" s="300"/>
      <c r="C36" s="412">
        <f>' Шаблон материалов'!B19</f>
        <v>0</v>
      </c>
      <c r="D36" s="412">
        <f>' Шаблон материалов'!C19</f>
        <v>0</v>
      </c>
      <c r="E36" s="412">
        <f>' Шаблон материалов'!D19</f>
        <v>0</v>
      </c>
      <c r="F36" s="412">
        <f>' Шаблон материалов'!E19</f>
        <v>0</v>
      </c>
      <c r="G36" s="412">
        <f>' Шаблон материалов'!F19</f>
        <v>0</v>
      </c>
      <c r="H36" s="412"/>
      <c r="I36" s="413">
        <f t="shared" si="0"/>
        <v>0</v>
      </c>
      <c r="J36" s="775">
        <f t="shared" si="1"/>
        <v>0</v>
      </c>
      <c r="K36" s="776"/>
    </row>
    <row r="37" spans="1:11" hidden="1">
      <c r="A37" s="109">
        <v>19</v>
      </c>
      <c r="B37" s="300"/>
      <c r="C37" s="412">
        <f>' Шаблон материалов'!B20</f>
        <v>0</v>
      </c>
      <c r="D37" s="412">
        <f>' Шаблон материалов'!C20</f>
        <v>0</v>
      </c>
      <c r="E37" s="412">
        <f>' Шаблон материалов'!D20</f>
        <v>0</v>
      </c>
      <c r="F37" s="412">
        <f>' Шаблон материалов'!E20</f>
        <v>0</v>
      </c>
      <c r="G37" s="412">
        <f>' Шаблон материалов'!F20</f>
        <v>0</v>
      </c>
      <c r="H37" s="412"/>
      <c r="I37" s="413">
        <f t="shared" si="0"/>
        <v>0</v>
      </c>
      <c r="J37" s="775">
        <f t="shared" si="1"/>
        <v>0</v>
      </c>
      <c r="K37" s="776"/>
    </row>
    <row r="38" spans="1:11" hidden="1">
      <c r="A38" s="109">
        <v>20</v>
      </c>
      <c r="B38" s="300"/>
      <c r="C38" s="412">
        <f>' Шаблон материалов'!B21</f>
        <v>0</v>
      </c>
      <c r="D38" s="412">
        <f>' Шаблон материалов'!C21</f>
        <v>0</v>
      </c>
      <c r="E38" s="412">
        <f>' Шаблон материалов'!D21</f>
        <v>0</v>
      </c>
      <c r="F38" s="412">
        <f>' Шаблон материалов'!E21</f>
        <v>0</v>
      </c>
      <c r="G38" s="412">
        <f>' Шаблон материалов'!F21</f>
        <v>0</v>
      </c>
      <c r="H38" s="412"/>
      <c r="I38" s="413">
        <f t="shared" si="0"/>
        <v>0</v>
      </c>
      <c r="J38" s="775">
        <f t="shared" si="1"/>
        <v>0</v>
      </c>
      <c r="K38" s="776"/>
    </row>
    <row r="39" spans="1:11" hidden="1">
      <c r="A39" s="109">
        <v>21</v>
      </c>
      <c r="B39" s="300"/>
      <c r="C39" s="412">
        <f>' Шаблон материалов'!B22</f>
        <v>0</v>
      </c>
      <c r="D39" s="412">
        <f>' Шаблон материалов'!C22</f>
        <v>0</v>
      </c>
      <c r="E39" s="412">
        <f>' Шаблон материалов'!D22</f>
        <v>0</v>
      </c>
      <c r="F39" s="412">
        <f>' Шаблон материалов'!E22</f>
        <v>0</v>
      </c>
      <c r="G39" s="412">
        <f>' Шаблон материалов'!F22</f>
        <v>0</v>
      </c>
      <c r="H39" s="412"/>
      <c r="I39" s="413">
        <f t="shared" si="0"/>
        <v>0</v>
      </c>
      <c r="J39" s="775">
        <f t="shared" si="1"/>
        <v>0</v>
      </c>
      <c r="K39" s="776"/>
    </row>
    <row r="40" spans="1:11" hidden="1">
      <c r="A40" s="109">
        <v>22</v>
      </c>
      <c r="B40" s="300"/>
      <c r="C40" s="412">
        <f>' Шаблон материалов'!B23</f>
        <v>0</v>
      </c>
      <c r="D40" s="412">
        <f>' Шаблон материалов'!C23</f>
        <v>0</v>
      </c>
      <c r="E40" s="412">
        <f>' Шаблон материалов'!D23</f>
        <v>0</v>
      </c>
      <c r="F40" s="412">
        <f>' Шаблон материалов'!E23</f>
        <v>0</v>
      </c>
      <c r="G40" s="412">
        <f>' Шаблон материалов'!F23</f>
        <v>0</v>
      </c>
      <c r="H40" s="412"/>
      <c r="I40" s="413">
        <f t="shared" si="0"/>
        <v>0</v>
      </c>
      <c r="J40" s="775">
        <f t="shared" si="1"/>
        <v>0</v>
      </c>
      <c r="K40" s="776"/>
    </row>
    <row r="41" spans="1:11" hidden="1">
      <c r="A41" s="109">
        <v>23</v>
      </c>
      <c r="B41" s="300"/>
      <c r="C41" s="412">
        <f>' Шаблон материалов'!B24</f>
        <v>0</v>
      </c>
      <c r="D41" s="412">
        <f>' Шаблон материалов'!C24</f>
        <v>0</v>
      </c>
      <c r="E41" s="412">
        <f>' Шаблон материалов'!D24</f>
        <v>0</v>
      </c>
      <c r="F41" s="412">
        <f>' Шаблон материалов'!E24</f>
        <v>0</v>
      </c>
      <c r="G41" s="412">
        <f>' Шаблон материалов'!F24</f>
        <v>0</v>
      </c>
      <c r="H41" s="412"/>
      <c r="I41" s="413">
        <f t="shared" si="0"/>
        <v>0</v>
      </c>
      <c r="J41" s="775">
        <f t="shared" si="1"/>
        <v>0</v>
      </c>
      <c r="K41" s="776"/>
    </row>
    <row r="42" spans="1:11" hidden="1">
      <c r="A42" s="109">
        <v>24</v>
      </c>
      <c r="B42" s="300"/>
      <c r="C42" s="412">
        <f>' Шаблон материалов'!B25</f>
        <v>0</v>
      </c>
      <c r="D42" s="412">
        <f>' Шаблон материалов'!C25</f>
        <v>0</v>
      </c>
      <c r="E42" s="412">
        <f>' Шаблон материалов'!D25</f>
        <v>0</v>
      </c>
      <c r="F42" s="412">
        <f>' Шаблон материалов'!E25</f>
        <v>0</v>
      </c>
      <c r="G42" s="412">
        <f>' Шаблон материалов'!F25</f>
        <v>0</v>
      </c>
      <c r="H42" s="412"/>
      <c r="I42" s="413">
        <f t="shared" si="0"/>
        <v>0</v>
      </c>
      <c r="J42" s="775">
        <f t="shared" si="1"/>
        <v>0</v>
      </c>
      <c r="K42" s="776"/>
    </row>
    <row r="43" spans="1:11" hidden="1">
      <c r="A43" s="109">
        <v>25</v>
      </c>
      <c r="B43" s="300"/>
      <c r="C43" s="412">
        <f>' Шаблон материалов'!B26</f>
        <v>0</v>
      </c>
      <c r="D43" s="412">
        <f>' Шаблон материалов'!C26</f>
        <v>0</v>
      </c>
      <c r="E43" s="412">
        <f>' Шаблон материалов'!D26</f>
        <v>0</v>
      </c>
      <c r="F43" s="412">
        <f>' Шаблон материалов'!E26</f>
        <v>0</v>
      </c>
      <c r="G43" s="412">
        <f>' Шаблон материалов'!F26</f>
        <v>0</v>
      </c>
      <c r="H43" s="412"/>
      <c r="I43" s="413">
        <f t="shared" si="0"/>
        <v>0</v>
      </c>
      <c r="J43" s="775">
        <f t="shared" si="1"/>
        <v>0</v>
      </c>
      <c r="K43" s="776"/>
    </row>
    <row r="44" spans="1:11" hidden="1">
      <c r="A44" s="109">
        <v>26</v>
      </c>
      <c r="B44" s="300"/>
      <c r="C44" s="412">
        <f>' Шаблон материалов'!B27</f>
        <v>0</v>
      </c>
      <c r="D44" s="412">
        <f>' Шаблон материалов'!C27</f>
        <v>0</v>
      </c>
      <c r="E44" s="412">
        <f>' Шаблон материалов'!D27</f>
        <v>0</v>
      </c>
      <c r="F44" s="412">
        <f>' Шаблон материалов'!E27</f>
        <v>0</v>
      </c>
      <c r="G44" s="412">
        <f>' Шаблон материалов'!F27</f>
        <v>0</v>
      </c>
      <c r="H44" s="412"/>
      <c r="I44" s="413">
        <f t="shared" si="0"/>
        <v>0</v>
      </c>
      <c r="J44" s="775">
        <f t="shared" si="1"/>
        <v>0</v>
      </c>
      <c r="K44" s="776"/>
    </row>
    <row r="45" spans="1:11" hidden="1">
      <c r="A45" s="109">
        <v>27</v>
      </c>
      <c r="B45" s="300"/>
      <c r="C45" s="412">
        <f>' Шаблон материалов'!B28</f>
        <v>0</v>
      </c>
      <c r="D45" s="412">
        <f>' Шаблон материалов'!C28</f>
        <v>0</v>
      </c>
      <c r="E45" s="412">
        <f>' Шаблон материалов'!D28</f>
        <v>0</v>
      </c>
      <c r="F45" s="412">
        <f>' Шаблон материалов'!E28</f>
        <v>0</v>
      </c>
      <c r="G45" s="412">
        <f>' Шаблон материалов'!F28</f>
        <v>0</v>
      </c>
      <c r="H45" s="412"/>
      <c r="I45" s="413">
        <f t="shared" si="0"/>
        <v>0</v>
      </c>
      <c r="J45" s="775">
        <f t="shared" si="1"/>
        <v>0</v>
      </c>
      <c r="K45" s="776"/>
    </row>
    <row r="46" spans="1:11" hidden="1">
      <c r="A46" s="109">
        <v>28</v>
      </c>
      <c r="B46" s="300"/>
      <c r="C46" s="412">
        <f>' Шаблон материалов'!B29</f>
        <v>0</v>
      </c>
      <c r="D46" s="412">
        <f>' Шаблон материалов'!C29</f>
        <v>0</v>
      </c>
      <c r="E46" s="412">
        <f>' Шаблон материалов'!D29</f>
        <v>0</v>
      </c>
      <c r="F46" s="412">
        <f>' Шаблон материалов'!E29</f>
        <v>0</v>
      </c>
      <c r="G46" s="412">
        <f>' Шаблон материалов'!F29</f>
        <v>0</v>
      </c>
      <c r="H46" s="412"/>
      <c r="I46" s="413">
        <f t="shared" si="0"/>
        <v>0</v>
      </c>
      <c r="J46" s="775">
        <f t="shared" si="1"/>
        <v>0</v>
      </c>
      <c r="K46" s="776"/>
    </row>
    <row r="47" spans="1:11" hidden="1">
      <c r="A47" s="109">
        <v>29</v>
      </c>
      <c r="B47" s="300"/>
      <c r="C47" s="412">
        <f>' Шаблон материалов'!B30</f>
        <v>0</v>
      </c>
      <c r="D47" s="412">
        <f>' Шаблон материалов'!C30</f>
        <v>0</v>
      </c>
      <c r="E47" s="412">
        <f>' Шаблон материалов'!D30</f>
        <v>0</v>
      </c>
      <c r="F47" s="412">
        <f>' Шаблон материалов'!E30</f>
        <v>0</v>
      </c>
      <c r="G47" s="412">
        <f>' Шаблон материалов'!F30</f>
        <v>0</v>
      </c>
      <c r="H47" s="412"/>
      <c r="I47" s="413">
        <f t="shared" si="0"/>
        <v>0</v>
      </c>
      <c r="J47" s="775">
        <f t="shared" si="1"/>
        <v>0</v>
      </c>
      <c r="K47" s="776"/>
    </row>
    <row r="48" spans="1:11" hidden="1">
      <c r="A48" s="109">
        <v>30</v>
      </c>
      <c r="B48" s="300"/>
      <c r="C48" s="412">
        <f>' Шаблон материалов'!B31</f>
        <v>0</v>
      </c>
      <c r="D48" s="412">
        <f>' Шаблон материалов'!C31</f>
        <v>0</v>
      </c>
      <c r="E48" s="412">
        <f>' Шаблон материалов'!D31</f>
        <v>0</v>
      </c>
      <c r="F48" s="412">
        <f>' Шаблон материалов'!E31</f>
        <v>0</v>
      </c>
      <c r="G48" s="412">
        <f>' Шаблон материалов'!F31</f>
        <v>0</v>
      </c>
      <c r="H48" s="412"/>
      <c r="I48" s="413">
        <f t="shared" si="0"/>
        <v>0</v>
      </c>
      <c r="J48" s="775">
        <f t="shared" si="1"/>
        <v>0</v>
      </c>
      <c r="K48" s="776"/>
    </row>
    <row r="49" spans="1:11" hidden="1">
      <c r="A49" s="109">
        <v>31</v>
      </c>
      <c r="B49" s="300"/>
      <c r="C49" s="412">
        <f>' Шаблон материалов'!B32</f>
        <v>0</v>
      </c>
      <c r="D49" s="412">
        <f>' Шаблон материалов'!C32</f>
        <v>0</v>
      </c>
      <c r="E49" s="412">
        <f>' Шаблон материалов'!D32</f>
        <v>0</v>
      </c>
      <c r="F49" s="412">
        <f>' Шаблон материалов'!E32</f>
        <v>0</v>
      </c>
      <c r="G49" s="412">
        <f>' Шаблон материалов'!F32</f>
        <v>0</v>
      </c>
      <c r="H49" s="412"/>
      <c r="I49" s="413">
        <f t="shared" si="0"/>
        <v>0</v>
      </c>
      <c r="J49" s="775">
        <f t="shared" si="1"/>
        <v>0</v>
      </c>
      <c r="K49" s="776"/>
    </row>
    <row r="50" spans="1:11" hidden="1">
      <c r="A50" s="109">
        <v>32</v>
      </c>
      <c r="B50" s="300"/>
      <c r="C50" s="412">
        <f>' Шаблон материалов'!B33</f>
        <v>0</v>
      </c>
      <c r="D50" s="412">
        <f>' Шаблон материалов'!C33</f>
        <v>0</v>
      </c>
      <c r="E50" s="412">
        <f>' Шаблон материалов'!D33</f>
        <v>0</v>
      </c>
      <c r="F50" s="412">
        <f>' Шаблон материалов'!E33</f>
        <v>0</v>
      </c>
      <c r="G50" s="412">
        <f>' Шаблон материалов'!F33</f>
        <v>0</v>
      </c>
      <c r="H50" s="412"/>
      <c r="I50" s="413">
        <f t="shared" si="0"/>
        <v>0</v>
      </c>
      <c r="J50" s="775">
        <f t="shared" si="1"/>
        <v>0</v>
      </c>
      <c r="K50" s="776"/>
    </row>
    <row r="51" spans="1:11" hidden="1">
      <c r="A51" s="109">
        <v>33</v>
      </c>
      <c r="B51" s="300"/>
      <c r="C51" s="412">
        <f>' Шаблон материалов'!B34</f>
        <v>0</v>
      </c>
      <c r="D51" s="412">
        <f>' Шаблон материалов'!C34</f>
        <v>0</v>
      </c>
      <c r="E51" s="412">
        <f>' Шаблон материалов'!D34</f>
        <v>0</v>
      </c>
      <c r="F51" s="412">
        <f>' Шаблон материалов'!E34</f>
        <v>0</v>
      </c>
      <c r="G51" s="412">
        <f>' Шаблон материалов'!F34</f>
        <v>0</v>
      </c>
      <c r="H51" s="412"/>
      <c r="I51" s="413">
        <f t="shared" si="0"/>
        <v>0</v>
      </c>
      <c r="J51" s="775">
        <f t="shared" si="1"/>
        <v>0</v>
      </c>
      <c r="K51" s="776"/>
    </row>
    <row r="52" spans="1:11" hidden="1">
      <c r="A52" s="109">
        <v>34</v>
      </c>
      <c r="B52" s="300"/>
      <c r="C52" s="412">
        <f>' Шаблон материалов'!B35</f>
        <v>0</v>
      </c>
      <c r="D52" s="412">
        <f>' Шаблон материалов'!C35</f>
        <v>0</v>
      </c>
      <c r="E52" s="412">
        <f>' Шаблон материалов'!D35</f>
        <v>0</v>
      </c>
      <c r="F52" s="412">
        <f>' Шаблон материалов'!E35</f>
        <v>0</v>
      </c>
      <c r="G52" s="412">
        <f>' Шаблон материалов'!F35</f>
        <v>0</v>
      </c>
      <c r="H52" s="412"/>
      <c r="I52" s="413">
        <f t="shared" si="0"/>
        <v>0</v>
      </c>
      <c r="J52" s="775">
        <f t="shared" si="1"/>
        <v>0</v>
      </c>
      <c r="K52" s="776"/>
    </row>
    <row r="53" spans="1:11" hidden="1">
      <c r="A53" s="109">
        <v>35</v>
      </c>
      <c r="B53" s="300"/>
      <c r="C53" s="412">
        <f>' Шаблон материалов'!B36</f>
        <v>0</v>
      </c>
      <c r="D53" s="412">
        <f>' Шаблон материалов'!C36</f>
        <v>0</v>
      </c>
      <c r="E53" s="412">
        <f>' Шаблон материалов'!D36</f>
        <v>0</v>
      </c>
      <c r="F53" s="412">
        <f>' Шаблон материалов'!E36</f>
        <v>0</v>
      </c>
      <c r="G53" s="412">
        <f>' Шаблон материалов'!F36</f>
        <v>0</v>
      </c>
      <c r="H53" s="412"/>
      <c r="I53" s="413">
        <f t="shared" si="0"/>
        <v>0</v>
      </c>
      <c r="J53" s="775">
        <f t="shared" si="1"/>
        <v>0</v>
      </c>
      <c r="K53" s="776"/>
    </row>
    <row r="54" spans="1:11" hidden="1">
      <c r="A54" s="109">
        <v>36</v>
      </c>
      <c r="B54" s="300"/>
      <c r="C54" s="412">
        <f>' Шаблон материалов'!B37</f>
        <v>0</v>
      </c>
      <c r="D54" s="412">
        <f>' Шаблон материалов'!C37</f>
        <v>0</v>
      </c>
      <c r="E54" s="412">
        <f>' Шаблон материалов'!D37</f>
        <v>0</v>
      </c>
      <c r="F54" s="412">
        <f>' Шаблон материалов'!E37</f>
        <v>0</v>
      </c>
      <c r="G54" s="412">
        <f>' Шаблон материалов'!F37</f>
        <v>0</v>
      </c>
      <c r="H54" s="412"/>
      <c r="I54" s="413">
        <f t="shared" si="0"/>
        <v>0</v>
      </c>
      <c r="J54" s="775">
        <f t="shared" si="1"/>
        <v>0</v>
      </c>
      <c r="K54" s="776"/>
    </row>
    <row r="55" spans="1:11" hidden="1">
      <c r="A55" s="109">
        <v>37</v>
      </c>
      <c r="B55" s="300"/>
      <c r="C55" s="412">
        <f>' Шаблон материалов'!B38</f>
        <v>0</v>
      </c>
      <c r="D55" s="412">
        <f>' Шаблон материалов'!C38</f>
        <v>0</v>
      </c>
      <c r="E55" s="412">
        <f>' Шаблон материалов'!D38</f>
        <v>0</v>
      </c>
      <c r="F55" s="412">
        <f>' Шаблон материалов'!E38</f>
        <v>0</v>
      </c>
      <c r="G55" s="412">
        <f>' Шаблон материалов'!F38</f>
        <v>0</v>
      </c>
      <c r="H55" s="412"/>
      <c r="I55" s="413">
        <f t="shared" si="0"/>
        <v>0</v>
      </c>
      <c r="J55" s="775">
        <f t="shared" si="1"/>
        <v>0</v>
      </c>
      <c r="K55" s="776"/>
    </row>
    <row r="56" spans="1:11" hidden="1">
      <c r="A56" s="109">
        <v>38</v>
      </c>
      <c r="B56" s="300"/>
      <c r="C56" s="412">
        <f>' Шаблон материалов'!B39</f>
        <v>0</v>
      </c>
      <c r="D56" s="412">
        <f>' Шаблон материалов'!C39</f>
        <v>0</v>
      </c>
      <c r="E56" s="412">
        <f>' Шаблон материалов'!D39</f>
        <v>0</v>
      </c>
      <c r="F56" s="412">
        <f>' Шаблон материалов'!E39</f>
        <v>0</v>
      </c>
      <c r="G56" s="412">
        <f>' Шаблон материалов'!F39</f>
        <v>0</v>
      </c>
      <c r="H56" s="412"/>
      <c r="I56" s="413">
        <f t="shared" si="0"/>
        <v>0</v>
      </c>
      <c r="J56" s="775">
        <f t="shared" si="1"/>
        <v>0</v>
      </c>
      <c r="K56" s="776"/>
    </row>
    <row r="57" spans="1:11" hidden="1">
      <c r="A57" s="109">
        <v>39</v>
      </c>
      <c r="B57" s="300"/>
      <c r="C57" s="412">
        <f>' Шаблон материалов'!B40</f>
        <v>0</v>
      </c>
      <c r="D57" s="412">
        <f>' Шаблон материалов'!C40</f>
        <v>0</v>
      </c>
      <c r="E57" s="412">
        <f>' Шаблон материалов'!D40</f>
        <v>0</v>
      </c>
      <c r="F57" s="412">
        <f>' Шаблон материалов'!E40</f>
        <v>0</v>
      </c>
      <c r="G57" s="412">
        <f>' Шаблон материалов'!F40</f>
        <v>0</v>
      </c>
      <c r="H57" s="412"/>
      <c r="I57" s="413">
        <f t="shared" si="0"/>
        <v>0</v>
      </c>
      <c r="J57" s="775">
        <f t="shared" si="1"/>
        <v>0</v>
      </c>
      <c r="K57" s="776"/>
    </row>
    <row r="58" spans="1:11" hidden="1">
      <c r="A58" s="109">
        <v>40</v>
      </c>
      <c r="B58" s="300"/>
      <c r="C58" s="412">
        <f>' Шаблон материалов'!B41</f>
        <v>0</v>
      </c>
      <c r="D58" s="412">
        <f>' Шаблон материалов'!C41</f>
        <v>0</v>
      </c>
      <c r="E58" s="412">
        <f>' Шаблон материалов'!D41</f>
        <v>0</v>
      </c>
      <c r="F58" s="412">
        <f>' Шаблон материалов'!E41</f>
        <v>0</v>
      </c>
      <c r="G58" s="412">
        <f>' Шаблон материалов'!F41</f>
        <v>0</v>
      </c>
      <c r="H58" s="412"/>
      <c r="I58" s="413">
        <f t="shared" si="0"/>
        <v>0</v>
      </c>
      <c r="J58" s="775">
        <f t="shared" si="1"/>
        <v>0</v>
      </c>
      <c r="K58" s="776"/>
    </row>
    <row r="59" spans="1:11" hidden="1">
      <c r="A59" s="109">
        <v>41</v>
      </c>
      <c r="B59" s="300"/>
      <c r="C59" s="412">
        <f>' Шаблон материалов'!B42</f>
        <v>0</v>
      </c>
      <c r="D59" s="412">
        <f>' Шаблон материалов'!C42</f>
        <v>0</v>
      </c>
      <c r="E59" s="412">
        <f>' Шаблон материалов'!D42</f>
        <v>0</v>
      </c>
      <c r="F59" s="412">
        <f>' Шаблон материалов'!E42</f>
        <v>0</v>
      </c>
      <c r="G59" s="412">
        <f>' Шаблон материалов'!F42</f>
        <v>0</v>
      </c>
      <c r="H59" s="412"/>
      <c r="I59" s="413">
        <f t="shared" si="0"/>
        <v>0</v>
      </c>
      <c r="J59" s="775">
        <f t="shared" si="1"/>
        <v>0</v>
      </c>
      <c r="K59" s="776"/>
    </row>
    <row r="60" spans="1:11" hidden="1">
      <c r="A60" s="109">
        <v>42</v>
      </c>
      <c r="B60" s="300"/>
      <c r="C60" s="412">
        <f>' Шаблон материалов'!B43</f>
        <v>0</v>
      </c>
      <c r="D60" s="412">
        <f>' Шаблон материалов'!C43</f>
        <v>0</v>
      </c>
      <c r="E60" s="412">
        <f>' Шаблон материалов'!D43</f>
        <v>0</v>
      </c>
      <c r="F60" s="412">
        <f>' Шаблон материалов'!E43</f>
        <v>0</v>
      </c>
      <c r="G60" s="412">
        <f>' Шаблон материалов'!F43</f>
        <v>0</v>
      </c>
      <c r="H60" s="412"/>
      <c r="I60" s="413">
        <f t="shared" si="0"/>
        <v>0</v>
      </c>
      <c r="J60" s="775">
        <f t="shared" si="1"/>
        <v>0</v>
      </c>
      <c r="K60" s="776"/>
    </row>
    <row r="61" spans="1:11" hidden="1">
      <c r="A61" s="109">
        <v>43</v>
      </c>
      <c r="B61" s="300"/>
      <c r="C61" s="412">
        <f>' Шаблон материалов'!B44</f>
        <v>0</v>
      </c>
      <c r="D61" s="412">
        <f>' Шаблон материалов'!C44</f>
        <v>0</v>
      </c>
      <c r="E61" s="412">
        <f>' Шаблон материалов'!D44</f>
        <v>0</v>
      </c>
      <c r="F61" s="412">
        <f>' Шаблон материалов'!E44</f>
        <v>0</v>
      </c>
      <c r="G61" s="412">
        <f>' Шаблон материалов'!F44</f>
        <v>0</v>
      </c>
      <c r="H61" s="412"/>
      <c r="I61" s="413">
        <f t="shared" si="0"/>
        <v>0</v>
      </c>
      <c r="J61" s="775">
        <f t="shared" si="1"/>
        <v>0</v>
      </c>
      <c r="K61" s="776"/>
    </row>
    <row r="62" spans="1:11" hidden="1">
      <c r="A62" s="109">
        <v>44</v>
      </c>
      <c r="B62" s="300"/>
      <c r="C62" s="412">
        <f>' Шаблон материалов'!B45</f>
        <v>0</v>
      </c>
      <c r="D62" s="412">
        <f>' Шаблон материалов'!C45</f>
        <v>0</v>
      </c>
      <c r="E62" s="412">
        <f>' Шаблон материалов'!D45</f>
        <v>0</v>
      </c>
      <c r="F62" s="412">
        <f>' Шаблон материалов'!E45</f>
        <v>0</v>
      </c>
      <c r="G62" s="412">
        <f>' Шаблон материалов'!F45</f>
        <v>0</v>
      </c>
      <c r="H62" s="412"/>
      <c r="I62" s="413">
        <f t="shared" si="0"/>
        <v>0</v>
      </c>
      <c r="J62" s="775">
        <f t="shared" si="1"/>
        <v>0</v>
      </c>
      <c r="K62" s="776"/>
    </row>
    <row r="63" spans="1:11" hidden="1">
      <c r="A63" s="109">
        <v>45</v>
      </c>
      <c r="B63" s="300"/>
      <c r="C63" s="412">
        <f>' Шаблон материалов'!B46</f>
        <v>0</v>
      </c>
      <c r="D63" s="412">
        <f>' Шаблон материалов'!C46</f>
        <v>0</v>
      </c>
      <c r="E63" s="412">
        <f>' Шаблон материалов'!D46</f>
        <v>0</v>
      </c>
      <c r="F63" s="412">
        <f>' Шаблон материалов'!E46</f>
        <v>0</v>
      </c>
      <c r="G63" s="412">
        <f>' Шаблон материалов'!F46</f>
        <v>0</v>
      </c>
      <c r="H63" s="412"/>
      <c r="I63" s="413">
        <f t="shared" si="0"/>
        <v>0</v>
      </c>
      <c r="J63" s="775">
        <f t="shared" si="1"/>
        <v>0</v>
      </c>
      <c r="K63" s="776"/>
    </row>
    <row r="64" spans="1:11" hidden="1">
      <c r="A64" s="109">
        <v>46</v>
      </c>
      <c r="B64" s="300"/>
      <c r="C64" s="412">
        <f>' Шаблон материалов'!B47</f>
        <v>0</v>
      </c>
      <c r="D64" s="412">
        <f>' Шаблон материалов'!C47</f>
        <v>0</v>
      </c>
      <c r="E64" s="412">
        <f>' Шаблон материалов'!D47</f>
        <v>0</v>
      </c>
      <c r="F64" s="412">
        <f>' Шаблон материалов'!E47</f>
        <v>0</v>
      </c>
      <c r="G64" s="412">
        <f>' Шаблон материалов'!F47</f>
        <v>0</v>
      </c>
      <c r="H64" s="412"/>
      <c r="I64" s="413">
        <f t="shared" si="0"/>
        <v>0</v>
      </c>
      <c r="J64" s="775">
        <f t="shared" si="1"/>
        <v>0</v>
      </c>
      <c r="K64" s="776"/>
    </row>
    <row r="65" spans="1:11" hidden="1">
      <c r="A65" s="109">
        <v>47</v>
      </c>
      <c r="B65" s="300"/>
      <c r="C65" s="412">
        <f>' Шаблон материалов'!B48</f>
        <v>0</v>
      </c>
      <c r="D65" s="412">
        <f>' Шаблон материалов'!C48</f>
        <v>0</v>
      </c>
      <c r="E65" s="412">
        <f>' Шаблон материалов'!D48</f>
        <v>0</v>
      </c>
      <c r="F65" s="412">
        <f>' Шаблон материалов'!E48</f>
        <v>0</v>
      </c>
      <c r="G65" s="412">
        <f>' Шаблон материалов'!F48</f>
        <v>0</v>
      </c>
      <c r="H65" s="412"/>
      <c r="I65" s="413">
        <f t="shared" si="0"/>
        <v>0</v>
      </c>
      <c r="J65" s="775">
        <f t="shared" si="1"/>
        <v>0</v>
      </c>
      <c r="K65" s="776"/>
    </row>
    <row r="66" spans="1:11" hidden="1">
      <c r="A66" s="109">
        <v>48</v>
      </c>
      <c r="B66" s="300"/>
      <c r="C66" s="412">
        <f>' Шаблон материалов'!B49</f>
        <v>0</v>
      </c>
      <c r="D66" s="412">
        <f>' Шаблон материалов'!C49</f>
        <v>0</v>
      </c>
      <c r="E66" s="412">
        <f>' Шаблон материалов'!D49</f>
        <v>0</v>
      </c>
      <c r="F66" s="412">
        <f>' Шаблон материалов'!E49</f>
        <v>0</v>
      </c>
      <c r="G66" s="412">
        <f>' Шаблон материалов'!F49</f>
        <v>0</v>
      </c>
      <c r="H66" s="412"/>
      <c r="I66" s="413">
        <f t="shared" si="0"/>
        <v>0</v>
      </c>
      <c r="J66" s="775">
        <f t="shared" si="1"/>
        <v>0</v>
      </c>
      <c r="K66" s="776"/>
    </row>
    <row r="67" spans="1:11" hidden="1">
      <c r="A67" s="109">
        <v>49</v>
      </c>
      <c r="B67" s="300"/>
      <c r="C67" s="412">
        <f>' Шаблон материалов'!B50</f>
        <v>0</v>
      </c>
      <c r="D67" s="412">
        <f>' Шаблон материалов'!C50</f>
        <v>0</v>
      </c>
      <c r="E67" s="412">
        <f>' Шаблон материалов'!D50</f>
        <v>0</v>
      </c>
      <c r="F67" s="412">
        <f>' Шаблон материалов'!E50</f>
        <v>0</v>
      </c>
      <c r="G67" s="412">
        <f>' Шаблон материалов'!F50</f>
        <v>0</v>
      </c>
      <c r="H67" s="412"/>
      <c r="I67" s="413">
        <f t="shared" si="0"/>
        <v>0</v>
      </c>
      <c r="J67" s="775">
        <f t="shared" si="1"/>
        <v>0</v>
      </c>
      <c r="K67" s="776"/>
    </row>
    <row r="68" spans="1:11" hidden="1">
      <c r="A68" s="109">
        <v>50</v>
      </c>
      <c r="B68" s="300"/>
      <c r="C68" s="412">
        <f>' Шаблон материалов'!B51</f>
        <v>0</v>
      </c>
      <c r="D68" s="412">
        <f>' Шаблон материалов'!C51</f>
        <v>0</v>
      </c>
      <c r="E68" s="412">
        <f>' Шаблон материалов'!D51</f>
        <v>0</v>
      </c>
      <c r="F68" s="412">
        <f>' Шаблон материалов'!E51</f>
        <v>0</v>
      </c>
      <c r="G68" s="412">
        <f>' Шаблон материалов'!F51</f>
        <v>0</v>
      </c>
      <c r="H68" s="412"/>
      <c r="I68" s="413">
        <f t="shared" si="0"/>
        <v>0</v>
      </c>
      <c r="J68" s="775">
        <f t="shared" si="1"/>
        <v>0</v>
      </c>
      <c r="K68" s="776"/>
    </row>
    <row r="69" spans="1:11" hidden="1">
      <c r="A69" s="109">
        <v>51</v>
      </c>
      <c r="B69" s="300"/>
      <c r="C69" s="412">
        <f>' Шаблон материалов'!B52</f>
        <v>0</v>
      </c>
      <c r="D69" s="412">
        <f>' Шаблон материалов'!C52</f>
        <v>0</v>
      </c>
      <c r="E69" s="412">
        <f>' Шаблон материалов'!D52</f>
        <v>0</v>
      </c>
      <c r="F69" s="412">
        <f>' Шаблон материалов'!E52</f>
        <v>0</v>
      </c>
      <c r="G69" s="412">
        <f>' Шаблон материалов'!F52</f>
        <v>0</v>
      </c>
      <c r="H69" s="412"/>
      <c r="I69" s="413">
        <f t="shared" si="0"/>
        <v>0</v>
      </c>
      <c r="J69" s="775">
        <f t="shared" si="1"/>
        <v>0</v>
      </c>
      <c r="K69" s="776"/>
    </row>
    <row r="70" spans="1:11" hidden="1">
      <c r="A70" s="109">
        <v>52</v>
      </c>
      <c r="B70" s="300"/>
      <c r="C70" s="412">
        <f>' Шаблон материалов'!B53</f>
        <v>0</v>
      </c>
      <c r="D70" s="412">
        <f>' Шаблон материалов'!C53</f>
        <v>0</v>
      </c>
      <c r="E70" s="412">
        <f>' Шаблон материалов'!D53</f>
        <v>0</v>
      </c>
      <c r="F70" s="412">
        <f>' Шаблон материалов'!E53</f>
        <v>0</v>
      </c>
      <c r="G70" s="412">
        <f>' Шаблон материалов'!F53</f>
        <v>0</v>
      </c>
      <c r="H70" s="412"/>
      <c r="I70" s="413">
        <f t="shared" si="0"/>
        <v>0</v>
      </c>
      <c r="J70" s="775">
        <f t="shared" si="1"/>
        <v>0</v>
      </c>
      <c r="K70" s="776"/>
    </row>
    <row r="71" spans="1:11" hidden="1">
      <c r="A71" s="109">
        <v>53</v>
      </c>
      <c r="B71" s="300"/>
      <c r="C71" s="412">
        <f>' Шаблон материалов'!B54</f>
        <v>0</v>
      </c>
      <c r="D71" s="412">
        <f>' Шаблон материалов'!C54</f>
        <v>0</v>
      </c>
      <c r="E71" s="412">
        <f>' Шаблон материалов'!D54</f>
        <v>0</v>
      </c>
      <c r="F71" s="412">
        <f>' Шаблон материалов'!E54</f>
        <v>0</v>
      </c>
      <c r="G71" s="412">
        <f>' Шаблон материалов'!F54</f>
        <v>0</v>
      </c>
      <c r="H71" s="412"/>
      <c r="I71" s="413">
        <f t="shared" si="0"/>
        <v>0</v>
      </c>
      <c r="J71" s="775">
        <f t="shared" si="1"/>
        <v>0</v>
      </c>
      <c r="K71" s="776"/>
    </row>
    <row r="72" spans="1:11" hidden="1">
      <c r="A72" s="109">
        <v>54</v>
      </c>
      <c r="B72" s="300"/>
      <c r="C72" s="412">
        <f>' Шаблон материалов'!B55</f>
        <v>0</v>
      </c>
      <c r="D72" s="412">
        <f>' Шаблон материалов'!C55</f>
        <v>0</v>
      </c>
      <c r="E72" s="412">
        <f>' Шаблон материалов'!D55</f>
        <v>0</v>
      </c>
      <c r="F72" s="412">
        <f>' Шаблон материалов'!E55</f>
        <v>0</v>
      </c>
      <c r="G72" s="412">
        <f>' Шаблон материалов'!F55</f>
        <v>0</v>
      </c>
      <c r="H72" s="412"/>
      <c r="I72" s="413">
        <f t="shared" si="0"/>
        <v>0</v>
      </c>
      <c r="J72" s="775">
        <f t="shared" si="1"/>
        <v>0</v>
      </c>
      <c r="K72" s="776"/>
    </row>
    <row r="73" spans="1:11" hidden="1">
      <c r="A73" s="109">
        <v>55</v>
      </c>
      <c r="B73" s="300"/>
      <c r="C73" s="412">
        <f>' Шаблон материалов'!B56</f>
        <v>0</v>
      </c>
      <c r="D73" s="412">
        <f>' Шаблон материалов'!C56</f>
        <v>0</v>
      </c>
      <c r="E73" s="412">
        <f>' Шаблон материалов'!D56</f>
        <v>0</v>
      </c>
      <c r="F73" s="412">
        <f>' Шаблон материалов'!E56</f>
        <v>0</v>
      </c>
      <c r="G73" s="412">
        <f>' Шаблон материалов'!F56</f>
        <v>0</v>
      </c>
      <c r="H73" s="412"/>
      <c r="I73" s="413">
        <f t="shared" si="0"/>
        <v>0</v>
      </c>
      <c r="J73" s="775">
        <f t="shared" si="1"/>
        <v>0</v>
      </c>
      <c r="K73" s="776"/>
    </row>
    <row r="74" spans="1:11" hidden="1">
      <c r="A74" s="109">
        <v>56</v>
      </c>
      <c r="B74" s="300"/>
      <c r="C74" s="412">
        <f>' Шаблон материалов'!B57</f>
        <v>0</v>
      </c>
      <c r="D74" s="412">
        <f>' Шаблон материалов'!C57</f>
        <v>0</v>
      </c>
      <c r="E74" s="412">
        <f>' Шаблон материалов'!D57</f>
        <v>0</v>
      </c>
      <c r="F74" s="412">
        <f>' Шаблон материалов'!E57</f>
        <v>0</v>
      </c>
      <c r="G74" s="412">
        <f>' Шаблон материалов'!F57</f>
        <v>0</v>
      </c>
      <c r="H74" s="412"/>
      <c r="I74" s="413">
        <f t="shared" si="0"/>
        <v>0</v>
      </c>
      <c r="J74" s="775">
        <f t="shared" si="1"/>
        <v>0</v>
      </c>
      <c r="K74" s="776"/>
    </row>
    <row r="75" spans="1:11" hidden="1">
      <c r="A75" s="109">
        <v>57</v>
      </c>
      <c r="B75" s="300"/>
      <c r="C75" s="412">
        <f>' Шаблон материалов'!B58</f>
        <v>0</v>
      </c>
      <c r="D75" s="412">
        <f>' Шаблон материалов'!C58</f>
        <v>0</v>
      </c>
      <c r="E75" s="412">
        <f>' Шаблон материалов'!D58</f>
        <v>0</v>
      </c>
      <c r="F75" s="412">
        <f>' Шаблон материалов'!E58</f>
        <v>0</v>
      </c>
      <c r="G75" s="412">
        <f>' Шаблон материалов'!F58</f>
        <v>0</v>
      </c>
      <c r="H75" s="412"/>
      <c r="I75" s="413">
        <f t="shared" si="0"/>
        <v>0</v>
      </c>
      <c r="J75" s="775">
        <f t="shared" si="1"/>
        <v>0</v>
      </c>
      <c r="K75" s="776"/>
    </row>
    <row r="76" spans="1:11" hidden="1">
      <c r="A76" s="109">
        <v>58</v>
      </c>
      <c r="B76" s="300"/>
      <c r="C76" s="412">
        <f>' Шаблон материалов'!B59</f>
        <v>0</v>
      </c>
      <c r="D76" s="412">
        <f>' Шаблон материалов'!C59</f>
        <v>0</v>
      </c>
      <c r="E76" s="412">
        <f>' Шаблон материалов'!D59</f>
        <v>0</v>
      </c>
      <c r="F76" s="412">
        <f>' Шаблон материалов'!E59</f>
        <v>0</v>
      </c>
      <c r="G76" s="412">
        <f>' Шаблон материалов'!F59</f>
        <v>0</v>
      </c>
      <c r="H76" s="412"/>
      <c r="I76" s="413">
        <f t="shared" si="0"/>
        <v>0</v>
      </c>
      <c r="J76" s="775">
        <f t="shared" si="1"/>
        <v>0</v>
      </c>
      <c r="K76" s="776"/>
    </row>
    <row r="77" spans="1:11" hidden="1">
      <c r="A77" s="109">
        <v>59</v>
      </c>
      <c r="B77" s="300"/>
      <c r="C77" s="412">
        <f>' Шаблон материалов'!B60</f>
        <v>0</v>
      </c>
      <c r="D77" s="412">
        <f>' Шаблон материалов'!C60</f>
        <v>0</v>
      </c>
      <c r="E77" s="412">
        <f>' Шаблон материалов'!D60</f>
        <v>0</v>
      </c>
      <c r="F77" s="412">
        <f>' Шаблон материалов'!E60</f>
        <v>0</v>
      </c>
      <c r="G77" s="412">
        <f>' Шаблон материалов'!F60</f>
        <v>0</v>
      </c>
      <c r="H77" s="412"/>
      <c r="I77" s="413">
        <f t="shared" si="0"/>
        <v>0</v>
      </c>
      <c r="J77" s="775">
        <f t="shared" si="1"/>
        <v>0</v>
      </c>
      <c r="K77" s="776"/>
    </row>
    <row r="78" spans="1:11" hidden="1">
      <c r="A78" s="109">
        <v>60</v>
      </c>
      <c r="B78" s="300"/>
      <c r="C78" s="412">
        <f>' Шаблон материалов'!B61</f>
        <v>0</v>
      </c>
      <c r="D78" s="412">
        <f>' Шаблон материалов'!C61</f>
        <v>0</v>
      </c>
      <c r="E78" s="412">
        <f>' Шаблон материалов'!D61</f>
        <v>0</v>
      </c>
      <c r="F78" s="412">
        <f>' Шаблон материалов'!E61</f>
        <v>0</v>
      </c>
      <c r="G78" s="412">
        <f>' Шаблон материалов'!F61</f>
        <v>0</v>
      </c>
      <c r="H78" s="412"/>
      <c r="I78" s="413">
        <f t="shared" si="0"/>
        <v>0</v>
      </c>
      <c r="J78" s="775">
        <f t="shared" si="1"/>
        <v>0</v>
      </c>
      <c r="K78" s="776"/>
    </row>
    <row r="79" spans="1:11" hidden="1">
      <c r="A79" s="109">
        <v>61</v>
      </c>
      <c r="B79" s="300"/>
      <c r="C79" s="412">
        <f>' Шаблон материалов'!B62</f>
        <v>0</v>
      </c>
      <c r="D79" s="412">
        <f>' Шаблон материалов'!C62</f>
        <v>0</v>
      </c>
      <c r="E79" s="412">
        <f>' Шаблон материалов'!D62</f>
        <v>0</v>
      </c>
      <c r="F79" s="412">
        <f>' Шаблон материалов'!E62</f>
        <v>0</v>
      </c>
      <c r="G79" s="412">
        <f>' Шаблон материалов'!F62</f>
        <v>0</v>
      </c>
      <c r="H79" s="412"/>
      <c r="I79" s="413">
        <f t="shared" si="0"/>
        <v>0</v>
      </c>
      <c r="J79" s="775">
        <f t="shared" si="1"/>
        <v>0</v>
      </c>
      <c r="K79" s="776"/>
    </row>
    <row r="80" spans="1:11" hidden="1">
      <c r="A80" s="109">
        <v>62</v>
      </c>
      <c r="B80" s="300"/>
      <c r="C80" s="412">
        <f>' Шаблон материалов'!B63</f>
        <v>0</v>
      </c>
      <c r="D80" s="412">
        <f>' Шаблон материалов'!C63</f>
        <v>0</v>
      </c>
      <c r="E80" s="412">
        <f>' Шаблон материалов'!D63</f>
        <v>0</v>
      </c>
      <c r="F80" s="412">
        <f>' Шаблон материалов'!E63</f>
        <v>0</v>
      </c>
      <c r="G80" s="412">
        <f>' Шаблон материалов'!F63</f>
        <v>0</v>
      </c>
      <c r="H80" s="412"/>
      <c r="I80" s="413">
        <f t="shared" si="0"/>
        <v>0</v>
      </c>
      <c r="J80" s="775">
        <f t="shared" si="1"/>
        <v>0</v>
      </c>
      <c r="K80" s="776"/>
    </row>
    <row r="81" spans="1:11" hidden="1">
      <c r="A81" s="109">
        <v>63</v>
      </c>
      <c r="B81" s="300"/>
      <c r="C81" s="412">
        <f>' Шаблон материалов'!B64</f>
        <v>0</v>
      </c>
      <c r="D81" s="412">
        <f>' Шаблон материалов'!C64</f>
        <v>0</v>
      </c>
      <c r="E81" s="412">
        <f>' Шаблон материалов'!D64</f>
        <v>0</v>
      </c>
      <c r="F81" s="412">
        <f>' Шаблон материалов'!E64</f>
        <v>0</v>
      </c>
      <c r="G81" s="412">
        <f>' Шаблон материалов'!F64</f>
        <v>0</v>
      </c>
      <c r="H81" s="412"/>
      <c r="I81" s="413">
        <f t="shared" si="0"/>
        <v>0</v>
      </c>
      <c r="J81" s="775">
        <f t="shared" si="1"/>
        <v>0</v>
      </c>
      <c r="K81" s="776"/>
    </row>
    <row r="82" spans="1:11" hidden="1">
      <c r="A82" s="109">
        <v>64</v>
      </c>
      <c r="B82" s="300"/>
      <c r="C82" s="412">
        <f>' Шаблон материалов'!B65</f>
        <v>0</v>
      </c>
      <c r="D82" s="412">
        <f>' Шаблон материалов'!C65</f>
        <v>0</v>
      </c>
      <c r="E82" s="412">
        <f>' Шаблон материалов'!D65</f>
        <v>0</v>
      </c>
      <c r="F82" s="412">
        <f>' Шаблон материалов'!E65</f>
        <v>0</v>
      </c>
      <c r="G82" s="412">
        <f>' Шаблон материалов'!F65</f>
        <v>0</v>
      </c>
      <c r="H82" s="412"/>
      <c r="I82" s="413">
        <f t="shared" si="0"/>
        <v>0</v>
      </c>
      <c r="J82" s="775">
        <f t="shared" si="1"/>
        <v>0</v>
      </c>
      <c r="K82" s="776"/>
    </row>
    <row r="83" spans="1:11" hidden="1">
      <c r="A83" s="109">
        <v>65</v>
      </c>
      <c r="B83" s="300"/>
      <c r="C83" s="412">
        <f>' Шаблон материалов'!B66</f>
        <v>0</v>
      </c>
      <c r="D83" s="412">
        <f>' Шаблон материалов'!C66</f>
        <v>0</v>
      </c>
      <c r="E83" s="412">
        <f>' Шаблон материалов'!D66</f>
        <v>0</v>
      </c>
      <c r="F83" s="412">
        <f>' Шаблон материалов'!E66</f>
        <v>0</v>
      </c>
      <c r="G83" s="412">
        <f>' Шаблон материалов'!F66</f>
        <v>0</v>
      </c>
      <c r="H83" s="412"/>
      <c r="I83" s="413">
        <f t="shared" ref="I83:I108" si="2">$F$11*H83*D83</f>
        <v>0</v>
      </c>
      <c r="J83" s="775">
        <f t="shared" si="1"/>
        <v>0</v>
      </c>
      <c r="K83" s="776"/>
    </row>
    <row r="84" spans="1:11" hidden="1">
      <c r="A84" s="109">
        <v>66</v>
      </c>
      <c r="B84" s="300"/>
      <c r="C84" s="412">
        <f>' Шаблон материалов'!B67</f>
        <v>0</v>
      </c>
      <c r="D84" s="412">
        <f>' Шаблон материалов'!C67</f>
        <v>0</v>
      </c>
      <c r="E84" s="412">
        <f>' Шаблон материалов'!D67</f>
        <v>0</v>
      </c>
      <c r="F84" s="412">
        <f>' Шаблон материалов'!E67</f>
        <v>0</v>
      </c>
      <c r="G84" s="412">
        <f>' Шаблон материалов'!F67</f>
        <v>0</v>
      </c>
      <c r="H84" s="412"/>
      <c r="I84" s="413">
        <f t="shared" si="2"/>
        <v>0</v>
      </c>
      <c r="J84" s="775">
        <f t="shared" ref="J84:J108" si="3">G84*I84*E84</f>
        <v>0</v>
      </c>
      <c r="K84" s="776"/>
    </row>
    <row r="85" spans="1:11" hidden="1">
      <c r="A85" s="109">
        <v>67</v>
      </c>
      <c r="B85" s="300"/>
      <c r="C85" s="412">
        <f>' Шаблон материалов'!B68</f>
        <v>0</v>
      </c>
      <c r="D85" s="412">
        <f>' Шаблон материалов'!C68</f>
        <v>0</v>
      </c>
      <c r="E85" s="412">
        <f>' Шаблон материалов'!D68</f>
        <v>0</v>
      </c>
      <c r="F85" s="412">
        <f>' Шаблон материалов'!E68</f>
        <v>0</v>
      </c>
      <c r="G85" s="412">
        <f>' Шаблон материалов'!F68</f>
        <v>0</v>
      </c>
      <c r="H85" s="412"/>
      <c r="I85" s="413">
        <f t="shared" si="2"/>
        <v>0</v>
      </c>
      <c r="J85" s="775">
        <f t="shared" si="3"/>
        <v>0</v>
      </c>
      <c r="K85" s="776"/>
    </row>
    <row r="86" spans="1:11" hidden="1">
      <c r="A86" s="109">
        <v>68</v>
      </c>
      <c r="B86" s="300"/>
      <c r="C86" s="412">
        <f>' Шаблон материалов'!B69</f>
        <v>0</v>
      </c>
      <c r="D86" s="412">
        <f>' Шаблон материалов'!C69</f>
        <v>0</v>
      </c>
      <c r="E86" s="412">
        <f>' Шаблон материалов'!D69</f>
        <v>0</v>
      </c>
      <c r="F86" s="412">
        <f>' Шаблон материалов'!E69</f>
        <v>0</v>
      </c>
      <c r="G86" s="412">
        <f>' Шаблон материалов'!F69</f>
        <v>0</v>
      </c>
      <c r="H86" s="412"/>
      <c r="I86" s="413">
        <f t="shared" si="2"/>
        <v>0</v>
      </c>
      <c r="J86" s="775">
        <f t="shared" si="3"/>
        <v>0</v>
      </c>
      <c r="K86" s="776"/>
    </row>
    <row r="87" spans="1:11" hidden="1">
      <c r="A87" s="109">
        <v>69</v>
      </c>
      <c r="B87" s="300"/>
      <c r="C87" s="412">
        <f>' Шаблон материалов'!B70</f>
        <v>0</v>
      </c>
      <c r="D87" s="412">
        <f>' Шаблон материалов'!C70</f>
        <v>0</v>
      </c>
      <c r="E87" s="412">
        <f>' Шаблон материалов'!D70</f>
        <v>0</v>
      </c>
      <c r="F87" s="412">
        <f>' Шаблон материалов'!E70</f>
        <v>0</v>
      </c>
      <c r="G87" s="412">
        <f>' Шаблон материалов'!F70</f>
        <v>0</v>
      </c>
      <c r="H87" s="412"/>
      <c r="I87" s="413">
        <f t="shared" si="2"/>
        <v>0</v>
      </c>
      <c r="J87" s="775">
        <f t="shared" si="3"/>
        <v>0</v>
      </c>
      <c r="K87" s="776"/>
    </row>
    <row r="88" spans="1:11" hidden="1">
      <c r="A88" s="109">
        <v>70</v>
      </c>
      <c r="B88" s="300"/>
      <c r="C88" s="412">
        <f>' Шаблон материалов'!B71</f>
        <v>0</v>
      </c>
      <c r="D88" s="412">
        <f>' Шаблон материалов'!C71</f>
        <v>0</v>
      </c>
      <c r="E88" s="412">
        <f>' Шаблон материалов'!D71</f>
        <v>0</v>
      </c>
      <c r="F88" s="412">
        <f>' Шаблон материалов'!E71</f>
        <v>0</v>
      </c>
      <c r="G88" s="412">
        <f>' Шаблон материалов'!F71</f>
        <v>0</v>
      </c>
      <c r="H88" s="412"/>
      <c r="I88" s="413">
        <f t="shared" si="2"/>
        <v>0</v>
      </c>
      <c r="J88" s="775">
        <f t="shared" si="3"/>
        <v>0</v>
      </c>
      <c r="K88" s="776"/>
    </row>
    <row r="89" spans="1:11" hidden="1">
      <c r="A89" s="109">
        <v>71</v>
      </c>
      <c r="B89" s="300"/>
      <c r="C89" s="412">
        <f>' Шаблон материалов'!B72</f>
        <v>0</v>
      </c>
      <c r="D89" s="412">
        <f>' Шаблон материалов'!C72</f>
        <v>0</v>
      </c>
      <c r="E89" s="412">
        <f>' Шаблон материалов'!D72</f>
        <v>0</v>
      </c>
      <c r="F89" s="412">
        <f>' Шаблон материалов'!E72</f>
        <v>0</v>
      </c>
      <c r="G89" s="412">
        <f>' Шаблон материалов'!F72</f>
        <v>0</v>
      </c>
      <c r="H89" s="412"/>
      <c r="I89" s="413">
        <f t="shared" si="2"/>
        <v>0</v>
      </c>
      <c r="J89" s="775">
        <f t="shared" si="3"/>
        <v>0</v>
      </c>
      <c r="K89" s="776"/>
    </row>
    <row r="90" spans="1:11" hidden="1">
      <c r="A90" s="109">
        <v>72</v>
      </c>
      <c r="B90" s="300"/>
      <c r="C90" s="412">
        <f>' Шаблон материалов'!B73</f>
        <v>0</v>
      </c>
      <c r="D90" s="412">
        <f>' Шаблон материалов'!C73</f>
        <v>0</v>
      </c>
      <c r="E90" s="412">
        <f>' Шаблон материалов'!D73</f>
        <v>0</v>
      </c>
      <c r="F90" s="412">
        <f>' Шаблон материалов'!E73</f>
        <v>0</v>
      </c>
      <c r="G90" s="412">
        <f>' Шаблон материалов'!F73</f>
        <v>0</v>
      </c>
      <c r="H90" s="412"/>
      <c r="I90" s="413">
        <f t="shared" si="2"/>
        <v>0</v>
      </c>
      <c r="J90" s="775">
        <f t="shared" si="3"/>
        <v>0</v>
      </c>
      <c r="K90" s="776"/>
    </row>
    <row r="91" spans="1:11" hidden="1">
      <c r="A91" s="109">
        <v>73</v>
      </c>
      <c r="B91" s="300"/>
      <c r="C91" s="412">
        <f>' Шаблон материалов'!B74</f>
        <v>0</v>
      </c>
      <c r="D91" s="412">
        <f>' Шаблон материалов'!C74</f>
        <v>0</v>
      </c>
      <c r="E91" s="412">
        <f>' Шаблон материалов'!D74</f>
        <v>0</v>
      </c>
      <c r="F91" s="412">
        <f>' Шаблон материалов'!E74</f>
        <v>0</v>
      </c>
      <c r="G91" s="412">
        <f>' Шаблон материалов'!F74</f>
        <v>0</v>
      </c>
      <c r="H91" s="412"/>
      <c r="I91" s="413">
        <f t="shared" si="2"/>
        <v>0</v>
      </c>
      <c r="J91" s="775">
        <f t="shared" si="3"/>
        <v>0</v>
      </c>
      <c r="K91" s="776"/>
    </row>
    <row r="92" spans="1:11" hidden="1">
      <c r="A92" s="109">
        <v>74</v>
      </c>
      <c r="B92" s="300"/>
      <c r="C92" s="412">
        <f>' Шаблон материалов'!B75</f>
        <v>0</v>
      </c>
      <c r="D92" s="412">
        <f>' Шаблон материалов'!C75</f>
        <v>0</v>
      </c>
      <c r="E92" s="412">
        <f>' Шаблон материалов'!D75</f>
        <v>0</v>
      </c>
      <c r="F92" s="412">
        <f>' Шаблон материалов'!E75</f>
        <v>0</v>
      </c>
      <c r="G92" s="412">
        <f>' Шаблон материалов'!F75</f>
        <v>0</v>
      </c>
      <c r="H92" s="412"/>
      <c r="I92" s="413">
        <f t="shared" si="2"/>
        <v>0</v>
      </c>
      <c r="J92" s="775">
        <f t="shared" si="3"/>
        <v>0</v>
      </c>
      <c r="K92" s="776"/>
    </row>
    <row r="93" spans="1:11" hidden="1">
      <c r="A93" s="109">
        <v>75</v>
      </c>
      <c r="B93" s="300"/>
      <c r="C93" s="412">
        <f>' Шаблон материалов'!B76</f>
        <v>0</v>
      </c>
      <c r="D93" s="412">
        <f>' Шаблон материалов'!C76</f>
        <v>0</v>
      </c>
      <c r="E93" s="412">
        <f>' Шаблон материалов'!D76</f>
        <v>0</v>
      </c>
      <c r="F93" s="412">
        <f>' Шаблон материалов'!E76</f>
        <v>0</v>
      </c>
      <c r="G93" s="412">
        <f>' Шаблон материалов'!F76</f>
        <v>0</v>
      </c>
      <c r="H93" s="412"/>
      <c r="I93" s="413">
        <f t="shared" si="2"/>
        <v>0</v>
      </c>
      <c r="J93" s="775">
        <f t="shared" si="3"/>
        <v>0</v>
      </c>
      <c r="K93" s="776"/>
    </row>
    <row r="94" spans="1:11" hidden="1">
      <c r="A94" s="109">
        <v>76</v>
      </c>
      <c r="B94" s="300"/>
      <c r="C94" s="412">
        <f>' Шаблон материалов'!B77</f>
        <v>0</v>
      </c>
      <c r="D94" s="412">
        <f>' Шаблон материалов'!C77</f>
        <v>0</v>
      </c>
      <c r="E94" s="412">
        <f>' Шаблон материалов'!D77</f>
        <v>0</v>
      </c>
      <c r="F94" s="412">
        <f>' Шаблон материалов'!E77</f>
        <v>0</v>
      </c>
      <c r="G94" s="412">
        <f>' Шаблон материалов'!F77</f>
        <v>0</v>
      </c>
      <c r="H94" s="412"/>
      <c r="I94" s="413">
        <f t="shared" si="2"/>
        <v>0</v>
      </c>
      <c r="J94" s="775">
        <f t="shared" si="3"/>
        <v>0</v>
      </c>
      <c r="K94" s="776"/>
    </row>
    <row r="95" spans="1:11" hidden="1">
      <c r="A95" s="109">
        <v>77</v>
      </c>
      <c r="B95" s="300"/>
      <c r="C95" s="412">
        <f>' Шаблон материалов'!B78</f>
        <v>0</v>
      </c>
      <c r="D95" s="412">
        <f>' Шаблон материалов'!C78</f>
        <v>0</v>
      </c>
      <c r="E95" s="412">
        <f>' Шаблон материалов'!D78</f>
        <v>0</v>
      </c>
      <c r="F95" s="412">
        <f>' Шаблон материалов'!E78</f>
        <v>0</v>
      </c>
      <c r="G95" s="412">
        <f>' Шаблон материалов'!F78</f>
        <v>0</v>
      </c>
      <c r="H95" s="412"/>
      <c r="I95" s="413">
        <f t="shared" si="2"/>
        <v>0</v>
      </c>
      <c r="J95" s="775">
        <f t="shared" si="3"/>
        <v>0</v>
      </c>
      <c r="K95" s="776"/>
    </row>
    <row r="96" spans="1:11" hidden="1">
      <c r="A96" s="109">
        <v>78</v>
      </c>
      <c r="B96" s="300"/>
      <c r="C96" s="412">
        <f>' Шаблон материалов'!B79</f>
        <v>0</v>
      </c>
      <c r="D96" s="412">
        <f>' Шаблон материалов'!C79</f>
        <v>0</v>
      </c>
      <c r="E96" s="412">
        <f>' Шаблон материалов'!D79</f>
        <v>0</v>
      </c>
      <c r="F96" s="412">
        <f>' Шаблон материалов'!E79</f>
        <v>0</v>
      </c>
      <c r="G96" s="412">
        <f>' Шаблон материалов'!F79</f>
        <v>0</v>
      </c>
      <c r="H96" s="412"/>
      <c r="I96" s="413">
        <f t="shared" si="2"/>
        <v>0</v>
      </c>
      <c r="J96" s="775">
        <f t="shared" si="3"/>
        <v>0</v>
      </c>
      <c r="K96" s="776"/>
    </row>
    <row r="97" spans="1:11" hidden="1">
      <c r="A97" s="109">
        <v>79</v>
      </c>
      <c r="B97" s="300"/>
      <c r="C97" s="412">
        <f>' Шаблон материалов'!B80</f>
        <v>0</v>
      </c>
      <c r="D97" s="412">
        <f>' Шаблон материалов'!C80</f>
        <v>0</v>
      </c>
      <c r="E97" s="412">
        <f>' Шаблон материалов'!D80</f>
        <v>0</v>
      </c>
      <c r="F97" s="412">
        <f>' Шаблон материалов'!E80</f>
        <v>0</v>
      </c>
      <c r="G97" s="412">
        <f>' Шаблон материалов'!F80</f>
        <v>0</v>
      </c>
      <c r="H97" s="412"/>
      <c r="I97" s="413">
        <f t="shared" si="2"/>
        <v>0</v>
      </c>
      <c r="J97" s="775">
        <f t="shared" si="3"/>
        <v>0</v>
      </c>
      <c r="K97" s="776"/>
    </row>
    <row r="98" spans="1:11" hidden="1">
      <c r="A98" s="109">
        <v>80</v>
      </c>
      <c r="B98" s="300"/>
      <c r="C98" s="412">
        <f>' Шаблон материалов'!B81</f>
        <v>0</v>
      </c>
      <c r="D98" s="412">
        <f>' Шаблон материалов'!C81</f>
        <v>0</v>
      </c>
      <c r="E98" s="412">
        <f>' Шаблон материалов'!D81</f>
        <v>0</v>
      </c>
      <c r="F98" s="412">
        <f>' Шаблон материалов'!E81</f>
        <v>0</v>
      </c>
      <c r="G98" s="412">
        <f>' Шаблон материалов'!F81</f>
        <v>0</v>
      </c>
      <c r="H98" s="412"/>
      <c r="I98" s="413">
        <f t="shared" si="2"/>
        <v>0</v>
      </c>
      <c r="J98" s="775">
        <f t="shared" si="3"/>
        <v>0</v>
      </c>
      <c r="K98" s="776"/>
    </row>
    <row r="99" spans="1:11">
      <c r="A99" s="109">
        <v>81</v>
      </c>
      <c r="B99" s="300"/>
      <c r="C99" s="412">
        <f>' Шаблон материалов'!B82</f>
        <v>0</v>
      </c>
      <c r="D99" s="412">
        <v>1</v>
      </c>
      <c r="E99" s="412">
        <v>1</v>
      </c>
      <c r="F99" s="412">
        <f>' Шаблон материалов'!E82</f>
        <v>0</v>
      </c>
      <c r="G99" s="412">
        <f>' Шаблон материалов'!F82</f>
        <v>0</v>
      </c>
      <c r="H99" s="412">
        <v>10</v>
      </c>
      <c r="I99" s="413">
        <f t="shared" si="2"/>
        <v>0</v>
      </c>
      <c r="J99" s="775">
        <f t="shared" si="3"/>
        <v>0</v>
      </c>
      <c r="K99" s="776"/>
    </row>
    <row r="100" spans="1:11">
      <c r="A100" s="109">
        <v>82</v>
      </c>
      <c r="B100" s="300"/>
      <c r="C100" s="412">
        <f>' Шаблон материалов'!B83</f>
        <v>0</v>
      </c>
      <c r="D100" s="412">
        <v>1</v>
      </c>
      <c r="E100" s="412">
        <v>1</v>
      </c>
      <c r="F100" s="412">
        <f>' Шаблон материалов'!E83</f>
        <v>0</v>
      </c>
      <c r="G100" s="412">
        <f>' Шаблон материалов'!F83</f>
        <v>0</v>
      </c>
      <c r="H100" s="412">
        <v>10</v>
      </c>
      <c r="I100" s="413">
        <f t="shared" si="2"/>
        <v>0</v>
      </c>
      <c r="J100" s="775">
        <f t="shared" si="3"/>
        <v>0</v>
      </c>
      <c r="K100" s="776"/>
    </row>
    <row r="101" spans="1:11" hidden="1">
      <c r="A101" s="109">
        <v>83</v>
      </c>
      <c r="B101" s="300"/>
      <c r="C101" s="412">
        <f>' Шаблон материалов'!B84</f>
        <v>0</v>
      </c>
      <c r="D101" s="412">
        <f>' Шаблон материалов'!C84</f>
        <v>0</v>
      </c>
      <c r="E101" s="412">
        <f>' Шаблон материалов'!D84</f>
        <v>0</v>
      </c>
      <c r="F101" s="412">
        <f>' Шаблон материалов'!E84</f>
        <v>0</v>
      </c>
      <c r="G101" s="412">
        <f>' Шаблон материалов'!F84</f>
        <v>0</v>
      </c>
      <c r="H101" s="412"/>
      <c r="I101" s="413">
        <f t="shared" si="2"/>
        <v>0</v>
      </c>
      <c r="J101" s="775">
        <f t="shared" si="3"/>
        <v>0</v>
      </c>
      <c r="K101" s="776"/>
    </row>
    <row r="102" spans="1:11" hidden="1">
      <c r="A102" s="109">
        <v>84</v>
      </c>
      <c r="B102" s="300"/>
      <c r="C102" s="412">
        <f>' Шаблон материалов'!B85</f>
        <v>0</v>
      </c>
      <c r="D102" s="412">
        <f>' Шаблон материалов'!C85</f>
        <v>0</v>
      </c>
      <c r="E102" s="412">
        <f>' Шаблон материалов'!D85</f>
        <v>0</v>
      </c>
      <c r="F102" s="412">
        <f>' Шаблон материалов'!E85</f>
        <v>0</v>
      </c>
      <c r="G102" s="412">
        <f>' Шаблон материалов'!F85</f>
        <v>0</v>
      </c>
      <c r="H102" s="412"/>
      <c r="I102" s="413">
        <f t="shared" si="2"/>
        <v>0</v>
      </c>
      <c r="J102" s="775">
        <f t="shared" si="3"/>
        <v>0</v>
      </c>
      <c r="K102" s="776"/>
    </row>
    <row r="103" spans="1:11" hidden="1">
      <c r="A103" s="109">
        <v>85</v>
      </c>
      <c r="B103" s="300"/>
      <c r="C103" s="412">
        <f>' Шаблон материалов'!B86</f>
        <v>0</v>
      </c>
      <c r="D103" s="412">
        <f>' Шаблон материалов'!C86</f>
        <v>0</v>
      </c>
      <c r="E103" s="412">
        <f>' Шаблон материалов'!D86</f>
        <v>0</v>
      </c>
      <c r="F103" s="412">
        <f>' Шаблон материалов'!E86</f>
        <v>0</v>
      </c>
      <c r="G103" s="412">
        <f>' Шаблон материалов'!F86</f>
        <v>0</v>
      </c>
      <c r="H103" s="412"/>
      <c r="I103" s="413">
        <f t="shared" si="2"/>
        <v>0</v>
      </c>
      <c r="J103" s="775">
        <f t="shared" si="3"/>
        <v>0</v>
      </c>
      <c r="K103" s="776"/>
    </row>
    <row r="104" spans="1:11" hidden="1">
      <c r="A104" s="109">
        <v>86</v>
      </c>
      <c r="B104" s="300"/>
      <c r="C104" s="412">
        <f>' Шаблон материалов'!B87</f>
        <v>0</v>
      </c>
      <c r="D104" s="412">
        <f>' Шаблон материалов'!C87</f>
        <v>0</v>
      </c>
      <c r="E104" s="412">
        <f>' Шаблон материалов'!D87</f>
        <v>0</v>
      </c>
      <c r="F104" s="412">
        <f>' Шаблон материалов'!E87</f>
        <v>0</v>
      </c>
      <c r="G104" s="412">
        <f>' Шаблон материалов'!F87</f>
        <v>0</v>
      </c>
      <c r="H104" s="412"/>
      <c r="I104" s="413">
        <f t="shared" si="2"/>
        <v>0</v>
      </c>
      <c r="J104" s="775">
        <f t="shared" si="3"/>
        <v>0</v>
      </c>
      <c r="K104" s="776"/>
    </row>
    <row r="105" spans="1:11" hidden="1">
      <c r="A105" s="109">
        <v>87</v>
      </c>
      <c r="B105" s="300"/>
      <c r="C105" s="412">
        <f>' Шаблон материалов'!B88</f>
        <v>0</v>
      </c>
      <c r="D105" s="412">
        <f>' Шаблон материалов'!C88</f>
        <v>0</v>
      </c>
      <c r="E105" s="412">
        <f>' Шаблон материалов'!D88</f>
        <v>0</v>
      </c>
      <c r="F105" s="412">
        <f>' Шаблон материалов'!E88</f>
        <v>0</v>
      </c>
      <c r="G105" s="412">
        <f>' Шаблон материалов'!F88</f>
        <v>0</v>
      </c>
      <c r="H105" s="412"/>
      <c r="I105" s="413">
        <f t="shared" si="2"/>
        <v>0</v>
      </c>
      <c r="J105" s="775">
        <f t="shared" si="3"/>
        <v>0</v>
      </c>
      <c r="K105" s="776"/>
    </row>
    <row r="106" spans="1:11" hidden="1">
      <c r="A106" s="109">
        <v>88</v>
      </c>
      <c r="B106" s="300"/>
      <c r="C106" s="412">
        <f>' Шаблон материалов'!B89</f>
        <v>0</v>
      </c>
      <c r="D106" s="412">
        <f>' Шаблон материалов'!C89</f>
        <v>0</v>
      </c>
      <c r="E106" s="412">
        <f>' Шаблон материалов'!D89</f>
        <v>0</v>
      </c>
      <c r="F106" s="412">
        <f>' Шаблон материалов'!E89</f>
        <v>0</v>
      </c>
      <c r="G106" s="412">
        <f>' Шаблон материалов'!F89</f>
        <v>0</v>
      </c>
      <c r="H106" s="412"/>
      <c r="I106" s="413">
        <f t="shared" si="2"/>
        <v>0</v>
      </c>
      <c r="J106" s="775">
        <f t="shared" si="3"/>
        <v>0</v>
      </c>
      <c r="K106" s="776"/>
    </row>
    <row r="107" spans="1:11" hidden="1">
      <c r="A107" s="109">
        <v>89</v>
      </c>
      <c r="B107" s="300"/>
      <c r="C107" s="412">
        <f>' Шаблон материалов'!B90</f>
        <v>0</v>
      </c>
      <c r="D107" s="412">
        <f>' Шаблон материалов'!C90</f>
        <v>0</v>
      </c>
      <c r="E107" s="412">
        <f>' Шаблон материалов'!D90</f>
        <v>0</v>
      </c>
      <c r="F107" s="412">
        <f>' Шаблон материалов'!E90</f>
        <v>0</v>
      </c>
      <c r="G107" s="412">
        <f>' Шаблон материалов'!F90</f>
        <v>0</v>
      </c>
      <c r="H107" s="412"/>
      <c r="I107" s="413">
        <f t="shared" si="2"/>
        <v>0</v>
      </c>
      <c r="J107" s="775">
        <f t="shared" si="3"/>
        <v>0</v>
      </c>
      <c r="K107" s="776"/>
    </row>
    <row r="108" spans="1:11">
      <c r="A108" s="109">
        <v>90</v>
      </c>
      <c r="B108" s="300"/>
      <c r="C108" s="412">
        <f>' Шаблон материалов'!B91</f>
        <v>0</v>
      </c>
      <c r="D108" s="412">
        <v>1</v>
      </c>
      <c r="E108" s="412">
        <v>1</v>
      </c>
      <c r="F108" s="412">
        <f>' Шаблон материалов'!E91</f>
        <v>0</v>
      </c>
      <c r="G108" s="412">
        <f>' Шаблон материалов'!F91</f>
        <v>0</v>
      </c>
      <c r="H108" s="412">
        <v>60</v>
      </c>
      <c r="I108" s="413">
        <f t="shared" si="2"/>
        <v>0</v>
      </c>
      <c r="J108" s="775">
        <f t="shared" si="3"/>
        <v>0</v>
      </c>
      <c r="K108" s="776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55" t="s">
        <v>116</v>
      </c>
      <c r="E110" s="755"/>
      <c r="F110" s="755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15.75">
      <c r="A112" s="177"/>
      <c r="B112" s="177"/>
      <c r="C112" s="760" t="s">
        <v>38</v>
      </c>
      <c r="D112" s="760"/>
      <c r="E112" s="760"/>
      <c r="F112" s="760"/>
      <c r="G112" s="760"/>
      <c r="H112" s="760"/>
      <c r="I112" s="760"/>
      <c r="J112" s="760"/>
      <c r="K112" s="760"/>
    </row>
    <row r="113" spans="1:11" ht="15.75">
      <c r="A113" s="740" t="s">
        <v>150</v>
      </c>
      <c r="B113" s="741"/>
      <c r="C113" s="742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43"/>
      <c r="B114" s="744"/>
      <c r="C114" s="745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63" t="s">
        <v>7</v>
      </c>
      <c r="B117" s="765" t="s">
        <v>178</v>
      </c>
      <c r="C117" s="767" t="s">
        <v>151</v>
      </c>
      <c r="D117" s="379" t="s">
        <v>23449</v>
      </c>
      <c r="E117" s="769" t="s">
        <v>113</v>
      </c>
      <c r="F117" s="771" t="s">
        <v>118</v>
      </c>
      <c r="G117" s="767" t="s">
        <v>26</v>
      </c>
      <c r="H117" s="767" t="s">
        <v>117</v>
      </c>
      <c r="I117" s="773" t="s">
        <v>27</v>
      </c>
      <c r="J117" s="761" t="s">
        <v>10</v>
      </c>
      <c r="K117" s="762"/>
    </row>
    <row r="118" spans="1:11">
      <c r="A118" s="764"/>
      <c r="B118" s="766"/>
      <c r="C118" s="768"/>
      <c r="D118" s="431">
        <f>K9</f>
        <v>0.7</v>
      </c>
      <c r="E118" s="770"/>
      <c r="F118" s="772"/>
      <c r="G118" s="768"/>
      <c r="H118" s="768"/>
      <c r="I118" s="774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0.7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 t="s">
        <v>23589</v>
      </c>
      <c r="D120" s="430">
        <f t="shared" ref="D120:D174" si="4">$D$118</f>
        <v>0.7</v>
      </c>
      <c r="E120" s="419">
        <v>1</v>
      </c>
      <c r="F120" s="276">
        <v>5</v>
      </c>
      <c r="G120" s="291"/>
      <c r="H120" s="3">
        <f t="shared" ref="H120:H172" si="5">$F$11</f>
        <v>0</v>
      </c>
      <c r="I120" s="53">
        <f t="shared" ref="I120:I174" si="6">IF(D120=0,0,(G120/60*H120/D120+F120/60)*E120)</f>
        <v>8.3333333333333329E-2</v>
      </c>
      <c r="J120" s="53">
        <f>I120*инф.!$D$1</f>
        <v>20.833333333333332</v>
      </c>
      <c r="K120" s="53">
        <f>IF(I120=0,0,(инф.!$C$1)*I120)</f>
        <v>83.333333333333329</v>
      </c>
    </row>
    <row r="121" spans="1:11">
      <c r="A121" s="3">
        <v>3</v>
      </c>
      <c r="B121" s="276"/>
      <c r="C121" s="278" t="s">
        <v>23590</v>
      </c>
      <c r="D121" s="430">
        <f t="shared" si="4"/>
        <v>0.7</v>
      </c>
      <c r="E121" s="419">
        <v>1</v>
      </c>
      <c r="F121" s="276">
        <v>5</v>
      </c>
      <c r="G121" s="291"/>
      <c r="H121" s="3">
        <f t="shared" si="5"/>
        <v>0</v>
      </c>
      <c r="I121" s="53">
        <f t="shared" si="6"/>
        <v>8.3333333333333329E-2</v>
      </c>
      <c r="J121" s="53">
        <f>I121*инф.!$D$1</f>
        <v>20.833333333333332</v>
      </c>
      <c r="K121" s="53">
        <f>IF(I121=0,0,(инф.!$C$1)*I121)</f>
        <v>83.333333333333329</v>
      </c>
    </row>
    <row r="122" spans="1:11">
      <c r="A122" s="3">
        <v>4</v>
      </c>
      <c r="B122" s="276"/>
      <c r="C122" s="278"/>
      <c r="D122" s="430">
        <f t="shared" si="4"/>
        <v>0.7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0.7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0.7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0.7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0.7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0.7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0.7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0.7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0.7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0.7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0.7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0.7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0.7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0.7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0.7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0.7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0.7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0.7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0.7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0.7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0.7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4"/>
        <v>0.7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>
      <c r="A144" s="3">
        <v>26</v>
      </c>
      <c r="B144" s="414"/>
      <c r="C144" s="415"/>
      <c r="D144" s="430">
        <f t="shared" si="4"/>
        <v>0.7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0.7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0.7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0.7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0.7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0.7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0.7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0.7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0.7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0.7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0.7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0.7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0.7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0.7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0.7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0.7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0.7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0.7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0.7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0.7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0.7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0.7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0.7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0.7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0.7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0.7</v>
      </c>
      <c r="E169" s="421"/>
      <c r="F169" s="239"/>
      <c r="G169" s="241">
        <f>E115</f>
        <v>0</v>
      </c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0.7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0.7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0.7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0.7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0.7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166.66666666666666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20</v>
      </c>
      <c r="H177" s="10" t="s">
        <v>121</v>
      </c>
      <c r="I177" s="9">
        <f>SUM(I119:I176)</f>
        <v>0.16666666666666666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166.66666666666666</v>
      </c>
      <c r="G180" s="753"/>
      <c r="H180" s="753"/>
      <c r="I180" s="753"/>
      <c r="J180" s="753"/>
      <c r="K180" s="753"/>
    </row>
    <row r="181" spans="1:14" ht="15.75">
      <c r="A181" s="281" t="s">
        <v>101</v>
      </c>
      <c r="B181" s="281"/>
      <c r="C181" s="754"/>
      <c r="D181" s="754"/>
      <c r="E181" s="754"/>
      <c r="F181" s="754"/>
      <c r="G181" s="754"/>
      <c r="H181" s="754"/>
      <c r="I181" s="754"/>
      <c r="J181" s="754"/>
      <c r="K181" s="754"/>
    </row>
    <row r="182" spans="1:14" ht="15.75">
      <c r="A182" s="747"/>
      <c r="B182" s="747"/>
      <c r="C182" s="747"/>
      <c r="D182" s="747"/>
      <c r="E182" s="747"/>
      <c r="F182" s="747"/>
      <c r="G182" s="747"/>
      <c r="H182" s="747"/>
      <c r="I182" s="747"/>
      <c r="J182" s="747"/>
      <c r="K182" s="747"/>
    </row>
    <row r="183" spans="1:14" ht="15.75">
      <c r="A183" s="747"/>
      <c r="B183" s="747"/>
      <c r="C183" s="747"/>
      <c r="D183" s="747"/>
      <c r="E183" s="747"/>
      <c r="F183" s="747"/>
      <c r="G183" s="747"/>
      <c r="H183" s="747"/>
      <c r="I183" s="747"/>
      <c r="J183" s="747"/>
      <c r="K183" s="747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37" t="str">
        <f>изд.1!A185</f>
        <v>Топоров Э.В.</v>
      </c>
      <c r="B185" s="737"/>
      <c r="C185" s="737"/>
      <c r="D185" s="737"/>
      <c r="E185" s="245"/>
      <c r="F185" s="245"/>
      <c r="G185" s="245"/>
      <c r="H185" s="737"/>
      <c r="I185" s="737"/>
      <c r="J185" s="737"/>
      <c r="K185" s="737"/>
    </row>
    <row r="186" spans="1:14">
      <c r="A186" s="738"/>
      <c r="B186" s="738"/>
      <c r="C186" s="738"/>
      <c r="D186" s="738"/>
      <c r="E186" s="248"/>
      <c r="F186" s="248"/>
      <c r="G186" s="248"/>
      <c r="H186" s="738"/>
      <c r="I186" s="738"/>
      <c r="J186" s="738"/>
      <c r="K186" s="738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17" t="str">
        <f>$A$3</f>
        <v>ООО БАЛТИК-ЛАЙТ</v>
      </c>
      <c r="D191" s="717"/>
      <c r="E191" s="717"/>
      <c r="F191" s="717"/>
      <c r="G191" s="717"/>
      <c r="H191" s="717"/>
      <c r="I191" s="717"/>
      <c r="J191" s="717"/>
      <c r="K191" s="717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8" t="s">
        <v>23459</v>
      </c>
      <c r="K192" s="719"/>
    </row>
    <row r="193" spans="1:11">
      <c r="A193" s="720">
        <v>1</v>
      </c>
      <c r="B193" s="722"/>
      <c r="C193" s="724" t="str">
        <f>C119</f>
        <v>Подготовка рабоч. проекта на производство</v>
      </c>
      <c r="D193" s="726"/>
      <c r="E193" s="736"/>
      <c r="F193" s="353"/>
      <c r="G193" s="730"/>
      <c r="H193" s="726"/>
      <c r="I193" s="357">
        <f>D193*E193</f>
        <v>0</v>
      </c>
      <c r="J193" s="732"/>
      <c r="K193" s="733"/>
    </row>
    <row r="194" spans="1:11" ht="15.75" thickBot="1">
      <c r="A194" s="721"/>
      <c r="B194" s="723"/>
      <c r="C194" s="725"/>
      <c r="D194" s="727"/>
      <c r="E194" s="729"/>
      <c r="F194" s="351"/>
      <c r="G194" s="731"/>
      <c r="H194" s="727"/>
      <c r="I194" s="358"/>
      <c r="J194" s="734"/>
      <c r="K194" s="735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7" t="str">
        <f>$A$3</f>
        <v>ООО БАЛТИК-ЛАЙТ</v>
      </c>
      <c r="D196" s="717"/>
      <c r="E196" s="717"/>
      <c r="F196" s="717"/>
      <c r="G196" s="717"/>
      <c r="H196" s="717"/>
      <c r="I196" s="717"/>
      <c r="J196" s="717"/>
      <c r="K196" s="717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8" t="s">
        <v>23459</v>
      </c>
      <c r="K197" s="719"/>
    </row>
    <row r="198" spans="1:11">
      <c r="A198" s="720">
        <v>2</v>
      </c>
      <c r="B198" s="722"/>
      <c r="C198" s="724" t="str">
        <f>C120</f>
        <v>Сборка гофры с кабелем</v>
      </c>
      <c r="D198" s="726"/>
      <c r="E198" s="728" t="e">
        <f>J120/H120</f>
        <v>#DIV/0!</v>
      </c>
      <c r="F198" s="353"/>
      <c r="G198" s="730"/>
      <c r="H198" s="726">
        <v>1</v>
      </c>
      <c r="I198" s="357" t="e">
        <f>D198*E198</f>
        <v>#DIV/0!</v>
      </c>
      <c r="J198" s="732"/>
      <c r="K198" s="733"/>
    </row>
    <row r="199" spans="1:11" ht="15.75" thickBot="1">
      <c r="A199" s="721"/>
      <c r="B199" s="723"/>
      <c r="C199" s="725"/>
      <c r="D199" s="727"/>
      <c r="E199" s="729"/>
      <c r="F199" s="351"/>
      <c r="G199" s="731"/>
      <c r="H199" s="727"/>
      <c r="I199" s="358"/>
      <c r="J199" s="734"/>
      <c r="K199" s="735"/>
    </row>
    <row r="200" spans="1:11" ht="15.75" thickBot="1"/>
    <row r="201" spans="1:11" ht="16.5" thickBot="1">
      <c r="A201" s="370"/>
      <c r="B201" s="370"/>
      <c r="C201" s="717" t="str">
        <f>$A$3</f>
        <v>ООО БАЛТИК-ЛАЙТ</v>
      </c>
      <c r="D201" s="717"/>
      <c r="E201" s="717"/>
      <c r="F201" s="717"/>
      <c r="G201" s="717"/>
      <c r="H201" s="717"/>
      <c r="I201" s="717"/>
      <c r="J201" s="717"/>
      <c r="K201" s="717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8" t="s">
        <v>23459</v>
      </c>
      <c r="K202" s="719"/>
    </row>
    <row r="203" spans="1:11">
      <c r="A203" s="720">
        <v>3</v>
      </c>
      <c r="B203" s="722"/>
      <c r="C203" s="724" t="str">
        <f>C121</f>
        <v>Монтаж на фасад</v>
      </c>
      <c r="D203" s="726"/>
      <c r="E203" s="728" t="e">
        <f>J121/H121</f>
        <v>#DIV/0!</v>
      </c>
      <c r="F203" s="353"/>
      <c r="G203" s="730"/>
      <c r="H203" s="726">
        <v>1</v>
      </c>
      <c r="I203" s="357" t="e">
        <f>D203*E203</f>
        <v>#DIV/0!</v>
      </c>
      <c r="J203" s="732"/>
      <c r="K203" s="733"/>
    </row>
    <row r="204" spans="1:11" ht="15.75" thickBot="1">
      <c r="A204" s="721"/>
      <c r="B204" s="723"/>
      <c r="C204" s="725"/>
      <c r="D204" s="727"/>
      <c r="E204" s="729"/>
      <c r="F204" s="351"/>
      <c r="G204" s="731"/>
      <c r="H204" s="727"/>
      <c r="I204" s="358"/>
      <c r="J204" s="734"/>
      <c r="K204" s="735"/>
    </row>
    <row r="205" spans="1:11" ht="15.75" thickBot="1"/>
    <row r="206" spans="1:11" ht="16.5" thickBot="1">
      <c r="A206" s="370"/>
      <c r="B206" s="370"/>
      <c r="C206" s="717" t="str">
        <f>$A$3</f>
        <v>ООО БАЛТИК-ЛАЙТ</v>
      </c>
      <c r="D206" s="717"/>
      <c r="E206" s="717"/>
      <c r="F206" s="717"/>
      <c r="G206" s="717"/>
      <c r="H206" s="717"/>
      <c r="I206" s="717"/>
      <c r="J206" s="717"/>
      <c r="K206" s="717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8" t="s">
        <v>23459</v>
      </c>
      <c r="K207" s="719"/>
    </row>
    <row r="208" spans="1:11">
      <c r="A208" s="720">
        <v>4</v>
      </c>
      <c r="B208" s="722"/>
      <c r="C208" s="724">
        <f>C122</f>
        <v>0</v>
      </c>
      <c r="D208" s="726"/>
      <c r="E208" s="728" t="e">
        <f>J122/H122</f>
        <v>#DIV/0!</v>
      </c>
      <c r="F208" s="353"/>
      <c r="G208" s="730"/>
      <c r="H208" s="726">
        <v>1</v>
      </c>
      <c r="I208" s="357" t="e">
        <f>D208*E208</f>
        <v>#DIV/0!</v>
      </c>
      <c r="J208" s="732"/>
      <c r="K208" s="733"/>
    </row>
    <row r="209" spans="1:11" ht="15.75" thickBot="1">
      <c r="A209" s="721"/>
      <c r="B209" s="723"/>
      <c r="C209" s="725"/>
      <c r="D209" s="727"/>
      <c r="E209" s="729"/>
      <c r="F209" s="351"/>
      <c r="G209" s="731"/>
      <c r="H209" s="727"/>
      <c r="I209" s="358"/>
      <c r="J209" s="734"/>
      <c r="K209" s="735"/>
    </row>
    <row r="210" spans="1:11" ht="15.75" thickBot="1"/>
    <row r="211" spans="1:11" ht="16.5" thickBot="1">
      <c r="A211" s="370"/>
      <c r="B211" s="370"/>
      <c r="C211" s="717" t="str">
        <f>$A$3</f>
        <v>ООО БАЛТИК-ЛАЙТ</v>
      </c>
      <c r="D211" s="717"/>
      <c r="E211" s="717"/>
      <c r="F211" s="717"/>
      <c r="G211" s="717"/>
      <c r="H211" s="717"/>
      <c r="I211" s="717"/>
      <c r="J211" s="717"/>
      <c r="K211" s="717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8" t="s">
        <v>23459</v>
      </c>
      <c r="K212" s="719"/>
    </row>
    <row r="213" spans="1:11">
      <c r="A213" s="720">
        <v>5</v>
      </c>
      <c r="B213" s="722"/>
      <c r="C213" s="724">
        <f>C123</f>
        <v>0</v>
      </c>
      <c r="D213" s="726"/>
      <c r="E213" s="728" t="e">
        <f>J123/H123</f>
        <v>#DIV/0!</v>
      </c>
      <c r="F213" s="353"/>
      <c r="G213" s="730"/>
      <c r="H213" s="726">
        <v>1</v>
      </c>
      <c r="I213" s="357" t="e">
        <f>D213*E213</f>
        <v>#DIV/0!</v>
      </c>
      <c r="J213" s="732"/>
      <c r="K213" s="733"/>
    </row>
    <row r="214" spans="1:11" ht="15.75" thickBot="1">
      <c r="A214" s="721"/>
      <c r="B214" s="723"/>
      <c r="C214" s="725"/>
      <c r="D214" s="727"/>
      <c r="E214" s="729"/>
      <c r="F214" s="351"/>
      <c r="G214" s="731"/>
      <c r="H214" s="727"/>
      <c r="I214" s="358"/>
      <c r="J214" s="734"/>
      <c r="K214" s="735"/>
    </row>
    <row r="215" spans="1:11" ht="15.75" thickBot="1"/>
    <row r="216" spans="1:11" ht="16.5" thickBot="1">
      <c r="A216" s="370"/>
      <c r="B216" s="370"/>
      <c r="C216" s="717" t="str">
        <f>$A$3</f>
        <v>ООО БАЛТИК-ЛАЙТ</v>
      </c>
      <c r="D216" s="717"/>
      <c r="E216" s="717"/>
      <c r="F216" s="717"/>
      <c r="G216" s="717"/>
      <c r="H216" s="717"/>
      <c r="I216" s="717"/>
      <c r="J216" s="717"/>
      <c r="K216" s="717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8" t="s">
        <v>23459</v>
      </c>
      <c r="K217" s="719"/>
    </row>
    <row r="218" spans="1:11">
      <c r="A218" s="720">
        <v>6</v>
      </c>
      <c r="B218" s="722"/>
      <c r="C218" s="724">
        <f>C124</f>
        <v>0</v>
      </c>
      <c r="D218" s="726"/>
      <c r="E218" s="728" t="e">
        <f>J124/H124</f>
        <v>#DIV/0!</v>
      </c>
      <c r="F218" s="353"/>
      <c r="G218" s="730"/>
      <c r="H218" s="726">
        <v>1</v>
      </c>
      <c r="I218" s="357" t="e">
        <f>D218*E218</f>
        <v>#DIV/0!</v>
      </c>
      <c r="J218" s="732"/>
      <c r="K218" s="733"/>
    </row>
    <row r="219" spans="1:11" ht="15.75" thickBot="1">
      <c r="A219" s="721"/>
      <c r="B219" s="723"/>
      <c r="C219" s="725"/>
      <c r="D219" s="727"/>
      <c r="E219" s="729"/>
      <c r="F219" s="351"/>
      <c r="G219" s="731"/>
      <c r="H219" s="727"/>
      <c r="I219" s="358"/>
      <c r="J219" s="734"/>
      <c r="K219" s="735"/>
    </row>
    <row r="220" spans="1:11" ht="15.75" thickBot="1"/>
    <row r="221" spans="1:11" ht="16.5" thickBot="1">
      <c r="A221" s="370"/>
      <c r="B221" s="370"/>
      <c r="C221" s="717" t="str">
        <f>$A$3</f>
        <v>ООО БАЛТИК-ЛАЙТ</v>
      </c>
      <c r="D221" s="717"/>
      <c r="E221" s="717"/>
      <c r="F221" s="717"/>
      <c r="G221" s="717"/>
      <c r="H221" s="717"/>
      <c r="I221" s="717"/>
      <c r="J221" s="717"/>
      <c r="K221" s="717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8" t="s">
        <v>23459</v>
      </c>
      <c r="K222" s="719"/>
    </row>
    <row r="223" spans="1:11">
      <c r="A223" s="720">
        <v>7</v>
      </c>
      <c r="B223" s="722"/>
      <c r="C223" s="724">
        <f>C125</f>
        <v>0</v>
      </c>
      <c r="D223" s="726"/>
      <c r="E223" s="728" t="e">
        <f>J125/H125</f>
        <v>#DIV/0!</v>
      </c>
      <c r="F223" s="353"/>
      <c r="G223" s="730"/>
      <c r="H223" s="726">
        <v>1</v>
      </c>
      <c r="I223" s="357" t="e">
        <f>D223*E223</f>
        <v>#DIV/0!</v>
      </c>
      <c r="J223" s="732"/>
      <c r="K223" s="733"/>
    </row>
    <row r="224" spans="1:11" ht="15.75" thickBot="1">
      <c r="A224" s="721"/>
      <c r="B224" s="723"/>
      <c r="C224" s="725"/>
      <c r="D224" s="727"/>
      <c r="E224" s="729"/>
      <c r="F224" s="351"/>
      <c r="G224" s="731"/>
      <c r="H224" s="727"/>
      <c r="I224" s="358"/>
      <c r="J224" s="734"/>
      <c r="K224" s="735"/>
    </row>
    <row r="225" spans="1:11" ht="15.75" thickBot="1"/>
    <row r="226" spans="1:11" ht="16.5" thickBot="1">
      <c r="A226" s="370"/>
      <c r="B226" s="370"/>
      <c r="C226" s="717" t="str">
        <f>$A$3</f>
        <v>ООО БАЛТИК-ЛАЙТ</v>
      </c>
      <c r="D226" s="717"/>
      <c r="E226" s="717"/>
      <c r="F226" s="717"/>
      <c r="G226" s="717"/>
      <c r="H226" s="717"/>
      <c r="I226" s="717"/>
      <c r="J226" s="717"/>
      <c r="K226" s="717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8" t="s">
        <v>23459</v>
      </c>
      <c r="K227" s="719"/>
    </row>
    <row r="228" spans="1:11">
      <c r="A228" s="720">
        <v>8</v>
      </c>
      <c r="B228" s="722"/>
      <c r="C228" s="724">
        <f>C126</f>
        <v>0</v>
      </c>
      <c r="D228" s="726"/>
      <c r="E228" s="728" t="e">
        <f>J126/H126</f>
        <v>#DIV/0!</v>
      </c>
      <c r="F228" s="353"/>
      <c r="G228" s="730"/>
      <c r="H228" s="726">
        <v>1</v>
      </c>
      <c r="I228" s="357" t="e">
        <f>D228*E228</f>
        <v>#DIV/0!</v>
      </c>
      <c r="J228" s="732"/>
      <c r="K228" s="733"/>
    </row>
    <row r="229" spans="1:11" ht="15.75" thickBot="1">
      <c r="A229" s="721"/>
      <c r="B229" s="723"/>
      <c r="C229" s="725"/>
      <c r="D229" s="727"/>
      <c r="E229" s="729"/>
      <c r="F229" s="351"/>
      <c r="G229" s="731"/>
      <c r="H229" s="727"/>
      <c r="I229" s="358"/>
      <c r="J229" s="734"/>
      <c r="K229" s="735"/>
    </row>
    <row r="230" spans="1:11" ht="15.75" thickBot="1"/>
    <row r="231" spans="1:11" ht="16.5" thickBot="1">
      <c r="A231" s="370"/>
      <c r="B231" s="370"/>
      <c r="C231" s="717" t="str">
        <f>$A$3</f>
        <v>ООО БАЛТИК-ЛАЙТ</v>
      </c>
      <c r="D231" s="717"/>
      <c r="E231" s="717"/>
      <c r="F231" s="717"/>
      <c r="G231" s="717"/>
      <c r="H231" s="717"/>
      <c r="I231" s="717"/>
      <c r="J231" s="717"/>
      <c r="K231" s="717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8" t="s">
        <v>23459</v>
      </c>
      <c r="K232" s="719"/>
    </row>
    <row r="233" spans="1:11">
      <c r="A233" s="720">
        <v>9</v>
      </c>
      <c r="B233" s="722"/>
      <c r="C233" s="724">
        <f>C127</f>
        <v>0</v>
      </c>
      <c r="D233" s="726"/>
      <c r="E233" s="728" t="e">
        <f>J127/H127</f>
        <v>#DIV/0!</v>
      </c>
      <c r="F233" s="353"/>
      <c r="G233" s="730"/>
      <c r="H233" s="726">
        <v>1</v>
      </c>
      <c r="I233" s="357" t="e">
        <f>D233*E233</f>
        <v>#DIV/0!</v>
      </c>
      <c r="J233" s="732"/>
      <c r="K233" s="733"/>
    </row>
    <row r="234" spans="1:11" ht="15.75" thickBot="1">
      <c r="A234" s="721"/>
      <c r="B234" s="723"/>
      <c r="C234" s="725"/>
      <c r="D234" s="727"/>
      <c r="E234" s="729"/>
      <c r="F234" s="351"/>
      <c r="G234" s="731"/>
      <c r="H234" s="727"/>
      <c r="I234" s="358"/>
      <c r="J234" s="734"/>
      <c r="K234" s="735"/>
    </row>
    <row r="235" spans="1:11" ht="15.75" thickBot="1"/>
    <row r="236" spans="1:11" ht="16.5" thickBot="1">
      <c r="A236" s="370"/>
      <c r="B236" s="370"/>
      <c r="C236" s="717" t="str">
        <f>$A$3</f>
        <v>ООО БАЛТИК-ЛАЙТ</v>
      </c>
      <c r="D236" s="717"/>
      <c r="E236" s="717"/>
      <c r="F236" s="717"/>
      <c r="G236" s="717"/>
      <c r="H236" s="717"/>
      <c r="I236" s="717"/>
      <c r="J236" s="717"/>
      <c r="K236" s="717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8" t="s">
        <v>23459</v>
      </c>
      <c r="K237" s="719"/>
    </row>
    <row r="238" spans="1:11">
      <c r="A238" s="720">
        <v>10</v>
      </c>
      <c r="B238" s="722"/>
      <c r="C238" s="724">
        <f>C128</f>
        <v>0</v>
      </c>
      <c r="D238" s="726"/>
      <c r="E238" s="728" t="e">
        <f>J128/H128</f>
        <v>#DIV/0!</v>
      </c>
      <c r="F238" s="353"/>
      <c r="G238" s="730"/>
      <c r="H238" s="726">
        <v>1</v>
      </c>
      <c r="I238" s="357" t="e">
        <f>D238*E238</f>
        <v>#DIV/0!</v>
      </c>
      <c r="J238" s="732"/>
      <c r="K238" s="733"/>
    </row>
    <row r="239" spans="1:11" ht="15.75" thickBot="1">
      <c r="A239" s="721"/>
      <c r="B239" s="723"/>
      <c r="C239" s="725"/>
      <c r="D239" s="727"/>
      <c r="E239" s="729"/>
      <c r="F239" s="351"/>
      <c r="G239" s="731"/>
      <c r="H239" s="727"/>
      <c r="I239" s="358"/>
      <c r="J239" s="734"/>
      <c r="K239" s="735"/>
    </row>
    <row r="240" spans="1:11" ht="15.75" thickBot="1"/>
    <row r="241" spans="1:11" ht="16.5" thickBot="1">
      <c r="A241" s="370"/>
      <c r="B241" s="370"/>
      <c r="C241" s="717" t="str">
        <f>$A$3</f>
        <v>ООО БАЛТИК-ЛАЙТ</v>
      </c>
      <c r="D241" s="717"/>
      <c r="E241" s="717"/>
      <c r="F241" s="717"/>
      <c r="G241" s="717"/>
      <c r="H241" s="717"/>
      <c r="I241" s="717"/>
      <c r="J241" s="717"/>
      <c r="K241" s="717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8" t="s">
        <v>23459</v>
      </c>
      <c r="K242" s="719"/>
    </row>
    <row r="243" spans="1:11">
      <c r="A243" s="720">
        <v>11</v>
      </c>
      <c r="B243" s="722"/>
      <c r="C243" s="724">
        <f>C129</f>
        <v>0</v>
      </c>
      <c r="D243" s="726"/>
      <c r="E243" s="728" t="e">
        <f>J129/H129</f>
        <v>#DIV/0!</v>
      </c>
      <c r="F243" s="353"/>
      <c r="G243" s="730"/>
      <c r="H243" s="726">
        <v>1</v>
      </c>
      <c r="I243" s="357" t="e">
        <f>D243*E243</f>
        <v>#DIV/0!</v>
      </c>
      <c r="J243" s="732"/>
      <c r="K243" s="733"/>
    </row>
    <row r="244" spans="1:11" ht="15.75" thickBot="1">
      <c r="A244" s="721"/>
      <c r="B244" s="723"/>
      <c r="C244" s="725"/>
      <c r="D244" s="727"/>
      <c r="E244" s="729"/>
      <c r="F244" s="351"/>
      <c r="G244" s="731"/>
      <c r="H244" s="727"/>
      <c r="I244" s="358"/>
      <c r="J244" s="734"/>
      <c r="K244" s="735"/>
    </row>
    <row r="245" spans="1:11" ht="15.75" thickBot="1"/>
    <row r="246" spans="1:11" ht="16.5" thickBot="1">
      <c r="A246" s="370"/>
      <c r="B246" s="370"/>
      <c r="C246" s="717" t="str">
        <f>$A$3</f>
        <v>ООО БАЛТИК-ЛАЙТ</v>
      </c>
      <c r="D246" s="717"/>
      <c r="E246" s="717"/>
      <c r="F246" s="717"/>
      <c r="G246" s="717"/>
      <c r="H246" s="717"/>
      <c r="I246" s="717"/>
      <c r="J246" s="717"/>
      <c r="K246" s="717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8" t="s">
        <v>23459</v>
      </c>
      <c r="K247" s="719"/>
    </row>
    <row r="248" spans="1:11">
      <c r="A248" s="720">
        <v>12</v>
      </c>
      <c r="B248" s="722"/>
      <c r="C248" s="724">
        <f>C130</f>
        <v>0</v>
      </c>
      <c r="D248" s="726"/>
      <c r="E248" s="728" t="e">
        <f>J130/H130</f>
        <v>#DIV/0!</v>
      </c>
      <c r="F248" s="353"/>
      <c r="G248" s="730"/>
      <c r="H248" s="726">
        <v>1</v>
      </c>
      <c r="I248" s="357" t="e">
        <f>D248*E248</f>
        <v>#DIV/0!</v>
      </c>
      <c r="J248" s="732"/>
      <c r="K248" s="733"/>
    </row>
    <row r="249" spans="1:11" ht="15.75" thickBot="1">
      <c r="A249" s="721"/>
      <c r="B249" s="723"/>
      <c r="C249" s="725"/>
      <c r="D249" s="727"/>
      <c r="E249" s="729"/>
      <c r="F249" s="351"/>
      <c r="G249" s="731"/>
      <c r="H249" s="727"/>
      <c r="I249" s="358"/>
      <c r="J249" s="734"/>
      <c r="K249" s="735"/>
    </row>
    <row r="250" spans="1:11" ht="15.75" thickBot="1"/>
    <row r="251" spans="1:11" ht="16.5" thickBot="1">
      <c r="A251" s="370"/>
      <c r="B251" s="370"/>
      <c r="C251" s="717" t="str">
        <f>$A$3</f>
        <v>ООО БАЛТИК-ЛАЙТ</v>
      </c>
      <c r="D251" s="717"/>
      <c r="E251" s="717"/>
      <c r="F251" s="717"/>
      <c r="G251" s="717"/>
      <c r="H251" s="717"/>
      <c r="I251" s="717"/>
      <c r="J251" s="717"/>
      <c r="K251" s="717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8" t="s">
        <v>23459</v>
      </c>
      <c r="K252" s="719"/>
    </row>
    <row r="253" spans="1:11">
      <c r="A253" s="720">
        <v>13</v>
      </c>
      <c r="B253" s="722"/>
      <c r="C253" s="724">
        <f>C131</f>
        <v>0</v>
      </c>
      <c r="D253" s="726"/>
      <c r="E253" s="728" t="e">
        <f>J131/H131</f>
        <v>#DIV/0!</v>
      </c>
      <c r="F253" s="353"/>
      <c r="G253" s="730"/>
      <c r="H253" s="726">
        <v>1</v>
      </c>
      <c r="I253" s="357" t="e">
        <f>D253*E253</f>
        <v>#DIV/0!</v>
      </c>
      <c r="J253" s="732"/>
      <c r="K253" s="733"/>
    </row>
    <row r="254" spans="1:11" ht="15.75" thickBot="1">
      <c r="A254" s="721"/>
      <c r="B254" s="723"/>
      <c r="C254" s="725"/>
      <c r="D254" s="727"/>
      <c r="E254" s="729"/>
      <c r="F254" s="351"/>
      <c r="G254" s="731"/>
      <c r="H254" s="727"/>
      <c r="I254" s="358"/>
      <c r="J254" s="734"/>
      <c r="K254" s="735"/>
    </row>
    <row r="255" spans="1:11" ht="15.75" thickBot="1"/>
    <row r="256" spans="1:11" ht="16.5" thickBot="1">
      <c r="A256" s="370"/>
      <c r="B256" s="370"/>
      <c r="C256" s="717" t="str">
        <f>$A$3</f>
        <v>ООО БАЛТИК-ЛАЙТ</v>
      </c>
      <c r="D256" s="717"/>
      <c r="E256" s="717"/>
      <c r="F256" s="717"/>
      <c r="G256" s="717"/>
      <c r="H256" s="717"/>
      <c r="I256" s="717"/>
      <c r="J256" s="717"/>
      <c r="K256" s="717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8" t="s">
        <v>23459</v>
      </c>
      <c r="K257" s="719"/>
    </row>
    <row r="258" spans="1:11">
      <c r="A258" s="720">
        <v>14</v>
      </c>
      <c r="B258" s="722"/>
      <c r="C258" s="724">
        <f>C132</f>
        <v>0</v>
      </c>
      <c r="D258" s="726"/>
      <c r="E258" s="728" t="e">
        <f>J132/H132</f>
        <v>#DIV/0!</v>
      </c>
      <c r="F258" s="353"/>
      <c r="G258" s="730"/>
      <c r="H258" s="726">
        <v>1</v>
      </c>
      <c r="I258" s="357" t="e">
        <f>D258*E258</f>
        <v>#DIV/0!</v>
      </c>
      <c r="J258" s="732"/>
      <c r="K258" s="733"/>
    </row>
    <row r="259" spans="1:11" ht="15.75" thickBot="1">
      <c r="A259" s="721"/>
      <c r="B259" s="723"/>
      <c r="C259" s="725"/>
      <c r="D259" s="727"/>
      <c r="E259" s="729"/>
      <c r="F259" s="351"/>
      <c r="G259" s="731"/>
      <c r="H259" s="727"/>
      <c r="I259" s="358"/>
      <c r="J259" s="734"/>
      <c r="K259" s="735"/>
    </row>
    <row r="260" spans="1:11" ht="15.75" thickBot="1"/>
    <row r="261" spans="1:11" ht="16.5" thickBot="1">
      <c r="A261" s="370"/>
      <c r="B261" s="370"/>
      <c r="C261" s="717" t="str">
        <f>$A$3</f>
        <v>ООО БАЛТИК-ЛАЙТ</v>
      </c>
      <c r="D261" s="717"/>
      <c r="E261" s="717"/>
      <c r="F261" s="717"/>
      <c r="G261" s="717"/>
      <c r="H261" s="717"/>
      <c r="I261" s="717"/>
      <c r="J261" s="717"/>
      <c r="K261" s="717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8" t="s">
        <v>23459</v>
      </c>
      <c r="K262" s="719"/>
    </row>
    <row r="263" spans="1:11">
      <c r="A263" s="720">
        <v>15</v>
      </c>
      <c r="B263" s="722"/>
      <c r="C263" s="724">
        <f>C133</f>
        <v>0</v>
      </c>
      <c r="D263" s="726"/>
      <c r="E263" s="728" t="e">
        <f>J133/H133</f>
        <v>#DIV/0!</v>
      </c>
      <c r="F263" s="353"/>
      <c r="G263" s="730"/>
      <c r="H263" s="726">
        <v>1</v>
      </c>
      <c r="I263" s="357" t="e">
        <f>D263*E263</f>
        <v>#DIV/0!</v>
      </c>
      <c r="J263" s="732"/>
      <c r="K263" s="733"/>
    </row>
    <row r="264" spans="1:11" ht="15.75" thickBot="1">
      <c r="A264" s="721"/>
      <c r="B264" s="723"/>
      <c r="C264" s="725"/>
      <c r="D264" s="727"/>
      <c r="E264" s="729"/>
      <c r="F264" s="351"/>
      <c r="G264" s="731"/>
      <c r="H264" s="727"/>
      <c r="I264" s="358"/>
      <c r="J264" s="734"/>
      <c r="K264" s="735"/>
    </row>
    <row r="265" spans="1:11" ht="15.75" thickBot="1"/>
    <row r="266" spans="1:11" ht="16.5" thickBot="1">
      <c r="A266" s="370"/>
      <c r="B266" s="370"/>
      <c r="C266" s="717" t="str">
        <f>$A$3</f>
        <v>ООО БАЛТИК-ЛАЙТ</v>
      </c>
      <c r="D266" s="717"/>
      <c r="E266" s="717"/>
      <c r="F266" s="717"/>
      <c r="G266" s="717"/>
      <c r="H266" s="717"/>
      <c r="I266" s="717"/>
      <c r="J266" s="717"/>
      <c r="K266" s="717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8" t="s">
        <v>23459</v>
      </c>
      <c r="K267" s="719"/>
    </row>
    <row r="268" spans="1:11">
      <c r="A268" s="720">
        <v>16</v>
      </c>
      <c r="B268" s="722"/>
      <c r="C268" s="724">
        <f>C134</f>
        <v>0</v>
      </c>
      <c r="D268" s="726"/>
      <c r="E268" s="728" t="e">
        <f>J134/H134</f>
        <v>#DIV/0!</v>
      </c>
      <c r="F268" s="353"/>
      <c r="G268" s="730"/>
      <c r="H268" s="726">
        <v>1</v>
      </c>
      <c r="I268" s="357" t="e">
        <f>D268*E268</f>
        <v>#DIV/0!</v>
      </c>
      <c r="J268" s="732"/>
      <c r="K268" s="733"/>
    </row>
    <row r="269" spans="1:11" ht="15.75" thickBot="1">
      <c r="A269" s="721"/>
      <c r="B269" s="723"/>
      <c r="C269" s="725"/>
      <c r="D269" s="727"/>
      <c r="E269" s="729"/>
      <c r="F269" s="351"/>
      <c r="G269" s="731"/>
      <c r="H269" s="727"/>
      <c r="I269" s="358"/>
      <c r="J269" s="734"/>
      <c r="K269" s="735"/>
    </row>
    <row r="270" spans="1:11" ht="15.75" thickBot="1"/>
    <row r="271" spans="1:11" ht="16.5" thickBot="1">
      <c r="A271" s="370"/>
      <c r="B271" s="370"/>
      <c r="C271" s="717" t="str">
        <f>$A$3</f>
        <v>ООО БАЛТИК-ЛАЙТ</v>
      </c>
      <c r="D271" s="717"/>
      <c r="E271" s="717"/>
      <c r="F271" s="717"/>
      <c r="G271" s="717"/>
      <c r="H271" s="717"/>
      <c r="I271" s="717"/>
      <c r="J271" s="717"/>
      <c r="K271" s="717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8" t="s">
        <v>23459</v>
      </c>
      <c r="K272" s="719"/>
    </row>
    <row r="273" spans="1:11">
      <c r="A273" s="720">
        <v>17</v>
      </c>
      <c r="B273" s="722"/>
      <c r="C273" s="724">
        <f>C135</f>
        <v>0</v>
      </c>
      <c r="D273" s="726"/>
      <c r="E273" s="728" t="e">
        <f>J135/H135</f>
        <v>#DIV/0!</v>
      </c>
      <c r="F273" s="378"/>
      <c r="G273" s="730"/>
      <c r="H273" s="726">
        <v>1</v>
      </c>
      <c r="I273" s="357" t="e">
        <f>D273*E273</f>
        <v>#DIV/0!</v>
      </c>
      <c r="J273" s="732"/>
      <c r="K273" s="733"/>
    </row>
    <row r="274" spans="1:11" ht="15.75" thickBot="1">
      <c r="A274" s="721"/>
      <c r="B274" s="723"/>
      <c r="C274" s="725"/>
      <c r="D274" s="727"/>
      <c r="E274" s="729"/>
      <c r="F274" s="351"/>
      <c r="G274" s="731"/>
      <c r="H274" s="727"/>
      <c r="I274" s="358"/>
      <c r="J274" s="734"/>
      <c r="K274" s="735"/>
    </row>
    <row r="275" spans="1:11" ht="15.75" thickBot="1"/>
    <row r="276" spans="1:11" ht="16.5" thickBot="1">
      <c r="A276" s="370"/>
      <c r="B276" s="370"/>
      <c r="C276" s="717" t="str">
        <f>$A$3</f>
        <v>ООО БАЛТИК-ЛАЙТ</v>
      </c>
      <c r="D276" s="717"/>
      <c r="E276" s="717"/>
      <c r="F276" s="717"/>
      <c r="G276" s="717"/>
      <c r="H276" s="717"/>
      <c r="I276" s="717"/>
      <c r="J276" s="717"/>
      <c r="K276" s="717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8" t="s">
        <v>23459</v>
      </c>
      <c r="K277" s="719"/>
    </row>
    <row r="278" spans="1:11">
      <c r="A278" s="720">
        <v>18</v>
      </c>
      <c r="B278" s="722"/>
      <c r="C278" s="724">
        <f>C136</f>
        <v>0</v>
      </c>
      <c r="D278" s="726"/>
      <c r="E278" s="728" t="e">
        <f>J136/H136</f>
        <v>#DIV/0!</v>
      </c>
      <c r="F278" s="378"/>
      <c r="G278" s="730"/>
      <c r="H278" s="726">
        <v>1</v>
      </c>
      <c r="I278" s="357" t="e">
        <f>D278*E278</f>
        <v>#DIV/0!</v>
      </c>
      <c r="J278" s="732"/>
      <c r="K278" s="733"/>
    </row>
    <row r="279" spans="1:11" ht="15.75" thickBot="1">
      <c r="A279" s="721"/>
      <c r="B279" s="723"/>
      <c r="C279" s="725"/>
      <c r="D279" s="727"/>
      <c r="E279" s="729"/>
      <c r="F279" s="351"/>
      <c r="G279" s="731"/>
      <c r="H279" s="727"/>
      <c r="I279" s="358"/>
      <c r="J279" s="734"/>
      <c r="K279" s="735"/>
    </row>
    <row r="280" spans="1:11" ht="15.75" thickBot="1"/>
    <row r="281" spans="1:11" ht="16.5" thickBot="1">
      <c r="A281" s="370"/>
      <c r="B281" s="370"/>
      <c r="C281" s="717" t="str">
        <f>$A$3</f>
        <v>ООО БАЛТИК-ЛАЙТ</v>
      </c>
      <c r="D281" s="717"/>
      <c r="E281" s="717"/>
      <c r="F281" s="717"/>
      <c r="G281" s="717"/>
      <c r="H281" s="717"/>
      <c r="I281" s="717"/>
      <c r="J281" s="717"/>
      <c r="K281" s="717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8" t="s">
        <v>23459</v>
      </c>
      <c r="K282" s="719"/>
    </row>
    <row r="283" spans="1:11">
      <c r="A283" s="720">
        <v>19</v>
      </c>
      <c r="B283" s="722"/>
      <c r="C283" s="724">
        <f>C137</f>
        <v>0</v>
      </c>
      <c r="D283" s="726"/>
      <c r="E283" s="728" t="e">
        <f>J137/H137</f>
        <v>#DIV/0!</v>
      </c>
      <c r="F283" s="378"/>
      <c r="G283" s="730"/>
      <c r="H283" s="726">
        <v>1</v>
      </c>
      <c r="I283" s="357" t="e">
        <f>D283*E283</f>
        <v>#DIV/0!</v>
      </c>
      <c r="J283" s="732"/>
      <c r="K283" s="733"/>
    </row>
    <row r="284" spans="1:11" ht="15.75" thickBot="1">
      <c r="A284" s="721"/>
      <c r="B284" s="723"/>
      <c r="C284" s="725"/>
      <c r="D284" s="727"/>
      <c r="E284" s="729"/>
      <c r="F284" s="351"/>
      <c r="G284" s="731"/>
      <c r="H284" s="727"/>
      <c r="I284" s="358"/>
      <c r="J284" s="734"/>
      <c r="K284" s="735"/>
    </row>
    <row r="285" spans="1:11" ht="15.75" thickBot="1"/>
    <row r="286" spans="1:11" ht="16.5" thickBot="1">
      <c r="A286" s="370"/>
      <c r="B286" s="370"/>
      <c r="C286" s="717" t="str">
        <f>$A$3</f>
        <v>ООО БАЛТИК-ЛАЙТ</v>
      </c>
      <c r="D286" s="717"/>
      <c r="E286" s="717"/>
      <c r="F286" s="717"/>
      <c r="G286" s="717"/>
      <c r="H286" s="717"/>
      <c r="I286" s="717"/>
      <c r="J286" s="717"/>
      <c r="K286" s="717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8" t="s">
        <v>23459</v>
      </c>
      <c r="K287" s="719"/>
    </row>
    <row r="288" spans="1:11">
      <c r="A288" s="720">
        <v>20</v>
      </c>
      <c r="B288" s="722"/>
      <c r="C288" s="724">
        <f>C138</f>
        <v>0</v>
      </c>
      <c r="D288" s="726"/>
      <c r="E288" s="728" t="e">
        <f>J138/H138</f>
        <v>#DIV/0!</v>
      </c>
      <c r="F288" s="378"/>
      <c r="G288" s="730"/>
      <c r="H288" s="726">
        <v>1</v>
      </c>
      <c r="I288" s="357" t="e">
        <f>D288*E288</f>
        <v>#DIV/0!</v>
      </c>
      <c r="J288" s="732"/>
      <c r="K288" s="733"/>
    </row>
    <row r="289" spans="1:11" ht="15.75" thickBot="1">
      <c r="A289" s="721"/>
      <c r="B289" s="723"/>
      <c r="C289" s="725"/>
      <c r="D289" s="727"/>
      <c r="E289" s="729"/>
      <c r="F289" s="351"/>
      <c r="G289" s="731"/>
      <c r="H289" s="727"/>
      <c r="I289" s="358"/>
      <c r="J289" s="734"/>
      <c r="K289" s="735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39" priority="6" operator="greaterThan">
      <formula>0</formula>
    </cfRule>
  </conditionalFormatting>
  <conditionalFormatting sqref="G180:K180 C181:K183 A182:B183">
    <cfRule type="cellIs" dxfId="38" priority="5" operator="greaterThan">
      <formula>0</formula>
    </cfRule>
  </conditionalFormatting>
  <conditionalFormatting sqref="G180:K180 C181:K183 A182:B183">
    <cfRule type="cellIs" dxfId="37" priority="4" operator="greaterThan">
      <formula>0</formula>
    </cfRule>
  </conditionalFormatting>
  <conditionalFormatting sqref="G180:K180 C181:K183 A182:B183">
    <cfRule type="cellIs" dxfId="36" priority="3" operator="greaterThan">
      <formula>0</formula>
    </cfRule>
  </conditionalFormatting>
  <conditionalFormatting sqref="K9:K10 D7:K7 F11">
    <cfRule type="cellIs" dxfId="35" priority="2" operator="equal">
      <formula>0</formula>
    </cfRule>
  </conditionalFormatting>
  <conditionalFormatting sqref="K9:K10 D7:K7 F11">
    <cfRule type="cellIs" dxfId="34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N289"/>
  <sheetViews>
    <sheetView showZeros="0" topLeftCell="A13" zoomScaleNormal="100" workbookViewId="0">
      <selection activeCell="M125" sqref="M125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46" t="str">
        <f>ЗАЯВКА!E8</f>
        <v>ООО БАЛТИК-ЛАЙТ</v>
      </c>
      <c r="B3" s="746"/>
      <c r="C3" s="746"/>
      <c r="D3" s="746"/>
      <c r="E3" s="115"/>
      <c r="F3" s="748" t="s">
        <v>1</v>
      </c>
      <c r="G3" s="748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42698</v>
      </c>
    </row>
    <row r="5" spans="1:11" ht="15.75">
      <c r="A5" s="749" t="s">
        <v>2</v>
      </c>
      <c r="B5" s="749"/>
      <c r="C5" s="749"/>
      <c r="D5" s="749"/>
      <c r="E5" s="749"/>
      <c r="F5" s="749"/>
      <c r="G5" s="749"/>
      <c r="H5" s="749"/>
      <c r="I5" s="749"/>
      <c r="J5" s="749"/>
      <c r="K5" s="749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50">
        <f>'позиции для рачета'!B24</f>
        <v>0</v>
      </c>
      <c r="E7" s="751"/>
      <c r="F7" s="751"/>
      <c r="G7" s="751"/>
      <c r="H7" s="751"/>
      <c r="I7" s="751"/>
      <c r="J7" s="751"/>
      <c r="K7" s="752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рачета'!E24</f>
        <v>0</v>
      </c>
      <c r="G9" s="756">
        <f>'позиции для рачета'!C24</f>
        <v>0</v>
      </c>
      <c r="H9" s="1"/>
      <c r="I9" s="22" t="s">
        <v>23474</v>
      </c>
      <c r="J9" s="22"/>
      <c r="K9" s="275">
        <v>0.8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рачета'!F24</f>
        <v>0</v>
      </c>
      <c r="G10" s="757"/>
      <c r="H10" s="1"/>
      <c r="I10" s="21" t="s">
        <v>115</v>
      </c>
      <c r="J10" s="21"/>
      <c r="K10" s="275">
        <v>7.0000000000000007E-2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рачета'!D24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58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58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58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59" t="s">
        <v>152</v>
      </c>
      <c r="D17" s="759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hidden="1">
      <c r="A19" s="109">
        <v>1</v>
      </c>
      <c r="B19" s="297"/>
      <c r="C19" s="412" t="str">
        <f>' Шаблон материалов'!B2</f>
        <v>Профиль Пилон 80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хлыст</v>
      </c>
      <c r="G19" s="412">
        <f>' Шаблон материалов'!F2</f>
        <v>8844</v>
      </c>
      <c r="H19" s="412"/>
      <c r="I19" s="413">
        <f t="shared" ref="I19:I82" si="0">$F$11*H19*D19</f>
        <v>0</v>
      </c>
      <c r="J19" s="775">
        <f>G19*I19*E19</f>
        <v>0</v>
      </c>
      <c r="K19" s="776"/>
    </row>
    <row r="20" spans="1:11" hidden="1">
      <c r="A20" s="109">
        <v>2</v>
      </c>
      <c r="B20" s="297"/>
      <c r="C20" s="412" t="str">
        <f>' Шаблон материалов'!B3</f>
        <v>Труба 80 х 80 х 3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метр. Пог.</v>
      </c>
      <c r="G20" s="412">
        <f>' Шаблон материалов'!F3</f>
        <v>280</v>
      </c>
      <c r="H20" s="412"/>
      <c r="I20" s="413">
        <f t="shared" si="0"/>
        <v>0</v>
      </c>
      <c r="J20" s="775">
        <f t="shared" ref="J20:J83" si="1">G20*I20*E20</f>
        <v>0</v>
      </c>
      <c r="K20" s="776"/>
    </row>
    <row r="21" spans="1:11" hidden="1">
      <c r="A21" s="109">
        <v>3</v>
      </c>
      <c r="B21" s="297"/>
      <c r="C21" s="412" t="str">
        <f>' Шаблон материалов'!B4</f>
        <v>Акрил мол. 3 мм</v>
      </c>
      <c r="D21" s="412">
        <f>' Шаблон материалов'!C4</f>
        <v>1</v>
      </c>
      <c r="E21" s="412">
        <f>' Шаблон материалов'!D4</f>
        <v>1</v>
      </c>
      <c r="F21" s="412" t="str">
        <f>' Шаблон материалов'!E4</f>
        <v>кв. метр</v>
      </c>
      <c r="G21" s="412">
        <f>' Шаблон материалов'!F4</f>
        <v>1340</v>
      </c>
      <c r="H21" s="412"/>
      <c r="I21" s="413">
        <f t="shared" si="0"/>
        <v>0</v>
      </c>
      <c r="J21" s="775">
        <f t="shared" si="1"/>
        <v>0</v>
      </c>
      <c r="K21" s="776"/>
    </row>
    <row r="22" spans="1:11" hidden="1">
      <c r="A22" s="109">
        <v>4</v>
      </c>
      <c r="B22" s="297"/>
      <c r="C22" s="412" t="str">
        <f>' Шаблон материалов'!B5</f>
        <v>Уголок 50 х 50 х 5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метр. Пог.</v>
      </c>
      <c r="G22" s="412">
        <f>' Шаблон материалов'!F5</f>
        <v>140</v>
      </c>
      <c r="H22" s="412"/>
      <c r="I22" s="413">
        <f t="shared" si="0"/>
        <v>0</v>
      </c>
      <c r="J22" s="775">
        <f t="shared" si="1"/>
        <v>0</v>
      </c>
      <c r="K22" s="776"/>
    </row>
    <row r="23" spans="1:11" hidden="1">
      <c r="A23" s="109">
        <v>5</v>
      </c>
      <c r="B23" s="297"/>
      <c r="C23" s="412" t="str">
        <f>' Шаблон материалов'!B6</f>
        <v>Модуль светодиодный 5050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шт.</v>
      </c>
      <c r="G23" s="412">
        <f>' Шаблон материалов'!F6</f>
        <v>35</v>
      </c>
      <c r="H23" s="412"/>
      <c r="I23" s="413">
        <f t="shared" si="0"/>
        <v>0</v>
      </c>
      <c r="J23" s="775">
        <f t="shared" si="1"/>
        <v>0</v>
      </c>
      <c r="K23" s="776"/>
    </row>
    <row r="24" spans="1:11" hidden="1">
      <c r="A24" s="109">
        <v>6</v>
      </c>
      <c r="B24" s="297"/>
      <c r="C24" s="412" t="str">
        <f>' Шаблон материалов'!B7</f>
        <v>Блок питания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шт.</v>
      </c>
      <c r="G24" s="412">
        <f>' Шаблон материалов'!F7</f>
        <v>1200</v>
      </c>
      <c r="H24" s="412"/>
      <c r="I24" s="413">
        <f t="shared" si="0"/>
        <v>0</v>
      </c>
      <c r="J24" s="775">
        <f t="shared" si="1"/>
        <v>0</v>
      </c>
      <c r="K24" s="776"/>
    </row>
    <row r="25" spans="1:11" hidden="1">
      <c r="A25" s="109">
        <v>7</v>
      </c>
      <c r="B25" s="297"/>
      <c r="C25" s="412" t="str">
        <f>' Шаблон материалов'!B8</f>
        <v>Полноцветная печать транслюцентная</v>
      </c>
      <c r="D25" s="412">
        <f>' Шаблон материалов'!C8</f>
        <v>1</v>
      </c>
      <c r="E25" s="412">
        <f>' Шаблон материалов'!D8</f>
        <v>1</v>
      </c>
      <c r="F25" s="412" t="str">
        <f>' Шаблон материалов'!E8</f>
        <v>кв. метр</v>
      </c>
      <c r="G25" s="412">
        <f>' Шаблон материалов'!F8</f>
        <v>760</v>
      </c>
      <c r="H25" s="412"/>
      <c r="I25" s="413">
        <f t="shared" si="0"/>
        <v>0</v>
      </c>
      <c r="J25" s="775">
        <f t="shared" si="1"/>
        <v>0</v>
      </c>
      <c r="K25" s="776"/>
    </row>
    <row r="26" spans="1:11" hidden="1">
      <c r="A26" s="109">
        <v>8</v>
      </c>
      <c r="B26" s="297"/>
      <c r="C26" s="412" t="str">
        <f>' Шаблон материалов'!B9</f>
        <v>Провод 3-хжильный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метр. Пог.</v>
      </c>
      <c r="G26" s="412">
        <f>' Шаблон материалов'!F9</f>
        <v>26</v>
      </c>
      <c r="H26" s="412"/>
      <c r="I26" s="413">
        <f t="shared" si="0"/>
        <v>0</v>
      </c>
      <c r="J26" s="775">
        <f t="shared" si="1"/>
        <v>0</v>
      </c>
      <c r="K26" s="776"/>
    </row>
    <row r="27" spans="1:11" hidden="1">
      <c r="A27" s="109">
        <v>9</v>
      </c>
      <c r="B27" s="300"/>
      <c r="C27" s="412" t="str">
        <f>' Шаблон материалов'!B10</f>
        <v>Блок бетонный 1 х 1 х 0,15 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куб. метр</v>
      </c>
      <c r="G27" s="412">
        <f>' Шаблон материалов'!F10</f>
        <v>20000</v>
      </c>
      <c r="H27" s="412"/>
      <c r="I27" s="413">
        <f t="shared" si="0"/>
        <v>0</v>
      </c>
      <c r="J27" s="775">
        <f t="shared" si="1"/>
        <v>0</v>
      </c>
      <c r="K27" s="776"/>
    </row>
    <row r="28" spans="1:11" hidden="1">
      <c r="A28" s="109">
        <v>10</v>
      </c>
      <c r="B28" s="300"/>
      <c r="C28" s="412" t="str">
        <f>' Шаблон материалов'!B11</f>
        <v>Блок бетонный 2 х 3 х 0,7 м</v>
      </c>
      <c r="D28" s="412">
        <f>' Шаблон материалов'!C11</f>
        <v>1</v>
      </c>
      <c r="E28" s="412">
        <f>' Шаблон материалов'!D11</f>
        <v>1</v>
      </c>
      <c r="F28" s="412" t="str">
        <f>' Шаблон материалов'!E11</f>
        <v>куб. метр</v>
      </c>
      <c r="G28" s="412">
        <f>' Шаблон материалов'!F11</f>
        <v>20000</v>
      </c>
      <c r="H28" s="412"/>
      <c r="I28" s="413">
        <f t="shared" si="0"/>
        <v>0</v>
      </c>
      <c r="J28" s="775">
        <f t="shared" si="1"/>
        <v>0</v>
      </c>
      <c r="K28" s="776"/>
    </row>
    <row r="29" spans="1:11" hidden="1">
      <c r="A29" s="109">
        <v>11</v>
      </c>
      <c r="B29" s="300"/>
      <c r="C29" s="412">
        <f>' Шаблон материалов'!B12</f>
        <v>0</v>
      </c>
      <c r="D29" s="412">
        <f>' Шаблон материалов'!C12</f>
        <v>0</v>
      </c>
      <c r="E29" s="412">
        <f>' Шаблон материалов'!D12</f>
        <v>0</v>
      </c>
      <c r="F29" s="412">
        <f>' Шаблон материалов'!E12</f>
        <v>0</v>
      </c>
      <c r="G29" s="412">
        <f>' Шаблон материалов'!F12</f>
        <v>0</v>
      </c>
      <c r="H29" s="412"/>
      <c r="I29" s="413">
        <f t="shared" si="0"/>
        <v>0</v>
      </c>
      <c r="J29" s="775">
        <f t="shared" si="1"/>
        <v>0</v>
      </c>
      <c r="K29" s="776"/>
    </row>
    <row r="30" spans="1:11" hidden="1">
      <c r="A30" s="109">
        <v>12</v>
      </c>
      <c r="B30" s="300"/>
      <c r="C30" s="412">
        <f>' Шаблон материалов'!B13</f>
        <v>0</v>
      </c>
      <c r="D30" s="412">
        <f>' Шаблон материалов'!C13</f>
        <v>0</v>
      </c>
      <c r="E30" s="412">
        <f>' Шаблон материалов'!D13</f>
        <v>0</v>
      </c>
      <c r="F30" s="412">
        <f>' Шаблон материалов'!E13</f>
        <v>0</v>
      </c>
      <c r="G30" s="412">
        <f>' Шаблон материалов'!F13</f>
        <v>0</v>
      </c>
      <c r="H30" s="412"/>
      <c r="I30" s="413">
        <f t="shared" si="0"/>
        <v>0</v>
      </c>
      <c r="J30" s="775">
        <f t="shared" si="1"/>
        <v>0</v>
      </c>
      <c r="K30" s="776"/>
    </row>
    <row r="31" spans="1:11" hidden="1">
      <c r="A31" s="109">
        <v>13</v>
      </c>
      <c r="B31" s="300"/>
      <c r="C31" s="412">
        <f>' Шаблон материалов'!B14</f>
        <v>0</v>
      </c>
      <c r="D31" s="412">
        <f>' Шаблон материалов'!C14</f>
        <v>0</v>
      </c>
      <c r="E31" s="412">
        <f>' Шаблон материалов'!D14</f>
        <v>0</v>
      </c>
      <c r="F31" s="412">
        <f>' Шаблон материалов'!E14</f>
        <v>0</v>
      </c>
      <c r="G31" s="412">
        <f>' Шаблон материалов'!F14</f>
        <v>0</v>
      </c>
      <c r="H31" s="412"/>
      <c r="I31" s="413">
        <f t="shared" si="0"/>
        <v>0</v>
      </c>
      <c r="J31" s="775">
        <f t="shared" si="1"/>
        <v>0</v>
      </c>
      <c r="K31" s="776"/>
    </row>
    <row r="32" spans="1:11" hidden="1">
      <c r="A32" s="109">
        <v>14</v>
      </c>
      <c r="B32" s="300"/>
      <c r="C32" s="412">
        <f>' Шаблон материалов'!B15</f>
        <v>0</v>
      </c>
      <c r="D32" s="412">
        <f>' Шаблон материалов'!C15</f>
        <v>0</v>
      </c>
      <c r="E32" s="412">
        <f>' Шаблон материалов'!D15</f>
        <v>0</v>
      </c>
      <c r="F32" s="412">
        <f>' Шаблон материалов'!E15</f>
        <v>0</v>
      </c>
      <c r="G32" s="412">
        <f>' Шаблон материалов'!F15</f>
        <v>0</v>
      </c>
      <c r="H32" s="412"/>
      <c r="I32" s="413">
        <f t="shared" si="0"/>
        <v>0</v>
      </c>
      <c r="J32" s="775">
        <f t="shared" si="1"/>
        <v>0</v>
      </c>
      <c r="K32" s="776"/>
    </row>
    <row r="33" spans="1:11" hidden="1">
      <c r="A33" s="109">
        <v>15</v>
      </c>
      <c r="B33" s="300"/>
      <c r="C33" s="412">
        <f>' Шаблон материалов'!B16</f>
        <v>0</v>
      </c>
      <c r="D33" s="412">
        <f>' Шаблон материалов'!C16</f>
        <v>0</v>
      </c>
      <c r="E33" s="412">
        <f>' Шаблон материалов'!D16</f>
        <v>0</v>
      </c>
      <c r="F33" s="412">
        <f>' Шаблон материалов'!E16</f>
        <v>0</v>
      </c>
      <c r="G33" s="412">
        <f>' Шаблон материалов'!F16</f>
        <v>0</v>
      </c>
      <c r="H33" s="412"/>
      <c r="I33" s="413">
        <f t="shared" si="0"/>
        <v>0</v>
      </c>
      <c r="J33" s="775">
        <f t="shared" si="1"/>
        <v>0</v>
      </c>
      <c r="K33" s="776"/>
    </row>
    <row r="34" spans="1:11" hidden="1">
      <c r="A34" s="109">
        <v>16</v>
      </c>
      <c r="B34" s="300"/>
      <c r="C34" s="412">
        <f>' Шаблон материалов'!B17</f>
        <v>0</v>
      </c>
      <c r="D34" s="412">
        <f>' Шаблон материалов'!C17</f>
        <v>0</v>
      </c>
      <c r="E34" s="412">
        <f>' Шаблон материалов'!D17</f>
        <v>0</v>
      </c>
      <c r="F34" s="412">
        <f>' Шаблон материалов'!E17</f>
        <v>0</v>
      </c>
      <c r="G34" s="412">
        <f>' Шаблон материалов'!F17</f>
        <v>0</v>
      </c>
      <c r="H34" s="412"/>
      <c r="I34" s="413">
        <f t="shared" si="0"/>
        <v>0</v>
      </c>
      <c r="J34" s="775">
        <f t="shared" si="1"/>
        <v>0</v>
      </c>
      <c r="K34" s="776"/>
    </row>
    <row r="35" spans="1:11" hidden="1">
      <c r="A35" s="109">
        <v>17</v>
      </c>
      <c r="B35" s="300"/>
      <c r="C35" s="412">
        <f>' Шаблон материалов'!B18</f>
        <v>0</v>
      </c>
      <c r="D35" s="412">
        <f>' Шаблон материалов'!C18</f>
        <v>0</v>
      </c>
      <c r="E35" s="412">
        <f>' Шаблон материалов'!D18</f>
        <v>0</v>
      </c>
      <c r="F35" s="412">
        <f>' Шаблон материалов'!E18</f>
        <v>0</v>
      </c>
      <c r="G35" s="412">
        <f>' Шаблон материалов'!F18</f>
        <v>0</v>
      </c>
      <c r="H35" s="412"/>
      <c r="I35" s="413">
        <f t="shared" si="0"/>
        <v>0</v>
      </c>
      <c r="J35" s="775">
        <f t="shared" si="1"/>
        <v>0</v>
      </c>
      <c r="K35" s="776"/>
    </row>
    <row r="36" spans="1:11" hidden="1">
      <c r="A36" s="109">
        <v>18</v>
      </c>
      <c r="B36" s="300"/>
      <c r="C36" s="412">
        <f>' Шаблон материалов'!B19</f>
        <v>0</v>
      </c>
      <c r="D36" s="412">
        <f>' Шаблон материалов'!C19</f>
        <v>0</v>
      </c>
      <c r="E36" s="412">
        <f>' Шаблон материалов'!D19</f>
        <v>0</v>
      </c>
      <c r="F36" s="412">
        <f>' Шаблон материалов'!E19</f>
        <v>0</v>
      </c>
      <c r="G36" s="412">
        <f>' Шаблон материалов'!F19</f>
        <v>0</v>
      </c>
      <c r="H36" s="412"/>
      <c r="I36" s="413">
        <f t="shared" si="0"/>
        <v>0</v>
      </c>
      <c r="J36" s="775">
        <f t="shared" si="1"/>
        <v>0</v>
      </c>
      <c r="K36" s="776"/>
    </row>
    <row r="37" spans="1:11" hidden="1">
      <c r="A37" s="109">
        <v>19</v>
      </c>
      <c r="B37" s="300"/>
      <c r="C37" s="412">
        <f>' Шаблон материалов'!B20</f>
        <v>0</v>
      </c>
      <c r="D37" s="412">
        <f>' Шаблон материалов'!C20</f>
        <v>0</v>
      </c>
      <c r="E37" s="412">
        <f>' Шаблон материалов'!D20</f>
        <v>0</v>
      </c>
      <c r="F37" s="412">
        <f>' Шаблон материалов'!E20</f>
        <v>0</v>
      </c>
      <c r="G37" s="412">
        <f>' Шаблон материалов'!F20</f>
        <v>0</v>
      </c>
      <c r="H37" s="412"/>
      <c r="I37" s="413">
        <f t="shared" si="0"/>
        <v>0</v>
      </c>
      <c r="J37" s="775">
        <f t="shared" si="1"/>
        <v>0</v>
      </c>
      <c r="K37" s="776"/>
    </row>
    <row r="38" spans="1:11" hidden="1">
      <c r="A38" s="109">
        <v>20</v>
      </c>
      <c r="B38" s="300"/>
      <c r="C38" s="412">
        <f>' Шаблон материалов'!B21</f>
        <v>0</v>
      </c>
      <c r="D38" s="412">
        <f>' Шаблон материалов'!C21</f>
        <v>0</v>
      </c>
      <c r="E38" s="412">
        <f>' Шаблон материалов'!D21</f>
        <v>0</v>
      </c>
      <c r="F38" s="412">
        <f>' Шаблон материалов'!E21</f>
        <v>0</v>
      </c>
      <c r="G38" s="412">
        <f>' Шаблон материалов'!F21</f>
        <v>0</v>
      </c>
      <c r="H38" s="412"/>
      <c r="I38" s="413">
        <f t="shared" si="0"/>
        <v>0</v>
      </c>
      <c r="J38" s="775">
        <f t="shared" si="1"/>
        <v>0</v>
      </c>
      <c r="K38" s="776"/>
    </row>
    <row r="39" spans="1:11" hidden="1">
      <c r="A39" s="109">
        <v>21</v>
      </c>
      <c r="B39" s="300"/>
      <c r="C39" s="412">
        <f>' Шаблон материалов'!B22</f>
        <v>0</v>
      </c>
      <c r="D39" s="412">
        <f>' Шаблон материалов'!C22</f>
        <v>0</v>
      </c>
      <c r="E39" s="412">
        <f>' Шаблон материалов'!D22</f>
        <v>0</v>
      </c>
      <c r="F39" s="412">
        <f>' Шаблон материалов'!E22</f>
        <v>0</v>
      </c>
      <c r="G39" s="412">
        <f>' Шаблон материалов'!F22</f>
        <v>0</v>
      </c>
      <c r="H39" s="412"/>
      <c r="I39" s="413">
        <f t="shared" si="0"/>
        <v>0</v>
      </c>
      <c r="J39" s="775">
        <f t="shared" si="1"/>
        <v>0</v>
      </c>
      <c r="K39" s="776"/>
    </row>
    <row r="40" spans="1:11" hidden="1">
      <c r="A40" s="109">
        <v>22</v>
      </c>
      <c r="B40" s="300"/>
      <c r="C40" s="412">
        <f>' Шаблон материалов'!B23</f>
        <v>0</v>
      </c>
      <c r="D40" s="412">
        <f>' Шаблон материалов'!C23</f>
        <v>0</v>
      </c>
      <c r="E40" s="412">
        <f>' Шаблон материалов'!D23</f>
        <v>0</v>
      </c>
      <c r="F40" s="412">
        <f>' Шаблон материалов'!E23</f>
        <v>0</v>
      </c>
      <c r="G40" s="412">
        <f>' Шаблон материалов'!F23</f>
        <v>0</v>
      </c>
      <c r="H40" s="412"/>
      <c r="I40" s="413">
        <f t="shared" si="0"/>
        <v>0</v>
      </c>
      <c r="J40" s="775">
        <f t="shared" si="1"/>
        <v>0</v>
      </c>
      <c r="K40" s="776"/>
    </row>
    <row r="41" spans="1:11" hidden="1">
      <c r="A41" s="109">
        <v>23</v>
      </c>
      <c r="B41" s="300"/>
      <c r="C41" s="412">
        <f>' Шаблон материалов'!B24</f>
        <v>0</v>
      </c>
      <c r="D41" s="412">
        <f>' Шаблон материалов'!C24</f>
        <v>0</v>
      </c>
      <c r="E41" s="412">
        <f>' Шаблон материалов'!D24</f>
        <v>0</v>
      </c>
      <c r="F41" s="412">
        <f>' Шаблон материалов'!E24</f>
        <v>0</v>
      </c>
      <c r="G41" s="412">
        <f>' Шаблон материалов'!F24</f>
        <v>0</v>
      </c>
      <c r="H41" s="412"/>
      <c r="I41" s="413">
        <f t="shared" si="0"/>
        <v>0</v>
      </c>
      <c r="J41" s="775">
        <f t="shared" si="1"/>
        <v>0</v>
      </c>
      <c r="K41" s="776"/>
    </row>
    <row r="42" spans="1:11" hidden="1">
      <c r="A42" s="109">
        <v>24</v>
      </c>
      <c r="B42" s="300"/>
      <c r="C42" s="412">
        <f>' Шаблон материалов'!B25</f>
        <v>0</v>
      </c>
      <c r="D42" s="412">
        <f>' Шаблон материалов'!C25</f>
        <v>0</v>
      </c>
      <c r="E42" s="412">
        <f>' Шаблон материалов'!D25</f>
        <v>0</v>
      </c>
      <c r="F42" s="412">
        <f>' Шаблон материалов'!E25</f>
        <v>0</v>
      </c>
      <c r="G42" s="412">
        <f>' Шаблон материалов'!F25</f>
        <v>0</v>
      </c>
      <c r="H42" s="412"/>
      <c r="I42" s="413">
        <f t="shared" si="0"/>
        <v>0</v>
      </c>
      <c r="J42" s="775">
        <f t="shared" si="1"/>
        <v>0</v>
      </c>
      <c r="K42" s="776"/>
    </row>
    <row r="43" spans="1:11" hidden="1">
      <c r="A43" s="109">
        <v>25</v>
      </c>
      <c r="B43" s="300"/>
      <c r="C43" s="412">
        <f>' Шаблон материалов'!B26</f>
        <v>0</v>
      </c>
      <c r="D43" s="412">
        <f>' Шаблон материалов'!C26</f>
        <v>0</v>
      </c>
      <c r="E43" s="412">
        <f>' Шаблон материалов'!D26</f>
        <v>0</v>
      </c>
      <c r="F43" s="412">
        <f>' Шаблон материалов'!E26</f>
        <v>0</v>
      </c>
      <c r="G43" s="412">
        <f>' Шаблон материалов'!F26</f>
        <v>0</v>
      </c>
      <c r="H43" s="412"/>
      <c r="I43" s="413">
        <f t="shared" si="0"/>
        <v>0</v>
      </c>
      <c r="J43" s="775">
        <f t="shared" si="1"/>
        <v>0</v>
      </c>
      <c r="K43" s="776"/>
    </row>
    <row r="44" spans="1:11" hidden="1">
      <c r="A44" s="109">
        <v>26</v>
      </c>
      <c r="B44" s="300"/>
      <c r="C44" s="412">
        <f>' Шаблон материалов'!B27</f>
        <v>0</v>
      </c>
      <c r="D44" s="412">
        <f>' Шаблон материалов'!C27</f>
        <v>0</v>
      </c>
      <c r="E44" s="412">
        <f>' Шаблон материалов'!D27</f>
        <v>0</v>
      </c>
      <c r="F44" s="412">
        <f>' Шаблон материалов'!E27</f>
        <v>0</v>
      </c>
      <c r="G44" s="412">
        <f>' Шаблон материалов'!F27</f>
        <v>0</v>
      </c>
      <c r="H44" s="412"/>
      <c r="I44" s="413">
        <f t="shared" si="0"/>
        <v>0</v>
      </c>
      <c r="J44" s="775">
        <f t="shared" si="1"/>
        <v>0</v>
      </c>
      <c r="K44" s="776"/>
    </row>
    <row r="45" spans="1:11" hidden="1">
      <c r="A45" s="109">
        <v>27</v>
      </c>
      <c r="B45" s="300"/>
      <c r="C45" s="412">
        <f>' Шаблон материалов'!B28</f>
        <v>0</v>
      </c>
      <c r="D45" s="412">
        <f>' Шаблон материалов'!C28</f>
        <v>0</v>
      </c>
      <c r="E45" s="412">
        <f>' Шаблон материалов'!D28</f>
        <v>0</v>
      </c>
      <c r="F45" s="412">
        <f>' Шаблон материалов'!E28</f>
        <v>0</v>
      </c>
      <c r="G45" s="412">
        <f>' Шаблон материалов'!F28</f>
        <v>0</v>
      </c>
      <c r="H45" s="412"/>
      <c r="I45" s="413">
        <f t="shared" si="0"/>
        <v>0</v>
      </c>
      <c r="J45" s="775">
        <f t="shared" si="1"/>
        <v>0</v>
      </c>
      <c r="K45" s="776"/>
    </row>
    <row r="46" spans="1:11" hidden="1">
      <c r="A46" s="109">
        <v>28</v>
      </c>
      <c r="B46" s="300"/>
      <c r="C46" s="412">
        <f>' Шаблон материалов'!B29</f>
        <v>0</v>
      </c>
      <c r="D46" s="412">
        <f>' Шаблон материалов'!C29</f>
        <v>0</v>
      </c>
      <c r="E46" s="412">
        <f>' Шаблон материалов'!D29</f>
        <v>0</v>
      </c>
      <c r="F46" s="412">
        <f>' Шаблон материалов'!E29</f>
        <v>0</v>
      </c>
      <c r="G46" s="412">
        <f>' Шаблон материалов'!F29</f>
        <v>0</v>
      </c>
      <c r="H46" s="412"/>
      <c r="I46" s="413">
        <f t="shared" si="0"/>
        <v>0</v>
      </c>
      <c r="J46" s="775">
        <f t="shared" si="1"/>
        <v>0</v>
      </c>
      <c r="K46" s="776"/>
    </row>
    <row r="47" spans="1:11" hidden="1">
      <c r="A47" s="109">
        <v>29</v>
      </c>
      <c r="B47" s="300"/>
      <c r="C47" s="412">
        <f>' Шаблон материалов'!B30</f>
        <v>0</v>
      </c>
      <c r="D47" s="412">
        <f>' Шаблон материалов'!C30</f>
        <v>0</v>
      </c>
      <c r="E47" s="412">
        <f>' Шаблон материалов'!D30</f>
        <v>0</v>
      </c>
      <c r="F47" s="412">
        <f>' Шаблон материалов'!E30</f>
        <v>0</v>
      </c>
      <c r="G47" s="412">
        <f>' Шаблон материалов'!F30</f>
        <v>0</v>
      </c>
      <c r="H47" s="412"/>
      <c r="I47" s="413">
        <f t="shared" si="0"/>
        <v>0</v>
      </c>
      <c r="J47" s="775">
        <f t="shared" si="1"/>
        <v>0</v>
      </c>
      <c r="K47" s="776"/>
    </row>
    <row r="48" spans="1:11" hidden="1">
      <c r="A48" s="109">
        <v>30</v>
      </c>
      <c r="B48" s="300"/>
      <c r="C48" s="412">
        <f>' Шаблон материалов'!B31</f>
        <v>0</v>
      </c>
      <c r="D48" s="412">
        <f>' Шаблон материалов'!C31</f>
        <v>0</v>
      </c>
      <c r="E48" s="412">
        <f>' Шаблон материалов'!D31</f>
        <v>0</v>
      </c>
      <c r="F48" s="412">
        <f>' Шаблон материалов'!E31</f>
        <v>0</v>
      </c>
      <c r="G48" s="412">
        <f>' Шаблон материалов'!F31</f>
        <v>0</v>
      </c>
      <c r="H48" s="412"/>
      <c r="I48" s="413">
        <f t="shared" si="0"/>
        <v>0</v>
      </c>
      <c r="J48" s="775">
        <f t="shared" si="1"/>
        <v>0</v>
      </c>
      <c r="K48" s="776"/>
    </row>
    <row r="49" spans="1:11" hidden="1">
      <c r="A49" s="109">
        <v>31</v>
      </c>
      <c r="B49" s="300"/>
      <c r="C49" s="412">
        <f>' Шаблон материалов'!B32</f>
        <v>0</v>
      </c>
      <c r="D49" s="412">
        <f>' Шаблон материалов'!C32</f>
        <v>0</v>
      </c>
      <c r="E49" s="412">
        <f>' Шаблон материалов'!D32</f>
        <v>0</v>
      </c>
      <c r="F49" s="412">
        <f>' Шаблон материалов'!E32</f>
        <v>0</v>
      </c>
      <c r="G49" s="412">
        <f>' Шаблон материалов'!F32</f>
        <v>0</v>
      </c>
      <c r="H49" s="412"/>
      <c r="I49" s="413">
        <f t="shared" si="0"/>
        <v>0</v>
      </c>
      <c r="J49" s="775">
        <f t="shared" si="1"/>
        <v>0</v>
      </c>
      <c r="K49" s="776"/>
    </row>
    <row r="50" spans="1:11" hidden="1">
      <c r="A50" s="109">
        <v>32</v>
      </c>
      <c r="B50" s="300"/>
      <c r="C50" s="412">
        <f>' Шаблон материалов'!B33</f>
        <v>0</v>
      </c>
      <c r="D50" s="412">
        <f>' Шаблон материалов'!C33</f>
        <v>0</v>
      </c>
      <c r="E50" s="412">
        <f>' Шаблон материалов'!D33</f>
        <v>0</v>
      </c>
      <c r="F50" s="412">
        <f>' Шаблон материалов'!E33</f>
        <v>0</v>
      </c>
      <c r="G50" s="412">
        <f>' Шаблон материалов'!F33</f>
        <v>0</v>
      </c>
      <c r="H50" s="412"/>
      <c r="I50" s="413">
        <f t="shared" si="0"/>
        <v>0</v>
      </c>
      <c r="J50" s="775">
        <f t="shared" si="1"/>
        <v>0</v>
      </c>
      <c r="K50" s="776"/>
    </row>
    <row r="51" spans="1:11" hidden="1">
      <c r="A51" s="109">
        <v>33</v>
      </c>
      <c r="B51" s="300"/>
      <c r="C51" s="412">
        <f>' Шаблон материалов'!B34</f>
        <v>0</v>
      </c>
      <c r="D51" s="412">
        <f>' Шаблон материалов'!C34</f>
        <v>0</v>
      </c>
      <c r="E51" s="412">
        <f>' Шаблон материалов'!D34</f>
        <v>0</v>
      </c>
      <c r="F51" s="412">
        <f>' Шаблон материалов'!E34</f>
        <v>0</v>
      </c>
      <c r="G51" s="412">
        <f>' Шаблон материалов'!F34</f>
        <v>0</v>
      </c>
      <c r="H51" s="412"/>
      <c r="I51" s="413">
        <f t="shared" si="0"/>
        <v>0</v>
      </c>
      <c r="J51" s="775">
        <f t="shared" si="1"/>
        <v>0</v>
      </c>
      <c r="K51" s="776"/>
    </row>
    <row r="52" spans="1:11" hidden="1">
      <c r="A52" s="109">
        <v>34</v>
      </c>
      <c r="B52" s="300"/>
      <c r="C52" s="412">
        <f>' Шаблон материалов'!B35</f>
        <v>0</v>
      </c>
      <c r="D52" s="412">
        <f>' Шаблон материалов'!C35</f>
        <v>0</v>
      </c>
      <c r="E52" s="412">
        <f>' Шаблон материалов'!D35</f>
        <v>0</v>
      </c>
      <c r="F52" s="412">
        <f>' Шаблон материалов'!E35</f>
        <v>0</v>
      </c>
      <c r="G52" s="412">
        <f>' Шаблон материалов'!F35</f>
        <v>0</v>
      </c>
      <c r="H52" s="412"/>
      <c r="I52" s="413">
        <f t="shared" si="0"/>
        <v>0</v>
      </c>
      <c r="J52" s="775">
        <f t="shared" si="1"/>
        <v>0</v>
      </c>
      <c r="K52" s="776"/>
    </row>
    <row r="53" spans="1:11" hidden="1">
      <c r="A53" s="109">
        <v>35</v>
      </c>
      <c r="B53" s="300"/>
      <c r="C53" s="412">
        <f>' Шаблон материалов'!B36</f>
        <v>0</v>
      </c>
      <c r="D53" s="412">
        <f>' Шаблон материалов'!C36</f>
        <v>0</v>
      </c>
      <c r="E53" s="412">
        <f>' Шаблон материалов'!D36</f>
        <v>0</v>
      </c>
      <c r="F53" s="412">
        <f>' Шаблон материалов'!E36</f>
        <v>0</v>
      </c>
      <c r="G53" s="412">
        <f>' Шаблон материалов'!F36</f>
        <v>0</v>
      </c>
      <c r="H53" s="412"/>
      <c r="I53" s="413">
        <f t="shared" si="0"/>
        <v>0</v>
      </c>
      <c r="J53" s="775">
        <f t="shared" si="1"/>
        <v>0</v>
      </c>
      <c r="K53" s="776"/>
    </row>
    <row r="54" spans="1:11" hidden="1">
      <c r="A54" s="109">
        <v>36</v>
      </c>
      <c r="B54" s="300"/>
      <c r="C54" s="412">
        <f>' Шаблон материалов'!B37</f>
        <v>0</v>
      </c>
      <c r="D54" s="412">
        <f>' Шаблон материалов'!C37</f>
        <v>0</v>
      </c>
      <c r="E54" s="412">
        <f>' Шаблон материалов'!D37</f>
        <v>0</v>
      </c>
      <c r="F54" s="412">
        <f>' Шаблон материалов'!E37</f>
        <v>0</v>
      </c>
      <c r="G54" s="412">
        <f>' Шаблон материалов'!F37</f>
        <v>0</v>
      </c>
      <c r="H54" s="412"/>
      <c r="I54" s="413">
        <f t="shared" si="0"/>
        <v>0</v>
      </c>
      <c r="J54" s="775">
        <f t="shared" si="1"/>
        <v>0</v>
      </c>
      <c r="K54" s="776"/>
    </row>
    <row r="55" spans="1:11" hidden="1">
      <c r="A55" s="109">
        <v>37</v>
      </c>
      <c r="B55" s="300"/>
      <c r="C55" s="412">
        <f>' Шаблон материалов'!B38</f>
        <v>0</v>
      </c>
      <c r="D55" s="412">
        <f>' Шаблон материалов'!C38</f>
        <v>0</v>
      </c>
      <c r="E55" s="412">
        <f>' Шаблон материалов'!D38</f>
        <v>0</v>
      </c>
      <c r="F55" s="412">
        <f>' Шаблон материалов'!E38</f>
        <v>0</v>
      </c>
      <c r="G55" s="412">
        <f>' Шаблон материалов'!F38</f>
        <v>0</v>
      </c>
      <c r="H55" s="412"/>
      <c r="I55" s="413">
        <f t="shared" si="0"/>
        <v>0</v>
      </c>
      <c r="J55" s="775">
        <f t="shared" si="1"/>
        <v>0</v>
      </c>
      <c r="K55" s="776"/>
    </row>
    <row r="56" spans="1:11" hidden="1">
      <c r="A56" s="109">
        <v>38</v>
      </c>
      <c r="B56" s="300"/>
      <c r="C56" s="412">
        <f>' Шаблон материалов'!B39</f>
        <v>0</v>
      </c>
      <c r="D56" s="412">
        <f>' Шаблон материалов'!C39</f>
        <v>0</v>
      </c>
      <c r="E56" s="412">
        <f>' Шаблон материалов'!D39</f>
        <v>0</v>
      </c>
      <c r="F56" s="412">
        <f>' Шаблон материалов'!E39</f>
        <v>0</v>
      </c>
      <c r="G56" s="412">
        <f>' Шаблон материалов'!F39</f>
        <v>0</v>
      </c>
      <c r="H56" s="412"/>
      <c r="I56" s="413">
        <f t="shared" si="0"/>
        <v>0</v>
      </c>
      <c r="J56" s="775">
        <f t="shared" si="1"/>
        <v>0</v>
      </c>
      <c r="K56" s="776"/>
    </row>
    <row r="57" spans="1:11" hidden="1">
      <c r="A57" s="109">
        <v>39</v>
      </c>
      <c r="B57" s="300"/>
      <c r="C57" s="412">
        <f>' Шаблон материалов'!B40</f>
        <v>0</v>
      </c>
      <c r="D57" s="412">
        <f>' Шаблон материалов'!C40</f>
        <v>0</v>
      </c>
      <c r="E57" s="412">
        <f>' Шаблон материалов'!D40</f>
        <v>0</v>
      </c>
      <c r="F57" s="412">
        <f>' Шаблон материалов'!E40</f>
        <v>0</v>
      </c>
      <c r="G57" s="412">
        <f>' Шаблон материалов'!F40</f>
        <v>0</v>
      </c>
      <c r="H57" s="412"/>
      <c r="I57" s="413">
        <f t="shared" si="0"/>
        <v>0</v>
      </c>
      <c r="J57" s="775">
        <f t="shared" si="1"/>
        <v>0</v>
      </c>
      <c r="K57" s="776"/>
    </row>
    <row r="58" spans="1:11" hidden="1">
      <c r="A58" s="109">
        <v>40</v>
      </c>
      <c r="B58" s="300"/>
      <c r="C58" s="412">
        <f>' Шаблон материалов'!B41</f>
        <v>0</v>
      </c>
      <c r="D58" s="412">
        <f>' Шаблон материалов'!C41</f>
        <v>0</v>
      </c>
      <c r="E58" s="412">
        <f>' Шаблон материалов'!D41</f>
        <v>0</v>
      </c>
      <c r="F58" s="412">
        <f>' Шаблон материалов'!E41</f>
        <v>0</v>
      </c>
      <c r="G58" s="412">
        <f>' Шаблон материалов'!F41</f>
        <v>0</v>
      </c>
      <c r="H58" s="412"/>
      <c r="I58" s="413">
        <f t="shared" si="0"/>
        <v>0</v>
      </c>
      <c r="J58" s="775">
        <f t="shared" si="1"/>
        <v>0</v>
      </c>
      <c r="K58" s="776"/>
    </row>
    <row r="59" spans="1:11" hidden="1">
      <c r="A59" s="109">
        <v>41</v>
      </c>
      <c r="B59" s="300"/>
      <c r="C59" s="412">
        <f>' Шаблон материалов'!B42</f>
        <v>0</v>
      </c>
      <c r="D59" s="412">
        <f>' Шаблон материалов'!C42</f>
        <v>0</v>
      </c>
      <c r="E59" s="412">
        <f>' Шаблон материалов'!D42</f>
        <v>0</v>
      </c>
      <c r="F59" s="412">
        <f>' Шаблон материалов'!E42</f>
        <v>0</v>
      </c>
      <c r="G59" s="412">
        <f>' Шаблон материалов'!F42</f>
        <v>0</v>
      </c>
      <c r="H59" s="412"/>
      <c r="I59" s="413">
        <f t="shared" si="0"/>
        <v>0</v>
      </c>
      <c r="J59" s="775">
        <f t="shared" si="1"/>
        <v>0</v>
      </c>
      <c r="K59" s="776"/>
    </row>
    <row r="60" spans="1:11" hidden="1">
      <c r="A60" s="109">
        <v>42</v>
      </c>
      <c r="B60" s="300"/>
      <c r="C60" s="412">
        <f>' Шаблон материалов'!B43</f>
        <v>0</v>
      </c>
      <c r="D60" s="412">
        <f>' Шаблон материалов'!C43</f>
        <v>0</v>
      </c>
      <c r="E60" s="412">
        <f>' Шаблон материалов'!D43</f>
        <v>0</v>
      </c>
      <c r="F60" s="412">
        <f>' Шаблон материалов'!E43</f>
        <v>0</v>
      </c>
      <c r="G60" s="412">
        <f>' Шаблон материалов'!F43</f>
        <v>0</v>
      </c>
      <c r="H60" s="412"/>
      <c r="I60" s="413">
        <f t="shared" si="0"/>
        <v>0</v>
      </c>
      <c r="J60" s="775">
        <f t="shared" si="1"/>
        <v>0</v>
      </c>
      <c r="K60" s="776"/>
    </row>
    <row r="61" spans="1:11" hidden="1">
      <c r="A61" s="109">
        <v>43</v>
      </c>
      <c r="B61" s="300"/>
      <c r="C61" s="412">
        <f>' Шаблон материалов'!B44</f>
        <v>0</v>
      </c>
      <c r="D61" s="412">
        <f>' Шаблон материалов'!C44</f>
        <v>0</v>
      </c>
      <c r="E61" s="412">
        <f>' Шаблон материалов'!D44</f>
        <v>0</v>
      </c>
      <c r="F61" s="412">
        <f>' Шаблон материалов'!E44</f>
        <v>0</v>
      </c>
      <c r="G61" s="412">
        <f>' Шаблон материалов'!F44</f>
        <v>0</v>
      </c>
      <c r="H61" s="412"/>
      <c r="I61" s="413">
        <f t="shared" si="0"/>
        <v>0</v>
      </c>
      <c r="J61" s="775">
        <f t="shared" si="1"/>
        <v>0</v>
      </c>
      <c r="K61" s="776"/>
    </row>
    <row r="62" spans="1:11" hidden="1">
      <c r="A62" s="109">
        <v>44</v>
      </c>
      <c r="B62" s="300"/>
      <c r="C62" s="412">
        <f>' Шаблон материалов'!B45</f>
        <v>0</v>
      </c>
      <c r="D62" s="412">
        <f>' Шаблон материалов'!C45</f>
        <v>0</v>
      </c>
      <c r="E62" s="412">
        <f>' Шаблон материалов'!D45</f>
        <v>0</v>
      </c>
      <c r="F62" s="412">
        <f>' Шаблон материалов'!E45</f>
        <v>0</v>
      </c>
      <c r="G62" s="412">
        <f>' Шаблон материалов'!F45</f>
        <v>0</v>
      </c>
      <c r="H62" s="412"/>
      <c r="I62" s="413">
        <f t="shared" si="0"/>
        <v>0</v>
      </c>
      <c r="J62" s="775">
        <f t="shared" si="1"/>
        <v>0</v>
      </c>
      <c r="K62" s="776"/>
    </row>
    <row r="63" spans="1:11" hidden="1">
      <c r="A63" s="109">
        <v>45</v>
      </c>
      <c r="B63" s="300"/>
      <c r="C63" s="412">
        <f>' Шаблон материалов'!B46</f>
        <v>0</v>
      </c>
      <c r="D63" s="412">
        <f>' Шаблон материалов'!C46</f>
        <v>0</v>
      </c>
      <c r="E63" s="412">
        <f>' Шаблон материалов'!D46</f>
        <v>0</v>
      </c>
      <c r="F63" s="412">
        <f>' Шаблон материалов'!E46</f>
        <v>0</v>
      </c>
      <c r="G63" s="412">
        <f>' Шаблон материалов'!F46</f>
        <v>0</v>
      </c>
      <c r="H63" s="412"/>
      <c r="I63" s="413">
        <f t="shared" si="0"/>
        <v>0</v>
      </c>
      <c r="J63" s="775">
        <f t="shared" si="1"/>
        <v>0</v>
      </c>
      <c r="K63" s="776"/>
    </row>
    <row r="64" spans="1:11" hidden="1">
      <c r="A64" s="109">
        <v>46</v>
      </c>
      <c r="B64" s="300"/>
      <c r="C64" s="412">
        <f>' Шаблон материалов'!B47</f>
        <v>0</v>
      </c>
      <c r="D64" s="412">
        <f>' Шаблон материалов'!C47</f>
        <v>0</v>
      </c>
      <c r="E64" s="412">
        <f>' Шаблон материалов'!D47</f>
        <v>0</v>
      </c>
      <c r="F64" s="412">
        <f>' Шаблон материалов'!E47</f>
        <v>0</v>
      </c>
      <c r="G64" s="412">
        <f>' Шаблон материалов'!F47</f>
        <v>0</v>
      </c>
      <c r="H64" s="412"/>
      <c r="I64" s="413">
        <f t="shared" si="0"/>
        <v>0</v>
      </c>
      <c r="J64" s="775">
        <f t="shared" si="1"/>
        <v>0</v>
      </c>
      <c r="K64" s="776"/>
    </row>
    <row r="65" spans="1:11" hidden="1">
      <c r="A65" s="109">
        <v>47</v>
      </c>
      <c r="B65" s="300"/>
      <c r="C65" s="412">
        <f>' Шаблон материалов'!B48</f>
        <v>0</v>
      </c>
      <c r="D65" s="412">
        <f>' Шаблон материалов'!C48</f>
        <v>0</v>
      </c>
      <c r="E65" s="412">
        <f>' Шаблон материалов'!D48</f>
        <v>0</v>
      </c>
      <c r="F65" s="412">
        <f>' Шаблон материалов'!E48</f>
        <v>0</v>
      </c>
      <c r="G65" s="412">
        <f>' Шаблон материалов'!F48</f>
        <v>0</v>
      </c>
      <c r="H65" s="412"/>
      <c r="I65" s="413">
        <f t="shared" si="0"/>
        <v>0</v>
      </c>
      <c r="J65" s="775">
        <f t="shared" si="1"/>
        <v>0</v>
      </c>
      <c r="K65" s="776"/>
    </row>
    <row r="66" spans="1:11" hidden="1">
      <c r="A66" s="109">
        <v>48</v>
      </c>
      <c r="B66" s="300"/>
      <c r="C66" s="412">
        <f>' Шаблон материалов'!B49</f>
        <v>0</v>
      </c>
      <c r="D66" s="412">
        <f>' Шаблон материалов'!C49</f>
        <v>0</v>
      </c>
      <c r="E66" s="412">
        <f>' Шаблон материалов'!D49</f>
        <v>0</v>
      </c>
      <c r="F66" s="412">
        <f>' Шаблон материалов'!E49</f>
        <v>0</v>
      </c>
      <c r="G66" s="412">
        <f>' Шаблон материалов'!F49</f>
        <v>0</v>
      </c>
      <c r="H66" s="412"/>
      <c r="I66" s="413">
        <f t="shared" si="0"/>
        <v>0</v>
      </c>
      <c r="J66" s="775">
        <f t="shared" si="1"/>
        <v>0</v>
      </c>
      <c r="K66" s="776"/>
    </row>
    <row r="67" spans="1:11" hidden="1">
      <c r="A67" s="109">
        <v>49</v>
      </c>
      <c r="B67" s="300"/>
      <c r="C67" s="412">
        <f>' Шаблон материалов'!B50</f>
        <v>0</v>
      </c>
      <c r="D67" s="412">
        <f>' Шаблон материалов'!C50</f>
        <v>0</v>
      </c>
      <c r="E67" s="412">
        <f>' Шаблон материалов'!D50</f>
        <v>0</v>
      </c>
      <c r="F67" s="412">
        <f>' Шаблон материалов'!E50</f>
        <v>0</v>
      </c>
      <c r="G67" s="412">
        <f>' Шаблон материалов'!F50</f>
        <v>0</v>
      </c>
      <c r="H67" s="412"/>
      <c r="I67" s="413">
        <f t="shared" si="0"/>
        <v>0</v>
      </c>
      <c r="J67" s="775">
        <f t="shared" si="1"/>
        <v>0</v>
      </c>
      <c r="K67" s="776"/>
    </row>
    <row r="68" spans="1:11" hidden="1">
      <c r="A68" s="109">
        <v>50</v>
      </c>
      <c r="B68" s="300"/>
      <c r="C68" s="412">
        <f>' Шаблон материалов'!B51</f>
        <v>0</v>
      </c>
      <c r="D68" s="412">
        <f>' Шаблон материалов'!C51</f>
        <v>0</v>
      </c>
      <c r="E68" s="412">
        <f>' Шаблон материалов'!D51</f>
        <v>0</v>
      </c>
      <c r="F68" s="412">
        <f>' Шаблон материалов'!E51</f>
        <v>0</v>
      </c>
      <c r="G68" s="412">
        <f>' Шаблон материалов'!F51</f>
        <v>0</v>
      </c>
      <c r="H68" s="412"/>
      <c r="I68" s="413">
        <f t="shared" si="0"/>
        <v>0</v>
      </c>
      <c r="J68" s="775">
        <f t="shared" si="1"/>
        <v>0</v>
      </c>
      <c r="K68" s="776"/>
    </row>
    <row r="69" spans="1:11" hidden="1">
      <c r="A69" s="109">
        <v>51</v>
      </c>
      <c r="B69" s="300"/>
      <c r="C69" s="412">
        <f>' Шаблон материалов'!B52</f>
        <v>0</v>
      </c>
      <c r="D69" s="412">
        <f>' Шаблон материалов'!C52</f>
        <v>0</v>
      </c>
      <c r="E69" s="412">
        <f>' Шаблон материалов'!D52</f>
        <v>0</v>
      </c>
      <c r="F69" s="412">
        <f>' Шаблон материалов'!E52</f>
        <v>0</v>
      </c>
      <c r="G69" s="412">
        <f>' Шаблон материалов'!F52</f>
        <v>0</v>
      </c>
      <c r="H69" s="412"/>
      <c r="I69" s="413">
        <f t="shared" si="0"/>
        <v>0</v>
      </c>
      <c r="J69" s="775">
        <f t="shared" si="1"/>
        <v>0</v>
      </c>
      <c r="K69" s="776"/>
    </row>
    <row r="70" spans="1:11" hidden="1">
      <c r="A70" s="109">
        <v>52</v>
      </c>
      <c r="B70" s="300"/>
      <c r="C70" s="412">
        <f>' Шаблон материалов'!B53</f>
        <v>0</v>
      </c>
      <c r="D70" s="412">
        <f>' Шаблон материалов'!C53</f>
        <v>0</v>
      </c>
      <c r="E70" s="412">
        <f>' Шаблон материалов'!D53</f>
        <v>0</v>
      </c>
      <c r="F70" s="412">
        <f>' Шаблон материалов'!E53</f>
        <v>0</v>
      </c>
      <c r="G70" s="412">
        <f>' Шаблон материалов'!F53</f>
        <v>0</v>
      </c>
      <c r="H70" s="412"/>
      <c r="I70" s="413">
        <f t="shared" si="0"/>
        <v>0</v>
      </c>
      <c r="J70" s="775">
        <f t="shared" si="1"/>
        <v>0</v>
      </c>
      <c r="K70" s="776"/>
    </row>
    <row r="71" spans="1:11" hidden="1">
      <c r="A71" s="109">
        <v>53</v>
      </c>
      <c r="B71" s="300"/>
      <c r="C71" s="412">
        <f>' Шаблон материалов'!B54</f>
        <v>0</v>
      </c>
      <c r="D71" s="412">
        <f>' Шаблон материалов'!C54</f>
        <v>0</v>
      </c>
      <c r="E71" s="412">
        <f>' Шаблон материалов'!D54</f>
        <v>0</v>
      </c>
      <c r="F71" s="412">
        <f>' Шаблон материалов'!E54</f>
        <v>0</v>
      </c>
      <c r="G71" s="412">
        <f>' Шаблон материалов'!F54</f>
        <v>0</v>
      </c>
      <c r="H71" s="412"/>
      <c r="I71" s="413">
        <f t="shared" si="0"/>
        <v>0</v>
      </c>
      <c r="J71" s="775">
        <f t="shared" si="1"/>
        <v>0</v>
      </c>
      <c r="K71" s="776"/>
    </row>
    <row r="72" spans="1:11" hidden="1">
      <c r="A72" s="109">
        <v>54</v>
      </c>
      <c r="B72" s="300"/>
      <c r="C72" s="412">
        <f>' Шаблон материалов'!B55</f>
        <v>0</v>
      </c>
      <c r="D72" s="412">
        <f>' Шаблон материалов'!C55</f>
        <v>0</v>
      </c>
      <c r="E72" s="412">
        <f>' Шаблон материалов'!D55</f>
        <v>0</v>
      </c>
      <c r="F72" s="412">
        <f>' Шаблон материалов'!E55</f>
        <v>0</v>
      </c>
      <c r="G72" s="412">
        <f>' Шаблон материалов'!F55</f>
        <v>0</v>
      </c>
      <c r="H72" s="412"/>
      <c r="I72" s="413">
        <f t="shared" si="0"/>
        <v>0</v>
      </c>
      <c r="J72" s="775">
        <f t="shared" si="1"/>
        <v>0</v>
      </c>
      <c r="K72" s="776"/>
    </row>
    <row r="73" spans="1:11" hidden="1">
      <c r="A73" s="109">
        <v>55</v>
      </c>
      <c r="B73" s="300"/>
      <c r="C73" s="412">
        <f>' Шаблон материалов'!B56</f>
        <v>0</v>
      </c>
      <c r="D73" s="412">
        <f>' Шаблон материалов'!C56</f>
        <v>0</v>
      </c>
      <c r="E73" s="412">
        <f>' Шаблон материалов'!D56</f>
        <v>0</v>
      </c>
      <c r="F73" s="412">
        <f>' Шаблон материалов'!E56</f>
        <v>0</v>
      </c>
      <c r="G73" s="412">
        <f>' Шаблон материалов'!F56</f>
        <v>0</v>
      </c>
      <c r="H73" s="412"/>
      <c r="I73" s="413">
        <f t="shared" si="0"/>
        <v>0</v>
      </c>
      <c r="J73" s="775">
        <f t="shared" si="1"/>
        <v>0</v>
      </c>
      <c r="K73" s="776"/>
    </row>
    <row r="74" spans="1:11" hidden="1">
      <c r="A74" s="109">
        <v>56</v>
      </c>
      <c r="B74" s="300"/>
      <c r="C74" s="412">
        <f>' Шаблон материалов'!B57</f>
        <v>0</v>
      </c>
      <c r="D74" s="412">
        <f>' Шаблон материалов'!C57</f>
        <v>0</v>
      </c>
      <c r="E74" s="412">
        <f>' Шаблон материалов'!D57</f>
        <v>0</v>
      </c>
      <c r="F74" s="412">
        <f>' Шаблон материалов'!E57</f>
        <v>0</v>
      </c>
      <c r="G74" s="412">
        <f>' Шаблон материалов'!F57</f>
        <v>0</v>
      </c>
      <c r="H74" s="412"/>
      <c r="I74" s="413">
        <f t="shared" si="0"/>
        <v>0</v>
      </c>
      <c r="J74" s="775">
        <f t="shared" si="1"/>
        <v>0</v>
      </c>
      <c r="K74" s="776"/>
    </row>
    <row r="75" spans="1:11" hidden="1">
      <c r="A75" s="109">
        <v>57</v>
      </c>
      <c r="B75" s="300"/>
      <c r="C75" s="412">
        <f>' Шаблон материалов'!B58</f>
        <v>0</v>
      </c>
      <c r="D75" s="412">
        <f>' Шаблон материалов'!C58</f>
        <v>0</v>
      </c>
      <c r="E75" s="412">
        <f>' Шаблон материалов'!D58</f>
        <v>0</v>
      </c>
      <c r="F75" s="412">
        <f>' Шаблон материалов'!E58</f>
        <v>0</v>
      </c>
      <c r="G75" s="412">
        <f>' Шаблон материалов'!F58</f>
        <v>0</v>
      </c>
      <c r="H75" s="412"/>
      <c r="I75" s="413">
        <f t="shared" si="0"/>
        <v>0</v>
      </c>
      <c r="J75" s="775">
        <f t="shared" si="1"/>
        <v>0</v>
      </c>
      <c r="K75" s="776"/>
    </row>
    <row r="76" spans="1:11" hidden="1">
      <c r="A76" s="109">
        <v>58</v>
      </c>
      <c r="B76" s="300"/>
      <c r="C76" s="412">
        <f>' Шаблон материалов'!B59</f>
        <v>0</v>
      </c>
      <c r="D76" s="412">
        <f>' Шаблон материалов'!C59</f>
        <v>0</v>
      </c>
      <c r="E76" s="412">
        <f>' Шаблон материалов'!D59</f>
        <v>0</v>
      </c>
      <c r="F76" s="412">
        <f>' Шаблон материалов'!E59</f>
        <v>0</v>
      </c>
      <c r="G76" s="412">
        <f>' Шаблон материалов'!F59</f>
        <v>0</v>
      </c>
      <c r="H76" s="412"/>
      <c r="I76" s="413">
        <f t="shared" si="0"/>
        <v>0</v>
      </c>
      <c r="J76" s="775">
        <f t="shared" si="1"/>
        <v>0</v>
      </c>
      <c r="K76" s="776"/>
    </row>
    <row r="77" spans="1:11" hidden="1">
      <c r="A77" s="109">
        <v>59</v>
      </c>
      <c r="B77" s="300"/>
      <c r="C77" s="412">
        <f>' Шаблон материалов'!B60</f>
        <v>0</v>
      </c>
      <c r="D77" s="412">
        <f>' Шаблон материалов'!C60</f>
        <v>0</v>
      </c>
      <c r="E77" s="412">
        <f>' Шаблон материалов'!D60</f>
        <v>0</v>
      </c>
      <c r="F77" s="412">
        <f>' Шаблон материалов'!E60</f>
        <v>0</v>
      </c>
      <c r="G77" s="412">
        <f>' Шаблон материалов'!F60</f>
        <v>0</v>
      </c>
      <c r="H77" s="412"/>
      <c r="I77" s="413">
        <f t="shared" si="0"/>
        <v>0</v>
      </c>
      <c r="J77" s="775">
        <f t="shared" si="1"/>
        <v>0</v>
      </c>
      <c r="K77" s="776"/>
    </row>
    <row r="78" spans="1:11" hidden="1">
      <c r="A78" s="109">
        <v>60</v>
      </c>
      <c r="B78" s="300"/>
      <c r="C78" s="412">
        <f>' Шаблон материалов'!B61</f>
        <v>0</v>
      </c>
      <c r="D78" s="412">
        <f>' Шаблон материалов'!C61</f>
        <v>0</v>
      </c>
      <c r="E78" s="412">
        <f>' Шаблон материалов'!D61</f>
        <v>0</v>
      </c>
      <c r="F78" s="412">
        <f>' Шаблон материалов'!E61</f>
        <v>0</v>
      </c>
      <c r="G78" s="412">
        <f>' Шаблон материалов'!F61</f>
        <v>0</v>
      </c>
      <c r="H78" s="412"/>
      <c r="I78" s="413">
        <f t="shared" si="0"/>
        <v>0</v>
      </c>
      <c r="J78" s="775">
        <f t="shared" si="1"/>
        <v>0</v>
      </c>
      <c r="K78" s="776"/>
    </row>
    <row r="79" spans="1:11" hidden="1">
      <c r="A79" s="109">
        <v>61</v>
      </c>
      <c r="B79" s="300"/>
      <c r="C79" s="412">
        <f>' Шаблон материалов'!B62</f>
        <v>0</v>
      </c>
      <c r="D79" s="412">
        <f>' Шаблон материалов'!C62</f>
        <v>0</v>
      </c>
      <c r="E79" s="412">
        <f>' Шаблон материалов'!D62</f>
        <v>0</v>
      </c>
      <c r="F79" s="412">
        <f>' Шаблон материалов'!E62</f>
        <v>0</v>
      </c>
      <c r="G79" s="412">
        <f>' Шаблон материалов'!F62</f>
        <v>0</v>
      </c>
      <c r="H79" s="412"/>
      <c r="I79" s="413">
        <f t="shared" si="0"/>
        <v>0</v>
      </c>
      <c r="J79" s="775">
        <f t="shared" si="1"/>
        <v>0</v>
      </c>
      <c r="K79" s="776"/>
    </row>
    <row r="80" spans="1:11" hidden="1">
      <c r="A80" s="109">
        <v>62</v>
      </c>
      <c r="B80" s="300"/>
      <c r="C80" s="412">
        <f>' Шаблон материалов'!B63</f>
        <v>0</v>
      </c>
      <c r="D80" s="412">
        <f>' Шаблон материалов'!C63</f>
        <v>0</v>
      </c>
      <c r="E80" s="412">
        <f>' Шаблон материалов'!D63</f>
        <v>0</v>
      </c>
      <c r="F80" s="412">
        <f>' Шаблон материалов'!E63</f>
        <v>0</v>
      </c>
      <c r="G80" s="412">
        <f>' Шаблон материалов'!F63</f>
        <v>0</v>
      </c>
      <c r="H80" s="412"/>
      <c r="I80" s="413">
        <f t="shared" si="0"/>
        <v>0</v>
      </c>
      <c r="J80" s="775">
        <f t="shared" si="1"/>
        <v>0</v>
      </c>
      <c r="K80" s="776"/>
    </row>
    <row r="81" spans="1:11" hidden="1">
      <c r="A81" s="109">
        <v>63</v>
      </c>
      <c r="B81" s="300"/>
      <c r="C81" s="412">
        <f>' Шаблон материалов'!B64</f>
        <v>0</v>
      </c>
      <c r="D81" s="412">
        <f>' Шаблон материалов'!C64</f>
        <v>0</v>
      </c>
      <c r="E81" s="412">
        <f>' Шаблон материалов'!D64</f>
        <v>0</v>
      </c>
      <c r="F81" s="412">
        <f>' Шаблон материалов'!E64</f>
        <v>0</v>
      </c>
      <c r="G81" s="412">
        <f>' Шаблон материалов'!F64</f>
        <v>0</v>
      </c>
      <c r="H81" s="412"/>
      <c r="I81" s="413">
        <f t="shared" si="0"/>
        <v>0</v>
      </c>
      <c r="J81" s="775">
        <f t="shared" si="1"/>
        <v>0</v>
      </c>
      <c r="K81" s="776"/>
    </row>
    <row r="82" spans="1:11" hidden="1">
      <c r="A82" s="109">
        <v>64</v>
      </c>
      <c r="B82" s="300"/>
      <c r="C82" s="412">
        <f>' Шаблон материалов'!B65</f>
        <v>0</v>
      </c>
      <c r="D82" s="412">
        <f>' Шаблон материалов'!C65</f>
        <v>0</v>
      </c>
      <c r="E82" s="412">
        <f>' Шаблон материалов'!D65</f>
        <v>0</v>
      </c>
      <c r="F82" s="412">
        <f>' Шаблон материалов'!E65</f>
        <v>0</v>
      </c>
      <c r="G82" s="412">
        <f>' Шаблон материалов'!F65</f>
        <v>0</v>
      </c>
      <c r="H82" s="412"/>
      <c r="I82" s="413">
        <f t="shared" si="0"/>
        <v>0</v>
      </c>
      <c r="J82" s="775">
        <f t="shared" si="1"/>
        <v>0</v>
      </c>
      <c r="K82" s="776"/>
    </row>
    <row r="83" spans="1:11" hidden="1">
      <c r="A83" s="109">
        <v>65</v>
      </c>
      <c r="B83" s="300"/>
      <c r="C83" s="412">
        <f>' Шаблон материалов'!B66</f>
        <v>0</v>
      </c>
      <c r="D83" s="412">
        <f>' Шаблон материалов'!C66</f>
        <v>0</v>
      </c>
      <c r="E83" s="412">
        <f>' Шаблон материалов'!D66</f>
        <v>0</v>
      </c>
      <c r="F83" s="412">
        <f>' Шаблон материалов'!E66</f>
        <v>0</v>
      </c>
      <c r="G83" s="412">
        <f>' Шаблон материалов'!F66</f>
        <v>0</v>
      </c>
      <c r="H83" s="412"/>
      <c r="I83" s="413">
        <f t="shared" ref="I83:I108" si="2">$F$11*H83*D83</f>
        <v>0</v>
      </c>
      <c r="J83" s="775">
        <f t="shared" si="1"/>
        <v>0</v>
      </c>
      <c r="K83" s="776"/>
    </row>
    <row r="84" spans="1:11" hidden="1">
      <c r="A84" s="109">
        <v>66</v>
      </c>
      <c r="B84" s="300"/>
      <c r="C84" s="412">
        <f>' Шаблон материалов'!B67</f>
        <v>0</v>
      </c>
      <c r="D84" s="412">
        <f>' Шаблон материалов'!C67</f>
        <v>0</v>
      </c>
      <c r="E84" s="412">
        <f>' Шаблон материалов'!D67</f>
        <v>0</v>
      </c>
      <c r="F84" s="412">
        <f>' Шаблон материалов'!E67</f>
        <v>0</v>
      </c>
      <c r="G84" s="412">
        <f>' Шаблон материалов'!F67</f>
        <v>0</v>
      </c>
      <c r="H84" s="412"/>
      <c r="I84" s="413">
        <f t="shared" si="2"/>
        <v>0</v>
      </c>
      <c r="J84" s="775">
        <f t="shared" ref="J84:J108" si="3">G84*I84*E84</f>
        <v>0</v>
      </c>
      <c r="K84" s="776"/>
    </row>
    <row r="85" spans="1:11" hidden="1">
      <c r="A85" s="109">
        <v>67</v>
      </c>
      <c r="B85" s="300"/>
      <c r="C85" s="412">
        <f>' Шаблон материалов'!B68</f>
        <v>0</v>
      </c>
      <c r="D85" s="412">
        <f>' Шаблон материалов'!C68</f>
        <v>0</v>
      </c>
      <c r="E85" s="412">
        <f>' Шаблон материалов'!D68</f>
        <v>0</v>
      </c>
      <c r="F85" s="412">
        <f>' Шаблон материалов'!E68</f>
        <v>0</v>
      </c>
      <c r="G85" s="412">
        <f>' Шаблон материалов'!F68</f>
        <v>0</v>
      </c>
      <c r="H85" s="412"/>
      <c r="I85" s="413">
        <f t="shared" si="2"/>
        <v>0</v>
      </c>
      <c r="J85" s="775">
        <f t="shared" si="3"/>
        <v>0</v>
      </c>
      <c r="K85" s="776"/>
    </row>
    <row r="86" spans="1:11" hidden="1">
      <c r="A86" s="109">
        <v>68</v>
      </c>
      <c r="B86" s="300"/>
      <c r="C86" s="412">
        <f>' Шаблон материалов'!B69</f>
        <v>0</v>
      </c>
      <c r="D86" s="412">
        <f>' Шаблон материалов'!C69</f>
        <v>0</v>
      </c>
      <c r="E86" s="412">
        <f>' Шаблон материалов'!D69</f>
        <v>0</v>
      </c>
      <c r="F86" s="412">
        <f>' Шаблон материалов'!E69</f>
        <v>0</v>
      </c>
      <c r="G86" s="412">
        <f>' Шаблон материалов'!F69</f>
        <v>0</v>
      </c>
      <c r="H86" s="412"/>
      <c r="I86" s="413">
        <f t="shared" si="2"/>
        <v>0</v>
      </c>
      <c r="J86" s="775">
        <f t="shared" si="3"/>
        <v>0</v>
      </c>
      <c r="K86" s="776"/>
    </row>
    <row r="87" spans="1:11" hidden="1">
      <c r="A87" s="109">
        <v>69</v>
      </c>
      <c r="B87" s="300"/>
      <c r="C87" s="412">
        <f>' Шаблон материалов'!B70</f>
        <v>0</v>
      </c>
      <c r="D87" s="412">
        <f>' Шаблон материалов'!C70</f>
        <v>0</v>
      </c>
      <c r="E87" s="412">
        <f>' Шаблон материалов'!D70</f>
        <v>0</v>
      </c>
      <c r="F87" s="412">
        <f>' Шаблон материалов'!E70</f>
        <v>0</v>
      </c>
      <c r="G87" s="412">
        <f>' Шаблон материалов'!F70</f>
        <v>0</v>
      </c>
      <c r="H87" s="412"/>
      <c r="I87" s="413">
        <f t="shared" si="2"/>
        <v>0</v>
      </c>
      <c r="J87" s="775">
        <f t="shared" si="3"/>
        <v>0</v>
      </c>
      <c r="K87" s="776"/>
    </row>
    <row r="88" spans="1:11">
      <c r="A88" s="109">
        <v>70</v>
      </c>
      <c r="B88" s="300"/>
      <c r="C88" s="412">
        <f>' Шаблон материалов'!B71</f>
        <v>0</v>
      </c>
      <c r="D88" s="412">
        <v>1</v>
      </c>
      <c r="E88" s="412">
        <v>1</v>
      </c>
      <c r="F88" s="412">
        <f>' Шаблон материалов'!E71</f>
        <v>0</v>
      </c>
      <c r="G88" s="412">
        <f>' Шаблон материалов'!F71</f>
        <v>0</v>
      </c>
      <c r="H88" s="412">
        <v>1</v>
      </c>
      <c r="I88" s="413">
        <f t="shared" si="2"/>
        <v>0</v>
      </c>
      <c r="J88" s="775">
        <f t="shared" si="3"/>
        <v>0</v>
      </c>
      <c r="K88" s="776"/>
    </row>
    <row r="89" spans="1:11">
      <c r="A89" s="109">
        <v>71</v>
      </c>
      <c r="B89" s="300"/>
      <c r="C89" s="412">
        <f>' Шаблон материалов'!B72</f>
        <v>0</v>
      </c>
      <c r="D89" s="412">
        <v>1</v>
      </c>
      <c r="E89" s="412">
        <v>1</v>
      </c>
      <c r="F89" s="412">
        <f>' Шаблон материалов'!E72</f>
        <v>0</v>
      </c>
      <c r="G89" s="412">
        <f>' Шаблон материалов'!F72</f>
        <v>0</v>
      </c>
      <c r="H89" s="412">
        <v>1</v>
      </c>
      <c r="I89" s="413">
        <f t="shared" si="2"/>
        <v>0</v>
      </c>
      <c r="J89" s="775">
        <f t="shared" si="3"/>
        <v>0</v>
      </c>
      <c r="K89" s="776"/>
    </row>
    <row r="90" spans="1:11">
      <c r="A90" s="109">
        <v>72</v>
      </c>
      <c r="B90" s="300"/>
      <c r="C90" s="412">
        <f>' Шаблон материалов'!B73</f>
        <v>0</v>
      </c>
      <c r="D90" s="412">
        <v>2</v>
      </c>
      <c r="E90" s="412">
        <v>1</v>
      </c>
      <c r="F90" s="412">
        <f>' Шаблон материалов'!E73</f>
        <v>0</v>
      </c>
      <c r="G90" s="412">
        <f>' Шаблон материалов'!F73</f>
        <v>0</v>
      </c>
      <c r="H90" s="412">
        <v>1</v>
      </c>
      <c r="I90" s="413">
        <f t="shared" si="2"/>
        <v>0</v>
      </c>
      <c r="J90" s="775">
        <f t="shared" si="3"/>
        <v>0</v>
      </c>
      <c r="K90" s="776"/>
    </row>
    <row r="91" spans="1:11" hidden="1">
      <c r="A91" s="109">
        <v>73</v>
      </c>
      <c r="B91" s="300"/>
      <c r="C91" s="412">
        <f>' Шаблон материалов'!B74</f>
        <v>0</v>
      </c>
      <c r="D91" s="412">
        <f>' Шаблон материалов'!C74</f>
        <v>0</v>
      </c>
      <c r="E91" s="412">
        <f>' Шаблон материалов'!D74</f>
        <v>0</v>
      </c>
      <c r="F91" s="412">
        <f>' Шаблон материалов'!E74</f>
        <v>0</v>
      </c>
      <c r="G91" s="412">
        <f>' Шаблон материалов'!F74</f>
        <v>0</v>
      </c>
      <c r="H91" s="412"/>
      <c r="I91" s="413">
        <f t="shared" si="2"/>
        <v>0</v>
      </c>
      <c r="J91" s="775">
        <f t="shared" si="3"/>
        <v>0</v>
      </c>
      <c r="K91" s="776"/>
    </row>
    <row r="92" spans="1:11" hidden="1">
      <c r="A92" s="109">
        <v>74</v>
      </c>
      <c r="B92" s="300"/>
      <c r="C92" s="412">
        <f>' Шаблон материалов'!B75</f>
        <v>0</v>
      </c>
      <c r="D92" s="412">
        <f>' Шаблон материалов'!C75</f>
        <v>0</v>
      </c>
      <c r="E92" s="412">
        <f>' Шаблон материалов'!D75</f>
        <v>0</v>
      </c>
      <c r="F92" s="412">
        <f>' Шаблон материалов'!E75</f>
        <v>0</v>
      </c>
      <c r="G92" s="412">
        <f>' Шаблон материалов'!F75</f>
        <v>0</v>
      </c>
      <c r="H92" s="412"/>
      <c r="I92" s="413">
        <f t="shared" si="2"/>
        <v>0</v>
      </c>
      <c r="J92" s="775">
        <f t="shared" si="3"/>
        <v>0</v>
      </c>
      <c r="K92" s="776"/>
    </row>
    <row r="93" spans="1:11" hidden="1">
      <c r="A93" s="109">
        <v>75</v>
      </c>
      <c r="B93" s="300"/>
      <c r="C93" s="412">
        <f>' Шаблон материалов'!B76</f>
        <v>0</v>
      </c>
      <c r="D93" s="412">
        <f>' Шаблон материалов'!C76</f>
        <v>0</v>
      </c>
      <c r="E93" s="412">
        <f>' Шаблон материалов'!D76</f>
        <v>0</v>
      </c>
      <c r="F93" s="412">
        <f>' Шаблон материалов'!E76</f>
        <v>0</v>
      </c>
      <c r="G93" s="412">
        <f>' Шаблон материалов'!F76</f>
        <v>0</v>
      </c>
      <c r="H93" s="412"/>
      <c r="I93" s="413">
        <f t="shared" si="2"/>
        <v>0</v>
      </c>
      <c r="J93" s="775">
        <f t="shared" si="3"/>
        <v>0</v>
      </c>
      <c r="K93" s="776"/>
    </row>
    <row r="94" spans="1:11" hidden="1">
      <c r="A94" s="109">
        <v>76</v>
      </c>
      <c r="B94" s="300"/>
      <c r="C94" s="412">
        <f>' Шаблон материалов'!B77</f>
        <v>0</v>
      </c>
      <c r="D94" s="412">
        <f>' Шаблон материалов'!C77</f>
        <v>0</v>
      </c>
      <c r="E94" s="412">
        <f>' Шаблон материалов'!D77</f>
        <v>0</v>
      </c>
      <c r="F94" s="412">
        <f>' Шаблон материалов'!E77</f>
        <v>0</v>
      </c>
      <c r="G94" s="412">
        <f>' Шаблон материалов'!F77</f>
        <v>0</v>
      </c>
      <c r="H94" s="412"/>
      <c r="I94" s="413">
        <f t="shared" si="2"/>
        <v>0</v>
      </c>
      <c r="J94" s="775">
        <f t="shared" si="3"/>
        <v>0</v>
      </c>
      <c r="K94" s="776"/>
    </row>
    <row r="95" spans="1:11" hidden="1">
      <c r="A95" s="109">
        <v>77</v>
      </c>
      <c r="B95" s="300"/>
      <c r="C95" s="412">
        <f>' Шаблон материалов'!B78</f>
        <v>0</v>
      </c>
      <c r="D95" s="412">
        <f>' Шаблон материалов'!C78</f>
        <v>0</v>
      </c>
      <c r="E95" s="412">
        <f>' Шаблон материалов'!D78</f>
        <v>0</v>
      </c>
      <c r="F95" s="412">
        <f>' Шаблон материалов'!E78</f>
        <v>0</v>
      </c>
      <c r="G95" s="412">
        <f>' Шаблон материалов'!F78</f>
        <v>0</v>
      </c>
      <c r="H95" s="412"/>
      <c r="I95" s="413">
        <f t="shared" si="2"/>
        <v>0</v>
      </c>
      <c r="J95" s="775">
        <f t="shared" si="3"/>
        <v>0</v>
      </c>
      <c r="K95" s="776"/>
    </row>
    <row r="96" spans="1:11" hidden="1">
      <c r="A96" s="109">
        <v>78</v>
      </c>
      <c r="B96" s="300"/>
      <c r="C96" s="412">
        <f>' Шаблон материалов'!B79</f>
        <v>0</v>
      </c>
      <c r="D96" s="412">
        <f>' Шаблон материалов'!C79</f>
        <v>0</v>
      </c>
      <c r="E96" s="412">
        <f>' Шаблон материалов'!D79</f>
        <v>0</v>
      </c>
      <c r="F96" s="412">
        <f>' Шаблон материалов'!E79</f>
        <v>0</v>
      </c>
      <c r="G96" s="412">
        <f>' Шаблон материалов'!F79</f>
        <v>0</v>
      </c>
      <c r="H96" s="412"/>
      <c r="I96" s="413">
        <f t="shared" si="2"/>
        <v>0</v>
      </c>
      <c r="J96" s="775">
        <f t="shared" si="3"/>
        <v>0</v>
      </c>
      <c r="K96" s="776"/>
    </row>
    <row r="97" spans="1:11" hidden="1">
      <c r="A97" s="109">
        <v>79</v>
      </c>
      <c r="B97" s="300"/>
      <c r="C97" s="412">
        <f>' Шаблон материалов'!B80</f>
        <v>0</v>
      </c>
      <c r="D97" s="412">
        <f>' Шаблон материалов'!C80</f>
        <v>0</v>
      </c>
      <c r="E97" s="412">
        <f>' Шаблон материалов'!D80</f>
        <v>0</v>
      </c>
      <c r="F97" s="412">
        <f>' Шаблон материалов'!E80</f>
        <v>0</v>
      </c>
      <c r="G97" s="412">
        <f>' Шаблон материалов'!F80</f>
        <v>0</v>
      </c>
      <c r="H97" s="412"/>
      <c r="I97" s="413">
        <f t="shared" si="2"/>
        <v>0</v>
      </c>
      <c r="J97" s="775">
        <f t="shared" si="3"/>
        <v>0</v>
      </c>
      <c r="K97" s="776"/>
    </row>
    <row r="98" spans="1:11" hidden="1">
      <c r="A98" s="109">
        <v>80</v>
      </c>
      <c r="B98" s="300"/>
      <c r="C98" s="412">
        <f>' Шаблон материалов'!B81</f>
        <v>0</v>
      </c>
      <c r="D98" s="412">
        <f>' Шаблон материалов'!C81</f>
        <v>0</v>
      </c>
      <c r="E98" s="412">
        <f>' Шаблон материалов'!D81</f>
        <v>0</v>
      </c>
      <c r="F98" s="412">
        <f>' Шаблон материалов'!E81</f>
        <v>0</v>
      </c>
      <c r="G98" s="412">
        <f>' Шаблон материалов'!F81</f>
        <v>0</v>
      </c>
      <c r="H98" s="412"/>
      <c r="I98" s="413">
        <f t="shared" si="2"/>
        <v>0</v>
      </c>
      <c r="J98" s="775">
        <f t="shared" si="3"/>
        <v>0</v>
      </c>
      <c r="K98" s="776"/>
    </row>
    <row r="99" spans="1:11" hidden="1">
      <c r="A99" s="109">
        <v>81</v>
      </c>
      <c r="B99" s="300"/>
      <c r="C99" s="412">
        <f>' Шаблон материалов'!B82</f>
        <v>0</v>
      </c>
      <c r="D99" s="412">
        <f>' Шаблон материалов'!C82</f>
        <v>0</v>
      </c>
      <c r="E99" s="412">
        <f>' Шаблон материалов'!D82</f>
        <v>0</v>
      </c>
      <c r="F99" s="412">
        <f>' Шаблон материалов'!E82</f>
        <v>0</v>
      </c>
      <c r="G99" s="412">
        <f>' Шаблон материалов'!F82</f>
        <v>0</v>
      </c>
      <c r="H99" s="412"/>
      <c r="I99" s="413">
        <f t="shared" si="2"/>
        <v>0</v>
      </c>
      <c r="J99" s="775">
        <f t="shared" si="3"/>
        <v>0</v>
      </c>
      <c r="K99" s="776"/>
    </row>
    <row r="100" spans="1:11" hidden="1">
      <c r="A100" s="109">
        <v>82</v>
      </c>
      <c r="B100" s="300"/>
      <c r="C100" s="412">
        <f>' Шаблон материалов'!B83</f>
        <v>0</v>
      </c>
      <c r="D100" s="412">
        <f>' Шаблон материалов'!C83</f>
        <v>0</v>
      </c>
      <c r="E100" s="412">
        <f>' Шаблон материалов'!D83</f>
        <v>0</v>
      </c>
      <c r="F100" s="412">
        <f>' Шаблон материалов'!E83</f>
        <v>0</v>
      </c>
      <c r="G100" s="412">
        <f>' Шаблон материалов'!F83</f>
        <v>0</v>
      </c>
      <c r="H100" s="412"/>
      <c r="I100" s="413">
        <f t="shared" si="2"/>
        <v>0</v>
      </c>
      <c r="J100" s="775">
        <f t="shared" si="3"/>
        <v>0</v>
      </c>
      <c r="K100" s="776"/>
    </row>
    <row r="101" spans="1:11" hidden="1">
      <c r="A101" s="109">
        <v>83</v>
      </c>
      <c r="B101" s="300"/>
      <c r="C101" s="412">
        <f>' Шаблон материалов'!B84</f>
        <v>0</v>
      </c>
      <c r="D101" s="412">
        <f>' Шаблон материалов'!C84</f>
        <v>0</v>
      </c>
      <c r="E101" s="412">
        <f>' Шаблон материалов'!D84</f>
        <v>0</v>
      </c>
      <c r="F101" s="412">
        <f>' Шаблон материалов'!E84</f>
        <v>0</v>
      </c>
      <c r="G101" s="412">
        <f>' Шаблон материалов'!F84</f>
        <v>0</v>
      </c>
      <c r="H101" s="412"/>
      <c r="I101" s="413">
        <f t="shared" si="2"/>
        <v>0</v>
      </c>
      <c r="J101" s="775">
        <f t="shared" si="3"/>
        <v>0</v>
      </c>
      <c r="K101" s="776"/>
    </row>
    <row r="102" spans="1:11" hidden="1">
      <c r="A102" s="109">
        <v>84</v>
      </c>
      <c r="B102" s="300"/>
      <c r="C102" s="412">
        <f>' Шаблон материалов'!B85</f>
        <v>0</v>
      </c>
      <c r="D102" s="412">
        <f>' Шаблон материалов'!C85</f>
        <v>0</v>
      </c>
      <c r="E102" s="412">
        <f>' Шаблон материалов'!D85</f>
        <v>0</v>
      </c>
      <c r="F102" s="412">
        <f>' Шаблон материалов'!E85</f>
        <v>0</v>
      </c>
      <c r="G102" s="412">
        <f>' Шаблон материалов'!F85</f>
        <v>0</v>
      </c>
      <c r="H102" s="412"/>
      <c r="I102" s="413">
        <f t="shared" si="2"/>
        <v>0</v>
      </c>
      <c r="J102" s="775">
        <f t="shared" si="3"/>
        <v>0</v>
      </c>
      <c r="K102" s="776"/>
    </row>
    <row r="103" spans="1:11" hidden="1">
      <c r="A103" s="109">
        <v>85</v>
      </c>
      <c r="B103" s="300"/>
      <c r="C103" s="412">
        <f>' Шаблон материалов'!B86</f>
        <v>0</v>
      </c>
      <c r="D103" s="412">
        <f>' Шаблон материалов'!C86</f>
        <v>0</v>
      </c>
      <c r="E103" s="412">
        <f>' Шаблон материалов'!D86</f>
        <v>0</v>
      </c>
      <c r="F103" s="412">
        <f>' Шаблон материалов'!E86</f>
        <v>0</v>
      </c>
      <c r="G103" s="412">
        <f>' Шаблон материалов'!F86</f>
        <v>0</v>
      </c>
      <c r="H103" s="412"/>
      <c r="I103" s="413">
        <f t="shared" si="2"/>
        <v>0</v>
      </c>
      <c r="J103" s="775">
        <f t="shared" si="3"/>
        <v>0</v>
      </c>
      <c r="K103" s="776"/>
    </row>
    <row r="104" spans="1:11" hidden="1">
      <c r="A104" s="109">
        <v>86</v>
      </c>
      <c r="B104" s="300"/>
      <c r="C104" s="412">
        <f>' Шаблон материалов'!B87</f>
        <v>0</v>
      </c>
      <c r="D104" s="412">
        <f>' Шаблон материалов'!C87</f>
        <v>0</v>
      </c>
      <c r="E104" s="412">
        <f>' Шаблон материалов'!D87</f>
        <v>0</v>
      </c>
      <c r="F104" s="412">
        <f>' Шаблон материалов'!E87</f>
        <v>0</v>
      </c>
      <c r="G104" s="412">
        <f>' Шаблон материалов'!F87</f>
        <v>0</v>
      </c>
      <c r="H104" s="412"/>
      <c r="I104" s="413">
        <f t="shared" si="2"/>
        <v>0</v>
      </c>
      <c r="J104" s="775">
        <f t="shared" si="3"/>
        <v>0</v>
      </c>
      <c r="K104" s="776"/>
    </row>
    <row r="105" spans="1:11" hidden="1">
      <c r="A105" s="109">
        <v>87</v>
      </c>
      <c r="B105" s="300"/>
      <c r="C105" s="412">
        <f>' Шаблон материалов'!B88</f>
        <v>0</v>
      </c>
      <c r="D105" s="412">
        <f>' Шаблон материалов'!C88</f>
        <v>0</v>
      </c>
      <c r="E105" s="412">
        <f>' Шаблон материалов'!D88</f>
        <v>0</v>
      </c>
      <c r="F105" s="412">
        <f>' Шаблон материалов'!E88</f>
        <v>0</v>
      </c>
      <c r="G105" s="412">
        <f>' Шаблон материалов'!F88</f>
        <v>0</v>
      </c>
      <c r="H105" s="412"/>
      <c r="I105" s="413">
        <f t="shared" si="2"/>
        <v>0</v>
      </c>
      <c r="J105" s="775">
        <f t="shared" si="3"/>
        <v>0</v>
      </c>
      <c r="K105" s="776"/>
    </row>
    <row r="106" spans="1:11" hidden="1">
      <c r="A106" s="109">
        <v>88</v>
      </c>
      <c r="B106" s="300"/>
      <c r="C106" s="412">
        <f>' Шаблон материалов'!B89</f>
        <v>0</v>
      </c>
      <c r="D106" s="412">
        <f>' Шаблон материалов'!C89</f>
        <v>0</v>
      </c>
      <c r="E106" s="412">
        <f>' Шаблон материалов'!D89</f>
        <v>0</v>
      </c>
      <c r="F106" s="412">
        <f>' Шаблон материалов'!E89</f>
        <v>0</v>
      </c>
      <c r="G106" s="412">
        <f>' Шаблон материалов'!F89</f>
        <v>0</v>
      </c>
      <c r="H106" s="412"/>
      <c r="I106" s="413">
        <f t="shared" si="2"/>
        <v>0</v>
      </c>
      <c r="J106" s="775">
        <f t="shared" si="3"/>
        <v>0</v>
      </c>
      <c r="K106" s="776"/>
    </row>
    <row r="107" spans="1:11" hidden="1">
      <c r="A107" s="109">
        <v>89</v>
      </c>
      <c r="B107" s="300"/>
      <c r="C107" s="412">
        <f>' Шаблон материалов'!B90</f>
        <v>0</v>
      </c>
      <c r="D107" s="412">
        <f>' Шаблон материалов'!C90</f>
        <v>0</v>
      </c>
      <c r="E107" s="412">
        <f>' Шаблон материалов'!D90</f>
        <v>0</v>
      </c>
      <c r="F107" s="412">
        <f>' Шаблон материалов'!E90</f>
        <v>0</v>
      </c>
      <c r="G107" s="412">
        <f>' Шаблон материалов'!F90</f>
        <v>0</v>
      </c>
      <c r="H107" s="412"/>
      <c r="I107" s="413">
        <f t="shared" si="2"/>
        <v>0</v>
      </c>
      <c r="J107" s="775">
        <f t="shared" si="3"/>
        <v>0</v>
      </c>
      <c r="K107" s="776"/>
    </row>
    <row r="108" spans="1:11" hidden="1">
      <c r="A108" s="109">
        <v>90</v>
      </c>
      <c r="B108" s="300"/>
      <c r="C108" s="412">
        <f>' Шаблон материалов'!B91</f>
        <v>0</v>
      </c>
      <c r="D108" s="412">
        <f>' Шаблон материалов'!C91</f>
        <v>0</v>
      </c>
      <c r="E108" s="412">
        <f>' Шаблон материалов'!D91</f>
        <v>0</v>
      </c>
      <c r="F108" s="412">
        <f>' Шаблон материалов'!E91</f>
        <v>0</v>
      </c>
      <c r="G108" s="412">
        <f>' Шаблон материалов'!F91</f>
        <v>0</v>
      </c>
      <c r="H108" s="412"/>
      <c r="I108" s="413">
        <f t="shared" si="2"/>
        <v>0</v>
      </c>
      <c r="J108" s="775">
        <f t="shared" si="3"/>
        <v>0</v>
      </c>
      <c r="K108" s="776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55" t="s">
        <v>116</v>
      </c>
      <c r="E110" s="755"/>
      <c r="F110" s="755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15.75">
      <c r="A112" s="177"/>
      <c r="B112" s="177"/>
      <c r="C112" s="760" t="s">
        <v>38</v>
      </c>
      <c r="D112" s="760"/>
      <c r="E112" s="760"/>
      <c r="F112" s="760"/>
      <c r="G112" s="760"/>
      <c r="H112" s="760"/>
      <c r="I112" s="760"/>
      <c r="J112" s="760"/>
      <c r="K112" s="760"/>
    </row>
    <row r="113" spans="1:11" ht="15.75">
      <c r="A113" s="740" t="s">
        <v>150</v>
      </c>
      <c r="B113" s="741"/>
      <c r="C113" s="742"/>
      <c r="D113" s="175"/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43"/>
      <c r="B114" s="744"/>
      <c r="C114" s="745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63" t="s">
        <v>7</v>
      </c>
      <c r="B117" s="765" t="s">
        <v>178</v>
      </c>
      <c r="C117" s="767" t="s">
        <v>151</v>
      </c>
      <c r="D117" s="379" t="s">
        <v>23449</v>
      </c>
      <c r="E117" s="769" t="s">
        <v>113</v>
      </c>
      <c r="F117" s="771" t="s">
        <v>118</v>
      </c>
      <c r="G117" s="767" t="s">
        <v>26</v>
      </c>
      <c r="H117" s="767" t="s">
        <v>117</v>
      </c>
      <c r="I117" s="773" t="s">
        <v>27</v>
      </c>
      <c r="J117" s="761" t="s">
        <v>10</v>
      </c>
      <c r="K117" s="762"/>
    </row>
    <row r="118" spans="1:11">
      <c r="A118" s="764"/>
      <c r="B118" s="766"/>
      <c r="C118" s="768"/>
      <c r="D118" s="431">
        <f>K9</f>
        <v>0.8</v>
      </c>
      <c r="E118" s="770"/>
      <c r="F118" s="772"/>
      <c r="G118" s="768"/>
      <c r="H118" s="768"/>
      <c r="I118" s="774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0.8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 t="s">
        <v>23591</v>
      </c>
      <c r="D120" s="430">
        <f t="shared" ref="D120:D174" si="4">$D$118</f>
        <v>0.8</v>
      </c>
      <c r="E120" s="419">
        <v>1</v>
      </c>
      <c r="F120" s="276">
        <v>1</v>
      </c>
      <c r="G120" s="291">
        <v>10</v>
      </c>
      <c r="H120" s="3">
        <f t="shared" ref="H120:H172" si="5">$F$11</f>
        <v>0</v>
      </c>
      <c r="I120" s="53">
        <f t="shared" ref="I120:I174" si="6">IF(D120=0,0,(G120/60*H120/D120+F120/60)*E120)</f>
        <v>1.6666666666666666E-2</v>
      </c>
      <c r="J120" s="53">
        <f>I120*инф.!$D$1</f>
        <v>4.166666666666667</v>
      </c>
      <c r="K120" s="53">
        <f>IF(I120=0,0,(инф.!$C$1)*I120)</f>
        <v>16.666666666666668</v>
      </c>
    </row>
    <row r="121" spans="1:11">
      <c r="A121" s="3">
        <v>3</v>
      </c>
      <c r="B121" s="276"/>
      <c r="C121" s="278"/>
      <c r="D121" s="430">
        <f t="shared" si="4"/>
        <v>0.8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0.8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0.8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0.8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0.8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0.8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0.8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0.8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0.8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0.8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0.8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0.8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0.8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0.8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0.8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0.8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0.8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0.8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0.8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0.8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0.8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0.8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0.8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0.8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0.8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0.8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0.8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0.8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0.8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0.8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0.8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0.8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0.8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0.8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0.8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0.8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0.8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0.8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0.8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0.8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0.8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0.8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0.8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0.8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0.8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0.8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0.8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0.8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0.8</v>
      </c>
      <c r="E169" s="421"/>
      <c r="F169" s="239"/>
      <c r="G169" s="241"/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0.8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0.8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0.8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0.8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0.8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16.666666666666668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21</v>
      </c>
      <c r="H177" s="10" t="s">
        <v>121</v>
      </c>
      <c r="I177" s="9">
        <f>SUM(I119:I176)</f>
        <v>1.6666666666666666E-2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16.666666666666668</v>
      </c>
      <c r="G180" s="753"/>
      <c r="H180" s="753"/>
      <c r="I180" s="753"/>
      <c r="J180" s="753"/>
      <c r="K180" s="753"/>
    </row>
    <row r="181" spans="1:14" ht="15.75">
      <c r="A181" s="281" t="s">
        <v>101</v>
      </c>
      <c r="B181" s="281"/>
      <c r="C181" s="754"/>
      <c r="D181" s="754"/>
      <c r="E181" s="754"/>
      <c r="F181" s="754"/>
      <c r="G181" s="754"/>
      <c r="H181" s="754"/>
      <c r="I181" s="754"/>
      <c r="J181" s="754"/>
      <c r="K181" s="754"/>
    </row>
    <row r="182" spans="1:14" ht="15.75">
      <c r="A182" s="747"/>
      <c r="B182" s="747"/>
      <c r="C182" s="747"/>
      <c r="D182" s="747"/>
      <c r="E182" s="747"/>
      <c r="F182" s="747"/>
      <c r="G182" s="747"/>
      <c r="H182" s="747"/>
      <c r="I182" s="747"/>
      <c r="J182" s="747"/>
      <c r="K182" s="747"/>
    </row>
    <row r="183" spans="1:14" ht="15.75">
      <c r="A183" s="747"/>
      <c r="B183" s="747"/>
      <c r="C183" s="747"/>
      <c r="D183" s="747"/>
      <c r="E183" s="747"/>
      <c r="F183" s="747"/>
      <c r="G183" s="747"/>
      <c r="H183" s="747"/>
      <c r="I183" s="747"/>
      <c r="J183" s="747"/>
      <c r="K183" s="747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37" t="str">
        <f>изд.1!A185</f>
        <v>Топоров Э.В.</v>
      </c>
      <c r="B185" s="737"/>
      <c r="C185" s="737"/>
      <c r="D185" s="737"/>
      <c r="E185" s="245"/>
      <c r="F185" s="245"/>
      <c r="G185" s="245"/>
      <c r="H185" s="737"/>
      <c r="I185" s="737"/>
      <c r="J185" s="737"/>
      <c r="K185" s="737"/>
    </row>
    <row r="186" spans="1:14">
      <c r="A186" s="738"/>
      <c r="B186" s="738"/>
      <c r="C186" s="738"/>
      <c r="D186" s="738"/>
      <c r="E186" s="248"/>
      <c r="F186" s="248"/>
      <c r="G186" s="248"/>
      <c r="H186" s="738"/>
      <c r="I186" s="738"/>
      <c r="J186" s="738"/>
      <c r="K186" s="738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17" t="str">
        <f>$A$3</f>
        <v>ООО БАЛТИК-ЛАЙТ</v>
      </c>
      <c r="D191" s="717"/>
      <c r="E191" s="717"/>
      <c r="F191" s="717"/>
      <c r="G191" s="717"/>
      <c r="H191" s="717"/>
      <c r="I191" s="717"/>
      <c r="J191" s="717"/>
      <c r="K191" s="717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8" t="s">
        <v>23459</v>
      </c>
      <c r="K192" s="719"/>
    </row>
    <row r="193" spans="1:11">
      <c r="A193" s="720">
        <v>1</v>
      </c>
      <c r="B193" s="722"/>
      <c r="C193" s="724" t="str">
        <f>C119</f>
        <v>Подготовка рабоч. проекта на производство</v>
      </c>
      <c r="D193" s="726"/>
      <c r="E193" s="736"/>
      <c r="F193" s="353"/>
      <c r="G193" s="730"/>
      <c r="H193" s="726"/>
      <c r="I193" s="357">
        <f>D193*E193</f>
        <v>0</v>
      </c>
      <c r="J193" s="732"/>
      <c r="K193" s="733"/>
    </row>
    <row r="194" spans="1:11" ht="15.75" thickBot="1">
      <c r="A194" s="721"/>
      <c r="B194" s="723"/>
      <c r="C194" s="725"/>
      <c r="D194" s="727"/>
      <c r="E194" s="729"/>
      <c r="F194" s="351"/>
      <c r="G194" s="731"/>
      <c r="H194" s="727"/>
      <c r="I194" s="358"/>
      <c r="J194" s="734"/>
      <c r="K194" s="735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7" t="str">
        <f>$A$3</f>
        <v>ООО БАЛТИК-ЛАЙТ</v>
      </c>
      <c r="D196" s="717"/>
      <c r="E196" s="717"/>
      <c r="F196" s="717"/>
      <c r="G196" s="717"/>
      <c r="H196" s="717"/>
      <c r="I196" s="717"/>
      <c r="J196" s="717"/>
      <c r="K196" s="717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8" t="s">
        <v>23459</v>
      </c>
      <c r="K197" s="719"/>
    </row>
    <row r="198" spans="1:11">
      <c r="A198" s="720">
        <v>2</v>
      </c>
      <c r="B198" s="722"/>
      <c r="C198" s="724" t="str">
        <f>C120</f>
        <v>Сборка щита</v>
      </c>
      <c r="D198" s="726"/>
      <c r="E198" s="728" t="e">
        <f>J120/H120</f>
        <v>#DIV/0!</v>
      </c>
      <c r="F198" s="353"/>
      <c r="G198" s="730"/>
      <c r="H198" s="726">
        <v>1</v>
      </c>
      <c r="I198" s="357" t="e">
        <f>D198*E198</f>
        <v>#DIV/0!</v>
      </c>
      <c r="J198" s="732"/>
      <c r="K198" s="733"/>
    </row>
    <row r="199" spans="1:11" ht="15.75" thickBot="1">
      <c r="A199" s="721"/>
      <c r="B199" s="723"/>
      <c r="C199" s="725"/>
      <c r="D199" s="727"/>
      <c r="E199" s="729"/>
      <c r="F199" s="351"/>
      <c r="G199" s="731"/>
      <c r="H199" s="727"/>
      <c r="I199" s="358"/>
      <c r="J199" s="734"/>
      <c r="K199" s="735"/>
    </row>
    <row r="200" spans="1:11" ht="15.75" thickBot="1"/>
    <row r="201" spans="1:11" ht="16.5" thickBot="1">
      <c r="A201" s="370"/>
      <c r="B201" s="370"/>
      <c r="C201" s="717" t="str">
        <f>$A$3</f>
        <v>ООО БАЛТИК-ЛАЙТ</v>
      </c>
      <c r="D201" s="717"/>
      <c r="E201" s="717"/>
      <c r="F201" s="717"/>
      <c r="G201" s="717"/>
      <c r="H201" s="717"/>
      <c r="I201" s="717"/>
      <c r="J201" s="717"/>
      <c r="K201" s="717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8" t="s">
        <v>23459</v>
      </c>
      <c r="K202" s="719"/>
    </row>
    <row r="203" spans="1:11">
      <c r="A203" s="720">
        <v>3</v>
      </c>
      <c r="B203" s="722"/>
      <c r="C203" s="724">
        <f>C121</f>
        <v>0</v>
      </c>
      <c r="D203" s="726"/>
      <c r="E203" s="728" t="e">
        <f>J121/H121</f>
        <v>#DIV/0!</v>
      </c>
      <c r="F203" s="353"/>
      <c r="G203" s="730"/>
      <c r="H203" s="726">
        <v>1</v>
      </c>
      <c r="I203" s="357" t="e">
        <f>D203*E203</f>
        <v>#DIV/0!</v>
      </c>
      <c r="J203" s="732"/>
      <c r="K203" s="733"/>
    </row>
    <row r="204" spans="1:11" ht="15.75" thickBot="1">
      <c r="A204" s="721"/>
      <c r="B204" s="723"/>
      <c r="C204" s="725"/>
      <c r="D204" s="727"/>
      <c r="E204" s="729"/>
      <c r="F204" s="351"/>
      <c r="G204" s="731"/>
      <c r="H204" s="727"/>
      <c r="I204" s="358"/>
      <c r="J204" s="734"/>
      <c r="K204" s="735"/>
    </row>
    <row r="205" spans="1:11" ht="15.75" thickBot="1"/>
    <row r="206" spans="1:11" ht="16.5" thickBot="1">
      <c r="A206" s="370"/>
      <c r="B206" s="370"/>
      <c r="C206" s="717" t="str">
        <f>$A$3</f>
        <v>ООО БАЛТИК-ЛАЙТ</v>
      </c>
      <c r="D206" s="717"/>
      <c r="E206" s="717"/>
      <c r="F206" s="717"/>
      <c r="G206" s="717"/>
      <c r="H206" s="717"/>
      <c r="I206" s="717"/>
      <c r="J206" s="717"/>
      <c r="K206" s="717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8" t="s">
        <v>23459</v>
      </c>
      <c r="K207" s="719"/>
    </row>
    <row r="208" spans="1:11">
      <c r="A208" s="720">
        <v>4</v>
      </c>
      <c r="B208" s="722"/>
      <c r="C208" s="724">
        <f>C122</f>
        <v>0</v>
      </c>
      <c r="D208" s="726"/>
      <c r="E208" s="728" t="e">
        <f>J122/H122</f>
        <v>#DIV/0!</v>
      </c>
      <c r="F208" s="353"/>
      <c r="G208" s="730"/>
      <c r="H208" s="726">
        <v>1</v>
      </c>
      <c r="I208" s="357" t="e">
        <f>D208*E208</f>
        <v>#DIV/0!</v>
      </c>
      <c r="J208" s="732"/>
      <c r="K208" s="733"/>
    </row>
    <row r="209" spans="1:11" ht="15.75" thickBot="1">
      <c r="A209" s="721"/>
      <c r="B209" s="723"/>
      <c r="C209" s="725"/>
      <c r="D209" s="727"/>
      <c r="E209" s="729"/>
      <c r="F209" s="351"/>
      <c r="G209" s="731"/>
      <c r="H209" s="727"/>
      <c r="I209" s="358"/>
      <c r="J209" s="734"/>
      <c r="K209" s="735"/>
    </row>
    <row r="210" spans="1:11" ht="15.75" thickBot="1"/>
    <row r="211" spans="1:11" ht="16.5" thickBot="1">
      <c r="A211" s="370"/>
      <c r="B211" s="370"/>
      <c r="C211" s="717" t="str">
        <f>$A$3</f>
        <v>ООО БАЛТИК-ЛАЙТ</v>
      </c>
      <c r="D211" s="717"/>
      <c r="E211" s="717"/>
      <c r="F211" s="717"/>
      <c r="G211" s="717"/>
      <c r="H211" s="717"/>
      <c r="I211" s="717"/>
      <c r="J211" s="717"/>
      <c r="K211" s="717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8" t="s">
        <v>23459</v>
      </c>
      <c r="K212" s="719"/>
    </row>
    <row r="213" spans="1:11">
      <c r="A213" s="720">
        <v>5</v>
      </c>
      <c r="B213" s="722"/>
      <c r="C213" s="724">
        <f>C123</f>
        <v>0</v>
      </c>
      <c r="D213" s="726"/>
      <c r="E213" s="728" t="e">
        <f>J123/H123</f>
        <v>#DIV/0!</v>
      </c>
      <c r="F213" s="353"/>
      <c r="G213" s="730"/>
      <c r="H213" s="726">
        <v>1</v>
      </c>
      <c r="I213" s="357" t="e">
        <f>D213*E213</f>
        <v>#DIV/0!</v>
      </c>
      <c r="J213" s="732"/>
      <c r="K213" s="733"/>
    </row>
    <row r="214" spans="1:11" ht="15.75" thickBot="1">
      <c r="A214" s="721"/>
      <c r="B214" s="723"/>
      <c r="C214" s="725"/>
      <c r="D214" s="727"/>
      <c r="E214" s="729"/>
      <c r="F214" s="351"/>
      <c r="G214" s="731"/>
      <c r="H214" s="727"/>
      <c r="I214" s="358"/>
      <c r="J214" s="734"/>
      <c r="K214" s="735"/>
    </row>
    <row r="215" spans="1:11" ht="15.75" thickBot="1"/>
    <row r="216" spans="1:11" ht="16.5" thickBot="1">
      <c r="A216" s="370"/>
      <c r="B216" s="370"/>
      <c r="C216" s="717" t="str">
        <f>$A$3</f>
        <v>ООО БАЛТИК-ЛАЙТ</v>
      </c>
      <c r="D216" s="717"/>
      <c r="E216" s="717"/>
      <c r="F216" s="717"/>
      <c r="G216" s="717"/>
      <c r="H216" s="717"/>
      <c r="I216" s="717"/>
      <c r="J216" s="717"/>
      <c r="K216" s="717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8" t="s">
        <v>23459</v>
      </c>
      <c r="K217" s="719"/>
    </row>
    <row r="218" spans="1:11">
      <c r="A218" s="720">
        <v>6</v>
      </c>
      <c r="B218" s="722"/>
      <c r="C218" s="724">
        <f>C124</f>
        <v>0</v>
      </c>
      <c r="D218" s="726"/>
      <c r="E218" s="728" t="e">
        <f>J124/H124</f>
        <v>#DIV/0!</v>
      </c>
      <c r="F218" s="353"/>
      <c r="G218" s="730"/>
      <c r="H218" s="726">
        <v>1</v>
      </c>
      <c r="I218" s="357" t="e">
        <f>D218*E218</f>
        <v>#DIV/0!</v>
      </c>
      <c r="J218" s="732"/>
      <c r="K218" s="733"/>
    </row>
    <row r="219" spans="1:11" ht="15.75" thickBot="1">
      <c r="A219" s="721"/>
      <c r="B219" s="723"/>
      <c r="C219" s="725"/>
      <c r="D219" s="727"/>
      <c r="E219" s="729"/>
      <c r="F219" s="351"/>
      <c r="G219" s="731"/>
      <c r="H219" s="727"/>
      <c r="I219" s="358"/>
      <c r="J219" s="734"/>
      <c r="K219" s="735"/>
    </row>
    <row r="220" spans="1:11" ht="15.75" thickBot="1"/>
    <row r="221" spans="1:11" ht="16.5" thickBot="1">
      <c r="A221" s="370"/>
      <c r="B221" s="370"/>
      <c r="C221" s="717" t="str">
        <f>$A$3</f>
        <v>ООО БАЛТИК-ЛАЙТ</v>
      </c>
      <c r="D221" s="717"/>
      <c r="E221" s="717"/>
      <c r="F221" s="717"/>
      <c r="G221" s="717"/>
      <c r="H221" s="717"/>
      <c r="I221" s="717"/>
      <c r="J221" s="717"/>
      <c r="K221" s="717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8" t="s">
        <v>23459</v>
      </c>
      <c r="K222" s="719"/>
    </row>
    <row r="223" spans="1:11">
      <c r="A223" s="720">
        <v>7</v>
      </c>
      <c r="B223" s="722"/>
      <c r="C223" s="724">
        <f>C125</f>
        <v>0</v>
      </c>
      <c r="D223" s="726"/>
      <c r="E223" s="728" t="e">
        <f>J125/H125</f>
        <v>#DIV/0!</v>
      </c>
      <c r="F223" s="353"/>
      <c r="G223" s="730"/>
      <c r="H223" s="726">
        <v>1</v>
      </c>
      <c r="I223" s="357" t="e">
        <f>D223*E223</f>
        <v>#DIV/0!</v>
      </c>
      <c r="J223" s="732"/>
      <c r="K223" s="733"/>
    </row>
    <row r="224" spans="1:11" ht="15.75" thickBot="1">
      <c r="A224" s="721"/>
      <c r="B224" s="723"/>
      <c r="C224" s="725"/>
      <c r="D224" s="727"/>
      <c r="E224" s="729"/>
      <c r="F224" s="351"/>
      <c r="G224" s="731"/>
      <c r="H224" s="727"/>
      <c r="I224" s="358"/>
      <c r="J224" s="734"/>
      <c r="K224" s="735"/>
    </row>
    <row r="225" spans="1:11" ht="15.75" thickBot="1"/>
    <row r="226" spans="1:11" ht="16.5" thickBot="1">
      <c r="A226" s="370"/>
      <c r="B226" s="370"/>
      <c r="C226" s="717" t="str">
        <f>$A$3</f>
        <v>ООО БАЛТИК-ЛАЙТ</v>
      </c>
      <c r="D226" s="717"/>
      <c r="E226" s="717"/>
      <c r="F226" s="717"/>
      <c r="G226" s="717"/>
      <c r="H226" s="717"/>
      <c r="I226" s="717"/>
      <c r="J226" s="717"/>
      <c r="K226" s="717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8" t="s">
        <v>23459</v>
      </c>
      <c r="K227" s="719"/>
    </row>
    <row r="228" spans="1:11">
      <c r="A228" s="720">
        <v>8</v>
      </c>
      <c r="B228" s="722"/>
      <c r="C228" s="724">
        <f>C126</f>
        <v>0</v>
      </c>
      <c r="D228" s="726"/>
      <c r="E228" s="728" t="e">
        <f>J126/H126</f>
        <v>#DIV/0!</v>
      </c>
      <c r="F228" s="353"/>
      <c r="G228" s="730"/>
      <c r="H228" s="726">
        <v>1</v>
      </c>
      <c r="I228" s="357" t="e">
        <f>D228*E228</f>
        <v>#DIV/0!</v>
      </c>
      <c r="J228" s="732"/>
      <c r="K228" s="733"/>
    </row>
    <row r="229" spans="1:11" ht="15.75" thickBot="1">
      <c r="A229" s="721"/>
      <c r="B229" s="723"/>
      <c r="C229" s="725"/>
      <c r="D229" s="727"/>
      <c r="E229" s="729"/>
      <c r="F229" s="351"/>
      <c r="G229" s="731"/>
      <c r="H229" s="727"/>
      <c r="I229" s="358"/>
      <c r="J229" s="734"/>
      <c r="K229" s="735"/>
    </row>
    <row r="230" spans="1:11" ht="15.75" thickBot="1"/>
    <row r="231" spans="1:11" ht="16.5" thickBot="1">
      <c r="A231" s="370"/>
      <c r="B231" s="370"/>
      <c r="C231" s="717" t="str">
        <f>$A$3</f>
        <v>ООО БАЛТИК-ЛАЙТ</v>
      </c>
      <c r="D231" s="717"/>
      <c r="E231" s="717"/>
      <c r="F231" s="717"/>
      <c r="G231" s="717"/>
      <c r="H231" s="717"/>
      <c r="I231" s="717"/>
      <c r="J231" s="717"/>
      <c r="K231" s="717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8" t="s">
        <v>23459</v>
      </c>
      <c r="K232" s="719"/>
    </row>
    <row r="233" spans="1:11">
      <c r="A233" s="720">
        <v>9</v>
      </c>
      <c r="B233" s="722"/>
      <c r="C233" s="724">
        <f>C127</f>
        <v>0</v>
      </c>
      <c r="D233" s="726"/>
      <c r="E233" s="728" t="e">
        <f>J127/H127</f>
        <v>#DIV/0!</v>
      </c>
      <c r="F233" s="353"/>
      <c r="G233" s="730"/>
      <c r="H233" s="726">
        <v>1</v>
      </c>
      <c r="I233" s="357" t="e">
        <f>D233*E233</f>
        <v>#DIV/0!</v>
      </c>
      <c r="J233" s="732"/>
      <c r="K233" s="733"/>
    </row>
    <row r="234" spans="1:11" ht="15.75" thickBot="1">
      <c r="A234" s="721"/>
      <c r="B234" s="723"/>
      <c r="C234" s="725"/>
      <c r="D234" s="727"/>
      <c r="E234" s="729"/>
      <c r="F234" s="351"/>
      <c r="G234" s="731"/>
      <c r="H234" s="727"/>
      <c r="I234" s="358"/>
      <c r="J234" s="734"/>
      <c r="K234" s="735"/>
    </row>
    <row r="235" spans="1:11" ht="15.75" thickBot="1"/>
    <row r="236" spans="1:11" ht="16.5" thickBot="1">
      <c r="A236" s="370"/>
      <c r="B236" s="370"/>
      <c r="C236" s="717" t="str">
        <f>$A$3</f>
        <v>ООО БАЛТИК-ЛАЙТ</v>
      </c>
      <c r="D236" s="717"/>
      <c r="E236" s="717"/>
      <c r="F236" s="717"/>
      <c r="G236" s="717"/>
      <c r="H236" s="717"/>
      <c r="I236" s="717"/>
      <c r="J236" s="717"/>
      <c r="K236" s="717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8" t="s">
        <v>23459</v>
      </c>
      <c r="K237" s="719"/>
    </row>
    <row r="238" spans="1:11">
      <c r="A238" s="720">
        <v>10</v>
      </c>
      <c r="B238" s="722"/>
      <c r="C238" s="724">
        <f>C128</f>
        <v>0</v>
      </c>
      <c r="D238" s="726"/>
      <c r="E238" s="728" t="e">
        <f>J128/H128</f>
        <v>#DIV/0!</v>
      </c>
      <c r="F238" s="353"/>
      <c r="G238" s="730"/>
      <c r="H238" s="726">
        <v>1</v>
      </c>
      <c r="I238" s="357" t="e">
        <f>D238*E238</f>
        <v>#DIV/0!</v>
      </c>
      <c r="J238" s="732"/>
      <c r="K238" s="733"/>
    </row>
    <row r="239" spans="1:11" ht="15.75" thickBot="1">
      <c r="A239" s="721"/>
      <c r="B239" s="723"/>
      <c r="C239" s="725"/>
      <c r="D239" s="727"/>
      <c r="E239" s="729"/>
      <c r="F239" s="351"/>
      <c r="G239" s="731"/>
      <c r="H239" s="727"/>
      <c r="I239" s="358"/>
      <c r="J239" s="734"/>
      <c r="K239" s="735"/>
    </row>
    <row r="240" spans="1:11" ht="15.75" thickBot="1"/>
    <row r="241" spans="1:11" ht="16.5" thickBot="1">
      <c r="A241" s="370"/>
      <c r="B241" s="370"/>
      <c r="C241" s="717" t="str">
        <f>$A$3</f>
        <v>ООО БАЛТИК-ЛАЙТ</v>
      </c>
      <c r="D241" s="717"/>
      <c r="E241" s="717"/>
      <c r="F241" s="717"/>
      <c r="G241" s="717"/>
      <c r="H241" s="717"/>
      <c r="I241" s="717"/>
      <c r="J241" s="717"/>
      <c r="K241" s="717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8" t="s">
        <v>23459</v>
      </c>
      <c r="K242" s="719"/>
    </row>
    <row r="243" spans="1:11">
      <c r="A243" s="720">
        <v>11</v>
      </c>
      <c r="B243" s="722"/>
      <c r="C243" s="724">
        <f>C129</f>
        <v>0</v>
      </c>
      <c r="D243" s="726"/>
      <c r="E243" s="728" t="e">
        <f>J129/H129</f>
        <v>#DIV/0!</v>
      </c>
      <c r="F243" s="353"/>
      <c r="G243" s="730"/>
      <c r="H243" s="726">
        <v>1</v>
      </c>
      <c r="I243" s="357" t="e">
        <f>D243*E243</f>
        <v>#DIV/0!</v>
      </c>
      <c r="J243" s="732"/>
      <c r="K243" s="733"/>
    </row>
    <row r="244" spans="1:11" ht="15.75" thickBot="1">
      <c r="A244" s="721"/>
      <c r="B244" s="723"/>
      <c r="C244" s="725"/>
      <c r="D244" s="727"/>
      <c r="E244" s="729"/>
      <c r="F244" s="351"/>
      <c r="G244" s="731"/>
      <c r="H244" s="727"/>
      <c r="I244" s="358"/>
      <c r="J244" s="734"/>
      <c r="K244" s="735"/>
    </row>
    <row r="245" spans="1:11" ht="15.75" thickBot="1"/>
    <row r="246" spans="1:11" ht="16.5" thickBot="1">
      <c r="A246" s="370"/>
      <c r="B246" s="370"/>
      <c r="C246" s="717" t="str">
        <f>$A$3</f>
        <v>ООО БАЛТИК-ЛАЙТ</v>
      </c>
      <c r="D246" s="717"/>
      <c r="E246" s="717"/>
      <c r="F246" s="717"/>
      <c r="G246" s="717"/>
      <c r="H246" s="717"/>
      <c r="I246" s="717"/>
      <c r="J246" s="717"/>
      <c r="K246" s="717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8" t="s">
        <v>23459</v>
      </c>
      <c r="K247" s="719"/>
    </row>
    <row r="248" spans="1:11">
      <c r="A248" s="720">
        <v>12</v>
      </c>
      <c r="B248" s="722"/>
      <c r="C248" s="724">
        <f>C130</f>
        <v>0</v>
      </c>
      <c r="D248" s="726"/>
      <c r="E248" s="728" t="e">
        <f>J130/H130</f>
        <v>#DIV/0!</v>
      </c>
      <c r="F248" s="353"/>
      <c r="G248" s="730"/>
      <c r="H248" s="726">
        <v>1</v>
      </c>
      <c r="I248" s="357" t="e">
        <f>D248*E248</f>
        <v>#DIV/0!</v>
      </c>
      <c r="J248" s="732"/>
      <c r="K248" s="733"/>
    </row>
    <row r="249" spans="1:11" ht="15.75" thickBot="1">
      <c r="A249" s="721"/>
      <c r="B249" s="723"/>
      <c r="C249" s="725"/>
      <c r="D249" s="727"/>
      <c r="E249" s="729"/>
      <c r="F249" s="351"/>
      <c r="G249" s="731"/>
      <c r="H249" s="727"/>
      <c r="I249" s="358"/>
      <c r="J249" s="734"/>
      <c r="K249" s="735"/>
    </row>
    <row r="250" spans="1:11" ht="15.75" thickBot="1"/>
    <row r="251" spans="1:11" ht="16.5" thickBot="1">
      <c r="A251" s="370"/>
      <c r="B251" s="370"/>
      <c r="C251" s="717" t="str">
        <f>$A$3</f>
        <v>ООО БАЛТИК-ЛАЙТ</v>
      </c>
      <c r="D251" s="717"/>
      <c r="E251" s="717"/>
      <c r="F251" s="717"/>
      <c r="G251" s="717"/>
      <c r="H251" s="717"/>
      <c r="I251" s="717"/>
      <c r="J251" s="717"/>
      <c r="K251" s="717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8" t="s">
        <v>23459</v>
      </c>
      <c r="K252" s="719"/>
    </row>
    <row r="253" spans="1:11">
      <c r="A253" s="720">
        <v>13</v>
      </c>
      <c r="B253" s="722"/>
      <c r="C253" s="724">
        <f>C131</f>
        <v>0</v>
      </c>
      <c r="D253" s="726"/>
      <c r="E253" s="728" t="e">
        <f>J131/H131</f>
        <v>#DIV/0!</v>
      </c>
      <c r="F253" s="353"/>
      <c r="G253" s="730"/>
      <c r="H253" s="726">
        <v>1</v>
      </c>
      <c r="I253" s="357" t="e">
        <f>D253*E253</f>
        <v>#DIV/0!</v>
      </c>
      <c r="J253" s="732"/>
      <c r="K253" s="733"/>
    </row>
    <row r="254" spans="1:11" ht="15.75" thickBot="1">
      <c r="A254" s="721"/>
      <c r="B254" s="723"/>
      <c r="C254" s="725"/>
      <c r="D254" s="727"/>
      <c r="E254" s="729"/>
      <c r="F254" s="351"/>
      <c r="G254" s="731"/>
      <c r="H254" s="727"/>
      <c r="I254" s="358"/>
      <c r="J254" s="734"/>
      <c r="K254" s="735"/>
    </row>
    <row r="255" spans="1:11" ht="15.75" thickBot="1"/>
    <row r="256" spans="1:11" ht="16.5" thickBot="1">
      <c r="A256" s="370"/>
      <c r="B256" s="370"/>
      <c r="C256" s="717" t="str">
        <f>$A$3</f>
        <v>ООО БАЛТИК-ЛАЙТ</v>
      </c>
      <c r="D256" s="717"/>
      <c r="E256" s="717"/>
      <c r="F256" s="717"/>
      <c r="G256" s="717"/>
      <c r="H256" s="717"/>
      <c r="I256" s="717"/>
      <c r="J256" s="717"/>
      <c r="K256" s="717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8" t="s">
        <v>23459</v>
      </c>
      <c r="K257" s="719"/>
    </row>
    <row r="258" spans="1:11">
      <c r="A258" s="720">
        <v>14</v>
      </c>
      <c r="B258" s="722"/>
      <c r="C258" s="724">
        <f>C132</f>
        <v>0</v>
      </c>
      <c r="D258" s="726"/>
      <c r="E258" s="728" t="e">
        <f>J132/H132</f>
        <v>#DIV/0!</v>
      </c>
      <c r="F258" s="353"/>
      <c r="G258" s="730"/>
      <c r="H258" s="726">
        <v>1</v>
      </c>
      <c r="I258" s="357" t="e">
        <f>D258*E258</f>
        <v>#DIV/0!</v>
      </c>
      <c r="J258" s="732"/>
      <c r="K258" s="733"/>
    </row>
    <row r="259" spans="1:11" ht="15.75" thickBot="1">
      <c r="A259" s="721"/>
      <c r="B259" s="723"/>
      <c r="C259" s="725"/>
      <c r="D259" s="727"/>
      <c r="E259" s="729"/>
      <c r="F259" s="351"/>
      <c r="G259" s="731"/>
      <c r="H259" s="727"/>
      <c r="I259" s="358"/>
      <c r="J259" s="734"/>
      <c r="K259" s="735"/>
    </row>
    <row r="260" spans="1:11" ht="15.75" thickBot="1"/>
    <row r="261" spans="1:11" ht="16.5" thickBot="1">
      <c r="A261" s="370"/>
      <c r="B261" s="370"/>
      <c r="C261" s="717" t="str">
        <f>$A$3</f>
        <v>ООО БАЛТИК-ЛАЙТ</v>
      </c>
      <c r="D261" s="717"/>
      <c r="E261" s="717"/>
      <c r="F261" s="717"/>
      <c r="G261" s="717"/>
      <c r="H261" s="717"/>
      <c r="I261" s="717"/>
      <c r="J261" s="717"/>
      <c r="K261" s="717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8" t="s">
        <v>23459</v>
      </c>
      <c r="K262" s="719"/>
    </row>
    <row r="263" spans="1:11">
      <c r="A263" s="720">
        <v>15</v>
      </c>
      <c r="B263" s="722"/>
      <c r="C263" s="724">
        <f>C133</f>
        <v>0</v>
      </c>
      <c r="D263" s="726"/>
      <c r="E263" s="728" t="e">
        <f>J133/H133</f>
        <v>#DIV/0!</v>
      </c>
      <c r="F263" s="353"/>
      <c r="G263" s="730"/>
      <c r="H263" s="726">
        <v>1</v>
      </c>
      <c r="I263" s="357" t="e">
        <f>D263*E263</f>
        <v>#DIV/0!</v>
      </c>
      <c r="J263" s="732"/>
      <c r="K263" s="733"/>
    </row>
    <row r="264" spans="1:11" ht="15.75" thickBot="1">
      <c r="A264" s="721"/>
      <c r="B264" s="723"/>
      <c r="C264" s="725"/>
      <c r="D264" s="727"/>
      <c r="E264" s="729"/>
      <c r="F264" s="351"/>
      <c r="G264" s="731"/>
      <c r="H264" s="727"/>
      <c r="I264" s="358"/>
      <c r="J264" s="734"/>
      <c r="K264" s="735"/>
    </row>
    <row r="265" spans="1:11" ht="15.75" thickBot="1"/>
    <row r="266" spans="1:11" ht="16.5" thickBot="1">
      <c r="A266" s="370"/>
      <c r="B266" s="370"/>
      <c r="C266" s="717" t="str">
        <f>$A$3</f>
        <v>ООО БАЛТИК-ЛАЙТ</v>
      </c>
      <c r="D266" s="717"/>
      <c r="E266" s="717"/>
      <c r="F266" s="717"/>
      <c r="G266" s="717"/>
      <c r="H266" s="717"/>
      <c r="I266" s="717"/>
      <c r="J266" s="717"/>
      <c r="K266" s="717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8" t="s">
        <v>23459</v>
      </c>
      <c r="K267" s="719"/>
    </row>
    <row r="268" spans="1:11">
      <c r="A268" s="720">
        <v>16</v>
      </c>
      <c r="B268" s="722"/>
      <c r="C268" s="724">
        <f>C134</f>
        <v>0</v>
      </c>
      <c r="D268" s="726"/>
      <c r="E268" s="728" t="e">
        <f>J134/H134</f>
        <v>#DIV/0!</v>
      </c>
      <c r="F268" s="353"/>
      <c r="G268" s="730"/>
      <c r="H268" s="726">
        <v>1</v>
      </c>
      <c r="I268" s="357" t="e">
        <f>D268*E268</f>
        <v>#DIV/0!</v>
      </c>
      <c r="J268" s="732"/>
      <c r="K268" s="733"/>
    </row>
    <row r="269" spans="1:11" ht="15.75" thickBot="1">
      <c r="A269" s="721"/>
      <c r="B269" s="723"/>
      <c r="C269" s="725"/>
      <c r="D269" s="727"/>
      <c r="E269" s="729"/>
      <c r="F269" s="351"/>
      <c r="G269" s="731"/>
      <c r="H269" s="727"/>
      <c r="I269" s="358"/>
      <c r="J269" s="734"/>
      <c r="K269" s="735"/>
    </row>
    <row r="270" spans="1:11" ht="15.75" thickBot="1"/>
    <row r="271" spans="1:11" ht="16.5" thickBot="1">
      <c r="A271" s="370"/>
      <c r="B271" s="370"/>
      <c r="C271" s="717" t="str">
        <f>$A$3</f>
        <v>ООО БАЛТИК-ЛАЙТ</v>
      </c>
      <c r="D271" s="717"/>
      <c r="E271" s="717"/>
      <c r="F271" s="717"/>
      <c r="G271" s="717"/>
      <c r="H271" s="717"/>
      <c r="I271" s="717"/>
      <c r="J271" s="717"/>
      <c r="K271" s="717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8" t="s">
        <v>23459</v>
      </c>
      <c r="K272" s="719"/>
    </row>
    <row r="273" spans="1:11">
      <c r="A273" s="720">
        <v>17</v>
      </c>
      <c r="B273" s="722"/>
      <c r="C273" s="724">
        <f>C135</f>
        <v>0</v>
      </c>
      <c r="D273" s="726"/>
      <c r="E273" s="728" t="e">
        <f>J135/H135</f>
        <v>#DIV/0!</v>
      </c>
      <c r="F273" s="378"/>
      <c r="G273" s="730"/>
      <c r="H273" s="726">
        <v>1</v>
      </c>
      <c r="I273" s="357" t="e">
        <f>D273*E273</f>
        <v>#DIV/0!</v>
      </c>
      <c r="J273" s="732"/>
      <c r="K273" s="733"/>
    </row>
    <row r="274" spans="1:11" ht="15.75" thickBot="1">
      <c r="A274" s="721"/>
      <c r="B274" s="723"/>
      <c r="C274" s="725"/>
      <c r="D274" s="727"/>
      <c r="E274" s="729"/>
      <c r="F274" s="351"/>
      <c r="G274" s="731"/>
      <c r="H274" s="727"/>
      <c r="I274" s="358"/>
      <c r="J274" s="734"/>
      <c r="K274" s="735"/>
    </row>
    <row r="275" spans="1:11" ht="15.75" thickBot="1"/>
    <row r="276" spans="1:11" ht="16.5" thickBot="1">
      <c r="A276" s="370"/>
      <c r="B276" s="370"/>
      <c r="C276" s="717" t="str">
        <f>$A$3</f>
        <v>ООО БАЛТИК-ЛАЙТ</v>
      </c>
      <c r="D276" s="717"/>
      <c r="E276" s="717"/>
      <c r="F276" s="717"/>
      <c r="G276" s="717"/>
      <c r="H276" s="717"/>
      <c r="I276" s="717"/>
      <c r="J276" s="717"/>
      <c r="K276" s="717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8" t="s">
        <v>23459</v>
      </c>
      <c r="K277" s="719"/>
    </row>
    <row r="278" spans="1:11">
      <c r="A278" s="720">
        <v>18</v>
      </c>
      <c r="B278" s="722"/>
      <c r="C278" s="724">
        <f>C136</f>
        <v>0</v>
      </c>
      <c r="D278" s="726"/>
      <c r="E278" s="728" t="e">
        <f>J136/H136</f>
        <v>#DIV/0!</v>
      </c>
      <c r="F278" s="378"/>
      <c r="G278" s="730"/>
      <c r="H278" s="726">
        <v>1</v>
      </c>
      <c r="I278" s="357" t="e">
        <f>D278*E278</f>
        <v>#DIV/0!</v>
      </c>
      <c r="J278" s="732"/>
      <c r="K278" s="733"/>
    </row>
    <row r="279" spans="1:11" ht="15.75" thickBot="1">
      <c r="A279" s="721"/>
      <c r="B279" s="723"/>
      <c r="C279" s="725"/>
      <c r="D279" s="727"/>
      <c r="E279" s="729"/>
      <c r="F279" s="351"/>
      <c r="G279" s="731"/>
      <c r="H279" s="727"/>
      <c r="I279" s="358"/>
      <c r="J279" s="734"/>
      <c r="K279" s="735"/>
    </row>
    <row r="280" spans="1:11" ht="15.75" thickBot="1"/>
    <row r="281" spans="1:11" ht="16.5" thickBot="1">
      <c r="A281" s="370"/>
      <c r="B281" s="370"/>
      <c r="C281" s="717" t="str">
        <f>$A$3</f>
        <v>ООО БАЛТИК-ЛАЙТ</v>
      </c>
      <c r="D281" s="717"/>
      <c r="E281" s="717"/>
      <c r="F281" s="717"/>
      <c r="G281" s="717"/>
      <c r="H281" s="717"/>
      <c r="I281" s="717"/>
      <c r="J281" s="717"/>
      <c r="K281" s="717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8" t="s">
        <v>23459</v>
      </c>
      <c r="K282" s="719"/>
    </row>
    <row r="283" spans="1:11">
      <c r="A283" s="720">
        <v>19</v>
      </c>
      <c r="B283" s="722"/>
      <c r="C283" s="724">
        <f>C137</f>
        <v>0</v>
      </c>
      <c r="D283" s="726"/>
      <c r="E283" s="728" t="e">
        <f>J137/H137</f>
        <v>#DIV/0!</v>
      </c>
      <c r="F283" s="378"/>
      <c r="G283" s="730"/>
      <c r="H283" s="726">
        <v>1</v>
      </c>
      <c r="I283" s="357" t="e">
        <f>D283*E283</f>
        <v>#DIV/0!</v>
      </c>
      <c r="J283" s="732"/>
      <c r="K283" s="733"/>
    </row>
    <row r="284" spans="1:11" ht="15.75" thickBot="1">
      <c r="A284" s="721"/>
      <c r="B284" s="723"/>
      <c r="C284" s="725"/>
      <c r="D284" s="727"/>
      <c r="E284" s="729"/>
      <c r="F284" s="351"/>
      <c r="G284" s="731"/>
      <c r="H284" s="727"/>
      <c r="I284" s="358"/>
      <c r="J284" s="734"/>
      <c r="K284" s="735"/>
    </row>
    <row r="285" spans="1:11" ht="15.75" thickBot="1"/>
    <row r="286" spans="1:11" ht="16.5" thickBot="1">
      <c r="A286" s="370"/>
      <c r="B286" s="370"/>
      <c r="C286" s="717" t="str">
        <f>$A$3</f>
        <v>ООО БАЛТИК-ЛАЙТ</v>
      </c>
      <c r="D286" s="717"/>
      <c r="E286" s="717"/>
      <c r="F286" s="717"/>
      <c r="G286" s="717"/>
      <c r="H286" s="717"/>
      <c r="I286" s="717"/>
      <c r="J286" s="717"/>
      <c r="K286" s="717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8" t="s">
        <v>23459</v>
      </c>
      <c r="K287" s="719"/>
    </row>
    <row r="288" spans="1:11">
      <c r="A288" s="720">
        <v>20</v>
      </c>
      <c r="B288" s="722"/>
      <c r="C288" s="724">
        <f>C138</f>
        <v>0</v>
      </c>
      <c r="D288" s="726"/>
      <c r="E288" s="728" t="e">
        <f>J138/H138</f>
        <v>#DIV/0!</v>
      </c>
      <c r="F288" s="378"/>
      <c r="G288" s="730"/>
      <c r="H288" s="726">
        <v>1</v>
      </c>
      <c r="I288" s="357" t="e">
        <f>D288*E288</f>
        <v>#DIV/0!</v>
      </c>
      <c r="J288" s="732"/>
      <c r="K288" s="733"/>
    </row>
    <row r="289" spans="1:11" ht="15.75" thickBot="1">
      <c r="A289" s="721"/>
      <c r="B289" s="723"/>
      <c r="C289" s="725"/>
      <c r="D289" s="727"/>
      <c r="E289" s="729"/>
      <c r="F289" s="351"/>
      <c r="G289" s="731"/>
      <c r="H289" s="727"/>
      <c r="I289" s="358"/>
      <c r="J289" s="734"/>
      <c r="K289" s="735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33" priority="6" operator="greaterThan">
      <formula>0</formula>
    </cfRule>
  </conditionalFormatting>
  <conditionalFormatting sqref="G180:K180 C181:K183 A182:B183">
    <cfRule type="cellIs" dxfId="32" priority="5" operator="greaterThan">
      <formula>0</formula>
    </cfRule>
  </conditionalFormatting>
  <conditionalFormatting sqref="G180:K180 C181:K183 A182:B183">
    <cfRule type="cellIs" dxfId="31" priority="4" operator="greaterThan">
      <formula>0</formula>
    </cfRule>
  </conditionalFormatting>
  <conditionalFormatting sqref="G180:K180 C181:K183 A182:B183">
    <cfRule type="cellIs" dxfId="30" priority="3" operator="greaterThan">
      <formula>0</formula>
    </cfRule>
  </conditionalFormatting>
  <conditionalFormatting sqref="K9:K10 D7:K7 F11">
    <cfRule type="cellIs" dxfId="29" priority="2" operator="equal">
      <formula>0</formula>
    </cfRule>
  </conditionalFormatting>
  <conditionalFormatting sqref="K9:K10 D7:K7 F11">
    <cfRule type="cellIs" dxfId="28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N289"/>
  <sheetViews>
    <sheetView showZeros="0" zoomScaleNormal="100" workbookViewId="0">
      <selection activeCell="L127" sqref="L127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46" t="str">
        <f>ЗАЯВКА!E8</f>
        <v>ООО БАЛТИК-ЛАЙТ</v>
      </c>
      <c r="B3" s="746"/>
      <c r="C3" s="746"/>
      <c r="D3" s="746"/>
      <c r="E3" s="115"/>
      <c r="F3" s="748" t="s">
        <v>1</v>
      </c>
      <c r="G3" s="748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42698</v>
      </c>
    </row>
    <row r="5" spans="1:11" ht="15.75">
      <c r="A5" s="749" t="s">
        <v>2</v>
      </c>
      <c r="B5" s="749"/>
      <c r="C5" s="749"/>
      <c r="D5" s="749"/>
      <c r="E5" s="749"/>
      <c r="F5" s="749"/>
      <c r="G5" s="749"/>
      <c r="H5" s="749"/>
      <c r="I5" s="749"/>
      <c r="J5" s="749"/>
      <c r="K5" s="749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50">
        <f>'позиции для рачета'!B25</f>
        <v>0</v>
      </c>
      <c r="E7" s="751"/>
      <c r="F7" s="751"/>
      <c r="G7" s="751"/>
      <c r="H7" s="751"/>
      <c r="I7" s="751"/>
      <c r="J7" s="751"/>
      <c r="K7" s="752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рачета'!E25</f>
        <v>0</v>
      </c>
      <c r="G9" s="756">
        <f>'позиции для рачета'!C25</f>
        <v>0</v>
      </c>
      <c r="H9" s="1"/>
      <c r="I9" s="22" t="s">
        <v>23474</v>
      </c>
      <c r="J9" s="22"/>
      <c r="K9" s="275">
        <v>0.8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рачета'!F25</f>
        <v>0</v>
      </c>
      <c r="G10" s="757"/>
      <c r="H10" s="1"/>
      <c r="I10" s="21" t="s">
        <v>115</v>
      </c>
      <c r="J10" s="21"/>
      <c r="K10" s="275">
        <v>7.0000000000000007E-2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рачета'!D25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58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58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58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59" t="s">
        <v>152</v>
      </c>
      <c r="D17" s="759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hidden="1">
      <c r="A19" s="109">
        <v>1</v>
      </c>
      <c r="B19" s="297"/>
      <c r="C19" s="412" t="str">
        <f>' Шаблон материалов'!B2</f>
        <v>Профиль Пилон 80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хлыст</v>
      </c>
      <c r="G19" s="412">
        <f>' Шаблон материалов'!F2</f>
        <v>8844</v>
      </c>
      <c r="H19" s="412"/>
      <c r="I19" s="413">
        <f t="shared" ref="I19:I82" si="0">$F$11*H19*D19</f>
        <v>0</v>
      </c>
      <c r="J19" s="775">
        <f>G19*I19*E19</f>
        <v>0</v>
      </c>
      <c r="K19" s="776"/>
    </row>
    <row r="20" spans="1:11" hidden="1">
      <c r="A20" s="109">
        <v>2</v>
      </c>
      <c r="B20" s="297"/>
      <c r="C20" s="412" t="str">
        <f>' Шаблон материалов'!B3</f>
        <v>Труба 80 х 80 х 3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метр. Пог.</v>
      </c>
      <c r="G20" s="412">
        <f>' Шаблон материалов'!F3</f>
        <v>280</v>
      </c>
      <c r="H20" s="412"/>
      <c r="I20" s="413">
        <f t="shared" si="0"/>
        <v>0</v>
      </c>
      <c r="J20" s="775">
        <f t="shared" ref="J20:J83" si="1">G20*I20*E20</f>
        <v>0</v>
      </c>
      <c r="K20" s="776"/>
    </row>
    <row r="21" spans="1:11" hidden="1">
      <c r="A21" s="109">
        <v>3</v>
      </c>
      <c r="B21" s="297"/>
      <c r="C21" s="412" t="str">
        <f>' Шаблон материалов'!B4</f>
        <v>Акрил мол. 3 мм</v>
      </c>
      <c r="D21" s="412">
        <f>' Шаблон материалов'!C4</f>
        <v>1</v>
      </c>
      <c r="E21" s="412">
        <f>' Шаблон материалов'!D4</f>
        <v>1</v>
      </c>
      <c r="F21" s="412" t="str">
        <f>' Шаблон материалов'!E4</f>
        <v>кв. метр</v>
      </c>
      <c r="G21" s="412">
        <f>' Шаблон материалов'!F4</f>
        <v>1340</v>
      </c>
      <c r="H21" s="412"/>
      <c r="I21" s="413">
        <f t="shared" si="0"/>
        <v>0</v>
      </c>
      <c r="J21" s="775">
        <f t="shared" si="1"/>
        <v>0</v>
      </c>
      <c r="K21" s="776"/>
    </row>
    <row r="22" spans="1:11" hidden="1">
      <c r="A22" s="109">
        <v>4</v>
      </c>
      <c r="B22" s="297"/>
      <c r="C22" s="412" t="str">
        <f>' Шаблон материалов'!B5</f>
        <v>Уголок 50 х 50 х 5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метр. Пог.</v>
      </c>
      <c r="G22" s="412">
        <f>' Шаблон материалов'!F5</f>
        <v>140</v>
      </c>
      <c r="H22" s="412"/>
      <c r="I22" s="413">
        <f t="shared" si="0"/>
        <v>0</v>
      </c>
      <c r="J22" s="775">
        <f t="shared" si="1"/>
        <v>0</v>
      </c>
      <c r="K22" s="776"/>
    </row>
    <row r="23" spans="1:11" hidden="1">
      <c r="A23" s="109">
        <v>5</v>
      </c>
      <c r="B23" s="297"/>
      <c r="C23" s="412" t="str">
        <f>' Шаблон материалов'!B6</f>
        <v>Модуль светодиодный 5050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шт.</v>
      </c>
      <c r="G23" s="412">
        <f>' Шаблон материалов'!F6</f>
        <v>35</v>
      </c>
      <c r="H23" s="412"/>
      <c r="I23" s="413">
        <f t="shared" si="0"/>
        <v>0</v>
      </c>
      <c r="J23" s="775">
        <f t="shared" si="1"/>
        <v>0</v>
      </c>
      <c r="K23" s="776"/>
    </row>
    <row r="24" spans="1:11" hidden="1">
      <c r="A24" s="109">
        <v>6</v>
      </c>
      <c r="B24" s="297"/>
      <c r="C24" s="412" t="str">
        <f>' Шаблон материалов'!B7</f>
        <v>Блок питания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шт.</v>
      </c>
      <c r="G24" s="412">
        <f>' Шаблон материалов'!F7</f>
        <v>1200</v>
      </c>
      <c r="H24" s="412"/>
      <c r="I24" s="413">
        <f t="shared" si="0"/>
        <v>0</v>
      </c>
      <c r="J24" s="775">
        <f t="shared" si="1"/>
        <v>0</v>
      </c>
      <c r="K24" s="776"/>
    </row>
    <row r="25" spans="1:11" hidden="1">
      <c r="A25" s="109">
        <v>7</v>
      </c>
      <c r="B25" s="297"/>
      <c r="C25" s="412" t="str">
        <f>' Шаблон материалов'!B8</f>
        <v>Полноцветная печать транслюцентная</v>
      </c>
      <c r="D25" s="412">
        <f>' Шаблон материалов'!C8</f>
        <v>1</v>
      </c>
      <c r="E25" s="412">
        <f>' Шаблон материалов'!D8</f>
        <v>1</v>
      </c>
      <c r="F25" s="412" t="str">
        <f>' Шаблон материалов'!E8</f>
        <v>кв. метр</v>
      </c>
      <c r="G25" s="412">
        <f>' Шаблон материалов'!F8</f>
        <v>760</v>
      </c>
      <c r="H25" s="412"/>
      <c r="I25" s="413">
        <f t="shared" si="0"/>
        <v>0</v>
      </c>
      <c r="J25" s="775">
        <f t="shared" si="1"/>
        <v>0</v>
      </c>
      <c r="K25" s="776"/>
    </row>
    <row r="26" spans="1:11" hidden="1">
      <c r="A26" s="109">
        <v>8</v>
      </c>
      <c r="B26" s="297"/>
      <c r="C26" s="412" t="str">
        <f>' Шаблон материалов'!B9</f>
        <v>Провод 3-хжильный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метр. Пог.</v>
      </c>
      <c r="G26" s="412">
        <f>' Шаблон материалов'!F9</f>
        <v>26</v>
      </c>
      <c r="H26" s="412"/>
      <c r="I26" s="413">
        <f t="shared" si="0"/>
        <v>0</v>
      </c>
      <c r="J26" s="775">
        <f t="shared" si="1"/>
        <v>0</v>
      </c>
      <c r="K26" s="776"/>
    </row>
    <row r="27" spans="1:11" hidden="1">
      <c r="A27" s="109">
        <v>9</v>
      </c>
      <c r="B27" s="300"/>
      <c r="C27" s="412" t="str">
        <f>' Шаблон материалов'!B10</f>
        <v>Блок бетонный 1 х 1 х 0,15 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куб. метр</v>
      </c>
      <c r="G27" s="412">
        <f>' Шаблон материалов'!F10</f>
        <v>20000</v>
      </c>
      <c r="H27" s="412"/>
      <c r="I27" s="413">
        <f t="shared" si="0"/>
        <v>0</v>
      </c>
      <c r="J27" s="775">
        <f t="shared" si="1"/>
        <v>0</v>
      </c>
      <c r="K27" s="776"/>
    </row>
    <row r="28" spans="1:11" hidden="1">
      <c r="A28" s="109">
        <v>10</v>
      </c>
      <c r="B28" s="300"/>
      <c r="C28" s="412" t="str">
        <f>' Шаблон материалов'!B11</f>
        <v>Блок бетонный 2 х 3 х 0,7 м</v>
      </c>
      <c r="D28" s="412">
        <f>' Шаблон материалов'!C11</f>
        <v>1</v>
      </c>
      <c r="E28" s="412">
        <f>' Шаблон материалов'!D11</f>
        <v>1</v>
      </c>
      <c r="F28" s="412" t="str">
        <f>' Шаблон материалов'!E11</f>
        <v>куб. метр</v>
      </c>
      <c r="G28" s="412">
        <f>' Шаблон материалов'!F11</f>
        <v>20000</v>
      </c>
      <c r="H28" s="412"/>
      <c r="I28" s="413">
        <f t="shared" si="0"/>
        <v>0</v>
      </c>
      <c r="J28" s="775">
        <f t="shared" si="1"/>
        <v>0</v>
      </c>
      <c r="K28" s="776"/>
    </row>
    <row r="29" spans="1:11" hidden="1">
      <c r="A29" s="109">
        <v>11</v>
      </c>
      <c r="B29" s="300"/>
      <c r="C29" s="412">
        <f>' Шаблон материалов'!B12</f>
        <v>0</v>
      </c>
      <c r="D29" s="412">
        <f>' Шаблон материалов'!C12</f>
        <v>0</v>
      </c>
      <c r="E29" s="412">
        <f>' Шаблон материалов'!D12</f>
        <v>0</v>
      </c>
      <c r="F29" s="412">
        <f>' Шаблон материалов'!E12</f>
        <v>0</v>
      </c>
      <c r="G29" s="412">
        <f>' Шаблон материалов'!F12</f>
        <v>0</v>
      </c>
      <c r="H29" s="412"/>
      <c r="I29" s="413">
        <f t="shared" si="0"/>
        <v>0</v>
      </c>
      <c r="J29" s="775">
        <f t="shared" si="1"/>
        <v>0</v>
      </c>
      <c r="K29" s="776"/>
    </row>
    <row r="30" spans="1:11" hidden="1">
      <c r="A30" s="109">
        <v>12</v>
      </c>
      <c r="B30" s="300"/>
      <c r="C30" s="412">
        <f>' Шаблон материалов'!B13</f>
        <v>0</v>
      </c>
      <c r="D30" s="412">
        <f>' Шаблон материалов'!C13</f>
        <v>0</v>
      </c>
      <c r="E30" s="412">
        <f>' Шаблон материалов'!D13</f>
        <v>0</v>
      </c>
      <c r="F30" s="412">
        <f>' Шаблон материалов'!E13</f>
        <v>0</v>
      </c>
      <c r="G30" s="412">
        <f>' Шаблон материалов'!F13</f>
        <v>0</v>
      </c>
      <c r="H30" s="412"/>
      <c r="I30" s="413">
        <f t="shared" si="0"/>
        <v>0</v>
      </c>
      <c r="J30" s="775">
        <f t="shared" si="1"/>
        <v>0</v>
      </c>
      <c r="K30" s="776"/>
    </row>
    <row r="31" spans="1:11" hidden="1">
      <c r="A31" s="109">
        <v>13</v>
      </c>
      <c r="B31" s="300"/>
      <c r="C31" s="412">
        <f>' Шаблон материалов'!B14</f>
        <v>0</v>
      </c>
      <c r="D31" s="412">
        <f>' Шаблон материалов'!C14</f>
        <v>0</v>
      </c>
      <c r="E31" s="412">
        <f>' Шаблон материалов'!D14</f>
        <v>0</v>
      </c>
      <c r="F31" s="412">
        <f>' Шаблон материалов'!E14</f>
        <v>0</v>
      </c>
      <c r="G31" s="412">
        <f>' Шаблон материалов'!F14</f>
        <v>0</v>
      </c>
      <c r="H31" s="412"/>
      <c r="I31" s="413">
        <f t="shared" si="0"/>
        <v>0</v>
      </c>
      <c r="J31" s="775">
        <f t="shared" si="1"/>
        <v>0</v>
      </c>
      <c r="K31" s="776"/>
    </row>
    <row r="32" spans="1:11" hidden="1">
      <c r="A32" s="109">
        <v>14</v>
      </c>
      <c r="B32" s="300"/>
      <c r="C32" s="412">
        <f>' Шаблон материалов'!B15</f>
        <v>0</v>
      </c>
      <c r="D32" s="412">
        <f>' Шаблон материалов'!C15</f>
        <v>0</v>
      </c>
      <c r="E32" s="412">
        <f>' Шаблон материалов'!D15</f>
        <v>0</v>
      </c>
      <c r="F32" s="412">
        <f>' Шаблон материалов'!E15</f>
        <v>0</v>
      </c>
      <c r="G32" s="412">
        <f>' Шаблон материалов'!F15</f>
        <v>0</v>
      </c>
      <c r="H32" s="412"/>
      <c r="I32" s="413">
        <f t="shared" si="0"/>
        <v>0</v>
      </c>
      <c r="J32" s="775">
        <f t="shared" si="1"/>
        <v>0</v>
      </c>
      <c r="K32" s="776"/>
    </row>
    <row r="33" spans="1:11" hidden="1">
      <c r="A33" s="109">
        <v>15</v>
      </c>
      <c r="B33" s="300"/>
      <c r="C33" s="412">
        <f>' Шаблон материалов'!B16</f>
        <v>0</v>
      </c>
      <c r="D33" s="412">
        <f>' Шаблон материалов'!C16</f>
        <v>0</v>
      </c>
      <c r="E33" s="412">
        <f>' Шаблон материалов'!D16</f>
        <v>0</v>
      </c>
      <c r="F33" s="412">
        <f>' Шаблон материалов'!E16</f>
        <v>0</v>
      </c>
      <c r="G33" s="412">
        <f>' Шаблон материалов'!F16</f>
        <v>0</v>
      </c>
      <c r="H33" s="412"/>
      <c r="I33" s="413">
        <f t="shared" si="0"/>
        <v>0</v>
      </c>
      <c r="J33" s="775">
        <f t="shared" si="1"/>
        <v>0</v>
      </c>
      <c r="K33" s="776"/>
    </row>
    <row r="34" spans="1:11" hidden="1">
      <c r="A34" s="109">
        <v>16</v>
      </c>
      <c r="B34" s="300"/>
      <c r="C34" s="412">
        <f>' Шаблон материалов'!B17</f>
        <v>0</v>
      </c>
      <c r="D34" s="412">
        <f>' Шаблон материалов'!C17</f>
        <v>0</v>
      </c>
      <c r="E34" s="412">
        <f>' Шаблон материалов'!D17</f>
        <v>0</v>
      </c>
      <c r="F34" s="412">
        <f>' Шаблон материалов'!E17</f>
        <v>0</v>
      </c>
      <c r="G34" s="412">
        <f>' Шаблон материалов'!F17</f>
        <v>0</v>
      </c>
      <c r="H34" s="412"/>
      <c r="I34" s="413">
        <f t="shared" si="0"/>
        <v>0</v>
      </c>
      <c r="J34" s="775">
        <f t="shared" si="1"/>
        <v>0</v>
      </c>
      <c r="K34" s="776"/>
    </row>
    <row r="35" spans="1:11" hidden="1">
      <c r="A35" s="109">
        <v>17</v>
      </c>
      <c r="B35" s="300"/>
      <c r="C35" s="412">
        <f>' Шаблон материалов'!B18</f>
        <v>0</v>
      </c>
      <c r="D35" s="412">
        <f>' Шаблон материалов'!C18</f>
        <v>0</v>
      </c>
      <c r="E35" s="412">
        <f>' Шаблон материалов'!D18</f>
        <v>0</v>
      </c>
      <c r="F35" s="412">
        <f>' Шаблон материалов'!E18</f>
        <v>0</v>
      </c>
      <c r="G35" s="412">
        <f>' Шаблон материалов'!F18</f>
        <v>0</v>
      </c>
      <c r="H35" s="412"/>
      <c r="I35" s="413">
        <f t="shared" si="0"/>
        <v>0</v>
      </c>
      <c r="J35" s="775">
        <f t="shared" si="1"/>
        <v>0</v>
      </c>
      <c r="K35" s="776"/>
    </row>
    <row r="36" spans="1:11" hidden="1">
      <c r="A36" s="109">
        <v>18</v>
      </c>
      <c r="B36" s="300"/>
      <c r="C36" s="412">
        <f>' Шаблон материалов'!B19</f>
        <v>0</v>
      </c>
      <c r="D36" s="412">
        <f>' Шаблон материалов'!C19</f>
        <v>0</v>
      </c>
      <c r="E36" s="412">
        <f>' Шаблон материалов'!D19</f>
        <v>0</v>
      </c>
      <c r="F36" s="412">
        <f>' Шаблон материалов'!E19</f>
        <v>0</v>
      </c>
      <c r="G36" s="412">
        <f>' Шаблон материалов'!F19</f>
        <v>0</v>
      </c>
      <c r="H36" s="412"/>
      <c r="I36" s="413">
        <f t="shared" si="0"/>
        <v>0</v>
      </c>
      <c r="J36" s="775">
        <f t="shared" si="1"/>
        <v>0</v>
      </c>
      <c r="K36" s="776"/>
    </row>
    <row r="37" spans="1:11" hidden="1">
      <c r="A37" s="109">
        <v>19</v>
      </c>
      <c r="B37" s="300"/>
      <c r="C37" s="412">
        <f>' Шаблон материалов'!B20</f>
        <v>0</v>
      </c>
      <c r="D37" s="412">
        <f>' Шаблон материалов'!C20</f>
        <v>0</v>
      </c>
      <c r="E37" s="412">
        <f>' Шаблон материалов'!D20</f>
        <v>0</v>
      </c>
      <c r="F37" s="412">
        <f>' Шаблон материалов'!E20</f>
        <v>0</v>
      </c>
      <c r="G37" s="412">
        <f>' Шаблон материалов'!F20</f>
        <v>0</v>
      </c>
      <c r="H37" s="412"/>
      <c r="I37" s="413">
        <f t="shared" si="0"/>
        <v>0</v>
      </c>
      <c r="J37" s="775">
        <f t="shared" si="1"/>
        <v>0</v>
      </c>
      <c r="K37" s="776"/>
    </row>
    <row r="38" spans="1:11" hidden="1">
      <c r="A38" s="109">
        <v>20</v>
      </c>
      <c r="B38" s="300"/>
      <c r="C38" s="412">
        <f>' Шаблон материалов'!B21</f>
        <v>0</v>
      </c>
      <c r="D38" s="412">
        <f>' Шаблон материалов'!C21</f>
        <v>0</v>
      </c>
      <c r="E38" s="412">
        <f>' Шаблон материалов'!D21</f>
        <v>0</v>
      </c>
      <c r="F38" s="412">
        <f>' Шаблон материалов'!E21</f>
        <v>0</v>
      </c>
      <c r="G38" s="412">
        <f>' Шаблон материалов'!F21</f>
        <v>0</v>
      </c>
      <c r="H38" s="412"/>
      <c r="I38" s="413">
        <f t="shared" si="0"/>
        <v>0</v>
      </c>
      <c r="J38" s="775">
        <f t="shared" si="1"/>
        <v>0</v>
      </c>
      <c r="K38" s="776"/>
    </row>
    <row r="39" spans="1:11" hidden="1">
      <c r="A39" s="109">
        <v>21</v>
      </c>
      <c r="B39" s="300"/>
      <c r="C39" s="412">
        <f>' Шаблон материалов'!B22</f>
        <v>0</v>
      </c>
      <c r="D39" s="412">
        <f>' Шаблон материалов'!C22</f>
        <v>0</v>
      </c>
      <c r="E39" s="412">
        <f>' Шаблон материалов'!D22</f>
        <v>0</v>
      </c>
      <c r="F39" s="412">
        <f>' Шаблон материалов'!E22</f>
        <v>0</v>
      </c>
      <c r="G39" s="412">
        <f>' Шаблон материалов'!F22</f>
        <v>0</v>
      </c>
      <c r="H39" s="412"/>
      <c r="I39" s="413">
        <f t="shared" si="0"/>
        <v>0</v>
      </c>
      <c r="J39" s="775">
        <f t="shared" si="1"/>
        <v>0</v>
      </c>
      <c r="K39" s="776"/>
    </row>
    <row r="40" spans="1:11" hidden="1">
      <c r="A40" s="109">
        <v>22</v>
      </c>
      <c r="B40" s="300"/>
      <c r="C40" s="412">
        <f>' Шаблон материалов'!B23</f>
        <v>0</v>
      </c>
      <c r="D40" s="412">
        <f>' Шаблон материалов'!C23</f>
        <v>0</v>
      </c>
      <c r="E40" s="412">
        <f>' Шаблон материалов'!D23</f>
        <v>0</v>
      </c>
      <c r="F40" s="412">
        <f>' Шаблон материалов'!E23</f>
        <v>0</v>
      </c>
      <c r="G40" s="412">
        <f>' Шаблон материалов'!F23</f>
        <v>0</v>
      </c>
      <c r="H40" s="412"/>
      <c r="I40" s="413">
        <f t="shared" si="0"/>
        <v>0</v>
      </c>
      <c r="J40" s="775">
        <f t="shared" si="1"/>
        <v>0</v>
      </c>
      <c r="K40" s="776"/>
    </row>
    <row r="41" spans="1:11" hidden="1">
      <c r="A41" s="109">
        <v>23</v>
      </c>
      <c r="B41" s="300"/>
      <c r="C41" s="412">
        <f>' Шаблон материалов'!B24</f>
        <v>0</v>
      </c>
      <c r="D41" s="412">
        <f>' Шаблон материалов'!C24</f>
        <v>0</v>
      </c>
      <c r="E41" s="412">
        <f>' Шаблон материалов'!D24</f>
        <v>0</v>
      </c>
      <c r="F41" s="412">
        <f>' Шаблон материалов'!E24</f>
        <v>0</v>
      </c>
      <c r="G41" s="412">
        <f>' Шаблон материалов'!F24</f>
        <v>0</v>
      </c>
      <c r="H41" s="412"/>
      <c r="I41" s="413">
        <f t="shared" si="0"/>
        <v>0</v>
      </c>
      <c r="J41" s="775">
        <f t="shared" si="1"/>
        <v>0</v>
      </c>
      <c r="K41" s="776"/>
    </row>
    <row r="42" spans="1:11" hidden="1">
      <c r="A42" s="109">
        <v>24</v>
      </c>
      <c r="B42" s="300"/>
      <c r="C42" s="412">
        <f>' Шаблон материалов'!B25</f>
        <v>0</v>
      </c>
      <c r="D42" s="412">
        <f>' Шаблон материалов'!C25</f>
        <v>0</v>
      </c>
      <c r="E42" s="412">
        <f>' Шаблон материалов'!D25</f>
        <v>0</v>
      </c>
      <c r="F42" s="412">
        <f>' Шаблон материалов'!E25</f>
        <v>0</v>
      </c>
      <c r="G42" s="412">
        <f>' Шаблон материалов'!F25</f>
        <v>0</v>
      </c>
      <c r="H42" s="412"/>
      <c r="I42" s="413">
        <f t="shared" si="0"/>
        <v>0</v>
      </c>
      <c r="J42" s="775">
        <f t="shared" si="1"/>
        <v>0</v>
      </c>
      <c r="K42" s="776"/>
    </row>
    <row r="43" spans="1:11" hidden="1">
      <c r="A43" s="109">
        <v>25</v>
      </c>
      <c r="B43" s="300"/>
      <c r="C43" s="412">
        <f>' Шаблон материалов'!B26</f>
        <v>0</v>
      </c>
      <c r="D43" s="412">
        <f>' Шаблон материалов'!C26</f>
        <v>0</v>
      </c>
      <c r="E43" s="412">
        <f>' Шаблон материалов'!D26</f>
        <v>0</v>
      </c>
      <c r="F43" s="412">
        <f>' Шаблон материалов'!E26</f>
        <v>0</v>
      </c>
      <c r="G43" s="412">
        <f>' Шаблон материалов'!F26</f>
        <v>0</v>
      </c>
      <c r="H43" s="412"/>
      <c r="I43" s="413">
        <f t="shared" si="0"/>
        <v>0</v>
      </c>
      <c r="J43" s="775">
        <f t="shared" si="1"/>
        <v>0</v>
      </c>
      <c r="K43" s="776"/>
    </row>
    <row r="44" spans="1:11" hidden="1">
      <c r="A44" s="109">
        <v>26</v>
      </c>
      <c r="B44" s="300"/>
      <c r="C44" s="412">
        <f>' Шаблон материалов'!B27</f>
        <v>0</v>
      </c>
      <c r="D44" s="412">
        <f>' Шаблон материалов'!C27</f>
        <v>0</v>
      </c>
      <c r="E44" s="412">
        <f>' Шаблон материалов'!D27</f>
        <v>0</v>
      </c>
      <c r="F44" s="412">
        <f>' Шаблон материалов'!E27</f>
        <v>0</v>
      </c>
      <c r="G44" s="412">
        <f>' Шаблон материалов'!F27</f>
        <v>0</v>
      </c>
      <c r="H44" s="412"/>
      <c r="I44" s="413">
        <f t="shared" si="0"/>
        <v>0</v>
      </c>
      <c r="J44" s="775">
        <f t="shared" si="1"/>
        <v>0</v>
      </c>
      <c r="K44" s="776"/>
    </row>
    <row r="45" spans="1:11" hidden="1">
      <c r="A45" s="109">
        <v>27</v>
      </c>
      <c r="B45" s="300"/>
      <c r="C45" s="412">
        <f>' Шаблон материалов'!B28</f>
        <v>0</v>
      </c>
      <c r="D45" s="412">
        <f>' Шаблон материалов'!C28</f>
        <v>0</v>
      </c>
      <c r="E45" s="412">
        <f>' Шаблон материалов'!D28</f>
        <v>0</v>
      </c>
      <c r="F45" s="412">
        <f>' Шаблон материалов'!E28</f>
        <v>0</v>
      </c>
      <c r="G45" s="412">
        <f>' Шаблон материалов'!F28</f>
        <v>0</v>
      </c>
      <c r="H45" s="412"/>
      <c r="I45" s="413">
        <f t="shared" si="0"/>
        <v>0</v>
      </c>
      <c r="J45" s="775">
        <f t="shared" si="1"/>
        <v>0</v>
      </c>
      <c r="K45" s="776"/>
    </row>
    <row r="46" spans="1:11" hidden="1">
      <c r="A46" s="109">
        <v>28</v>
      </c>
      <c r="B46" s="300"/>
      <c r="C46" s="412">
        <f>' Шаблон материалов'!B29</f>
        <v>0</v>
      </c>
      <c r="D46" s="412">
        <f>' Шаблон материалов'!C29</f>
        <v>0</v>
      </c>
      <c r="E46" s="412">
        <f>' Шаблон материалов'!D29</f>
        <v>0</v>
      </c>
      <c r="F46" s="412">
        <f>' Шаблон материалов'!E29</f>
        <v>0</v>
      </c>
      <c r="G46" s="412">
        <f>' Шаблон материалов'!F29</f>
        <v>0</v>
      </c>
      <c r="H46" s="412"/>
      <c r="I46" s="413">
        <f t="shared" si="0"/>
        <v>0</v>
      </c>
      <c r="J46" s="775">
        <f t="shared" si="1"/>
        <v>0</v>
      </c>
      <c r="K46" s="776"/>
    </row>
    <row r="47" spans="1:11" hidden="1">
      <c r="A47" s="109">
        <v>29</v>
      </c>
      <c r="B47" s="300"/>
      <c r="C47" s="412">
        <f>' Шаблон материалов'!B30</f>
        <v>0</v>
      </c>
      <c r="D47" s="412">
        <f>' Шаблон материалов'!C30</f>
        <v>0</v>
      </c>
      <c r="E47" s="412">
        <f>' Шаблон материалов'!D30</f>
        <v>0</v>
      </c>
      <c r="F47" s="412">
        <f>' Шаблон материалов'!E30</f>
        <v>0</v>
      </c>
      <c r="G47" s="412">
        <f>' Шаблон материалов'!F30</f>
        <v>0</v>
      </c>
      <c r="H47" s="412"/>
      <c r="I47" s="413">
        <f t="shared" si="0"/>
        <v>0</v>
      </c>
      <c r="J47" s="775">
        <f t="shared" si="1"/>
        <v>0</v>
      </c>
      <c r="K47" s="776"/>
    </row>
    <row r="48" spans="1:11" hidden="1">
      <c r="A48" s="109">
        <v>30</v>
      </c>
      <c r="B48" s="300"/>
      <c r="C48" s="412">
        <f>' Шаблон материалов'!B31</f>
        <v>0</v>
      </c>
      <c r="D48" s="412">
        <f>' Шаблон материалов'!C31</f>
        <v>0</v>
      </c>
      <c r="E48" s="412">
        <f>' Шаблон материалов'!D31</f>
        <v>0</v>
      </c>
      <c r="F48" s="412">
        <f>' Шаблон материалов'!E31</f>
        <v>0</v>
      </c>
      <c r="G48" s="412">
        <f>' Шаблон материалов'!F31</f>
        <v>0</v>
      </c>
      <c r="H48" s="412"/>
      <c r="I48" s="413">
        <f t="shared" si="0"/>
        <v>0</v>
      </c>
      <c r="J48" s="775">
        <f t="shared" si="1"/>
        <v>0</v>
      </c>
      <c r="K48" s="776"/>
    </row>
    <row r="49" spans="1:11" hidden="1">
      <c r="A49" s="109">
        <v>31</v>
      </c>
      <c r="B49" s="300"/>
      <c r="C49" s="412">
        <f>' Шаблон материалов'!B32</f>
        <v>0</v>
      </c>
      <c r="D49" s="412">
        <f>' Шаблон материалов'!C32</f>
        <v>0</v>
      </c>
      <c r="E49" s="412">
        <f>' Шаблон материалов'!D32</f>
        <v>0</v>
      </c>
      <c r="F49" s="412">
        <f>' Шаблон материалов'!E32</f>
        <v>0</v>
      </c>
      <c r="G49" s="412">
        <f>' Шаблон материалов'!F32</f>
        <v>0</v>
      </c>
      <c r="H49" s="412"/>
      <c r="I49" s="413">
        <f t="shared" si="0"/>
        <v>0</v>
      </c>
      <c r="J49" s="775">
        <f t="shared" si="1"/>
        <v>0</v>
      </c>
      <c r="K49" s="776"/>
    </row>
    <row r="50" spans="1:11" hidden="1">
      <c r="A50" s="109">
        <v>32</v>
      </c>
      <c r="B50" s="300"/>
      <c r="C50" s="412">
        <f>' Шаблон материалов'!B33</f>
        <v>0</v>
      </c>
      <c r="D50" s="412">
        <f>' Шаблон материалов'!C33</f>
        <v>0</v>
      </c>
      <c r="E50" s="412">
        <f>' Шаблон материалов'!D33</f>
        <v>0</v>
      </c>
      <c r="F50" s="412">
        <f>' Шаблон материалов'!E33</f>
        <v>0</v>
      </c>
      <c r="G50" s="412">
        <f>' Шаблон материалов'!F33</f>
        <v>0</v>
      </c>
      <c r="H50" s="412"/>
      <c r="I50" s="413">
        <f t="shared" si="0"/>
        <v>0</v>
      </c>
      <c r="J50" s="775">
        <f t="shared" si="1"/>
        <v>0</v>
      </c>
      <c r="K50" s="776"/>
    </row>
    <row r="51" spans="1:11" hidden="1">
      <c r="A51" s="109">
        <v>33</v>
      </c>
      <c r="B51" s="300"/>
      <c r="C51" s="412">
        <f>' Шаблон материалов'!B34</f>
        <v>0</v>
      </c>
      <c r="D51" s="412">
        <f>' Шаблон материалов'!C34</f>
        <v>0</v>
      </c>
      <c r="E51" s="412">
        <f>' Шаблон материалов'!D34</f>
        <v>0</v>
      </c>
      <c r="F51" s="412">
        <f>' Шаблон материалов'!E34</f>
        <v>0</v>
      </c>
      <c r="G51" s="412">
        <f>' Шаблон материалов'!F34</f>
        <v>0</v>
      </c>
      <c r="H51" s="412"/>
      <c r="I51" s="413">
        <f t="shared" si="0"/>
        <v>0</v>
      </c>
      <c r="J51" s="775">
        <f t="shared" si="1"/>
        <v>0</v>
      </c>
      <c r="K51" s="776"/>
    </row>
    <row r="52" spans="1:11" hidden="1">
      <c r="A52" s="109">
        <v>34</v>
      </c>
      <c r="B52" s="300"/>
      <c r="C52" s="412">
        <f>' Шаблон материалов'!B35</f>
        <v>0</v>
      </c>
      <c r="D52" s="412">
        <f>' Шаблон материалов'!C35</f>
        <v>0</v>
      </c>
      <c r="E52" s="412">
        <f>' Шаблон материалов'!D35</f>
        <v>0</v>
      </c>
      <c r="F52" s="412">
        <f>' Шаблон материалов'!E35</f>
        <v>0</v>
      </c>
      <c r="G52" s="412">
        <f>' Шаблон материалов'!F35</f>
        <v>0</v>
      </c>
      <c r="H52" s="412"/>
      <c r="I52" s="413">
        <f t="shared" si="0"/>
        <v>0</v>
      </c>
      <c r="J52" s="775">
        <f t="shared" si="1"/>
        <v>0</v>
      </c>
      <c r="K52" s="776"/>
    </row>
    <row r="53" spans="1:11" hidden="1">
      <c r="A53" s="109">
        <v>35</v>
      </c>
      <c r="B53" s="300"/>
      <c r="C53" s="412">
        <f>' Шаблон материалов'!B36</f>
        <v>0</v>
      </c>
      <c r="D53" s="412">
        <f>' Шаблон материалов'!C36</f>
        <v>0</v>
      </c>
      <c r="E53" s="412">
        <f>' Шаблон материалов'!D36</f>
        <v>0</v>
      </c>
      <c r="F53" s="412">
        <f>' Шаблон материалов'!E36</f>
        <v>0</v>
      </c>
      <c r="G53" s="412">
        <f>' Шаблон материалов'!F36</f>
        <v>0</v>
      </c>
      <c r="H53" s="412"/>
      <c r="I53" s="413">
        <f t="shared" si="0"/>
        <v>0</v>
      </c>
      <c r="J53" s="775">
        <f t="shared" si="1"/>
        <v>0</v>
      </c>
      <c r="K53" s="776"/>
    </row>
    <row r="54" spans="1:11" hidden="1">
      <c r="A54" s="109">
        <v>36</v>
      </c>
      <c r="B54" s="300"/>
      <c r="C54" s="412">
        <f>' Шаблон материалов'!B37</f>
        <v>0</v>
      </c>
      <c r="D54" s="412">
        <f>' Шаблон материалов'!C37</f>
        <v>0</v>
      </c>
      <c r="E54" s="412">
        <f>' Шаблон материалов'!D37</f>
        <v>0</v>
      </c>
      <c r="F54" s="412">
        <f>' Шаблон материалов'!E37</f>
        <v>0</v>
      </c>
      <c r="G54" s="412">
        <f>' Шаблон материалов'!F37</f>
        <v>0</v>
      </c>
      <c r="H54" s="412"/>
      <c r="I54" s="413">
        <f t="shared" si="0"/>
        <v>0</v>
      </c>
      <c r="J54" s="775">
        <f t="shared" si="1"/>
        <v>0</v>
      </c>
      <c r="K54" s="776"/>
    </row>
    <row r="55" spans="1:11" hidden="1">
      <c r="A55" s="109">
        <v>37</v>
      </c>
      <c r="B55" s="300"/>
      <c r="C55" s="412">
        <f>' Шаблон материалов'!B38</f>
        <v>0</v>
      </c>
      <c r="D55" s="412">
        <f>' Шаблон материалов'!C38</f>
        <v>0</v>
      </c>
      <c r="E55" s="412">
        <f>' Шаблон материалов'!D38</f>
        <v>0</v>
      </c>
      <c r="F55" s="412">
        <f>' Шаблон материалов'!E38</f>
        <v>0</v>
      </c>
      <c r="G55" s="412">
        <f>' Шаблон материалов'!F38</f>
        <v>0</v>
      </c>
      <c r="H55" s="412"/>
      <c r="I55" s="413">
        <f t="shared" si="0"/>
        <v>0</v>
      </c>
      <c r="J55" s="775">
        <f t="shared" si="1"/>
        <v>0</v>
      </c>
      <c r="K55" s="776"/>
    </row>
    <row r="56" spans="1:11" hidden="1">
      <c r="A56" s="109">
        <v>38</v>
      </c>
      <c r="B56" s="300"/>
      <c r="C56" s="412">
        <f>' Шаблон материалов'!B39</f>
        <v>0</v>
      </c>
      <c r="D56" s="412">
        <f>' Шаблон материалов'!C39</f>
        <v>0</v>
      </c>
      <c r="E56" s="412">
        <f>' Шаблон материалов'!D39</f>
        <v>0</v>
      </c>
      <c r="F56" s="412">
        <f>' Шаблон материалов'!E39</f>
        <v>0</v>
      </c>
      <c r="G56" s="412">
        <f>' Шаблон материалов'!F39</f>
        <v>0</v>
      </c>
      <c r="H56" s="412"/>
      <c r="I56" s="413">
        <f t="shared" si="0"/>
        <v>0</v>
      </c>
      <c r="J56" s="775">
        <f t="shared" si="1"/>
        <v>0</v>
      </c>
      <c r="K56" s="776"/>
    </row>
    <row r="57" spans="1:11" hidden="1">
      <c r="A57" s="109">
        <v>39</v>
      </c>
      <c r="B57" s="300"/>
      <c r="C57" s="412">
        <f>' Шаблон материалов'!B40</f>
        <v>0</v>
      </c>
      <c r="D57" s="412">
        <f>' Шаблон материалов'!C40</f>
        <v>0</v>
      </c>
      <c r="E57" s="412">
        <f>' Шаблон материалов'!D40</f>
        <v>0</v>
      </c>
      <c r="F57" s="412">
        <f>' Шаблон материалов'!E40</f>
        <v>0</v>
      </c>
      <c r="G57" s="412">
        <f>' Шаблон материалов'!F40</f>
        <v>0</v>
      </c>
      <c r="H57" s="412"/>
      <c r="I57" s="413">
        <f t="shared" si="0"/>
        <v>0</v>
      </c>
      <c r="J57" s="775">
        <f t="shared" si="1"/>
        <v>0</v>
      </c>
      <c r="K57" s="776"/>
    </row>
    <row r="58" spans="1:11" hidden="1">
      <c r="A58" s="109">
        <v>40</v>
      </c>
      <c r="B58" s="300"/>
      <c r="C58" s="412">
        <f>' Шаблон материалов'!B41</f>
        <v>0</v>
      </c>
      <c r="D58" s="412">
        <f>' Шаблон материалов'!C41</f>
        <v>0</v>
      </c>
      <c r="E58" s="412">
        <f>' Шаблон материалов'!D41</f>
        <v>0</v>
      </c>
      <c r="F58" s="412">
        <f>' Шаблон материалов'!E41</f>
        <v>0</v>
      </c>
      <c r="G58" s="412">
        <f>' Шаблон материалов'!F41</f>
        <v>0</v>
      </c>
      <c r="H58" s="412"/>
      <c r="I58" s="413">
        <f t="shared" si="0"/>
        <v>0</v>
      </c>
      <c r="J58" s="775">
        <f t="shared" si="1"/>
        <v>0</v>
      </c>
      <c r="K58" s="776"/>
    </row>
    <row r="59" spans="1:11" hidden="1">
      <c r="A59" s="109">
        <v>41</v>
      </c>
      <c r="B59" s="300"/>
      <c r="C59" s="412">
        <f>' Шаблон материалов'!B42</f>
        <v>0</v>
      </c>
      <c r="D59" s="412">
        <f>' Шаблон материалов'!C42</f>
        <v>0</v>
      </c>
      <c r="E59" s="412">
        <f>' Шаблон материалов'!D42</f>
        <v>0</v>
      </c>
      <c r="F59" s="412">
        <f>' Шаблон материалов'!E42</f>
        <v>0</v>
      </c>
      <c r="G59" s="412">
        <f>' Шаблон материалов'!F42</f>
        <v>0</v>
      </c>
      <c r="H59" s="412"/>
      <c r="I59" s="413">
        <f t="shared" si="0"/>
        <v>0</v>
      </c>
      <c r="J59" s="775">
        <f t="shared" si="1"/>
        <v>0</v>
      </c>
      <c r="K59" s="776"/>
    </row>
    <row r="60" spans="1:11" hidden="1">
      <c r="A60" s="109">
        <v>42</v>
      </c>
      <c r="B60" s="300"/>
      <c r="C60" s="412">
        <f>' Шаблон материалов'!B43</f>
        <v>0</v>
      </c>
      <c r="D60" s="412">
        <f>' Шаблон материалов'!C43</f>
        <v>0</v>
      </c>
      <c r="E60" s="412">
        <f>' Шаблон материалов'!D43</f>
        <v>0</v>
      </c>
      <c r="F60" s="412">
        <f>' Шаблон материалов'!E43</f>
        <v>0</v>
      </c>
      <c r="G60" s="412">
        <f>' Шаблон материалов'!F43</f>
        <v>0</v>
      </c>
      <c r="H60" s="412"/>
      <c r="I60" s="413">
        <f t="shared" si="0"/>
        <v>0</v>
      </c>
      <c r="J60" s="775">
        <f t="shared" si="1"/>
        <v>0</v>
      </c>
      <c r="K60" s="776"/>
    </row>
    <row r="61" spans="1:11" hidden="1">
      <c r="A61" s="109">
        <v>43</v>
      </c>
      <c r="B61" s="300"/>
      <c r="C61" s="412">
        <f>' Шаблон материалов'!B44</f>
        <v>0</v>
      </c>
      <c r="D61" s="412">
        <f>' Шаблон материалов'!C44</f>
        <v>0</v>
      </c>
      <c r="E61" s="412">
        <f>' Шаблон материалов'!D44</f>
        <v>0</v>
      </c>
      <c r="F61" s="412">
        <f>' Шаблон материалов'!E44</f>
        <v>0</v>
      </c>
      <c r="G61" s="412">
        <f>' Шаблон материалов'!F44</f>
        <v>0</v>
      </c>
      <c r="H61" s="412"/>
      <c r="I61" s="413">
        <f t="shared" si="0"/>
        <v>0</v>
      </c>
      <c r="J61" s="775">
        <f t="shared" si="1"/>
        <v>0</v>
      </c>
      <c r="K61" s="776"/>
    </row>
    <row r="62" spans="1:11" hidden="1">
      <c r="A62" s="109">
        <v>44</v>
      </c>
      <c r="B62" s="300"/>
      <c r="C62" s="412">
        <f>' Шаблон материалов'!B45</f>
        <v>0</v>
      </c>
      <c r="D62" s="412">
        <f>' Шаблон материалов'!C45</f>
        <v>0</v>
      </c>
      <c r="E62" s="412">
        <f>' Шаблон материалов'!D45</f>
        <v>0</v>
      </c>
      <c r="F62" s="412">
        <f>' Шаблон материалов'!E45</f>
        <v>0</v>
      </c>
      <c r="G62" s="412">
        <f>' Шаблон материалов'!F45</f>
        <v>0</v>
      </c>
      <c r="H62" s="412"/>
      <c r="I62" s="413">
        <f t="shared" si="0"/>
        <v>0</v>
      </c>
      <c r="J62" s="775">
        <f t="shared" si="1"/>
        <v>0</v>
      </c>
      <c r="K62" s="776"/>
    </row>
    <row r="63" spans="1:11" hidden="1">
      <c r="A63" s="109">
        <v>45</v>
      </c>
      <c r="B63" s="300"/>
      <c r="C63" s="412">
        <f>' Шаблон материалов'!B46</f>
        <v>0</v>
      </c>
      <c r="D63" s="412">
        <f>' Шаблон материалов'!C46</f>
        <v>0</v>
      </c>
      <c r="E63" s="412">
        <f>' Шаблон материалов'!D46</f>
        <v>0</v>
      </c>
      <c r="F63" s="412">
        <f>' Шаблон материалов'!E46</f>
        <v>0</v>
      </c>
      <c r="G63" s="412">
        <f>' Шаблон материалов'!F46</f>
        <v>0</v>
      </c>
      <c r="H63" s="412"/>
      <c r="I63" s="413">
        <f t="shared" si="0"/>
        <v>0</v>
      </c>
      <c r="J63" s="775">
        <f t="shared" si="1"/>
        <v>0</v>
      </c>
      <c r="K63" s="776"/>
    </row>
    <row r="64" spans="1:11" hidden="1">
      <c r="A64" s="109">
        <v>46</v>
      </c>
      <c r="B64" s="300"/>
      <c r="C64" s="412">
        <f>' Шаблон материалов'!B47</f>
        <v>0</v>
      </c>
      <c r="D64" s="412">
        <f>' Шаблон материалов'!C47</f>
        <v>0</v>
      </c>
      <c r="E64" s="412">
        <f>' Шаблон материалов'!D47</f>
        <v>0</v>
      </c>
      <c r="F64" s="412">
        <f>' Шаблон материалов'!E47</f>
        <v>0</v>
      </c>
      <c r="G64" s="412">
        <f>' Шаблон материалов'!F47</f>
        <v>0</v>
      </c>
      <c r="H64" s="412"/>
      <c r="I64" s="413">
        <f t="shared" si="0"/>
        <v>0</v>
      </c>
      <c r="J64" s="775">
        <f t="shared" si="1"/>
        <v>0</v>
      </c>
      <c r="K64" s="776"/>
    </row>
    <row r="65" spans="1:11" hidden="1">
      <c r="A65" s="109">
        <v>47</v>
      </c>
      <c r="B65" s="300"/>
      <c r="C65" s="412">
        <f>' Шаблон материалов'!B48</f>
        <v>0</v>
      </c>
      <c r="D65" s="412">
        <f>' Шаблон материалов'!C48</f>
        <v>0</v>
      </c>
      <c r="E65" s="412">
        <f>' Шаблон материалов'!D48</f>
        <v>0</v>
      </c>
      <c r="F65" s="412">
        <f>' Шаблон материалов'!E48</f>
        <v>0</v>
      </c>
      <c r="G65" s="412">
        <f>' Шаблон материалов'!F48</f>
        <v>0</v>
      </c>
      <c r="H65" s="412"/>
      <c r="I65" s="413">
        <f t="shared" si="0"/>
        <v>0</v>
      </c>
      <c r="J65" s="775">
        <f t="shared" si="1"/>
        <v>0</v>
      </c>
      <c r="K65" s="776"/>
    </row>
    <row r="66" spans="1:11" hidden="1">
      <c r="A66" s="109">
        <v>48</v>
      </c>
      <c r="B66" s="300"/>
      <c r="C66" s="412">
        <f>' Шаблон материалов'!B49</f>
        <v>0</v>
      </c>
      <c r="D66" s="412">
        <f>' Шаблон материалов'!C49</f>
        <v>0</v>
      </c>
      <c r="E66" s="412">
        <f>' Шаблон материалов'!D49</f>
        <v>0</v>
      </c>
      <c r="F66" s="412">
        <f>' Шаблон материалов'!E49</f>
        <v>0</v>
      </c>
      <c r="G66" s="412">
        <f>' Шаблон материалов'!F49</f>
        <v>0</v>
      </c>
      <c r="H66" s="412"/>
      <c r="I66" s="413">
        <f t="shared" si="0"/>
        <v>0</v>
      </c>
      <c r="J66" s="775">
        <f t="shared" si="1"/>
        <v>0</v>
      </c>
      <c r="K66" s="776"/>
    </row>
    <row r="67" spans="1:11" hidden="1">
      <c r="A67" s="109">
        <v>49</v>
      </c>
      <c r="B67" s="300"/>
      <c r="C67" s="412">
        <f>' Шаблон материалов'!B50</f>
        <v>0</v>
      </c>
      <c r="D67" s="412">
        <f>' Шаблон материалов'!C50</f>
        <v>0</v>
      </c>
      <c r="E67" s="412">
        <f>' Шаблон материалов'!D50</f>
        <v>0</v>
      </c>
      <c r="F67" s="412">
        <f>' Шаблон материалов'!E50</f>
        <v>0</v>
      </c>
      <c r="G67" s="412">
        <f>' Шаблон материалов'!F50</f>
        <v>0</v>
      </c>
      <c r="H67" s="412"/>
      <c r="I67" s="413">
        <f t="shared" si="0"/>
        <v>0</v>
      </c>
      <c r="J67" s="775">
        <f t="shared" si="1"/>
        <v>0</v>
      </c>
      <c r="K67" s="776"/>
    </row>
    <row r="68" spans="1:11" hidden="1">
      <c r="A68" s="109">
        <v>50</v>
      </c>
      <c r="B68" s="300"/>
      <c r="C68" s="412">
        <f>' Шаблон материалов'!B51</f>
        <v>0</v>
      </c>
      <c r="D68" s="412">
        <f>' Шаблон материалов'!C51</f>
        <v>0</v>
      </c>
      <c r="E68" s="412">
        <f>' Шаблон материалов'!D51</f>
        <v>0</v>
      </c>
      <c r="F68" s="412">
        <f>' Шаблон материалов'!E51</f>
        <v>0</v>
      </c>
      <c r="G68" s="412">
        <f>' Шаблон материалов'!F51</f>
        <v>0</v>
      </c>
      <c r="H68" s="412"/>
      <c r="I68" s="413">
        <f t="shared" si="0"/>
        <v>0</v>
      </c>
      <c r="J68" s="775">
        <f t="shared" si="1"/>
        <v>0</v>
      </c>
      <c r="K68" s="776"/>
    </row>
    <row r="69" spans="1:11" hidden="1">
      <c r="A69" s="109">
        <v>51</v>
      </c>
      <c r="B69" s="300"/>
      <c r="C69" s="412">
        <f>' Шаблон материалов'!B52</f>
        <v>0</v>
      </c>
      <c r="D69" s="412">
        <f>' Шаблон материалов'!C52</f>
        <v>0</v>
      </c>
      <c r="E69" s="412">
        <f>' Шаблон материалов'!D52</f>
        <v>0</v>
      </c>
      <c r="F69" s="412">
        <f>' Шаблон материалов'!E52</f>
        <v>0</v>
      </c>
      <c r="G69" s="412">
        <f>' Шаблон материалов'!F52</f>
        <v>0</v>
      </c>
      <c r="H69" s="412"/>
      <c r="I69" s="413">
        <f t="shared" si="0"/>
        <v>0</v>
      </c>
      <c r="J69" s="775">
        <f t="shared" si="1"/>
        <v>0</v>
      </c>
      <c r="K69" s="776"/>
    </row>
    <row r="70" spans="1:11" hidden="1">
      <c r="A70" s="109">
        <v>52</v>
      </c>
      <c r="B70" s="300"/>
      <c r="C70" s="412">
        <f>' Шаблон материалов'!B53</f>
        <v>0</v>
      </c>
      <c r="D70" s="412">
        <f>' Шаблон материалов'!C53</f>
        <v>0</v>
      </c>
      <c r="E70" s="412">
        <f>' Шаблон материалов'!D53</f>
        <v>0</v>
      </c>
      <c r="F70" s="412">
        <f>' Шаблон материалов'!E53</f>
        <v>0</v>
      </c>
      <c r="G70" s="412">
        <f>' Шаблон материалов'!F53</f>
        <v>0</v>
      </c>
      <c r="H70" s="412"/>
      <c r="I70" s="413">
        <f t="shared" si="0"/>
        <v>0</v>
      </c>
      <c r="J70" s="775">
        <f t="shared" si="1"/>
        <v>0</v>
      </c>
      <c r="K70" s="776"/>
    </row>
    <row r="71" spans="1:11" hidden="1">
      <c r="A71" s="109">
        <v>53</v>
      </c>
      <c r="B71" s="300"/>
      <c r="C71" s="412">
        <f>' Шаблон материалов'!B54</f>
        <v>0</v>
      </c>
      <c r="D71" s="412">
        <f>' Шаблон материалов'!C54</f>
        <v>0</v>
      </c>
      <c r="E71" s="412">
        <f>' Шаблон материалов'!D54</f>
        <v>0</v>
      </c>
      <c r="F71" s="412">
        <f>' Шаблон материалов'!E54</f>
        <v>0</v>
      </c>
      <c r="G71" s="412">
        <f>' Шаблон материалов'!F54</f>
        <v>0</v>
      </c>
      <c r="H71" s="412"/>
      <c r="I71" s="413">
        <f t="shared" si="0"/>
        <v>0</v>
      </c>
      <c r="J71" s="775">
        <f t="shared" si="1"/>
        <v>0</v>
      </c>
      <c r="K71" s="776"/>
    </row>
    <row r="72" spans="1:11" hidden="1">
      <c r="A72" s="109">
        <v>54</v>
      </c>
      <c r="B72" s="300"/>
      <c r="C72" s="412">
        <f>' Шаблон материалов'!B55</f>
        <v>0</v>
      </c>
      <c r="D72" s="412">
        <f>' Шаблон материалов'!C55</f>
        <v>0</v>
      </c>
      <c r="E72" s="412">
        <f>' Шаблон материалов'!D55</f>
        <v>0</v>
      </c>
      <c r="F72" s="412">
        <f>' Шаблон материалов'!E55</f>
        <v>0</v>
      </c>
      <c r="G72" s="412">
        <f>' Шаблон материалов'!F55</f>
        <v>0</v>
      </c>
      <c r="H72" s="412"/>
      <c r="I72" s="413">
        <f t="shared" si="0"/>
        <v>0</v>
      </c>
      <c r="J72" s="775">
        <f t="shared" si="1"/>
        <v>0</v>
      </c>
      <c r="K72" s="776"/>
    </row>
    <row r="73" spans="1:11" hidden="1">
      <c r="A73" s="109">
        <v>55</v>
      </c>
      <c r="B73" s="300"/>
      <c r="C73" s="412">
        <f>' Шаблон материалов'!B56</f>
        <v>0</v>
      </c>
      <c r="D73" s="412">
        <f>' Шаблон материалов'!C56</f>
        <v>0</v>
      </c>
      <c r="E73" s="412">
        <f>' Шаблон материалов'!D56</f>
        <v>0</v>
      </c>
      <c r="F73" s="412">
        <f>' Шаблон материалов'!E56</f>
        <v>0</v>
      </c>
      <c r="G73" s="412">
        <f>' Шаблон материалов'!F56</f>
        <v>0</v>
      </c>
      <c r="H73" s="412"/>
      <c r="I73" s="413">
        <f t="shared" si="0"/>
        <v>0</v>
      </c>
      <c r="J73" s="775">
        <f t="shared" si="1"/>
        <v>0</v>
      </c>
      <c r="K73" s="776"/>
    </row>
    <row r="74" spans="1:11" hidden="1">
      <c r="A74" s="109">
        <v>56</v>
      </c>
      <c r="B74" s="300"/>
      <c r="C74" s="412">
        <f>' Шаблон материалов'!B57</f>
        <v>0</v>
      </c>
      <c r="D74" s="412">
        <f>' Шаблон материалов'!C57</f>
        <v>0</v>
      </c>
      <c r="E74" s="412">
        <f>' Шаблон материалов'!D57</f>
        <v>0</v>
      </c>
      <c r="F74" s="412">
        <f>' Шаблон материалов'!E57</f>
        <v>0</v>
      </c>
      <c r="G74" s="412">
        <f>' Шаблон материалов'!F57</f>
        <v>0</v>
      </c>
      <c r="H74" s="412"/>
      <c r="I74" s="413">
        <f t="shared" si="0"/>
        <v>0</v>
      </c>
      <c r="J74" s="775">
        <f t="shared" si="1"/>
        <v>0</v>
      </c>
      <c r="K74" s="776"/>
    </row>
    <row r="75" spans="1:11" hidden="1">
      <c r="A75" s="109">
        <v>57</v>
      </c>
      <c r="B75" s="300"/>
      <c r="C75" s="412">
        <f>' Шаблон материалов'!B58</f>
        <v>0</v>
      </c>
      <c r="D75" s="412">
        <f>' Шаблон материалов'!C58</f>
        <v>0</v>
      </c>
      <c r="E75" s="412">
        <f>' Шаблон материалов'!D58</f>
        <v>0</v>
      </c>
      <c r="F75" s="412">
        <f>' Шаблон материалов'!E58</f>
        <v>0</v>
      </c>
      <c r="G75" s="412">
        <f>' Шаблон материалов'!F58</f>
        <v>0</v>
      </c>
      <c r="H75" s="412"/>
      <c r="I75" s="413">
        <f t="shared" si="0"/>
        <v>0</v>
      </c>
      <c r="J75" s="775">
        <f t="shared" si="1"/>
        <v>0</v>
      </c>
      <c r="K75" s="776"/>
    </row>
    <row r="76" spans="1:11" hidden="1">
      <c r="A76" s="109">
        <v>58</v>
      </c>
      <c r="B76" s="300"/>
      <c r="C76" s="412">
        <f>' Шаблон материалов'!B59</f>
        <v>0</v>
      </c>
      <c r="D76" s="412">
        <f>' Шаблон материалов'!C59</f>
        <v>0</v>
      </c>
      <c r="E76" s="412">
        <f>' Шаблон материалов'!D59</f>
        <v>0</v>
      </c>
      <c r="F76" s="412">
        <f>' Шаблон материалов'!E59</f>
        <v>0</v>
      </c>
      <c r="G76" s="412">
        <f>' Шаблон материалов'!F59</f>
        <v>0</v>
      </c>
      <c r="H76" s="412"/>
      <c r="I76" s="413">
        <f t="shared" si="0"/>
        <v>0</v>
      </c>
      <c r="J76" s="775">
        <f t="shared" si="1"/>
        <v>0</v>
      </c>
      <c r="K76" s="776"/>
    </row>
    <row r="77" spans="1:11" hidden="1">
      <c r="A77" s="109">
        <v>59</v>
      </c>
      <c r="B77" s="300"/>
      <c r="C77" s="412">
        <f>' Шаблон материалов'!B60</f>
        <v>0</v>
      </c>
      <c r="D77" s="412">
        <f>' Шаблон материалов'!C60</f>
        <v>0</v>
      </c>
      <c r="E77" s="412">
        <f>' Шаблон материалов'!D60</f>
        <v>0</v>
      </c>
      <c r="F77" s="412">
        <f>' Шаблон материалов'!E60</f>
        <v>0</v>
      </c>
      <c r="G77" s="412">
        <f>' Шаблон материалов'!F60</f>
        <v>0</v>
      </c>
      <c r="H77" s="412"/>
      <c r="I77" s="413">
        <f t="shared" si="0"/>
        <v>0</v>
      </c>
      <c r="J77" s="775">
        <f t="shared" si="1"/>
        <v>0</v>
      </c>
      <c r="K77" s="776"/>
    </row>
    <row r="78" spans="1:11" hidden="1">
      <c r="A78" s="109">
        <v>60</v>
      </c>
      <c r="B78" s="300"/>
      <c r="C78" s="412">
        <f>' Шаблон материалов'!B61</f>
        <v>0</v>
      </c>
      <c r="D78" s="412">
        <f>' Шаблон материалов'!C61</f>
        <v>0</v>
      </c>
      <c r="E78" s="412">
        <f>' Шаблон материалов'!D61</f>
        <v>0</v>
      </c>
      <c r="F78" s="412">
        <f>' Шаблон материалов'!E61</f>
        <v>0</v>
      </c>
      <c r="G78" s="412">
        <f>' Шаблон материалов'!F61</f>
        <v>0</v>
      </c>
      <c r="H78" s="412"/>
      <c r="I78" s="413">
        <f t="shared" si="0"/>
        <v>0</v>
      </c>
      <c r="J78" s="775">
        <f t="shared" si="1"/>
        <v>0</v>
      </c>
      <c r="K78" s="776"/>
    </row>
    <row r="79" spans="1:11" hidden="1">
      <c r="A79" s="109">
        <v>61</v>
      </c>
      <c r="B79" s="300"/>
      <c r="C79" s="412">
        <f>' Шаблон материалов'!B62</f>
        <v>0</v>
      </c>
      <c r="D79" s="412">
        <f>' Шаблон материалов'!C62</f>
        <v>0</v>
      </c>
      <c r="E79" s="412">
        <f>' Шаблон материалов'!D62</f>
        <v>0</v>
      </c>
      <c r="F79" s="412">
        <f>' Шаблон материалов'!E62</f>
        <v>0</v>
      </c>
      <c r="G79" s="412">
        <f>' Шаблон материалов'!F62</f>
        <v>0</v>
      </c>
      <c r="H79" s="412"/>
      <c r="I79" s="413">
        <f t="shared" si="0"/>
        <v>0</v>
      </c>
      <c r="J79" s="775">
        <f t="shared" si="1"/>
        <v>0</v>
      </c>
      <c r="K79" s="776"/>
    </row>
    <row r="80" spans="1:11" hidden="1">
      <c r="A80" s="109">
        <v>62</v>
      </c>
      <c r="B80" s="300"/>
      <c r="C80" s="412">
        <f>' Шаблон материалов'!B63</f>
        <v>0</v>
      </c>
      <c r="D80" s="412">
        <f>' Шаблон материалов'!C63</f>
        <v>0</v>
      </c>
      <c r="E80" s="412">
        <f>' Шаблон материалов'!D63</f>
        <v>0</v>
      </c>
      <c r="F80" s="412">
        <f>' Шаблон материалов'!E63</f>
        <v>0</v>
      </c>
      <c r="G80" s="412">
        <f>' Шаблон материалов'!F63</f>
        <v>0</v>
      </c>
      <c r="H80" s="412"/>
      <c r="I80" s="413">
        <f t="shared" si="0"/>
        <v>0</v>
      </c>
      <c r="J80" s="775">
        <f t="shared" si="1"/>
        <v>0</v>
      </c>
      <c r="K80" s="776"/>
    </row>
    <row r="81" spans="1:11" hidden="1">
      <c r="A81" s="109">
        <v>63</v>
      </c>
      <c r="B81" s="300"/>
      <c r="C81" s="412">
        <f>' Шаблон материалов'!B64</f>
        <v>0</v>
      </c>
      <c r="D81" s="412">
        <f>' Шаблон материалов'!C64</f>
        <v>0</v>
      </c>
      <c r="E81" s="412">
        <f>' Шаблон материалов'!D64</f>
        <v>0</v>
      </c>
      <c r="F81" s="412">
        <f>' Шаблон материалов'!E64</f>
        <v>0</v>
      </c>
      <c r="G81" s="412">
        <f>' Шаблон материалов'!F64</f>
        <v>0</v>
      </c>
      <c r="H81" s="412"/>
      <c r="I81" s="413">
        <f t="shared" si="0"/>
        <v>0</v>
      </c>
      <c r="J81" s="775">
        <f t="shared" si="1"/>
        <v>0</v>
      </c>
      <c r="K81" s="776"/>
    </row>
    <row r="82" spans="1:11" hidden="1">
      <c r="A82" s="109">
        <v>64</v>
      </c>
      <c r="B82" s="300"/>
      <c r="C82" s="412">
        <f>' Шаблон материалов'!B65</f>
        <v>0</v>
      </c>
      <c r="D82" s="412">
        <f>' Шаблон материалов'!C65</f>
        <v>0</v>
      </c>
      <c r="E82" s="412">
        <f>' Шаблон материалов'!D65</f>
        <v>0</v>
      </c>
      <c r="F82" s="412">
        <f>' Шаблон материалов'!E65</f>
        <v>0</v>
      </c>
      <c r="G82" s="412">
        <f>' Шаблон материалов'!F65</f>
        <v>0</v>
      </c>
      <c r="H82" s="412"/>
      <c r="I82" s="413">
        <f t="shared" si="0"/>
        <v>0</v>
      </c>
      <c r="J82" s="775">
        <f t="shared" si="1"/>
        <v>0</v>
      </c>
      <c r="K82" s="776"/>
    </row>
    <row r="83" spans="1:11" hidden="1">
      <c r="A83" s="109">
        <v>65</v>
      </c>
      <c r="B83" s="300"/>
      <c r="C83" s="412">
        <f>' Шаблон материалов'!B66</f>
        <v>0</v>
      </c>
      <c r="D83" s="412">
        <f>' Шаблон материалов'!C66</f>
        <v>0</v>
      </c>
      <c r="E83" s="412">
        <f>' Шаблон материалов'!D66</f>
        <v>0</v>
      </c>
      <c r="F83" s="412">
        <f>' Шаблон материалов'!E66</f>
        <v>0</v>
      </c>
      <c r="G83" s="412">
        <f>' Шаблон материалов'!F66</f>
        <v>0</v>
      </c>
      <c r="H83" s="412"/>
      <c r="I83" s="413">
        <f t="shared" ref="I83:I108" si="2">$F$11*H83*D83</f>
        <v>0</v>
      </c>
      <c r="J83" s="775">
        <f t="shared" si="1"/>
        <v>0</v>
      </c>
      <c r="K83" s="776"/>
    </row>
    <row r="84" spans="1:11" hidden="1">
      <c r="A84" s="109">
        <v>66</v>
      </c>
      <c r="B84" s="300"/>
      <c r="C84" s="412">
        <f>' Шаблон материалов'!B67</f>
        <v>0</v>
      </c>
      <c r="D84" s="412">
        <f>' Шаблон материалов'!C67</f>
        <v>0</v>
      </c>
      <c r="E84" s="412">
        <f>' Шаблон материалов'!D67</f>
        <v>0</v>
      </c>
      <c r="F84" s="412">
        <f>' Шаблон материалов'!E67</f>
        <v>0</v>
      </c>
      <c r="G84" s="412">
        <f>' Шаблон материалов'!F67</f>
        <v>0</v>
      </c>
      <c r="H84" s="412"/>
      <c r="I84" s="413">
        <f t="shared" si="2"/>
        <v>0</v>
      </c>
      <c r="J84" s="775">
        <f t="shared" ref="J84:J108" si="3">G84*I84*E84</f>
        <v>0</v>
      </c>
      <c r="K84" s="776"/>
    </row>
    <row r="85" spans="1:11" hidden="1">
      <c r="A85" s="109">
        <v>67</v>
      </c>
      <c r="B85" s="300"/>
      <c r="C85" s="412">
        <f>' Шаблон материалов'!B68</f>
        <v>0</v>
      </c>
      <c r="D85" s="412">
        <f>' Шаблон материалов'!C68</f>
        <v>0</v>
      </c>
      <c r="E85" s="412">
        <f>' Шаблон материалов'!D68</f>
        <v>0</v>
      </c>
      <c r="F85" s="412">
        <f>' Шаблон материалов'!E68</f>
        <v>0</v>
      </c>
      <c r="G85" s="412">
        <f>' Шаблон материалов'!F68</f>
        <v>0</v>
      </c>
      <c r="H85" s="412"/>
      <c r="I85" s="413">
        <f t="shared" si="2"/>
        <v>0</v>
      </c>
      <c r="J85" s="775">
        <f t="shared" si="3"/>
        <v>0</v>
      </c>
      <c r="K85" s="776"/>
    </row>
    <row r="86" spans="1:11" hidden="1">
      <c r="A86" s="109">
        <v>68</v>
      </c>
      <c r="B86" s="300"/>
      <c r="C86" s="412">
        <f>' Шаблон материалов'!B69</f>
        <v>0</v>
      </c>
      <c r="D86" s="412">
        <f>' Шаблон материалов'!C69</f>
        <v>0</v>
      </c>
      <c r="E86" s="412">
        <f>' Шаблон материалов'!D69</f>
        <v>0</v>
      </c>
      <c r="F86" s="412">
        <f>' Шаблон материалов'!E69</f>
        <v>0</v>
      </c>
      <c r="G86" s="412">
        <f>' Шаблон материалов'!F69</f>
        <v>0</v>
      </c>
      <c r="H86" s="412"/>
      <c r="I86" s="413">
        <f t="shared" si="2"/>
        <v>0</v>
      </c>
      <c r="J86" s="775">
        <f t="shared" si="3"/>
        <v>0</v>
      </c>
      <c r="K86" s="776"/>
    </row>
    <row r="87" spans="1:11" hidden="1">
      <c r="A87" s="109">
        <v>69</v>
      </c>
      <c r="B87" s="300"/>
      <c r="C87" s="412">
        <f>' Шаблон материалов'!B70</f>
        <v>0</v>
      </c>
      <c r="D87" s="412">
        <f>' Шаблон материалов'!C70</f>
        <v>0</v>
      </c>
      <c r="E87" s="412">
        <f>' Шаблон материалов'!D70</f>
        <v>0</v>
      </c>
      <c r="F87" s="412">
        <f>' Шаблон материалов'!E70</f>
        <v>0</v>
      </c>
      <c r="G87" s="412">
        <f>' Шаблон материалов'!F70</f>
        <v>0</v>
      </c>
      <c r="H87" s="412"/>
      <c r="I87" s="413">
        <f t="shared" si="2"/>
        <v>0</v>
      </c>
      <c r="J87" s="775">
        <f t="shared" si="3"/>
        <v>0</v>
      </c>
      <c r="K87" s="776"/>
    </row>
    <row r="88" spans="1:11" hidden="1">
      <c r="A88" s="109">
        <v>70</v>
      </c>
      <c r="B88" s="300"/>
      <c r="C88" s="412">
        <f>' Шаблон материалов'!B71</f>
        <v>0</v>
      </c>
      <c r="D88" s="412">
        <f>' Шаблон материалов'!C71</f>
        <v>0</v>
      </c>
      <c r="E88" s="412">
        <f>' Шаблон материалов'!D71</f>
        <v>0</v>
      </c>
      <c r="F88" s="412">
        <f>' Шаблон материалов'!E71</f>
        <v>0</v>
      </c>
      <c r="G88" s="412">
        <f>' Шаблон материалов'!F71</f>
        <v>0</v>
      </c>
      <c r="H88" s="412"/>
      <c r="I88" s="413">
        <f t="shared" si="2"/>
        <v>0</v>
      </c>
      <c r="J88" s="775">
        <f t="shared" si="3"/>
        <v>0</v>
      </c>
      <c r="K88" s="776"/>
    </row>
    <row r="89" spans="1:11" hidden="1">
      <c r="A89" s="109">
        <v>71</v>
      </c>
      <c r="B89" s="300"/>
      <c r="C89" s="412">
        <f>' Шаблон материалов'!B72</f>
        <v>0</v>
      </c>
      <c r="D89" s="412">
        <f>' Шаблон материалов'!C72</f>
        <v>0</v>
      </c>
      <c r="E89" s="412">
        <f>' Шаблон материалов'!D72</f>
        <v>0</v>
      </c>
      <c r="F89" s="412">
        <f>' Шаблон материалов'!E72</f>
        <v>0</v>
      </c>
      <c r="G89" s="412">
        <f>' Шаблон материалов'!F72</f>
        <v>0</v>
      </c>
      <c r="H89" s="412"/>
      <c r="I89" s="413">
        <f t="shared" si="2"/>
        <v>0</v>
      </c>
      <c r="J89" s="775">
        <f t="shared" si="3"/>
        <v>0</v>
      </c>
      <c r="K89" s="776"/>
    </row>
    <row r="90" spans="1:11">
      <c r="A90" s="109">
        <v>72</v>
      </c>
      <c r="B90" s="300"/>
      <c r="C90" s="412">
        <f>' Шаблон материалов'!B73</f>
        <v>0</v>
      </c>
      <c r="D90" s="412">
        <v>1</v>
      </c>
      <c r="E90" s="412">
        <v>1</v>
      </c>
      <c r="F90" s="412">
        <f>' Шаблон материалов'!E73</f>
        <v>0</v>
      </c>
      <c r="G90" s="412">
        <f>' Шаблон материалов'!F73</f>
        <v>0</v>
      </c>
      <c r="H90" s="412">
        <v>1</v>
      </c>
      <c r="I90" s="413">
        <f t="shared" si="2"/>
        <v>0</v>
      </c>
      <c r="J90" s="775">
        <f t="shared" si="3"/>
        <v>0</v>
      </c>
      <c r="K90" s="776"/>
    </row>
    <row r="91" spans="1:11" hidden="1">
      <c r="A91" s="109">
        <v>73</v>
      </c>
      <c r="B91" s="300"/>
      <c r="C91" s="412">
        <f>' Шаблон материалов'!B74</f>
        <v>0</v>
      </c>
      <c r="D91" s="412">
        <f>' Шаблон материалов'!C74</f>
        <v>0</v>
      </c>
      <c r="E91" s="412">
        <f>' Шаблон материалов'!D74</f>
        <v>0</v>
      </c>
      <c r="F91" s="412">
        <f>' Шаблон материалов'!E74</f>
        <v>0</v>
      </c>
      <c r="G91" s="412">
        <f>' Шаблон материалов'!F74</f>
        <v>0</v>
      </c>
      <c r="H91" s="412"/>
      <c r="I91" s="413">
        <f t="shared" si="2"/>
        <v>0</v>
      </c>
      <c r="J91" s="775">
        <f t="shared" si="3"/>
        <v>0</v>
      </c>
      <c r="K91" s="776"/>
    </row>
    <row r="92" spans="1:11" hidden="1">
      <c r="A92" s="109">
        <v>74</v>
      </c>
      <c r="B92" s="300"/>
      <c r="C92" s="412">
        <f>' Шаблон материалов'!B75</f>
        <v>0</v>
      </c>
      <c r="D92" s="412">
        <f>' Шаблон материалов'!C75</f>
        <v>0</v>
      </c>
      <c r="E92" s="412">
        <f>' Шаблон материалов'!D75</f>
        <v>0</v>
      </c>
      <c r="F92" s="412">
        <f>' Шаблон материалов'!E75</f>
        <v>0</v>
      </c>
      <c r="G92" s="412">
        <f>' Шаблон материалов'!F75</f>
        <v>0</v>
      </c>
      <c r="H92" s="412"/>
      <c r="I92" s="413">
        <f t="shared" si="2"/>
        <v>0</v>
      </c>
      <c r="J92" s="775">
        <f t="shared" si="3"/>
        <v>0</v>
      </c>
      <c r="K92" s="776"/>
    </row>
    <row r="93" spans="1:11" hidden="1">
      <c r="A93" s="109">
        <v>75</v>
      </c>
      <c r="B93" s="300"/>
      <c r="C93" s="412">
        <f>' Шаблон материалов'!B76</f>
        <v>0</v>
      </c>
      <c r="D93" s="412">
        <f>' Шаблон материалов'!C76</f>
        <v>0</v>
      </c>
      <c r="E93" s="412">
        <f>' Шаблон материалов'!D76</f>
        <v>0</v>
      </c>
      <c r="F93" s="412">
        <f>' Шаблон материалов'!E76</f>
        <v>0</v>
      </c>
      <c r="G93" s="412">
        <f>' Шаблон материалов'!F76</f>
        <v>0</v>
      </c>
      <c r="H93" s="412"/>
      <c r="I93" s="413">
        <f t="shared" si="2"/>
        <v>0</v>
      </c>
      <c r="J93" s="775">
        <f t="shared" si="3"/>
        <v>0</v>
      </c>
      <c r="K93" s="776"/>
    </row>
    <row r="94" spans="1:11" hidden="1">
      <c r="A94" s="109">
        <v>76</v>
      </c>
      <c r="B94" s="300"/>
      <c r="C94" s="412">
        <f>' Шаблон материалов'!B77</f>
        <v>0</v>
      </c>
      <c r="D94" s="412">
        <f>' Шаблон материалов'!C77</f>
        <v>0</v>
      </c>
      <c r="E94" s="412">
        <f>' Шаблон материалов'!D77</f>
        <v>0</v>
      </c>
      <c r="F94" s="412">
        <f>' Шаблон материалов'!E77</f>
        <v>0</v>
      </c>
      <c r="G94" s="412">
        <f>' Шаблон материалов'!F77</f>
        <v>0</v>
      </c>
      <c r="H94" s="412"/>
      <c r="I94" s="413">
        <f t="shared" si="2"/>
        <v>0</v>
      </c>
      <c r="J94" s="775">
        <f t="shared" si="3"/>
        <v>0</v>
      </c>
      <c r="K94" s="776"/>
    </row>
    <row r="95" spans="1:11" hidden="1">
      <c r="A95" s="109">
        <v>77</v>
      </c>
      <c r="B95" s="300"/>
      <c r="C95" s="412">
        <f>' Шаблон материалов'!B78</f>
        <v>0</v>
      </c>
      <c r="D95" s="412">
        <f>' Шаблон материалов'!C78</f>
        <v>0</v>
      </c>
      <c r="E95" s="412">
        <f>' Шаблон материалов'!D78</f>
        <v>0</v>
      </c>
      <c r="F95" s="412">
        <f>' Шаблон материалов'!E78</f>
        <v>0</v>
      </c>
      <c r="G95" s="412">
        <f>' Шаблон материалов'!F78</f>
        <v>0</v>
      </c>
      <c r="H95" s="412"/>
      <c r="I95" s="413">
        <f t="shared" si="2"/>
        <v>0</v>
      </c>
      <c r="J95" s="775">
        <f t="shared" si="3"/>
        <v>0</v>
      </c>
      <c r="K95" s="776"/>
    </row>
    <row r="96" spans="1:11" hidden="1">
      <c r="A96" s="109">
        <v>78</v>
      </c>
      <c r="B96" s="300"/>
      <c r="C96" s="412">
        <f>' Шаблон материалов'!B79</f>
        <v>0</v>
      </c>
      <c r="D96" s="412">
        <f>' Шаблон материалов'!C79</f>
        <v>0</v>
      </c>
      <c r="E96" s="412">
        <f>' Шаблон материалов'!D79</f>
        <v>0</v>
      </c>
      <c r="F96" s="412">
        <f>' Шаблон материалов'!E79</f>
        <v>0</v>
      </c>
      <c r="G96" s="412">
        <f>' Шаблон материалов'!F79</f>
        <v>0</v>
      </c>
      <c r="H96" s="412"/>
      <c r="I96" s="413">
        <f t="shared" si="2"/>
        <v>0</v>
      </c>
      <c r="J96" s="775">
        <f t="shared" si="3"/>
        <v>0</v>
      </c>
      <c r="K96" s="776"/>
    </row>
    <row r="97" spans="1:11" hidden="1">
      <c r="A97" s="109">
        <v>79</v>
      </c>
      <c r="B97" s="300"/>
      <c r="C97" s="412">
        <f>' Шаблон материалов'!B80</f>
        <v>0</v>
      </c>
      <c r="D97" s="412">
        <f>' Шаблон материалов'!C80</f>
        <v>0</v>
      </c>
      <c r="E97" s="412">
        <f>' Шаблон материалов'!D80</f>
        <v>0</v>
      </c>
      <c r="F97" s="412">
        <f>' Шаблон материалов'!E80</f>
        <v>0</v>
      </c>
      <c r="G97" s="412">
        <f>' Шаблон материалов'!F80</f>
        <v>0</v>
      </c>
      <c r="H97" s="412"/>
      <c r="I97" s="413">
        <f t="shared" si="2"/>
        <v>0</v>
      </c>
      <c r="J97" s="775">
        <f t="shared" si="3"/>
        <v>0</v>
      </c>
      <c r="K97" s="776"/>
    </row>
    <row r="98" spans="1:11" hidden="1">
      <c r="A98" s="109">
        <v>80</v>
      </c>
      <c r="B98" s="300"/>
      <c r="C98" s="412">
        <f>' Шаблон материалов'!B81</f>
        <v>0</v>
      </c>
      <c r="D98" s="412">
        <f>' Шаблон материалов'!C81</f>
        <v>0</v>
      </c>
      <c r="E98" s="412">
        <f>' Шаблон материалов'!D81</f>
        <v>0</v>
      </c>
      <c r="F98" s="412">
        <f>' Шаблон материалов'!E81</f>
        <v>0</v>
      </c>
      <c r="G98" s="412">
        <f>' Шаблон материалов'!F81</f>
        <v>0</v>
      </c>
      <c r="H98" s="412"/>
      <c r="I98" s="413">
        <f t="shared" si="2"/>
        <v>0</v>
      </c>
      <c r="J98" s="775">
        <f t="shared" si="3"/>
        <v>0</v>
      </c>
      <c r="K98" s="776"/>
    </row>
    <row r="99" spans="1:11" hidden="1">
      <c r="A99" s="109">
        <v>81</v>
      </c>
      <c r="B99" s="300"/>
      <c r="C99" s="412">
        <f>' Шаблон материалов'!B82</f>
        <v>0</v>
      </c>
      <c r="D99" s="412">
        <f>' Шаблон материалов'!C82</f>
        <v>0</v>
      </c>
      <c r="E99" s="412">
        <f>' Шаблон материалов'!D82</f>
        <v>0</v>
      </c>
      <c r="F99" s="412">
        <f>' Шаблон материалов'!E82</f>
        <v>0</v>
      </c>
      <c r="G99" s="412">
        <f>' Шаблон материалов'!F82</f>
        <v>0</v>
      </c>
      <c r="H99" s="412"/>
      <c r="I99" s="413">
        <f t="shared" si="2"/>
        <v>0</v>
      </c>
      <c r="J99" s="775">
        <f t="shared" si="3"/>
        <v>0</v>
      </c>
      <c r="K99" s="776"/>
    </row>
    <row r="100" spans="1:11" hidden="1">
      <c r="A100" s="109">
        <v>82</v>
      </c>
      <c r="B100" s="300"/>
      <c r="C100" s="412">
        <f>' Шаблон материалов'!B83</f>
        <v>0</v>
      </c>
      <c r="D100" s="412">
        <f>' Шаблон материалов'!C83</f>
        <v>0</v>
      </c>
      <c r="E100" s="412">
        <f>' Шаблон материалов'!D83</f>
        <v>0</v>
      </c>
      <c r="F100" s="412">
        <f>' Шаблон материалов'!E83</f>
        <v>0</v>
      </c>
      <c r="G100" s="412">
        <f>' Шаблон материалов'!F83</f>
        <v>0</v>
      </c>
      <c r="H100" s="412"/>
      <c r="I100" s="413">
        <f t="shared" si="2"/>
        <v>0</v>
      </c>
      <c r="J100" s="775">
        <f t="shared" si="3"/>
        <v>0</v>
      </c>
      <c r="K100" s="776"/>
    </row>
    <row r="101" spans="1:11" hidden="1">
      <c r="A101" s="109">
        <v>83</v>
      </c>
      <c r="B101" s="300"/>
      <c r="C101" s="412">
        <f>' Шаблон материалов'!B84</f>
        <v>0</v>
      </c>
      <c r="D101" s="412">
        <f>' Шаблон материалов'!C84</f>
        <v>0</v>
      </c>
      <c r="E101" s="412">
        <f>' Шаблон материалов'!D84</f>
        <v>0</v>
      </c>
      <c r="F101" s="412">
        <f>' Шаблон материалов'!E84</f>
        <v>0</v>
      </c>
      <c r="G101" s="412">
        <f>' Шаблон материалов'!F84</f>
        <v>0</v>
      </c>
      <c r="H101" s="412"/>
      <c r="I101" s="413">
        <f t="shared" si="2"/>
        <v>0</v>
      </c>
      <c r="J101" s="775">
        <f t="shared" si="3"/>
        <v>0</v>
      </c>
      <c r="K101" s="776"/>
    </row>
    <row r="102" spans="1:11" hidden="1">
      <c r="A102" s="109">
        <v>84</v>
      </c>
      <c r="B102" s="300"/>
      <c r="C102" s="412">
        <f>' Шаблон материалов'!B85</f>
        <v>0</v>
      </c>
      <c r="D102" s="412">
        <f>' Шаблон материалов'!C85</f>
        <v>0</v>
      </c>
      <c r="E102" s="412">
        <f>' Шаблон материалов'!D85</f>
        <v>0</v>
      </c>
      <c r="F102" s="412">
        <f>' Шаблон материалов'!E85</f>
        <v>0</v>
      </c>
      <c r="G102" s="412">
        <f>' Шаблон материалов'!F85</f>
        <v>0</v>
      </c>
      <c r="H102" s="412"/>
      <c r="I102" s="413">
        <f t="shared" si="2"/>
        <v>0</v>
      </c>
      <c r="J102" s="775">
        <f t="shared" si="3"/>
        <v>0</v>
      </c>
      <c r="K102" s="776"/>
    </row>
    <row r="103" spans="1:11" hidden="1">
      <c r="A103" s="109">
        <v>85</v>
      </c>
      <c r="B103" s="300"/>
      <c r="C103" s="412">
        <f>' Шаблон материалов'!B86</f>
        <v>0</v>
      </c>
      <c r="D103" s="412">
        <f>' Шаблон материалов'!C86</f>
        <v>0</v>
      </c>
      <c r="E103" s="412">
        <f>' Шаблон материалов'!D86</f>
        <v>0</v>
      </c>
      <c r="F103" s="412">
        <f>' Шаблон материалов'!E86</f>
        <v>0</v>
      </c>
      <c r="G103" s="412">
        <f>' Шаблон материалов'!F86</f>
        <v>0</v>
      </c>
      <c r="H103" s="412"/>
      <c r="I103" s="413">
        <f t="shared" si="2"/>
        <v>0</v>
      </c>
      <c r="J103" s="775">
        <f t="shared" si="3"/>
        <v>0</v>
      </c>
      <c r="K103" s="776"/>
    </row>
    <row r="104" spans="1:11" hidden="1">
      <c r="A104" s="109">
        <v>86</v>
      </c>
      <c r="B104" s="300"/>
      <c r="C104" s="412">
        <f>' Шаблон материалов'!B87</f>
        <v>0</v>
      </c>
      <c r="D104" s="412">
        <f>' Шаблон материалов'!C87</f>
        <v>0</v>
      </c>
      <c r="E104" s="412">
        <f>' Шаблон материалов'!D87</f>
        <v>0</v>
      </c>
      <c r="F104" s="412">
        <f>' Шаблон материалов'!E87</f>
        <v>0</v>
      </c>
      <c r="G104" s="412">
        <f>' Шаблон материалов'!F87</f>
        <v>0</v>
      </c>
      <c r="H104" s="412"/>
      <c r="I104" s="413">
        <f t="shared" si="2"/>
        <v>0</v>
      </c>
      <c r="J104" s="775">
        <f t="shared" si="3"/>
        <v>0</v>
      </c>
      <c r="K104" s="776"/>
    </row>
    <row r="105" spans="1:11" hidden="1">
      <c r="A105" s="109">
        <v>87</v>
      </c>
      <c r="B105" s="300"/>
      <c r="C105" s="412">
        <f>' Шаблон материалов'!B88</f>
        <v>0</v>
      </c>
      <c r="D105" s="412">
        <f>' Шаблон материалов'!C88</f>
        <v>0</v>
      </c>
      <c r="E105" s="412">
        <f>' Шаблон материалов'!D88</f>
        <v>0</v>
      </c>
      <c r="F105" s="412">
        <f>' Шаблон материалов'!E88</f>
        <v>0</v>
      </c>
      <c r="G105" s="412">
        <f>' Шаблон материалов'!F88</f>
        <v>0</v>
      </c>
      <c r="H105" s="412"/>
      <c r="I105" s="413">
        <f t="shared" si="2"/>
        <v>0</v>
      </c>
      <c r="J105" s="775">
        <f t="shared" si="3"/>
        <v>0</v>
      </c>
      <c r="K105" s="776"/>
    </row>
    <row r="106" spans="1:11" hidden="1">
      <c r="A106" s="109">
        <v>88</v>
      </c>
      <c r="B106" s="300"/>
      <c r="C106" s="412">
        <f>' Шаблон материалов'!B89</f>
        <v>0</v>
      </c>
      <c r="D106" s="412">
        <f>' Шаблон материалов'!C89</f>
        <v>0</v>
      </c>
      <c r="E106" s="412">
        <f>' Шаблон материалов'!D89</f>
        <v>0</v>
      </c>
      <c r="F106" s="412">
        <f>' Шаблон материалов'!E89</f>
        <v>0</v>
      </c>
      <c r="G106" s="412">
        <f>' Шаблон материалов'!F89</f>
        <v>0</v>
      </c>
      <c r="H106" s="412"/>
      <c r="I106" s="413">
        <f t="shared" si="2"/>
        <v>0</v>
      </c>
      <c r="J106" s="775">
        <f t="shared" si="3"/>
        <v>0</v>
      </c>
      <c r="K106" s="776"/>
    </row>
    <row r="107" spans="1:11" hidden="1">
      <c r="A107" s="109">
        <v>89</v>
      </c>
      <c r="B107" s="300"/>
      <c r="C107" s="412">
        <f>' Шаблон материалов'!B90</f>
        <v>0</v>
      </c>
      <c r="D107" s="412">
        <f>' Шаблон материалов'!C90</f>
        <v>0</v>
      </c>
      <c r="E107" s="412">
        <f>' Шаблон материалов'!D90</f>
        <v>0</v>
      </c>
      <c r="F107" s="412">
        <f>' Шаблон материалов'!E90</f>
        <v>0</v>
      </c>
      <c r="G107" s="412">
        <f>' Шаблон материалов'!F90</f>
        <v>0</v>
      </c>
      <c r="H107" s="412"/>
      <c r="I107" s="413">
        <f t="shared" si="2"/>
        <v>0</v>
      </c>
      <c r="J107" s="775">
        <f t="shared" si="3"/>
        <v>0</v>
      </c>
      <c r="K107" s="776"/>
    </row>
    <row r="108" spans="1:11" hidden="1">
      <c r="A108" s="109">
        <v>90</v>
      </c>
      <c r="B108" s="300"/>
      <c r="C108" s="412">
        <f>' Шаблон материалов'!B91</f>
        <v>0</v>
      </c>
      <c r="D108" s="412">
        <f>' Шаблон материалов'!C91</f>
        <v>0</v>
      </c>
      <c r="E108" s="412">
        <f>' Шаблон материалов'!D91</f>
        <v>0</v>
      </c>
      <c r="F108" s="412">
        <f>' Шаблон материалов'!E91</f>
        <v>0</v>
      </c>
      <c r="G108" s="412">
        <f>' Шаблон материалов'!F91</f>
        <v>0</v>
      </c>
      <c r="H108" s="412"/>
      <c r="I108" s="413">
        <f t="shared" si="2"/>
        <v>0</v>
      </c>
      <c r="J108" s="775">
        <f t="shared" si="3"/>
        <v>0</v>
      </c>
      <c r="K108" s="776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55" t="s">
        <v>116</v>
      </c>
      <c r="E110" s="755"/>
      <c r="F110" s="755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15.75">
      <c r="A112" s="177"/>
      <c r="B112" s="177"/>
      <c r="C112" s="760" t="s">
        <v>38</v>
      </c>
      <c r="D112" s="760"/>
      <c r="E112" s="760"/>
      <c r="F112" s="760"/>
      <c r="G112" s="760"/>
      <c r="H112" s="760"/>
      <c r="I112" s="760"/>
      <c r="J112" s="760"/>
      <c r="K112" s="760"/>
    </row>
    <row r="113" spans="1:11" ht="15.75">
      <c r="A113" s="740" t="s">
        <v>150</v>
      </c>
      <c r="B113" s="741"/>
      <c r="C113" s="742"/>
      <c r="D113" s="175"/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43"/>
      <c r="B114" s="744"/>
      <c r="C114" s="745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63" t="s">
        <v>7</v>
      </c>
      <c r="B117" s="765" t="s">
        <v>178</v>
      </c>
      <c r="C117" s="767" t="s">
        <v>151</v>
      </c>
      <c r="D117" s="379" t="s">
        <v>23449</v>
      </c>
      <c r="E117" s="769" t="s">
        <v>113</v>
      </c>
      <c r="F117" s="771" t="s">
        <v>118</v>
      </c>
      <c r="G117" s="767" t="s">
        <v>26</v>
      </c>
      <c r="H117" s="767" t="s">
        <v>117</v>
      </c>
      <c r="I117" s="773" t="s">
        <v>27</v>
      </c>
      <c r="J117" s="761" t="s">
        <v>10</v>
      </c>
      <c r="K117" s="762"/>
    </row>
    <row r="118" spans="1:11">
      <c r="A118" s="764"/>
      <c r="B118" s="766"/>
      <c r="C118" s="768"/>
      <c r="D118" s="431">
        <f>K9</f>
        <v>0.8</v>
      </c>
      <c r="E118" s="770"/>
      <c r="F118" s="772"/>
      <c r="G118" s="768"/>
      <c r="H118" s="768"/>
      <c r="I118" s="774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0.8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 t="s">
        <v>23592</v>
      </c>
      <c r="D120" s="430">
        <f t="shared" ref="D120:D174" si="4">$D$118</f>
        <v>0.8</v>
      </c>
      <c r="E120" s="419">
        <v>1</v>
      </c>
      <c r="F120" s="276">
        <v>1</v>
      </c>
      <c r="G120" s="291">
        <v>5</v>
      </c>
      <c r="H120" s="3">
        <f t="shared" ref="H120:H172" si="5">$F$11</f>
        <v>0</v>
      </c>
      <c r="I120" s="53">
        <f t="shared" ref="I120:I174" si="6">IF(D120=0,0,(G120/60*H120/D120+F120/60)*E120)</f>
        <v>1.6666666666666666E-2</v>
      </c>
      <c r="J120" s="53">
        <f>I120*инф.!$D$1</f>
        <v>4.166666666666667</v>
      </c>
      <c r="K120" s="53">
        <f>IF(I120=0,0,(инф.!$C$1)*I120)</f>
        <v>16.666666666666668</v>
      </c>
    </row>
    <row r="121" spans="1:11">
      <c r="A121" s="3">
        <v>3</v>
      </c>
      <c r="B121" s="276"/>
      <c r="C121" s="278"/>
      <c r="D121" s="430">
        <f t="shared" si="4"/>
        <v>0.8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0.8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0.8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0.8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0.8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0.8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0.8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0.8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0.8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0.8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0.8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0.8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0.8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0.8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0.8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0.8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0.8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0.8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0.8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0.8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0.8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0.8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4"/>
        <v>0.8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>
      <c r="A144" s="3">
        <v>26</v>
      </c>
      <c r="B144" s="276"/>
      <c r="C144" s="279"/>
      <c r="D144" s="430">
        <f t="shared" si="4"/>
        <v>0.8</v>
      </c>
      <c r="E144" s="419"/>
      <c r="F144" s="276"/>
      <c r="G144" s="291"/>
      <c r="H144" s="3">
        <f t="shared" si="5"/>
        <v>0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>
      <c r="A145" s="3">
        <v>27</v>
      </c>
      <c r="B145" s="276"/>
      <c r="C145" s="279"/>
      <c r="D145" s="430">
        <f t="shared" si="4"/>
        <v>0.8</v>
      </c>
      <c r="E145" s="419"/>
      <c r="F145" s="276"/>
      <c r="G145" s="291"/>
      <c r="H145" s="3">
        <f t="shared" si="5"/>
        <v>0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>
      <c r="A146" s="3">
        <v>28</v>
      </c>
      <c r="B146" s="276"/>
      <c r="C146" s="279"/>
      <c r="D146" s="430">
        <f t="shared" si="4"/>
        <v>0.8</v>
      </c>
      <c r="E146" s="419"/>
      <c r="F146" s="276"/>
      <c r="G146" s="291"/>
      <c r="H146" s="3">
        <f t="shared" si="5"/>
        <v>0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4"/>
        <v>0.8</v>
      </c>
      <c r="E147" s="419"/>
      <c r="F147" s="276"/>
      <c r="G147" s="291"/>
      <c r="H147" s="3">
        <f t="shared" si="5"/>
        <v>0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4"/>
        <v>0.8</v>
      </c>
      <c r="E148" s="419"/>
      <c r="F148" s="276"/>
      <c r="G148" s="291"/>
      <c r="H148" s="3">
        <f t="shared" si="5"/>
        <v>0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4"/>
        <v>0.8</v>
      </c>
      <c r="E149" s="419"/>
      <c r="F149" s="276"/>
      <c r="G149" s="291"/>
      <c r="H149" s="3">
        <f t="shared" si="5"/>
        <v>0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4"/>
        <v>0.8</v>
      </c>
      <c r="E150" s="419"/>
      <c r="F150" s="276"/>
      <c r="G150" s="291"/>
      <c r="H150" s="3">
        <f t="shared" si="5"/>
        <v>0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4"/>
        <v>0.8</v>
      </c>
      <c r="E151" s="419"/>
      <c r="F151" s="276"/>
      <c r="G151" s="291"/>
      <c r="H151" s="3">
        <f t="shared" si="5"/>
        <v>0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4"/>
        <v>0.8</v>
      </c>
      <c r="E152" s="419"/>
      <c r="F152" s="276"/>
      <c r="G152" s="291"/>
      <c r="H152" s="3">
        <f t="shared" si="5"/>
        <v>0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4"/>
        <v>0.8</v>
      </c>
      <c r="E153" s="419"/>
      <c r="F153" s="276"/>
      <c r="G153" s="291"/>
      <c r="H153" s="3">
        <f t="shared" si="5"/>
        <v>0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4"/>
        <v>0.8</v>
      </c>
      <c r="E154" s="419"/>
      <c r="F154" s="276"/>
      <c r="G154" s="291"/>
      <c r="H154" s="3">
        <f t="shared" si="5"/>
        <v>0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4"/>
        <v>0.8</v>
      </c>
      <c r="E155" s="419"/>
      <c r="F155" s="276"/>
      <c r="G155" s="291"/>
      <c r="H155" s="3">
        <f t="shared" si="5"/>
        <v>0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4"/>
        <v>0.8</v>
      </c>
      <c r="E156" s="419"/>
      <c r="F156" s="276"/>
      <c r="G156" s="291"/>
      <c r="H156" s="3">
        <f t="shared" si="5"/>
        <v>0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4"/>
        <v>0.8</v>
      </c>
      <c r="E157" s="419"/>
      <c r="F157" s="276"/>
      <c r="G157" s="291"/>
      <c r="H157" s="3">
        <f t="shared" si="5"/>
        <v>0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4"/>
        <v>0.8</v>
      </c>
      <c r="E158" s="419"/>
      <c r="F158" s="276"/>
      <c r="G158" s="291"/>
      <c r="H158" s="3">
        <f t="shared" si="5"/>
        <v>0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4"/>
        <v>0.8</v>
      </c>
      <c r="E159" s="419"/>
      <c r="F159" s="276"/>
      <c r="G159" s="291"/>
      <c r="H159" s="3">
        <f t="shared" si="5"/>
        <v>0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4"/>
        <v>0.8</v>
      </c>
      <c r="E160" s="419"/>
      <c r="F160" s="276"/>
      <c r="G160" s="291"/>
      <c r="H160" s="3">
        <f t="shared" si="5"/>
        <v>0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4"/>
        <v>0.8</v>
      </c>
      <c r="E161" s="419"/>
      <c r="F161" s="276"/>
      <c r="G161" s="291"/>
      <c r="H161" s="3">
        <f t="shared" si="5"/>
        <v>0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4"/>
        <v>0.8</v>
      </c>
      <c r="E162" s="419"/>
      <c r="F162" s="276"/>
      <c r="G162" s="291"/>
      <c r="H162" s="3">
        <f t="shared" si="5"/>
        <v>0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4"/>
        <v>0.8</v>
      </c>
      <c r="E163" s="419"/>
      <c r="F163" s="276"/>
      <c r="G163" s="291"/>
      <c r="H163" s="3">
        <f t="shared" si="5"/>
        <v>0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4"/>
        <v>0.8</v>
      </c>
      <c r="E164" s="419"/>
      <c r="F164" s="276"/>
      <c r="G164" s="291"/>
      <c r="H164" s="3">
        <f t="shared" si="5"/>
        <v>0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4"/>
        <v>0.8</v>
      </c>
      <c r="E165" s="419"/>
      <c r="F165" s="276"/>
      <c r="G165" s="291"/>
      <c r="H165" s="3">
        <f t="shared" si="5"/>
        <v>0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4"/>
        <v>0.8</v>
      </c>
      <c r="E166" s="419"/>
      <c r="F166" s="276"/>
      <c r="G166" s="291"/>
      <c r="H166" s="3">
        <f t="shared" si="5"/>
        <v>0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4"/>
        <v>0.8</v>
      </c>
      <c r="E167" s="419"/>
      <c r="F167" s="276"/>
      <c r="G167" s="291"/>
      <c r="H167" s="291">
        <f t="shared" si="5"/>
        <v>0</v>
      </c>
      <c r="I167" s="291">
        <f t="shared" si="6"/>
        <v>0</v>
      </c>
      <c r="J167" s="291"/>
      <c r="K167" s="291">
        <f>IF(I167=0,0,(инф.!$C$1)*I167)</f>
        <v>0</v>
      </c>
    </row>
    <row r="168" spans="1:14" hidden="1">
      <c r="A168" s="3">
        <v>50</v>
      </c>
      <c r="B168" s="276"/>
      <c r="C168" s="279"/>
      <c r="D168" s="430">
        <f t="shared" si="4"/>
        <v>0.8</v>
      </c>
      <c r="E168" s="419"/>
      <c r="F168" s="276"/>
      <c r="G168" s="291"/>
      <c r="H168" s="291">
        <f t="shared" si="5"/>
        <v>0</v>
      </c>
      <c r="I168" s="291">
        <f t="shared" si="6"/>
        <v>0</v>
      </c>
      <c r="J168" s="291">
        <f>I168*инф.!$D$1</f>
        <v>0</v>
      </c>
      <c r="K168" s="291">
        <f>IF(I168=0,0,(инф.!$C$1)*I168)</f>
        <v>0</v>
      </c>
    </row>
    <row r="169" spans="1:14">
      <c r="A169" s="180">
        <v>51</v>
      </c>
      <c r="B169" s="242"/>
      <c r="C169" s="243"/>
      <c r="D169" s="430">
        <f t="shared" si="4"/>
        <v>0.8</v>
      </c>
      <c r="E169" s="422"/>
      <c r="F169" s="242"/>
      <c r="G169" s="244"/>
      <c r="H169" s="244">
        <f t="shared" si="5"/>
        <v>0</v>
      </c>
      <c r="I169" s="244">
        <f t="shared" si="6"/>
        <v>0</v>
      </c>
      <c r="J169" s="244">
        <f>I169*инф.!$D$1</f>
        <v>0</v>
      </c>
      <c r="K169" s="244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0.8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0.8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0.8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0.8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0.8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16.666666666666668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16</v>
      </c>
      <c r="H177" s="10" t="s">
        <v>121</v>
      </c>
      <c r="I177" s="9">
        <f>SUM(I119:I176)</f>
        <v>1.6666666666666666E-2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16.666666666666668</v>
      </c>
      <c r="G180" s="753"/>
      <c r="H180" s="753"/>
      <c r="I180" s="753"/>
      <c r="J180" s="753"/>
      <c r="K180" s="753"/>
    </row>
    <row r="181" spans="1:14" ht="15.75">
      <c r="A181" s="281" t="s">
        <v>101</v>
      </c>
      <c r="B181" s="281"/>
      <c r="C181" s="754"/>
      <c r="D181" s="754"/>
      <c r="E181" s="754"/>
      <c r="F181" s="754"/>
      <c r="G181" s="754"/>
      <c r="H181" s="754"/>
      <c r="I181" s="754"/>
      <c r="J181" s="754"/>
      <c r="K181" s="754"/>
    </row>
    <row r="182" spans="1:14" ht="15.75">
      <c r="A182" s="747"/>
      <c r="B182" s="747"/>
      <c r="C182" s="747"/>
      <c r="D182" s="747"/>
      <c r="E182" s="747"/>
      <c r="F182" s="747"/>
      <c r="G182" s="747"/>
      <c r="H182" s="747"/>
      <c r="I182" s="747"/>
      <c r="J182" s="747"/>
      <c r="K182" s="747"/>
    </row>
    <row r="183" spans="1:14" ht="15.75">
      <c r="A183" s="747"/>
      <c r="B183" s="747"/>
      <c r="C183" s="747"/>
      <c r="D183" s="747"/>
      <c r="E183" s="747"/>
      <c r="F183" s="747"/>
      <c r="G183" s="747"/>
      <c r="H183" s="747"/>
      <c r="I183" s="747"/>
      <c r="J183" s="747"/>
      <c r="K183" s="747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37" t="str">
        <f>изд.1!A185</f>
        <v>Топоров Э.В.</v>
      </c>
      <c r="B185" s="737"/>
      <c r="C185" s="737"/>
      <c r="D185" s="737"/>
      <c r="E185" s="245"/>
      <c r="F185" s="245"/>
      <c r="G185" s="245"/>
      <c r="H185" s="737"/>
      <c r="I185" s="737"/>
      <c r="J185" s="737"/>
      <c r="K185" s="737"/>
    </row>
    <row r="186" spans="1:14">
      <c r="A186" s="738"/>
      <c r="B186" s="738"/>
      <c r="C186" s="738"/>
      <c r="D186" s="738"/>
      <c r="E186" s="248"/>
      <c r="F186" s="248"/>
      <c r="G186" s="248"/>
      <c r="H186" s="738"/>
      <c r="I186" s="738"/>
      <c r="J186" s="738"/>
      <c r="K186" s="738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17" t="str">
        <f>$A$3</f>
        <v>ООО БАЛТИК-ЛАЙТ</v>
      </c>
      <c r="D191" s="717"/>
      <c r="E191" s="717"/>
      <c r="F191" s="717"/>
      <c r="G191" s="717"/>
      <c r="H191" s="717"/>
      <c r="I191" s="717"/>
      <c r="J191" s="717"/>
      <c r="K191" s="717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8" t="s">
        <v>23459</v>
      </c>
      <c r="K192" s="719"/>
    </row>
    <row r="193" spans="1:11">
      <c r="A193" s="720">
        <v>1</v>
      </c>
      <c r="B193" s="722"/>
      <c r="C193" s="724" t="str">
        <f>C119</f>
        <v>Подготовка рабоч. проекта на производство</v>
      </c>
      <c r="D193" s="726"/>
      <c r="E193" s="736"/>
      <c r="F193" s="353"/>
      <c r="G193" s="730"/>
      <c r="H193" s="726"/>
      <c r="I193" s="357">
        <f>D193*E193</f>
        <v>0</v>
      </c>
      <c r="J193" s="732"/>
      <c r="K193" s="733"/>
    </row>
    <row r="194" spans="1:11" ht="15.75" thickBot="1">
      <c r="A194" s="721"/>
      <c r="B194" s="723"/>
      <c r="C194" s="725"/>
      <c r="D194" s="727"/>
      <c r="E194" s="729"/>
      <c r="F194" s="351"/>
      <c r="G194" s="731"/>
      <c r="H194" s="727"/>
      <c r="I194" s="358"/>
      <c r="J194" s="734"/>
      <c r="K194" s="735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7" t="str">
        <f>$A$3</f>
        <v>ООО БАЛТИК-ЛАЙТ</v>
      </c>
      <c r="D196" s="717"/>
      <c r="E196" s="717"/>
      <c r="F196" s="717"/>
      <c r="G196" s="717"/>
      <c r="H196" s="717"/>
      <c r="I196" s="717"/>
      <c r="J196" s="717"/>
      <c r="K196" s="717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8" t="s">
        <v>23459</v>
      </c>
      <c r="K197" s="719"/>
    </row>
    <row r="198" spans="1:11">
      <c r="A198" s="720">
        <v>2</v>
      </c>
      <c r="B198" s="722"/>
      <c r="C198" s="724" t="str">
        <f>C120</f>
        <v>Замена УЗО</v>
      </c>
      <c r="D198" s="726"/>
      <c r="E198" s="728" t="e">
        <f>J120/H120</f>
        <v>#DIV/0!</v>
      </c>
      <c r="F198" s="353"/>
      <c r="G198" s="730"/>
      <c r="H198" s="726">
        <v>1</v>
      </c>
      <c r="I198" s="357" t="e">
        <f>D198*E198</f>
        <v>#DIV/0!</v>
      </c>
      <c r="J198" s="732"/>
      <c r="K198" s="733"/>
    </row>
    <row r="199" spans="1:11" ht="15.75" thickBot="1">
      <c r="A199" s="721"/>
      <c r="B199" s="723"/>
      <c r="C199" s="725"/>
      <c r="D199" s="727"/>
      <c r="E199" s="729"/>
      <c r="F199" s="351"/>
      <c r="G199" s="731"/>
      <c r="H199" s="727"/>
      <c r="I199" s="358"/>
      <c r="J199" s="734"/>
      <c r="K199" s="735"/>
    </row>
    <row r="200" spans="1:11" ht="15.75" thickBot="1"/>
    <row r="201" spans="1:11" ht="16.5" thickBot="1">
      <c r="A201" s="370"/>
      <c r="B201" s="370"/>
      <c r="C201" s="717" t="str">
        <f>$A$3</f>
        <v>ООО БАЛТИК-ЛАЙТ</v>
      </c>
      <c r="D201" s="717"/>
      <c r="E201" s="717"/>
      <c r="F201" s="717"/>
      <c r="G201" s="717"/>
      <c r="H201" s="717"/>
      <c r="I201" s="717"/>
      <c r="J201" s="717"/>
      <c r="K201" s="717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8" t="s">
        <v>23459</v>
      </c>
      <c r="K202" s="719"/>
    </row>
    <row r="203" spans="1:11">
      <c r="A203" s="720">
        <v>3</v>
      </c>
      <c r="B203" s="722"/>
      <c r="C203" s="724">
        <f>C121</f>
        <v>0</v>
      </c>
      <c r="D203" s="726"/>
      <c r="E203" s="728" t="e">
        <f>J121/H121</f>
        <v>#DIV/0!</v>
      </c>
      <c r="F203" s="353"/>
      <c r="G203" s="730"/>
      <c r="H203" s="726">
        <v>1</v>
      </c>
      <c r="I203" s="357" t="e">
        <f>D203*E203</f>
        <v>#DIV/0!</v>
      </c>
      <c r="J203" s="732"/>
      <c r="K203" s="733"/>
    </row>
    <row r="204" spans="1:11" ht="15.75" thickBot="1">
      <c r="A204" s="721"/>
      <c r="B204" s="723"/>
      <c r="C204" s="725"/>
      <c r="D204" s="727"/>
      <c r="E204" s="729"/>
      <c r="F204" s="351"/>
      <c r="G204" s="731"/>
      <c r="H204" s="727"/>
      <c r="I204" s="358"/>
      <c r="J204" s="734"/>
      <c r="K204" s="735"/>
    </row>
    <row r="205" spans="1:11" ht="15.75" thickBot="1"/>
    <row r="206" spans="1:11" ht="16.5" thickBot="1">
      <c r="A206" s="370"/>
      <c r="B206" s="370"/>
      <c r="C206" s="717" t="str">
        <f>$A$3</f>
        <v>ООО БАЛТИК-ЛАЙТ</v>
      </c>
      <c r="D206" s="717"/>
      <c r="E206" s="717"/>
      <c r="F206" s="717"/>
      <c r="G206" s="717"/>
      <c r="H206" s="717"/>
      <c r="I206" s="717"/>
      <c r="J206" s="717"/>
      <c r="K206" s="717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8" t="s">
        <v>23459</v>
      </c>
      <c r="K207" s="719"/>
    </row>
    <row r="208" spans="1:11">
      <c r="A208" s="720">
        <v>4</v>
      </c>
      <c r="B208" s="722"/>
      <c r="C208" s="724">
        <f>C122</f>
        <v>0</v>
      </c>
      <c r="D208" s="726"/>
      <c r="E208" s="728" t="e">
        <f>J122/H122</f>
        <v>#DIV/0!</v>
      </c>
      <c r="F208" s="353"/>
      <c r="G208" s="730"/>
      <c r="H208" s="726">
        <v>1</v>
      </c>
      <c r="I208" s="357" t="e">
        <f>D208*E208</f>
        <v>#DIV/0!</v>
      </c>
      <c r="J208" s="732"/>
      <c r="K208" s="733"/>
    </row>
    <row r="209" spans="1:11" ht="15.75" thickBot="1">
      <c r="A209" s="721"/>
      <c r="B209" s="723"/>
      <c r="C209" s="725"/>
      <c r="D209" s="727"/>
      <c r="E209" s="729"/>
      <c r="F209" s="351"/>
      <c r="G209" s="731"/>
      <c r="H209" s="727"/>
      <c r="I209" s="358"/>
      <c r="J209" s="734"/>
      <c r="K209" s="735"/>
    </row>
    <row r="210" spans="1:11" ht="15.75" thickBot="1"/>
    <row r="211" spans="1:11" ht="16.5" thickBot="1">
      <c r="A211" s="370"/>
      <c r="B211" s="370"/>
      <c r="C211" s="717" t="str">
        <f>$A$3</f>
        <v>ООО БАЛТИК-ЛАЙТ</v>
      </c>
      <c r="D211" s="717"/>
      <c r="E211" s="717"/>
      <c r="F211" s="717"/>
      <c r="G211" s="717"/>
      <c r="H211" s="717"/>
      <c r="I211" s="717"/>
      <c r="J211" s="717"/>
      <c r="K211" s="717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8" t="s">
        <v>23459</v>
      </c>
      <c r="K212" s="719"/>
    </row>
    <row r="213" spans="1:11">
      <c r="A213" s="720">
        <v>5</v>
      </c>
      <c r="B213" s="722"/>
      <c r="C213" s="724">
        <f>C123</f>
        <v>0</v>
      </c>
      <c r="D213" s="726"/>
      <c r="E213" s="728" t="e">
        <f>J123/H123</f>
        <v>#DIV/0!</v>
      </c>
      <c r="F213" s="353"/>
      <c r="G213" s="730"/>
      <c r="H213" s="726">
        <v>1</v>
      </c>
      <c r="I213" s="357" t="e">
        <f>D213*E213</f>
        <v>#DIV/0!</v>
      </c>
      <c r="J213" s="732"/>
      <c r="K213" s="733"/>
    </row>
    <row r="214" spans="1:11" ht="15.75" thickBot="1">
      <c r="A214" s="721"/>
      <c r="B214" s="723"/>
      <c r="C214" s="725"/>
      <c r="D214" s="727"/>
      <c r="E214" s="729"/>
      <c r="F214" s="351"/>
      <c r="G214" s="731"/>
      <c r="H214" s="727"/>
      <c r="I214" s="358"/>
      <c r="J214" s="734"/>
      <c r="K214" s="735"/>
    </row>
    <row r="215" spans="1:11" ht="15.75" thickBot="1"/>
    <row r="216" spans="1:11" ht="16.5" thickBot="1">
      <c r="A216" s="370"/>
      <c r="B216" s="370"/>
      <c r="C216" s="717" t="str">
        <f>$A$3</f>
        <v>ООО БАЛТИК-ЛАЙТ</v>
      </c>
      <c r="D216" s="717"/>
      <c r="E216" s="717"/>
      <c r="F216" s="717"/>
      <c r="G216" s="717"/>
      <c r="H216" s="717"/>
      <c r="I216" s="717"/>
      <c r="J216" s="717"/>
      <c r="K216" s="717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8" t="s">
        <v>23459</v>
      </c>
      <c r="K217" s="719"/>
    </row>
    <row r="218" spans="1:11">
      <c r="A218" s="720">
        <v>6</v>
      </c>
      <c r="B218" s="722"/>
      <c r="C218" s="724">
        <f>C124</f>
        <v>0</v>
      </c>
      <c r="D218" s="726"/>
      <c r="E218" s="728" t="e">
        <f>J124/H124</f>
        <v>#DIV/0!</v>
      </c>
      <c r="F218" s="353"/>
      <c r="G218" s="730"/>
      <c r="H218" s="726">
        <v>1</v>
      </c>
      <c r="I218" s="357" t="e">
        <f>D218*E218</f>
        <v>#DIV/0!</v>
      </c>
      <c r="J218" s="732"/>
      <c r="K218" s="733"/>
    </row>
    <row r="219" spans="1:11" ht="15.75" thickBot="1">
      <c r="A219" s="721"/>
      <c r="B219" s="723"/>
      <c r="C219" s="725"/>
      <c r="D219" s="727"/>
      <c r="E219" s="729"/>
      <c r="F219" s="351"/>
      <c r="G219" s="731"/>
      <c r="H219" s="727"/>
      <c r="I219" s="358"/>
      <c r="J219" s="734"/>
      <c r="K219" s="735"/>
    </row>
    <row r="220" spans="1:11" ht="15.75" thickBot="1"/>
    <row r="221" spans="1:11" ht="16.5" thickBot="1">
      <c r="A221" s="370"/>
      <c r="B221" s="370"/>
      <c r="C221" s="717" t="str">
        <f>$A$3</f>
        <v>ООО БАЛТИК-ЛАЙТ</v>
      </c>
      <c r="D221" s="717"/>
      <c r="E221" s="717"/>
      <c r="F221" s="717"/>
      <c r="G221" s="717"/>
      <c r="H221" s="717"/>
      <c r="I221" s="717"/>
      <c r="J221" s="717"/>
      <c r="K221" s="717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8" t="s">
        <v>23459</v>
      </c>
      <c r="K222" s="719"/>
    </row>
    <row r="223" spans="1:11">
      <c r="A223" s="720">
        <v>7</v>
      </c>
      <c r="B223" s="722"/>
      <c r="C223" s="724">
        <f>C125</f>
        <v>0</v>
      </c>
      <c r="D223" s="726"/>
      <c r="E223" s="728" t="e">
        <f>J125/H125</f>
        <v>#DIV/0!</v>
      </c>
      <c r="F223" s="353"/>
      <c r="G223" s="730"/>
      <c r="H223" s="726">
        <v>1</v>
      </c>
      <c r="I223" s="357" t="e">
        <f>D223*E223</f>
        <v>#DIV/0!</v>
      </c>
      <c r="J223" s="732"/>
      <c r="K223" s="733"/>
    </row>
    <row r="224" spans="1:11" ht="15.75" thickBot="1">
      <c r="A224" s="721"/>
      <c r="B224" s="723"/>
      <c r="C224" s="725"/>
      <c r="D224" s="727"/>
      <c r="E224" s="729"/>
      <c r="F224" s="351"/>
      <c r="G224" s="731"/>
      <c r="H224" s="727"/>
      <c r="I224" s="358"/>
      <c r="J224" s="734"/>
      <c r="K224" s="735"/>
    </row>
    <row r="225" spans="1:11" ht="15.75" thickBot="1"/>
    <row r="226" spans="1:11" ht="16.5" thickBot="1">
      <c r="A226" s="370"/>
      <c r="B226" s="370"/>
      <c r="C226" s="717" t="str">
        <f>$A$3</f>
        <v>ООО БАЛТИК-ЛАЙТ</v>
      </c>
      <c r="D226" s="717"/>
      <c r="E226" s="717"/>
      <c r="F226" s="717"/>
      <c r="G226" s="717"/>
      <c r="H226" s="717"/>
      <c r="I226" s="717"/>
      <c r="J226" s="717"/>
      <c r="K226" s="717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8" t="s">
        <v>23459</v>
      </c>
      <c r="K227" s="719"/>
    </row>
    <row r="228" spans="1:11">
      <c r="A228" s="720">
        <v>8</v>
      </c>
      <c r="B228" s="722"/>
      <c r="C228" s="724">
        <f>C126</f>
        <v>0</v>
      </c>
      <c r="D228" s="726"/>
      <c r="E228" s="728" t="e">
        <f>J126/H126</f>
        <v>#DIV/0!</v>
      </c>
      <c r="F228" s="353"/>
      <c r="G228" s="730"/>
      <c r="H228" s="726">
        <v>1</v>
      </c>
      <c r="I228" s="357" t="e">
        <f>D228*E228</f>
        <v>#DIV/0!</v>
      </c>
      <c r="J228" s="732"/>
      <c r="K228" s="733"/>
    </row>
    <row r="229" spans="1:11" ht="15.75" thickBot="1">
      <c r="A229" s="721"/>
      <c r="B229" s="723"/>
      <c r="C229" s="725"/>
      <c r="D229" s="727"/>
      <c r="E229" s="729"/>
      <c r="F229" s="351"/>
      <c r="G229" s="731"/>
      <c r="H229" s="727"/>
      <c r="I229" s="358"/>
      <c r="J229" s="734"/>
      <c r="K229" s="735"/>
    </row>
    <row r="230" spans="1:11" ht="15.75" thickBot="1"/>
    <row r="231" spans="1:11" ht="16.5" thickBot="1">
      <c r="A231" s="370"/>
      <c r="B231" s="370"/>
      <c r="C231" s="717" t="str">
        <f>$A$3</f>
        <v>ООО БАЛТИК-ЛАЙТ</v>
      </c>
      <c r="D231" s="717"/>
      <c r="E231" s="717"/>
      <c r="F231" s="717"/>
      <c r="G231" s="717"/>
      <c r="H231" s="717"/>
      <c r="I231" s="717"/>
      <c r="J231" s="717"/>
      <c r="K231" s="717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8" t="s">
        <v>23459</v>
      </c>
      <c r="K232" s="719"/>
    </row>
    <row r="233" spans="1:11">
      <c r="A233" s="720">
        <v>9</v>
      </c>
      <c r="B233" s="722"/>
      <c r="C233" s="724">
        <f>C127</f>
        <v>0</v>
      </c>
      <c r="D233" s="726"/>
      <c r="E233" s="728" t="e">
        <f>J127/H127</f>
        <v>#DIV/0!</v>
      </c>
      <c r="F233" s="353"/>
      <c r="G233" s="730"/>
      <c r="H233" s="726">
        <v>1</v>
      </c>
      <c r="I233" s="357" t="e">
        <f>D233*E233</f>
        <v>#DIV/0!</v>
      </c>
      <c r="J233" s="732"/>
      <c r="K233" s="733"/>
    </row>
    <row r="234" spans="1:11" ht="15.75" thickBot="1">
      <c r="A234" s="721"/>
      <c r="B234" s="723"/>
      <c r="C234" s="725"/>
      <c r="D234" s="727"/>
      <c r="E234" s="729"/>
      <c r="F234" s="351"/>
      <c r="G234" s="731"/>
      <c r="H234" s="727"/>
      <c r="I234" s="358"/>
      <c r="J234" s="734"/>
      <c r="K234" s="735"/>
    </row>
    <row r="235" spans="1:11" ht="15.75" thickBot="1"/>
    <row r="236" spans="1:11" ht="16.5" thickBot="1">
      <c r="A236" s="370"/>
      <c r="B236" s="370"/>
      <c r="C236" s="717" t="str">
        <f>$A$3</f>
        <v>ООО БАЛТИК-ЛАЙТ</v>
      </c>
      <c r="D236" s="717"/>
      <c r="E236" s="717"/>
      <c r="F236" s="717"/>
      <c r="G236" s="717"/>
      <c r="H236" s="717"/>
      <c r="I236" s="717"/>
      <c r="J236" s="717"/>
      <c r="K236" s="717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8" t="s">
        <v>23459</v>
      </c>
      <c r="K237" s="719"/>
    </row>
    <row r="238" spans="1:11">
      <c r="A238" s="720">
        <v>10</v>
      </c>
      <c r="B238" s="722"/>
      <c r="C238" s="724">
        <f>C128</f>
        <v>0</v>
      </c>
      <c r="D238" s="726"/>
      <c r="E238" s="728" t="e">
        <f>J128/H128</f>
        <v>#DIV/0!</v>
      </c>
      <c r="F238" s="353"/>
      <c r="G238" s="730"/>
      <c r="H238" s="726">
        <v>1</v>
      </c>
      <c r="I238" s="357" t="e">
        <f>D238*E238</f>
        <v>#DIV/0!</v>
      </c>
      <c r="J238" s="732"/>
      <c r="K238" s="733"/>
    </row>
    <row r="239" spans="1:11" ht="15.75" thickBot="1">
      <c r="A239" s="721"/>
      <c r="B239" s="723"/>
      <c r="C239" s="725"/>
      <c r="D239" s="727"/>
      <c r="E239" s="729"/>
      <c r="F239" s="351"/>
      <c r="G239" s="731"/>
      <c r="H239" s="727"/>
      <c r="I239" s="358"/>
      <c r="J239" s="734"/>
      <c r="K239" s="735"/>
    </row>
    <row r="240" spans="1:11" ht="15.75" thickBot="1"/>
    <row r="241" spans="1:11" ht="16.5" thickBot="1">
      <c r="A241" s="370"/>
      <c r="B241" s="370"/>
      <c r="C241" s="717" t="str">
        <f>$A$3</f>
        <v>ООО БАЛТИК-ЛАЙТ</v>
      </c>
      <c r="D241" s="717"/>
      <c r="E241" s="717"/>
      <c r="F241" s="717"/>
      <c r="G241" s="717"/>
      <c r="H241" s="717"/>
      <c r="I241" s="717"/>
      <c r="J241" s="717"/>
      <c r="K241" s="717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8" t="s">
        <v>23459</v>
      </c>
      <c r="K242" s="719"/>
    </row>
    <row r="243" spans="1:11">
      <c r="A243" s="720">
        <v>11</v>
      </c>
      <c r="B243" s="722"/>
      <c r="C243" s="724">
        <f>C129</f>
        <v>0</v>
      </c>
      <c r="D243" s="726"/>
      <c r="E243" s="728" t="e">
        <f>J129/H129</f>
        <v>#DIV/0!</v>
      </c>
      <c r="F243" s="353"/>
      <c r="G243" s="730"/>
      <c r="H243" s="726">
        <v>1</v>
      </c>
      <c r="I243" s="357" t="e">
        <f>D243*E243</f>
        <v>#DIV/0!</v>
      </c>
      <c r="J243" s="732"/>
      <c r="K243" s="733"/>
    </row>
    <row r="244" spans="1:11" ht="15.75" thickBot="1">
      <c r="A244" s="721"/>
      <c r="B244" s="723"/>
      <c r="C244" s="725"/>
      <c r="D244" s="727"/>
      <c r="E244" s="729"/>
      <c r="F244" s="351"/>
      <c r="G244" s="731"/>
      <c r="H244" s="727"/>
      <c r="I244" s="358"/>
      <c r="J244" s="734"/>
      <c r="K244" s="735"/>
    </row>
    <row r="245" spans="1:11" ht="15.75" thickBot="1"/>
    <row r="246" spans="1:11" ht="16.5" thickBot="1">
      <c r="A246" s="370"/>
      <c r="B246" s="370"/>
      <c r="C246" s="717" t="str">
        <f>$A$3</f>
        <v>ООО БАЛТИК-ЛАЙТ</v>
      </c>
      <c r="D246" s="717"/>
      <c r="E246" s="717"/>
      <c r="F246" s="717"/>
      <c r="G246" s="717"/>
      <c r="H246" s="717"/>
      <c r="I246" s="717"/>
      <c r="J246" s="717"/>
      <c r="K246" s="717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8" t="s">
        <v>23459</v>
      </c>
      <c r="K247" s="719"/>
    </row>
    <row r="248" spans="1:11">
      <c r="A248" s="720">
        <v>12</v>
      </c>
      <c r="B248" s="722"/>
      <c r="C248" s="724">
        <f>C130</f>
        <v>0</v>
      </c>
      <c r="D248" s="726"/>
      <c r="E248" s="728" t="e">
        <f>J130/H130</f>
        <v>#DIV/0!</v>
      </c>
      <c r="F248" s="353"/>
      <c r="G248" s="730"/>
      <c r="H248" s="726">
        <v>1</v>
      </c>
      <c r="I248" s="357" t="e">
        <f>D248*E248</f>
        <v>#DIV/0!</v>
      </c>
      <c r="J248" s="732"/>
      <c r="K248" s="733"/>
    </row>
    <row r="249" spans="1:11" ht="15.75" thickBot="1">
      <c r="A249" s="721"/>
      <c r="B249" s="723"/>
      <c r="C249" s="725"/>
      <c r="D249" s="727"/>
      <c r="E249" s="729"/>
      <c r="F249" s="351"/>
      <c r="G249" s="731"/>
      <c r="H249" s="727"/>
      <c r="I249" s="358"/>
      <c r="J249" s="734"/>
      <c r="K249" s="735"/>
    </row>
    <row r="250" spans="1:11" ht="15.75" thickBot="1"/>
    <row r="251" spans="1:11" ht="16.5" thickBot="1">
      <c r="A251" s="370"/>
      <c r="B251" s="370"/>
      <c r="C251" s="717" t="str">
        <f>$A$3</f>
        <v>ООО БАЛТИК-ЛАЙТ</v>
      </c>
      <c r="D251" s="717"/>
      <c r="E251" s="717"/>
      <c r="F251" s="717"/>
      <c r="G251" s="717"/>
      <c r="H251" s="717"/>
      <c r="I251" s="717"/>
      <c r="J251" s="717"/>
      <c r="K251" s="717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8" t="s">
        <v>23459</v>
      </c>
      <c r="K252" s="719"/>
    </row>
    <row r="253" spans="1:11">
      <c r="A253" s="720">
        <v>13</v>
      </c>
      <c r="B253" s="722"/>
      <c r="C253" s="724">
        <f>C131</f>
        <v>0</v>
      </c>
      <c r="D253" s="726"/>
      <c r="E253" s="728" t="e">
        <f>J131/H131</f>
        <v>#DIV/0!</v>
      </c>
      <c r="F253" s="353"/>
      <c r="G253" s="730"/>
      <c r="H253" s="726">
        <v>1</v>
      </c>
      <c r="I253" s="357" t="e">
        <f>D253*E253</f>
        <v>#DIV/0!</v>
      </c>
      <c r="J253" s="732"/>
      <c r="K253" s="733"/>
    </row>
    <row r="254" spans="1:11" ht="15.75" thickBot="1">
      <c r="A254" s="721"/>
      <c r="B254" s="723"/>
      <c r="C254" s="725"/>
      <c r="D254" s="727"/>
      <c r="E254" s="729"/>
      <c r="F254" s="351"/>
      <c r="G254" s="731"/>
      <c r="H254" s="727"/>
      <c r="I254" s="358"/>
      <c r="J254" s="734"/>
      <c r="K254" s="735"/>
    </row>
    <row r="255" spans="1:11" ht="15.75" thickBot="1"/>
    <row r="256" spans="1:11" ht="16.5" thickBot="1">
      <c r="A256" s="370"/>
      <c r="B256" s="370"/>
      <c r="C256" s="717" t="str">
        <f>$A$3</f>
        <v>ООО БАЛТИК-ЛАЙТ</v>
      </c>
      <c r="D256" s="717"/>
      <c r="E256" s="717"/>
      <c r="F256" s="717"/>
      <c r="G256" s="717"/>
      <c r="H256" s="717"/>
      <c r="I256" s="717"/>
      <c r="J256" s="717"/>
      <c r="K256" s="717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8" t="s">
        <v>23459</v>
      </c>
      <c r="K257" s="719"/>
    </row>
    <row r="258" spans="1:11">
      <c r="A258" s="720">
        <v>14</v>
      </c>
      <c r="B258" s="722"/>
      <c r="C258" s="724">
        <f>C132</f>
        <v>0</v>
      </c>
      <c r="D258" s="726"/>
      <c r="E258" s="728" t="e">
        <f>J132/H132</f>
        <v>#DIV/0!</v>
      </c>
      <c r="F258" s="353"/>
      <c r="G258" s="730"/>
      <c r="H258" s="726">
        <v>1</v>
      </c>
      <c r="I258" s="357" t="e">
        <f>D258*E258</f>
        <v>#DIV/0!</v>
      </c>
      <c r="J258" s="732"/>
      <c r="K258" s="733"/>
    </row>
    <row r="259" spans="1:11" ht="15.75" thickBot="1">
      <c r="A259" s="721"/>
      <c r="B259" s="723"/>
      <c r="C259" s="725"/>
      <c r="D259" s="727"/>
      <c r="E259" s="729"/>
      <c r="F259" s="351"/>
      <c r="G259" s="731"/>
      <c r="H259" s="727"/>
      <c r="I259" s="358"/>
      <c r="J259" s="734"/>
      <c r="K259" s="735"/>
    </row>
    <row r="260" spans="1:11" ht="15.75" thickBot="1"/>
    <row r="261" spans="1:11" ht="16.5" thickBot="1">
      <c r="A261" s="370"/>
      <c r="B261" s="370"/>
      <c r="C261" s="717" t="str">
        <f>$A$3</f>
        <v>ООО БАЛТИК-ЛАЙТ</v>
      </c>
      <c r="D261" s="717"/>
      <c r="E261" s="717"/>
      <c r="F261" s="717"/>
      <c r="G261" s="717"/>
      <c r="H261" s="717"/>
      <c r="I261" s="717"/>
      <c r="J261" s="717"/>
      <c r="K261" s="717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8" t="s">
        <v>23459</v>
      </c>
      <c r="K262" s="719"/>
    </row>
    <row r="263" spans="1:11">
      <c r="A263" s="720">
        <v>15</v>
      </c>
      <c r="B263" s="722"/>
      <c r="C263" s="724">
        <f>C133</f>
        <v>0</v>
      </c>
      <c r="D263" s="726"/>
      <c r="E263" s="728" t="e">
        <f>J133/H133</f>
        <v>#DIV/0!</v>
      </c>
      <c r="F263" s="353"/>
      <c r="G263" s="730"/>
      <c r="H263" s="726">
        <v>1</v>
      </c>
      <c r="I263" s="357" t="e">
        <f>D263*E263</f>
        <v>#DIV/0!</v>
      </c>
      <c r="J263" s="732"/>
      <c r="K263" s="733"/>
    </row>
    <row r="264" spans="1:11" ht="15.75" thickBot="1">
      <c r="A264" s="721"/>
      <c r="B264" s="723"/>
      <c r="C264" s="725"/>
      <c r="D264" s="727"/>
      <c r="E264" s="729"/>
      <c r="F264" s="351"/>
      <c r="G264" s="731"/>
      <c r="H264" s="727"/>
      <c r="I264" s="358"/>
      <c r="J264" s="734"/>
      <c r="K264" s="735"/>
    </row>
    <row r="265" spans="1:11" ht="15.75" thickBot="1"/>
    <row r="266" spans="1:11" ht="16.5" thickBot="1">
      <c r="A266" s="370"/>
      <c r="B266" s="370"/>
      <c r="C266" s="717" t="str">
        <f>$A$3</f>
        <v>ООО БАЛТИК-ЛАЙТ</v>
      </c>
      <c r="D266" s="717"/>
      <c r="E266" s="717"/>
      <c r="F266" s="717"/>
      <c r="G266" s="717"/>
      <c r="H266" s="717"/>
      <c r="I266" s="717"/>
      <c r="J266" s="717"/>
      <c r="K266" s="717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8" t="s">
        <v>23459</v>
      </c>
      <c r="K267" s="719"/>
    </row>
    <row r="268" spans="1:11">
      <c r="A268" s="720">
        <v>16</v>
      </c>
      <c r="B268" s="722"/>
      <c r="C268" s="724">
        <f>C134</f>
        <v>0</v>
      </c>
      <c r="D268" s="726"/>
      <c r="E268" s="728" t="e">
        <f>J134/H134</f>
        <v>#DIV/0!</v>
      </c>
      <c r="F268" s="353"/>
      <c r="G268" s="730"/>
      <c r="H268" s="726">
        <v>1</v>
      </c>
      <c r="I268" s="357" t="e">
        <f>D268*E268</f>
        <v>#DIV/0!</v>
      </c>
      <c r="J268" s="732"/>
      <c r="K268" s="733"/>
    </row>
    <row r="269" spans="1:11" ht="15.75" thickBot="1">
      <c r="A269" s="721"/>
      <c r="B269" s="723"/>
      <c r="C269" s="725"/>
      <c r="D269" s="727"/>
      <c r="E269" s="729"/>
      <c r="F269" s="351"/>
      <c r="G269" s="731"/>
      <c r="H269" s="727"/>
      <c r="I269" s="358"/>
      <c r="J269" s="734"/>
      <c r="K269" s="735"/>
    </row>
    <row r="270" spans="1:11" ht="15.75" thickBot="1"/>
    <row r="271" spans="1:11" ht="16.5" thickBot="1">
      <c r="A271" s="370"/>
      <c r="B271" s="370"/>
      <c r="C271" s="717" t="str">
        <f>$A$3</f>
        <v>ООО БАЛТИК-ЛАЙТ</v>
      </c>
      <c r="D271" s="717"/>
      <c r="E271" s="717"/>
      <c r="F271" s="717"/>
      <c r="G271" s="717"/>
      <c r="H271" s="717"/>
      <c r="I271" s="717"/>
      <c r="J271" s="717"/>
      <c r="K271" s="717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8" t="s">
        <v>23459</v>
      </c>
      <c r="K272" s="719"/>
    </row>
    <row r="273" spans="1:11">
      <c r="A273" s="720">
        <v>17</v>
      </c>
      <c r="B273" s="722"/>
      <c r="C273" s="724">
        <f>C135</f>
        <v>0</v>
      </c>
      <c r="D273" s="726"/>
      <c r="E273" s="728" t="e">
        <f>J135/H135</f>
        <v>#DIV/0!</v>
      </c>
      <c r="F273" s="378"/>
      <c r="G273" s="730"/>
      <c r="H273" s="726">
        <v>1</v>
      </c>
      <c r="I273" s="357" t="e">
        <f>D273*E273</f>
        <v>#DIV/0!</v>
      </c>
      <c r="J273" s="732"/>
      <c r="K273" s="733"/>
    </row>
    <row r="274" spans="1:11" ht="15.75" thickBot="1">
      <c r="A274" s="721"/>
      <c r="B274" s="723"/>
      <c r="C274" s="725"/>
      <c r="D274" s="727"/>
      <c r="E274" s="729"/>
      <c r="F274" s="351"/>
      <c r="G274" s="731"/>
      <c r="H274" s="727"/>
      <c r="I274" s="358"/>
      <c r="J274" s="734"/>
      <c r="K274" s="735"/>
    </row>
    <row r="275" spans="1:11" ht="15.75" thickBot="1"/>
    <row r="276" spans="1:11" ht="16.5" thickBot="1">
      <c r="A276" s="370"/>
      <c r="B276" s="370"/>
      <c r="C276" s="717" t="str">
        <f>$A$3</f>
        <v>ООО БАЛТИК-ЛАЙТ</v>
      </c>
      <c r="D276" s="717"/>
      <c r="E276" s="717"/>
      <c r="F276" s="717"/>
      <c r="G276" s="717"/>
      <c r="H276" s="717"/>
      <c r="I276" s="717"/>
      <c r="J276" s="717"/>
      <c r="K276" s="717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8" t="s">
        <v>23459</v>
      </c>
      <c r="K277" s="719"/>
    </row>
    <row r="278" spans="1:11">
      <c r="A278" s="720">
        <v>18</v>
      </c>
      <c r="B278" s="722"/>
      <c r="C278" s="724">
        <f>C136</f>
        <v>0</v>
      </c>
      <c r="D278" s="726"/>
      <c r="E278" s="728" t="e">
        <f>J136/H136</f>
        <v>#DIV/0!</v>
      </c>
      <c r="F278" s="378"/>
      <c r="G278" s="730"/>
      <c r="H278" s="726">
        <v>1</v>
      </c>
      <c r="I278" s="357" t="e">
        <f>D278*E278</f>
        <v>#DIV/0!</v>
      </c>
      <c r="J278" s="732"/>
      <c r="K278" s="733"/>
    </row>
    <row r="279" spans="1:11" ht="15.75" thickBot="1">
      <c r="A279" s="721"/>
      <c r="B279" s="723"/>
      <c r="C279" s="725"/>
      <c r="D279" s="727"/>
      <c r="E279" s="729"/>
      <c r="F279" s="351"/>
      <c r="G279" s="731"/>
      <c r="H279" s="727"/>
      <c r="I279" s="358"/>
      <c r="J279" s="734"/>
      <c r="K279" s="735"/>
    </row>
    <row r="280" spans="1:11" ht="15.75" thickBot="1"/>
    <row r="281" spans="1:11" ht="16.5" thickBot="1">
      <c r="A281" s="370"/>
      <c r="B281" s="370"/>
      <c r="C281" s="717" t="str">
        <f>$A$3</f>
        <v>ООО БАЛТИК-ЛАЙТ</v>
      </c>
      <c r="D281" s="717"/>
      <c r="E281" s="717"/>
      <c r="F281" s="717"/>
      <c r="G281" s="717"/>
      <c r="H281" s="717"/>
      <c r="I281" s="717"/>
      <c r="J281" s="717"/>
      <c r="K281" s="717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8" t="s">
        <v>23459</v>
      </c>
      <c r="K282" s="719"/>
    </row>
    <row r="283" spans="1:11">
      <c r="A283" s="720">
        <v>19</v>
      </c>
      <c r="B283" s="722"/>
      <c r="C283" s="724">
        <f>C137</f>
        <v>0</v>
      </c>
      <c r="D283" s="726"/>
      <c r="E283" s="728" t="e">
        <f>J137/H137</f>
        <v>#DIV/0!</v>
      </c>
      <c r="F283" s="378"/>
      <c r="G283" s="730"/>
      <c r="H283" s="726">
        <v>1</v>
      </c>
      <c r="I283" s="357" t="e">
        <f>D283*E283</f>
        <v>#DIV/0!</v>
      </c>
      <c r="J283" s="732"/>
      <c r="K283" s="733"/>
    </row>
    <row r="284" spans="1:11" ht="15.75" thickBot="1">
      <c r="A284" s="721"/>
      <c r="B284" s="723"/>
      <c r="C284" s="725"/>
      <c r="D284" s="727"/>
      <c r="E284" s="729"/>
      <c r="F284" s="351"/>
      <c r="G284" s="731"/>
      <c r="H284" s="727"/>
      <c r="I284" s="358"/>
      <c r="J284" s="734"/>
      <c r="K284" s="735"/>
    </row>
    <row r="285" spans="1:11" ht="15.75" thickBot="1"/>
    <row r="286" spans="1:11" ht="16.5" thickBot="1">
      <c r="A286" s="370"/>
      <c r="B286" s="370"/>
      <c r="C286" s="717" t="str">
        <f>$A$3</f>
        <v>ООО БАЛТИК-ЛАЙТ</v>
      </c>
      <c r="D286" s="717"/>
      <c r="E286" s="717"/>
      <c r="F286" s="717"/>
      <c r="G286" s="717"/>
      <c r="H286" s="717"/>
      <c r="I286" s="717"/>
      <c r="J286" s="717"/>
      <c r="K286" s="717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8" t="s">
        <v>23459</v>
      </c>
      <c r="K287" s="719"/>
    </row>
    <row r="288" spans="1:11">
      <c r="A288" s="720">
        <v>20</v>
      </c>
      <c r="B288" s="722"/>
      <c r="C288" s="724">
        <f>C138</f>
        <v>0</v>
      </c>
      <c r="D288" s="726"/>
      <c r="E288" s="728" t="e">
        <f>J138/H138</f>
        <v>#DIV/0!</v>
      </c>
      <c r="F288" s="378"/>
      <c r="G288" s="730"/>
      <c r="H288" s="726">
        <v>1</v>
      </c>
      <c r="I288" s="357" t="e">
        <f>D288*E288</f>
        <v>#DIV/0!</v>
      </c>
      <c r="J288" s="732"/>
      <c r="K288" s="733"/>
    </row>
    <row r="289" spans="1:11" ht="15.75" thickBot="1">
      <c r="A289" s="721"/>
      <c r="B289" s="723"/>
      <c r="C289" s="725"/>
      <c r="D289" s="727"/>
      <c r="E289" s="729"/>
      <c r="F289" s="351"/>
      <c r="G289" s="731"/>
      <c r="H289" s="727"/>
      <c r="I289" s="358"/>
      <c r="J289" s="734"/>
      <c r="K289" s="735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27" priority="6" operator="greaterThan">
      <formula>0</formula>
    </cfRule>
  </conditionalFormatting>
  <conditionalFormatting sqref="G180:K180 C181:K183 A182:B183">
    <cfRule type="cellIs" dxfId="26" priority="5" operator="greaterThan">
      <formula>0</formula>
    </cfRule>
  </conditionalFormatting>
  <conditionalFormatting sqref="G180:K180 C181:K183 A182:B183">
    <cfRule type="cellIs" dxfId="25" priority="4" operator="greaterThan">
      <formula>0</formula>
    </cfRule>
  </conditionalFormatting>
  <conditionalFormatting sqref="G180:K180 C181:K183 A182:B183">
    <cfRule type="cellIs" dxfId="24" priority="3" operator="greaterThan">
      <formula>0</formula>
    </cfRule>
  </conditionalFormatting>
  <conditionalFormatting sqref="K9:K10 D7:K7 F11">
    <cfRule type="cellIs" dxfId="23" priority="2" operator="equal">
      <formula>0</formula>
    </cfRule>
  </conditionalFormatting>
  <conditionalFormatting sqref="K9:K10 D7:K7 F11">
    <cfRule type="cellIs" dxfId="22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N289"/>
  <sheetViews>
    <sheetView showZeros="0" topLeftCell="A6" zoomScaleNormal="100" workbookViewId="0">
      <selection activeCell="L119" sqref="L119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46" t="str">
        <f>ЗАЯВКА!E8</f>
        <v>ООО БАЛТИК-ЛАЙТ</v>
      </c>
      <c r="B3" s="746"/>
      <c r="C3" s="746"/>
      <c r="D3" s="746"/>
      <c r="E3" s="115"/>
      <c r="F3" s="748" t="s">
        <v>1</v>
      </c>
      <c r="G3" s="748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42698</v>
      </c>
    </row>
    <row r="5" spans="1:11" ht="15.75">
      <c r="A5" s="749" t="s">
        <v>2</v>
      </c>
      <c r="B5" s="749"/>
      <c r="C5" s="749"/>
      <c r="D5" s="749"/>
      <c r="E5" s="749"/>
      <c r="F5" s="749"/>
      <c r="G5" s="749"/>
      <c r="H5" s="749"/>
      <c r="I5" s="749"/>
      <c r="J5" s="749"/>
      <c r="K5" s="749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50">
        <f>'позиции для рачета'!B26</f>
        <v>0</v>
      </c>
      <c r="E7" s="751"/>
      <c r="F7" s="751"/>
      <c r="G7" s="751"/>
      <c r="H7" s="751"/>
      <c r="I7" s="751"/>
      <c r="J7" s="751"/>
      <c r="K7" s="752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рачета'!E26</f>
        <v>0</v>
      </c>
      <c r="G9" s="756">
        <f>'позиции для рачета'!C26</f>
        <v>0</v>
      </c>
      <c r="H9" s="1"/>
      <c r="I9" s="22" t="s">
        <v>23474</v>
      </c>
      <c r="J9" s="22"/>
      <c r="K9" s="275">
        <v>0.8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рачета'!F26</f>
        <v>0</v>
      </c>
      <c r="G10" s="757"/>
      <c r="H10" s="1"/>
      <c r="I10" s="21" t="s">
        <v>115</v>
      </c>
      <c r="J10" s="21"/>
      <c r="K10" s="275">
        <v>7.0000000000000007E-2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рачета'!D26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58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58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58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59" t="s">
        <v>152</v>
      </c>
      <c r="D17" s="759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hidden="1">
      <c r="A19" s="109">
        <v>1</v>
      </c>
      <c r="B19" s="297"/>
      <c r="C19" s="412" t="str">
        <f>' Шаблон материалов'!B2</f>
        <v>Профиль Пилон 80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хлыст</v>
      </c>
      <c r="G19" s="412">
        <f>' Шаблон материалов'!F2</f>
        <v>8844</v>
      </c>
      <c r="H19" s="412"/>
      <c r="I19" s="413">
        <f t="shared" ref="I19:I82" si="0">$F$11*H19*D19</f>
        <v>0</v>
      </c>
      <c r="J19" s="775">
        <f>G19*I19*E19</f>
        <v>0</v>
      </c>
      <c r="K19" s="776"/>
    </row>
    <row r="20" spans="1:11" hidden="1">
      <c r="A20" s="109">
        <v>2</v>
      </c>
      <c r="B20" s="297"/>
      <c r="C20" s="412" t="str">
        <f>' Шаблон материалов'!B3</f>
        <v>Труба 80 х 80 х 3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метр. Пог.</v>
      </c>
      <c r="G20" s="412">
        <f>' Шаблон материалов'!F3</f>
        <v>280</v>
      </c>
      <c r="H20" s="412"/>
      <c r="I20" s="413">
        <f t="shared" si="0"/>
        <v>0</v>
      </c>
      <c r="J20" s="775">
        <f t="shared" ref="J20:J83" si="1">G20*I20*E20</f>
        <v>0</v>
      </c>
      <c r="K20" s="776"/>
    </row>
    <row r="21" spans="1:11" hidden="1">
      <c r="A21" s="109">
        <v>3</v>
      </c>
      <c r="B21" s="297"/>
      <c r="C21" s="412" t="str">
        <f>' Шаблон материалов'!B4</f>
        <v>Акрил мол. 3 мм</v>
      </c>
      <c r="D21" s="412">
        <f>' Шаблон материалов'!C4</f>
        <v>1</v>
      </c>
      <c r="E21" s="412">
        <f>' Шаблон материалов'!D4</f>
        <v>1</v>
      </c>
      <c r="F21" s="412" t="str">
        <f>' Шаблон материалов'!E4</f>
        <v>кв. метр</v>
      </c>
      <c r="G21" s="412">
        <f>' Шаблон материалов'!F4</f>
        <v>1340</v>
      </c>
      <c r="H21" s="412"/>
      <c r="I21" s="413">
        <f t="shared" si="0"/>
        <v>0</v>
      </c>
      <c r="J21" s="775">
        <f t="shared" si="1"/>
        <v>0</v>
      </c>
      <c r="K21" s="776"/>
    </row>
    <row r="22" spans="1:11" hidden="1">
      <c r="A22" s="109">
        <v>4</v>
      </c>
      <c r="B22" s="297"/>
      <c r="C22" s="412" t="str">
        <f>' Шаблон материалов'!B5</f>
        <v>Уголок 50 х 50 х 5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метр. Пог.</v>
      </c>
      <c r="G22" s="412">
        <f>' Шаблон материалов'!F5</f>
        <v>140</v>
      </c>
      <c r="H22" s="412"/>
      <c r="I22" s="413">
        <f t="shared" si="0"/>
        <v>0</v>
      </c>
      <c r="J22" s="775">
        <f t="shared" si="1"/>
        <v>0</v>
      </c>
      <c r="K22" s="776"/>
    </row>
    <row r="23" spans="1:11" hidden="1">
      <c r="A23" s="109">
        <v>5</v>
      </c>
      <c r="B23" s="297"/>
      <c r="C23" s="412" t="str">
        <f>' Шаблон материалов'!B6</f>
        <v>Модуль светодиодный 5050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шт.</v>
      </c>
      <c r="G23" s="412">
        <f>' Шаблон материалов'!F6</f>
        <v>35</v>
      </c>
      <c r="H23" s="412"/>
      <c r="I23" s="413">
        <f t="shared" si="0"/>
        <v>0</v>
      </c>
      <c r="J23" s="775">
        <f t="shared" si="1"/>
        <v>0</v>
      </c>
      <c r="K23" s="776"/>
    </row>
    <row r="24" spans="1:11" hidden="1">
      <c r="A24" s="109">
        <v>6</v>
      </c>
      <c r="B24" s="297"/>
      <c r="C24" s="412" t="str">
        <f>' Шаблон материалов'!B7</f>
        <v>Блок питания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шт.</v>
      </c>
      <c r="G24" s="412">
        <f>' Шаблон материалов'!F7</f>
        <v>1200</v>
      </c>
      <c r="H24" s="412"/>
      <c r="I24" s="413">
        <f t="shared" si="0"/>
        <v>0</v>
      </c>
      <c r="J24" s="775">
        <f t="shared" si="1"/>
        <v>0</v>
      </c>
      <c r="K24" s="776"/>
    </row>
    <row r="25" spans="1:11" hidden="1">
      <c r="A25" s="109">
        <v>7</v>
      </c>
      <c r="B25" s="297"/>
      <c r="C25" s="412" t="str">
        <f>' Шаблон материалов'!B8</f>
        <v>Полноцветная печать транслюцентная</v>
      </c>
      <c r="D25" s="412">
        <f>' Шаблон материалов'!C8</f>
        <v>1</v>
      </c>
      <c r="E25" s="412">
        <f>' Шаблон материалов'!D8</f>
        <v>1</v>
      </c>
      <c r="F25" s="412" t="str">
        <f>' Шаблон материалов'!E8</f>
        <v>кв. метр</v>
      </c>
      <c r="G25" s="412">
        <f>' Шаблон материалов'!F8</f>
        <v>760</v>
      </c>
      <c r="H25" s="412"/>
      <c r="I25" s="413">
        <f t="shared" si="0"/>
        <v>0</v>
      </c>
      <c r="J25" s="775">
        <f t="shared" si="1"/>
        <v>0</v>
      </c>
      <c r="K25" s="776"/>
    </row>
    <row r="26" spans="1:11" hidden="1">
      <c r="A26" s="109">
        <v>8</v>
      </c>
      <c r="B26" s="297"/>
      <c r="C26" s="412" t="str">
        <f>' Шаблон материалов'!B9</f>
        <v>Провод 3-хжильный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метр. Пог.</v>
      </c>
      <c r="G26" s="412">
        <f>' Шаблон материалов'!F9</f>
        <v>26</v>
      </c>
      <c r="H26" s="412"/>
      <c r="I26" s="413">
        <f t="shared" si="0"/>
        <v>0</v>
      </c>
      <c r="J26" s="775">
        <f t="shared" si="1"/>
        <v>0</v>
      </c>
      <c r="K26" s="776"/>
    </row>
    <row r="27" spans="1:11" hidden="1">
      <c r="A27" s="109">
        <v>9</v>
      </c>
      <c r="B27" s="300"/>
      <c r="C27" s="412" t="str">
        <f>' Шаблон материалов'!B10</f>
        <v>Блок бетонный 1 х 1 х 0,15 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куб. метр</v>
      </c>
      <c r="G27" s="412">
        <f>' Шаблон материалов'!F10</f>
        <v>20000</v>
      </c>
      <c r="H27" s="412"/>
      <c r="I27" s="413">
        <f t="shared" si="0"/>
        <v>0</v>
      </c>
      <c r="J27" s="775">
        <f t="shared" si="1"/>
        <v>0</v>
      </c>
      <c r="K27" s="776"/>
    </row>
    <row r="28" spans="1:11" hidden="1">
      <c r="A28" s="109">
        <v>10</v>
      </c>
      <c r="B28" s="300"/>
      <c r="C28" s="412" t="str">
        <f>' Шаблон материалов'!B11</f>
        <v>Блок бетонный 2 х 3 х 0,7 м</v>
      </c>
      <c r="D28" s="412">
        <f>' Шаблон материалов'!C11</f>
        <v>1</v>
      </c>
      <c r="E28" s="412">
        <f>' Шаблон материалов'!D11</f>
        <v>1</v>
      </c>
      <c r="F28" s="412" t="str">
        <f>' Шаблон материалов'!E11</f>
        <v>куб. метр</v>
      </c>
      <c r="G28" s="412">
        <f>' Шаблон материалов'!F11</f>
        <v>20000</v>
      </c>
      <c r="H28" s="412"/>
      <c r="I28" s="413">
        <f t="shared" si="0"/>
        <v>0</v>
      </c>
      <c r="J28" s="775">
        <f t="shared" si="1"/>
        <v>0</v>
      </c>
      <c r="K28" s="776"/>
    </row>
    <row r="29" spans="1:11" hidden="1">
      <c r="A29" s="109">
        <v>11</v>
      </c>
      <c r="B29" s="300"/>
      <c r="C29" s="412">
        <f>' Шаблон материалов'!B12</f>
        <v>0</v>
      </c>
      <c r="D29" s="412">
        <f>' Шаблон материалов'!C12</f>
        <v>0</v>
      </c>
      <c r="E29" s="412">
        <f>' Шаблон материалов'!D12</f>
        <v>0</v>
      </c>
      <c r="F29" s="412">
        <f>' Шаблон материалов'!E12</f>
        <v>0</v>
      </c>
      <c r="G29" s="412">
        <f>' Шаблон материалов'!F12</f>
        <v>0</v>
      </c>
      <c r="H29" s="412"/>
      <c r="I29" s="413">
        <f t="shared" si="0"/>
        <v>0</v>
      </c>
      <c r="J29" s="775">
        <f t="shared" si="1"/>
        <v>0</v>
      </c>
      <c r="K29" s="776"/>
    </row>
    <row r="30" spans="1:11" hidden="1">
      <c r="A30" s="109">
        <v>12</v>
      </c>
      <c r="B30" s="300"/>
      <c r="C30" s="412">
        <f>' Шаблон материалов'!B13</f>
        <v>0</v>
      </c>
      <c r="D30" s="412">
        <f>' Шаблон материалов'!C13</f>
        <v>0</v>
      </c>
      <c r="E30" s="412">
        <f>' Шаблон материалов'!D13</f>
        <v>0</v>
      </c>
      <c r="F30" s="412">
        <f>' Шаблон материалов'!E13</f>
        <v>0</v>
      </c>
      <c r="G30" s="412">
        <f>' Шаблон материалов'!F13</f>
        <v>0</v>
      </c>
      <c r="H30" s="412"/>
      <c r="I30" s="413">
        <f t="shared" si="0"/>
        <v>0</v>
      </c>
      <c r="J30" s="775">
        <f t="shared" si="1"/>
        <v>0</v>
      </c>
      <c r="K30" s="776"/>
    </row>
    <row r="31" spans="1:11" hidden="1">
      <c r="A31" s="109">
        <v>13</v>
      </c>
      <c r="B31" s="300"/>
      <c r="C31" s="412">
        <f>' Шаблон материалов'!B14</f>
        <v>0</v>
      </c>
      <c r="D31" s="412">
        <f>' Шаблон материалов'!C14</f>
        <v>0</v>
      </c>
      <c r="E31" s="412">
        <f>' Шаблон материалов'!D14</f>
        <v>0</v>
      </c>
      <c r="F31" s="412">
        <f>' Шаблон материалов'!E14</f>
        <v>0</v>
      </c>
      <c r="G31" s="412">
        <f>' Шаблон материалов'!F14</f>
        <v>0</v>
      </c>
      <c r="H31" s="412"/>
      <c r="I31" s="413">
        <f t="shared" si="0"/>
        <v>0</v>
      </c>
      <c r="J31" s="775">
        <f t="shared" si="1"/>
        <v>0</v>
      </c>
      <c r="K31" s="776"/>
    </row>
    <row r="32" spans="1:11" hidden="1">
      <c r="A32" s="109">
        <v>14</v>
      </c>
      <c r="B32" s="300"/>
      <c r="C32" s="412">
        <f>' Шаблон материалов'!B15</f>
        <v>0</v>
      </c>
      <c r="D32" s="412">
        <f>' Шаблон материалов'!C15</f>
        <v>0</v>
      </c>
      <c r="E32" s="412">
        <f>' Шаблон материалов'!D15</f>
        <v>0</v>
      </c>
      <c r="F32" s="412">
        <f>' Шаблон материалов'!E15</f>
        <v>0</v>
      </c>
      <c r="G32" s="412">
        <f>' Шаблон материалов'!F15</f>
        <v>0</v>
      </c>
      <c r="H32" s="412"/>
      <c r="I32" s="413">
        <f t="shared" si="0"/>
        <v>0</v>
      </c>
      <c r="J32" s="775">
        <f t="shared" si="1"/>
        <v>0</v>
      </c>
      <c r="K32" s="776"/>
    </row>
    <row r="33" spans="1:11" hidden="1">
      <c r="A33" s="109">
        <v>15</v>
      </c>
      <c r="B33" s="300"/>
      <c r="C33" s="412">
        <f>' Шаблон материалов'!B16</f>
        <v>0</v>
      </c>
      <c r="D33" s="412">
        <f>' Шаблон материалов'!C16</f>
        <v>0</v>
      </c>
      <c r="E33" s="412">
        <f>' Шаблон материалов'!D16</f>
        <v>0</v>
      </c>
      <c r="F33" s="412">
        <f>' Шаблон материалов'!E16</f>
        <v>0</v>
      </c>
      <c r="G33" s="412">
        <f>' Шаблон материалов'!F16</f>
        <v>0</v>
      </c>
      <c r="H33" s="412"/>
      <c r="I33" s="413">
        <f t="shared" si="0"/>
        <v>0</v>
      </c>
      <c r="J33" s="775">
        <f t="shared" si="1"/>
        <v>0</v>
      </c>
      <c r="K33" s="776"/>
    </row>
    <row r="34" spans="1:11" hidden="1">
      <c r="A34" s="109">
        <v>16</v>
      </c>
      <c r="B34" s="300"/>
      <c r="C34" s="412">
        <f>' Шаблон материалов'!B17</f>
        <v>0</v>
      </c>
      <c r="D34" s="412">
        <f>' Шаблон материалов'!C17</f>
        <v>0</v>
      </c>
      <c r="E34" s="412">
        <f>' Шаблон материалов'!D17</f>
        <v>0</v>
      </c>
      <c r="F34" s="412">
        <f>' Шаблон материалов'!E17</f>
        <v>0</v>
      </c>
      <c r="G34" s="412">
        <f>' Шаблон материалов'!F17</f>
        <v>0</v>
      </c>
      <c r="H34" s="412"/>
      <c r="I34" s="413">
        <f t="shared" si="0"/>
        <v>0</v>
      </c>
      <c r="J34" s="775">
        <f t="shared" si="1"/>
        <v>0</v>
      </c>
      <c r="K34" s="776"/>
    </row>
    <row r="35" spans="1:11" hidden="1">
      <c r="A35" s="109">
        <v>17</v>
      </c>
      <c r="B35" s="300"/>
      <c r="C35" s="412">
        <f>' Шаблон материалов'!B18</f>
        <v>0</v>
      </c>
      <c r="D35" s="412">
        <f>' Шаблон материалов'!C18</f>
        <v>0</v>
      </c>
      <c r="E35" s="412">
        <f>' Шаблон материалов'!D18</f>
        <v>0</v>
      </c>
      <c r="F35" s="412">
        <f>' Шаблон материалов'!E18</f>
        <v>0</v>
      </c>
      <c r="G35" s="412">
        <f>' Шаблон материалов'!F18</f>
        <v>0</v>
      </c>
      <c r="H35" s="412"/>
      <c r="I35" s="413">
        <f t="shared" si="0"/>
        <v>0</v>
      </c>
      <c r="J35" s="775">
        <f t="shared" si="1"/>
        <v>0</v>
      </c>
      <c r="K35" s="776"/>
    </row>
    <row r="36" spans="1:11" hidden="1">
      <c r="A36" s="109">
        <v>18</v>
      </c>
      <c r="B36" s="300"/>
      <c r="C36" s="412">
        <f>' Шаблон материалов'!B19</f>
        <v>0</v>
      </c>
      <c r="D36" s="412">
        <f>' Шаблон материалов'!C19</f>
        <v>0</v>
      </c>
      <c r="E36" s="412">
        <f>' Шаблон материалов'!D19</f>
        <v>0</v>
      </c>
      <c r="F36" s="412">
        <f>' Шаблон материалов'!E19</f>
        <v>0</v>
      </c>
      <c r="G36" s="412">
        <f>' Шаблон материалов'!F19</f>
        <v>0</v>
      </c>
      <c r="H36" s="412"/>
      <c r="I36" s="413">
        <f t="shared" si="0"/>
        <v>0</v>
      </c>
      <c r="J36" s="775">
        <f t="shared" si="1"/>
        <v>0</v>
      </c>
      <c r="K36" s="776"/>
    </row>
    <row r="37" spans="1:11" hidden="1">
      <c r="A37" s="109">
        <v>19</v>
      </c>
      <c r="B37" s="300"/>
      <c r="C37" s="412">
        <f>' Шаблон материалов'!B20</f>
        <v>0</v>
      </c>
      <c r="D37" s="412">
        <f>' Шаблон материалов'!C20</f>
        <v>0</v>
      </c>
      <c r="E37" s="412">
        <f>' Шаблон материалов'!D20</f>
        <v>0</v>
      </c>
      <c r="F37" s="412">
        <f>' Шаблон материалов'!E20</f>
        <v>0</v>
      </c>
      <c r="G37" s="412">
        <f>' Шаблон материалов'!F20</f>
        <v>0</v>
      </c>
      <c r="H37" s="412"/>
      <c r="I37" s="413">
        <f t="shared" si="0"/>
        <v>0</v>
      </c>
      <c r="J37" s="775">
        <f t="shared" si="1"/>
        <v>0</v>
      </c>
      <c r="K37" s="776"/>
    </row>
    <row r="38" spans="1:11" hidden="1">
      <c r="A38" s="109">
        <v>20</v>
      </c>
      <c r="B38" s="300"/>
      <c r="C38" s="412">
        <f>' Шаблон материалов'!B21</f>
        <v>0</v>
      </c>
      <c r="D38" s="412">
        <f>' Шаблон материалов'!C21</f>
        <v>0</v>
      </c>
      <c r="E38" s="412">
        <f>' Шаблон материалов'!D21</f>
        <v>0</v>
      </c>
      <c r="F38" s="412">
        <f>' Шаблон материалов'!E21</f>
        <v>0</v>
      </c>
      <c r="G38" s="412">
        <f>' Шаблон материалов'!F21</f>
        <v>0</v>
      </c>
      <c r="H38" s="412"/>
      <c r="I38" s="413">
        <f t="shared" si="0"/>
        <v>0</v>
      </c>
      <c r="J38" s="775">
        <f t="shared" si="1"/>
        <v>0</v>
      </c>
      <c r="K38" s="776"/>
    </row>
    <row r="39" spans="1:11" hidden="1">
      <c r="A39" s="109">
        <v>21</v>
      </c>
      <c r="B39" s="300"/>
      <c r="C39" s="412">
        <f>' Шаблон материалов'!B22</f>
        <v>0</v>
      </c>
      <c r="D39" s="412">
        <f>' Шаблон материалов'!C22</f>
        <v>0</v>
      </c>
      <c r="E39" s="412">
        <f>' Шаблон материалов'!D22</f>
        <v>0</v>
      </c>
      <c r="F39" s="412">
        <f>' Шаблон материалов'!E22</f>
        <v>0</v>
      </c>
      <c r="G39" s="412">
        <f>' Шаблон материалов'!F22</f>
        <v>0</v>
      </c>
      <c r="H39" s="412"/>
      <c r="I39" s="413">
        <f t="shared" si="0"/>
        <v>0</v>
      </c>
      <c r="J39" s="775">
        <f t="shared" si="1"/>
        <v>0</v>
      </c>
      <c r="K39" s="776"/>
    </row>
    <row r="40" spans="1:11" hidden="1">
      <c r="A40" s="109">
        <v>22</v>
      </c>
      <c r="B40" s="300"/>
      <c r="C40" s="412">
        <f>' Шаблон материалов'!B23</f>
        <v>0</v>
      </c>
      <c r="D40" s="412">
        <f>' Шаблон материалов'!C23</f>
        <v>0</v>
      </c>
      <c r="E40" s="412">
        <f>' Шаблон материалов'!D23</f>
        <v>0</v>
      </c>
      <c r="F40" s="412">
        <f>' Шаблон материалов'!E23</f>
        <v>0</v>
      </c>
      <c r="G40" s="412">
        <f>' Шаблон материалов'!F23</f>
        <v>0</v>
      </c>
      <c r="H40" s="412"/>
      <c r="I40" s="413">
        <f t="shared" si="0"/>
        <v>0</v>
      </c>
      <c r="J40" s="775">
        <f t="shared" si="1"/>
        <v>0</v>
      </c>
      <c r="K40" s="776"/>
    </row>
    <row r="41" spans="1:11" hidden="1">
      <c r="A41" s="109">
        <v>23</v>
      </c>
      <c r="B41" s="300"/>
      <c r="C41" s="412">
        <f>' Шаблон материалов'!B24</f>
        <v>0</v>
      </c>
      <c r="D41" s="412">
        <f>' Шаблон материалов'!C24</f>
        <v>0</v>
      </c>
      <c r="E41" s="412">
        <f>' Шаблон материалов'!D24</f>
        <v>0</v>
      </c>
      <c r="F41" s="412">
        <f>' Шаблон материалов'!E24</f>
        <v>0</v>
      </c>
      <c r="G41" s="412">
        <f>' Шаблон материалов'!F24</f>
        <v>0</v>
      </c>
      <c r="H41" s="412"/>
      <c r="I41" s="413">
        <f t="shared" si="0"/>
        <v>0</v>
      </c>
      <c r="J41" s="775">
        <f t="shared" si="1"/>
        <v>0</v>
      </c>
      <c r="K41" s="776"/>
    </row>
    <row r="42" spans="1:11" hidden="1">
      <c r="A42" s="109">
        <v>24</v>
      </c>
      <c r="B42" s="300"/>
      <c r="C42" s="412">
        <f>' Шаблон материалов'!B25</f>
        <v>0</v>
      </c>
      <c r="D42" s="412">
        <f>' Шаблон материалов'!C25</f>
        <v>0</v>
      </c>
      <c r="E42" s="412">
        <f>' Шаблон материалов'!D25</f>
        <v>0</v>
      </c>
      <c r="F42" s="412">
        <f>' Шаблон материалов'!E25</f>
        <v>0</v>
      </c>
      <c r="G42" s="412">
        <f>' Шаблон материалов'!F25</f>
        <v>0</v>
      </c>
      <c r="H42" s="412"/>
      <c r="I42" s="413">
        <f t="shared" si="0"/>
        <v>0</v>
      </c>
      <c r="J42" s="775">
        <f t="shared" si="1"/>
        <v>0</v>
      </c>
      <c r="K42" s="776"/>
    </row>
    <row r="43" spans="1:11" hidden="1">
      <c r="A43" s="109">
        <v>25</v>
      </c>
      <c r="B43" s="300"/>
      <c r="C43" s="412">
        <f>' Шаблон материалов'!B26</f>
        <v>0</v>
      </c>
      <c r="D43" s="412">
        <f>' Шаблон материалов'!C26</f>
        <v>0</v>
      </c>
      <c r="E43" s="412">
        <f>' Шаблон материалов'!D26</f>
        <v>0</v>
      </c>
      <c r="F43" s="412">
        <f>' Шаблон материалов'!E26</f>
        <v>0</v>
      </c>
      <c r="G43" s="412">
        <f>' Шаблон материалов'!F26</f>
        <v>0</v>
      </c>
      <c r="H43" s="412"/>
      <c r="I43" s="413">
        <f t="shared" si="0"/>
        <v>0</v>
      </c>
      <c r="J43" s="775">
        <f t="shared" si="1"/>
        <v>0</v>
      </c>
      <c r="K43" s="776"/>
    </row>
    <row r="44" spans="1:11" hidden="1">
      <c r="A44" s="109">
        <v>26</v>
      </c>
      <c r="B44" s="300"/>
      <c r="C44" s="412">
        <f>' Шаблон материалов'!B27</f>
        <v>0</v>
      </c>
      <c r="D44" s="412">
        <f>' Шаблон материалов'!C27</f>
        <v>0</v>
      </c>
      <c r="E44" s="412">
        <f>' Шаблон материалов'!D27</f>
        <v>0</v>
      </c>
      <c r="F44" s="412">
        <f>' Шаблон материалов'!E27</f>
        <v>0</v>
      </c>
      <c r="G44" s="412">
        <f>' Шаблон материалов'!F27</f>
        <v>0</v>
      </c>
      <c r="H44" s="412"/>
      <c r="I44" s="413">
        <f t="shared" si="0"/>
        <v>0</v>
      </c>
      <c r="J44" s="775">
        <f t="shared" si="1"/>
        <v>0</v>
      </c>
      <c r="K44" s="776"/>
    </row>
    <row r="45" spans="1:11" hidden="1">
      <c r="A45" s="109">
        <v>27</v>
      </c>
      <c r="B45" s="300"/>
      <c r="C45" s="412">
        <f>' Шаблон материалов'!B28</f>
        <v>0</v>
      </c>
      <c r="D45" s="412">
        <f>' Шаблон материалов'!C28</f>
        <v>0</v>
      </c>
      <c r="E45" s="412">
        <f>' Шаблон материалов'!D28</f>
        <v>0</v>
      </c>
      <c r="F45" s="412">
        <f>' Шаблон материалов'!E28</f>
        <v>0</v>
      </c>
      <c r="G45" s="412">
        <f>' Шаблон материалов'!F28</f>
        <v>0</v>
      </c>
      <c r="H45" s="412"/>
      <c r="I45" s="413">
        <f t="shared" si="0"/>
        <v>0</v>
      </c>
      <c r="J45" s="775">
        <f t="shared" si="1"/>
        <v>0</v>
      </c>
      <c r="K45" s="776"/>
    </row>
    <row r="46" spans="1:11" hidden="1">
      <c r="A46" s="109">
        <v>28</v>
      </c>
      <c r="B46" s="300"/>
      <c r="C46" s="412">
        <f>' Шаблон материалов'!B29</f>
        <v>0</v>
      </c>
      <c r="D46" s="412">
        <f>' Шаблон материалов'!C29</f>
        <v>0</v>
      </c>
      <c r="E46" s="412">
        <f>' Шаблон материалов'!D29</f>
        <v>0</v>
      </c>
      <c r="F46" s="412">
        <f>' Шаблон материалов'!E29</f>
        <v>0</v>
      </c>
      <c r="G46" s="412">
        <f>' Шаблон материалов'!F29</f>
        <v>0</v>
      </c>
      <c r="H46" s="412"/>
      <c r="I46" s="413">
        <f t="shared" si="0"/>
        <v>0</v>
      </c>
      <c r="J46" s="775">
        <f t="shared" si="1"/>
        <v>0</v>
      </c>
      <c r="K46" s="776"/>
    </row>
    <row r="47" spans="1:11" hidden="1">
      <c r="A47" s="109">
        <v>29</v>
      </c>
      <c r="B47" s="300"/>
      <c r="C47" s="412">
        <f>' Шаблон материалов'!B30</f>
        <v>0</v>
      </c>
      <c r="D47" s="412">
        <f>' Шаблон материалов'!C30</f>
        <v>0</v>
      </c>
      <c r="E47" s="412">
        <f>' Шаблон материалов'!D30</f>
        <v>0</v>
      </c>
      <c r="F47" s="412">
        <f>' Шаблон материалов'!E30</f>
        <v>0</v>
      </c>
      <c r="G47" s="412">
        <f>' Шаблон материалов'!F30</f>
        <v>0</v>
      </c>
      <c r="H47" s="412"/>
      <c r="I47" s="413">
        <f t="shared" si="0"/>
        <v>0</v>
      </c>
      <c r="J47" s="775">
        <f t="shared" si="1"/>
        <v>0</v>
      </c>
      <c r="K47" s="776"/>
    </row>
    <row r="48" spans="1:11" hidden="1">
      <c r="A48" s="109">
        <v>30</v>
      </c>
      <c r="B48" s="300"/>
      <c r="C48" s="412">
        <f>' Шаблон материалов'!B31</f>
        <v>0</v>
      </c>
      <c r="D48" s="412">
        <f>' Шаблон материалов'!C31</f>
        <v>0</v>
      </c>
      <c r="E48" s="412">
        <f>' Шаблон материалов'!D31</f>
        <v>0</v>
      </c>
      <c r="F48" s="412">
        <f>' Шаблон материалов'!E31</f>
        <v>0</v>
      </c>
      <c r="G48" s="412">
        <f>' Шаблон материалов'!F31</f>
        <v>0</v>
      </c>
      <c r="H48" s="412"/>
      <c r="I48" s="413">
        <f t="shared" si="0"/>
        <v>0</v>
      </c>
      <c r="J48" s="775">
        <f t="shared" si="1"/>
        <v>0</v>
      </c>
      <c r="K48" s="776"/>
    </row>
    <row r="49" spans="1:11" hidden="1">
      <c r="A49" s="109">
        <v>31</v>
      </c>
      <c r="B49" s="300"/>
      <c r="C49" s="412">
        <f>' Шаблон материалов'!B32</f>
        <v>0</v>
      </c>
      <c r="D49" s="412">
        <f>' Шаблон материалов'!C32</f>
        <v>0</v>
      </c>
      <c r="E49" s="412">
        <f>' Шаблон материалов'!D32</f>
        <v>0</v>
      </c>
      <c r="F49" s="412">
        <f>' Шаблон материалов'!E32</f>
        <v>0</v>
      </c>
      <c r="G49" s="412">
        <f>' Шаблон материалов'!F32</f>
        <v>0</v>
      </c>
      <c r="H49" s="412"/>
      <c r="I49" s="413">
        <f t="shared" si="0"/>
        <v>0</v>
      </c>
      <c r="J49" s="775">
        <f t="shared" si="1"/>
        <v>0</v>
      </c>
      <c r="K49" s="776"/>
    </row>
    <row r="50" spans="1:11" hidden="1">
      <c r="A50" s="109">
        <v>32</v>
      </c>
      <c r="B50" s="300"/>
      <c r="C50" s="412">
        <f>' Шаблон материалов'!B33</f>
        <v>0</v>
      </c>
      <c r="D50" s="412">
        <f>' Шаблон материалов'!C33</f>
        <v>0</v>
      </c>
      <c r="E50" s="412">
        <f>' Шаблон материалов'!D33</f>
        <v>0</v>
      </c>
      <c r="F50" s="412">
        <f>' Шаблон материалов'!E33</f>
        <v>0</v>
      </c>
      <c r="G50" s="412">
        <f>' Шаблон материалов'!F33</f>
        <v>0</v>
      </c>
      <c r="H50" s="412"/>
      <c r="I50" s="413">
        <f t="shared" si="0"/>
        <v>0</v>
      </c>
      <c r="J50" s="775">
        <f t="shared" si="1"/>
        <v>0</v>
      </c>
      <c r="K50" s="776"/>
    </row>
    <row r="51" spans="1:11" hidden="1">
      <c r="A51" s="109">
        <v>33</v>
      </c>
      <c r="B51" s="300"/>
      <c r="C51" s="412">
        <f>' Шаблон материалов'!B34</f>
        <v>0</v>
      </c>
      <c r="D51" s="412">
        <f>' Шаблон материалов'!C34</f>
        <v>0</v>
      </c>
      <c r="E51" s="412">
        <f>' Шаблон материалов'!D34</f>
        <v>0</v>
      </c>
      <c r="F51" s="412">
        <f>' Шаблон материалов'!E34</f>
        <v>0</v>
      </c>
      <c r="G51" s="412">
        <f>' Шаблон материалов'!F34</f>
        <v>0</v>
      </c>
      <c r="H51" s="412"/>
      <c r="I51" s="413">
        <f t="shared" si="0"/>
        <v>0</v>
      </c>
      <c r="J51" s="775">
        <f t="shared" si="1"/>
        <v>0</v>
      </c>
      <c r="K51" s="776"/>
    </row>
    <row r="52" spans="1:11" hidden="1">
      <c r="A52" s="109">
        <v>34</v>
      </c>
      <c r="B52" s="300"/>
      <c r="C52" s="412">
        <f>' Шаблон материалов'!B35</f>
        <v>0</v>
      </c>
      <c r="D52" s="412">
        <f>' Шаблон материалов'!C35</f>
        <v>0</v>
      </c>
      <c r="E52" s="412">
        <f>' Шаблон материалов'!D35</f>
        <v>0</v>
      </c>
      <c r="F52" s="412">
        <f>' Шаблон материалов'!E35</f>
        <v>0</v>
      </c>
      <c r="G52" s="412">
        <f>' Шаблон материалов'!F35</f>
        <v>0</v>
      </c>
      <c r="H52" s="412"/>
      <c r="I52" s="413">
        <f t="shared" si="0"/>
        <v>0</v>
      </c>
      <c r="J52" s="775">
        <f t="shared" si="1"/>
        <v>0</v>
      </c>
      <c r="K52" s="776"/>
    </row>
    <row r="53" spans="1:11" hidden="1">
      <c r="A53" s="109">
        <v>35</v>
      </c>
      <c r="B53" s="300"/>
      <c r="C53" s="412">
        <f>' Шаблон материалов'!B36</f>
        <v>0</v>
      </c>
      <c r="D53" s="412">
        <f>' Шаблон материалов'!C36</f>
        <v>0</v>
      </c>
      <c r="E53" s="412">
        <f>' Шаблон материалов'!D36</f>
        <v>0</v>
      </c>
      <c r="F53" s="412">
        <f>' Шаблон материалов'!E36</f>
        <v>0</v>
      </c>
      <c r="G53" s="412">
        <f>' Шаблон материалов'!F36</f>
        <v>0</v>
      </c>
      <c r="H53" s="412"/>
      <c r="I53" s="413">
        <f t="shared" si="0"/>
        <v>0</v>
      </c>
      <c r="J53" s="775">
        <f t="shared" si="1"/>
        <v>0</v>
      </c>
      <c r="K53" s="776"/>
    </row>
    <row r="54" spans="1:11" hidden="1">
      <c r="A54" s="109">
        <v>36</v>
      </c>
      <c r="B54" s="300"/>
      <c r="C54" s="412">
        <f>' Шаблон материалов'!B37</f>
        <v>0</v>
      </c>
      <c r="D54" s="412">
        <f>' Шаблон материалов'!C37</f>
        <v>0</v>
      </c>
      <c r="E54" s="412">
        <f>' Шаблон материалов'!D37</f>
        <v>0</v>
      </c>
      <c r="F54" s="412">
        <f>' Шаблон материалов'!E37</f>
        <v>0</v>
      </c>
      <c r="G54" s="412">
        <f>' Шаблон материалов'!F37</f>
        <v>0</v>
      </c>
      <c r="H54" s="412"/>
      <c r="I54" s="413">
        <f t="shared" si="0"/>
        <v>0</v>
      </c>
      <c r="J54" s="775">
        <f t="shared" si="1"/>
        <v>0</v>
      </c>
      <c r="K54" s="776"/>
    </row>
    <row r="55" spans="1:11" hidden="1">
      <c r="A55" s="109">
        <v>37</v>
      </c>
      <c r="B55" s="300"/>
      <c r="C55" s="412">
        <f>' Шаблон материалов'!B38</f>
        <v>0</v>
      </c>
      <c r="D55" s="412">
        <f>' Шаблон материалов'!C38</f>
        <v>0</v>
      </c>
      <c r="E55" s="412">
        <f>' Шаблон материалов'!D38</f>
        <v>0</v>
      </c>
      <c r="F55" s="412">
        <f>' Шаблон материалов'!E38</f>
        <v>0</v>
      </c>
      <c r="G55" s="412">
        <f>' Шаблон материалов'!F38</f>
        <v>0</v>
      </c>
      <c r="H55" s="412"/>
      <c r="I55" s="413">
        <f t="shared" si="0"/>
        <v>0</v>
      </c>
      <c r="J55" s="775">
        <f t="shared" si="1"/>
        <v>0</v>
      </c>
      <c r="K55" s="776"/>
    </row>
    <row r="56" spans="1:11" hidden="1">
      <c r="A56" s="109">
        <v>38</v>
      </c>
      <c r="B56" s="300"/>
      <c r="C56" s="412">
        <f>' Шаблон материалов'!B39</f>
        <v>0</v>
      </c>
      <c r="D56" s="412">
        <f>' Шаблон материалов'!C39</f>
        <v>0</v>
      </c>
      <c r="E56" s="412">
        <f>' Шаблон материалов'!D39</f>
        <v>0</v>
      </c>
      <c r="F56" s="412">
        <f>' Шаблон материалов'!E39</f>
        <v>0</v>
      </c>
      <c r="G56" s="412">
        <f>' Шаблон материалов'!F39</f>
        <v>0</v>
      </c>
      <c r="H56" s="412"/>
      <c r="I56" s="413">
        <f t="shared" si="0"/>
        <v>0</v>
      </c>
      <c r="J56" s="775">
        <f t="shared" si="1"/>
        <v>0</v>
      </c>
      <c r="K56" s="776"/>
    </row>
    <row r="57" spans="1:11" hidden="1">
      <c r="A57" s="109">
        <v>39</v>
      </c>
      <c r="B57" s="300"/>
      <c r="C57" s="412">
        <f>' Шаблон материалов'!B40</f>
        <v>0</v>
      </c>
      <c r="D57" s="412">
        <f>' Шаблон материалов'!C40</f>
        <v>0</v>
      </c>
      <c r="E57" s="412">
        <f>' Шаблон материалов'!D40</f>
        <v>0</v>
      </c>
      <c r="F57" s="412">
        <f>' Шаблон материалов'!E40</f>
        <v>0</v>
      </c>
      <c r="G57" s="412">
        <f>' Шаблон материалов'!F40</f>
        <v>0</v>
      </c>
      <c r="H57" s="412"/>
      <c r="I57" s="413">
        <f t="shared" si="0"/>
        <v>0</v>
      </c>
      <c r="J57" s="775">
        <f t="shared" si="1"/>
        <v>0</v>
      </c>
      <c r="K57" s="776"/>
    </row>
    <row r="58" spans="1:11" hidden="1">
      <c r="A58" s="109">
        <v>40</v>
      </c>
      <c r="B58" s="300"/>
      <c r="C58" s="412">
        <f>' Шаблон материалов'!B41</f>
        <v>0</v>
      </c>
      <c r="D58" s="412">
        <f>' Шаблон материалов'!C41</f>
        <v>0</v>
      </c>
      <c r="E58" s="412">
        <f>' Шаблон материалов'!D41</f>
        <v>0</v>
      </c>
      <c r="F58" s="412">
        <f>' Шаблон материалов'!E41</f>
        <v>0</v>
      </c>
      <c r="G58" s="412">
        <f>' Шаблон материалов'!F41</f>
        <v>0</v>
      </c>
      <c r="H58" s="412"/>
      <c r="I58" s="413">
        <f t="shared" si="0"/>
        <v>0</v>
      </c>
      <c r="J58" s="775">
        <f t="shared" si="1"/>
        <v>0</v>
      </c>
      <c r="K58" s="776"/>
    </row>
    <row r="59" spans="1:11" hidden="1">
      <c r="A59" s="109">
        <v>41</v>
      </c>
      <c r="B59" s="300"/>
      <c r="C59" s="412">
        <f>' Шаблон материалов'!B42</f>
        <v>0</v>
      </c>
      <c r="D59" s="412">
        <f>' Шаблон материалов'!C42</f>
        <v>0</v>
      </c>
      <c r="E59" s="412">
        <f>' Шаблон материалов'!D42</f>
        <v>0</v>
      </c>
      <c r="F59" s="412">
        <f>' Шаблон материалов'!E42</f>
        <v>0</v>
      </c>
      <c r="G59" s="412">
        <f>' Шаблон материалов'!F42</f>
        <v>0</v>
      </c>
      <c r="H59" s="412"/>
      <c r="I59" s="413">
        <f t="shared" si="0"/>
        <v>0</v>
      </c>
      <c r="J59" s="775">
        <f t="shared" si="1"/>
        <v>0</v>
      </c>
      <c r="K59" s="776"/>
    </row>
    <row r="60" spans="1:11" hidden="1">
      <c r="A60" s="109">
        <v>42</v>
      </c>
      <c r="B60" s="300"/>
      <c r="C60" s="412">
        <f>' Шаблон материалов'!B43</f>
        <v>0</v>
      </c>
      <c r="D60" s="412">
        <f>' Шаблон материалов'!C43</f>
        <v>0</v>
      </c>
      <c r="E60" s="412">
        <f>' Шаблон материалов'!D43</f>
        <v>0</v>
      </c>
      <c r="F60" s="412">
        <f>' Шаблон материалов'!E43</f>
        <v>0</v>
      </c>
      <c r="G60" s="412">
        <f>' Шаблон материалов'!F43</f>
        <v>0</v>
      </c>
      <c r="H60" s="412"/>
      <c r="I60" s="413">
        <f t="shared" si="0"/>
        <v>0</v>
      </c>
      <c r="J60" s="775">
        <f t="shared" si="1"/>
        <v>0</v>
      </c>
      <c r="K60" s="776"/>
    </row>
    <row r="61" spans="1:11" hidden="1">
      <c r="A61" s="109">
        <v>43</v>
      </c>
      <c r="B61" s="300"/>
      <c r="C61" s="412">
        <f>' Шаблон материалов'!B44</f>
        <v>0</v>
      </c>
      <c r="D61" s="412">
        <f>' Шаблон материалов'!C44</f>
        <v>0</v>
      </c>
      <c r="E61" s="412">
        <f>' Шаблон материалов'!D44</f>
        <v>0</v>
      </c>
      <c r="F61" s="412">
        <f>' Шаблон материалов'!E44</f>
        <v>0</v>
      </c>
      <c r="G61" s="412">
        <f>' Шаблон материалов'!F44</f>
        <v>0</v>
      </c>
      <c r="H61" s="412"/>
      <c r="I61" s="413">
        <f t="shared" si="0"/>
        <v>0</v>
      </c>
      <c r="J61" s="775">
        <f t="shared" si="1"/>
        <v>0</v>
      </c>
      <c r="K61" s="776"/>
    </row>
    <row r="62" spans="1:11" hidden="1">
      <c r="A62" s="109">
        <v>44</v>
      </c>
      <c r="B62" s="300"/>
      <c r="C62" s="412">
        <f>' Шаблон материалов'!B45</f>
        <v>0</v>
      </c>
      <c r="D62" s="412">
        <f>' Шаблон материалов'!C45</f>
        <v>0</v>
      </c>
      <c r="E62" s="412">
        <f>' Шаблон материалов'!D45</f>
        <v>0</v>
      </c>
      <c r="F62" s="412">
        <f>' Шаблон материалов'!E45</f>
        <v>0</v>
      </c>
      <c r="G62" s="412">
        <f>' Шаблон материалов'!F45</f>
        <v>0</v>
      </c>
      <c r="H62" s="412"/>
      <c r="I62" s="413">
        <f t="shared" si="0"/>
        <v>0</v>
      </c>
      <c r="J62" s="775">
        <f t="shared" si="1"/>
        <v>0</v>
      </c>
      <c r="K62" s="776"/>
    </row>
    <row r="63" spans="1:11" hidden="1">
      <c r="A63" s="109">
        <v>45</v>
      </c>
      <c r="B63" s="300"/>
      <c r="C63" s="412">
        <f>' Шаблон материалов'!B46</f>
        <v>0</v>
      </c>
      <c r="D63" s="412">
        <f>' Шаблон материалов'!C46</f>
        <v>0</v>
      </c>
      <c r="E63" s="412">
        <f>' Шаблон материалов'!D46</f>
        <v>0</v>
      </c>
      <c r="F63" s="412">
        <f>' Шаблон материалов'!E46</f>
        <v>0</v>
      </c>
      <c r="G63" s="412">
        <f>' Шаблон материалов'!F46</f>
        <v>0</v>
      </c>
      <c r="H63" s="412"/>
      <c r="I63" s="413">
        <f t="shared" si="0"/>
        <v>0</v>
      </c>
      <c r="J63" s="775">
        <f t="shared" si="1"/>
        <v>0</v>
      </c>
      <c r="K63" s="776"/>
    </row>
    <row r="64" spans="1:11" hidden="1">
      <c r="A64" s="109">
        <v>46</v>
      </c>
      <c r="B64" s="300"/>
      <c r="C64" s="412">
        <f>' Шаблон материалов'!B47</f>
        <v>0</v>
      </c>
      <c r="D64" s="412">
        <f>' Шаблон материалов'!C47</f>
        <v>0</v>
      </c>
      <c r="E64" s="412">
        <f>' Шаблон материалов'!D47</f>
        <v>0</v>
      </c>
      <c r="F64" s="412">
        <f>' Шаблон материалов'!E47</f>
        <v>0</v>
      </c>
      <c r="G64" s="412">
        <f>' Шаблон материалов'!F47</f>
        <v>0</v>
      </c>
      <c r="H64" s="412"/>
      <c r="I64" s="413">
        <f t="shared" si="0"/>
        <v>0</v>
      </c>
      <c r="J64" s="775">
        <f t="shared" si="1"/>
        <v>0</v>
      </c>
      <c r="K64" s="776"/>
    </row>
    <row r="65" spans="1:11" hidden="1">
      <c r="A65" s="109">
        <v>47</v>
      </c>
      <c r="B65" s="300"/>
      <c r="C65" s="412">
        <f>' Шаблон материалов'!B48</f>
        <v>0</v>
      </c>
      <c r="D65" s="412">
        <f>' Шаблон материалов'!C48</f>
        <v>0</v>
      </c>
      <c r="E65" s="412">
        <f>' Шаблон материалов'!D48</f>
        <v>0</v>
      </c>
      <c r="F65" s="412">
        <f>' Шаблон материалов'!E48</f>
        <v>0</v>
      </c>
      <c r="G65" s="412">
        <f>' Шаблон материалов'!F48</f>
        <v>0</v>
      </c>
      <c r="H65" s="412"/>
      <c r="I65" s="413">
        <f t="shared" si="0"/>
        <v>0</v>
      </c>
      <c r="J65" s="775">
        <f t="shared" si="1"/>
        <v>0</v>
      </c>
      <c r="K65" s="776"/>
    </row>
    <row r="66" spans="1:11" hidden="1">
      <c r="A66" s="109">
        <v>48</v>
      </c>
      <c r="B66" s="300"/>
      <c r="C66" s="412">
        <f>' Шаблон материалов'!B49</f>
        <v>0</v>
      </c>
      <c r="D66" s="412">
        <f>' Шаблон материалов'!C49</f>
        <v>0</v>
      </c>
      <c r="E66" s="412">
        <f>' Шаблон материалов'!D49</f>
        <v>0</v>
      </c>
      <c r="F66" s="412">
        <f>' Шаблон материалов'!E49</f>
        <v>0</v>
      </c>
      <c r="G66" s="412">
        <f>' Шаблон материалов'!F49</f>
        <v>0</v>
      </c>
      <c r="H66" s="412"/>
      <c r="I66" s="413">
        <f t="shared" si="0"/>
        <v>0</v>
      </c>
      <c r="J66" s="775">
        <f t="shared" si="1"/>
        <v>0</v>
      </c>
      <c r="K66" s="776"/>
    </row>
    <row r="67" spans="1:11" hidden="1">
      <c r="A67" s="109">
        <v>49</v>
      </c>
      <c r="B67" s="300"/>
      <c r="C67" s="412">
        <f>' Шаблон материалов'!B50</f>
        <v>0</v>
      </c>
      <c r="D67" s="412">
        <f>' Шаблон материалов'!C50</f>
        <v>0</v>
      </c>
      <c r="E67" s="412">
        <f>' Шаблон материалов'!D50</f>
        <v>0</v>
      </c>
      <c r="F67" s="412">
        <f>' Шаблон материалов'!E50</f>
        <v>0</v>
      </c>
      <c r="G67" s="412">
        <f>' Шаблон материалов'!F50</f>
        <v>0</v>
      </c>
      <c r="H67" s="412"/>
      <c r="I67" s="413">
        <f t="shared" si="0"/>
        <v>0</v>
      </c>
      <c r="J67" s="775">
        <f t="shared" si="1"/>
        <v>0</v>
      </c>
      <c r="K67" s="776"/>
    </row>
    <row r="68" spans="1:11" hidden="1">
      <c r="A68" s="109">
        <v>50</v>
      </c>
      <c r="B68" s="300"/>
      <c r="C68" s="412">
        <f>' Шаблон материалов'!B51</f>
        <v>0</v>
      </c>
      <c r="D68" s="412">
        <f>' Шаблон материалов'!C51</f>
        <v>0</v>
      </c>
      <c r="E68" s="412">
        <f>' Шаблон материалов'!D51</f>
        <v>0</v>
      </c>
      <c r="F68" s="412">
        <f>' Шаблон материалов'!E51</f>
        <v>0</v>
      </c>
      <c r="G68" s="412">
        <f>' Шаблон материалов'!F51</f>
        <v>0</v>
      </c>
      <c r="H68" s="412"/>
      <c r="I68" s="413">
        <f t="shared" si="0"/>
        <v>0</v>
      </c>
      <c r="J68" s="775">
        <f t="shared" si="1"/>
        <v>0</v>
      </c>
      <c r="K68" s="776"/>
    </row>
    <row r="69" spans="1:11" hidden="1">
      <c r="A69" s="109">
        <v>51</v>
      </c>
      <c r="B69" s="300"/>
      <c r="C69" s="412">
        <f>' Шаблон материалов'!B52</f>
        <v>0</v>
      </c>
      <c r="D69" s="412">
        <f>' Шаблон материалов'!C52</f>
        <v>0</v>
      </c>
      <c r="E69" s="412">
        <f>' Шаблон материалов'!D52</f>
        <v>0</v>
      </c>
      <c r="F69" s="412">
        <f>' Шаблон материалов'!E52</f>
        <v>0</v>
      </c>
      <c r="G69" s="412">
        <f>' Шаблон материалов'!F52</f>
        <v>0</v>
      </c>
      <c r="H69" s="412"/>
      <c r="I69" s="413">
        <f t="shared" si="0"/>
        <v>0</v>
      </c>
      <c r="J69" s="775">
        <f t="shared" si="1"/>
        <v>0</v>
      </c>
      <c r="K69" s="776"/>
    </row>
    <row r="70" spans="1:11" hidden="1">
      <c r="A70" s="109">
        <v>52</v>
      </c>
      <c r="B70" s="300"/>
      <c r="C70" s="412">
        <f>' Шаблон материалов'!B53</f>
        <v>0</v>
      </c>
      <c r="D70" s="412">
        <f>' Шаблон материалов'!C53</f>
        <v>0</v>
      </c>
      <c r="E70" s="412">
        <f>' Шаблон материалов'!D53</f>
        <v>0</v>
      </c>
      <c r="F70" s="412">
        <f>' Шаблон материалов'!E53</f>
        <v>0</v>
      </c>
      <c r="G70" s="412">
        <f>' Шаблон материалов'!F53</f>
        <v>0</v>
      </c>
      <c r="H70" s="412"/>
      <c r="I70" s="413">
        <f t="shared" si="0"/>
        <v>0</v>
      </c>
      <c r="J70" s="775">
        <f t="shared" si="1"/>
        <v>0</v>
      </c>
      <c r="K70" s="776"/>
    </row>
    <row r="71" spans="1:11" hidden="1">
      <c r="A71" s="109">
        <v>53</v>
      </c>
      <c r="B71" s="300"/>
      <c r="C71" s="412">
        <f>' Шаблон материалов'!B54</f>
        <v>0</v>
      </c>
      <c r="D71" s="412">
        <f>' Шаблон материалов'!C54</f>
        <v>0</v>
      </c>
      <c r="E71" s="412">
        <f>' Шаблон материалов'!D54</f>
        <v>0</v>
      </c>
      <c r="F71" s="412">
        <f>' Шаблон материалов'!E54</f>
        <v>0</v>
      </c>
      <c r="G71" s="412">
        <f>' Шаблон материалов'!F54</f>
        <v>0</v>
      </c>
      <c r="H71" s="412"/>
      <c r="I71" s="413">
        <f t="shared" si="0"/>
        <v>0</v>
      </c>
      <c r="J71" s="775">
        <f t="shared" si="1"/>
        <v>0</v>
      </c>
      <c r="K71" s="776"/>
    </row>
    <row r="72" spans="1:11" hidden="1">
      <c r="A72" s="109">
        <v>54</v>
      </c>
      <c r="B72" s="300"/>
      <c r="C72" s="412">
        <f>' Шаблон материалов'!B55</f>
        <v>0</v>
      </c>
      <c r="D72" s="412">
        <f>' Шаблон материалов'!C55</f>
        <v>0</v>
      </c>
      <c r="E72" s="412">
        <f>' Шаблон материалов'!D55</f>
        <v>0</v>
      </c>
      <c r="F72" s="412">
        <f>' Шаблон материалов'!E55</f>
        <v>0</v>
      </c>
      <c r="G72" s="412">
        <f>' Шаблон материалов'!F55</f>
        <v>0</v>
      </c>
      <c r="H72" s="412"/>
      <c r="I72" s="413">
        <f t="shared" si="0"/>
        <v>0</v>
      </c>
      <c r="J72" s="775">
        <f t="shared" si="1"/>
        <v>0</v>
      </c>
      <c r="K72" s="776"/>
    </row>
    <row r="73" spans="1:11" hidden="1">
      <c r="A73" s="109">
        <v>55</v>
      </c>
      <c r="B73" s="300"/>
      <c r="C73" s="412">
        <f>' Шаблон материалов'!B56</f>
        <v>0</v>
      </c>
      <c r="D73" s="412">
        <f>' Шаблон материалов'!C56</f>
        <v>0</v>
      </c>
      <c r="E73" s="412">
        <f>' Шаблон материалов'!D56</f>
        <v>0</v>
      </c>
      <c r="F73" s="412">
        <f>' Шаблон материалов'!E56</f>
        <v>0</v>
      </c>
      <c r="G73" s="412">
        <f>' Шаблон материалов'!F56</f>
        <v>0</v>
      </c>
      <c r="H73" s="412"/>
      <c r="I73" s="413">
        <f t="shared" si="0"/>
        <v>0</v>
      </c>
      <c r="J73" s="775">
        <f t="shared" si="1"/>
        <v>0</v>
      </c>
      <c r="K73" s="776"/>
    </row>
    <row r="74" spans="1:11" hidden="1">
      <c r="A74" s="109">
        <v>56</v>
      </c>
      <c r="B74" s="300"/>
      <c r="C74" s="412">
        <f>' Шаблон материалов'!B57</f>
        <v>0</v>
      </c>
      <c r="D74" s="412">
        <f>' Шаблон материалов'!C57</f>
        <v>0</v>
      </c>
      <c r="E74" s="412">
        <f>' Шаблон материалов'!D57</f>
        <v>0</v>
      </c>
      <c r="F74" s="412">
        <f>' Шаблон материалов'!E57</f>
        <v>0</v>
      </c>
      <c r="G74" s="412">
        <f>' Шаблон материалов'!F57</f>
        <v>0</v>
      </c>
      <c r="H74" s="412"/>
      <c r="I74" s="413">
        <f t="shared" si="0"/>
        <v>0</v>
      </c>
      <c r="J74" s="775">
        <f t="shared" si="1"/>
        <v>0</v>
      </c>
      <c r="K74" s="776"/>
    </row>
    <row r="75" spans="1:11" hidden="1">
      <c r="A75" s="109">
        <v>57</v>
      </c>
      <c r="B75" s="300"/>
      <c r="C75" s="412">
        <f>' Шаблон материалов'!B58</f>
        <v>0</v>
      </c>
      <c r="D75" s="412">
        <f>' Шаблон материалов'!C58</f>
        <v>0</v>
      </c>
      <c r="E75" s="412">
        <f>' Шаблон материалов'!D58</f>
        <v>0</v>
      </c>
      <c r="F75" s="412">
        <f>' Шаблон материалов'!E58</f>
        <v>0</v>
      </c>
      <c r="G75" s="412">
        <f>' Шаблон материалов'!F58</f>
        <v>0</v>
      </c>
      <c r="H75" s="412"/>
      <c r="I75" s="413">
        <f t="shared" si="0"/>
        <v>0</v>
      </c>
      <c r="J75" s="775">
        <f t="shared" si="1"/>
        <v>0</v>
      </c>
      <c r="K75" s="776"/>
    </row>
    <row r="76" spans="1:11" hidden="1">
      <c r="A76" s="109">
        <v>58</v>
      </c>
      <c r="B76" s="300"/>
      <c r="C76" s="412">
        <f>' Шаблон материалов'!B59</f>
        <v>0</v>
      </c>
      <c r="D76" s="412">
        <f>' Шаблон материалов'!C59</f>
        <v>0</v>
      </c>
      <c r="E76" s="412">
        <f>' Шаблон материалов'!D59</f>
        <v>0</v>
      </c>
      <c r="F76" s="412">
        <f>' Шаблон материалов'!E59</f>
        <v>0</v>
      </c>
      <c r="G76" s="412">
        <f>' Шаблон материалов'!F59</f>
        <v>0</v>
      </c>
      <c r="H76" s="412"/>
      <c r="I76" s="413">
        <f t="shared" si="0"/>
        <v>0</v>
      </c>
      <c r="J76" s="775">
        <f t="shared" si="1"/>
        <v>0</v>
      </c>
      <c r="K76" s="776"/>
    </row>
    <row r="77" spans="1:11" hidden="1">
      <c r="A77" s="109">
        <v>59</v>
      </c>
      <c r="B77" s="300"/>
      <c r="C77" s="412">
        <f>' Шаблон материалов'!B60</f>
        <v>0</v>
      </c>
      <c r="D77" s="412">
        <f>' Шаблон материалов'!C60</f>
        <v>0</v>
      </c>
      <c r="E77" s="412">
        <f>' Шаблон материалов'!D60</f>
        <v>0</v>
      </c>
      <c r="F77" s="412">
        <f>' Шаблон материалов'!E60</f>
        <v>0</v>
      </c>
      <c r="G77" s="412">
        <f>' Шаблон материалов'!F60</f>
        <v>0</v>
      </c>
      <c r="H77" s="412"/>
      <c r="I77" s="413">
        <f t="shared" si="0"/>
        <v>0</v>
      </c>
      <c r="J77" s="775">
        <f t="shared" si="1"/>
        <v>0</v>
      </c>
      <c r="K77" s="776"/>
    </row>
    <row r="78" spans="1:11" hidden="1">
      <c r="A78" s="109">
        <v>60</v>
      </c>
      <c r="B78" s="300"/>
      <c r="C78" s="412">
        <f>' Шаблон материалов'!B61</f>
        <v>0</v>
      </c>
      <c r="D78" s="412">
        <f>' Шаблон материалов'!C61</f>
        <v>0</v>
      </c>
      <c r="E78" s="412">
        <f>' Шаблон материалов'!D61</f>
        <v>0</v>
      </c>
      <c r="F78" s="412">
        <f>' Шаблон материалов'!E61</f>
        <v>0</v>
      </c>
      <c r="G78" s="412">
        <f>' Шаблон материалов'!F61</f>
        <v>0</v>
      </c>
      <c r="H78" s="412"/>
      <c r="I78" s="413">
        <f t="shared" si="0"/>
        <v>0</v>
      </c>
      <c r="J78" s="775">
        <f t="shared" si="1"/>
        <v>0</v>
      </c>
      <c r="K78" s="776"/>
    </row>
    <row r="79" spans="1:11" hidden="1">
      <c r="A79" s="109">
        <v>61</v>
      </c>
      <c r="B79" s="300"/>
      <c r="C79" s="412">
        <f>' Шаблон материалов'!B62</f>
        <v>0</v>
      </c>
      <c r="D79" s="412">
        <f>' Шаблон материалов'!C62</f>
        <v>0</v>
      </c>
      <c r="E79" s="412">
        <f>' Шаблон материалов'!D62</f>
        <v>0</v>
      </c>
      <c r="F79" s="412">
        <f>' Шаблон материалов'!E62</f>
        <v>0</v>
      </c>
      <c r="G79" s="412">
        <f>' Шаблон материалов'!F62</f>
        <v>0</v>
      </c>
      <c r="H79" s="412"/>
      <c r="I79" s="413">
        <f t="shared" si="0"/>
        <v>0</v>
      </c>
      <c r="J79" s="775">
        <f t="shared" si="1"/>
        <v>0</v>
      </c>
      <c r="K79" s="776"/>
    </row>
    <row r="80" spans="1:11" hidden="1">
      <c r="A80" s="109">
        <v>62</v>
      </c>
      <c r="B80" s="300"/>
      <c r="C80" s="412">
        <f>' Шаблон материалов'!B63</f>
        <v>0</v>
      </c>
      <c r="D80" s="412">
        <f>' Шаблон материалов'!C63</f>
        <v>0</v>
      </c>
      <c r="E80" s="412">
        <f>' Шаблон материалов'!D63</f>
        <v>0</v>
      </c>
      <c r="F80" s="412">
        <f>' Шаблон материалов'!E63</f>
        <v>0</v>
      </c>
      <c r="G80" s="412">
        <f>' Шаблон материалов'!F63</f>
        <v>0</v>
      </c>
      <c r="H80" s="412"/>
      <c r="I80" s="413">
        <f t="shared" si="0"/>
        <v>0</v>
      </c>
      <c r="J80" s="775">
        <f t="shared" si="1"/>
        <v>0</v>
      </c>
      <c r="K80" s="776"/>
    </row>
    <row r="81" spans="1:11" hidden="1">
      <c r="A81" s="109">
        <v>63</v>
      </c>
      <c r="B81" s="300"/>
      <c r="C81" s="412">
        <f>' Шаблон материалов'!B64</f>
        <v>0</v>
      </c>
      <c r="D81" s="412">
        <f>' Шаблон материалов'!C64</f>
        <v>0</v>
      </c>
      <c r="E81" s="412">
        <f>' Шаблон материалов'!D64</f>
        <v>0</v>
      </c>
      <c r="F81" s="412">
        <f>' Шаблон материалов'!E64</f>
        <v>0</v>
      </c>
      <c r="G81" s="412">
        <f>' Шаблон материалов'!F64</f>
        <v>0</v>
      </c>
      <c r="H81" s="412"/>
      <c r="I81" s="413">
        <f t="shared" si="0"/>
        <v>0</v>
      </c>
      <c r="J81" s="775">
        <f t="shared" si="1"/>
        <v>0</v>
      </c>
      <c r="K81" s="776"/>
    </row>
    <row r="82" spans="1:11" hidden="1">
      <c r="A82" s="109">
        <v>64</v>
      </c>
      <c r="B82" s="300"/>
      <c r="C82" s="412">
        <f>' Шаблон материалов'!B65</f>
        <v>0</v>
      </c>
      <c r="D82" s="412">
        <f>' Шаблон материалов'!C65</f>
        <v>0</v>
      </c>
      <c r="E82" s="412">
        <f>' Шаблон материалов'!D65</f>
        <v>0</v>
      </c>
      <c r="F82" s="412">
        <f>' Шаблон материалов'!E65</f>
        <v>0</v>
      </c>
      <c r="G82" s="412">
        <f>' Шаблон материалов'!F65</f>
        <v>0</v>
      </c>
      <c r="H82" s="412"/>
      <c r="I82" s="413">
        <f t="shared" si="0"/>
        <v>0</v>
      </c>
      <c r="J82" s="775">
        <f t="shared" si="1"/>
        <v>0</v>
      </c>
      <c r="K82" s="776"/>
    </row>
    <row r="83" spans="1:11" hidden="1">
      <c r="A83" s="109">
        <v>65</v>
      </c>
      <c r="B83" s="300"/>
      <c r="C83" s="412">
        <f>' Шаблон материалов'!B66</f>
        <v>0</v>
      </c>
      <c r="D83" s="412">
        <f>' Шаблон материалов'!C66</f>
        <v>0</v>
      </c>
      <c r="E83" s="412">
        <f>' Шаблон материалов'!D66</f>
        <v>0</v>
      </c>
      <c r="F83" s="412">
        <f>' Шаблон материалов'!E66</f>
        <v>0</v>
      </c>
      <c r="G83" s="412">
        <f>' Шаблон материалов'!F66</f>
        <v>0</v>
      </c>
      <c r="H83" s="412"/>
      <c r="I83" s="413">
        <f t="shared" ref="I83:I108" si="2">$F$11*H83*D83</f>
        <v>0</v>
      </c>
      <c r="J83" s="775">
        <f t="shared" si="1"/>
        <v>0</v>
      </c>
      <c r="K83" s="776"/>
    </row>
    <row r="84" spans="1:11" hidden="1">
      <c r="A84" s="109">
        <v>66</v>
      </c>
      <c r="B84" s="300"/>
      <c r="C84" s="412">
        <f>' Шаблон материалов'!B67</f>
        <v>0</v>
      </c>
      <c r="D84" s="412">
        <f>' Шаблон материалов'!C67</f>
        <v>0</v>
      </c>
      <c r="E84" s="412">
        <f>' Шаблон материалов'!D67</f>
        <v>0</v>
      </c>
      <c r="F84" s="412">
        <f>' Шаблон материалов'!E67</f>
        <v>0</v>
      </c>
      <c r="G84" s="412">
        <f>' Шаблон материалов'!F67</f>
        <v>0</v>
      </c>
      <c r="H84" s="412"/>
      <c r="I84" s="413">
        <f t="shared" si="2"/>
        <v>0</v>
      </c>
      <c r="J84" s="775">
        <f t="shared" ref="J84:J108" si="3">G84*I84*E84</f>
        <v>0</v>
      </c>
      <c r="K84" s="776"/>
    </row>
    <row r="85" spans="1:11" hidden="1">
      <c r="A85" s="109">
        <v>67</v>
      </c>
      <c r="B85" s="300"/>
      <c r="C85" s="412">
        <f>' Шаблон материалов'!B68</f>
        <v>0</v>
      </c>
      <c r="D85" s="412">
        <f>' Шаблон материалов'!C68</f>
        <v>0</v>
      </c>
      <c r="E85" s="412">
        <f>' Шаблон материалов'!D68</f>
        <v>0</v>
      </c>
      <c r="F85" s="412">
        <f>' Шаблон материалов'!E68</f>
        <v>0</v>
      </c>
      <c r="G85" s="412">
        <f>' Шаблон материалов'!F68</f>
        <v>0</v>
      </c>
      <c r="H85" s="412"/>
      <c r="I85" s="413">
        <f t="shared" si="2"/>
        <v>0</v>
      </c>
      <c r="J85" s="775">
        <f t="shared" si="3"/>
        <v>0</v>
      </c>
      <c r="K85" s="776"/>
    </row>
    <row r="86" spans="1:11" hidden="1">
      <c r="A86" s="109">
        <v>68</v>
      </c>
      <c r="B86" s="300"/>
      <c r="C86" s="412">
        <f>' Шаблон материалов'!B69</f>
        <v>0</v>
      </c>
      <c r="D86" s="412">
        <f>' Шаблон материалов'!C69</f>
        <v>0</v>
      </c>
      <c r="E86" s="412">
        <f>' Шаблон материалов'!D69</f>
        <v>0</v>
      </c>
      <c r="F86" s="412">
        <f>' Шаблон материалов'!E69</f>
        <v>0</v>
      </c>
      <c r="G86" s="412">
        <f>' Шаблон материалов'!F69</f>
        <v>0</v>
      </c>
      <c r="H86" s="412"/>
      <c r="I86" s="413">
        <f t="shared" si="2"/>
        <v>0</v>
      </c>
      <c r="J86" s="775">
        <f t="shared" si="3"/>
        <v>0</v>
      </c>
      <c r="K86" s="776"/>
    </row>
    <row r="87" spans="1:11" hidden="1">
      <c r="A87" s="109">
        <v>69</v>
      </c>
      <c r="B87" s="300"/>
      <c r="C87" s="412">
        <f>' Шаблон материалов'!B70</f>
        <v>0</v>
      </c>
      <c r="D87" s="412">
        <f>' Шаблон материалов'!C70</f>
        <v>0</v>
      </c>
      <c r="E87" s="412">
        <f>' Шаблон материалов'!D70</f>
        <v>0</v>
      </c>
      <c r="F87" s="412">
        <f>' Шаблон материалов'!E70</f>
        <v>0</v>
      </c>
      <c r="G87" s="412">
        <f>' Шаблон материалов'!F70</f>
        <v>0</v>
      </c>
      <c r="H87" s="412"/>
      <c r="I87" s="413">
        <f t="shared" si="2"/>
        <v>0</v>
      </c>
      <c r="J87" s="775">
        <f t="shared" si="3"/>
        <v>0</v>
      </c>
      <c r="K87" s="776"/>
    </row>
    <row r="88" spans="1:11" hidden="1">
      <c r="A88" s="109">
        <v>70</v>
      </c>
      <c r="B88" s="300"/>
      <c r="C88" s="412">
        <f>' Шаблон материалов'!B71</f>
        <v>0</v>
      </c>
      <c r="D88" s="412">
        <f>' Шаблон материалов'!C71</f>
        <v>0</v>
      </c>
      <c r="E88" s="412">
        <f>' Шаблон материалов'!D71</f>
        <v>0</v>
      </c>
      <c r="F88" s="412">
        <f>' Шаблон материалов'!E71</f>
        <v>0</v>
      </c>
      <c r="G88" s="412">
        <f>' Шаблон материалов'!F71</f>
        <v>0</v>
      </c>
      <c r="H88" s="412"/>
      <c r="I88" s="413">
        <f t="shared" si="2"/>
        <v>0</v>
      </c>
      <c r="J88" s="775">
        <f t="shared" si="3"/>
        <v>0</v>
      </c>
      <c r="K88" s="776"/>
    </row>
    <row r="89" spans="1:11" hidden="1">
      <c r="A89" s="109">
        <v>71</v>
      </c>
      <c r="B89" s="300"/>
      <c r="C89" s="412">
        <f>' Шаблон материалов'!B72</f>
        <v>0</v>
      </c>
      <c r="D89" s="412">
        <f>' Шаблон материалов'!C72</f>
        <v>0</v>
      </c>
      <c r="E89" s="412">
        <f>' Шаблон материалов'!D72</f>
        <v>0</v>
      </c>
      <c r="F89" s="412">
        <f>' Шаблон материалов'!E72</f>
        <v>0</v>
      </c>
      <c r="G89" s="412">
        <f>' Шаблон материалов'!F72</f>
        <v>0</v>
      </c>
      <c r="H89" s="412"/>
      <c r="I89" s="413">
        <f t="shared" si="2"/>
        <v>0</v>
      </c>
      <c r="J89" s="775">
        <f t="shared" si="3"/>
        <v>0</v>
      </c>
      <c r="K89" s="776"/>
    </row>
    <row r="90" spans="1:11">
      <c r="A90" s="109">
        <v>72</v>
      </c>
      <c r="B90" s="300"/>
      <c r="C90" s="412">
        <f>' Шаблон материалов'!B73</f>
        <v>0</v>
      </c>
      <c r="D90" s="412">
        <v>0.7</v>
      </c>
      <c r="E90" s="412">
        <v>1</v>
      </c>
      <c r="F90" s="412">
        <f>' Шаблон материалов'!E73</f>
        <v>0</v>
      </c>
      <c r="G90" s="412">
        <f>' Шаблон материалов'!F73</f>
        <v>0</v>
      </c>
      <c r="H90" s="412">
        <v>1</v>
      </c>
      <c r="I90" s="413">
        <f t="shared" si="2"/>
        <v>0</v>
      </c>
      <c r="J90" s="775">
        <f t="shared" si="3"/>
        <v>0</v>
      </c>
      <c r="K90" s="776"/>
    </row>
    <row r="91" spans="1:11" hidden="1">
      <c r="A91" s="109">
        <v>73</v>
      </c>
      <c r="B91" s="300"/>
      <c r="C91" s="412">
        <f>' Шаблон материалов'!B74</f>
        <v>0</v>
      </c>
      <c r="D91" s="412">
        <f>' Шаблон материалов'!C74</f>
        <v>0</v>
      </c>
      <c r="E91" s="412">
        <f>' Шаблон материалов'!D74</f>
        <v>0</v>
      </c>
      <c r="F91" s="412">
        <f>' Шаблон материалов'!E74</f>
        <v>0</v>
      </c>
      <c r="G91" s="412">
        <f>' Шаблон материалов'!F74</f>
        <v>0</v>
      </c>
      <c r="H91" s="412"/>
      <c r="I91" s="413">
        <f t="shared" si="2"/>
        <v>0</v>
      </c>
      <c r="J91" s="775">
        <f t="shared" si="3"/>
        <v>0</v>
      </c>
      <c r="K91" s="776"/>
    </row>
    <row r="92" spans="1:11" hidden="1">
      <c r="A92" s="109">
        <v>74</v>
      </c>
      <c r="B92" s="300"/>
      <c r="C92" s="412">
        <f>' Шаблон материалов'!B75</f>
        <v>0</v>
      </c>
      <c r="D92" s="412">
        <f>' Шаблон материалов'!C75</f>
        <v>0</v>
      </c>
      <c r="E92" s="412">
        <f>' Шаблон материалов'!D75</f>
        <v>0</v>
      </c>
      <c r="F92" s="412">
        <f>' Шаблон материалов'!E75</f>
        <v>0</v>
      </c>
      <c r="G92" s="412">
        <f>' Шаблон материалов'!F75</f>
        <v>0</v>
      </c>
      <c r="H92" s="412"/>
      <c r="I92" s="413">
        <f t="shared" si="2"/>
        <v>0</v>
      </c>
      <c r="J92" s="775">
        <f t="shared" si="3"/>
        <v>0</v>
      </c>
      <c r="K92" s="776"/>
    </row>
    <row r="93" spans="1:11" hidden="1">
      <c r="A93" s="109">
        <v>75</v>
      </c>
      <c r="B93" s="300"/>
      <c r="C93" s="412">
        <f>' Шаблон материалов'!B76</f>
        <v>0</v>
      </c>
      <c r="D93" s="412">
        <f>' Шаблон материалов'!C76</f>
        <v>0</v>
      </c>
      <c r="E93" s="412">
        <f>' Шаблон материалов'!D76</f>
        <v>0</v>
      </c>
      <c r="F93" s="412">
        <f>' Шаблон материалов'!E76</f>
        <v>0</v>
      </c>
      <c r="G93" s="412">
        <f>' Шаблон материалов'!F76</f>
        <v>0</v>
      </c>
      <c r="H93" s="412"/>
      <c r="I93" s="413">
        <f t="shared" si="2"/>
        <v>0</v>
      </c>
      <c r="J93" s="775">
        <f t="shared" si="3"/>
        <v>0</v>
      </c>
      <c r="K93" s="776"/>
    </row>
    <row r="94" spans="1:11" hidden="1">
      <c r="A94" s="109">
        <v>76</v>
      </c>
      <c r="B94" s="300"/>
      <c r="C94" s="412">
        <f>' Шаблон материалов'!B77</f>
        <v>0</v>
      </c>
      <c r="D94" s="412">
        <f>' Шаблон материалов'!C77</f>
        <v>0</v>
      </c>
      <c r="E94" s="412">
        <f>' Шаблон материалов'!D77</f>
        <v>0</v>
      </c>
      <c r="F94" s="412">
        <f>' Шаблон материалов'!E77</f>
        <v>0</v>
      </c>
      <c r="G94" s="412">
        <f>' Шаблон материалов'!F77</f>
        <v>0</v>
      </c>
      <c r="H94" s="412"/>
      <c r="I94" s="413">
        <f t="shared" si="2"/>
        <v>0</v>
      </c>
      <c r="J94" s="775">
        <f t="shared" si="3"/>
        <v>0</v>
      </c>
      <c r="K94" s="776"/>
    </row>
    <row r="95" spans="1:11" hidden="1">
      <c r="A95" s="109">
        <v>77</v>
      </c>
      <c r="B95" s="300"/>
      <c r="C95" s="412">
        <f>' Шаблон материалов'!B78</f>
        <v>0</v>
      </c>
      <c r="D95" s="412">
        <f>' Шаблон материалов'!C78</f>
        <v>0</v>
      </c>
      <c r="E95" s="412">
        <f>' Шаблон материалов'!D78</f>
        <v>0</v>
      </c>
      <c r="F95" s="412">
        <f>' Шаблон материалов'!E78</f>
        <v>0</v>
      </c>
      <c r="G95" s="412">
        <f>' Шаблон материалов'!F78</f>
        <v>0</v>
      </c>
      <c r="H95" s="412"/>
      <c r="I95" s="413">
        <f t="shared" si="2"/>
        <v>0</v>
      </c>
      <c r="J95" s="775">
        <f t="shared" si="3"/>
        <v>0</v>
      </c>
      <c r="K95" s="776"/>
    </row>
    <row r="96" spans="1:11" hidden="1">
      <c r="A96" s="109">
        <v>78</v>
      </c>
      <c r="B96" s="300"/>
      <c r="C96" s="412">
        <f>' Шаблон материалов'!B79</f>
        <v>0</v>
      </c>
      <c r="D96" s="412">
        <f>' Шаблон материалов'!C79</f>
        <v>0</v>
      </c>
      <c r="E96" s="412">
        <f>' Шаблон материалов'!D79</f>
        <v>0</v>
      </c>
      <c r="F96" s="412">
        <f>' Шаблон материалов'!E79</f>
        <v>0</v>
      </c>
      <c r="G96" s="412">
        <f>' Шаблон материалов'!F79</f>
        <v>0</v>
      </c>
      <c r="H96" s="412"/>
      <c r="I96" s="413">
        <f t="shared" si="2"/>
        <v>0</v>
      </c>
      <c r="J96" s="775">
        <f t="shared" si="3"/>
        <v>0</v>
      </c>
      <c r="K96" s="776"/>
    </row>
    <row r="97" spans="1:11" hidden="1">
      <c r="A97" s="109">
        <v>79</v>
      </c>
      <c r="B97" s="300"/>
      <c r="C97" s="412">
        <f>' Шаблон материалов'!B80</f>
        <v>0</v>
      </c>
      <c r="D97" s="412">
        <f>' Шаблон материалов'!C80</f>
        <v>0</v>
      </c>
      <c r="E97" s="412">
        <f>' Шаблон материалов'!D80</f>
        <v>0</v>
      </c>
      <c r="F97" s="412">
        <f>' Шаблон материалов'!E80</f>
        <v>0</v>
      </c>
      <c r="G97" s="412">
        <f>' Шаблон материалов'!F80</f>
        <v>0</v>
      </c>
      <c r="H97" s="412"/>
      <c r="I97" s="413">
        <f t="shared" si="2"/>
        <v>0</v>
      </c>
      <c r="J97" s="775">
        <f t="shared" si="3"/>
        <v>0</v>
      </c>
      <c r="K97" s="776"/>
    </row>
    <row r="98" spans="1:11" hidden="1">
      <c r="A98" s="109">
        <v>80</v>
      </c>
      <c r="B98" s="300"/>
      <c r="C98" s="412">
        <f>' Шаблон материалов'!B81</f>
        <v>0</v>
      </c>
      <c r="D98" s="412">
        <f>' Шаблон материалов'!C81</f>
        <v>0</v>
      </c>
      <c r="E98" s="412">
        <f>' Шаблон материалов'!D81</f>
        <v>0</v>
      </c>
      <c r="F98" s="412">
        <f>' Шаблон материалов'!E81</f>
        <v>0</v>
      </c>
      <c r="G98" s="412">
        <f>' Шаблон материалов'!F81</f>
        <v>0</v>
      </c>
      <c r="H98" s="412"/>
      <c r="I98" s="413">
        <f t="shared" si="2"/>
        <v>0</v>
      </c>
      <c r="J98" s="775">
        <f t="shared" si="3"/>
        <v>0</v>
      </c>
      <c r="K98" s="776"/>
    </row>
    <row r="99" spans="1:11" hidden="1">
      <c r="A99" s="109">
        <v>81</v>
      </c>
      <c r="B99" s="300"/>
      <c r="C99" s="412">
        <f>' Шаблон материалов'!B82</f>
        <v>0</v>
      </c>
      <c r="D99" s="412">
        <f>' Шаблон материалов'!C82</f>
        <v>0</v>
      </c>
      <c r="E99" s="412">
        <f>' Шаблон материалов'!D82</f>
        <v>0</v>
      </c>
      <c r="F99" s="412">
        <f>' Шаблон материалов'!E82</f>
        <v>0</v>
      </c>
      <c r="G99" s="412">
        <f>' Шаблон материалов'!F82</f>
        <v>0</v>
      </c>
      <c r="H99" s="412"/>
      <c r="I99" s="413">
        <f t="shared" si="2"/>
        <v>0</v>
      </c>
      <c r="J99" s="775">
        <f t="shared" si="3"/>
        <v>0</v>
      </c>
      <c r="K99" s="776"/>
    </row>
    <row r="100" spans="1:11" hidden="1">
      <c r="A100" s="109">
        <v>82</v>
      </c>
      <c r="B100" s="300"/>
      <c r="C100" s="412">
        <f>' Шаблон материалов'!B83</f>
        <v>0</v>
      </c>
      <c r="D100" s="412">
        <f>' Шаблон материалов'!C83</f>
        <v>0</v>
      </c>
      <c r="E100" s="412">
        <f>' Шаблон материалов'!D83</f>
        <v>0</v>
      </c>
      <c r="F100" s="412">
        <f>' Шаблон материалов'!E83</f>
        <v>0</v>
      </c>
      <c r="G100" s="412">
        <f>' Шаблон материалов'!F83</f>
        <v>0</v>
      </c>
      <c r="H100" s="412"/>
      <c r="I100" s="413">
        <f t="shared" si="2"/>
        <v>0</v>
      </c>
      <c r="J100" s="775">
        <f t="shared" si="3"/>
        <v>0</v>
      </c>
      <c r="K100" s="776"/>
    </row>
    <row r="101" spans="1:11" hidden="1">
      <c r="A101" s="109">
        <v>83</v>
      </c>
      <c r="B101" s="300"/>
      <c r="C101" s="412">
        <f>' Шаблон материалов'!B84</f>
        <v>0</v>
      </c>
      <c r="D101" s="412">
        <f>' Шаблон материалов'!C84</f>
        <v>0</v>
      </c>
      <c r="E101" s="412">
        <f>' Шаблон материалов'!D84</f>
        <v>0</v>
      </c>
      <c r="F101" s="412">
        <f>' Шаблон материалов'!E84</f>
        <v>0</v>
      </c>
      <c r="G101" s="412">
        <f>' Шаблон материалов'!F84</f>
        <v>0</v>
      </c>
      <c r="H101" s="412"/>
      <c r="I101" s="413">
        <f t="shared" si="2"/>
        <v>0</v>
      </c>
      <c r="J101" s="775">
        <f t="shared" si="3"/>
        <v>0</v>
      </c>
      <c r="K101" s="776"/>
    </row>
    <row r="102" spans="1:11" hidden="1">
      <c r="A102" s="109">
        <v>84</v>
      </c>
      <c r="B102" s="300"/>
      <c r="C102" s="412">
        <f>' Шаблон материалов'!B85</f>
        <v>0</v>
      </c>
      <c r="D102" s="412">
        <f>' Шаблон материалов'!C85</f>
        <v>0</v>
      </c>
      <c r="E102" s="412">
        <f>' Шаблон материалов'!D85</f>
        <v>0</v>
      </c>
      <c r="F102" s="412">
        <f>' Шаблон материалов'!E85</f>
        <v>0</v>
      </c>
      <c r="G102" s="412">
        <f>' Шаблон материалов'!F85</f>
        <v>0</v>
      </c>
      <c r="H102" s="412"/>
      <c r="I102" s="413">
        <f t="shared" si="2"/>
        <v>0</v>
      </c>
      <c r="J102" s="775">
        <f t="shared" si="3"/>
        <v>0</v>
      </c>
      <c r="K102" s="776"/>
    </row>
    <row r="103" spans="1:11" hidden="1">
      <c r="A103" s="109">
        <v>85</v>
      </c>
      <c r="B103" s="300"/>
      <c r="C103" s="412">
        <f>' Шаблон материалов'!B86</f>
        <v>0</v>
      </c>
      <c r="D103" s="412">
        <f>' Шаблон материалов'!C86</f>
        <v>0</v>
      </c>
      <c r="E103" s="412">
        <f>' Шаблон материалов'!D86</f>
        <v>0</v>
      </c>
      <c r="F103" s="412">
        <f>' Шаблон материалов'!E86</f>
        <v>0</v>
      </c>
      <c r="G103" s="412">
        <f>' Шаблон материалов'!F86</f>
        <v>0</v>
      </c>
      <c r="H103" s="412"/>
      <c r="I103" s="413">
        <f t="shared" si="2"/>
        <v>0</v>
      </c>
      <c r="J103" s="775">
        <f t="shared" si="3"/>
        <v>0</v>
      </c>
      <c r="K103" s="776"/>
    </row>
    <row r="104" spans="1:11" hidden="1">
      <c r="A104" s="109">
        <v>86</v>
      </c>
      <c r="B104" s="300"/>
      <c r="C104" s="412">
        <f>' Шаблон материалов'!B87</f>
        <v>0</v>
      </c>
      <c r="D104" s="412">
        <f>' Шаблон материалов'!C87</f>
        <v>0</v>
      </c>
      <c r="E104" s="412">
        <f>' Шаблон материалов'!D87</f>
        <v>0</v>
      </c>
      <c r="F104" s="412">
        <f>' Шаблон материалов'!E87</f>
        <v>0</v>
      </c>
      <c r="G104" s="412">
        <f>' Шаблон материалов'!F87</f>
        <v>0</v>
      </c>
      <c r="H104" s="412"/>
      <c r="I104" s="413">
        <f t="shared" si="2"/>
        <v>0</v>
      </c>
      <c r="J104" s="775">
        <f t="shared" si="3"/>
        <v>0</v>
      </c>
      <c r="K104" s="776"/>
    </row>
    <row r="105" spans="1:11" hidden="1">
      <c r="A105" s="109">
        <v>87</v>
      </c>
      <c r="B105" s="300"/>
      <c r="C105" s="412">
        <f>' Шаблон материалов'!B88</f>
        <v>0</v>
      </c>
      <c r="D105" s="412">
        <f>' Шаблон материалов'!C88</f>
        <v>0</v>
      </c>
      <c r="E105" s="412">
        <f>' Шаблон материалов'!D88</f>
        <v>0</v>
      </c>
      <c r="F105" s="412">
        <f>' Шаблон материалов'!E88</f>
        <v>0</v>
      </c>
      <c r="G105" s="412">
        <f>' Шаблон материалов'!F88</f>
        <v>0</v>
      </c>
      <c r="H105" s="412"/>
      <c r="I105" s="413">
        <f t="shared" si="2"/>
        <v>0</v>
      </c>
      <c r="J105" s="775">
        <f t="shared" si="3"/>
        <v>0</v>
      </c>
      <c r="K105" s="776"/>
    </row>
    <row r="106" spans="1:11" hidden="1">
      <c r="A106" s="109">
        <v>88</v>
      </c>
      <c r="B106" s="300"/>
      <c r="C106" s="412">
        <f>' Шаблон материалов'!B89</f>
        <v>0</v>
      </c>
      <c r="D106" s="412">
        <f>' Шаблон материалов'!C89</f>
        <v>0</v>
      </c>
      <c r="E106" s="412">
        <f>' Шаблон материалов'!D89</f>
        <v>0</v>
      </c>
      <c r="F106" s="412">
        <f>' Шаблон материалов'!E89</f>
        <v>0</v>
      </c>
      <c r="G106" s="412">
        <f>' Шаблон материалов'!F89</f>
        <v>0</v>
      </c>
      <c r="H106" s="412"/>
      <c r="I106" s="413">
        <f t="shared" si="2"/>
        <v>0</v>
      </c>
      <c r="J106" s="775">
        <f t="shared" si="3"/>
        <v>0</v>
      </c>
      <c r="K106" s="776"/>
    </row>
    <row r="107" spans="1:11" hidden="1">
      <c r="A107" s="109">
        <v>89</v>
      </c>
      <c r="B107" s="300"/>
      <c r="C107" s="412">
        <f>' Шаблон материалов'!B90</f>
        <v>0</v>
      </c>
      <c r="D107" s="412">
        <f>' Шаблон материалов'!C90</f>
        <v>0</v>
      </c>
      <c r="E107" s="412">
        <f>' Шаблон материалов'!D90</f>
        <v>0</v>
      </c>
      <c r="F107" s="412">
        <f>' Шаблон материалов'!E90</f>
        <v>0</v>
      </c>
      <c r="G107" s="412">
        <f>' Шаблон материалов'!F90</f>
        <v>0</v>
      </c>
      <c r="H107" s="412"/>
      <c r="I107" s="413">
        <f t="shared" si="2"/>
        <v>0</v>
      </c>
      <c r="J107" s="775">
        <f t="shared" si="3"/>
        <v>0</v>
      </c>
      <c r="K107" s="776"/>
    </row>
    <row r="108" spans="1:11" hidden="1">
      <c r="A108" s="109">
        <v>90</v>
      </c>
      <c r="B108" s="300"/>
      <c r="C108" s="412">
        <f>' Шаблон материалов'!B91</f>
        <v>0</v>
      </c>
      <c r="D108" s="412">
        <f>' Шаблон материалов'!C91</f>
        <v>0</v>
      </c>
      <c r="E108" s="412">
        <f>' Шаблон материалов'!D91</f>
        <v>0</v>
      </c>
      <c r="F108" s="412">
        <f>' Шаблон материалов'!E91</f>
        <v>0</v>
      </c>
      <c r="G108" s="412">
        <f>' Шаблон материалов'!F91</f>
        <v>0</v>
      </c>
      <c r="H108" s="412"/>
      <c r="I108" s="413">
        <f t="shared" si="2"/>
        <v>0</v>
      </c>
      <c r="J108" s="775">
        <f t="shared" si="3"/>
        <v>0</v>
      </c>
      <c r="K108" s="776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55" t="s">
        <v>116</v>
      </c>
      <c r="E110" s="755"/>
      <c r="F110" s="755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15.75">
      <c r="A112" s="177"/>
      <c r="B112" s="177"/>
      <c r="C112" s="760" t="s">
        <v>38</v>
      </c>
      <c r="D112" s="760"/>
      <c r="E112" s="760"/>
      <c r="F112" s="760"/>
      <c r="G112" s="760"/>
      <c r="H112" s="760"/>
      <c r="I112" s="760"/>
      <c r="J112" s="760"/>
      <c r="K112" s="760"/>
    </row>
    <row r="113" spans="1:11" ht="15.75">
      <c r="A113" s="740" t="s">
        <v>150</v>
      </c>
      <c r="B113" s="741"/>
      <c r="C113" s="742"/>
      <c r="D113" s="175"/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43"/>
      <c r="B114" s="744"/>
      <c r="C114" s="745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63" t="s">
        <v>7</v>
      </c>
      <c r="B117" s="765" t="s">
        <v>178</v>
      </c>
      <c r="C117" s="767" t="s">
        <v>151</v>
      </c>
      <c r="D117" s="379" t="s">
        <v>23449</v>
      </c>
      <c r="E117" s="769" t="s">
        <v>113</v>
      </c>
      <c r="F117" s="771" t="s">
        <v>118</v>
      </c>
      <c r="G117" s="767" t="s">
        <v>26</v>
      </c>
      <c r="H117" s="767" t="s">
        <v>117</v>
      </c>
      <c r="I117" s="773" t="s">
        <v>27</v>
      </c>
      <c r="J117" s="761" t="s">
        <v>10</v>
      </c>
      <c r="K117" s="762"/>
    </row>
    <row r="118" spans="1:11">
      <c r="A118" s="764"/>
      <c r="B118" s="766"/>
      <c r="C118" s="768"/>
      <c r="D118" s="431">
        <f>K9</f>
        <v>0.8</v>
      </c>
      <c r="E118" s="770"/>
      <c r="F118" s="772"/>
      <c r="G118" s="768"/>
      <c r="H118" s="768"/>
      <c r="I118" s="774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0.8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 t="s">
        <v>23593</v>
      </c>
      <c r="D120" s="430">
        <f t="shared" ref="D120:D174" si="4">$D$118</f>
        <v>0.8</v>
      </c>
      <c r="E120" s="419">
        <v>1</v>
      </c>
      <c r="F120" s="276">
        <v>1</v>
      </c>
      <c r="G120" s="291">
        <v>5</v>
      </c>
      <c r="H120" s="3">
        <f t="shared" ref="H120:H172" si="5">$F$11</f>
        <v>0</v>
      </c>
      <c r="I120" s="53">
        <f t="shared" ref="I120:I174" si="6">IF(D120=0,0,(G120/60*H120/D120+F120/60)*E120)</f>
        <v>1.6666666666666666E-2</v>
      </c>
      <c r="J120" s="53">
        <f>I120*инф.!$D$1</f>
        <v>4.166666666666667</v>
      </c>
      <c r="K120" s="53">
        <f>IF(I120=0,0,(инф.!$C$1)*I120)</f>
        <v>16.666666666666668</v>
      </c>
    </row>
    <row r="121" spans="1:11">
      <c r="A121" s="3">
        <v>3</v>
      </c>
      <c r="B121" s="276"/>
      <c r="C121" s="278"/>
      <c r="D121" s="430">
        <f t="shared" si="4"/>
        <v>0.8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0.8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0.8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0.8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0.8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0.8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0.8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0.8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0.8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0.8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0.8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0.8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0.8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0.8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0.8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0.8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0.8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0.8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0.8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0.8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4"/>
        <v>0.8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4"/>
        <v>0.8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0.8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0.8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0.8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0.8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0.8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0.8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0.8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0.8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0.8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0.8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0.8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0.8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0.8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0.8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0.8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0.8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0.8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0.8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0.8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0.8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0.8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0.8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0.8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0.8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0.8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0.8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/>
      <c r="D169" s="430">
        <f t="shared" si="4"/>
        <v>0.8</v>
      </c>
      <c r="E169" s="421"/>
      <c r="F169" s="239"/>
      <c r="G169" s="241"/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0.8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0.8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0.8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0.8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0.8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16.666666666666668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16</v>
      </c>
      <c r="H177" s="10" t="s">
        <v>121</v>
      </c>
      <c r="I177" s="9">
        <f>SUM(I119:I176)</f>
        <v>1.6666666666666666E-2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16.666666666666668</v>
      </c>
      <c r="G180" s="753"/>
      <c r="H180" s="753"/>
      <c r="I180" s="753"/>
      <c r="J180" s="753"/>
      <c r="K180" s="753"/>
    </row>
    <row r="181" spans="1:14" ht="15.75">
      <c r="A181" s="281" t="s">
        <v>101</v>
      </c>
      <c r="B181" s="281"/>
      <c r="C181" s="754"/>
      <c r="D181" s="754"/>
      <c r="E181" s="754"/>
      <c r="F181" s="754"/>
      <c r="G181" s="754"/>
      <c r="H181" s="754"/>
      <c r="I181" s="754"/>
      <c r="J181" s="754"/>
      <c r="K181" s="754"/>
    </row>
    <row r="182" spans="1:14" ht="15.75">
      <c r="A182" s="747"/>
      <c r="B182" s="747"/>
      <c r="C182" s="747"/>
      <c r="D182" s="747"/>
      <c r="E182" s="747"/>
      <c r="F182" s="747"/>
      <c r="G182" s="747"/>
      <c r="H182" s="747"/>
      <c r="I182" s="747"/>
      <c r="J182" s="747"/>
      <c r="K182" s="747"/>
    </row>
    <row r="183" spans="1:14" ht="15.75">
      <c r="A183" s="747"/>
      <c r="B183" s="747"/>
      <c r="C183" s="747"/>
      <c r="D183" s="747"/>
      <c r="E183" s="747"/>
      <c r="F183" s="747"/>
      <c r="G183" s="747"/>
      <c r="H183" s="747"/>
      <c r="I183" s="747"/>
      <c r="J183" s="747"/>
      <c r="K183" s="747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37" t="str">
        <f>изд.1!A185</f>
        <v>Топоров Э.В.</v>
      </c>
      <c r="B185" s="737"/>
      <c r="C185" s="737"/>
      <c r="D185" s="737"/>
      <c r="E185" s="245"/>
      <c r="F185" s="245"/>
      <c r="G185" s="245"/>
      <c r="H185" s="737"/>
      <c r="I185" s="737"/>
      <c r="J185" s="737"/>
      <c r="K185" s="737"/>
    </row>
    <row r="186" spans="1:14">
      <c r="A186" s="738"/>
      <c r="B186" s="738"/>
      <c r="C186" s="738"/>
      <c r="D186" s="738"/>
      <c r="E186" s="248"/>
      <c r="F186" s="248"/>
      <c r="G186" s="248"/>
      <c r="H186" s="738"/>
      <c r="I186" s="738"/>
      <c r="J186" s="738"/>
      <c r="K186" s="738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17" t="str">
        <f>$A$3</f>
        <v>ООО БАЛТИК-ЛАЙТ</v>
      </c>
      <c r="D191" s="717"/>
      <c r="E191" s="717"/>
      <c r="F191" s="717"/>
      <c r="G191" s="717"/>
      <c r="H191" s="717"/>
      <c r="I191" s="717"/>
      <c r="J191" s="717"/>
      <c r="K191" s="717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8" t="s">
        <v>23459</v>
      </c>
      <c r="K192" s="719"/>
    </row>
    <row r="193" spans="1:11">
      <c r="A193" s="720">
        <v>1</v>
      </c>
      <c r="B193" s="722"/>
      <c r="C193" s="724" t="str">
        <f>C119</f>
        <v>Подготовка рабоч. проекта на производство</v>
      </c>
      <c r="D193" s="726"/>
      <c r="E193" s="736"/>
      <c r="F193" s="353"/>
      <c r="G193" s="730"/>
      <c r="H193" s="726"/>
      <c r="I193" s="357">
        <f>D193*E193</f>
        <v>0</v>
      </c>
      <c r="J193" s="732"/>
      <c r="K193" s="733"/>
    </row>
    <row r="194" spans="1:11" ht="15.75" thickBot="1">
      <c r="A194" s="721"/>
      <c r="B194" s="723"/>
      <c r="C194" s="725"/>
      <c r="D194" s="727"/>
      <c r="E194" s="729"/>
      <c r="F194" s="351"/>
      <c r="G194" s="731"/>
      <c r="H194" s="727"/>
      <c r="I194" s="358"/>
      <c r="J194" s="734"/>
      <c r="K194" s="735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7" t="str">
        <f>$A$3</f>
        <v>ООО БАЛТИК-ЛАЙТ</v>
      </c>
      <c r="D196" s="717"/>
      <c r="E196" s="717"/>
      <c r="F196" s="717"/>
      <c r="G196" s="717"/>
      <c r="H196" s="717"/>
      <c r="I196" s="717"/>
      <c r="J196" s="717"/>
      <c r="K196" s="717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8" t="s">
        <v>23459</v>
      </c>
      <c r="K197" s="719"/>
    </row>
    <row r="198" spans="1:11">
      <c r="A198" s="720">
        <v>2</v>
      </c>
      <c r="B198" s="722"/>
      <c r="C198" s="724" t="str">
        <f>C120</f>
        <v>Замена автомата</v>
      </c>
      <c r="D198" s="726"/>
      <c r="E198" s="728" t="e">
        <f>J120/H120</f>
        <v>#DIV/0!</v>
      </c>
      <c r="F198" s="353"/>
      <c r="G198" s="730"/>
      <c r="H198" s="726">
        <v>1</v>
      </c>
      <c r="I198" s="357" t="e">
        <f>D198*E198</f>
        <v>#DIV/0!</v>
      </c>
      <c r="J198" s="732"/>
      <c r="K198" s="733"/>
    </row>
    <row r="199" spans="1:11" ht="15.75" thickBot="1">
      <c r="A199" s="721"/>
      <c r="B199" s="723"/>
      <c r="C199" s="725"/>
      <c r="D199" s="727"/>
      <c r="E199" s="729"/>
      <c r="F199" s="351"/>
      <c r="G199" s="731"/>
      <c r="H199" s="727"/>
      <c r="I199" s="358"/>
      <c r="J199" s="734"/>
      <c r="K199" s="735"/>
    </row>
    <row r="200" spans="1:11" ht="15.75" thickBot="1"/>
    <row r="201" spans="1:11" ht="16.5" thickBot="1">
      <c r="A201" s="370"/>
      <c r="B201" s="370"/>
      <c r="C201" s="717" t="str">
        <f>$A$3</f>
        <v>ООО БАЛТИК-ЛАЙТ</v>
      </c>
      <c r="D201" s="717"/>
      <c r="E201" s="717"/>
      <c r="F201" s="717"/>
      <c r="G201" s="717"/>
      <c r="H201" s="717"/>
      <c r="I201" s="717"/>
      <c r="J201" s="717"/>
      <c r="K201" s="717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8" t="s">
        <v>23459</v>
      </c>
      <c r="K202" s="719"/>
    </row>
    <row r="203" spans="1:11">
      <c r="A203" s="720">
        <v>3</v>
      </c>
      <c r="B203" s="722"/>
      <c r="C203" s="724">
        <f>C121</f>
        <v>0</v>
      </c>
      <c r="D203" s="726"/>
      <c r="E203" s="728" t="e">
        <f>J121/H121</f>
        <v>#DIV/0!</v>
      </c>
      <c r="F203" s="353"/>
      <c r="G203" s="730"/>
      <c r="H203" s="726">
        <v>1</v>
      </c>
      <c r="I203" s="357" t="e">
        <f>D203*E203</f>
        <v>#DIV/0!</v>
      </c>
      <c r="J203" s="732"/>
      <c r="K203" s="733"/>
    </row>
    <row r="204" spans="1:11" ht="15.75" thickBot="1">
      <c r="A204" s="721"/>
      <c r="B204" s="723"/>
      <c r="C204" s="725"/>
      <c r="D204" s="727"/>
      <c r="E204" s="729"/>
      <c r="F204" s="351"/>
      <c r="G204" s="731"/>
      <c r="H204" s="727"/>
      <c r="I204" s="358"/>
      <c r="J204" s="734"/>
      <c r="K204" s="735"/>
    </row>
    <row r="205" spans="1:11" ht="15.75" thickBot="1"/>
    <row r="206" spans="1:11" ht="16.5" thickBot="1">
      <c r="A206" s="370"/>
      <c r="B206" s="370"/>
      <c r="C206" s="717" t="str">
        <f>$A$3</f>
        <v>ООО БАЛТИК-ЛАЙТ</v>
      </c>
      <c r="D206" s="717"/>
      <c r="E206" s="717"/>
      <c r="F206" s="717"/>
      <c r="G206" s="717"/>
      <c r="H206" s="717"/>
      <c r="I206" s="717"/>
      <c r="J206" s="717"/>
      <c r="K206" s="717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8" t="s">
        <v>23459</v>
      </c>
      <c r="K207" s="719"/>
    </row>
    <row r="208" spans="1:11">
      <c r="A208" s="720">
        <v>4</v>
      </c>
      <c r="B208" s="722"/>
      <c r="C208" s="724">
        <f>C122</f>
        <v>0</v>
      </c>
      <c r="D208" s="726"/>
      <c r="E208" s="728" t="e">
        <f>J122/H122</f>
        <v>#DIV/0!</v>
      </c>
      <c r="F208" s="353"/>
      <c r="G208" s="730"/>
      <c r="H208" s="726">
        <v>1</v>
      </c>
      <c r="I208" s="357" t="e">
        <f>D208*E208</f>
        <v>#DIV/0!</v>
      </c>
      <c r="J208" s="732"/>
      <c r="K208" s="733"/>
    </row>
    <row r="209" spans="1:11" ht="15.75" thickBot="1">
      <c r="A209" s="721"/>
      <c r="B209" s="723"/>
      <c r="C209" s="725"/>
      <c r="D209" s="727"/>
      <c r="E209" s="729"/>
      <c r="F209" s="351"/>
      <c r="G209" s="731"/>
      <c r="H209" s="727"/>
      <c r="I209" s="358"/>
      <c r="J209" s="734"/>
      <c r="K209" s="735"/>
    </row>
    <row r="210" spans="1:11" ht="15.75" thickBot="1"/>
    <row r="211" spans="1:11" ht="16.5" thickBot="1">
      <c r="A211" s="370"/>
      <c r="B211" s="370"/>
      <c r="C211" s="717" t="str">
        <f>$A$3</f>
        <v>ООО БАЛТИК-ЛАЙТ</v>
      </c>
      <c r="D211" s="717"/>
      <c r="E211" s="717"/>
      <c r="F211" s="717"/>
      <c r="G211" s="717"/>
      <c r="H211" s="717"/>
      <c r="I211" s="717"/>
      <c r="J211" s="717"/>
      <c r="K211" s="717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8" t="s">
        <v>23459</v>
      </c>
      <c r="K212" s="719"/>
    </row>
    <row r="213" spans="1:11">
      <c r="A213" s="720">
        <v>5</v>
      </c>
      <c r="B213" s="722"/>
      <c r="C213" s="724">
        <f>C123</f>
        <v>0</v>
      </c>
      <c r="D213" s="726"/>
      <c r="E213" s="728" t="e">
        <f>J123/H123</f>
        <v>#DIV/0!</v>
      </c>
      <c r="F213" s="353"/>
      <c r="G213" s="730"/>
      <c r="H213" s="726">
        <v>1</v>
      </c>
      <c r="I213" s="357" t="e">
        <f>D213*E213</f>
        <v>#DIV/0!</v>
      </c>
      <c r="J213" s="732"/>
      <c r="K213" s="733"/>
    </row>
    <row r="214" spans="1:11" ht="15.75" thickBot="1">
      <c r="A214" s="721"/>
      <c r="B214" s="723"/>
      <c r="C214" s="725"/>
      <c r="D214" s="727"/>
      <c r="E214" s="729"/>
      <c r="F214" s="351"/>
      <c r="G214" s="731"/>
      <c r="H214" s="727"/>
      <c r="I214" s="358"/>
      <c r="J214" s="734"/>
      <c r="K214" s="735"/>
    </row>
    <row r="215" spans="1:11" ht="15.75" thickBot="1"/>
    <row r="216" spans="1:11" ht="16.5" thickBot="1">
      <c r="A216" s="370"/>
      <c r="B216" s="370"/>
      <c r="C216" s="717" t="str">
        <f>$A$3</f>
        <v>ООО БАЛТИК-ЛАЙТ</v>
      </c>
      <c r="D216" s="717"/>
      <c r="E216" s="717"/>
      <c r="F216" s="717"/>
      <c r="G216" s="717"/>
      <c r="H216" s="717"/>
      <c r="I216" s="717"/>
      <c r="J216" s="717"/>
      <c r="K216" s="717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8" t="s">
        <v>23459</v>
      </c>
      <c r="K217" s="719"/>
    </row>
    <row r="218" spans="1:11">
      <c r="A218" s="720">
        <v>6</v>
      </c>
      <c r="B218" s="722"/>
      <c r="C218" s="724">
        <f>C124</f>
        <v>0</v>
      </c>
      <c r="D218" s="726"/>
      <c r="E218" s="728" t="e">
        <f>J124/H124</f>
        <v>#DIV/0!</v>
      </c>
      <c r="F218" s="353"/>
      <c r="G218" s="730"/>
      <c r="H218" s="726">
        <v>1</v>
      </c>
      <c r="I218" s="357" t="e">
        <f>D218*E218</f>
        <v>#DIV/0!</v>
      </c>
      <c r="J218" s="732"/>
      <c r="K218" s="733"/>
    </row>
    <row r="219" spans="1:11" ht="15.75" thickBot="1">
      <c r="A219" s="721"/>
      <c r="B219" s="723"/>
      <c r="C219" s="725"/>
      <c r="D219" s="727"/>
      <c r="E219" s="729"/>
      <c r="F219" s="351"/>
      <c r="G219" s="731"/>
      <c r="H219" s="727"/>
      <c r="I219" s="358"/>
      <c r="J219" s="734"/>
      <c r="K219" s="735"/>
    </row>
    <row r="220" spans="1:11" ht="15.75" thickBot="1"/>
    <row r="221" spans="1:11" ht="16.5" thickBot="1">
      <c r="A221" s="370"/>
      <c r="B221" s="370"/>
      <c r="C221" s="717" t="str">
        <f>$A$3</f>
        <v>ООО БАЛТИК-ЛАЙТ</v>
      </c>
      <c r="D221" s="717"/>
      <c r="E221" s="717"/>
      <c r="F221" s="717"/>
      <c r="G221" s="717"/>
      <c r="H221" s="717"/>
      <c r="I221" s="717"/>
      <c r="J221" s="717"/>
      <c r="K221" s="717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8" t="s">
        <v>23459</v>
      </c>
      <c r="K222" s="719"/>
    </row>
    <row r="223" spans="1:11">
      <c r="A223" s="720">
        <v>7</v>
      </c>
      <c r="B223" s="722"/>
      <c r="C223" s="724">
        <f>C125</f>
        <v>0</v>
      </c>
      <c r="D223" s="726"/>
      <c r="E223" s="728" t="e">
        <f>J125/H125</f>
        <v>#DIV/0!</v>
      </c>
      <c r="F223" s="353"/>
      <c r="G223" s="730"/>
      <c r="H223" s="726">
        <v>1</v>
      </c>
      <c r="I223" s="357" t="e">
        <f>D223*E223</f>
        <v>#DIV/0!</v>
      </c>
      <c r="J223" s="732"/>
      <c r="K223" s="733"/>
    </row>
    <row r="224" spans="1:11" ht="15.75" thickBot="1">
      <c r="A224" s="721"/>
      <c r="B224" s="723"/>
      <c r="C224" s="725"/>
      <c r="D224" s="727"/>
      <c r="E224" s="729"/>
      <c r="F224" s="351"/>
      <c r="G224" s="731"/>
      <c r="H224" s="727"/>
      <c r="I224" s="358"/>
      <c r="J224" s="734"/>
      <c r="K224" s="735"/>
    </row>
    <row r="225" spans="1:11" ht="15.75" thickBot="1"/>
    <row r="226" spans="1:11" ht="16.5" thickBot="1">
      <c r="A226" s="370"/>
      <c r="B226" s="370"/>
      <c r="C226" s="717" t="str">
        <f>$A$3</f>
        <v>ООО БАЛТИК-ЛАЙТ</v>
      </c>
      <c r="D226" s="717"/>
      <c r="E226" s="717"/>
      <c r="F226" s="717"/>
      <c r="G226" s="717"/>
      <c r="H226" s="717"/>
      <c r="I226" s="717"/>
      <c r="J226" s="717"/>
      <c r="K226" s="717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8" t="s">
        <v>23459</v>
      </c>
      <c r="K227" s="719"/>
    </row>
    <row r="228" spans="1:11">
      <c r="A228" s="720">
        <v>8</v>
      </c>
      <c r="B228" s="722"/>
      <c r="C228" s="724">
        <f>C126</f>
        <v>0</v>
      </c>
      <c r="D228" s="726"/>
      <c r="E228" s="728" t="e">
        <f>J126/H126</f>
        <v>#DIV/0!</v>
      </c>
      <c r="F228" s="353"/>
      <c r="G228" s="730"/>
      <c r="H228" s="726">
        <v>1</v>
      </c>
      <c r="I228" s="357" t="e">
        <f>D228*E228</f>
        <v>#DIV/0!</v>
      </c>
      <c r="J228" s="732"/>
      <c r="K228" s="733"/>
    </row>
    <row r="229" spans="1:11" ht="15.75" thickBot="1">
      <c r="A229" s="721"/>
      <c r="B229" s="723"/>
      <c r="C229" s="725"/>
      <c r="D229" s="727"/>
      <c r="E229" s="729"/>
      <c r="F229" s="351"/>
      <c r="G229" s="731"/>
      <c r="H229" s="727"/>
      <c r="I229" s="358"/>
      <c r="J229" s="734"/>
      <c r="K229" s="735"/>
    </row>
    <row r="230" spans="1:11" ht="15.75" thickBot="1"/>
    <row r="231" spans="1:11" ht="16.5" thickBot="1">
      <c r="A231" s="370"/>
      <c r="B231" s="370"/>
      <c r="C231" s="717" t="str">
        <f>$A$3</f>
        <v>ООО БАЛТИК-ЛАЙТ</v>
      </c>
      <c r="D231" s="717"/>
      <c r="E231" s="717"/>
      <c r="F231" s="717"/>
      <c r="G231" s="717"/>
      <c r="H231" s="717"/>
      <c r="I231" s="717"/>
      <c r="J231" s="717"/>
      <c r="K231" s="717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8" t="s">
        <v>23459</v>
      </c>
      <c r="K232" s="719"/>
    </row>
    <row r="233" spans="1:11">
      <c r="A233" s="720">
        <v>9</v>
      </c>
      <c r="B233" s="722"/>
      <c r="C233" s="724">
        <f>C127</f>
        <v>0</v>
      </c>
      <c r="D233" s="726"/>
      <c r="E233" s="728" t="e">
        <f>J127/H127</f>
        <v>#DIV/0!</v>
      </c>
      <c r="F233" s="353"/>
      <c r="G233" s="730"/>
      <c r="H233" s="726">
        <v>1</v>
      </c>
      <c r="I233" s="357" t="e">
        <f>D233*E233</f>
        <v>#DIV/0!</v>
      </c>
      <c r="J233" s="732"/>
      <c r="K233" s="733"/>
    </row>
    <row r="234" spans="1:11" ht="15.75" thickBot="1">
      <c r="A234" s="721"/>
      <c r="B234" s="723"/>
      <c r="C234" s="725"/>
      <c r="D234" s="727"/>
      <c r="E234" s="729"/>
      <c r="F234" s="351"/>
      <c r="G234" s="731"/>
      <c r="H234" s="727"/>
      <c r="I234" s="358"/>
      <c r="J234" s="734"/>
      <c r="K234" s="735"/>
    </row>
    <row r="235" spans="1:11" ht="15.75" thickBot="1"/>
    <row r="236" spans="1:11" ht="16.5" thickBot="1">
      <c r="A236" s="370"/>
      <c r="B236" s="370"/>
      <c r="C236" s="717" t="str">
        <f>$A$3</f>
        <v>ООО БАЛТИК-ЛАЙТ</v>
      </c>
      <c r="D236" s="717"/>
      <c r="E236" s="717"/>
      <c r="F236" s="717"/>
      <c r="G236" s="717"/>
      <c r="H236" s="717"/>
      <c r="I236" s="717"/>
      <c r="J236" s="717"/>
      <c r="K236" s="717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8" t="s">
        <v>23459</v>
      </c>
      <c r="K237" s="719"/>
    </row>
    <row r="238" spans="1:11">
      <c r="A238" s="720">
        <v>10</v>
      </c>
      <c r="B238" s="722"/>
      <c r="C238" s="724">
        <f>C128</f>
        <v>0</v>
      </c>
      <c r="D238" s="726"/>
      <c r="E238" s="728" t="e">
        <f>J128/H128</f>
        <v>#DIV/0!</v>
      </c>
      <c r="F238" s="353"/>
      <c r="G238" s="730"/>
      <c r="H238" s="726">
        <v>1</v>
      </c>
      <c r="I238" s="357" t="e">
        <f>D238*E238</f>
        <v>#DIV/0!</v>
      </c>
      <c r="J238" s="732"/>
      <c r="K238" s="733"/>
    </row>
    <row r="239" spans="1:11" ht="15.75" thickBot="1">
      <c r="A239" s="721"/>
      <c r="B239" s="723"/>
      <c r="C239" s="725"/>
      <c r="D239" s="727"/>
      <c r="E239" s="729"/>
      <c r="F239" s="351"/>
      <c r="G239" s="731"/>
      <c r="H239" s="727"/>
      <c r="I239" s="358"/>
      <c r="J239" s="734"/>
      <c r="K239" s="735"/>
    </row>
    <row r="240" spans="1:11" ht="15.75" thickBot="1"/>
    <row r="241" spans="1:11" ht="16.5" thickBot="1">
      <c r="A241" s="370"/>
      <c r="B241" s="370"/>
      <c r="C241" s="717" t="str">
        <f>$A$3</f>
        <v>ООО БАЛТИК-ЛАЙТ</v>
      </c>
      <c r="D241" s="717"/>
      <c r="E241" s="717"/>
      <c r="F241" s="717"/>
      <c r="G241" s="717"/>
      <c r="H241" s="717"/>
      <c r="I241" s="717"/>
      <c r="J241" s="717"/>
      <c r="K241" s="717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8" t="s">
        <v>23459</v>
      </c>
      <c r="K242" s="719"/>
    </row>
    <row r="243" spans="1:11">
      <c r="A243" s="720">
        <v>11</v>
      </c>
      <c r="B243" s="722"/>
      <c r="C243" s="724">
        <f>C129</f>
        <v>0</v>
      </c>
      <c r="D243" s="726"/>
      <c r="E243" s="728" t="e">
        <f>J129/H129</f>
        <v>#DIV/0!</v>
      </c>
      <c r="F243" s="353"/>
      <c r="G243" s="730"/>
      <c r="H243" s="726">
        <v>1</v>
      </c>
      <c r="I243" s="357" t="e">
        <f>D243*E243</f>
        <v>#DIV/0!</v>
      </c>
      <c r="J243" s="732"/>
      <c r="K243" s="733"/>
    </row>
    <row r="244" spans="1:11" ht="15.75" thickBot="1">
      <c r="A244" s="721"/>
      <c r="B244" s="723"/>
      <c r="C244" s="725"/>
      <c r="D244" s="727"/>
      <c r="E244" s="729"/>
      <c r="F244" s="351"/>
      <c r="G244" s="731"/>
      <c r="H244" s="727"/>
      <c r="I244" s="358"/>
      <c r="J244" s="734"/>
      <c r="K244" s="735"/>
    </row>
    <row r="245" spans="1:11" ht="15.75" thickBot="1"/>
    <row r="246" spans="1:11" ht="16.5" thickBot="1">
      <c r="A246" s="370"/>
      <c r="B246" s="370"/>
      <c r="C246" s="717" t="str">
        <f>$A$3</f>
        <v>ООО БАЛТИК-ЛАЙТ</v>
      </c>
      <c r="D246" s="717"/>
      <c r="E246" s="717"/>
      <c r="F246" s="717"/>
      <c r="G246" s="717"/>
      <c r="H246" s="717"/>
      <c r="I246" s="717"/>
      <c r="J246" s="717"/>
      <c r="K246" s="717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8" t="s">
        <v>23459</v>
      </c>
      <c r="K247" s="719"/>
    </row>
    <row r="248" spans="1:11">
      <c r="A248" s="720">
        <v>12</v>
      </c>
      <c r="B248" s="722"/>
      <c r="C248" s="724">
        <f>C130</f>
        <v>0</v>
      </c>
      <c r="D248" s="726"/>
      <c r="E248" s="728" t="e">
        <f>J130/H130</f>
        <v>#DIV/0!</v>
      </c>
      <c r="F248" s="353"/>
      <c r="G248" s="730"/>
      <c r="H248" s="726">
        <v>1</v>
      </c>
      <c r="I248" s="357" t="e">
        <f>D248*E248</f>
        <v>#DIV/0!</v>
      </c>
      <c r="J248" s="732"/>
      <c r="K248" s="733"/>
    </row>
    <row r="249" spans="1:11" ht="15.75" thickBot="1">
      <c r="A249" s="721"/>
      <c r="B249" s="723"/>
      <c r="C249" s="725"/>
      <c r="D249" s="727"/>
      <c r="E249" s="729"/>
      <c r="F249" s="351"/>
      <c r="G249" s="731"/>
      <c r="H249" s="727"/>
      <c r="I249" s="358"/>
      <c r="J249" s="734"/>
      <c r="K249" s="735"/>
    </row>
    <row r="250" spans="1:11" ht="15.75" thickBot="1"/>
    <row r="251" spans="1:11" ht="16.5" thickBot="1">
      <c r="A251" s="370"/>
      <c r="B251" s="370"/>
      <c r="C251" s="717" t="str">
        <f>$A$3</f>
        <v>ООО БАЛТИК-ЛАЙТ</v>
      </c>
      <c r="D251" s="717"/>
      <c r="E251" s="717"/>
      <c r="F251" s="717"/>
      <c r="G251" s="717"/>
      <c r="H251" s="717"/>
      <c r="I251" s="717"/>
      <c r="J251" s="717"/>
      <c r="K251" s="717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8" t="s">
        <v>23459</v>
      </c>
      <c r="K252" s="719"/>
    </row>
    <row r="253" spans="1:11">
      <c r="A253" s="720">
        <v>13</v>
      </c>
      <c r="B253" s="722"/>
      <c r="C253" s="724">
        <f>C131</f>
        <v>0</v>
      </c>
      <c r="D253" s="726"/>
      <c r="E253" s="728" t="e">
        <f>J131/H131</f>
        <v>#DIV/0!</v>
      </c>
      <c r="F253" s="353"/>
      <c r="G253" s="730"/>
      <c r="H253" s="726">
        <v>1</v>
      </c>
      <c r="I253" s="357" t="e">
        <f>D253*E253</f>
        <v>#DIV/0!</v>
      </c>
      <c r="J253" s="732"/>
      <c r="K253" s="733"/>
    </row>
    <row r="254" spans="1:11" ht="15.75" thickBot="1">
      <c r="A254" s="721"/>
      <c r="B254" s="723"/>
      <c r="C254" s="725"/>
      <c r="D254" s="727"/>
      <c r="E254" s="729"/>
      <c r="F254" s="351"/>
      <c r="G254" s="731"/>
      <c r="H254" s="727"/>
      <c r="I254" s="358"/>
      <c r="J254" s="734"/>
      <c r="K254" s="735"/>
    </row>
    <row r="255" spans="1:11" ht="15.75" thickBot="1"/>
    <row r="256" spans="1:11" ht="16.5" thickBot="1">
      <c r="A256" s="370"/>
      <c r="B256" s="370"/>
      <c r="C256" s="717" t="str">
        <f>$A$3</f>
        <v>ООО БАЛТИК-ЛАЙТ</v>
      </c>
      <c r="D256" s="717"/>
      <c r="E256" s="717"/>
      <c r="F256" s="717"/>
      <c r="G256" s="717"/>
      <c r="H256" s="717"/>
      <c r="I256" s="717"/>
      <c r="J256" s="717"/>
      <c r="K256" s="717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8" t="s">
        <v>23459</v>
      </c>
      <c r="K257" s="719"/>
    </row>
    <row r="258" spans="1:11">
      <c r="A258" s="720">
        <v>14</v>
      </c>
      <c r="B258" s="722"/>
      <c r="C258" s="724">
        <f>C132</f>
        <v>0</v>
      </c>
      <c r="D258" s="726"/>
      <c r="E258" s="728" t="e">
        <f>J132/H132</f>
        <v>#DIV/0!</v>
      </c>
      <c r="F258" s="353"/>
      <c r="G258" s="730"/>
      <c r="H258" s="726">
        <v>1</v>
      </c>
      <c r="I258" s="357" t="e">
        <f>D258*E258</f>
        <v>#DIV/0!</v>
      </c>
      <c r="J258" s="732"/>
      <c r="K258" s="733"/>
    </row>
    <row r="259" spans="1:11" ht="15.75" thickBot="1">
      <c r="A259" s="721"/>
      <c r="B259" s="723"/>
      <c r="C259" s="725"/>
      <c r="D259" s="727"/>
      <c r="E259" s="729"/>
      <c r="F259" s="351"/>
      <c r="G259" s="731"/>
      <c r="H259" s="727"/>
      <c r="I259" s="358"/>
      <c r="J259" s="734"/>
      <c r="K259" s="735"/>
    </row>
    <row r="260" spans="1:11" ht="15.75" thickBot="1"/>
    <row r="261" spans="1:11" ht="16.5" thickBot="1">
      <c r="A261" s="370"/>
      <c r="B261" s="370"/>
      <c r="C261" s="717" t="str">
        <f>$A$3</f>
        <v>ООО БАЛТИК-ЛАЙТ</v>
      </c>
      <c r="D261" s="717"/>
      <c r="E261" s="717"/>
      <c r="F261" s="717"/>
      <c r="G261" s="717"/>
      <c r="H261" s="717"/>
      <c r="I261" s="717"/>
      <c r="J261" s="717"/>
      <c r="K261" s="717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8" t="s">
        <v>23459</v>
      </c>
      <c r="K262" s="719"/>
    </row>
    <row r="263" spans="1:11">
      <c r="A263" s="720">
        <v>15</v>
      </c>
      <c r="B263" s="722"/>
      <c r="C263" s="724">
        <f>C133</f>
        <v>0</v>
      </c>
      <c r="D263" s="726"/>
      <c r="E263" s="728" t="e">
        <f>J133/H133</f>
        <v>#DIV/0!</v>
      </c>
      <c r="F263" s="353"/>
      <c r="G263" s="730"/>
      <c r="H263" s="726">
        <v>1</v>
      </c>
      <c r="I263" s="357" t="e">
        <f>D263*E263</f>
        <v>#DIV/0!</v>
      </c>
      <c r="J263" s="732"/>
      <c r="K263" s="733"/>
    </row>
    <row r="264" spans="1:11" ht="15.75" thickBot="1">
      <c r="A264" s="721"/>
      <c r="B264" s="723"/>
      <c r="C264" s="725"/>
      <c r="D264" s="727"/>
      <c r="E264" s="729"/>
      <c r="F264" s="351"/>
      <c r="G264" s="731"/>
      <c r="H264" s="727"/>
      <c r="I264" s="358"/>
      <c r="J264" s="734"/>
      <c r="K264" s="735"/>
    </row>
    <row r="265" spans="1:11" ht="15.75" thickBot="1"/>
    <row r="266" spans="1:11" ht="16.5" thickBot="1">
      <c r="A266" s="370"/>
      <c r="B266" s="370"/>
      <c r="C266" s="717" t="str">
        <f>$A$3</f>
        <v>ООО БАЛТИК-ЛАЙТ</v>
      </c>
      <c r="D266" s="717"/>
      <c r="E266" s="717"/>
      <c r="F266" s="717"/>
      <c r="G266" s="717"/>
      <c r="H266" s="717"/>
      <c r="I266" s="717"/>
      <c r="J266" s="717"/>
      <c r="K266" s="717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8" t="s">
        <v>23459</v>
      </c>
      <c r="K267" s="719"/>
    </row>
    <row r="268" spans="1:11">
      <c r="A268" s="720">
        <v>16</v>
      </c>
      <c r="B268" s="722"/>
      <c r="C268" s="724">
        <f>C134</f>
        <v>0</v>
      </c>
      <c r="D268" s="726"/>
      <c r="E268" s="728" t="e">
        <f>J134/H134</f>
        <v>#DIV/0!</v>
      </c>
      <c r="F268" s="353"/>
      <c r="G268" s="730"/>
      <c r="H268" s="726">
        <v>1</v>
      </c>
      <c r="I268" s="357" t="e">
        <f>D268*E268</f>
        <v>#DIV/0!</v>
      </c>
      <c r="J268" s="732"/>
      <c r="K268" s="733"/>
    </row>
    <row r="269" spans="1:11" ht="15.75" thickBot="1">
      <c r="A269" s="721"/>
      <c r="B269" s="723"/>
      <c r="C269" s="725"/>
      <c r="D269" s="727"/>
      <c r="E269" s="729"/>
      <c r="F269" s="351"/>
      <c r="G269" s="731"/>
      <c r="H269" s="727"/>
      <c r="I269" s="358"/>
      <c r="J269" s="734"/>
      <c r="K269" s="735"/>
    </row>
    <row r="270" spans="1:11" ht="15.75" thickBot="1"/>
    <row r="271" spans="1:11" ht="16.5" thickBot="1">
      <c r="A271" s="370"/>
      <c r="B271" s="370"/>
      <c r="C271" s="717" t="str">
        <f>$A$3</f>
        <v>ООО БАЛТИК-ЛАЙТ</v>
      </c>
      <c r="D271" s="717"/>
      <c r="E271" s="717"/>
      <c r="F271" s="717"/>
      <c r="G271" s="717"/>
      <c r="H271" s="717"/>
      <c r="I271" s="717"/>
      <c r="J271" s="717"/>
      <c r="K271" s="717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8" t="s">
        <v>23459</v>
      </c>
      <c r="K272" s="719"/>
    </row>
    <row r="273" spans="1:11">
      <c r="A273" s="720">
        <v>17</v>
      </c>
      <c r="B273" s="722"/>
      <c r="C273" s="724">
        <f>C135</f>
        <v>0</v>
      </c>
      <c r="D273" s="726"/>
      <c r="E273" s="728" t="e">
        <f>J135/H135</f>
        <v>#DIV/0!</v>
      </c>
      <c r="F273" s="378"/>
      <c r="G273" s="730"/>
      <c r="H273" s="726">
        <v>1</v>
      </c>
      <c r="I273" s="357" t="e">
        <f>D273*E273</f>
        <v>#DIV/0!</v>
      </c>
      <c r="J273" s="732"/>
      <c r="K273" s="733"/>
    </row>
    <row r="274" spans="1:11" ht="15.75" thickBot="1">
      <c r="A274" s="721"/>
      <c r="B274" s="723"/>
      <c r="C274" s="725"/>
      <c r="D274" s="727"/>
      <c r="E274" s="729"/>
      <c r="F274" s="351"/>
      <c r="G274" s="731"/>
      <c r="H274" s="727"/>
      <c r="I274" s="358"/>
      <c r="J274" s="734"/>
      <c r="K274" s="735"/>
    </row>
    <row r="275" spans="1:11" ht="15.75" thickBot="1"/>
    <row r="276" spans="1:11" ht="16.5" thickBot="1">
      <c r="A276" s="370"/>
      <c r="B276" s="370"/>
      <c r="C276" s="717" t="str">
        <f>$A$3</f>
        <v>ООО БАЛТИК-ЛАЙТ</v>
      </c>
      <c r="D276" s="717"/>
      <c r="E276" s="717"/>
      <c r="F276" s="717"/>
      <c r="G276" s="717"/>
      <c r="H276" s="717"/>
      <c r="I276" s="717"/>
      <c r="J276" s="717"/>
      <c r="K276" s="717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8" t="s">
        <v>23459</v>
      </c>
      <c r="K277" s="719"/>
    </row>
    <row r="278" spans="1:11">
      <c r="A278" s="720">
        <v>18</v>
      </c>
      <c r="B278" s="722"/>
      <c r="C278" s="724">
        <f>C136</f>
        <v>0</v>
      </c>
      <c r="D278" s="726"/>
      <c r="E278" s="728" t="e">
        <f>J136/H136</f>
        <v>#DIV/0!</v>
      </c>
      <c r="F278" s="378"/>
      <c r="G278" s="730"/>
      <c r="H278" s="726">
        <v>1</v>
      </c>
      <c r="I278" s="357" t="e">
        <f>D278*E278</f>
        <v>#DIV/0!</v>
      </c>
      <c r="J278" s="732"/>
      <c r="K278" s="733"/>
    </row>
    <row r="279" spans="1:11" ht="15.75" thickBot="1">
      <c r="A279" s="721"/>
      <c r="B279" s="723"/>
      <c r="C279" s="725"/>
      <c r="D279" s="727"/>
      <c r="E279" s="729"/>
      <c r="F279" s="351"/>
      <c r="G279" s="731"/>
      <c r="H279" s="727"/>
      <c r="I279" s="358"/>
      <c r="J279" s="734"/>
      <c r="K279" s="735"/>
    </row>
    <row r="280" spans="1:11" ht="15.75" thickBot="1"/>
    <row r="281" spans="1:11" ht="16.5" thickBot="1">
      <c r="A281" s="370"/>
      <c r="B281" s="370"/>
      <c r="C281" s="717" t="str">
        <f>$A$3</f>
        <v>ООО БАЛТИК-ЛАЙТ</v>
      </c>
      <c r="D281" s="717"/>
      <c r="E281" s="717"/>
      <c r="F281" s="717"/>
      <c r="G281" s="717"/>
      <c r="H281" s="717"/>
      <c r="I281" s="717"/>
      <c r="J281" s="717"/>
      <c r="K281" s="717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8" t="s">
        <v>23459</v>
      </c>
      <c r="K282" s="719"/>
    </row>
    <row r="283" spans="1:11">
      <c r="A283" s="720">
        <v>19</v>
      </c>
      <c r="B283" s="722"/>
      <c r="C283" s="724">
        <f>C137</f>
        <v>0</v>
      </c>
      <c r="D283" s="726"/>
      <c r="E283" s="728" t="e">
        <f>J137/H137</f>
        <v>#DIV/0!</v>
      </c>
      <c r="F283" s="378"/>
      <c r="G283" s="730"/>
      <c r="H283" s="726">
        <v>1</v>
      </c>
      <c r="I283" s="357" t="e">
        <f>D283*E283</f>
        <v>#DIV/0!</v>
      </c>
      <c r="J283" s="732"/>
      <c r="K283" s="733"/>
    </row>
    <row r="284" spans="1:11" ht="15.75" thickBot="1">
      <c r="A284" s="721"/>
      <c r="B284" s="723"/>
      <c r="C284" s="725"/>
      <c r="D284" s="727"/>
      <c r="E284" s="729"/>
      <c r="F284" s="351"/>
      <c r="G284" s="731"/>
      <c r="H284" s="727"/>
      <c r="I284" s="358"/>
      <c r="J284" s="734"/>
      <c r="K284" s="735"/>
    </row>
    <row r="285" spans="1:11" ht="15.75" thickBot="1"/>
    <row r="286" spans="1:11" ht="16.5" thickBot="1">
      <c r="A286" s="370"/>
      <c r="B286" s="370"/>
      <c r="C286" s="717" t="str">
        <f>$A$3</f>
        <v>ООО БАЛТИК-ЛАЙТ</v>
      </c>
      <c r="D286" s="717"/>
      <c r="E286" s="717"/>
      <c r="F286" s="717"/>
      <c r="G286" s="717"/>
      <c r="H286" s="717"/>
      <c r="I286" s="717"/>
      <c r="J286" s="717"/>
      <c r="K286" s="717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8" t="s">
        <v>23459</v>
      </c>
      <c r="K287" s="719"/>
    </row>
    <row r="288" spans="1:11">
      <c r="A288" s="720">
        <v>20</v>
      </c>
      <c r="B288" s="722"/>
      <c r="C288" s="724">
        <f>C138</f>
        <v>0</v>
      </c>
      <c r="D288" s="726"/>
      <c r="E288" s="728" t="e">
        <f>J138/H138</f>
        <v>#DIV/0!</v>
      </c>
      <c r="F288" s="378"/>
      <c r="G288" s="730"/>
      <c r="H288" s="726">
        <v>1</v>
      </c>
      <c r="I288" s="357" t="e">
        <f>D288*E288</f>
        <v>#DIV/0!</v>
      </c>
      <c r="J288" s="732"/>
      <c r="K288" s="733"/>
    </row>
    <row r="289" spans="1:11" ht="15.75" thickBot="1">
      <c r="A289" s="721"/>
      <c r="B289" s="723"/>
      <c r="C289" s="725"/>
      <c r="D289" s="727"/>
      <c r="E289" s="729"/>
      <c r="F289" s="351"/>
      <c r="G289" s="731"/>
      <c r="H289" s="727"/>
      <c r="I289" s="358"/>
      <c r="J289" s="734"/>
      <c r="K289" s="735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21" priority="6" operator="greaterThan">
      <formula>0</formula>
    </cfRule>
  </conditionalFormatting>
  <conditionalFormatting sqref="G180:K180 C181:K183 A182:B183">
    <cfRule type="cellIs" dxfId="20" priority="5" operator="greaterThan">
      <formula>0</formula>
    </cfRule>
  </conditionalFormatting>
  <conditionalFormatting sqref="G180:K180 C181:K183 A182:B183">
    <cfRule type="cellIs" dxfId="19" priority="4" operator="greaterThan">
      <formula>0</formula>
    </cfRule>
  </conditionalFormatting>
  <conditionalFormatting sqref="G180:K180 C181:K183 A182:B183">
    <cfRule type="cellIs" dxfId="18" priority="3" operator="greaterThan">
      <formula>0</formula>
    </cfRule>
  </conditionalFormatting>
  <conditionalFormatting sqref="K9:K10 D7:K7 F11">
    <cfRule type="cellIs" dxfId="17" priority="2" operator="equal">
      <formula>0</formula>
    </cfRule>
  </conditionalFormatting>
  <conditionalFormatting sqref="K9:K10 D7:K7 F11">
    <cfRule type="cellIs" dxfId="16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H32"/>
  <sheetViews>
    <sheetView workbookViewId="0">
      <selection activeCell="K18" sqref="K18"/>
    </sheetView>
  </sheetViews>
  <sheetFormatPr defaultRowHeight="15"/>
  <cols>
    <col min="1" max="1" width="5.28515625" customWidth="1"/>
    <col min="2" max="2" width="69.5703125" customWidth="1"/>
    <col min="3" max="3" width="10.28515625" style="521" customWidth="1"/>
    <col min="4" max="4" width="18.28515625" customWidth="1"/>
    <col min="5" max="5" width="16.42578125" customWidth="1"/>
    <col min="6" max="6" width="17.28515625" customWidth="1"/>
    <col min="7" max="7" width="17.28515625" hidden="1" customWidth="1"/>
    <col min="8" max="8" width="55.42578125" customWidth="1"/>
  </cols>
  <sheetData>
    <row r="1" spans="1:8" s="410" customFormat="1">
      <c r="A1" s="411" t="s">
        <v>23471</v>
      </c>
      <c r="C1" s="522"/>
    </row>
    <row r="2" spans="1:8">
      <c r="A2" s="685" t="s">
        <v>21</v>
      </c>
      <c r="B2" s="685" t="s">
        <v>23472</v>
      </c>
      <c r="C2" s="685" t="s">
        <v>195</v>
      </c>
      <c r="D2" s="685" t="s">
        <v>6</v>
      </c>
      <c r="E2" s="687" t="s">
        <v>63</v>
      </c>
      <c r="F2" s="688"/>
      <c r="G2" s="402"/>
      <c r="H2" s="685" t="s">
        <v>23467</v>
      </c>
    </row>
    <row r="3" spans="1:8">
      <c r="A3" s="686"/>
      <c r="B3" s="686"/>
      <c r="C3" s="686"/>
      <c r="D3" s="686"/>
      <c r="E3" s="399" t="s">
        <v>5</v>
      </c>
      <c r="F3" s="399" t="s">
        <v>4</v>
      </c>
      <c r="G3" s="403"/>
      <c r="H3" s="686"/>
    </row>
    <row r="4" spans="1:8">
      <c r="A4" s="424">
        <v>1</v>
      </c>
      <c r="B4" s="543" t="s">
        <v>23608</v>
      </c>
      <c r="C4" s="544" t="s">
        <v>12273</v>
      </c>
      <c r="D4" s="311">
        <v>40</v>
      </c>
      <c r="E4" s="311">
        <v>980</v>
      </c>
      <c r="F4" s="311">
        <v>2100</v>
      </c>
      <c r="G4" s="311" t="str">
        <f>CONCATENATE(E4," х ",F4,"мм")</f>
        <v>980 х 2100мм</v>
      </c>
      <c r="H4" s="311"/>
    </row>
    <row r="5" spans="1:8">
      <c r="A5" s="424">
        <v>2</v>
      </c>
      <c r="B5" s="543" t="s">
        <v>23617</v>
      </c>
      <c r="C5" s="544" t="s">
        <v>12273</v>
      </c>
      <c r="D5" s="311">
        <v>2</v>
      </c>
      <c r="E5" s="311"/>
      <c r="F5" s="311"/>
      <c r="G5" s="311" t="str">
        <f t="shared" ref="G5:G28" si="0">CONCATENATE(E5," х ",F5,"мм")</f>
        <v xml:space="preserve"> х мм</v>
      </c>
      <c r="H5" s="311"/>
    </row>
    <row r="6" spans="1:8">
      <c r="A6" s="424">
        <v>3</v>
      </c>
      <c r="B6" s="543" t="s">
        <v>23618</v>
      </c>
      <c r="C6" s="544" t="s">
        <v>12273</v>
      </c>
      <c r="D6" s="311">
        <v>2</v>
      </c>
      <c r="E6" s="311"/>
      <c r="F6" s="311"/>
      <c r="G6" s="311" t="str">
        <f t="shared" si="0"/>
        <v xml:space="preserve"> х мм</v>
      </c>
      <c r="H6" s="311"/>
    </row>
    <row r="7" spans="1:8">
      <c r="A7" s="424">
        <v>4</v>
      </c>
      <c r="B7" s="543" t="s">
        <v>23609</v>
      </c>
      <c r="C7" s="544" t="s">
        <v>12273</v>
      </c>
      <c r="D7" s="311">
        <v>20</v>
      </c>
      <c r="E7" s="311">
        <v>1500</v>
      </c>
      <c r="F7" s="311">
        <v>7500</v>
      </c>
      <c r="G7" s="311" t="str">
        <f t="shared" si="0"/>
        <v>1500 х 7500мм</v>
      </c>
      <c r="H7" s="311"/>
    </row>
    <row r="8" spans="1:8">
      <c r="A8" s="424">
        <v>5</v>
      </c>
      <c r="B8" s="543" t="s">
        <v>23610</v>
      </c>
      <c r="C8" s="544" t="s">
        <v>12273</v>
      </c>
      <c r="D8" s="311">
        <v>20</v>
      </c>
      <c r="E8" s="311"/>
      <c r="F8" s="311"/>
      <c r="G8" s="311" t="str">
        <f t="shared" si="0"/>
        <v xml:space="preserve"> х мм</v>
      </c>
      <c r="H8" s="311"/>
    </row>
    <row r="9" spans="1:8">
      <c r="A9" s="424">
        <v>6</v>
      </c>
      <c r="B9" s="543"/>
      <c r="C9" s="544"/>
      <c r="D9" s="311"/>
      <c r="E9" s="311"/>
      <c r="F9" s="311"/>
      <c r="G9" s="311" t="str">
        <f t="shared" si="0"/>
        <v xml:space="preserve"> х мм</v>
      </c>
      <c r="H9" s="311"/>
    </row>
    <row r="10" spans="1:8">
      <c r="A10" s="424">
        <v>7</v>
      </c>
      <c r="B10" s="543"/>
      <c r="C10" s="544"/>
      <c r="D10" s="311"/>
      <c r="E10" s="311"/>
      <c r="F10" s="311"/>
      <c r="G10" s="311" t="str">
        <f t="shared" si="0"/>
        <v xml:space="preserve"> х мм</v>
      </c>
      <c r="H10" s="311"/>
    </row>
    <row r="11" spans="1:8">
      <c r="A11" s="424">
        <v>8</v>
      </c>
      <c r="B11" s="543"/>
      <c r="C11" s="544"/>
      <c r="D11" s="311"/>
      <c r="E11" s="311"/>
      <c r="F11" s="311"/>
      <c r="G11" s="311" t="str">
        <f t="shared" si="0"/>
        <v xml:space="preserve"> х мм</v>
      </c>
      <c r="H11" s="311"/>
    </row>
    <row r="12" spans="1:8">
      <c r="A12" s="424">
        <v>9</v>
      </c>
      <c r="B12" s="543"/>
      <c r="C12" s="544"/>
      <c r="D12" s="311"/>
      <c r="E12" s="311"/>
      <c r="F12" s="311"/>
      <c r="G12" s="311" t="str">
        <f t="shared" si="0"/>
        <v xml:space="preserve"> х мм</v>
      </c>
      <c r="H12" s="311"/>
    </row>
    <row r="13" spans="1:8">
      <c r="A13" s="424">
        <v>10</v>
      </c>
      <c r="B13" s="543"/>
      <c r="C13" s="544"/>
      <c r="D13" s="311"/>
      <c r="E13" s="311"/>
      <c r="F13" s="311"/>
      <c r="G13" s="311" t="str">
        <f t="shared" si="0"/>
        <v xml:space="preserve"> х мм</v>
      </c>
      <c r="H13" s="311"/>
    </row>
    <row r="14" spans="1:8">
      <c r="A14" s="424">
        <v>11</v>
      </c>
      <c r="B14" s="543"/>
      <c r="C14" s="544"/>
      <c r="D14" s="311"/>
      <c r="E14" s="311"/>
      <c r="F14" s="311"/>
      <c r="G14" s="311" t="str">
        <f t="shared" si="0"/>
        <v xml:space="preserve"> х мм</v>
      </c>
      <c r="H14" s="311"/>
    </row>
    <row r="15" spans="1:8">
      <c r="A15" s="424">
        <v>12</v>
      </c>
      <c r="B15" s="543"/>
      <c r="C15" s="544"/>
      <c r="D15" s="311"/>
      <c r="E15" s="311"/>
      <c r="F15" s="311"/>
      <c r="G15" s="311" t="str">
        <f t="shared" si="0"/>
        <v xml:space="preserve"> х мм</v>
      </c>
      <c r="H15" s="311"/>
    </row>
    <row r="16" spans="1:8">
      <c r="A16" s="424">
        <v>13</v>
      </c>
      <c r="B16" s="543"/>
      <c r="C16" s="544"/>
      <c r="D16" s="311"/>
      <c r="E16" s="311"/>
      <c r="F16" s="311"/>
      <c r="G16" s="311" t="str">
        <f t="shared" si="0"/>
        <v xml:space="preserve"> х мм</v>
      </c>
      <c r="H16" s="311"/>
    </row>
    <row r="17" spans="1:8">
      <c r="A17" s="424">
        <v>14</v>
      </c>
      <c r="B17" s="543"/>
      <c r="C17" s="544"/>
      <c r="D17" s="311"/>
      <c r="E17" s="311"/>
      <c r="F17" s="311"/>
      <c r="G17" s="311" t="str">
        <f t="shared" si="0"/>
        <v xml:space="preserve"> х мм</v>
      </c>
      <c r="H17" s="311"/>
    </row>
    <row r="18" spans="1:8">
      <c r="A18" s="424">
        <v>15</v>
      </c>
      <c r="B18" s="543"/>
      <c r="C18" s="544"/>
      <c r="D18" s="311"/>
      <c r="E18" s="311"/>
      <c r="F18" s="311"/>
      <c r="G18" s="311" t="str">
        <f t="shared" si="0"/>
        <v xml:space="preserve"> х мм</v>
      </c>
      <c r="H18" s="311"/>
    </row>
    <row r="19" spans="1:8">
      <c r="A19" s="424">
        <v>16</v>
      </c>
      <c r="B19" s="543"/>
      <c r="C19" s="544"/>
      <c r="D19" s="311"/>
      <c r="E19" s="311"/>
      <c r="F19" s="311"/>
      <c r="G19" s="311" t="str">
        <f t="shared" si="0"/>
        <v xml:space="preserve"> х мм</v>
      </c>
      <c r="H19" s="311"/>
    </row>
    <row r="20" spans="1:8">
      <c r="A20" s="424">
        <v>17</v>
      </c>
      <c r="B20" s="543"/>
      <c r="C20" s="544"/>
      <c r="D20" s="311"/>
      <c r="E20" s="311"/>
      <c r="F20" s="311"/>
      <c r="G20" s="311" t="str">
        <f t="shared" si="0"/>
        <v xml:space="preserve"> х мм</v>
      </c>
      <c r="H20" s="311"/>
    </row>
    <row r="21" spans="1:8">
      <c r="A21" s="424">
        <v>18</v>
      </c>
      <c r="B21" s="543"/>
      <c r="C21" s="544"/>
      <c r="D21" s="311"/>
      <c r="E21" s="311"/>
      <c r="F21" s="311"/>
      <c r="G21" s="311" t="str">
        <f t="shared" si="0"/>
        <v xml:space="preserve"> х мм</v>
      </c>
      <c r="H21" s="311"/>
    </row>
    <row r="22" spans="1:8">
      <c r="A22" s="424">
        <v>19</v>
      </c>
      <c r="B22" s="543"/>
      <c r="C22" s="544"/>
      <c r="D22" s="311"/>
      <c r="E22" s="311"/>
      <c r="F22" s="311"/>
      <c r="G22" s="311" t="str">
        <f t="shared" si="0"/>
        <v xml:space="preserve"> х мм</v>
      </c>
      <c r="H22" s="311"/>
    </row>
    <row r="23" spans="1:8">
      <c r="A23" s="424">
        <v>20</v>
      </c>
      <c r="B23" s="543"/>
      <c r="C23" s="544"/>
      <c r="D23" s="311"/>
      <c r="E23" s="311"/>
      <c r="F23" s="311"/>
      <c r="G23" s="311" t="str">
        <f t="shared" si="0"/>
        <v xml:space="preserve"> х мм</v>
      </c>
      <c r="H23" s="311"/>
    </row>
    <row r="24" spans="1:8">
      <c r="A24" s="424">
        <v>21</v>
      </c>
      <c r="B24" s="543"/>
      <c r="C24" s="544"/>
      <c r="D24" s="311"/>
      <c r="E24" s="311"/>
      <c r="F24" s="311"/>
      <c r="G24" s="311" t="str">
        <f t="shared" si="0"/>
        <v xml:space="preserve"> х мм</v>
      </c>
      <c r="H24" s="311"/>
    </row>
    <row r="25" spans="1:8">
      <c r="A25" s="424">
        <v>22</v>
      </c>
      <c r="B25" s="543"/>
      <c r="C25" s="544"/>
      <c r="D25" s="311"/>
      <c r="E25" s="311"/>
      <c r="F25" s="311"/>
      <c r="G25" s="311" t="str">
        <f t="shared" si="0"/>
        <v xml:space="preserve"> х мм</v>
      </c>
      <c r="H25" s="311"/>
    </row>
    <row r="26" spans="1:8">
      <c r="A26" s="424">
        <v>23</v>
      </c>
      <c r="B26" s="543"/>
      <c r="C26" s="544"/>
      <c r="D26" s="311"/>
      <c r="E26" s="311"/>
      <c r="F26" s="311"/>
      <c r="G26" s="311" t="str">
        <f t="shared" si="0"/>
        <v xml:space="preserve"> х мм</v>
      </c>
      <c r="H26" s="311"/>
    </row>
    <row r="27" spans="1:8">
      <c r="A27" s="424">
        <v>24</v>
      </c>
      <c r="B27" s="543"/>
      <c r="C27" s="544"/>
      <c r="D27" s="311"/>
      <c r="E27" s="311"/>
      <c r="F27" s="311"/>
      <c r="G27" s="311" t="str">
        <f t="shared" si="0"/>
        <v xml:space="preserve"> х мм</v>
      </c>
      <c r="H27" s="311"/>
    </row>
    <row r="28" spans="1:8">
      <c r="A28" s="424">
        <v>25</v>
      </c>
      <c r="B28" s="543"/>
      <c r="C28" s="544"/>
      <c r="D28" s="311"/>
      <c r="E28" s="311"/>
      <c r="F28" s="311"/>
      <c r="G28" s="311" t="str">
        <f t="shared" si="0"/>
        <v xml:space="preserve"> х мм</v>
      </c>
      <c r="H28" s="311"/>
    </row>
    <row r="31" spans="1:8" s="383" customFormat="1">
      <c r="C31" s="521"/>
    </row>
    <row r="32" spans="1:8" s="383" customFormat="1">
      <c r="C32" s="521"/>
    </row>
  </sheetData>
  <mergeCells count="6">
    <mergeCell ref="H2:H3"/>
    <mergeCell ref="E2:F2"/>
    <mergeCell ref="A2:A3"/>
    <mergeCell ref="B2:B3"/>
    <mergeCell ref="C2:C3"/>
    <mergeCell ref="D2:D3"/>
  </mergeCells>
  <hyperlinks>
    <hyperlink ref="A4" location="изд.1!A1" display="изд.1!A1"/>
    <hyperlink ref="A5" location="изд.2!A1" display="изд.2!A1"/>
    <hyperlink ref="A6" location="изд.3!A1" display="изд.3!A1"/>
    <hyperlink ref="A7" location="изд.4!A1" display="изд.4!A1"/>
    <hyperlink ref="A8" location="изд.5!A1" display="изд.5!A1"/>
    <hyperlink ref="A9" location="изд.6!A1" display="изд.6!A1"/>
    <hyperlink ref="A10" location="изд.7!A1" display="изд.7!A1"/>
    <hyperlink ref="A11" location="изд.8!A1" display="изд.8!A1"/>
    <hyperlink ref="A12" location="изд.9!A1" display="изд.9!A1"/>
    <hyperlink ref="A13" location="изд.10!A1" display="изд.10!A1"/>
    <hyperlink ref="A14" location="изд.11!A1" display="изд.11!A1"/>
    <hyperlink ref="A15" location="изд.12!A1" display="изд.12!A1"/>
    <hyperlink ref="A16" location="изд.13!A1" display="изд.13!A1"/>
    <hyperlink ref="A17" location="изд.14!A1" display="изд.14!A1"/>
    <hyperlink ref="A18" location="изд.15!A1" display="изд.15!A1"/>
    <hyperlink ref="A19" location="изд.16!A1" display="изд.16!A1"/>
    <hyperlink ref="A20" location="изд.17!A1" display="изд.17!A1"/>
    <hyperlink ref="A21" location="изд.18!A1" display="изд.18!A1"/>
    <hyperlink ref="A22" location="изд.19!A1" display="изд.19!A1"/>
    <hyperlink ref="A23" location="Изд.20!A1" display="Изд.20!A1"/>
    <hyperlink ref="A24" location="Изд.21!A1" display="Изд.21!A1"/>
    <hyperlink ref="A25" location="Изд.22!A1" display="Изд.22!A1"/>
    <hyperlink ref="A26" location="Изд.23!A1" display="Изд.23!A1"/>
    <hyperlink ref="A27" location="Изд.24!A1" display="Изд.24!A1"/>
    <hyperlink ref="A28" location="Изд.25!A1" display="Изд.25!A1"/>
  </hyperlink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N289"/>
  <sheetViews>
    <sheetView showZeros="0" topLeftCell="A9" zoomScaleNormal="100" workbookViewId="0">
      <selection activeCell="O114" sqref="O114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46" t="str">
        <f>ЗАЯВКА!E8</f>
        <v>ООО БАЛТИК-ЛАЙТ</v>
      </c>
      <c r="B3" s="746"/>
      <c r="C3" s="746"/>
      <c r="D3" s="746"/>
      <c r="E3" s="115"/>
      <c r="F3" s="748" t="s">
        <v>1</v>
      </c>
      <c r="G3" s="748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42698</v>
      </c>
    </row>
    <row r="5" spans="1:11" ht="15.75">
      <c r="A5" s="749" t="s">
        <v>2</v>
      </c>
      <c r="B5" s="749"/>
      <c r="C5" s="749"/>
      <c r="D5" s="749"/>
      <c r="E5" s="749"/>
      <c r="F5" s="749"/>
      <c r="G5" s="749"/>
      <c r="H5" s="749"/>
      <c r="I5" s="749"/>
      <c r="J5" s="749"/>
      <c r="K5" s="749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50">
        <f>'позиции для рачета'!B27</f>
        <v>0</v>
      </c>
      <c r="E7" s="751"/>
      <c r="F7" s="751"/>
      <c r="G7" s="751"/>
      <c r="H7" s="751"/>
      <c r="I7" s="751"/>
      <c r="J7" s="751"/>
      <c r="K7" s="752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рачета'!E27</f>
        <v>0</v>
      </c>
      <c r="G9" s="756">
        <f>'позиции для рачета'!C27</f>
        <v>0</v>
      </c>
      <c r="H9" s="1"/>
      <c r="I9" s="22" t="s">
        <v>23474</v>
      </c>
      <c r="J9" s="22"/>
      <c r="K9" s="275">
        <v>0.8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рачета'!F27</f>
        <v>0</v>
      </c>
      <c r="G10" s="757"/>
      <c r="H10" s="1"/>
      <c r="I10" s="21" t="s">
        <v>115</v>
      </c>
      <c r="J10" s="21"/>
      <c r="K10" s="275">
        <v>7.0000000000000007E-2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рачета'!D27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58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58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58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59" t="s">
        <v>152</v>
      </c>
      <c r="D17" s="759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hidden="1">
      <c r="A19" s="109">
        <v>1</v>
      </c>
      <c r="B19" s="297"/>
      <c r="C19" s="412" t="str">
        <f>' Шаблон материалов'!B2</f>
        <v>Профиль Пилон 80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хлыст</v>
      </c>
      <c r="G19" s="412">
        <f>' Шаблон материалов'!F2</f>
        <v>8844</v>
      </c>
      <c r="H19" s="412"/>
      <c r="I19" s="413">
        <f t="shared" ref="I19:I82" si="0">$F$11*H19*D19</f>
        <v>0</v>
      </c>
      <c r="J19" s="775">
        <f>G19*I19*E19</f>
        <v>0</v>
      </c>
      <c r="K19" s="776"/>
    </row>
    <row r="20" spans="1:11" hidden="1">
      <c r="A20" s="109">
        <v>2</v>
      </c>
      <c r="B20" s="297"/>
      <c r="C20" s="412" t="str">
        <f>' Шаблон материалов'!B3</f>
        <v>Труба 80 х 80 х 3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метр. Пог.</v>
      </c>
      <c r="G20" s="412">
        <f>' Шаблон материалов'!F3</f>
        <v>280</v>
      </c>
      <c r="H20" s="412"/>
      <c r="I20" s="413">
        <f t="shared" si="0"/>
        <v>0</v>
      </c>
      <c r="J20" s="775">
        <f t="shared" ref="J20:J83" si="1">G20*I20*E20</f>
        <v>0</v>
      </c>
      <c r="K20" s="776"/>
    </row>
    <row r="21" spans="1:11" hidden="1">
      <c r="A21" s="109">
        <v>3</v>
      </c>
      <c r="B21" s="297"/>
      <c r="C21" s="412" t="str">
        <f>' Шаблон материалов'!B4</f>
        <v>Акрил мол. 3 мм</v>
      </c>
      <c r="D21" s="412">
        <f>' Шаблон материалов'!C4</f>
        <v>1</v>
      </c>
      <c r="E21" s="412">
        <f>' Шаблон материалов'!D4</f>
        <v>1</v>
      </c>
      <c r="F21" s="412" t="str">
        <f>' Шаблон материалов'!E4</f>
        <v>кв. метр</v>
      </c>
      <c r="G21" s="412">
        <f>' Шаблон материалов'!F4</f>
        <v>1340</v>
      </c>
      <c r="H21" s="412"/>
      <c r="I21" s="413">
        <f t="shared" si="0"/>
        <v>0</v>
      </c>
      <c r="J21" s="775">
        <f t="shared" si="1"/>
        <v>0</v>
      </c>
      <c r="K21" s="776"/>
    </row>
    <row r="22" spans="1:11" hidden="1">
      <c r="A22" s="109">
        <v>4</v>
      </c>
      <c r="B22" s="297"/>
      <c r="C22" s="412" t="str">
        <f>' Шаблон материалов'!B5</f>
        <v>Уголок 50 х 50 х 5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метр. Пог.</v>
      </c>
      <c r="G22" s="412">
        <f>' Шаблон материалов'!F5</f>
        <v>140</v>
      </c>
      <c r="H22" s="412"/>
      <c r="I22" s="413">
        <f t="shared" si="0"/>
        <v>0</v>
      </c>
      <c r="J22" s="775">
        <f t="shared" si="1"/>
        <v>0</v>
      </c>
      <c r="K22" s="776"/>
    </row>
    <row r="23" spans="1:11" hidden="1">
      <c r="A23" s="109">
        <v>5</v>
      </c>
      <c r="B23" s="297"/>
      <c r="C23" s="412" t="str">
        <f>' Шаблон материалов'!B6</f>
        <v>Модуль светодиодный 5050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шт.</v>
      </c>
      <c r="G23" s="412">
        <f>' Шаблон материалов'!F6</f>
        <v>35</v>
      </c>
      <c r="H23" s="412"/>
      <c r="I23" s="413">
        <f t="shared" si="0"/>
        <v>0</v>
      </c>
      <c r="J23" s="775">
        <f t="shared" si="1"/>
        <v>0</v>
      </c>
      <c r="K23" s="776"/>
    </row>
    <row r="24" spans="1:11" hidden="1">
      <c r="A24" s="109">
        <v>6</v>
      </c>
      <c r="B24" s="297"/>
      <c r="C24" s="412" t="str">
        <f>' Шаблон материалов'!B7</f>
        <v>Блок питания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шт.</v>
      </c>
      <c r="G24" s="412">
        <f>' Шаблон материалов'!F7</f>
        <v>1200</v>
      </c>
      <c r="H24" s="412"/>
      <c r="I24" s="413">
        <f t="shared" si="0"/>
        <v>0</v>
      </c>
      <c r="J24" s="775">
        <f t="shared" si="1"/>
        <v>0</v>
      </c>
      <c r="K24" s="776"/>
    </row>
    <row r="25" spans="1:11" hidden="1">
      <c r="A25" s="109">
        <v>7</v>
      </c>
      <c r="B25" s="297"/>
      <c r="C25" s="412" t="str">
        <f>' Шаблон материалов'!B8</f>
        <v>Полноцветная печать транслюцентная</v>
      </c>
      <c r="D25" s="412">
        <f>' Шаблон материалов'!C8</f>
        <v>1</v>
      </c>
      <c r="E25" s="412">
        <f>' Шаблон материалов'!D8</f>
        <v>1</v>
      </c>
      <c r="F25" s="412" t="str">
        <f>' Шаблон материалов'!E8</f>
        <v>кв. метр</v>
      </c>
      <c r="G25" s="412">
        <f>' Шаблон материалов'!F8</f>
        <v>760</v>
      </c>
      <c r="H25" s="412"/>
      <c r="I25" s="413">
        <f t="shared" si="0"/>
        <v>0</v>
      </c>
      <c r="J25" s="775">
        <f t="shared" si="1"/>
        <v>0</v>
      </c>
      <c r="K25" s="776"/>
    </row>
    <row r="26" spans="1:11" hidden="1">
      <c r="A26" s="109">
        <v>8</v>
      </c>
      <c r="B26" s="297"/>
      <c r="C26" s="412" t="str">
        <f>' Шаблон материалов'!B9</f>
        <v>Провод 3-хжильный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метр. Пог.</v>
      </c>
      <c r="G26" s="412">
        <f>' Шаблон материалов'!F9</f>
        <v>26</v>
      </c>
      <c r="H26" s="412"/>
      <c r="I26" s="413">
        <f t="shared" si="0"/>
        <v>0</v>
      </c>
      <c r="J26" s="775">
        <f t="shared" si="1"/>
        <v>0</v>
      </c>
      <c r="K26" s="776"/>
    </row>
    <row r="27" spans="1:11" hidden="1">
      <c r="A27" s="109">
        <v>9</v>
      </c>
      <c r="B27" s="300"/>
      <c r="C27" s="412" t="str">
        <f>' Шаблон материалов'!B10</f>
        <v>Блок бетонный 1 х 1 х 0,15 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куб. метр</v>
      </c>
      <c r="G27" s="412">
        <f>' Шаблон материалов'!F10</f>
        <v>20000</v>
      </c>
      <c r="H27" s="412"/>
      <c r="I27" s="413">
        <f t="shared" si="0"/>
        <v>0</v>
      </c>
      <c r="J27" s="775">
        <f t="shared" si="1"/>
        <v>0</v>
      </c>
      <c r="K27" s="776"/>
    </row>
    <row r="28" spans="1:11" hidden="1">
      <c r="A28" s="109">
        <v>10</v>
      </c>
      <c r="B28" s="300"/>
      <c r="C28" s="412" t="str">
        <f>' Шаблон материалов'!B11</f>
        <v>Блок бетонный 2 х 3 х 0,7 м</v>
      </c>
      <c r="D28" s="412">
        <f>' Шаблон материалов'!C11</f>
        <v>1</v>
      </c>
      <c r="E28" s="412">
        <f>' Шаблон материалов'!D11</f>
        <v>1</v>
      </c>
      <c r="F28" s="412" t="str">
        <f>' Шаблон материалов'!E11</f>
        <v>куб. метр</v>
      </c>
      <c r="G28" s="412">
        <f>' Шаблон материалов'!F11</f>
        <v>20000</v>
      </c>
      <c r="H28" s="412"/>
      <c r="I28" s="413">
        <f t="shared" si="0"/>
        <v>0</v>
      </c>
      <c r="J28" s="775">
        <f t="shared" si="1"/>
        <v>0</v>
      </c>
      <c r="K28" s="776"/>
    </row>
    <row r="29" spans="1:11" hidden="1">
      <c r="A29" s="109">
        <v>11</v>
      </c>
      <c r="B29" s="300"/>
      <c r="C29" s="412">
        <f>' Шаблон материалов'!B12</f>
        <v>0</v>
      </c>
      <c r="D29" s="412">
        <f>' Шаблон материалов'!C12</f>
        <v>0</v>
      </c>
      <c r="E29" s="412">
        <f>' Шаблон материалов'!D12</f>
        <v>0</v>
      </c>
      <c r="F29" s="412">
        <f>' Шаблон материалов'!E12</f>
        <v>0</v>
      </c>
      <c r="G29" s="412">
        <f>' Шаблон материалов'!F12</f>
        <v>0</v>
      </c>
      <c r="H29" s="412"/>
      <c r="I29" s="413">
        <f t="shared" si="0"/>
        <v>0</v>
      </c>
      <c r="J29" s="775">
        <f t="shared" si="1"/>
        <v>0</v>
      </c>
      <c r="K29" s="776"/>
    </row>
    <row r="30" spans="1:11" hidden="1">
      <c r="A30" s="109">
        <v>12</v>
      </c>
      <c r="B30" s="300"/>
      <c r="C30" s="412">
        <f>' Шаблон материалов'!B13</f>
        <v>0</v>
      </c>
      <c r="D30" s="412">
        <f>' Шаблон материалов'!C13</f>
        <v>0</v>
      </c>
      <c r="E30" s="412">
        <f>' Шаблон материалов'!D13</f>
        <v>0</v>
      </c>
      <c r="F30" s="412">
        <f>' Шаблон материалов'!E13</f>
        <v>0</v>
      </c>
      <c r="G30" s="412">
        <f>' Шаблон материалов'!F13</f>
        <v>0</v>
      </c>
      <c r="H30" s="412"/>
      <c r="I30" s="413">
        <f t="shared" si="0"/>
        <v>0</v>
      </c>
      <c r="J30" s="775">
        <f t="shared" si="1"/>
        <v>0</v>
      </c>
      <c r="K30" s="776"/>
    </row>
    <row r="31" spans="1:11" hidden="1">
      <c r="A31" s="109">
        <v>13</v>
      </c>
      <c r="B31" s="300"/>
      <c r="C31" s="412">
        <f>' Шаблон материалов'!B14</f>
        <v>0</v>
      </c>
      <c r="D31" s="412">
        <f>' Шаблон материалов'!C14</f>
        <v>0</v>
      </c>
      <c r="E31" s="412">
        <f>' Шаблон материалов'!D14</f>
        <v>0</v>
      </c>
      <c r="F31" s="412">
        <f>' Шаблон материалов'!E14</f>
        <v>0</v>
      </c>
      <c r="G31" s="412">
        <f>' Шаблон материалов'!F14</f>
        <v>0</v>
      </c>
      <c r="H31" s="412"/>
      <c r="I31" s="413">
        <f t="shared" si="0"/>
        <v>0</v>
      </c>
      <c r="J31" s="775">
        <f t="shared" si="1"/>
        <v>0</v>
      </c>
      <c r="K31" s="776"/>
    </row>
    <row r="32" spans="1:11" hidden="1">
      <c r="A32" s="109">
        <v>14</v>
      </c>
      <c r="B32" s="300"/>
      <c r="C32" s="412">
        <f>' Шаблон материалов'!B15</f>
        <v>0</v>
      </c>
      <c r="D32" s="412">
        <f>' Шаблон материалов'!C15</f>
        <v>0</v>
      </c>
      <c r="E32" s="412">
        <f>' Шаблон материалов'!D15</f>
        <v>0</v>
      </c>
      <c r="F32" s="412">
        <f>' Шаблон материалов'!E15</f>
        <v>0</v>
      </c>
      <c r="G32" s="412">
        <f>' Шаблон материалов'!F15</f>
        <v>0</v>
      </c>
      <c r="H32" s="412"/>
      <c r="I32" s="413">
        <f t="shared" si="0"/>
        <v>0</v>
      </c>
      <c r="J32" s="775">
        <f t="shared" si="1"/>
        <v>0</v>
      </c>
      <c r="K32" s="776"/>
    </row>
    <row r="33" spans="1:11" hidden="1">
      <c r="A33" s="109">
        <v>15</v>
      </c>
      <c r="B33" s="300"/>
      <c r="C33" s="412">
        <f>' Шаблон материалов'!B16</f>
        <v>0</v>
      </c>
      <c r="D33" s="412">
        <f>' Шаблон материалов'!C16</f>
        <v>0</v>
      </c>
      <c r="E33" s="412">
        <f>' Шаблон материалов'!D16</f>
        <v>0</v>
      </c>
      <c r="F33" s="412">
        <f>' Шаблон материалов'!E16</f>
        <v>0</v>
      </c>
      <c r="G33" s="412">
        <f>' Шаблон материалов'!F16</f>
        <v>0</v>
      </c>
      <c r="H33" s="412"/>
      <c r="I33" s="413">
        <f t="shared" si="0"/>
        <v>0</v>
      </c>
      <c r="J33" s="775">
        <f t="shared" si="1"/>
        <v>0</v>
      </c>
      <c r="K33" s="776"/>
    </row>
    <row r="34" spans="1:11" hidden="1">
      <c r="A34" s="109">
        <v>16</v>
      </c>
      <c r="B34" s="300"/>
      <c r="C34" s="412">
        <f>' Шаблон материалов'!B17</f>
        <v>0</v>
      </c>
      <c r="D34" s="412">
        <f>' Шаблон материалов'!C17</f>
        <v>0</v>
      </c>
      <c r="E34" s="412">
        <f>' Шаблон материалов'!D17</f>
        <v>0</v>
      </c>
      <c r="F34" s="412">
        <f>' Шаблон материалов'!E17</f>
        <v>0</v>
      </c>
      <c r="G34" s="412">
        <f>' Шаблон материалов'!F17</f>
        <v>0</v>
      </c>
      <c r="H34" s="412"/>
      <c r="I34" s="413">
        <f t="shared" si="0"/>
        <v>0</v>
      </c>
      <c r="J34" s="775">
        <f t="shared" si="1"/>
        <v>0</v>
      </c>
      <c r="K34" s="776"/>
    </row>
    <row r="35" spans="1:11" hidden="1">
      <c r="A35" s="109">
        <v>17</v>
      </c>
      <c r="B35" s="300"/>
      <c r="C35" s="412">
        <f>' Шаблон материалов'!B18</f>
        <v>0</v>
      </c>
      <c r="D35" s="412">
        <f>' Шаблон материалов'!C18</f>
        <v>0</v>
      </c>
      <c r="E35" s="412">
        <f>' Шаблон материалов'!D18</f>
        <v>0</v>
      </c>
      <c r="F35" s="412">
        <f>' Шаблон материалов'!E18</f>
        <v>0</v>
      </c>
      <c r="G35" s="412">
        <f>' Шаблон материалов'!F18</f>
        <v>0</v>
      </c>
      <c r="H35" s="412"/>
      <c r="I35" s="413">
        <f t="shared" si="0"/>
        <v>0</v>
      </c>
      <c r="J35" s="775">
        <f t="shared" si="1"/>
        <v>0</v>
      </c>
      <c r="K35" s="776"/>
    </row>
    <row r="36" spans="1:11" hidden="1">
      <c r="A36" s="109">
        <v>18</v>
      </c>
      <c r="B36" s="300"/>
      <c r="C36" s="412">
        <f>' Шаблон материалов'!B19</f>
        <v>0</v>
      </c>
      <c r="D36" s="412">
        <f>' Шаблон материалов'!C19</f>
        <v>0</v>
      </c>
      <c r="E36" s="412">
        <f>' Шаблон материалов'!D19</f>
        <v>0</v>
      </c>
      <c r="F36" s="412">
        <f>' Шаблон материалов'!E19</f>
        <v>0</v>
      </c>
      <c r="G36" s="412">
        <f>' Шаблон материалов'!F19</f>
        <v>0</v>
      </c>
      <c r="H36" s="412"/>
      <c r="I36" s="413">
        <f t="shared" si="0"/>
        <v>0</v>
      </c>
      <c r="J36" s="775">
        <f t="shared" si="1"/>
        <v>0</v>
      </c>
      <c r="K36" s="776"/>
    </row>
    <row r="37" spans="1:11" hidden="1">
      <c r="A37" s="109">
        <v>19</v>
      </c>
      <c r="B37" s="300"/>
      <c r="C37" s="412">
        <f>' Шаблон материалов'!B20</f>
        <v>0</v>
      </c>
      <c r="D37" s="412">
        <f>' Шаблон материалов'!C20</f>
        <v>0</v>
      </c>
      <c r="E37" s="412">
        <f>' Шаблон материалов'!D20</f>
        <v>0</v>
      </c>
      <c r="F37" s="412">
        <f>' Шаблон материалов'!E20</f>
        <v>0</v>
      </c>
      <c r="G37" s="412">
        <f>' Шаблон материалов'!F20</f>
        <v>0</v>
      </c>
      <c r="H37" s="412"/>
      <c r="I37" s="413">
        <f t="shared" si="0"/>
        <v>0</v>
      </c>
      <c r="J37" s="775">
        <f t="shared" si="1"/>
        <v>0</v>
      </c>
      <c r="K37" s="776"/>
    </row>
    <row r="38" spans="1:11" hidden="1">
      <c r="A38" s="109">
        <v>20</v>
      </c>
      <c r="B38" s="300"/>
      <c r="C38" s="412">
        <f>' Шаблон материалов'!B21</f>
        <v>0</v>
      </c>
      <c r="D38" s="412">
        <f>' Шаблон материалов'!C21</f>
        <v>0</v>
      </c>
      <c r="E38" s="412">
        <f>' Шаблон материалов'!D21</f>
        <v>0</v>
      </c>
      <c r="F38" s="412">
        <f>' Шаблон материалов'!E21</f>
        <v>0</v>
      </c>
      <c r="G38" s="412">
        <f>' Шаблон материалов'!F21</f>
        <v>0</v>
      </c>
      <c r="H38" s="412"/>
      <c r="I38" s="413">
        <f t="shared" si="0"/>
        <v>0</v>
      </c>
      <c r="J38" s="775">
        <f t="shared" si="1"/>
        <v>0</v>
      </c>
      <c r="K38" s="776"/>
    </row>
    <row r="39" spans="1:11" hidden="1">
      <c r="A39" s="109">
        <v>21</v>
      </c>
      <c r="B39" s="300"/>
      <c r="C39" s="412">
        <f>' Шаблон материалов'!B22</f>
        <v>0</v>
      </c>
      <c r="D39" s="412">
        <f>' Шаблон материалов'!C22</f>
        <v>0</v>
      </c>
      <c r="E39" s="412">
        <f>' Шаблон материалов'!D22</f>
        <v>0</v>
      </c>
      <c r="F39" s="412">
        <f>' Шаблон материалов'!E22</f>
        <v>0</v>
      </c>
      <c r="G39" s="412">
        <f>' Шаблон материалов'!F22</f>
        <v>0</v>
      </c>
      <c r="H39" s="412"/>
      <c r="I39" s="413">
        <f t="shared" si="0"/>
        <v>0</v>
      </c>
      <c r="J39" s="775">
        <f t="shared" si="1"/>
        <v>0</v>
      </c>
      <c r="K39" s="776"/>
    </row>
    <row r="40" spans="1:11" hidden="1">
      <c r="A40" s="109">
        <v>22</v>
      </c>
      <c r="B40" s="300"/>
      <c r="C40" s="412">
        <f>' Шаблон материалов'!B23</f>
        <v>0</v>
      </c>
      <c r="D40" s="412">
        <f>' Шаблон материалов'!C23</f>
        <v>0</v>
      </c>
      <c r="E40" s="412">
        <f>' Шаблон материалов'!D23</f>
        <v>0</v>
      </c>
      <c r="F40" s="412">
        <f>' Шаблон материалов'!E23</f>
        <v>0</v>
      </c>
      <c r="G40" s="412">
        <f>' Шаблон материалов'!F23</f>
        <v>0</v>
      </c>
      <c r="H40" s="412"/>
      <c r="I40" s="413">
        <f t="shared" si="0"/>
        <v>0</v>
      </c>
      <c r="J40" s="775">
        <f t="shared" si="1"/>
        <v>0</v>
      </c>
      <c r="K40" s="776"/>
    </row>
    <row r="41" spans="1:11" hidden="1">
      <c r="A41" s="109">
        <v>23</v>
      </c>
      <c r="B41" s="300"/>
      <c r="C41" s="412">
        <f>' Шаблон материалов'!B24</f>
        <v>0</v>
      </c>
      <c r="D41" s="412">
        <f>' Шаблон материалов'!C24</f>
        <v>0</v>
      </c>
      <c r="E41" s="412">
        <f>' Шаблон материалов'!D24</f>
        <v>0</v>
      </c>
      <c r="F41" s="412">
        <f>' Шаблон материалов'!E24</f>
        <v>0</v>
      </c>
      <c r="G41" s="412">
        <f>' Шаблон материалов'!F24</f>
        <v>0</v>
      </c>
      <c r="H41" s="412"/>
      <c r="I41" s="413">
        <f t="shared" si="0"/>
        <v>0</v>
      </c>
      <c r="J41" s="775">
        <f t="shared" si="1"/>
        <v>0</v>
      </c>
      <c r="K41" s="776"/>
    </row>
    <row r="42" spans="1:11" hidden="1">
      <c r="A42" s="109">
        <v>24</v>
      </c>
      <c r="B42" s="300"/>
      <c r="C42" s="412">
        <f>' Шаблон материалов'!B25</f>
        <v>0</v>
      </c>
      <c r="D42" s="412">
        <f>' Шаблон материалов'!C25</f>
        <v>0</v>
      </c>
      <c r="E42" s="412">
        <f>' Шаблон материалов'!D25</f>
        <v>0</v>
      </c>
      <c r="F42" s="412">
        <f>' Шаблон материалов'!E25</f>
        <v>0</v>
      </c>
      <c r="G42" s="412">
        <f>' Шаблон материалов'!F25</f>
        <v>0</v>
      </c>
      <c r="H42" s="412"/>
      <c r="I42" s="413">
        <f t="shared" si="0"/>
        <v>0</v>
      </c>
      <c r="J42" s="775">
        <f t="shared" si="1"/>
        <v>0</v>
      </c>
      <c r="K42" s="776"/>
    </row>
    <row r="43" spans="1:11" hidden="1">
      <c r="A43" s="109">
        <v>25</v>
      </c>
      <c r="B43" s="300"/>
      <c r="C43" s="412">
        <f>' Шаблон материалов'!B26</f>
        <v>0</v>
      </c>
      <c r="D43" s="412">
        <f>' Шаблон материалов'!C26</f>
        <v>0</v>
      </c>
      <c r="E43" s="412">
        <f>' Шаблон материалов'!D26</f>
        <v>0</v>
      </c>
      <c r="F43" s="412">
        <f>' Шаблон материалов'!E26</f>
        <v>0</v>
      </c>
      <c r="G43" s="412">
        <f>' Шаблон материалов'!F26</f>
        <v>0</v>
      </c>
      <c r="H43" s="412"/>
      <c r="I43" s="413">
        <f t="shared" si="0"/>
        <v>0</v>
      </c>
      <c r="J43" s="775">
        <f t="shared" si="1"/>
        <v>0</v>
      </c>
      <c r="K43" s="776"/>
    </row>
    <row r="44" spans="1:11" hidden="1">
      <c r="A44" s="109">
        <v>26</v>
      </c>
      <c r="B44" s="300"/>
      <c r="C44" s="412">
        <f>' Шаблон материалов'!B27</f>
        <v>0</v>
      </c>
      <c r="D44" s="412">
        <f>' Шаблон материалов'!C27</f>
        <v>0</v>
      </c>
      <c r="E44" s="412">
        <f>' Шаблон материалов'!D27</f>
        <v>0</v>
      </c>
      <c r="F44" s="412">
        <f>' Шаблон материалов'!E27</f>
        <v>0</v>
      </c>
      <c r="G44" s="412">
        <f>' Шаблон материалов'!F27</f>
        <v>0</v>
      </c>
      <c r="H44" s="412"/>
      <c r="I44" s="413">
        <f t="shared" si="0"/>
        <v>0</v>
      </c>
      <c r="J44" s="775">
        <f t="shared" si="1"/>
        <v>0</v>
      </c>
      <c r="K44" s="776"/>
    </row>
    <row r="45" spans="1:11" hidden="1">
      <c r="A45" s="109">
        <v>27</v>
      </c>
      <c r="B45" s="300"/>
      <c r="C45" s="412">
        <f>' Шаблон материалов'!B28</f>
        <v>0</v>
      </c>
      <c r="D45" s="412">
        <f>' Шаблон материалов'!C28</f>
        <v>0</v>
      </c>
      <c r="E45" s="412">
        <f>' Шаблон материалов'!D28</f>
        <v>0</v>
      </c>
      <c r="F45" s="412">
        <f>' Шаблон материалов'!E28</f>
        <v>0</v>
      </c>
      <c r="G45" s="412">
        <f>' Шаблон материалов'!F28</f>
        <v>0</v>
      </c>
      <c r="H45" s="412"/>
      <c r="I45" s="413">
        <f t="shared" si="0"/>
        <v>0</v>
      </c>
      <c r="J45" s="775">
        <f t="shared" si="1"/>
        <v>0</v>
      </c>
      <c r="K45" s="776"/>
    </row>
    <row r="46" spans="1:11" hidden="1">
      <c r="A46" s="109">
        <v>28</v>
      </c>
      <c r="B46" s="300"/>
      <c r="C46" s="412">
        <f>' Шаблон материалов'!B29</f>
        <v>0</v>
      </c>
      <c r="D46" s="412">
        <f>' Шаблон материалов'!C29</f>
        <v>0</v>
      </c>
      <c r="E46" s="412">
        <f>' Шаблон материалов'!D29</f>
        <v>0</v>
      </c>
      <c r="F46" s="412">
        <f>' Шаблон материалов'!E29</f>
        <v>0</v>
      </c>
      <c r="G46" s="412">
        <f>' Шаблон материалов'!F29</f>
        <v>0</v>
      </c>
      <c r="H46" s="412"/>
      <c r="I46" s="413">
        <f t="shared" si="0"/>
        <v>0</v>
      </c>
      <c r="J46" s="775">
        <f t="shared" si="1"/>
        <v>0</v>
      </c>
      <c r="K46" s="776"/>
    </row>
    <row r="47" spans="1:11" hidden="1">
      <c r="A47" s="109">
        <v>29</v>
      </c>
      <c r="B47" s="300"/>
      <c r="C47" s="412">
        <f>' Шаблон материалов'!B30</f>
        <v>0</v>
      </c>
      <c r="D47" s="412">
        <f>' Шаблон материалов'!C30</f>
        <v>0</v>
      </c>
      <c r="E47" s="412">
        <f>' Шаблон материалов'!D30</f>
        <v>0</v>
      </c>
      <c r="F47" s="412">
        <f>' Шаблон материалов'!E30</f>
        <v>0</v>
      </c>
      <c r="G47" s="412">
        <f>' Шаблон материалов'!F30</f>
        <v>0</v>
      </c>
      <c r="H47" s="412"/>
      <c r="I47" s="413">
        <f t="shared" si="0"/>
        <v>0</v>
      </c>
      <c r="J47" s="775">
        <f t="shared" si="1"/>
        <v>0</v>
      </c>
      <c r="K47" s="776"/>
    </row>
    <row r="48" spans="1:11" hidden="1">
      <c r="A48" s="109">
        <v>30</v>
      </c>
      <c r="B48" s="300"/>
      <c r="C48" s="412">
        <f>' Шаблон материалов'!B31</f>
        <v>0</v>
      </c>
      <c r="D48" s="412">
        <f>' Шаблон материалов'!C31</f>
        <v>0</v>
      </c>
      <c r="E48" s="412">
        <f>' Шаблон материалов'!D31</f>
        <v>0</v>
      </c>
      <c r="F48" s="412">
        <f>' Шаблон материалов'!E31</f>
        <v>0</v>
      </c>
      <c r="G48" s="412">
        <f>' Шаблон материалов'!F31</f>
        <v>0</v>
      </c>
      <c r="H48" s="412"/>
      <c r="I48" s="413">
        <f t="shared" si="0"/>
        <v>0</v>
      </c>
      <c r="J48" s="775">
        <f t="shared" si="1"/>
        <v>0</v>
      </c>
      <c r="K48" s="776"/>
    </row>
    <row r="49" spans="1:11" hidden="1">
      <c r="A49" s="109">
        <v>31</v>
      </c>
      <c r="B49" s="300"/>
      <c r="C49" s="412">
        <f>' Шаблон материалов'!B32</f>
        <v>0</v>
      </c>
      <c r="D49" s="412">
        <f>' Шаблон материалов'!C32</f>
        <v>0</v>
      </c>
      <c r="E49" s="412">
        <f>' Шаблон материалов'!D32</f>
        <v>0</v>
      </c>
      <c r="F49" s="412">
        <f>' Шаблон материалов'!E32</f>
        <v>0</v>
      </c>
      <c r="G49" s="412">
        <f>' Шаблон материалов'!F32</f>
        <v>0</v>
      </c>
      <c r="H49" s="412"/>
      <c r="I49" s="413">
        <f t="shared" si="0"/>
        <v>0</v>
      </c>
      <c r="J49" s="775">
        <f t="shared" si="1"/>
        <v>0</v>
      </c>
      <c r="K49" s="776"/>
    </row>
    <row r="50" spans="1:11" hidden="1">
      <c r="A50" s="109">
        <v>32</v>
      </c>
      <c r="B50" s="300"/>
      <c r="C50" s="412">
        <f>' Шаблон материалов'!B33</f>
        <v>0</v>
      </c>
      <c r="D50" s="412">
        <f>' Шаблон материалов'!C33</f>
        <v>0</v>
      </c>
      <c r="E50" s="412">
        <f>' Шаблон материалов'!D33</f>
        <v>0</v>
      </c>
      <c r="F50" s="412">
        <f>' Шаблон материалов'!E33</f>
        <v>0</v>
      </c>
      <c r="G50" s="412">
        <f>' Шаблон материалов'!F33</f>
        <v>0</v>
      </c>
      <c r="H50" s="412"/>
      <c r="I50" s="413">
        <f t="shared" si="0"/>
        <v>0</v>
      </c>
      <c r="J50" s="775">
        <f t="shared" si="1"/>
        <v>0</v>
      </c>
      <c r="K50" s="776"/>
    </row>
    <row r="51" spans="1:11" hidden="1">
      <c r="A51" s="109">
        <v>33</v>
      </c>
      <c r="B51" s="300"/>
      <c r="C51" s="412">
        <f>' Шаблон материалов'!B34</f>
        <v>0</v>
      </c>
      <c r="D51" s="412">
        <f>' Шаблон материалов'!C34</f>
        <v>0</v>
      </c>
      <c r="E51" s="412">
        <f>' Шаблон материалов'!D34</f>
        <v>0</v>
      </c>
      <c r="F51" s="412">
        <f>' Шаблон материалов'!E34</f>
        <v>0</v>
      </c>
      <c r="G51" s="412">
        <f>' Шаблон материалов'!F34</f>
        <v>0</v>
      </c>
      <c r="H51" s="412"/>
      <c r="I51" s="413">
        <f t="shared" si="0"/>
        <v>0</v>
      </c>
      <c r="J51" s="775">
        <f t="shared" si="1"/>
        <v>0</v>
      </c>
      <c r="K51" s="776"/>
    </row>
    <row r="52" spans="1:11" hidden="1">
      <c r="A52" s="109">
        <v>34</v>
      </c>
      <c r="B52" s="300"/>
      <c r="C52" s="412">
        <f>' Шаблон материалов'!B35</f>
        <v>0</v>
      </c>
      <c r="D52" s="412">
        <f>' Шаблон материалов'!C35</f>
        <v>0</v>
      </c>
      <c r="E52" s="412">
        <f>' Шаблон материалов'!D35</f>
        <v>0</v>
      </c>
      <c r="F52" s="412">
        <f>' Шаблон материалов'!E35</f>
        <v>0</v>
      </c>
      <c r="G52" s="412">
        <f>' Шаблон материалов'!F35</f>
        <v>0</v>
      </c>
      <c r="H52" s="412"/>
      <c r="I52" s="413">
        <f t="shared" si="0"/>
        <v>0</v>
      </c>
      <c r="J52" s="775">
        <f t="shared" si="1"/>
        <v>0</v>
      </c>
      <c r="K52" s="776"/>
    </row>
    <row r="53" spans="1:11" hidden="1">
      <c r="A53" s="109">
        <v>35</v>
      </c>
      <c r="B53" s="300"/>
      <c r="C53" s="412">
        <f>' Шаблон материалов'!B36</f>
        <v>0</v>
      </c>
      <c r="D53" s="412">
        <f>' Шаблон материалов'!C36</f>
        <v>0</v>
      </c>
      <c r="E53" s="412">
        <f>' Шаблон материалов'!D36</f>
        <v>0</v>
      </c>
      <c r="F53" s="412">
        <f>' Шаблон материалов'!E36</f>
        <v>0</v>
      </c>
      <c r="G53" s="412">
        <f>' Шаблон материалов'!F36</f>
        <v>0</v>
      </c>
      <c r="H53" s="412"/>
      <c r="I53" s="413">
        <f t="shared" si="0"/>
        <v>0</v>
      </c>
      <c r="J53" s="775">
        <f t="shared" si="1"/>
        <v>0</v>
      </c>
      <c r="K53" s="776"/>
    </row>
    <row r="54" spans="1:11" hidden="1">
      <c r="A54" s="109">
        <v>36</v>
      </c>
      <c r="B54" s="300"/>
      <c r="C54" s="412">
        <f>' Шаблон материалов'!B37</f>
        <v>0</v>
      </c>
      <c r="D54" s="412">
        <f>' Шаблон материалов'!C37</f>
        <v>0</v>
      </c>
      <c r="E54" s="412">
        <f>' Шаблон материалов'!D37</f>
        <v>0</v>
      </c>
      <c r="F54" s="412">
        <f>' Шаблон материалов'!E37</f>
        <v>0</v>
      </c>
      <c r="G54" s="412">
        <f>' Шаблон материалов'!F37</f>
        <v>0</v>
      </c>
      <c r="H54" s="412"/>
      <c r="I54" s="413">
        <f t="shared" si="0"/>
        <v>0</v>
      </c>
      <c r="J54" s="775">
        <f t="shared" si="1"/>
        <v>0</v>
      </c>
      <c r="K54" s="776"/>
    </row>
    <row r="55" spans="1:11" hidden="1">
      <c r="A55" s="109">
        <v>37</v>
      </c>
      <c r="B55" s="300"/>
      <c r="C55" s="412">
        <f>' Шаблон материалов'!B38</f>
        <v>0</v>
      </c>
      <c r="D55" s="412">
        <f>' Шаблон материалов'!C38</f>
        <v>0</v>
      </c>
      <c r="E55" s="412">
        <f>' Шаблон материалов'!D38</f>
        <v>0</v>
      </c>
      <c r="F55" s="412">
        <f>' Шаблон материалов'!E38</f>
        <v>0</v>
      </c>
      <c r="G55" s="412">
        <f>' Шаблон материалов'!F38</f>
        <v>0</v>
      </c>
      <c r="H55" s="412"/>
      <c r="I55" s="413">
        <f t="shared" si="0"/>
        <v>0</v>
      </c>
      <c r="J55" s="775">
        <f t="shared" si="1"/>
        <v>0</v>
      </c>
      <c r="K55" s="776"/>
    </row>
    <row r="56" spans="1:11" hidden="1">
      <c r="A56" s="109">
        <v>38</v>
      </c>
      <c r="B56" s="300"/>
      <c r="C56" s="412">
        <f>' Шаблон материалов'!B39</f>
        <v>0</v>
      </c>
      <c r="D56" s="412">
        <f>' Шаблон материалов'!C39</f>
        <v>0</v>
      </c>
      <c r="E56" s="412">
        <f>' Шаблон материалов'!D39</f>
        <v>0</v>
      </c>
      <c r="F56" s="412">
        <f>' Шаблон материалов'!E39</f>
        <v>0</v>
      </c>
      <c r="G56" s="412">
        <f>' Шаблон материалов'!F39</f>
        <v>0</v>
      </c>
      <c r="H56" s="412"/>
      <c r="I56" s="413">
        <f t="shared" si="0"/>
        <v>0</v>
      </c>
      <c r="J56" s="775">
        <f t="shared" si="1"/>
        <v>0</v>
      </c>
      <c r="K56" s="776"/>
    </row>
    <row r="57" spans="1:11" hidden="1">
      <c r="A57" s="109">
        <v>39</v>
      </c>
      <c r="B57" s="300"/>
      <c r="C57" s="412">
        <f>' Шаблон материалов'!B40</f>
        <v>0</v>
      </c>
      <c r="D57" s="412">
        <f>' Шаблон материалов'!C40</f>
        <v>0</v>
      </c>
      <c r="E57" s="412">
        <f>' Шаблон материалов'!D40</f>
        <v>0</v>
      </c>
      <c r="F57" s="412">
        <f>' Шаблон материалов'!E40</f>
        <v>0</v>
      </c>
      <c r="G57" s="412">
        <f>' Шаблон материалов'!F40</f>
        <v>0</v>
      </c>
      <c r="H57" s="412"/>
      <c r="I57" s="413">
        <f t="shared" si="0"/>
        <v>0</v>
      </c>
      <c r="J57" s="775">
        <f t="shared" si="1"/>
        <v>0</v>
      </c>
      <c r="K57" s="776"/>
    </row>
    <row r="58" spans="1:11" hidden="1">
      <c r="A58" s="109">
        <v>40</v>
      </c>
      <c r="B58" s="300"/>
      <c r="C58" s="412">
        <f>' Шаблон материалов'!B41</f>
        <v>0</v>
      </c>
      <c r="D58" s="412">
        <f>' Шаблон материалов'!C41</f>
        <v>0</v>
      </c>
      <c r="E58" s="412">
        <f>' Шаблон материалов'!D41</f>
        <v>0</v>
      </c>
      <c r="F58" s="412">
        <f>' Шаблон материалов'!E41</f>
        <v>0</v>
      </c>
      <c r="G58" s="412">
        <f>' Шаблон материалов'!F41</f>
        <v>0</v>
      </c>
      <c r="H58" s="412"/>
      <c r="I58" s="413">
        <f t="shared" si="0"/>
        <v>0</v>
      </c>
      <c r="J58" s="775">
        <f t="shared" si="1"/>
        <v>0</v>
      </c>
      <c r="K58" s="776"/>
    </row>
    <row r="59" spans="1:11" hidden="1">
      <c r="A59" s="109">
        <v>41</v>
      </c>
      <c r="B59" s="300"/>
      <c r="C59" s="412">
        <f>' Шаблон материалов'!B42</f>
        <v>0</v>
      </c>
      <c r="D59" s="412">
        <f>' Шаблон материалов'!C42</f>
        <v>0</v>
      </c>
      <c r="E59" s="412">
        <f>' Шаблон материалов'!D42</f>
        <v>0</v>
      </c>
      <c r="F59" s="412">
        <f>' Шаблон материалов'!E42</f>
        <v>0</v>
      </c>
      <c r="G59" s="412">
        <f>' Шаблон материалов'!F42</f>
        <v>0</v>
      </c>
      <c r="H59" s="412"/>
      <c r="I59" s="413">
        <f t="shared" si="0"/>
        <v>0</v>
      </c>
      <c r="J59" s="775">
        <f t="shared" si="1"/>
        <v>0</v>
      </c>
      <c r="K59" s="776"/>
    </row>
    <row r="60" spans="1:11" hidden="1">
      <c r="A60" s="109">
        <v>42</v>
      </c>
      <c r="B60" s="300"/>
      <c r="C60" s="412">
        <f>' Шаблон материалов'!B43</f>
        <v>0</v>
      </c>
      <c r="D60" s="412">
        <f>' Шаблон материалов'!C43</f>
        <v>0</v>
      </c>
      <c r="E60" s="412">
        <f>' Шаблон материалов'!D43</f>
        <v>0</v>
      </c>
      <c r="F60" s="412">
        <f>' Шаблон материалов'!E43</f>
        <v>0</v>
      </c>
      <c r="G60" s="412">
        <f>' Шаблон материалов'!F43</f>
        <v>0</v>
      </c>
      <c r="H60" s="412"/>
      <c r="I60" s="413">
        <f t="shared" si="0"/>
        <v>0</v>
      </c>
      <c r="J60" s="775">
        <f t="shared" si="1"/>
        <v>0</v>
      </c>
      <c r="K60" s="776"/>
    </row>
    <row r="61" spans="1:11" hidden="1">
      <c r="A61" s="109">
        <v>43</v>
      </c>
      <c r="B61" s="300"/>
      <c r="C61" s="412">
        <f>' Шаблон материалов'!B44</f>
        <v>0</v>
      </c>
      <c r="D61" s="412">
        <f>' Шаблон материалов'!C44</f>
        <v>0</v>
      </c>
      <c r="E61" s="412">
        <f>' Шаблон материалов'!D44</f>
        <v>0</v>
      </c>
      <c r="F61" s="412">
        <f>' Шаблон материалов'!E44</f>
        <v>0</v>
      </c>
      <c r="G61" s="412">
        <f>' Шаблон материалов'!F44</f>
        <v>0</v>
      </c>
      <c r="H61" s="412"/>
      <c r="I61" s="413">
        <f t="shared" si="0"/>
        <v>0</v>
      </c>
      <c r="J61" s="775">
        <f t="shared" si="1"/>
        <v>0</v>
      </c>
      <c r="K61" s="776"/>
    </row>
    <row r="62" spans="1:11" hidden="1">
      <c r="A62" s="109">
        <v>44</v>
      </c>
      <c r="B62" s="300"/>
      <c r="C62" s="412">
        <f>' Шаблон материалов'!B45</f>
        <v>0</v>
      </c>
      <c r="D62" s="412">
        <f>' Шаблон материалов'!C45</f>
        <v>0</v>
      </c>
      <c r="E62" s="412">
        <f>' Шаблон материалов'!D45</f>
        <v>0</v>
      </c>
      <c r="F62" s="412">
        <f>' Шаблон материалов'!E45</f>
        <v>0</v>
      </c>
      <c r="G62" s="412">
        <f>' Шаблон материалов'!F45</f>
        <v>0</v>
      </c>
      <c r="H62" s="412"/>
      <c r="I62" s="413">
        <f t="shared" si="0"/>
        <v>0</v>
      </c>
      <c r="J62" s="775">
        <f t="shared" si="1"/>
        <v>0</v>
      </c>
      <c r="K62" s="776"/>
    </row>
    <row r="63" spans="1:11" hidden="1">
      <c r="A63" s="109">
        <v>45</v>
      </c>
      <c r="B63" s="300"/>
      <c r="C63" s="412">
        <f>' Шаблон материалов'!B46</f>
        <v>0</v>
      </c>
      <c r="D63" s="412">
        <f>' Шаблон материалов'!C46</f>
        <v>0</v>
      </c>
      <c r="E63" s="412">
        <f>' Шаблон материалов'!D46</f>
        <v>0</v>
      </c>
      <c r="F63" s="412">
        <f>' Шаблон материалов'!E46</f>
        <v>0</v>
      </c>
      <c r="G63" s="412">
        <f>' Шаблон материалов'!F46</f>
        <v>0</v>
      </c>
      <c r="H63" s="412"/>
      <c r="I63" s="413">
        <f t="shared" si="0"/>
        <v>0</v>
      </c>
      <c r="J63" s="775">
        <f t="shared" si="1"/>
        <v>0</v>
      </c>
      <c r="K63" s="776"/>
    </row>
    <row r="64" spans="1:11" hidden="1">
      <c r="A64" s="109">
        <v>46</v>
      </c>
      <c r="B64" s="300"/>
      <c r="C64" s="412">
        <f>' Шаблон материалов'!B47</f>
        <v>0</v>
      </c>
      <c r="D64" s="412">
        <f>' Шаблон материалов'!C47</f>
        <v>0</v>
      </c>
      <c r="E64" s="412">
        <f>' Шаблон материалов'!D47</f>
        <v>0</v>
      </c>
      <c r="F64" s="412">
        <f>' Шаблон материалов'!E47</f>
        <v>0</v>
      </c>
      <c r="G64" s="412">
        <f>' Шаблон материалов'!F47</f>
        <v>0</v>
      </c>
      <c r="H64" s="412"/>
      <c r="I64" s="413">
        <f t="shared" si="0"/>
        <v>0</v>
      </c>
      <c r="J64" s="775">
        <f t="shared" si="1"/>
        <v>0</v>
      </c>
      <c r="K64" s="776"/>
    </row>
    <row r="65" spans="1:11" hidden="1">
      <c r="A65" s="109">
        <v>47</v>
      </c>
      <c r="B65" s="300"/>
      <c r="C65" s="412">
        <f>' Шаблон материалов'!B48</f>
        <v>0</v>
      </c>
      <c r="D65" s="412">
        <f>' Шаблон материалов'!C48</f>
        <v>0</v>
      </c>
      <c r="E65" s="412">
        <f>' Шаблон материалов'!D48</f>
        <v>0</v>
      </c>
      <c r="F65" s="412">
        <f>' Шаблон материалов'!E48</f>
        <v>0</v>
      </c>
      <c r="G65" s="412">
        <f>' Шаблон материалов'!F48</f>
        <v>0</v>
      </c>
      <c r="H65" s="412"/>
      <c r="I65" s="413">
        <f t="shared" si="0"/>
        <v>0</v>
      </c>
      <c r="J65" s="775">
        <f t="shared" si="1"/>
        <v>0</v>
      </c>
      <c r="K65" s="776"/>
    </row>
    <row r="66" spans="1:11" hidden="1">
      <c r="A66" s="109">
        <v>48</v>
      </c>
      <c r="B66" s="300"/>
      <c r="C66" s="412">
        <f>' Шаблон материалов'!B49</f>
        <v>0</v>
      </c>
      <c r="D66" s="412">
        <f>' Шаблон материалов'!C49</f>
        <v>0</v>
      </c>
      <c r="E66" s="412">
        <f>' Шаблон материалов'!D49</f>
        <v>0</v>
      </c>
      <c r="F66" s="412">
        <f>' Шаблон материалов'!E49</f>
        <v>0</v>
      </c>
      <c r="G66" s="412">
        <f>' Шаблон материалов'!F49</f>
        <v>0</v>
      </c>
      <c r="H66" s="412"/>
      <c r="I66" s="413">
        <f t="shared" si="0"/>
        <v>0</v>
      </c>
      <c r="J66" s="775">
        <f t="shared" si="1"/>
        <v>0</v>
      </c>
      <c r="K66" s="776"/>
    </row>
    <row r="67" spans="1:11" hidden="1">
      <c r="A67" s="109">
        <v>49</v>
      </c>
      <c r="B67" s="300"/>
      <c r="C67" s="412">
        <f>' Шаблон материалов'!B50</f>
        <v>0</v>
      </c>
      <c r="D67" s="412">
        <f>' Шаблон материалов'!C50</f>
        <v>0</v>
      </c>
      <c r="E67" s="412">
        <f>' Шаблон материалов'!D50</f>
        <v>0</v>
      </c>
      <c r="F67" s="412">
        <f>' Шаблон материалов'!E50</f>
        <v>0</v>
      </c>
      <c r="G67" s="412">
        <f>' Шаблон материалов'!F50</f>
        <v>0</v>
      </c>
      <c r="H67" s="412"/>
      <c r="I67" s="413">
        <f t="shared" si="0"/>
        <v>0</v>
      </c>
      <c r="J67" s="775">
        <f t="shared" si="1"/>
        <v>0</v>
      </c>
      <c r="K67" s="776"/>
    </row>
    <row r="68" spans="1:11" hidden="1">
      <c r="A68" s="109">
        <v>50</v>
      </c>
      <c r="B68" s="300"/>
      <c r="C68" s="412">
        <f>' Шаблон материалов'!B51</f>
        <v>0</v>
      </c>
      <c r="D68" s="412">
        <f>' Шаблон материалов'!C51</f>
        <v>0</v>
      </c>
      <c r="E68" s="412">
        <f>' Шаблон материалов'!D51</f>
        <v>0</v>
      </c>
      <c r="F68" s="412">
        <f>' Шаблон материалов'!E51</f>
        <v>0</v>
      </c>
      <c r="G68" s="412">
        <f>' Шаблон материалов'!F51</f>
        <v>0</v>
      </c>
      <c r="H68" s="412"/>
      <c r="I68" s="413">
        <f t="shared" si="0"/>
        <v>0</v>
      </c>
      <c r="J68" s="775">
        <f t="shared" si="1"/>
        <v>0</v>
      </c>
      <c r="K68" s="776"/>
    </row>
    <row r="69" spans="1:11" hidden="1">
      <c r="A69" s="109">
        <v>51</v>
      </c>
      <c r="B69" s="300"/>
      <c r="C69" s="412">
        <f>' Шаблон материалов'!B52</f>
        <v>0</v>
      </c>
      <c r="D69" s="412">
        <f>' Шаблон материалов'!C52</f>
        <v>0</v>
      </c>
      <c r="E69" s="412">
        <f>' Шаблон материалов'!D52</f>
        <v>0</v>
      </c>
      <c r="F69" s="412">
        <f>' Шаблон материалов'!E52</f>
        <v>0</v>
      </c>
      <c r="G69" s="412">
        <f>' Шаблон материалов'!F52</f>
        <v>0</v>
      </c>
      <c r="H69" s="412"/>
      <c r="I69" s="413">
        <f t="shared" si="0"/>
        <v>0</v>
      </c>
      <c r="J69" s="775">
        <f t="shared" si="1"/>
        <v>0</v>
      </c>
      <c r="K69" s="776"/>
    </row>
    <row r="70" spans="1:11" hidden="1">
      <c r="A70" s="109">
        <v>52</v>
      </c>
      <c r="B70" s="300"/>
      <c r="C70" s="412">
        <f>' Шаблон материалов'!B53</f>
        <v>0</v>
      </c>
      <c r="D70" s="412">
        <f>' Шаблон материалов'!C53</f>
        <v>0</v>
      </c>
      <c r="E70" s="412">
        <f>' Шаблон материалов'!D53</f>
        <v>0</v>
      </c>
      <c r="F70" s="412">
        <f>' Шаблон материалов'!E53</f>
        <v>0</v>
      </c>
      <c r="G70" s="412">
        <f>' Шаблон материалов'!F53</f>
        <v>0</v>
      </c>
      <c r="H70" s="412"/>
      <c r="I70" s="413">
        <f t="shared" si="0"/>
        <v>0</v>
      </c>
      <c r="J70" s="775">
        <f t="shared" si="1"/>
        <v>0</v>
      </c>
      <c r="K70" s="776"/>
    </row>
    <row r="71" spans="1:11" hidden="1">
      <c r="A71" s="109">
        <v>53</v>
      </c>
      <c r="B71" s="300"/>
      <c r="C71" s="412">
        <f>' Шаблон материалов'!B54</f>
        <v>0</v>
      </c>
      <c r="D71" s="412">
        <f>' Шаблон материалов'!C54</f>
        <v>0</v>
      </c>
      <c r="E71" s="412">
        <f>' Шаблон материалов'!D54</f>
        <v>0</v>
      </c>
      <c r="F71" s="412">
        <f>' Шаблон материалов'!E54</f>
        <v>0</v>
      </c>
      <c r="G71" s="412">
        <f>' Шаблон материалов'!F54</f>
        <v>0</v>
      </c>
      <c r="H71" s="412"/>
      <c r="I71" s="413">
        <f t="shared" si="0"/>
        <v>0</v>
      </c>
      <c r="J71" s="775">
        <f t="shared" si="1"/>
        <v>0</v>
      </c>
      <c r="K71" s="776"/>
    </row>
    <row r="72" spans="1:11" hidden="1">
      <c r="A72" s="109">
        <v>54</v>
      </c>
      <c r="B72" s="300"/>
      <c r="C72" s="412">
        <f>' Шаблон материалов'!B55</f>
        <v>0</v>
      </c>
      <c r="D72" s="412">
        <f>' Шаблон материалов'!C55</f>
        <v>0</v>
      </c>
      <c r="E72" s="412">
        <f>' Шаблон материалов'!D55</f>
        <v>0</v>
      </c>
      <c r="F72" s="412">
        <f>' Шаблон материалов'!E55</f>
        <v>0</v>
      </c>
      <c r="G72" s="412">
        <f>' Шаблон материалов'!F55</f>
        <v>0</v>
      </c>
      <c r="H72" s="412"/>
      <c r="I72" s="413">
        <f t="shared" si="0"/>
        <v>0</v>
      </c>
      <c r="J72" s="775">
        <f t="shared" si="1"/>
        <v>0</v>
      </c>
      <c r="K72" s="776"/>
    </row>
    <row r="73" spans="1:11" hidden="1">
      <c r="A73" s="109">
        <v>55</v>
      </c>
      <c r="B73" s="300"/>
      <c r="C73" s="412">
        <f>' Шаблон материалов'!B56</f>
        <v>0</v>
      </c>
      <c r="D73" s="412">
        <f>' Шаблон материалов'!C56</f>
        <v>0</v>
      </c>
      <c r="E73" s="412">
        <f>' Шаблон материалов'!D56</f>
        <v>0</v>
      </c>
      <c r="F73" s="412">
        <f>' Шаблон материалов'!E56</f>
        <v>0</v>
      </c>
      <c r="G73" s="412">
        <f>' Шаблон материалов'!F56</f>
        <v>0</v>
      </c>
      <c r="H73" s="412"/>
      <c r="I73" s="413">
        <f t="shared" si="0"/>
        <v>0</v>
      </c>
      <c r="J73" s="775">
        <f t="shared" si="1"/>
        <v>0</v>
      </c>
      <c r="K73" s="776"/>
    </row>
    <row r="74" spans="1:11" hidden="1">
      <c r="A74" s="109">
        <v>56</v>
      </c>
      <c r="B74" s="300"/>
      <c r="C74" s="412">
        <f>' Шаблон материалов'!B57</f>
        <v>0</v>
      </c>
      <c r="D74" s="412">
        <f>' Шаблон материалов'!C57</f>
        <v>0</v>
      </c>
      <c r="E74" s="412">
        <f>' Шаблон материалов'!D57</f>
        <v>0</v>
      </c>
      <c r="F74" s="412">
        <f>' Шаблон материалов'!E57</f>
        <v>0</v>
      </c>
      <c r="G74" s="412">
        <f>' Шаблон материалов'!F57</f>
        <v>0</v>
      </c>
      <c r="H74" s="412"/>
      <c r="I74" s="413">
        <f t="shared" si="0"/>
        <v>0</v>
      </c>
      <c r="J74" s="775">
        <f t="shared" si="1"/>
        <v>0</v>
      </c>
      <c r="K74" s="776"/>
    </row>
    <row r="75" spans="1:11" hidden="1">
      <c r="A75" s="109">
        <v>57</v>
      </c>
      <c r="B75" s="300"/>
      <c r="C75" s="412">
        <f>' Шаблон материалов'!B58</f>
        <v>0</v>
      </c>
      <c r="D75" s="412">
        <f>' Шаблон материалов'!C58</f>
        <v>0</v>
      </c>
      <c r="E75" s="412">
        <f>' Шаблон материалов'!D58</f>
        <v>0</v>
      </c>
      <c r="F75" s="412">
        <f>' Шаблон материалов'!E58</f>
        <v>0</v>
      </c>
      <c r="G75" s="412">
        <f>' Шаблон материалов'!F58</f>
        <v>0</v>
      </c>
      <c r="H75" s="412"/>
      <c r="I75" s="413">
        <f t="shared" si="0"/>
        <v>0</v>
      </c>
      <c r="J75" s="775">
        <f t="shared" si="1"/>
        <v>0</v>
      </c>
      <c r="K75" s="776"/>
    </row>
    <row r="76" spans="1:11" hidden="1">
      <c r="A76" s="109">
        <v>58</v>
      </c>
      <c r="B76" s="300"/>
      <c r="C76" s="412">
        <f>' Шаблон материалов'!B59</f>
        <v>0</v>
      </c>
      <c r="D76" s="412">
        <f>' Шаблон материалов'!C59</f>
        <v>0</v>
      </c>
      <c r="E76" s="412">
        <f>' Шаблон материалов'!D59</f>
        <v>0</v>
      </c>
      <c r="F76" s="412">
        <f>' Шаблон материалов'!E59</f>
        <v>0</v>
      </c>
      <c r="G76" s="412">
        <f>' Шаблон материалов'!F59</f>
        <v>0</v>
      </c>
      <c r="H76" s="412"/>
      <c r="I76" s="413">
        <f t="shared" si="0"/>
        <v>0</v>
      </c>
      <c r="J76" s="775">
        <f t="shared" si="1"/>
        <v>0</v>
      </c>
      <c r="K76" s="776"/>
    </row>
    <row r="77" spans="1:11" hidden="1">
      <c r="A77" s="109">
        <v>59</v>
      </c>
      <c r="B77" s="300"/>
      <c r="C77" s="412">
        <f>' Шаблон материалов'!B60</f>
        <v>0</v>
      </c>
      <c r="D77" s="412">
        <f>' Шаблон материалов'!C60</f>
        <v>0</v>
      </c>
      <c r="E77" s="412">
        <f>' Шаблон материалов'!D60</f>
        <v>0</v>
      </c>
      <c r="F77" s="412">
        <f>' Шаблон материалов'!E60</f>
        <v>0</v>
      </c>
      <c r="G77" s="412">
        <f>' Шаблон материалов'!F60</f>
        <v>0</v>
      </c>
      <c r="H77" s="412"/>
      <c r="I77" s="413">
        <f t="shared" si="0"/>
        <v>0</v>
      </c>
      <c r="J77" s="775">
        <f t="shared" si="1"/>
        <v>0</v>
      </c>
      <c r="K77" s="776"/>
    </row>
    <row r="78" spans="1:11" hidden="1">
      <c r="A78" s="109">
        <v>60</v>
      </c>
      <c r="B78" s="300"/>
      <c r="C78" s="412">
        <f>' Шаблон материалов'!B61</f>
        <v>0</v>
      </c>
      <c r="D78" s="412">
        <f>' Шаблон материалов'!C61</f>
        <v>0</v>
      </c>
      <c r="E78" s="412">
        <f>' Шаблон материалов'!D61</f>
        <v>0</v>
      </c>
      <c r="F78" s="412">
        <f>' Шаблон материалов'!E61</f>
        <v>0</v>
      </c>
      <c r="G78" s="412">
        <f>' Шаблон материалов'!F61</f>
        <v>0</v>
      </c>
      <c r="H78" s="412"/>
      <c r="I78" s="413">
        <f t="shared" si="0"/>
        <v>0</v>
      </c>
      <c r="J78" s="775">
        <f t="shared" si="1"/>
        <v>0</v>
      </c>
      <c r="K78" s="776"/>
    </row>
    <row r="79" spans="1:11" hidden="1">
      <c r="A79" s="109">
        <v>61</v>
      </c>
      <c r="B79" s="300"/>
      <c r="C79" s="412">
        <f>' Шаблон материалов'!B62</f>
        <v>0</v>
      </c>
      <c r="D79" s="412">
        <f>' Шаблон материалов'!C62</f>
        <v>0</v>
      </c>
      <c r="E79" s="412">
        <f>' Шаблон материалов'!D62</f>
        <v>0</v>
      </c>
      <c r="F79" s="412">
        <f>' Шаблон материалов'!E62</f>
        <v>0</v>
      </c>
      <c r="G79" s="412">
        <f>' Шаблон материалов'!F62</f>
        <v>0</v>
      </c>
      <c r="H79" s="412"/>
      <c r="I79" s="413">
        <f t="shared" si="0"/>
        <v>0</v>
      </c>
      <c r="J79" s="775">
        <f t="shared" si="1"/>
        <v>0</v>
      </c>
      <c r="K79" s="776"/>
    </row>
    <row r="80" spans="1:11" hidden="1">
      <c r="A80" s="109">
        <v>62</v>
      </c>
      <c r="B80" s="300"/>
      <c r="C80" s="412">
        <f>' Шаблон материалов'!B63</f>
        <v>0</v>
      </c>
      <c r="D80" s="412">
        <f>' Шаблон материалов'!C63</f>
        <v>0</v>
      </c>
      <c r="E80" s="412">
        <f>' Шаблон материалов'!D63</f>
        <v>0</v>
      </c>
      <c r="F80" s="412">
        <f>' Шаблон материалов'!E63</f>
        <v>0</v>
      </c>
      <c r="G80" s="412">
        <f>' Шаблон материалов'!F63</f>
        <v>0</v>
      </c>
      <c r="H80" s="412"/>
      <c r="I80" s="413">
        <f t="shared" si="0"/>
        <v>0</v>
      </c>
      <c r="J80" s="775">
        <f t="shared" si="1"/>
        <v>0</v>
      </c>
      <c r="K80" s="776"/>
    </row>
    <row r="81" spans="1:11" hidden="1">
      <c r="A81" s="109">
        <v>63</v>
      </c>
      <c r="B81" s="300"/>
      <c r="C81" s="412">
        <f>' Шаблон материалов'!B64</f>
        <v>0</v>
      </c>
      <c r="D81" s="412">
        <f>' Шаблон материалов'!C64</f>
        <v>0</v>
      </c>
      <c r="E81" s="412">
        <f>' Шаблон материалов'!D64</f>
        <v>0</v>
      </c>
      <c r="F81" s="412">
        <f>' Шаблон материалов'!E64</f>
        <v>0</v>
      </c>
      <c r="G81" s="412">
        <f>' Шаблон материалов'!F64</f>
        <v>0</v>
      </c>
      <c r="H81" s="412"/>
      <c r="I81" s="413">
        <f t="shared" si="0"/>
        <v>0</v>
      </c>
      <c r="J81" s="775">
        <f t="shared" si="1"/>
        <v>0</v>
      </c>
      <c r="K81" s="776"/>
    </row>
    <row r="82" spans="1:11" hidden="1">
      <c r="A82" s="109">
        <v>64</v>
      </c>
      <c r="B82" s="300"/>
      <c r="C82" s="412">
        <f>' Шаблон материалов'!B65</f>
        <v>0</v>
      </c>
      <c r="D82" s="412">
        <f>' Шаблон материалов'!C65</f>
        <v>0</v>
      </c>
      <c r="E82" s="412">
        <f>' Шаблон материалов'!D65</f>
        <v>0</v>
      </c>
      <c r="F82" s="412">
        <f>' Шаблон материалов'!E65</f>
        <v>0</v>
      </c>
      <c r="G82" s="412">
        <f>' Шаблон материалов'!F65</f>
        <v>0</v>
      </c>
      <c r="H82" s="412"/>
      <c r="I82" s="413">
        <f t="shared" si="0"/>
        <v>0</v>
      </c>
      <c r="J82" s="775">
        <f t="shared" si="1"/>
        <v>0</v>
      </c>
      <c r="K82" s="776"/>
    </row>
    <row r="83" spans="1:11" hidden="1">
      <c r="A83" s="109">
        <v>65</v>
      </c>
      <c r="B83" s="300"/>
      <c r="C83" s="412">
        <f>' Шаблон материалов'!B66</f>
        <v>0</v>
      </c>
      <c r="D83" s="412">
        <f>' Шаблон материалов'!C66</f>
        <v>0</v>
      </c>
      <c r="E83" s="412">
        <f>' Шаблон материалов'!D66</f>
        <v>0</v>
      </c>
      <c r="F83" s="412">
        <f>' Шаблон материалов'!E66</f>
        <v>0</v>
      </c>
      <c r="G83" s="412">
        <f>' Шаблон материалов'!F66</f>
        <v>0</v>
      </c>
      <c r="H83" s="412"/>
      <c r="I83" s="413">
        <f t="shared" ref="I83:I108" si="2">$F$11*H83*D83</f>
        <v>0</v>
      </c>
      <c r="J83" s="775">
        <f t="shared" si="1"/>
        <v>0</v>
      </c>
      <c r="K83" s="776"/>
    </row>
    <row r="84" spans="1:11" hidden="1">
      <c r="A84" s="109">
        <v>66</v>
      </c>
      <c r="B84" s="300"/>
      <c r="C84" s="412">
        <f>' Шаблон материалов'!B67</f>
        <v>0</v>
      </c>
      <c r="D84" s="412">
        <f>' Шаблон материалов'!C67</f>
        <v>0</v>
      </c>
      <c r="E84" s="412">
        <f>' Шаблон материалов'!D67</f>
        <v>0</v>
      </c>
      <c r="F84" s="412">
        <f>' Шаблон материалов'!E67</f>
        <v>0</v>
      </c>
      <c r="G84" s="412">
        <f>' Шаблон материалов'!F67</f>
        <v>0</v>
      </c>
      <c r="H84" s="412"/>
      <c r="I84" s="413">
        <f t="shared" si="2"/>
        <v>0</v>
      </c>
      <c r="J84" s="775">
        <f t="shared" ref="J84:J108" si="3">G84*I84*E84</f>
        <v>0</v>
      </c>
      <c r="K84" s="776"/>
    </row>
    <row r="85" spans="1:11" hidden="1">
      <c r="A85" s="109">
        <v>67</v>
      </c>
      <c r="B85" s="300"/>
      <c r="C85" s="412">
        <f>' Шаблон материалов'!B68</f>
        <v>0</v>
      </c>
      <c r="D85" s="412">
        <f>' Шаблон материалов'!C68</f>
        <v>0</v>
      </c>
      <c r="E85" s="412">
        <f>' Шаблон материалов'!D68</f>
        <v>0</v>
      </c>
      <c r="F85" s="412">
        <f>' Шаблон материалов'!E68</f>
        <v>0</v>
      </c>
      <c r="G85" s="412">
        <f>' Шаблон материалов'!F68</f>
        <v>0</v>
      </c>
      <c r="H85" s="412"/>
      <c r="I85" s="413">
        <f t="shared" si="2"/>
        <v>0</v>
      </c>
      <c r="J85" s="775">
        <f t="shared" si="3"/>
        <v>0</v>
      </c>
      <c r="K85" s="776"/>
    </row>
    <row r="86" spans="1:11" hidden="1">
      <c r="A86" s="109">
        <v>68</v>
      </c>
      <c r="B86" s="300"/>
      <c r="C86" s="412">
        <f>' Шаблон материалов'!B69</f>
        <v>0</v>
      </c>
      <c r="D86" s="412">
        <f>' Шаблон материалов'!C69</f>
        <v>0</v>
      </c>
      <c r="E86" s="412">
        <f>' Шаблон материалов'!D69</f>
        <v>0</v>
      </c>
      <c r="F86" s="412">
        <f>' Шаблон материалов'!E69</f>
        <v>0</v>
      </c>
      <c r="G86" s="412">
        <f>' Шаблон материалов'!F69</f>
        <v>0</v>
      </c>
      <c r="H86" s="412"/>
      <c r="I86" s="413">
        <f t="shared" si="2"/>
        <v>0</v>
      </c>
      <c r="J86" s="775">
        <f t="shared" si="3"/>
        <v>0</v>
      </c>
      <c r="K86" s="776"/>
    </row>
    <row r="87" spans="1:11" hidden="1">
      <c r="A87" s="109">
        <v>69</v>
      </c>
      <c r="B87" s="300"/>
      <c r="C87" s="412">
        <f>' Шаблон материалов'!B70</f>
        <v>0</v>
      </c>
      <c r="D87" s="412">
        <f>' Шаблон материалов'!C70</f>
        <v>0</v>
      </c>
      <c r="E87" s="412">
        <f>' Шаблон материалов'!D70</f>
        <v>0</v>
      </c>
      <c r="F87" s="412">
        <f>' Шаблон материалов'!E70</f>
        <v>0</v>
      </c>
      <c r="G87" s="412">
        <f>' Шаблон материалов'!F70</f>
        <v>0</v>
      </c>
      <c r="H87" s="412"/>
      <c r="I87" s="413">
        <f t="shared" si="2"/>
        <v>0</v>
      </c>
      <c r="J87" s="775">
        <f t="shared" si="3"/>
        <v>0</v>
      </c>
      <c r="K87" s="776"/>
    </row>
    <row r="88" spans="1:11" hidden="1">
      <c r="A88" s="109">
        <v>70</v>
      </c>
      <c r="B88" s="300"/>
      <c r="C88" s="412">
        <f>' Шаблон материалов'!B71</f>
        <v>0</v>
      </c>
      <c r="D88" s="412">
        <f>' Шаблон материалов'!C71</f>
        <v>0</v>
      </c>
      <c r="E88" s="412">
        <f>' Шаблон материалов'!D71</f>
        <v>0</v>
      </c>
      <c r="F88" s="412">
        <f>' Шаблон материалов'!E71</f>
        <v>0</v>
      </c>
      <c r="G88" s="412">
        <f>' Шаблон материалов'!F71</f>
        <v>0</v>
      </c>
      <c r="H88" s="412"/>
      <c r="I88" s="413">
        <f t="shared" si="2"/>
        <v>0</v>
      </c>
      <c r="J88" s="775">
        <f t="shared" si="3"/>
        <v>0</v>
      </c>
      <c r="K88" s="776"/>
    </row>
    <row r="89" spans="1:11">
      <c r="A89" s="109">
        <v>71</v>
      </c>
      <c r="B89" s="300"/>
      <c r="C89" s="412">
        <f>' Шаблон материалов'!B72</f>
        <v>0</v>
      </c>
      <c r="D89" s="412">
        <v>1</v>
      </c>
      <c r="E89" s="412">
        <v>1</v>
      </c>
      <c r="F89" s="412">
        <f>' Шаблон материалов'!E72</f>
        <v>0</v>
      </c>
      <c r="G89" s="412">
        <f>' Шаблон материалов'!F72</f>
        <v>0</v>
      </c>
      <c r="H89" s="412">
        <v>1</v>
      </c>
      <c r="I89" s="413">
        <f t="shared" si="2"/>
        <v>0</v>
      </c>
      <c r="J89" s="775">
        <f t="shared" si="3"/>
        <v>0</v>
      </c>
      <c r="K89" s="776"/>
    </row>
    <row r="90" spans="1:11" hidden="1">
      <c r="A90" s="109">
        <v>72</v>
      </c>
      <c r="B90" s="300"/>
      <c r="C90" s="412">
        <f>' Шаблон материалов'!B73</f>
        <v>0</v>
      </c>
      <c r="D90" s="412">
        <f>' Шаблон материалов'!C73</f>
        <v>0</v>
      </c>
      <c r="E90" s="412">
        <f>' Шаблон материалов'!D73</f>
        <v>0</v>
      </c>
      <c r="F90" s="412">
        <f>' Шаблон материалов'!E73</f>
        <v>0</v>
      </c>
      <c r="G90" s="412">
        <f>' Шаблон материалов'!F73</f>
        <v>0</v>
      </c>
      <c r="H90" s="412"/>
      <c r="I90" s="413">
        <f t="shared" si="2"/>
        <v>0</v>
      </c>
      <c r="J90" s="775">
        <f t="shared" si="3"/>
        <v>0</v>
      </c>
      <c r="K90" s="776"/>
    </row>
    <row r="91" spans="1:11" hidden="1">
      <c r="A91" s="109">
        <v>73</v>
      </c>
      <c r="B91" s="300"/>
      <c r="C91" s="412">
        <f>' Шаблон материалов'!B74</f>
        <v>0</v>
      </c>
      <c r="D91" s="412">
        <f>' Шаблон материалов'!C74</f>
        <v>0</v>
      </c>
      <c r="E91" s="412">
        <f>' Шаблон материалов'!D74</f>
        <v>0</v>
      </c>
      <c r="F91" s="412">
        <f>' Шаблон материалов'!E74</f>
        <v>0</v>
      </c>
      <c r="G91" s="412">
        <f>' Шаблон материалов'!F74</f>
        <v>0</v>
      </c>
      <c r="H91" s="412"/>
      <c r="I91" s="413">
        <f t="shared" si="2"/>
        <v>0</v>
      </c>
      <c r="J91" s="775">
        <f t="shared" si="3"/>
        <v>0</v>
      </c>
      <c r="K91" s="776"/>
    </row>
    <row r="92" spans="1:11" hidden="1">
      <c r="A92" s="109">
        <v>74</v>
      </c>
      <c r="B92" s="300"/>
      <c r="C92" s="412">
        <f>' Шаблон материалов'!B75</f>
        <v>0</v>
      </c>
      <c r="D92" s="412">
        <f>' Шаблон материалов'!C75</f>
        <v>0</v>
      </c>
      <c r="E92" s="412">
        <f>' Шаблон материалов'!D75</f>
        <v>0</v>
      </c>
      <c r="F92" s="412">
        <f>' Шаблон материалов'!E75</f>
        <v>0</v>
      </c>
      <c r="G92" s="412">
        <f>' Шаблон материалов'!F75</f>
        <v>0</v>
      </c>
      <c r="H92" s="412"/>
      <c r="I92" s="413">
        <f t="shared" si="2"/>
        <v>0</v>
      </c>
      <c r="J92" s="775">
        <f t="shared" si="3"/>
        <v>0</v>
      </c>
      <c r="K92" s="776"/>
    </row>
    <row r="93" spans="1:11" hidden="1">
      <c r="A93" s="109">
        <v>75</v>
      </c>
      <c r="B93" s="300"/>
      <c r="C93" s="412">
        <f>' Шаблон материалов'!B76</f>
        <v>0</v>
      </c>
      <c r="D93" s="412">
        <f>' Шаблон материалов'!C76</f>
        <v>0</v>
      </c>
      <c r="E93" s="412">
        <f>' Шаблон материалов'!D76</f>
        <v>0</v>
      </c>
      <c r="F93" s="412">
        <f>' Шаблон материалов'!E76</f>
        <v>0</v>
      </c>
      <c r="G93" s="412">
        <f>' Шаблон материалов'!F76</f>
        <v>0</v>
      </c>
      <c r="H93" s="412"/>
      <c r="I93" s="413">
        <f t="shared" si="2"/>
        <v>0</v>
      </c>
      <c r="J93" s="775">
        <f t="shared" si="3"/>
        <v>0</v>
      </c>
      <c r="K93" s="776"/>
    </row>
    <row r="94" spans="1:11" hidden="1">
      <c r="A94" s="109">
        <v>76</v>
      </c>
      <c r="B94" s="300"/>
      <c r="C94" s="412">
        <f>' Шаблон материалов'!B77</f>
        <v>0</v>
      </c>
      <c r="D94" s="412">
        <f>' Шаблон материалов'!C77</f>
        <v>0</v>
      </c>
      <c r="E94" s="412">
        <f>' Шаблон материалов'!D77</f>
        <v>0</v>
      </c>
      <c r="F94" s="412">
        <f>' Шаблон материалов'!E77</f>
        <v>0</v>
      </c>
      <c r="G94" s="412">
        <f>' Шаблон материалов'!F77</f>
        <v>0</v>
      </c>
      <c r="H94" s="412"/>
      <c r="I94" s="413">
        <f t="shared" si="2"/>
        <v>0</v>
      </c>
      <c r="J94" s="775">
        <f t="shared" si="3"/>
        <v>0</v>
      </c>
      <c r="K94" s="776"/>
    </row>
    <row r="95" spans="1:11" hidden="1">
      <c r="A95" s="109">
        <v>77</v>
      </c>
      <c r="B95" s="300"/>
      <c r="C95" s="412">
        <f>' Шаблон материалов'!B78</f>
        <v>0</v>
      </c>
      <c r="D95" s="412">
        <f>' Шаблон материалов'!C78</f>
        <v>0</v>
      </c>
      <c r="E95" s="412">
        <f>' Шаблон материалов'!D78</f>
        <v>0</v>
      </c>
      <c r="F95" s="412">
        <f>' Шаблон материалов'!E78</f>
        <v>0</v>
      </c>
      <c r="G95" s="412">
        <f>' Шаблон материалов'!F78</f>
        <v>0</v>
      </c>
      <c r="H95" s="412"/>
      <c r="I95" s="413">
        <f t="shared" si="2"/>
        <v>0</v>
      </c>
      <c r="J95" s="775">
        <f t="shared" si="3"/>
        <v>0</v>
      </c>
      <c r="K95" s="776"/>
    </row>
    <row r="96" spans="1:11" hidden="1">
      <c r="A96" s="109">
        <v>78</v>
      </c>
      <c r="B96" s="300"/>
      <c r="C96" s="412">
        <f>' Шаблон материалов'!B79</f>
        <v>0</v>
      </c>
      <c r="D96" s="412">
        <f>' Шаблон материалов'!C79</f>
        <v>0</v>
      </c>
      <c r="E96" s="412">
        <f>' Шаблон материалов'!D79</f>
        <v>0</v>
      </c>
      <c r="F96" s="412">
        <f>' Шаблон материалов'!E79</f>
        <v>0</v>
      </c>
      <c r="G96" s="412">
        <f>' Шаблон материалов'!F79</f>
        <v>0</v>
      </c>
      <c r="H96" s="412"/>
      <c r="I96" s="413">
        <f t="shared" si="2"/>
        <v>0</v>
      </c>
      <c r="J96" s="775">
        <f t="shared" si="3"/>
        <v>0</v>
      </c>
      <c r="K96" s="776"/>
    </row>
    <row r="97" spans="1:11" hidden="1">
      <c r="A97" s="109">
        <v>79</v>
      </c>
      <c r="B97" s="300"/>
      <c r="C97" s="412">
        <f>' Шаблон материалов'!B80</f>
        <v>0</v>
      </c>
      <c r="D97" s="412">
        <f>' Шаблон материалов'!C80</f>
        <v>0</v>
      </c>
      <c r="E97" s="412">
        <f>' Шаблон материалов'!D80</f>
        <v>0</v>
      </c>
      <c r="F97" s="412">
        <f>' Шаблон материалов'!E80</f>
        <v>0</v>
      </c>
      <c r="G97" s="412">
        <f>' Шаблон материалов'!F80</f>
        <v>0</v>
      </c>
      <c r="H97" s="412"/>
      <c r="I97" s="413">
        <f t="shared" si="2"/>
        <v>0</v>
      </c>
      <c r="J97" s="775">
        <f t="shared" si="3"/>
        <v>0</v>
      </c>
      <c r="K97" s="776"/>
    </row>
    <row r="98" spans="1:11" hidden="1">
      <c r="A98" s="109">
        <v>80</v>
      </c>
      <c r="B98" s="300"/>
      <c r="C98" s="412">
        <f>' Шаблон материалов'!B81</f>
        <v>0</v>
      </c>
      <c r="D98" s="412">
        <f>' Шаблон материалов'!C81</f>
        <v>0</v>
      </c>
      <c r="E98" s="412">
        <f>' Шаблон материалов'!D81</f>
        <v>0</v>
      </c>
      <c r="F98" s="412">
        <f>' Шаблон материалов'!E81</f>
        <v>0</v>
      </c>
      <c r="G98" s="412">
        <f>' Шаблон материалов'!F81</f>
        <v>0</v>
      </c>
      <c r="H98" s="412"/>
      <c r="I98" s="413">
        <f t="shared" si="2"/>
        <v>0</v>
      </c>
      <c r="J98" s="775">
        <f t="shared" si="3"/>
        <v>0</v>
      </c>
      <c r="K98" s="776"/>
    </row>
    <row r="99" spans="1:11" hidden="1">
      <c r="A99" s="109">
        <v>81</v>
      </c>
      <c r="B99" s="300"/>
      <c r="C99" s="412">
        <f>' Шаблон материалов'!B82</f>
        <v>0</v>
      </c>
      <c r="D99" s="412">
        <f>' Шаблон материалов'!C82</f>
        <v>0</v>
      </c>
      <c r="E99" s="412">
        <f>' Шаблон материалов'!D82</f>
        <v>0</v>
      </c>
      <c r="F99" s="412">
        <f>' Шаблон материалов'!E82</f>
        <v>0</v>
      </c>
      <c r="G99" s="412">
        <f>' Шаблон материалов'!F82</f>
        <v>0</v>
      </c>
      <c r="H99" s="412"/>
      <c r="I99" s="413">
        <f t="shared" si="2"/>
        <v>0</v>
      </c>
      <c r="J99" s="775">
        <f t="shared" si="3"/>
        <v>0</v>
      </c>
      <c r="K99" s="776"/>
    </row>
    <row r="100" spans="1:11" hidden="1">
      <c r="A100" s="109">
        <v>82</v>
      </c>
      <c r="B100" s="300"/>
      <c r="C100" s="412">
        <f>' Шаблон материалов'!B83</f>
        <v>0</v>
      </c>
      <c r="D100" s="412">
        <f>' Шаблон материалов'!C83</f>
        <v>0</v>
      </c>
      <c r="E100" s="412">
        <f>' Шаблон материалов'!D83</f>
        <v>0</v>
      </c>
      <c r="F100" s="412">
        <f>' Шаблон материалов'!E83</f>
        <v>0</v>
      </c>
      <c r="G100" s="412">
        <f>' Шаблон материалов'!F83</f>
        <v>0</v>
      </c>
      <c r="H100" s="412"/>
      <c r="I100" s="413">
        <f t="shared" si="2"/>
        <v>0</v>
      </c>
      <c r="J100" s="775">
        <f t="shared" si="3"/>
        <v>0</v>
      </c>
      <c r="K100" s="776"/>
    </row>
    <row r="101" spans="1:11" hidden="1">
      <c r="A101" s="109">
        <v>83</v>
      </c>
      <c r="B101" s="300"/>
      <c r="C101" s="412">
        <f>' Шаблон материалов'!B84</f>
        <v>0</v>
      </c>
      <c r="D101" s="412">
        <f>' Шаблон материалов'!C84</f>
        <v>0</v>
      </c>
      <c r="E101" s="412">
        <f>' Шаблон материалов'!D84</f>
        <v>0</v>
      </c>
      <c r="F101" s="412">
        <f>' Шаблон материалов'!E84</f>
        <v>0</v>
      </c>
      <c r="G101" s="412">
        <f>' Шаблон материалов'!F84</f>
        <v>0</v>
      </c>
      <c r="H101" s="412"/>
      <c r="I101" s="413">
        <f t="shared" si="2"/>
        <v>0</v>
      </c>
      <c r="J101" s="775">
        <f t="shared" si="3"/>
        <v>0</v>
      </c>
      <c r="K101" s="776"/>
    </row>
    <row r="102" spans="1:11" hidden="1">
      <c r="A102" s="109">
        <v>84</v>
      </c>
      <c r="B102" s="300"/>
      <c r="C102" s="412">
        <f>' Шаблон материалов'!B85</f>
        <v>0</v>
      </c>
      <c r="D102" s="412">
        <f>' Шаблон материалов'!C85</f>
        <v>0</v>
      </c>
      <c r="E102" s="412">
        <f>' Шаблон материалов'!D85</f>
        <v>0</v>
      </c>
      <c r="F102" s="412">
        <f>' Шаблон материалов'!E85</f>
        <v>0</v>
      </c>
      <c r="G102" s="412">
        <f>' Шаблон материалов'!F85</f>
        <v>0</v>
      </c>
      <c r="H102" s="412"/>
      <c r="I102" s="413">
        <f t="shared" si="2"/>
        <v>0</v>
      </c>
      <c r="J102" s="775">
        <f t="shared" si="3"/>
        <v>0</v>
      </c>
      <c r="K102" s="776"/>
    </row>
    <row r="103" spans="1:11" hidden="1">
      <c r="A103" s="109">
        <v>85</v>
      </c>
      <c r="B103" s="300"/>
      <c r="C103" s="412">
        <f>' Шаблон материалов'!B86</f>
        <v>0</v>
      </c>
      <c r="D103" s="412">
        <f>' Шаблон материалов'!C86</f>
        <v>0</v>
      </c>
      <c r="E103" s="412">
        <f>' Шаблон материалов'!D86</f>
        <v>0</v>
      </c>
      <c r="F103" s="412">
        <f>' Шаблон материалов'!E86</f>
        <v>0</v>
      </c>
      <c r="G103" s="412">
        <f>' Шаблон материалов'!F86</f>
        <v>0</v>
      </c>
      <c r="H103" s="412"/>
      <c r="I103" s="413">
        <f t="shared" si="2"/>
        <v>0</v>
      </c>
      <c r="J103" s="775">
        <f t="shared" si="3"/>
        <v>0</v>
      </c>
      <c r="K103" s="776"/>
    </row>
    <row r="104" spans="1:11" hidden="1">
      <c r="A104" s="109">
        <v>86</v>
      </c>
      <c r="B104" s="300"/>
      <c r="C104" s="412">
        <f>' Шаблон материалов'!B87</f>
        <v>0</v>
      </c>
      <c r="D104" s="412">
        <f>' Шаблон материалов'!C87</f>
        <v>0</v>
      </c>
      <c r="E104" s="412">
        <f>' Шаблон материалов'!D87</f>
        <v>0</v>
      </c>
      <c r="F104" s="412">
        <f>' Шаблон материалов'!E87</f>
        <v>0</v>
      </c>
      <c r="G104" s="412">
        <f>' Шаблон материалов'!F87</f>
        <v>0</v>
      </c>
      <c r="H104" s="412"/>
      <c r="I104" s="413">
        <f t="shared" si="2"/>
        <v>0</v>
      </c>
      <c r="J104" s="775">
        <f t="shared" si="3"/>
        <v>0</v>
      </c>
      <c r="K104" s="776"/>
    </row>
    <row r="105" spans="1:11" hidden="1">
      <c r="A105" s="109">
        <v>87</v>
      </c>
      <c r="B105" s="300"/>
      <c r="C105" s="412">
        <f>' Шаблон материалов'!B88</f>
        <v>0</v>
      </c>
      <c r="D105" s="412">
        <f>' Шаблон материалов'!C88</f>
        <v>0</v>
      </c>
      <c r="E105" s="412">
        <f>' Шаблон материалов'!D88</f>
        <v>0</v>
      </c>
      <c r="F105" s="412">
        <f>' Шаблон материалов'!E88</f>
        <v>0</v>
      </c>
      <c r="G105" s="412">
        <f>' Шаблон материалов'!F88</f>
        <v>0</v>
      </c>
      <c r="H105" s="412"/>
      <c r="I105" s="413">
        <f t="shared" si="2"/>
        <v>0</v>
      </c>
      <c r="J105" s="775">
        <f t="shared" si="3"/>
        <v>0</v>
      </c>
      <c r="K105" s="776"/>
    </row>
    <row r="106" spans="1:11" hidden="1">
      <c r="A106" s="109">
        <v>88</v>
      </c>
      <c r="B106" s="300"/>
      <c r="C106" s="412">
        <f>' Шаблон материалов'!B89</f>
        <v>0</v>
      </c>
      <c r="D106" s="412">
        <f>' Шаблон материалов'!C89</f>
        <v>0</v>
      </c>
      <c r="E106" s="412">
        <f>' Шаблон материалов'!D89</f>
        <v>0</v>
      </c>
      <c r="F106" s="412">
        <f>' Шаблон материалов'!E89</f>
        <v>0</v>
      </c>
      <c r="G106" s="412">
        <f>' Шаблон материалов'!F89</f>
        <v>0</v>
      </c>
      <c r="H106" s="412"/>
      <c r="I106" s="413">
        <f t="shared" si="2"/>
        <v>0</v>
      </c>
      <c r="J106" s="775">
        <f t="shared" si="3"/>
        <v>0</v>
      </c>
      <c r="K106" s="776"/>
    </row>
    <row r="107" spans="1:11" hidden="1">
      <c r="A107" s="109">
        <v>89</v>
      </c>
      <c r="B107" s="300"/>
      <c r="C107" s="412">
        <f>' Шаблон материалов'!B90</f>
        <v>0</v>
      </c>
      <c r="D107" s="412">
        <f>' Шаблон материалов'!C90</f>
        <v>0</v>
      </c>
      <c r="E107" s="412">
        <f>' Шаблон материалов'!D90</f>
        <v>0</v>
      </c>
      <c r="F107" s="412">
        <f>' Шаблон материалов'!E90</f>
        <v>0</v>
      </c>
      <c r="G107" s="412">
        <f>' Шаблон материалов'!F90</f>
        <v>0</v>
      </c>
      <c r="H107" s="412"/>
      <c r="I107" s="413">
        <f t="shared" si="2"/>
        <v>0</v>
      </c>
      <c r="J107" s="775">
        <f t="shared" si="3"/>
        <v>0</v>
      </c>
      <c r="K107" s="776"/>
    </row>
    <row r="108" spans="1:11" hidden="1">
      <c r="A108" s="109">
        <v>90</v>
      </c>
      <c r="B108" s="300"/>
      <c r="C108" s="412">
        <f>' Шаблон материалов'!B91</f>
        <v>0</v>
      </c>
      <c r="D108" s="412">
        <f>' Шаблон материалов'!C91</f>
        <v>0</v>
      </c>
      <c r="E108" s="412">
        <f>' Шаблон материалов'!D91</f>
        <v>0</v>
      </c>
      <c r="F108" s="412">
        <f>' Шаблон материалов'!E91</f>
        <v>0</v>
      </c>
      <c r="G108" s="412">
        <f>' Шаблон материалов'!F91</f>
        <v>0</v>
      </c>
      <c r="H108" s="412"/>
      <c r="I108" s="413">
        <f t="shared" si="2"/>
        <v>0</v>
      </c>
      <c r="J108" s="775">
        <f t="shared" si="3"/>
        <v>0</v>
      </c>
      <c r="K108" s="776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55" t="s">
        <v>116</v>
      </c>
      <c r="E110" s="755"/>
      <c r="F110" s="755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15.75">
      <c r="A112" s="177"/>
      <c r="B112" s="177"/>
      <c r="C112" s="760" t="s">
        <v>38</v>
      </c>
      <c r="D112" s="760"/>
      <c r="E112" s="760"/>
      <c r="F112" s="760"/>
      <c r="G112" s="760"/>
      <c r="H112" s="760"/>
      <c r="I112" s="760"/>
      <c r="J112" s="760"/>
      <c r="K112" s="760"/>
    </row>
    <row r="113" spans="1:11" ht="15.75">
      <c r="A113" s="740" t="s">
        <v>150</v>
      </c>
      <c r="B113" s="741"/>
      <c r="C113" s="742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43"/>
      <c r="B114" s="744"/>
      <c r="C114" s="745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63" t="s">
        <v>7</v>
      </c>
      <c r="B117" s="765" t="s">
        <v>178</v>
      </c>
      <c r="C117" s="767" t="s">
        <v>151</v>
      </c>
      <c r="D117" s="379" t="s">
        <v>23449</v>
      </c>
      <c r="E117" s="769" t="s">
        <v>113</v>
      </c>
      <c r="F117" s="771" t="s">
        <v>118</v>
      </c>
      <c r="G117" s="767" t="s">
        <v>26</v>
      </c>
      <c r="H117" s="767" t="s">
        <v>117</v>
      </c>
      <c r="I117" s="773" t="s">
        <v>27</v>
      </c>
      <c r="J117" s="761" t="s">
        <v>10</v>
      </c>
      <c r="K117" s="762"/>
    </row>
    <row r="118" spans="1:11">
      <c r="A118" s="764"/>
      <c r="B118" s="766"/>
      <c r="C118" s="768"/>
      <c r="D118" s="431">
        <f>K9</f>
        <v>0.8</v>
      </c>
      <c r="E118" s="770"/>
      <c r="F118" s="772"/>
      <c r="G118" s="768"/>
      <c r="H118" s="768"/>
      <c r="I118" s="774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0.8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 t="s">
        <v>23594</v>
      </c>
      <c r="D120" s="430">
        <f t="shared" ref="D120:D174" si="4">$D$118</f>
        <v>0.8</v>
      </c>
      <c r="E120" s="419">
        <v>1</v>
      </c>
      <c r="F120" s="276">
        <v>1</v>
      </c>
      <c r="G120" s="291">
        <v>5</v>
      </c>
      <c r="H120" s="3">
        <f t="shared" ref="H120:H172" si="5">$F$11</f>
        <v>0</v>
      </c>
      <c r="I120" s="53">
        <f t="shared" ref="I120:I174" si="6">IF(D120=0,0,(G120/60*H120/D120+F120/60)*E120)</f>
        <v>1.6666666666666666E-2</v>
      </c>
      <c r="J120" s="53">
        <f>I120*инф.!$D$1</f>
        <v>4.166666666666667</v>
      </c>
      <c r="K120" s="53">
        <f>IF(I120=0,0,(инф.!$C$1)*I120)</f>
        <v>16.666666666666668</v>
      </c>
    </row>
    <row r="121" spans="1:11">
      <c r="A121" s="3">
        <v>3</v>
      </c>
      <c r="B121" s="276"/>
      <c r="C121" s="278"/>
      <c r="D121" s="430">
        <f t="shared" si="4"/>
        <v>0.8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0.8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0.8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0.8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0.8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0.8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0.8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0.8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0.8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0.8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0.8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0.8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0.8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0.8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0.8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0.8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0.8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0.8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0.8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0.8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0.8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0.8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0.8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0.8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0.8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0.8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0.8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0.8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0.8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0.8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0.8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0.8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0.8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0.8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0.8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0.8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0.8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0.8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0.8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0.8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0.8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0.8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0.8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0.8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0.8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0.8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0.8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0.8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0.8</v>
      </c>
      <c r="E169" s="421"/>
      <c r="F169" s="239"/>
      <c r="G169" s="241">
        <f>E115</f>
        <v>0</v>
      </c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0.8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0.8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0.8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0.8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0.8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16.666666666666668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16</v>
      </c>
      <c r="H177" s="10" t="s">
        <v>121</v>
      </c>
      <c r="I177" s="9">
        <f>SUM(I119:I176)</f>
        <v>1.6666666666666666E-2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16.666666666666668</v>
      </c>
      <c r="G180" s="753"/>
      <c r="H180" s="753"/>
      <c r="I180" s="753"/>
      <c r="J180" s="753"/>
      <c r="K180" s="753"/>
    </row>
    <row r="181" spans="1:14" ht="15.75">
      <c r="A181" s="281" t="s">
        <v>101</v>
      </c>
      <c r="B181" s="281"/>
      <c r="C181" s="754"/>
      <c r="D181" s="754"/>
      <c r="E181" s="754"/>
      <c r="F181" s="754"/>
      <c r="G181" s="754"/>
      <c r="H181" s="754"/>
      <c r="I181" s="754"/>
      <c r="J181" s="754"/>
      <c r="K181" s="754"/>
    </row>
    <row r="182" spans="1:14" ht="15.75">
      <c r="A182" s="747"/>
      <c r="B182" s="747"/>
      <c r="C182" s="747"/>
      <c r="D182" s="747"/>
      <c r="E182" s="747"/>
      <c r="F182" s="747"/>
      <c r="G182" s="747"/>
      <c r="H182" s="747"/>
      <c r="I182" s="747"/>
      <c r="J182" s="747"/>
      <c r="K182" s="747"/>
    </row>
    <row r="183" spans="1:14" ht="15.75">
      <c r="A183" s="747"/>
      <c r="B183" s="747"/>
      <c r="C183" s="747"/>
      <c r="D183" s="747"/>
      <c r="E183" s="747"/>
      <c r="F183" s="747"/>
      <c r="G183" s="747"/>
      <c r="H183" s="747"/>
      <c r="I183" s="747"/>
      <c r="J183" s="747"/>
      <c r="K183" s="747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37" t="str">
        <f>изд.1!A185</f>
        <v>Топоров Э.В.</v>
      </c>
      <c r="B185" s="737"/>
      <c r="C185" s="737"/>
      <c r="D185" s="737"/>
      <c r="E185" s="245"/>
      <c r="F185" s="245"/>
      <c r="G185" s="245"/>
      <c r="H185" s="737"/>
      <c r="I185" s="737"/>
      <c r="J185" s="737"/>
      <c r="K185" s="737"/>
    </row>
    <row r="186" spans="1:14">
      <c r="A186" s="738"/>
      <c r="B186" s="738"/>
      <c r="C186" s="738"/>
      <c r="D186" s="738"/>
      <c r="E186" s="248"/>
      <c r="F186" s="248"/>
      <c r="G186" s="248"/>
      <c r="H186" s="738"/>
      <c r="I186" s="738"/>
      <c r="J186" s="738"/>
      <c r="K186" s="738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17" t="str">
        <f>$A$3</f>
        <v>ООО БАЛТИК-ЛАЙТ</v>
      </c>
      <c r="D191" s="717"/>
      <c r="E191" s="717"/>
      <c r="F191" s="717"/>
      <c r="G191" s="717"/>
      <c r="H191" s="717"/>
      <c r="I191" s="717"/>
      <c r="J191" s="717"/>
      <c r="K191" s="717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8" t="s">
        <v>23459</v>
      </c>
      <c r="K192" s="719"/>
    </row>
    <row r="193" spans="1:11">
      <c r="A193" s="720">
        <v>1</v>
      </c>
      <c r="B193" s="722"/>
      <c r="C193" s="724" t="str">
        <f>C119</f>
        <v>Подготовка рабоч. проекта на производство</v>
      </c>
      <c r="D193" s="726"/>
      <c r="E193" s="736"/>
      <c r="F193" s="353"/>
      <c r="G193" s="730"/>
      <c r="H193" s="726"/>
      <c r="I193" s="357">
        <f>D193*E193</f>
        <v>0</v>
      </c>
      <c r="J193" s="732"/>
      <c r="K193" s="733"/>
    </row>
    <row r="194" spans="1:11" ht="15.75" thickBot="1">
      <c r="A194" s="721"/>
      <c r="B194" s="723"/>
      <c r="C194" s="725"/>
      <c r="D194" s="727"/>
      <c r="E194" s="729"/>
      <c r="F194" s="351"/>
      <c r="G194" s="731"/>
      <c r="H194" s="727"/>
      <c r="I194" s="358"/>
      <c r="J194" s="734"/>
      <c r="K194" s="735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7" t="str">
        <f>$A$3</f>
        <v>ООО БАЛТИК-ЛАЙТ</v>
      </c>
      <c r="D196" s="717"/>
      <c r="E196" s="717"/>
      <c r="F196" s="717"/>
      <c r="G196" s="717"/>
      <c r="H196" s="717"/>
      <c r="I196" s="717"/>
      <c r="J196" s="717"/>
      <c r="K196" s="717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8" t="s">
        <v>23459</v>
      </c>
      <c r="K197" s="719"/>
    </row>
    <row r="198" spans="1:11">
      <c r="A198" s="720">
        <v>2</v>
      </c>
      <c r="B198" s="722"/>
      <c r="C198" s="724" t="str">
        <f>C120</f>
        <v>Замена фотореле</v>
      </c>
      <c r="D198" s="726"/>
      <c r="E198" s="728" t="e">
        <f>J120/H120</f>
        <v>#DIV/0!</v>
      </c>
      <c r="F198" s="353"/>
      <c r="G198" s="730"/>
      <c r="H198" s="726">
        <v>1</v>
      </c>
      <c r="I198" s="357" t="e">
        <f>D198*E198</f>
        <v>#DIV/0!</v>
      </c>
      <c r="J198" s="732"/>
      <c r="K198" s="733"/>
    </row>
    <row r="199" spans="1:11" ht="15.75" thickBot="1">
      <c r="A199" s="721"/>
      <c r="B199" s="723"/>
      <c r="C199" s="725"/>
      <c r="D199" s="727"/>
      <c r="E199" s="729"/>
      <c r="F199" s="351"/>
      <c r="G199" s="731"/>
      <c r="H199" s="727"/>
      <c r="I199" s="358"/>
      <c r="J199" s="734"/>
      <c r="K199" s="735"/>
    </row>
    <row r="200" spans="1:11" ht="15.75" thickBot="1"/>
    <row r="201" spans="1:11" ht="16.5" thickBot="1">
      <c r="A201" s="370"/>
      <c r="B201" s="370"/>
      <c r="C201" s="717" t="str">
        <f>$A$3</f>
        <v>ООО БАЛТИК-ЛАЙТ</v>
      </c>
      <c r="D201" s="717"/>
      <c r="E201" s="717"/>
      <c r="F201" s="717"/>
      <c r="G201" s="717"/>
      <c r="H201" s="717"/>
      <c r="I201" s="717"/>
      <c r="J201" s="717"/>
      <c r="K201" s="717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8" t="s">
        <v>23459</v>
      </c>
      <c r="K202" s="719"/>
    </row>
    <row r="203" spans="1:11">
      <c r="A203" s="720">
        <v>3</v>
      </c>
      <c r="B203" s="722"/>
      <c r="C203" s="724">
        <f>C121</f>
        <v>0</v>
      </c>
      <c r="D203" s="726"/>
      <c r="E203" s="728" t="e">
        <f>J121/H121</f>
        <v>#DIV/0!</v>
      </c>
      <c r="F203" s="353"/>
      <c r="G203" s="730"/>
      <c r="H203" s="726">
        <v>1</v>
      </c>
      <c r="I203" s="357" t="e">
        <f>D203*E203</f>
        <v>#DIV/0!</v>
      </c>
      <c r="J203" s="732"/>
      <c r="K203" s="733"/>
    </row>
    <row r="204" spans="1:11" ht="15.75" thickBot="1">
      <c r="A204" s="721"/>
      <c r="B204" s="723"/>
      <c r="C204" s="725"/>
      <c r="D204" s="727"/>
      <c r="E204" s="729"/>
      <c r="F204" s="351"/>
      <c r="G204" s="731"/>
      <c r="H204" s="727"/>
      <c r="I204" s="358"/>
      <c r="J204" s="734"/>
      <c r="K204" s="735"/>
    </row>
    <row r="205" spans="1:11" ht="15.75" thickBot="1"/>
    <row r="206" spans="1:11" ht="16.5" thickBot="1">
      <c r="A206" s="370"/>
      <c r="B206" s="370"/>
      <c r="C206" s="717" t="str">
        <f>$A$3</f>
        <v>ООО БАЛТИК-ЛАЙТ</v>
      </c>
      <c r="D206" s="717"/>
      <c r="E206" s="717"/>
      <c r="F206" s="717"/>
      <c r="G206" s="717"/>
      <c r="H206" s="717"/>
      <c r="I206" s="717"/>
      <c r="J206" s="717"/>
      <c r="K206" s="717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8" t="s">
        <v>23459</v>
      </c>
      <c r="K207" s="719"/>
    </row>
    <row r="208" spans="1:11">
      <c r="A208" s="720">
        <v>4</v>
      </c>
      <c r="B208" s="722"/>
      <c r="C208" s="724">
        <f>C122</f>
        <v>0</v>
      </c>
      <c r="D208" s="726"/>
      <c r="E208" s="728" t="e">
        <f>J122/H122</f>
        <v>#DIV/0!</v>
      </c>
      <c r="F208" s="353"/>
      <c r="G208" s="730"/>
      <c r="H208" s="726">
        <v>1</v>
      </c>
      <c r="I208" s="357" t="e">
        <f>D208*E208</f>
        <v>#DIV/0!</v>
      </c>
      <c r="J208" s="732"/>
      <c r="K208" s="733"/>
    </row>
    <row r="209" spans="1:11" ht="15.75" thickBot="1">
      <c r="A209" s="721"/>
      <c r="B209" s="723"/>
      <c r="C209" s="725"/>
      <c r="D209" s="727"/>
      <c r="E209" s="729"/>
      <c r="F209" s="351"/>
      <c r="G209" s="731"/>
      <c r="H209" s="727"/>
      <c r="I209" s="358"/>
      <c r="J209" s="734"/>
      <c r="K209" s="735"/>
    </row>
    <row r="210" spans="1:11" ht="15.75" thickBot="1"/>
    <row r="211" spans="1:11" ht="16.5" thickBot="1">
      <c r="A211" s="370"/>
      <c r="B211" s="370"/>
      <c r="C211" s="717" t="str">
        <f>$A$3</f>
        <v>ООО БАЛТИК-ЛАЙТ</v>
      </c>
      <c r="D211" s="717"/>
      <c r="E211" s="717"/>
      <c r="F211" s="717"/>
      <c r="G211" s="717"/>
      <c r="H211" s="717"/>
      <c r="I211" s="717"/>
      <c r="J211" s="717"/>
      <c r="K211" s="717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8" t="s">
        <v>23459</v>
      </c>
      <c r="K212" s="719"/>
    </row>
    <row r="213" spans="1:11">
      <c r="A213" s="720">
        <v>5</v>
      </c>
      <c r="B213" s="722"/>
      <c r="C213" s="724">
        <f>C123</f>
        <v>0</v>
      </c>
      <c r="D213" s="726"/>
      <c r="E213" s="728" t="e">
        <f>J123/H123</f>
        <v>#DIV/0!</v>
      </c>
      <c r="F213" s="353"/>
      <c r="G213" s="730"/>
      <c r="H213" s="726">
        <v>1</v>
      </c>
      <c r="I213" s="357" t="e">
        <f>D213*E213</f>
        <v>#DIV/0!</v>
      </c>
      <c r="J213" s="732"/>
      <c r="K213" s="733"/>
    </row>
    <row r="214" spans="1:11" ht="15.75" thickBot="1">
      <c r="A214" s="721"/>
      <c r="B214" s="723"/>
      <c r="C214" s="725"/>
      <c r="D214" s="727"/>
      <c r="E214" s="729"/>
      <c r="F214" s="351"/>
      <c r="G214" s="731"/>
      <c r="H214" s="727"/>
      <c r="I214" s="358"/>
      <c r="J214" s="734"/>
      <c r="K214" s="735"/>
    </row>
    <row r="215" spans="1:11" ht="15.75" thickBot="1"/>
    <row r="216" spans="1:11" ht="16.5" thickBot="1">
      <c r="A216" s="370"/>
      <c r="B216" s="370"/>
      <c r="C216" s="717" t="str">
        <f>$A$3</f>
        <v>ООО БАЛТИК-ЛАЙТ</v>
      </c>
      <c r="D216" s="717"/>
      <c r="E216" s="717"/>
      <c r="F216" s="717"/>
      <c r="G216" s="717"/>
      <c r="H216" s="717"/>
      <c r="I216" s="717"/>
      <c r="J216" s="717"/>
      <c r="K216" s="717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8" t="s">
        <v>23459</v>
      </c>
      <c r="K217" s="719"/>
    </row>
    <row r="218" spans="1:11">
      <c r="A218" s="720">
        <v>6</v>
      </c>
      <c r="B218" s="722"/>
      <c r="C218" s="724">
        <f>C124</f>
        <v>0</v>
      </c>
      <c r="D218" s="726"/>
      <c r="E218" s="728" t="e">
        <f>J124/H124</f>
        <v>#DIV/0!</v>
      </c>
      <c r="F218" s="353"/>
      <c r="G218" s="730"/>
      <c r="H218" s="726">
        <v>1</v>
      </c>
      <c r="I218" s="357" t="e">
        <f>D218*E218</f>
        <v>#DIV/0!</v>
      </c>
      <c r="J218" s="732"/>
      <c r="K218" s="733"/>
    </row>
    <row r="219" spans="1:11" ht="15.75" thickBot="1">
      <c r="A219" s="721"/>
      <c r="B219" s="723"/>
      <c r="C219" s="725"/>
      <c r="D219" s="727"/>
      <c r="E219" s="729"/>
      <c r="F219" s="351"/>
      <c r="G219" s="731"/>
      <c r="H219" s="727"/>
      <c r="I219" s="358"/>
      <c r="J219" s="734"/>
      <c r="K219" s="735"/>
    </row>
    <row r="220" spans="1:11" ht="15.75" thickBot="1"/>
    <row r="221" spans="1:11" ht="16.5" thickBot="1">
      <c r="A221" s="370"/>
      <c r="B221" s="370"/>
      <c r="C221" s="717" t="str">
        <f>$A$3</f>
        <v>ООО БАЛТИК-ЛАЙТ</v>
      </c>
      <c r="D221" s="717"/>
      <c r="E221" s="717"/>
      <c r="F221" s="717"/>
      <c r="G221" s="717"/>
      <c r="H221" s="717"/>
      <c r="I221" s="717"/>
      <c r="J221" s="717"/>
      <c r="K221" s="717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8" t="s">
        <v>23459</v>
      </c>
      <c r="K222" s="719"/>
    </row>
    <row r="223" spans="1:11">
      <c r="A223" s="720">
        <v>7</v>
      </c>
      <c r="B223" s="722"/>
      <c r="C223" s="724">
        <f>C125</f>
        <v>0</v>
      </c>
      <c r="D223" s="726"/>
      <c r="E223" s="728" t="e">
        <f>J125/H125</f>
        <v>#DIV/0!</v>
      </c>
      <c r="F223" s="353"/>
      <c r="G223" s="730"/>
      <c r="H223" s="726">
        <v>1</v>
      </c>
      <c r="I223" s="357" t="e">
        <f>D223*E223</f>
        <v>#DIV/0!</v>
      </c>
      <c r="J223" s="732"/>
      <c r="K223" s="733"/>
    </row>
    <row r="224" spans="1:11" ht="15.75" thickBot="1">
      <c r="A224" s="721"/>
      <c r="B224" s="723"/>
      <c r="C224" s="725"/>
      <c r="D224" s="727"/>
      <c r="E224" s="729"/>
      <c r="F224" s="351"/>
      <c r="G224" s="731"/>
      <c r="H224" s="727"/>
      <c r="I224" s="358"/>
      <c r="J224" s="734"/>
      <c r="K224" s="735"/>
    </row>
    <row r="225" spans="1:11" ht="15.75" thickBot="1"/>
    <row r="226" spans="1:11" ht="16.5" thickBot="1">
      <c r="A226" s="370"/>
      <c r="B226" s="370"/>
      <c r="C226" s="717" t="str">
        <f>$A$3</f>
        <v>ООО БАЛТИК-ЛАЙТ</v>
      </c>
      <c r="D226" s="717"/>
      <c r="E226" s="717"/>
      <c r="F226" s="717"/>
      <c r="G226" s="717"/>
      <c r="H226" s="717"/>
      <c r="I226" s="717"/>
      <c r="J226" s="717"/>
      <c r="K226" s="717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8" t="s">
        <v>23459</v>
      </c>
      <c r="K227" s="719"/>
    </row>
    <row r="228" spans="1:11">
      <c r="A228" s="720">
        <v>8</v>
      </c>
      <c r="B228" s="722"/>
      <c r="C228" s="724">
        <f>C126</f>
        <v>0</v>
      </c>
      <c r="D228" s="726"/>
      <c r="E228" s="728" t="e">
        <f>J126/H126</f>
        <v>#DIV/0!</v>
      </c>
      <c r="F228" s="353"/>
      <c r="G228" s="730"/>
      <c r="H228" s="726">
        <v>1</v>
      </c>
      <c r="I228" s="357" t="e">
        <f>D228*E228</f>
        <v>#DIV/0!</v>
      </c>
      <c r="J228" s="732"/>
      <c r="K228" s="733"/>
    </row>
    <row r="229" spans="1:11" ht="15.75" thickBot="1">
      <c r="A229" s="721"/>
      <c r="B229" s="723"/>
      <c r="C229" s="725"/>
      <c r="D229" s="727"/>
      <c r="E229" s="729"/>
      <c r="F229" s="351"/>
      <c r="G229" s="731"/>
      <c r="H229" s="727"/>
      <c r="I229" s="358"/>
      <c r="J229" s="734"/>
      <c r="K229" s="735"/>
    </row>
    <row r="230" spans="1:11" ht="15.75" thickBot="1"/>
    <row r="231" spans="1:11" ht="16.5" thickBot="1">
      <c r="A231" s="370"/>
      <c r="B231" s="370"/>
      <c r="C231" s="717" t="str">
        <f>$A$3</f>
        <v>ООО БАЛТИК-ЛАЙТ</v>
      </c>
      <c r="D231" s="717"/>
      <c r="E231" s="717"/>
      <c r="F231" s="717"/>
      <c r="G231" s="717"/>
      <c r="H231" s="717"/>
      <c r="I231" s="717"/>
      <c r="J231" s="717"/>
      <c r="K231" s="717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8" t="s">
        <v>23459</v>
      </c>
      <c r="K232" s="719"/>
    </row>
    <row r="233" spans="1:11">
      <c r="A233" s="720">
        <v>9</v>
      </c>
      <c r="B233" s="722"/>
      <c r="C233" s="724">
        <f>C127</f>
        <v>0</v>
      </c>
      <c r="D233" s="726"/>
      <c r="E233" s="728" t="e">
        <f>J127/H127</f>
        <v>#DIV/0!</v>
      </c>
      <c r="F233" s="353"/>
      <c r="G233" s="730"/>
      <c r="H233" s="726">
        <v>1</v>
      </c>
      <c r="I233" s="357" t="e">
        <f>D233*E233</f>
        <v>#DIV/0!</v>
      </c>
      <c r="J233" s="732"/>
      <c r="K233" s="733"/>
    </row>
    <row r="234" spans="1:11" ht="15.75" thickBot="1">
      <c r="A234" s="721"/>
      <c r="B234" s="723"/>
      <c r="C234" s="725"/>
      <c r="D234" s="727"/>
      <c r="E234" s="729"/>
      <c r="F234" s="351"/>
      <c r="G234" s="731"/>
      <c r="H234" s="727"/>
      <c r="I234" s="358"/>
      <c r="J234" s="734"/>
      <c r="K234" s="735"/>
    </row>
    <row r="235" spans="1:11" ht="15.75" thickBot="1"/>
    <row r="236" spans="1:11" ht="16.5" thickBot="1">
      <c r="A236" s="370"/>
      <c r="B236" s="370"/>
      <c r="C236" s="717" t="str">
        <f>$A$3</f>
        <v>ООО БАЛТИК-ЛАЙТ</v>
      </c>
      <c r="D236" s="717"/>
      <c r="E236" s="717"/>
      <c r="F236" s="717"/>
      <c r="G236" s="717"/>
      <c r="H236" s="717"/>
      <c r="I236" s="717"/>
      <c r="J236" s="717"/>
      <c r="K236" s="717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8" t="s">
        <v>23459</v>
      </c>
      <c r="K237" s="719"/>
    </row>
    <row r="238" spans="1:11">
      <c r="A238" s="720">
        <v>10</v>
      </c>
      <c r="B238" s="722"/>
      <c r="C238" s="724">
        <f>C128</f>
        <v>0</v>
      </c>
      <c r="D238" s="726"/>
      <c r="E238" s="728" t="e">
        <f>J128/H128</f>
        <v>#DIV/0!</v>
      </c>
      <c r="F238" s="353"/>
      <c r="G238" s="730"/>
      <c r="H238" s="726">
        <v>1</v>
      </c>
      <c r="I238" s="357" t="e">
        <f>D238*E238</f>
        <v>#DIV/0!</v>
      </c>
      <c r="J238" s="732"/>
      <c r="K238" s="733"/>
    </row>
    <row r="239" spans="1:11" ht="15.75" thickBot="1">
      <c r="A239" s="721"/>
      <c r="B239" s="723"/>
      <c r="C239" s="725"/>
      <c r="D239" s="727"/>
      <c r="E239" s="729"/>
      <c r="F239" s="351"/>
      <c r="G239" s="731"/>
      <c r="H239" s="727"/>
      <c r="I239" s="358"/>
      <c r="J239" s="734"/>
      <c r="K239" s="735"/>
    </row>
    <row r="240" spans="1:11" ht="15.75" thickBot="1"/>
    <row r="241" spans="1:11" ht="16.5" thickBot="1">
      <c r="A241" s="370"/>
      <c r="B241" s="370"/>
      <c r="C241" s="717" t="str">
        <f>$A$3</f>
        <v>ООО БАЛТИК-ЛАЙТ</v>
      </c>
      <c r="D241" s="717"/>
      <c r="E241" s="717"/>
      <c r="F241" s="717"/>
      <c r="G241" s="717"/>
      <c r="H241" s="717"/>
      <c r="I241" s="717"/>
      <c r="J241" s="717"/>
      <c r="K241" s="717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8" t="s">
        <v>23459</v>
      </c>
      <c r="K242" s="719"/>
    </row>
    <row r="243" spans="1:11">
      <c r="A243" s="720">
        <v>11</v>
      </c>
      <c r="B243" s="722"/>
      <c r="C243" s="724">
        <f>C129</f>
        <v>0</v>
      </c>
      <c r="D243" s="726"/>
      <c r="E243" s="728" t="e">
        <f>J129/H129</f>
        <v>#DIV/0!</v>
      </c>
      <c r="F243" s="353"/>
      <c r="G243" s="730"/>
      <c r="H243" s="726">
        <v>1</v>
      </c>
      <c r="I243" s="357" t="e">
        <f>D243*E243</f>
        <v>#DIV/0!</v>
      </c>
      <c r="J243" s="732"/>
      <c r="K243" s="733"/>
    </row>
    <row r="244" spans="1:11" ht="15.75" thickBot="1">
      <c r="A244" s="721"/>
      <c r="B244" s="723"/>
      <c r="C244" s="725"/>
      <c r="D244" s="727"/>
      <c r="E244" s="729"/>
      <c r="F244" s="351"/>
      <c r="G244" s="731"/>
      <c r="H244" s="727"/>
      <c r="I244" s="358"/>
      <c r="J244" s="734"/>
      <c r="K244" s="735"/>
    </row>
    <row r="245" spans="1:11" ht="15.75" thickBot="1"/>
    <row r="246" spans="1:11" ht="16.5" thickBot="1">
      <c r="A246" s="370"/>
      <c r="B246" s="370"/>
      <c r="C246" s="717" t="str">
        <f>$A$3</f>
        <v>ООО БАЛТИК-ЛАЙТ</v>
      </c>
      <c r="D246" s="717"/>
      <c r="E246" s="717"/>
      <c r="F246" s="717"/>
      <c r="G246" s="717"/>
      <c r="H246" s="717"/>
      <c r="I246" s="717"/>
      <c r="J246" s="717"/>
      <c r="K246" s="717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8" t="s">
        <v>23459</v>
      </c>
      <c r="K247" s="719"/>
    </row>
    <row r="248" spans="1:11">
      <c r="A248" s="720">
        <v>12</v>
      </c>
      <c r="B248" s="722"/>
      <c r="C248" s="724">
        <f>C130</f>
        <v>0</v>
      </c>
      <c r="D248" s="726"/>
      <c r="E248" s="728" t="e">
        <f>J130/H130</f>
        <v>#DIV/0!</v>
      </c>
      <c r="F248" s="353"/>
      <c r="G248" s="730"/>
      <c r="H248" s="726">
        <v>1</v>
      </c>
      <c r="I248" s="357" t="e">
        <f>D248*E248</f>
        <v>#DIV/0!</v>
      </c>
      <c r="J248" s="732"/>
      <c r="K248" s="733"/>
    </row>
    <row r="249" spans="1:11" ht="15.75" thickBot="1">
      <c r="A249" s="721"/>
      <c r="B249" s="723"/>
      <c r="C249" s="725"/>
      <c r="D249" s="727"/>
      <c r="E249" s="729"/>
      <c r="F249" s="351"/>
      <c r="G249" s="731"/>
      <c r="H249" s="727"/>
      <c r="I249" s="358"/>
      <c r="J249" s="734"/>
      <c r="K249" s="735"/>
    </row>
    <row r="250" spans="1:11" ht="15.75" thickBot="1"/>
    <row r="251" spans="1:11" ht="16.5" thickBot="1">
      <c r="A251" s="370"/>
      <c r="B251" s="370"/>
      <c r="C251" s="717" t="str">
        <f>$A$3</f>
        <v>ООО БАЛТИК-ЛАЙТ</v>
      </c>
      <c r="D251" s="717"/>
      <c r="E251" s="717"/>
      <c r="F251" s="717"/>
      <c r="G251" s="717"/>
      <c r="H251" s="717"/>
      <c r="I251" s="717"/>
      <c r="J251" s="717"/>
      <c r="K251" s="717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8" t="s">
        <v>23459</v>
      </c>
      <c r="K252" s="719"/>
    </row>
    <row r="253" spans="1:11">
      <c r="A253" s="720">
        <v>13</v>
      </c>
      <c r="B253" s="722"/>
      <c r="C253" s="724">
        <f>C131</f>
        <v>0</v>
      </c>
      <c r="D253" s="726"/>
      <c r="E253" s="728" t="e">
        <f>J131/H131</f>
        <v>#DIV/0!</v>
      </c>
      <c r="F253" s="353"/>
      <c r="G253" s="730"/>
      <c r="H253" s="726">
        <v>1</v>
      </c>
      <c r="I253" s="357" t="e">
        <f>D253*E253</f>
        <v>#DIV/0!</v>
      </c>
      <c r="J253" s="732"/>
      <c r="K253" s="733"/>
    </row>
    <row r="254" spans="1:11" ht="15.75" thickBot="1">
      <c r="A254" s="721"/>
      <c r="B254" s="723"/>
      <c r="C254" s="725"/>
      <c r="D254" s="727"/>
      <c r="E254" s="729"/>
      <c r="F254" s="351"/>
      <c r="G254" s="731"/>
      <c r="H254" s="727"/>
      <c r="I254" s="358"/>
      <c r="J254" s="734"/>
      <c r="K254" s="735"/>
    </row>
    <row r="255" spans="1:11" ht="15.75" thickBot="1"/>
    <row r="256" spans="1:11" ht="16.5" thickBot="1">
      <c r="A256" s="370"/>
      <c r="B256" s="370"/>
      <c r="C256" s="717" t="str">
        <f>$A$3</f>
        <v>ООО БАЛТИК-ЛАЙТ</v>
      </c>
      <c r="D256" s="717"/>
      <c r="E256" s="717"/>
      <c r="F256" s="717"/>
      <c r="G256" s="717"/>
      <c r="H256" s="717"/>
      <c r="I256" s="717"/>
      <c r="J256" s="717"/>
      <c r="K256" s="717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8" t="s">
        <v>23459</v>
      </c>
      <c r="K257" s="719"/>
    </row>
    <row r="258" spans="1:11">
      <c r="A258" s="720">
        <v>14</v>
      </c>
      <c r="B258" s="722"/>
      <c r="C258" s="724">
        <f>C132</f>
        <v>0</v>
      </c>
      <c r="D258" s="726"/>
      <c r="E258" s="728" t="e">
        <f>J132/H132</f>
        <v>#DIV/0!</v>
      </c>
      <c r="F258" s="353"/>
      <c r="G258" s="730"/>
      <c r="H258" s="726">
        <v>1</v>
      </c>
      <c r="I258" s="357" t="e">
        <f>D258*E258</f>
        <v>#DIV/0!</v>
      </c>
      <c r="J258" s="732"/>
      <c r="K258" s="733"/>
    </row>
    <row r="259" spans="1:11" ht="15.75" thickBot="1">
      <c r="A259" s="721"/>
      <c r="B259" s="723"/>
      <c r="C259" s="725"/>
      <c r="D259" s="727"/>
      <c r="E259" s="729"/>
      <c r="F259" s="351"/>
      <c r="G259" s="731"/>
      <c r="H259" s="727"/>
      <c r="I259" s="358"/>
      <c r="J259" s="734"/>
      <c r="K259" s="735"/>
    </row>
    <row r="260" spans="1:11" ht="15.75" thickBot="1"/>
    <row r="261" spans="1:11" ht="16.5" thickBot="1">
      <c r="A261" s="370"/>
      <c r="B261" s="370"/>
      <c r="C261" s="717" t="str">
        <f>$A$3</f>
        <v>ООО БАЛТИК-ЛАЙТ</v>
      </c>
      <c r="D261" s="717"/>
      <c r="E261" s="717"/>
      <c r="F261" s="717"/>
      <c r="G261" s="717"/>
      <c r="H261" s="717"/>
      <c r="I261" s="717"/>
      <c r="J261" s="717"/>
      <c r="K261" s="717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8" t="s">
        <v>23459</v>
      </c>
      <c r="K262" s="719"/>
    </row>
    <row r="263" spans="1:11">
      <c r="A263" s="720">
        <v>15</v>
      </c>
      <c r="B263" s="722"/>
      <c r="C263" s="724">
        <f>C133</f>
        <v>0</v>
      </c>
      <c r="D263" s="726"/>
      <c r="E263" s="728" t="e">
        <f>J133/H133</f>
        <v>#DIV/0!</v>
      </c>
      <c r="F263" s="353"/>
      <c r="G263" s="730"/>
      <c r="H263" s="726">
        <v>1</v>
      </c>
      <c r="I263" s="357" t="e">
        <f>D263*E263</f>
        <v>#DIV/0!</v>
      </c>
      <c r="J263" s="732"/>
      <c r="K263" s="733"/>
    </row>
    <row r="264" spans="1:11" ht="15.75" thickBot="1">
      <c r="A264" s="721"/>
      <c r="B264" s="723"/>
      <c r="C264" s="725"/>
      <c r="D264" s="727"/>
      <c r="E264" s="729"/>
      <c r="F264" s="351"/>
      <c r="G264" s="731"/>
      <c r="H264" s="727"/>
      <c r="I264" s="358"/>
      <c r="J264" s="734"/>
      <c r="K264" s="735"/>
    </row>
    <row r="265" spans="1:11" ht="15.75" thickBot="1"/>
    <row r="266" spans="1:11" ht="16.5" thickBot="1">
      <c r="A266" s="370"/>
      <c r="B266" s="370"/>
      <c r="C266" s="717" t="str">
        <f>$A$3</f>
        <v>ООО БАЛТИК-ЛАЙТ</v>
      </c>
      <c r="D266" s="717"/>
      <c r="E266" s="717"/>
      <c r="F266" s="717"/>
      <c r="G266" s="717"/>
      <c r="H266" s="717"/>
      <c r="I266" s="717"/>
      <c r="J266" s="717"/>
      <c r="K266" s="717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8" t="s">
        <v>23459</v>
      </c>
      <c r="K267" s="719"/>
    </row>
    <row r="268" spans="1:11">
      <c r="A268" s="720">
        <v>16</v>
      </c>
      <c r="B268" s="722"/>
      <c r="C268" s="724">
        <f>C134</f>
        <v>0</v>
      </c>
      <c r="D268" s="726"/>
      <c r="E268" s="728" t="e">
        <f>J134/H134</f>
        <v>#DIV/0!</v>
      </c>
      <c r="F268" s="353"/>
      <c r="G268" s="730"/>
      <c r="H268" s="726">
        <v>1</v>
      </c>
      <c r="I268" s="357" t="e">
        <f>D268*E268</f>
        <v>#DIV/0!</v>
      </c>
      <c r="J268" s="732"/>
      <c r="K268" s="733"/>
    </row>
    <row r="269" spans="1:11" ht="15.75" thickBot="1">
      <c r="A269" s="721"/>
      <c r="B269" s="723"/>
      <c r="C269" s="725"/>
      <c r="D269" s="727"/>
      <c r="E269" s="729"/>
      <c r="F269" s="351"/>
      <c r="G269" s="731"/>
      <c r="H269" s="727"/>
      <c r="I269" s="358"/>
      <c r="J269" s="734"/>
      <c r="K269" s="735"/>
    </row>
    <row r="270" spans="1:11" ht="15.75" thickBot="1"/>
    <row r="271" spans="1:11" ht="16.5" thickBot="1">
      <c r="A271" s="370"/>
      <c r="B271" s="370"/>
      <c r="C271" s="717" t="str">
        <f>$A$3</f>
        <v>ООО БАЛТИК-ЛАЙТ</v>
      </c>
      <c r="D271" s="717"/>
      <c r="E271" s="717"/>
      <c r="F271" s="717"/>
      <c r="G271" s="717"/>
      <c r="H271" s="717"/>
      <c r="I271" s="717"/>
      <c r="J271" s="717"/>
      <c r="K271" s="717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8" t="s">
        <v>23459</v>
      </c>
      <c r="K272" s="719"/>
    </row>
    <row r="273" spans="1:11">
      <c r="A273" s="720">
        <v>17</v>
      </c>
      <c r="B273" s="722"/>
      <c r="C273" s="724">
        <f>C135</f>
        <v>0</v>
      </c>
      <c r="D273" s="726"/>
      <c r="E273" s="728" t="e">
        <f>J135/H135</f>
        <v>#DIV/0!</v>
      </c>
      <c r="F273" s="378"/>
      <c r="G273" s="730"/>
      <c r="H273" s="726">
        <v>1</v>
      </c>
      <c r="I273" s="357" t="e">
        <f>D273*E273</f>
        <v>#DIV/0!</v>
      </c>
      <c r="J273" s="732"/>
      <c r="K273" s="733"/>
    </row>
    <row r="274" spans="1:11" ht="15.75" thickBot="1">
      <c r="A274" s="721"/>
      <c r="B274" s="723"/>
      <c r="C274" s="725"/>
      <c r="D274" s="727"/>
      <c r="E274" s="729"/>
      <c r="F274" s="351"/>
      <c r="G274" s="731"/>
      <c r="H274" s="727"/>
      <c r="I274" s="358"/>
      <c r="J274" s="734"/>
      <c r="K274" s="735"/>
    </row>
    <row r="275" spans="1:11" ht="15.75" thickBot="1"/>
    <row r="276" spans="1:11" ht="16.5" thickBot="1">
      <c r="A276" s="370"/>
      <c r="B276" s="370"/>
      <c r="C276" s="717" t="str">
        <f>$A$3</f>
        <v>ООО БАЛТИК-ЛАЙТ</v>
      </c>
      <c r="D276" s="717"/>
      <c r="E276" s="717"/>
      <c r="F276" s="717"/>
      <c r="G276" s="717"/>
      <c r="H276" s="717"/>
      <c r="I276" s="717"/>
      <c r="J276" s="717"/>
      <c r="K276" s="717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8" t="s">
        <v>23459</v>
      </c>
      <c r="K277" s="719"/>
    </row>
    <row r="278" spans="1:11">
      <c r="A278" s="720">
        <v>18</v>
      </c>
      <c r="B278" s="722"/>
      <c r="C278" s="724">
        <f>C136</f>
        <v>0</v>
      </c>
      <c r="D278" s="726"/>
      <c r="E278" s="728" t="e">
        <f>J136/H136</f>
        <v>#DIV/0!</v>
      </c>
      <c r="F278" s="378"/>
      <c r="G278" s="730"/>
      <c r="H278" s="726">
        <v>1</v>
      </c>
      <c r="I278" s="357" t="e">
        <f>D278*E278</f>
        <v>#DIV/0!</v>
      </c>
      <c r="J278" s="732"/>
      <c r="K278" s="733"/>
    </row>
    <row r="279" spans="1:11" ht="15.75" thickBot="1">
      <c r="A279" s="721"/>
      <c r="B279" s="723"/>
      <c r="C279" s="725"/>
      <c r="D279" s="727"/>
      <c r="E279" s="729"/>
      <c r="F279" s="351"/>
      <c r="G279" s="731"/>
      <c r="H279" s="727"/>
      <c r="I279" s="358"/>
      <c r="J279" s="734"/>
      <c r="K279" s="735"/>
    </row>
    <row r="280" spans="1:11" ht="15.75" thickBot="1"/>
    <row r="281" spans="1:11" ht="16.5" thickBot="1">
      <c r="A281" s="370"/>
      <c r="B281" s="370"/>
      <c r="C281" s="717" t="str">
        <f>$A$3</f>
        <v>ООО БАЛТИК-ЛАЙТ</v>
      </c>
      <c r="D281" s="717"/>
      <c r="E281" s="717"/>
      <c r="F281" s="717"/>
      <c r="G281" s="717"/>
      <c r="H281" s="717"/>
      <c r="I281" s="717"/>
      <c r="J281" s="717"/>
      <c r="K281" s="717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8" t="s">
        <v>23459</v>
      </c>
      <c r="K282" s="719"/>
    </row>
    <row r="283" spans="1:11">
      <c r="A283" s="720">
        <v>19</v>
      </c>
      <c r="B283" s="722"/>
      <c r="C283" s="724">
        <f>C137</f>
        <v>0</v>
      </c>
      <c r="D283" s="726"/>
      <c r="E283" s="728" t="e">
        <f>J137/H137</f>
        <v>#DIV/0!</v>
      </c>
      <c r="F283" s="378"/>
      <c r="G283" s="730"/>
      <c r="H283" s="726">
        <v>1</v>
      </c>
      <c r="I283" s="357" t="e">
        <f>D283*E283</f>
        <v>#DIV/0!</v>
      </c>
      <c r="J283" s="732"/>
      <c r="K283" s="733"/>
    </row>
    <row r="284" spans="1:11" ht="15.75" thickBot="1">
      <c r="A284" s="721"/>
      <c r="B284" s="723"/>
      <c r="C284" s="725"/>
      <c r="D284" s="727"/>
      <c r="E284" s="729"/>
      <c r="F284" s="351"/>
      <c r="G284" s="731"/>
      <c r="H284" s="727"/>
      <c r="I284" s="358"/>
      <c r="J284" s="734"/>
      <c r="K284" s="735"/>
    </row>
    <row r="285" spans="1:11" ht="15.75" thickBot="1"/>
    <row r="286" spans="1:11" ht="16.5" thickBot="1">
      <c r="A286" s="370"/>
      <c r="B286" s="370"/>
      <c r="C286" s="717" t="str">
        <f>$A$3</f>
        <v>ООО БАЛТИК-ЛАЙТ</v>
      </c>
      <c r="D286" s="717"/>
      <c r="E286" s="717"/>
      <c r="F286" s="717"/>
      <c r="G286" s="717"/>
      <c r="H286" s="717"/>
      <c r="I286" s="717"/>
      <c r="J286" s="717"/>
      <c r="K286" s="717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8" t="s">
        <v>23459</v>
      </c>
      <c r="K287" s="719"/>
    </row>
    <row r="288" spans="1:11">
      <c r="A288" s="720">
        <v>20</v>
      </c>
      <c r="B288" s="722"/>
      <c r="C288" s="724">
        <f>C138</f>
        <v>0</v>
      </c>
      <c r="D288" s="726"/>
      <c r="E288" s="728" t="e">
        <f>J138/H138</f>
        <v>#DIV/0!</v>
      </c>
      <c r="F288" s="378"/>
      <c r="G288" s="730"/>
      <c r="H288" s="726">
        <v>1</v>
      </c>
      <c r="I288" s="357" t="e">
        <f>D288*E288</f>
        <v>#DIV/0!</v>
      </c>
      <c r="J288" s="732"/>
      <c r="K288" s="733"/>
    </row>
    <row r="289" spans="1:11" ht="15.75" thickBot="1">
      <c r="A289" s="721"/>
      <c r="B289" s="723"/>
      <c r="C289" s="725"/>
      <c r="D289" s="727"/>
      <c r="E289" s="729"/>
      <c r="F289" s="351"/>
      <c r="G289" s="731"/>
      <c r="H289" s="727"/>
      <c r="I289" s="358"/>
      <c r="J289" s="734"/>
      <c r="K289" s="735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15" priority="6" operator="greaterThan">
      <formula>0</formula>
    </cfRule>
  </conditionalFormatting>
  <conditionalFormatting sqref="G180:K180 C181:K183 A182:B183">
    <cfRule type="cellIs" dxfId="14" priority="5" operator="greaterThan">
      <formula>0</formula>
    </cfRule>
  </conditionalFormatting>
  <conditionalFormatting sqref="G180:K180 C181:K183 A182:B183">
    <cfRule type="cellIs" dxfId="13" priority="4" operator="greaterThan">
      <formula>0</formula>
    </cfRule>
  </conditionalFormatting>
  <conditionalFormatting sqref="G180:K180 C181:K183 A182:B183">
    <cfRule type="cellIs" dxfId="12" priority="3" operator="greaterThan">
      <formula>0</formula>
    </cfRule>
  </conditionalFormatting>
  <conditionalFormatting sqref="K9:K10 D7:K7 F11">
    <cfRule type="cellIs" dxfId="11" priority="2" operator="equal">
      <formula>0</formula>
    </cfRule>
  </conditionalFormatting>
  <conditionalFormatting sqref="K9:K10 D7:K7 F11">
    <cfRule type="cellIs" dxfId="10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>
  <dimension ref="A1:N289"/>
  <sheetViews>
    <sheetView showZeros="0" topLeftCell="A8" zoomScaleNormal="100" workbookViewId="0">
      <selection activeCell="L123" sqref="L123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46" t="str">
        <f>ЗАЯВКА!E8</f>
        <v>ООО БАЛТИК-ЛАЙТ</v>
      </c>
      <c r="B3" s="746"/>
      <c r="C3" s="746"/>
      <c r="D3" s="746"/>
      <c r="E3" s="115"/>
      <c r="F3" s="748" t="s">
        <v>1</v>
      </c>
      <c r="G3" s="748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42698</v>
      </c>
    </row>
    <row r="5" spans="1:11" ht="15.75">
      <c r="A5" s="749" t="s">
        <v>2</v>
      </c>
      <c r="B5" s="749"/>
      <c r="C5" s="749"/>
      <c r="D5" s="749"/>
      <c r="E5" s="749"/>
      <c r="F5" s="749"/>
      <c r="G5" s="749"/>
      <c r="H5" s="749"/>
      <c r="I5" s="749"/>
      <c r="J5" s="749"/>
      <c r="K5" s="749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50">
        <f>'позиции для рачета'!B28</f>
        <v>0</v>
      </c>
      <c r="E7" s="751"/>
      <c r="F7" s="751"/>
      <c r="G7" s="751"/>
      <c r="H7" s="751"/>
      <c r="I7" s="751"/>
      <c r="J7" s="751"/>
      <c r="K7" s="752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рачета'!E28</f>
        <v>0</v>
      </c>
      <c r="G9" s="756">
        <f>'позиции для рачета'!C28</f>
        <v>0</v>
      </c>
      <c r="H9" s="1"/>
      <c r="I9" s="22" t="s">
        <v>23474</v>
      </c>
      <c r="J9" s="22"/>
      <c r="K9" s="275">
        <v>0.8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рачета'!F28</f>
        <v>0</v>
      </c>
      <c r="G10" s="757"/>
      <c r="H10" s="1"/>
      <c r="I10" s="21" t="s">
        <v>115</v>
      </c>
      <c r="J10" s="21"/>
      <c r="K10" s="275">
        <v>7.0000000000000007E-2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рачета'!D28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58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58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58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59" t="s">
        <v>152</v>
      </c>
      <c r="D17" s="759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hidden="1">
      <c r="A19" s="109">
        <v>1</v>
      </c>
      <c r="B19" s="297"/>
      <c r="C19" s="412" t="str">
        <f>' Шаблон материалов'!B2</f>
        <v>Профиль Пилон 80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хлыст</v>
      </c>
      <c r="G19" s="412">
        <f>' Шаблон материалов'!F2</f>
        <v>8844</v>
      </c>
      <c r="H19" s="412"/>
      <c r="I19" s="413">
        <f t="shared" ref="I19:I82" si="0">$F$11*H19*D19</f>
        <v>0</v>
      </c>
      <c r="J19" s="775">
        <f>G19*I19*E19</f>
        <v>0</v>
      </c>
      <c r="K19" s="776"/>
    </row>
    <row r="20" spans="1:11" hidden="1">
      <c r="A20" s="109">
        <v>2</v>
      </c>
      <c r="B20" s="297"/>
      <c r="C20" s="412" t="str">
        <f>' Шаблон материалов'!B3</f>
        <v>Труба 80 х 80 х 3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метр. Пог.</v>
      </c>
      <c r="G20" s="412">
        <f>' Шаблон материалов'!F3</f>
        <v>280</v>
      </c>
      <c r="H20" s="412"/>
      <c r="I20" s="413">
        <f t="shared" si="0"/>
        <v>0</v>
      </c>
      <c r="J20" s="775">
        <f t="shared" ref="J20:J83" si="1">G20*I20*E20</f>
        <v>0</v>
      </c>
      <c r="K20" s="776"/>
    </row>
    <row r="21" spans="1:11" hidden="1">
      <c r="A21" s="109">
        <v>3</v>
      </c>
      <c r="B21" s="297"/>
      <c r="C21" s="412" t="str">
        <f>' Шаблон материалов'!B4</f>
        <v>Акрил мол. 3 мм</v>
      </c>
      <c r="D21" s="412">
        <f>' Шаблон материалов'!C4</f>
        <v>1</v>
      </c>
      <c r="E21" s="412">
        <f>' Шаблон материалов'!D4</f>
        <v>1</v>
      </c>
      <c r="F21" s="412" t="str">
        <f>' Шаблон материалов'!E4</f>
        <v>кв. метр</v>
      </c>
      <c r="G21" s="412">
        <f>' Шаблон материалов'!F4</f>
        <v>1340</v>
      </c>
      <c r="H21" s="412"/>
      <c r="I21" s="413">
        <f t="shared" si="0"/>
        <v>0</v>
      </c>
      <c r="J21" s="775">
        <f t="shared" si="1"/>
        <v>0</v>
      </c>
      <c r="K21" s="776"/>
    </row>
    <row r="22" spans="1:11" hidden="1">
      <c r="A22" s="109">
        <v>4</v>
      </c>
      <c r="B22" s="297"/>
      <c r="C22" s="412" t="str">
        <f>' Шаблон материалов'!B5</f>
        <v>Уголок 50 х 50 х 5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метр. Пог.</v>
      </c>
      <c r="G22" s="412">
        <f>' Шаблон материалов'!F5</f>
        <v>140</v>
      </c>
      <c r="H22" s="412"/>
      <c r="I22" s="413">
        <f t="shared" si="0"/>
        <v>0</v>
      </c>
      <c r="J22" s="775">
        <f t="shared" si="1"/>
        <v>0</v>
      </c>
      <c r="K22" s="776"/>
    </row>
    <row r="23" spans="1:11" hidden="1">
      <c r="A23" s="109">
        <v>5</v>
      </c>
      <c r="B23" s="297"/>
      <c r="C23" s="412" t="str">
        <f>' Шаблон материалов'!B6</f>
        <v>Модуль светодиодный 5050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шт.</v>
      </c>
      <c r="G23" s="412">
        <f>' Шаблон материалов'!F6</f>
        <v>35</v>
      </c>
      <c r="H23" s="412"/>
      <c r="I23" s="413">
        <f t="shared" si="0"/>
        <v>0</v>
      </c>
      <c r="J23" s="775">
        <f t="shared" si="1"/>
        <v>0</v>
      </c>
      <c r="K23" s="776"/>
    </row>
    <row r="24" spans="1:11" hidden="1">
      <c r="A24" s="109">
        <v>6</v>
      </c>
      <c r="B24" s="297"/>
      <c r="C24" s="412" t="str">
        <f>' Шаблон материалов'!B7</f>
        <v>Блок питания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шт.</v>
      </c>
      <c r="G24" s="412">
        <f>' Шаблон материалов'!F7</f>
        <v>1200</v>
      </c>
      <c r="H24" s="412"/>
      <c r="I24" s="413">
        <f t="shared" si="0"/>
        <v>0</v>
      </c>
      <c r="J24" s="775">
        <f t="shared" si="1"/>
        <v>0</v>
      </c>
      <c r="K24" s="776"/>
    </row>
    <row r="25" spans="1:11" hidden="1">
      <c r="A25" s="109">
        <v>7</v>
      </c>
      <c r="B25" s="297"/>
      <c r="C25" s="412" t="str">
        <f>' Шаблон материалов'!B8</f>
        <v>Полноцветная печать транслюцентная</v>
      </c>
      <c r="D25" s="412">
        <f>' Шаблон материалов'!C8</f>
        <v>1</v>
      </c>
      <c r="E25" s="412">
        <f>' Шаблон материалов'!D8</f>
        <v>1</v>
      </c>
      <c r="F25" s="412" t="str">
        <f>' Шаблон материалов'!E8</f>
        <v>кв. метр</v>
      </c>
      <c r="G25" s="412">
        <f>' Шаблон материалов'!F8</f>
        <v>760</v>
      </c>
      <c r="H25" s="412"/>
      <c r="I25" s="413">
        <f t="shared" si="0"/>
        <v>0</v>
      </c>
      <c r="J25" s="775">
        <f t="shared" si="1"/>
        <v>0</v>
      </c>
      <c r="K25" s="776"/>
    </row>
    <row r="26" spans="1:11" hidden="1">
      <c r="A26" s="109">
        <v>8</v>
      </c>
      <c r="B26" s="297"/>
      <c r="C26" s="412" t="str">
        <f>' Шаблон материалов'!B9</f>
        <v>Провод 3-хжильный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метр. Пог.</v>
      </c>
      <c r="G26" s="412">
        <f>' Шаблон материалов'!F9</f>
        <v>26</v>
      </c>
      <c r="H26" s="412"/>
      <c r="I26" s="413">
        <f t="shared" si="0"/>
        <v>0</v>
      </c>
      <c r="J26" s="775">
        <f t="shared" si="1"/>
        <v>0</v>
      </c>
      <c r="K26" s="776"/>
    </row>
    <row r="27" spans="1:11" hidden="1">
      <c r="A27" s="109">
        <v>9</v>
      </c>
      <c r="B27" s="300"/>
      <c r="C27" s="412" t="str">
        <f>' Шаблон материалов'!B10</f>
        <v>Блок бетонный 1 х 1 х 0,15 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куб. метр</v>
      </c>
      <c r="G27" s="412">
        <f>' Шаблон материалов'!F10</f>
        <v>20000</v>
      </c>
      <c r="H27" s="412"/>
      <c r="I27" s="413">
        <f t="shared" si="0"/>
        <v>0</v>
      </c>
      <c r="J27" s="775">
        <f t="shared" si="1"/>
        <v>0</v>
      </c>
      <c r="K27" s="776"/>
    </row>
    <row r="28" spans="1:11" hidden="1">
      <c r="A28" s="109">
        <v>10</v>
      </c>
      <c r="B28" s="300"/>
      <c r="C28" s="412" t="str">
        <f>' Шаблон материалов'!B11</f>
        <v>Блок бетонный 2 х 3 х 0,7 м</v>
      </c>
      <c r="D28" s="412">
        <f>' Шаблон материалов'!C11</f>
        <v>1</v>
      </c>
      <c r="E28" s="412">
        <f>' Шаблон материалов'!D11</f>
        <v>1</v>
      </c>
      <c r="F28" s="412" t="str">
        <f>' Шаблон материалов'!E11</f>
        <v>куб. метр</v>
      </c>
      <c r="G28" s="412">
        <f>' Шаблон материалов'!F11</f>
        <v>20000</v>
      </c>
      <c r="H28" s="412"/>
      <c r="I28" s="413">
        <f t="shared" si="0"/>
        <v>0</v>
      </c>
      <c r="J28" s="775">
        <f t="shared" si="1"/>
        <v>0</v>
      </c>
      <c r="K28" s="776"/>
    </row>
    <row r="29" spans="1:11" hidden="1">
      <c r="A29" s="109">
        <v>11</v>
      </c>
      <c r="B29" s="300"/>
      <c r="C29" s="412">
        <f>' Шаблон материалов'!B12</f>
        <v>0</v>
      </c>
      <c r="D29" s="412">
        <f>' Шаблон материалов'!C12</f>
        <v>0</v>
      </c>
      <c r="E29" s="412">
        <f>' Шаблон материалов'!D12</f>
        <v>0</v>
      </c>
      <c r="F29" s="412">
        <f>' Шаблон материалов'!E12</f>
        <v>0</v>
      </c>
      <c r="G29" s="412">
        <f>' Шаблон материалов'!F12</f>
        <v>0</v>
      </c>
      <c r="H29" s="412"/>
      <c r="I29" s="413">
        <f t="shared" si="0"/>
        <v>0</v>
      </c>
      <c r="J29" s="775">
        <f t="shared" si="1"/>
        <v>0</v>
      </c>
      <c r="K29" s="776"/>
    </row>
    <row r="30" spans="1:11" hidden="1">
      <c r="A30" s="109">
        <v>12</v>
      </c>
      <c r="B30" s="300"/>
      <c r="C30" s="412">
        <f>' Шаблон материалов'!B13</f>
        <v>0</v>
      </c>
      <c r="D30" s="412">
        <f>' Шаблон материалов'!C13</f>
        <v>0</v>
      </c>
      <c r="E30" s="412">
        <f>' Шаблон материалов'!D13</f>
        <v>0</v>
      </c>
      <c r="F30" s="412">
        <f>' Шаблон материалов'!E13</f>
        <v>0</v>
      </c>
      <c r="G30" s="412">
        <f>' Шаблон материалов'!F13</f>
        <v>0</v>
      </c>
      <c r="H30" s="412"/>
      <c r="I30" s="413">
        <f t="shared" si="0"/>
        <v>0</v>
      </c>
      <c r="J30" s="775">
        <f t="shared" si="1"/>
        <v>0</v>
      </c>
      <c r="K30" s="776"/>
    </row>
    <row r="31" spans="1:11" hidden="1">
      <c r="A31" s="109">
        <v>13</v>
      </c>
      <c r="B31" s="300"/>
      <c r="C31" s="412">
        <f>' Шаблон материалов'!B14</f>
        <v>0</v>
      </c>
      <c r="D31" s="412">
        <f>' Шаблон материалов'!C14</f>
        <v>0</v>
      </c>
      <c r="E31" s="412">
        <f>' Шаблон материалов'!D14</f>
        <v>0</v>
      </c>
      <c r="F31" s="412">
        <f>' Шаблон материалов'!E14</f>
        <v>0</v>
      </c>
      <c r="G31" s="412">
        <f>' Шаблон материалов'!F14</f>
        <v>0</v>
      </c>
      <c r="H31" s="412"/>
      <c r="I31" s="413">
        <f t="shared" si="0"/>
        <v>0</v>
      </c>
      <c r="J31" s="775">
        <f t="shared" si="1"/>
        <v>0</v>
      </c>
      <c r="K31" s="776"/>
    </row>
    <row r="32" spans="1:11" hidden="1">
      <c r="A32" s="109">
        <v>14</v>
      </c>
      <c r="B32" s="300"/>
      <c r="C32" s="412">
        <f>' Шаблон материалов'!B15</f>
        <v>0</v>
      </c>
      <c r="D32" s="412">
        <f>' Шаблон материалов'!C15</f>
        <v>0</v>
      </c>
      <c r="E32" s="412">
        <f>' Шаблон материалов'!D15</f>
        <v>0</v>
      </c>
      <c r="F32" s="412">
        <f>' Шаблон материалов'!E15</f>
        <v>0</v>
      </c>
      <c r="G32" s="412">
        <f>' Шаблон материалов'!F15</f>
        <v>0</v>
      </c>
      <c r="H32" s="412"/>
      <c r="I32" s="413">
        <f t="shared" si="0"/>
        <v>0</v>
      </c>
      <c r="J32" s="775">
        <f t="shared" si="1"/>
        <v>0</v>
      </c>
      <c r="K32" s="776"/>
    </row>
    <row r="33" spans="1:11" hidden="1">
      <c r="A33" s="109">
        <v>15</v>
      </c>
      <c r="B33" s="300"/>
      <c r="C33" s="412">
        <f>' Шаблон материалов'!B16</f>
        <v>0</v>
      </c>
      <c r="D33" s="412">
        <f>' Шаблон материалов'!C16</f>
        <v>0</v>
      </c>
      <c r="E33" s="412">
        <f>' Шаблон материалов'!D16</f>
        <v>0</v>
      </c>
      <c r="F33" s="412">
        <f>' Шаблон материалов'!E16</f>
        <v>0</v>
      </c>
      <c r="G33" s="412">
        <f>' Шаблон материалов'!F16</f>
        <v>0</v>
      </c>
      <c r="H33" s="412"/>
      <c r="I33" s="413">
        <f t="shared" si="0"/>
        <v>0</v>
      </c>
      <c r="J33" s="775">
        <f t="shared" si="1"/>
        <v>0</v>
      </c>
      <c r="K33" s="776"/>
    </row>
    <row r="34" spans="1:11" hidden="1">
      <c r="A34" s="109">
        <v>16</v>
      </c>
      <c r="B34" s="300"/>
      <c r="C34" s="412">
        <f>' Шаблон материалов'!B17</f>
        <v>0</v>
      </c>
      <c r="D34" s="412">
        <f>' Шаблон материалов'!C17</f>
        <v>0</v>
      </c>
      <c r="E34" s="412">
        <f>' Шаблон материалов'!D17</f>
        <v>0</v>
      </c>
      <c r="F34" s="412">
        <f>' Шаблон материалов'!E17</f>
        <v>0</v>
      </c>
      <c r="G34" s="412">
        <f>' Шаблон материалов'!F17</f>
        <v>0</v>
      </c>
      <c r="H34" s="412"/>
      <c r="I34" s="413">
        <f t="shared" si="0"/>
        <v>0</v>
      </c>
      <c r="J34" s="775">
        <f t="shared" si="1"/>
        <v>0</v>
      </c>
      <c r="K34" s="776"/>
    </row>
    <row r="35" spans="1:11" hidden="1">
      <c r="A35" s="109">
        <v>17</v>
      </c>
      <c r="B35" s="300"/>
      <c r="C35" s="412">
        <f>' Шаблон материалов'!B18</f>
        <v>0</v>
      </c>
      <c r="D35" s="412">
        <f>' Шаблон материалов'!C18</f>
        <v>0</v>
      </c>
      <c r="E35" s="412">
        <f>' Шаблон материалов'!D18</f>
        <v>0</v>
      </c>
      <c r="F35" s="412">
        <f>' Шаблон материалов'!E18</f>
        <v>0</v>
      </c>
      <c r="G35" s="412">
        <f>' Шаблон материалов'!F18</f>
        <v>0</v>
      </c>
      <c r="H35" s="412"/>
      <c r="I35" s="413">
        <f t="shared" si="0"/>
        <v>0</v>
      </c>
      <c r="J35" s="775">
        <f t="shared" si="1"/>
        <v>0</v>
      </c>
      <c r="K35" s="776"/>
    </row>
    <row r="36" spans="1:11" hidden="1">
      <c r="A36" s="109">
        <v>18</v>
      </c>
      <c r="B36" s="300"/>
      <c r="C36" s="412">
        <f>' Шаблон материалов'!B19</f>
        <v>0</v>
      </c>
      <c r="D36" s="412">
        <f>' Шаблон материалов'!C19</f>
        <v>0</v>
      </c>
      <c r="E36" s="412">
        <f>' Шаблон материалов'!D19</f>
        <v>0</v>
      </c>
      <c r="F36" s="412">
        <f>' Шаблон материалов'!E19</f>
        <v>0</v>
      </c>
      <c r="G36" s="412">
        <f>' Шаблон материалов'!F19</f>
        <v>0</v>
      </c>
      <c r="H36" s="412"/>
      <c r="I36" s="413">
        <f t="shared" si="0"/>
        <v>0</v>
      </c>
      <c r="J36" s="775">
        <f t="shared" si="1"/>
        <v>0</v>
      </c>
      <c r="K36" s="776"/>
    </row>
    <row r="37" spans="1:11" hidden="1">
      <c r="A37" s="109">
        <v>19</v>
      </c>
      <c r="B37" s="300"/>
      <c r="C37" s="412">
        <f>' Шаблон материалов'!B20</f>
        <v>0</v>
      </c>
      <c r="D37" s="412">
        <f>' Шаблон материалов'!C20</f>
        <v>0</v>
      </c>
      <c r="E37" s="412">
        <f>' Шаблон материалов'!D20</f>
        <v>0</v>
      </c>
      <c r="F37" s="412">
        <f>' Шаблон материалов'!E20</f>
        <v>0</v>
      </c>
      <c r="G37" s="412">
        <f>' Шаблон материалов'!F20</f>
        <v>0</v>
      </c>
      <c r="H37" s="412"/>
      <c r="I37" s="413">
        <f t="shared" si="0"/>
        <v>0</v>
      </c>
      <c r="J37" s="775">
        <f t="shared" si="1"/>
        <v>0</v>
      </c>
      <c r="K37" s="776"/>
    </row>
    <row r="38" spans="1:11" hidden="1">
      <c r="A38" s="109">
        <v>20</v>
      </c>
      <c r="B38" s="300"/>
      <c r="C38" s="412">
        <f>' Шаблон материалов'!B21</f>
        <v>0</v>
      </c>
      <c r="D38" s="412">
        <f>' Шаблон материалов'!C21</f>
        <v>0</v>
      </c>
      <c r="E38" s="412">
        <f>' Шаблон материалов'!D21</f>
        <v>0</v>
      </c>
      <c r="F38" s="412">
        <f>' Шаблон материалов'!E21</f>
        <v>0</v>
      </c>
      <c r="G38" s="412">
        <f>' Шаблон материалов'!F21</f>
        <v>0</v>
      </c>
      <c r="H38" s="412"/>
      <c r="I38" s="413">
        <f t="shared" si="0"/>
        <v>0</v>
      </c>
      <c r="J38" s="775">
        <f t="shared" si="1"/>
        <v>0</v>
      </c>
      <c r="K38" s="776"/>
    </row>
    <row r="39" spans="1:11" hidden="1">
      <c r="A39" s="109">
        <v>21</v>
      </c>
      <c r="B39" s="300"/>
      <c r="C39" s="412">
        <f>' Шаблон материалов'!B22</f>
        <v>0</v>
      </c>
      <c r="D39" s="412">
        <f>' Шаблон материалов'!C22</f>
        <v>0</v>
      </c>
      <c r="E39" s="412">
        <f>' Шаблон материалов'!D22</f>
        <v>0</v>
      </c>
      <c r="F39" s="412">
        <f>' Шаблон материалов'!E22</f>
        <v>0</v>
      </c>
      <c r="G39" s="412">
        <f>' Шаблон материалов'!F22</f>
        <v>0</v>
      </c>
      <c r="H39" s="412"/>
      <c r="I39" s="413">
        <f t="shared" si="0"/>
        <v>0</v>
      </c>
      <c r="J39" s="775">
        <f t="shared" si="1"/>
        <v>0</v>
      </c>
      <c r="K39" s="776"/>
    </row>
    <row r="40" spans="1:11" hidden="1">
      <c r="A40" s="109">
        <v>22</v>
      </c>
      <c r="B40" s="300"/>
      <c r="C40" s="412">
        <f>' Шаблон материалов'!B23</f>
        <v>0</v>
      </c>
      <c r="D40" s="412">
        <f>' Шаблон материалов'!C23</f>
        <v>0</v>
      </c>
      <c r="E40" s="412">
        <f>' Шаблон материалов'!D23</f>
        <v>0</v>
      </c>
      <c r="F40" s="412">
        <f>' Шаблон материалов'!E23</f>
        <v>0</v>
      </c>
      <c r="G40" s="412">
        <f>' Шаблон материалов'!F23</f>
        <v>0</v>
      </c>
      <c r="H40" s="412"/>
      <c r="I40" s="413">
        <f t="shared" si="0"/>
        <v>0</v>
      </c>
      <c r="J40" s="775">
        <f t="shared" si="1"/>
        <v>0</v>
      </c>
      <c r="K40" s="776"/>
    </row>
    <row r="41" spans="1:11" hidden="1">
      <c r="A41" s="109">
        <v>23</v>
      </c>
      <c r="B41" s="300"/>
      <c r="C41" s="412">
        <f>' Шаблон материалов'!B24</f>
        <v>0</v>
      </c>
      <c r="D41" s="412">
        <f>' Шаблон материалов'!C24</f>
        <v>0</v>
      </c>
      <c r="E41" s="412">
        <f>' Шаблон материалов'!D24</f>
        <v>0</v>
      </c>
      <c r="F41" s="412">
        <f>' Шаблон материалов'!E24</f>
        <v>0</v>
      </c>
      <c r="G41" s="412">
        <f>' Шаблон материалов'!F24</f>
        <v>0</v>
      </c>
      <c r="H41" s="412"/>
      <c r="I41" s="413">
        <f t="shared" si="0"/>
        <v>0</v>
      </c>
      <c r="J41" s="775">
        <f t="shared" si="1"/>
        <v>0</v>
      </c>
      <c r="K41" s="776"/>
    </row>
    <row r="42" spans="1:11" hidden="1">
      <c r="A42" s="109">
        <v>24</v>
      </c>
      <c r="B42" s="300"/>
      <c r="C42" s="412">
        <f>' Шаблон материалов'!B25</f>
        <v>0</v>
      </c>
      <c r="D42" s="412">
        <f>' Шаблон материалов'!C25</f>
        <v>0</v>
      </c>
      <c r="E42" s="412">
        <f>' Шаблон материалов'!D25</f>
        <v>0</v>
      </c>
      <c r="F42" s="412">
        <f>' Шаблон материалов'!E25</f>
        <v>0</v>
      </c>
      <c r="G42" s="412">
        <f>' Шаблон материалов'!F25</f>
        <v>0</v>
      </c>
      <c r="H42" s="412"/>
      <c r="I42" s="413">
        <f t="shared" si="0"/>
        <v>0</v>
      </c>
      <c r="J42" s="775">
        <f t="shared" si="1"/>
        <v>0</v>
      </c>
      <c r="K42" s="776"/>
    </row>
    <row r="43" spans="1:11" hidden="1">
      <c r="A43" s="109">
        <v>25</v>
      </c>
      <c r="B43" s="300"/>
      <c r="C43" s="412">
        <f>' Шаблон материалов'!B26</f>
        <v>0</v>
      </c>
      <c r="D43" s="412">
        <f>' Шаблон материалов'!C26</f>
        <v>0</v>
      </c>
      <c r="E43" s="412">
        <f>' Шаблон материалов'!D26</f>
        <v>0</v>
      </c>
      <c r="F43" s="412">
        <f>' Шаблон материалов'!E26</f>
        <v>0</v>
      </c>
      <c r="G43" s="412">
        <f>' Шаблон материалов'!F26</f>
        <v>0</v>
      </c>
      <c r="H43" s="412"/>
      <c r="I43" s="413">
        <f t="shared" si="0"/>
        <v>0</v>
      </c>
      <c r="J43" s="775">
        <f t="shared" si="1"/>
        <v>0</v>
      </c>
      <c r="K43" s="776"/>
    </row>
    <row r="44" spans="1:11" hidden="1">
      <c r="A44" s="109">
        <v>26</v>
      </c>
      <c r="B44" s="300"/>
      <c r="C44" s="412">
        <f>' Шаблон материалов'!B27</f>
        <v>0</v>
      </c>
      <c r="D44" s="412">
        <f>' Шаблон материалов'!C27</f>
        <v>0</v>
      </c>
      <c r="E44" s="412">
        <f>' Шаблон материалов'!D27</f>
        <v>0</v>
      </c>
      <c r="F44" s="412">
        <f>' Шаблон материалов'!E27</f>
        <v>0</v>
      </c>
      <c r="G44" s="412">
        <f>' Шаблон материалов'!F27</f>
        <v>0</v>
      </c>
      <c r="H44" s="412"/>
      <c r="I44" s="413">
        <f t="shared" si="0"/>
        <v>0</v>
      </c>
      <c r="J44" s="775">
        <f t="shared" si="1"/>
        <v>0</v>
      </c>
      <c r="K44" s="776"/>
    </row>
    <row r="45" spans="1:11" hidden="1">
      <c r="A45" s="109">
        <v>27</v>
      </c>
      <c r="B45" s="300"/>
      <c r="C45" s="412">
        <f>' Шаблон материалов'!B28</f>
        <v>0</v>
      </c>
      <c r="D45" s="412">
        <f>' Шаблон материалов'!C28</f>
        <v>0</v>
      </c>
      <c r="E45" s="412">
        <f>' Шаблон материалов'!D28</f>
        <v>0</v>
      </c>
      <c r="F45" s="412">
        <f>' Шаблон материалов'!E28</f>
        <v>0</v>
      </c>
      <c r="G45" s="412">
        <f>' Шаблон материалов'!F28</f>
        <v>0</v>
      </c>
      <c r="H45" s="412"/>
      <c r="I45" s="413">
        <f t="shared" si="0"/>
        <v>0</v>
      </c>
      <c r="J45" s="775">
        <f t="shared" si="1"/>
        <v>0</v>
      </c>
      <c r="K45" s="776"/>
    </row>
    <row r="46" spans="1:11" hidden="1">
      <c r="A46" s="109">
        <v>28</v>
      </c>
      <c r="B46" s="300"/>
      <c r="C46" s="412">
        <f>' Шаблон материалов'!B29</f>
        <v>0</v>
      </c>
      <c r="D46" s="412">
        <f>' Шаблон материалов'!C29</f>
        <v>0</v>
      </c>
      <c r="E46" s="412">
        <f>' Шаблон материалов'!D29</f>
        <v>0</v>
      </c>
      <c r="F46" s="412">
        <f>' Шаблон материалов'!E29</f>
        <v>0</v>
      </c>
      <c r="G46" s="412">
        <f>' Шаблон материалов'!F29</f>
        <v>0</v>
      </c>
      <c r="H46" s="412"/>
      <c r="I46" s="413">
        <f t="shared" si="0"/>
        <v>0</v>
      </c>
      <c r="J46" s="775">
        <f t="shared" si="1"/>
        <v>0</v>
      </c>
      <c r="K46" s="776"/>
    </row>
    <row r="47" spans="1:11" hidden="1">
      <c r="A47" s="109">
        <v>29</v>
      </c>
      <c r="B47" s="300"/>
      <c r="C47" s="412">
        <f>' Шаблон материалов'!B30</f>
        <v>0</v>
      </c>
      <c r="D47" s="412">
        <f>' Шаблон материалов'!C30</f>
        <v>0</v>
      </c>
      <c r="E47" s="412">
        <f>' Шаблон материалов'!D30</f>
        <v>0</v>
      </c>
      <c r="F47" s="412">
        <f>' Шаблон материалов'!E30</f>
        <v>0</v>
      </c>
      <c r="G47" s="412">
        <f>' Шаблон материалов'!F30</f>
        <v>0</v>
      </c>
      <c r="H47" s="412"/>
      <c r="I47" s="413">
        <f t="shared" si="0"/>
        <v>0</v>
      </c>
      <c r="J47" s="775">
        <f t="shared" si="1"/>
        <v>0</v>
      </c>
      <c r="K47" s="776"/>
    </row>
    <row r="48" spans="1:11" hidden="1">
      <c r="A48" s="109">
        <v>30</v>
      </c>
      <c r="B48" s="300"/>
      <c r="C48" s="412">
        <f>' Шаблон материалов'!B31</f>
        <v>0</v>
      </c>
      <c r="D48" s="412">
        <f>' Шаблон материалов'!C31</f>
        <v>0</v>
      </c>
      <c r="E48" s="412">
        <f>' Шаблон материалов'!D31</f>
        <v>0</v>
      </c>
      <c r="F48" s="412">
        <f>' Шаблон материалов'!E31</f>
        <v>0</v>
      </c>
      <c r="G48" s="412">
        <f>' Шаблон материалов'!F31</f>
        <v>0</v>
      </c>
      <c r="H48" s="412"/>
      <c r="I48" s="413">
        <f t="shared" si="0"/>
        <v>0</v>
      </c>
      <c r="J48" s="775">
        <f t="shared" si="1"/>
        <v>0</v>
      </c>
      <c r="K48" s="776"/>
    </row>
    <row r="49" spans="1:11" hidden="1">
      <c r="A49" s="109">
        <v>31</v>
      </c>
      <c r="B49" s="300"/>
      <c r="C49" s="412">
        <f>' Шаблон материалов'!B32</f>
        <v>0</v>
      </c>
      <c r="D49" s="412">
        <f>' Шаблон материалов'!C32</f>
        <v>0</v>
      </c>
      <c r="E49" s="412">
        <f>' Шаблон материалов'!D32</f>
        <v>0</v>
      </c>
      <c r="F49" s="412">
        <f>' Шаблон материалов'!E32</f>
        <v>0</v>
      </c>
      <c r="G49" s="412">
        <f>' Шаблон материалов'!F32</f>
        <v>0</v>
      </c>
      <c r="H49" s="412"/>
      <c r="I49" s="413">
        <f t="shared" si="0"/>
        <v>0</v>
      </c>
      <c r="J49" s="775">
        <f t="shared" si="1"/>
        <v>0</v>
      </c>
      <c r="K49" s="776"/>
    </row>
    <row r="50" spans="1:11" hidden="1">
      <c r="A50" s="109">
        <v>32</v>
      </c>
      <c r="B50" s="300"/>
      <c r="C50" s="412">
        <f>' Шаблон материалов'!B33</f>
        <v>0</v>
      </c>
      <c r="D50" s="412">
        <f>' Шаблон материалов'!C33</f>
        <v>0</v>
      </c>
      <c r="E50" s="412">
        <f>' Шаблон материалов'!D33</f>
        <v>0</v>
      </c>
      <c r="F50" s="412">
        <f>' Шаблон материалов'!E33</f>
        <v>0</v>
      </c>
      <c r="G50" s="412">
        <f>' Шаблон материалов'!F33</f>
        <v>0</v>
      </c>
      <c r="H50" s="412"/>
      <c r="I50" s="413">
        <f t="shared" si="0"/>
        <v>0</v>
      </c>
      <c r="J50" s="775">
        <f t="shared" si="1"/>
        <v>0</v>
      </c>
      <c r="K50" s="776"/>
    </row>
    <row r="51" spans="1:11" hidden="1">
      <c r="A51" s="109">
        <v>33</v>
      </c>
      <c r="B51" s="300"/>
      <c r="C51" s="412">
        <f>' Шаблон материалов'!B34</f>
        <v>0</v>
      </c>
      <c r="D51" s="412">
        <f>' Шаблон материалов'!C34</f>
        <v>0</v>
      </c>
      <c r="E51" s="412">
        <f>' Шаблон материалов'!D34</f>
        <v>0</v>
      </c>
      <c r="F51" s="412">
        <f>' Шаблон материалов'!E34</f>
        <v>0</v>
      </c>
      <c r="G51" s="412">
        <f>' Шаблон материалов'!F34</f>
        <v>0</v>
      </c>
      <c r="H51" s="412"/>
      <c r="I51" s="413">
        <f t="shared" si="0"/>
        <v>0</v>
      </c>
      <c r="J51" s="775">
        <f t="shared" si="1"/>
        <v>0</v>
      </c>
      <c r="K51" s="776"/>
    </row>
    <row r="52" spans="1:11" hidden="1">
      <c r="A52" s="109">
        <v>34</v>
      </c>
      <c r="B52" s="300"/>
      <c r="C52" s="412">
        <f>' Шаблон материалов'!B35</f>
        <v>0</v>
      </c>
      <c r="D52" s="412">
        <f>' Шаблон материалов'!C35</f>
        <v>0</v>
      </c>
      <c r="E52" s="412">
        <f>' Шаблон материалов'!D35</f>
        <v>0</v>
      </c>
      <c r="F52" s="412">
        <f>' Шаблон материалов'!E35</f>
        <v>0</v>
      </c>
      <c r="G52" s="412">
        <f>' Шаблон материалов'!F35</f>
        <v>0</v>
      </c>
      <c r="H52" s="412"/>
      <c r="I52" s="413">
        <f t="shared" si="0"/>
        <v>0</v>
      </c>
      <c r="J52" s="775">
        <f t="shared" si="1"/>
        <v>0</v>
      </c>
      <c r="K52" s="776"/>
    </row>
    <row r="53" spans="1:11" hidden="1">
      <c r="A53" s="109">
        <v>35</v>
      </c>
      <c r="B53" s="300"/>
      <c r="C53" s="412">
        <f>' Шаблон материалов'!B36</f>
        <v>0</v>
      </c>
      <c r="D53" s="412">
        <f>' Шаблон материалов'!C36</f>
        <v>0</v>
      </c>
      <c r="E53" s="412">
        <f>' Шаблон материалов'!D36</f>
        <v>0</v>
      </c>
      <c r="F53" s="412">
        <f>' Шаблон материалов'!E36</f>
        <v>0</v>
      </c>
      <c r="G53" s="412">
        <f>' Шаблон материалов'!F36</f>
        <v>0</v>
      </c>
      <c r="H53" s="412"/>
      <c r="I53" s="413">
        <f t="shared" si="0"/>
        <v>0</v>
      </c>
      <c r="J53" s="775">
        <f t="shared" si="1"/>
        <v>0</v>
      </c>
      <c r="K53" s="776"/>
    </row>
    <row r="54" spans="1:11" hidden="1">
      <c r="A54" s="109">
        <v>36</v>
      </c>
      <c r="B54" s="300"/>
      <c r="C54" s="412">
        <f>' Шаблон материалов'!B37</f>
        <v>0</v>
      </c>
      <c r="D54" s="412">
        <f>' Шаблон материалов'!C37</f>
        <v>0</v>
      </c>
      <c r="E54" s="412">
        <f>' Шаблон материалов'!D37</f>
        <v>0</v>
      </c>
      <c r="F54" s="412">
        <f>' Шаблон материалов'!E37</f>
        <v>0</v>
      </c>
      <c r="G54" s="412">
        <f>' Шаблон материалов'!F37</f>
        <v>0</v>
      </c>
      <c r="H54" s="412"/>
      <c r="I54" s="413">
        <f t="shared" si="0"/>
        <v>0</v>
      </c>
      <c r="J54" s="775">
        <f t="shared" si="1"/>
        <v>0</v>
      </c>
      <c r="K54" s="776"/>
    </row>
    <row r="55" spans="1:11" hidden="1">
      <c r="A55" s="109">
        <v>37</v>
      </c>
      <c r="B55" s="300"/>
      <c r="C55" s="412">
        <f>' Шаблон материалов'!B38</f>
        <v>0</v>
      </c>
      <c r="D55" s="412">
        <f>' Шаблон материалов'!C38</f>
        <v>0</v>
      </c>
      <c r="E55" s="412">
        <f>' Шаблон материалов'!D38</f>
        <v>0</v>
      </c>
      <c r="F55" s="412">
        <f>' Шаблон материалов'!E38</f>
        <v>0</v>
      </c>
      <c r="G55" s="412">
        <f>' Шаблон материалов'!F38</f>
        <v>0</v>
      </c>
      <c r="H55" s="412"/>
      <c r="I55" s="413">
        <f t="shared" si="0"/>
        <v>0</v>
      </c>
      <c r="J55" s="775">
        <f t="shared" si="1"/>
        <v>0</v>
      </c>
      <c r="K55" s="776"/>
    </row>
    <row r="56" spans="1:11" hidden="1">
      <c r="A56" s="109">
        <v>38</v>
      </c>
      <c r="B56" s="300"/>
      <c r="C56" s="412">
        <f>' Шаблон материалов'!B39</f>
        <v>0</v>
      </c>
      <c r="D56" s="412">
        <f>' Шаблон материалов'!C39</f>
        <v>0</v>
      </c>
      <c r="E56" s="412">
        <f>' Шаблон материалов'!D39</f>
        <v>0</v>
      </c>
      <c r="F56" s="412">
        <f>' Шаблон материалов'!E39</f>
        <v>0</v>
      </c>
      <c r="G56" s="412">
        <f>' Шаблон материалов'!F39</f>
        <v>0</v>
      </c>
      <c r="H56" s="412"/>
      <c r="I56" s="413">
        <f t="shared" si="0"/>
        <v>0</v>
      </c>
      <c r="J56" s="775">
        <f t="shared" si="1"/>
        <v>0</v>
      </c>
      <c r="K56" s="776"/>
    </row>
    <row r="57" spans="1:11" hidden="1">
      <c r="A57" s="109">
        <v>39</v>
      </c>
      <c r="B57" s="300"/>
      <c r="C57" s="412">
        <f>' Шаблон материалов'!B40</f>
        <v>0</v>
      </c>
      <c r="D57" s="412">
        <f>' Шаблон материалов'!C40</f>
        <v>0</v>
      </c>
      <c r="E57" s="412">
        <f>' Шаблон материалов'!D40</f>
        <v>0</v>
      </c>
      <c r="F57" s="412">
        <f>' Шаблон материалов'!E40</f>
        <v>0</v>
      </c>
      <c r="G57" s="412">
        <f>' Шаблон материалов'!F40</f>
        <v>0</v>
      </c>
      <c r="H57" s="412"/>
      <c r="I57" s="413">
        <f t="shared" si="0"/>
        <v>0</v>
      </c>
      <c r="J57" s="775">
        <f t="shared" si="1"/>
        <v>0</v>
      </c>
      <c r="K57" s="776"/>
    </row>
    <row r="58" spans="1:11" hidden="1">
      <c r="A58" s="109">
        <v>40</v>
      </c>
      <c r="B58" s="300"/>
      <c r="C58" s="412">
        <f>' Шаблон материалов'!B41</f>
        <v>0</v>
      </c>
      <c r="D58" s="412">
        <f>' Шаблон материалов'!C41</f>
        <v>0</v>
      </c>
      <c r="E58" s="412">
        <f>' Шаблон материалов'!D41</f>
        <v>0</v>
      </c>
      <c r="F58" s="412">
        <f>' Шаблон материалов'!E41</f>
        <v>0</v>
      </c>
      <c r="G58" s="412">
        <f>' Шаблон материалов'!F41</f>
        <v>0</v>
      </c>
      <c r="H58" s="412"/>
      <c r="I58" s="413">
        <f t="shared" si="0"/>
        <v>0</v>
      </c>
      <c r="J58" s="775">
        <f t="shared" si="1"/>
        <v>0</v>
      </c>
      <c r="K58" s="776"/>
    </row>
    <row r="59" spans="1:11" hidden="1">
      <c r="A59" s="109">
        <v>41</v>
      </c>
      <c r="B59" s="300"/>
      <c r="C59" s="412">
        <f>' Шаблон материалов'!B42</f>
        <v>0</v>
      </c>
      <c r="D59" s="412">
        <f>' Шаблон материалов'!C42</f>
        <v>0</v>
      </c>
      <c r="E59" s="412">
        <f>' Шаблон материалов'!D42</f>
        <v>0</v>
      </c>
      <c r="F59" s="412">
        <f>' Шаблон материалов'!E42</f>
        <v>0</v>
      </c>
      <c r="G59" s="412">
        <f>' Шаблон материалов'!F42</f>
        <v>0</v>
      </c>
      <c r="H59" s="412"/>
      <c r="I59" s="413">
        <f t="shared" si="0"/>
        <v>0</v>
      </c>
      <c r="J59" s="775">
        <f t="shared" si="1"/>
        <v>0</v>
      </c>
      <c r="K59" s="776"/>
    </row>
    <row r="60" spans="1:11" hidden="1">
      <c r="A60" s="109">
        <v>42</v>
      </c>
      <c r="B60" s="300"/>
      <c r="C60" s="412">
        <f>' Шаблон материалов'!B43</f>
        <v>0</v>
      </c>
      <c r="D60" s="412">
        <f>' Шаблон материалов'!C43</f>
        <v>0</v>
      </c>
      <c r="E60" s="412">
        <f>' Шаблон материалов'!D43</f>
        <v>0</v>
      </c>
      <c r="F60" s="412">
        <f>' Шаблон материалов'!E43</f>
        <v>0</v>
      </c>
      <c r="G60" s="412">
        <f>' Шаблон материалов'!F43</f>
        <v>0</v>
      </c>
      <c r="H60" s="412"/>
      <c r="I60" s="413">
        <f t="shared" si="0"/>
        <v>0</v>
      </c>
      <c r="J60" s="775">
        <f t="shared" si="1"/>
        <v>0</v>
      </c>
      <c r="K60" s="776"/>
    </row>
    <row r="61" spans="1:11" hidden="1">
      <c r="A61" s="109">
        <v>43</v>
      </c>
      <c r="B61" s="300"/>
      <c r="C61" s="412">
        <f>' Шаблон материалов'!B44</f>
        <v>0</v>
      </c>
      <c r="D61" s="412">
        <f>' Шаблон материалов'!C44</f>
        <v>0</v>
      </c>
      <c r="E61" s="412">
        <f>' Шаблон материалов'!D44</f>
        <v>0</v>
      </c>
      <c r="F61" s="412">
        <f>' Шаблон материалов'!E44</f>
        <v>0</v>
      </c>
      <c r="G61" s="412">
        <f>' Шаблон материалов'!F44</f>
        <v>0</v>
      </c>
      <c r="H61" s="412"/>
      <c r="I61" s="413">
        <f t="shared" si="0"/>
        <v>0</v>
      </c>
      <c r="J61" s="775">
        <f t="shared" si="1"/>
        <v>0</v>
      </c>
      <c r="K61" s="776"/>
    </row>
    <row r="62" spans="1:11" hidden="1">
      <c r="A62" s="109">
        <v>44</v>
      </c>
      <c r="B62" s="300"/>
      <c r="C62" s="412">
        <f>' Шаблон материалов'!B45</f>
        <v>0</v>
      </c>
      <c r="D62" s="412">
        <f>' Шаблон материалов'!C45</f>
        <v>0</v>
      </c>
      <c r="E62" s="412">
        <f>' Шаблон материалов'!D45</f>
        <v>0</v>
      </c>
      <c r="F62" s="412">
        <f>' Шаблон материалов'!E45</f>
        <v>0</v>
      </c>
      <c r="G62" s="412">
        <f>' Шаблон материалов'!F45</f>
        <v>0</v>
      </c>
      <c r="H62" s="412"/>
      <c r="I62" s="413">
        <f t="shared" si="0"/>
        <v>0</v>
      </c>
      <c r="J62" s="775">
        <f t="shared" si="1"/>
        <v>0</v>
      </c>
      <c r="K62" s="776"/>
    </row>
    <row r="63" spans="1:11" hidden="1">
      <c r="A63" s="109">
        <v>45</v>
      </c>
      <c r="B63" s="300"/>
      <c r="C63" s="412">
        <f>' Шаблон материалов'!B46</f>
        <v>0</v>
      </c>
      <c r="D63" s="412">
        <f>' Шаблон материалов'!C46</f>
        <v>0</v>
      </c>
      <c r="E63" s="412">
        <f>' Шаблон материалов'!D46</f>
        <v>0</v>
      </c>
      <c r="F63" s="412">
        <f>' Шаблон материалов'!E46</f>
        <v>0</v>
      </c>
      <c r="G63" s="412">
        <f>' Шаблон материалов'!F46</f>
        <v>0</v>
      </c>
      <c r="H63" s="412"/>
      <c r="I63" s="413">
        <f t="shared" si="0"/>
        <v>0</v>
      </c>
      <c r="J63" s="775">
        <f t="shared" si="1"/>
        <v>0</v>
      </c>
      <c r="K63" s="776"/>
    </row>
    <row r="64" spans="1:11" hidden="1">
      <c r="A64" s="109">
        <v>46</v>
      </c>
      <c r="B64" s="300"/>
      <c r="C64" s="412">
        <f>' Шаблон материалов'!B47</f>
        <v>0</v>
      </c>
      <c r="D64" s="412">
        <f>' Шаблон материалов'!C47</f>
        <v>0</v>
      </c>
      <c r="E64" s="412">
        <f>' Шаблон материалов'!D47</f>
        <v>0</v>
      </c>
      <c r="F64" s="412">
        <f>' Шаблон материалов'!E47</f>
        <v>0</v>
      </c>
      <c r="G64" s="412">
        <f>' Шаблон материалов'!F47</f>
        <v>0</v>
      </c>
      <c r="H64" s="412"/>
      <c r="I64" s="413">
        <f t="shared" si="0"/>
        <v>0</v>
      </c>
      <c r="J64" s="775">
        <f t="shared" si="1"/>
        <v>0</v>
      </c>
      <c r="K64" s="776"/>
    </row>
    <row r="65" spans="1:11" hidden="1">
      <c r="A65" s="109">
        <v>47</v>
      </c>
      <c r="B65" s="300"/>
      <c r="C65" s="412">
        <f>' Шаблон материалов'!B48</f>
        <v>0</v>
      </c>
      <c r="D65" s="412">
        <f>' Шаблон материалов'!C48</f>
        <v>0</v>
      </c>
      <c r="E65" s="412">
        <f>' Шаблон материалов'!D48</f>
        <v>0</v>
      </c>
      <c r="F65" s="412">
        <f>' Шаблон материалов'!E48</f>
        <v>0</v>
      </c>
      <c r="G65" s="412">
        <f>' Шаблон материалов'!F48</f>
        <v>0</v>
      </c>
      <c r="H65" s="412"/>
      <c r="I65" s="413">
        <f t="shared" si="0"/>
        <v>0</v>
      </c>
      <c r="J65" s="775">
        <f t="shared" si="1"/>
        <v>0</v>
      </c>
      <c r="K65" s="776"/>
    </row>
    <row r="66" spans="1:11" hidden="1">
      <c r="A66" s="109">
        <v>48</v>
      </c>
      <c r="B66" s="300"/>
      <c r="C66" s="412">
        <f>' Шаблон материалов'!B49</f>
        <v>0</v>
      </c>
      <c r="D66" s="412">
        <f>' Шаблон материалов'!C49</f>
        <v>0</v>
      </c>
      <c r="E66" s="412">
        <f>' Шаблон материалов'!D49</f>
        <v>0</v>
      </c>
      <c r="F66" s="412">
        <f>' Шаблон материалов'!E49</f>
        <v>0</v>
      </c>
      <c r="G66" s="412">
        <f>' Шаблон материалов'!F49</f>
        <v>0</v>
      </c>
      <c r="H66" s="412"/>
      <c r="I66" s="413">
        <f t="shared" si="0"/>
        <v>0</v>
      </c>
      <c r="J66" s="775">
        <f t="shared" si="1"/>
        <v>0</v>
      </c>
      <c r="K66" s="776"/>
    </row>
    <row r="67" spans="1:11" hidden="1">
      <c r="A67" s="109">
        <v>49</v>
      </c>
      <c r="B67" s="300"/>
      <c r="C67" s="412">
        <f>' Шаблон материалов'!B50</f>
        <v>0</v>
      </c>
      <c r="D67" s="412">
        <f>' Шаблон материалов'!C50</f>
        <v>0</v>
      </c>
      <c r="E67" s="412">
        <f>' Шаблон материалов'!D50</f>
        <v>0</v>
      </c>
      <c r="F67" s="412">
        <f>' Шаблон материалов'!E50</f>
        <v>0</v>
      </c>
      <c r="G67" s="412">
        <f>' Шаблон материалов'!F50</f>
        <v>0</v>
      </c>
      <c r="H67" s="412"/>
      <c r="I67" s="413">
        <f t="shared" si="0"/>
        <v>0</v>
      </c>
      <c r="J67" s="775">
        <f t="shared" si="1"/>
        <v>0</v>
      </c>
      <c r="K67" s="776"/>
    </row>
    <row r="68" spans="1:11" hidden="1">
      <c r="A68" s="109">
        <v>50</v>
      </c>
      <c r="B68" s="300"/>
      <c r="C68" s="412">
        <f>' Шаблон материалов'!B51</f>
        <v>0</v>
      </c>
      <c r="D68" s="412">
        <f>' Шаблон материалов'!C51</f>
        <v>0</v>
      </c>
      <c r="E68" s="412">
        <f>' Шаблон материалов'!D51</f>
        <v>0</v>
      </c>
      <c r="F68" s="412">
        <f>' Шаблон материалов'!E51</f>
        <v>0</v>
      </c>
      <c r="G68" s="412">
        <f>' Шаблон материалов'!F51</f>
        <v>0</v>
      </c>
      <c r="H68" s="412"/>
      <c r="I68" s="413">
        <f t="shared" si="0"/>
        <v>0</v>
      </c>
      <c r="J68" s="775">
        <f t="shared" si="1"/>
        <v>0</v>
      </c>
      <c r="K68" s="776"/>
    </row>
    <row r="69" spans="1:11" hidden="1">
      <c r="A69" s="109">
        <v>51</v>
      </c>
      <c r="B69" s="300"/>
      <c r="C69" s="412">
        <f>' Шаблон материалов'!B52</f>
        <v>0</v>
      </c>
      <c r="D69" s="412">
        <f>' Шаблон материалов'!C52</f>
        <v>0</v>
      </c>
      <c r="E69" s="412">
        <f>' Шаблон материалов'!D52</f>
        <v>0</v>
      </c>
      <c r="F69" s="412">
        <f>' Шаблон материалов'!E52</f>
        <v>0</v>
      </c>
      <c r="G69" s="412">
        <f>' Шаблон материалов'!F52</f>
        <v>0</v>
      </c>
      <c r="H69" s="412"/>
      <c r="I69" s="413">
        <f t="shared" si="0"/>
        <v>0</v>
      </c>
      <c r="J69" s="775">
        <f t="shared" si="1"/>
        <v>0</v>
      </c>
      <c r="K69" s="776"/>
    </row>
    <row r="70" spans="1:11" hidden="1">
      <c r="A70" s="109">
        <v>52</v>
      </c>
      <c r="B70" s="300"/>
      <c r="C70" s="412">
        <f>' Шаблон материалов'!B53</f>
        <v>0</v>
      </c>
      <c r="D70" s="412">
        <f>' Шаблон материалов'!C53</f>
        <v>0</v>
      </c>
      <c r="E70" s="412">
        <f>' Шаблон материалов'!D53</f>
        <v>0</v>
      </c>
      <c r="F70" s="412">
        <f>' Шаблон материалов'!E53</f>
        <v>0</v>
      </c>
      <c r="G70" s="412">
        <f>' Шаблон материалов'!F53</f>
        <v>0</v>
      </c>
      <c r="H70" s="412"/>
      <c r="I70" s="413">
        <f t="shared" si="0"/>
        <v>0</v>
      </c>
      <c r="J70" s="775">
        <f t="shared" si="1"/>
        <v>0</v>
      </c>
      <c r="K70" s="776"/>
    </row>
    <row r="71" spans="1:11" hidden="1">
      <c r="A71" s="109">
        <v>53</v>
      </c>
      <c r="B71" s="300"/>
      <c r="C71" s="412">
        <f>' Шаблон материалов'!B54</f>
        <v>0</v>
      </c>
      <c r="D71" s="412">
        <f>' Шаблон материалов'!C54</f>
        <v>0</v>
      </c>
      <c r="E71" s="412">
        <f>' Шаблон материалов'!D54</f>
        <v>0</v>
      </c>
      <c r="F71" s="412">
        <f>' Шаблон материалов'!E54</f>
        <v>0</v>
      </c>
      <c r="G71" s="412">
        <f>' Шаблон материалов'!F54</f>
        <v>0</v>
      </c>
      <c r="H71" s="412"/>
      <c r="I71" s="413">
        <f t="shared" si="0"/>
        <v>0</v>
      </c>
      <c r="J71" s="775">
        <f t="shared" si="1"/>
        <v>0</v>
      </c>
      <c r="K71" s="776"/>
    </row>
    <row r="72" spans="1:11" hidden="1">
      <c r="A72" s="109">
        <v>54</v>
      </c>
      <c r="B72" s="300"/>
      <c r="C72" s="412">
        <f>' Шаблон материалов'!B55</f>
        <v>0</v>
      </c>
      <c r="D72" s="412">
        <f>' Шаблон материалов'!C55</f>
        <v>0</v>
      </c>
      <c r="E72" s="412">
        <f>' Шаблон материалов'!D55</f>
        <v>0</v>
      </c>
      <c r="F72" s="412">
        <f>' Шаблон материалов'!E55</f>
        <v>0</v>
      </c>
      <c r="G72" s="412">
        <f>' Шаблон материалов'!F55</f>
        <v>0</v>
      </c>
      <c r="H72" s="412"/>
      <c r="I72" s="413">
        <f t="shared" si="0"/>
        <v>0</v>
      </c>
      <c r="J72" s="775">
        <f t="shared" si="1"/>
        <v>0</v>
      </c>
      <c r="K72" s="776"/>
    </row>
    <row r="73" spans="1:11" hidden="1">
      <c r="A73" s="109">
        <v>55</v>
      </c>
      <c r="B73" s="300"/>
      <c r="C73" s="412">
        <f>' Шаблон материалов'!B56</f>
        <v>0</v>
      </c>
      <c r="D73" s="412">
        <f>' Шаблон материалов'!C56</f>
        <v>0</v>
      </c>
      <c r="E73" s="412">
        <f>' Шаблон материалов'!D56</f>
        <v>0</v>
      </c>
      <c r="F73" s="412">
        <f>' Шаблон материалов'!E56</f>
        <v>0</v>
      </c>
      <c r="G73" s="412">
        <f>' Шаблон материалов'!F56</f>
        <v>0</v>
      </c>
      <c r="H73" s="412"/>
      <c r="I73" s="413">
        <f t="shared" si="0"/>
        <v>0</v>
      </c>
      <c r="J73" s="775">
        <f t="shared" si="1"/>
        <v>0</v>
      </c>
      <c r="K73" s="776"/>
    </row>
    <row r="74" spans="1:11" hidden="1">
      <c r="A74" s="109">
        <v>56</v>
      </c>
      <c r="B74" s="300"/>
      <c r="C74" s="412">
        <f>' Шаблон материалов'!B57</f>
        <v>0</v>
      </c>
      <c r="D74" s="412">
        <f>' Шаблон материалов'!C57</f>
        <v>0</v>
      </c>
      <c r="E74" s="412">
        <f>' Шаблон материалов'!D57</f>
        <v>0</v>
      </c>
      <c r="F74" s="412">
        <f>' Шаблон материалов'!E57</f>
        <v>0</v>
      </c>
      <c r="G74" s="412">
        <f>' Шаблон материалов'!F57</f>
        <v>0</v>
      </c>
      <c r="H74" s="412"/>
      <c r="I74" s="413">
        <f t="shared" si="0"/>
        <v>0</v>
      </c>
      <c r="J74" s="775">
        <f t="shared" si="1"/>
        <v>0</v>
      </c>
      <c r="K74" s="776"/>
    </row>
    <row r="75" spans="1:11" hidden="1">
      <c r="A75" s="109">
        <v>57</v>
      </c>
      <c r="B75" s="300"/>
      <c r="C75" s="412">
        <f>' Шаблон материалов'!B58</f>
        <v>0</v>
      </c>
      <c r="D75" s="412">
        <f>' Шаблон материалов'!C58</f>
        <v>0</v>
      </c>
      <c r="E75" s="412">
        <f>' Шаблон материалов'!D58</f>
        <v>0</v>
      </c>
      <c r="F75" s="412">
        <f>' Шаблон материалов'!E58</f>
        <v>0</v>
      </c>
      <c r="G75" s="412">
        <f>' Шаблон материалов'!F58</f>
        <v>0</v>
      </c>
      <c r="H75" s="412"/>
      <c r="I75" s="413">
        <f t="shared" si="0"/>
        <v>0</v>
      </c>
      <c r="J75" s="775">
        <f t="shared" si="1"/>
        <v>0</v>
      </c>
      <c r="K75" s="776"/>
    </row>
    <row r="76" spans="1:11" hidden="1">
      <c r="A76" s="109">
        <v>58</v>
      </c>
      <c r="B76" s="300"/>
      <c r="C76" s="412">
        <f>' Шаблон материалов'!B59</f>
        <v>0</v>
      </c>
      <c r="D76" s="412">
        <f>' Шаблон материалов'!C59</f>
        <v>0</v>
      </c>
      <c r="E76" s="412">
        <f>' Шаблон материалов'!D59</f>
        <v>0</v>
      </c>
      <c r="F76" s="412">
        <f>' Шаблон материалов'!E59</f>
        <v>0</v>
      </c>
      <c r="G76" s="412">
        <f>' Шаблон материалов'!F59</f>
        <v>0</v>
      </c>
      <c r="H76" s="412"/>
      <c r="I76" s="413">
        <f t="shared" si="0"/>
        <v>0</v>
      </c>
      <c r="J76" s="775">
        <f t="shared" si="1"/>
        <v>0</v>
      </c>
      <c r="K76" s="776"/>
    </row>
    <row r="77" spans="1:11" hidden="1">
      <c r="A77" s="109">
        <v>59</v>
      </c>
      <c r="B77" s="300"/>
      <c r="C77" s="412">
        <f>' Шаблон материалов'!B60</f>
        <v>0</v>
      </c>
      <c r="D77" s="412">
        <f>' Шаблон материалов'!C60</f>
        <v>0</v>
      </c>
      <c r="E77" s="412">
        <f>' Шаблон материалов'!D60</f>
        <v>0</v>
      </c>
      <c r="F77" s="412">
        <f>' Шаблон материалов'!E60</f>
        <v>0</v>
      </c>
      <c r="G77" s="412">
        <f>' Шаблон материалов'!F60</f>
        <v>0</v>
      </c>
      <c r="H77" s="412"/>
      <c r="I77" s="413">
        <f t="shared" si="0"/>
        <v>0</v>
      </c>
      <c r="J77" s="775">
        <f t="shared" si="1"/>
        <v>0</v>
      </c>
      <c r="K77" s="776"/>
    </row>
    <row r="78" spans="1:11" hidden="1">
      <c r="A78" s="109">
        <v>60</v>
      </c>
      <c r="B78" s="300"/>
      <c r="C78" s="412">
        <f>' Шаблон материалов'!B61</f>
        <v>0</v>
      </c>
      <c r="D78" s="412">
        <f>' Шаблон материалов'!C61</f>
        <v>0</v>
      </c>
      <c r="E78" s="412">
        <f>' Шаблон материалов'!D61</f>
        <v>0</v>
      </c>
      <c r="F78" s="412">
        <f>' Шаблон материалов'!E61</f>
        <v>0</v>
      </c>
      <c r="G78" s="412">
        <f>' Шаблон материалов'!F61</f>
        <v>0</v>
      </c>
      <c r="H78" s="412"/>
      <c r="I78" s="413">
        <f t="shared" si="0"/>
        <v>0</v>
      </c>
      <c r="J78" s="775">
        <f t="shared" si="1"/>
        <v>0</v>
      </c>
      <c r="K78" s="776"/>
    </row>
    <row r="79" spans="1:11" hidden="1">
      <c r="A79" s="109">
        <v>61</v>
      </c>
      <c r="B79" s="300"/>
      <c r="C79" s="412">
        <f>' Шаблон материалов'!B62</f>
        <v>0</v>
      </c>
      <c r="D79" s="412">
        <f>' Шаблон материалов'!C62</f>
        <v>0</v>
      </c>
      <c r="E79" s="412">
        <f>' Шаблон материалов'!D62</f>
        <v>0</v>
      </c>
      <c r="F79" s="412">
        <f>' Шаблон материалов'!E62</f>
        <v>0</v>
      </c>
      <c r="G79" s="412">
        <f>' Шаблон материалов'!F62</f>
        <v>0</v>
      </c>
      <c r="H79" s="412"/>
      <c r="I79" s="413">
        <f t="shared" si="0"/>
        <v>0</v>
      </c>
      <c r="J79" s="775">
        <f t="shared" si="1"/>
        <v>0</v>
      </c>
      <c r="K79" s="776"/>
    </row>
    <row r="80" spans="1:11" hidden="1">
      <c r="A80" s="109">
        <v>62</v>
      </c>
      <c r="B80" s="300"/>
      <c r="C80" s="412">
        <f>' Шаблон материалов'!B63</f>
        <v>0</v>
      </c>
      <c r="D80" s="412">
        <f>' Шаблон материалов'!C63</f>
        <v>0</v>
      </c>
      <c r="E80" s="412">
        <f>' Шаблон материалов'!D63</f>
        <v>0</v>
      </c>
      <c r="F80" s="412">
        <f>' Шаблон материалов'!E63</f>
        <v>0</v>
      </c>
      <c r="G80" s="412">
        <f>' Шаблон материалов'!F63</f>
        <v>0</v>
      </c>
      <c r="H80" s="412"/>
      <c r="I80" s="413">
        <f t="shared" si="0"/>
        <v>0</v>
      </c>
      <c r="J80" s="775">
        <f t="shared" si="1"/>
        <v>0</v>
      </c>
      <c r="K80" s="776"/>
    </row>
    <row r="81" spans="1:11" hidden="1">
      <c r="A81" s="109">
        <v>63</v>
      </c>
      <c r="B81" s="300"/>
      <c r="C81" s="412">
        <f>' Шаблон материалов'!B64</f>
        <v>0</v>
      </c>
      <c r="D81" s="412">
        <f>' Шаблон материалов'!C64</f>
        <v>0</v>
      </c>
      <c r="E81" s="412">
        <f>' Шаблон материалов'!D64</f>
        <v>0</v>
      </c>
      <c r="F81" s="412">
        <f>' Шаблон материалов'!E64</f>
        <v>0</v>
      </c>
      <c r="G81" s="412">
        <f>' Шаблон материалов'!F64</f>
        <v>0</v>
      </c>
      <c r="H81" s="412"/>
      <c r="I81" s="413">
        <f t="shared" si="0"/>
        <v>0</v>
      </c>
      <c r="J81" s="775">
        <f t="shared" si="1"/>
        <v>0</v>
      </c>
      <c r="K81" s="776"/>
    </row>
    <row r="82" spans="1:11" hidden="1">
      <c r="A82" s="109">
        <v>64</v>
      </c>
      <c r="B82" s="300"/>
      <c r="C82" s="412">
        <f>' Шаблон материалов'!B65</f>
        <v>0</v>
      </c>
      <c r="D82" s="412">
        <f>' Шаблон материалов'!C65</f>
        <v>0</v>
      </c>
      <c r="E82" s="412">
        <f>' Шаблон материалов'!D65</f>
        <v>0</v>
      </c>
      <c r="F82" s="412">
        <f>' Шаблон материалов'!E65</f>
        <v>0</v>
      </c>
      <c r="G82" s="412">
        <f>' Шаблон материалов'!F65</f>
        <v>0</v>
      </c>
      <c r="H82" s="412"/>
      <c r="I82" s="413">
        <f t="shared" si="0"/>
        <v>0</v>
      </c>
      <c r="J82" s="775">
        <f t="shared" si="1"/>
        <v>0</v>
      </c>
      <c r="K82" s="776"/>
    </row>
    <row r="83" spans="1:11" hidden="1">
      <c r="A83" s="109">
        <v>65</v>
      </c>
      <c r="B83" s="300"/>
      <c r="C83" s="412">
        <f>' Шаблон материалов'!B66</f>
        <v>0</v>
      </c>
      <c r="D83" s="412">
        <f>' Шаблон материалов'!C66</f>
        <v>0</v>
      </c>
      <c r="E83" s="412">
        <f>' Шаблон материалов'!D66</f>
        <v>0</v>
      </c>
      <c r="F83" s="412">
        <f>' Шаблон материалов'!E66</f>
        <v>0</v>
      </c>
      <c r="G83" s="412">
        <f>' Шаблон материалов'!F66</f>
        <v>0</v>
      </c>
      <c r="H83" s="412"/>
      <c r="I83" s="413">
        <f t="shared" ref="I83:I108" si="2">$F$11*H83*D83</f>
        <v>0</v>
      </c>
      <c r="J83" s="775">
        <f t="shared" si="1"/>
        <v>0</v>
      </c>
      <c r="K83" s="776"/>
    </row>
    <row r="84" spans="1:11" hidden="1">
      <c r="A84" s="109">
        <v>66</v>
      </c>
      <c r="B84" s="300"/>
      <c r="C84" s="412">
        <f>' Шаблон материалов'!B67</f>
        <v>0</v>
      </c>
      <c r="D84" s="412">
        <f>' Шаблон материалов'!C67</f>
        <v>0</v>
      </c>
      <c r="E84" s="412">
        <f>' Шаблон материалов'!D67</f>
        <v>0</v>
      </c>
      <c r="F84" s="412">
        <f>' Шаблон материалов'!E67</f>
        <v>0</v>
      </c>
      <c r="G84" s="412">
        <f>' Шаблон материалов'!F67</f>
        <v>0</v>
      </c>
      <c r="H84" s="412"/>
      <c r="I84" s="413">
        <f t="shared" si="2"/>
        <v>0</v>
      </c>
      <c r="J84" s="775">
        <f t="shared" ref="J84:J108" si="3">G84*I84*E84</f>
        <v>0</v>
      </c>
      <c r="K84" s="776"/>
    </row>
    <row r="85" spans="1:11" hidden="1">
      <c r="A85" s="109">
        <v>67</v>
      </c>
      <c r="B85" s="300"/>
      <c r="C85" s="412">
        <f>' Шаблон материалов'!B68</f>
        <v>0</v>
      </c>
      <c r="D85" s="412">
        <f>' Шаблон материалов'!C68</f>
        <v>0</v>
      </c>
      <c r="E85" s="412">
        <f>' Шаблон материалов'!D68</f>
        <v>0</v>
      </c>
      <c r="F85" s="412">
        <f>' Шаблон материалов'!E68</f>
        <v>0</v>
      </c>
      <c r="G85" s="412">
        <f>' Шаблон материалов'!F68</f>
        <v>0</v>
      </c>
      <c r="H85" s="412"/>
      <c r="I85" s="413">
        <f t="shared" si="2"/>
        <v>0</v>
      </c>
      <c r="J85" s="775">
        <f t="shared" si="3"/>
        <v>0</v>
      </c>
      <c r="K85" s="776"/>
    </row>
    <row r="86" spans="1:11" hidden="1">
      <c r="A86" s="109">
        <v>68</v>
      </c>
      <c r="B86" s="300"/>
      <c r="C86" s="412">
        <f>' Шаблон материалов'!B69</f>
        <v>0</v>
      </c>
      <c r="D86" s="412">
        <f>' Шаблон материалов'!C69</f>
        <v>0</v>
      </c>
      <c r="E86" s="412">
        <f>' Шаблон материалов'!D69</f>
        <v>0</v>
      </c>
      <c r="F86" s="412">
        <f>' Шаблон материалов'!E69</f>
        <v>0</v>
      </c>
      <c r="G86" s="412">
        <f>' Шаблон материалов'!F69</f>
        <v>0</v>
      </c>
      <c r="H86" s="412"/>
      <c r="I86" s="413">
        <f t="shared" si="2"/>
        <v>0</v>
      </c>
      <c r="J86" s="775">
        <f t="shared" si="3"/>
        <v>0</v>
      </c>
      <c r="K86" s="776"/>
    </row>
    <row r="87" spans="1:11" hidden="1">
      <c r="A87" s="109">
        <v>69</v>
      </c>
      <c r="B87" s="300"/>
      <c r="C87" s="412">
        <f>' Шаблон материалов'!B70</f>
        <v>0</v>
      </c>
      <c r="D87" s="412">
        <f>' Шаблон материалов'!C70</f>
        <v>0</v>
      </c>
      <c r="E87" s="412">
        <f>' Шаблон материалов'!D70</f>
        <v>0</v>
      </c>
      <c r="F87" s="412">
        <f>' Шаблон материалов'!E70</f>
        <v>0</v>
      </c>
      <c r="G87" s="412">
        <f>' Шаблон материалов'!F70</f>
        <v>0</v>
      </c>
      <c r="H87" s="412"/>
      <c r="I87" s="413">
        <f t="shared" si="2"/>
        <v>0</v>
      </c>
      <c r="J87" s="775">
        <f t="shared" si="3"/>
        <v>0</v>
      </c>
      <c r="K87" s="776"/>
    </row>
    <row r="88" spans="1:11" hidden="1">
      <c r="A88" s="109">
        <v>70</v>
      </c>
      <c r="B88" s="300"/>
      <c r="C88" s="412">
        <f>' Шаблон материалов'!B71</f>
        <v>0</v>
      </c>
      <c r="D88" s="412">
        <f>' Шаблон материалов'!C71</f>
        <v>0</v>
      </c>
      <c r="E88" s="412">
        <f>' Шаблон материалов'!D71</f>
        <v>0</v>
      </c>
      <c r="F88" s="412">
        <f>' Шаблон материалов'!E71</f>
        <v>0</v>
      </c>
      <c r="G88" s="412">
        <f>' Шаблон материалов'!F71</f>
        <v>0</v>
      </c>
      <c r="H88" s="412"/>
      <c r="I88" s="413">
        <f t="shared" si="2"/>
        <v>0</v>
      </c>
      <c r="J88" s="775">
        <f t="shared" si="3"/>
        <v>0</v>
      </c>
      <c r="K88" s="776"/>
    </row>
    <row r="89" spans="1:11">
      <c r="A89" s="109">
        <v>71</v>
      </c>
      <c r="B89" s="300"/>
      <c r="C89" s="412">
        <f>' Шаблон материалов'!B72</f>
        <v>0</v>
      </c>
      <c r="D89" s="412">
        <v>1</v>
      </c>
      <c r="E89" s="412">
        <v>1</v>
      </c>
      <c r="F89" s="412">
        <f>' Шаблон материалов'!E72</f>
        <v>0</v>
      </c>
      <c r="G89" s="412">
        <f>' Шаблон материалов'!F72</f>
        <v>0</v>
      </c>
      <c r="H89" s="412">
        <v>1</v>
      </c>
      <c r="I89" s="413">
        <f t="shared" si="2"/>
        <v>0</v>
      </c>
      <c r="J89" s="775">
        <f t="shared" si="3"/>
        <v>0</v>
      </c>
      <c r="K89" s="776"/>
    </row>
    <row r="90" spans="1:11" hidden="1">
      <c r="A90" s="109">
        <v>72</v>
      </c>
      <c r="B90" s="300"/>
      <c r="C90" s="412">
        <f>' Шаблон материалов'!B73</f>
        <v>0</v>
      </c>
      <c r="D90" s="412">
        <f>' Шаблон материалов'!C73</f>
        <v>0</v>
      </c>
      <c r="E90" s="412">
        <f>' Шаблон материалов'!D73</f>
        <v>0</v>
      </c>
      <c r="F90" s="412">
        <f>' Шаблон материалов'!E73</f>
        <v>0</v>
      </c>
      <c r="G90" s="412">
        <f>' Шаблон материалов'!F73</f>
        <v>0</v>
      </c>
      <c r="H90" s="412"/>
      <c r="I90" s="413">
        <f t="shared" si="2"/>
        <v>0</v>
      </c>
      <c r="J90" s="775">
        <f t="shared" si="3"/>
        <v>0</v>
      </c>
      <c r="K90" s="776"/>
    </row>
    <row r="91" spans="1:11" hidden="1">
      <c r="A91" s="109">
        <v>73</v>
      </c>
      <c r="B91" s="300"/>
      <c r="C91" s="412">
        <f>' Шаблон материалов'!B74</f>
        <v>0</v>
      </c>
      <c r="D91" s="412">
        <f>' Шаблон материалов'!C74</f>
        <v>0</v>
      </c>
      <c r="E91" s="412">
        <f>' Шаблон материалов'!D74</f>
        <v>0</v>
      </c>
      <c r="F91" s="412">
        <f>' Шаблон материалов'!E74</f>
        <v>0</v>
      </c>
      <c r="G91" s="412">
        <f>' Шаблон материалов'!F74</f>
        <v>0</v>
      </c>
      <c r="H91" s="412"/>
      <c r="I91" s="413">
        <f t="shared" si="2"/>
        <v>0</v>
      </c>
      <c r="J91" s="775">
        <f t="shared" si="3"/>
        <v>0</v>
      </c>
      <c r="K91" s="776"/>
    </row>
    <row r="92" spans="1:11" hidden="1">
      <c r="A92" s="109">
        <v>74</v>
      </c>
      <c r="B92" s="300"/>
      <c r="C92" s="412">
        <f>' Шаблон материалов'!B75</f>
        <v>0</v>
      </c>
      <c r="D92" s="412">
        <f>' Шаблон материалов'!C75</f>
        <v>0</v>
      </c>
      <c r="E92" s="412">
        <f>' Шаблон материалов'!D75</f>
        <v>0</v>
      </c>
      <c r="F92" s="412">
        <f>' Шаблон материалов'!E75</f>
        <v>0</v>
      </c>
      <c r="G92" s="412">
        <f>' Шаблон материалов'!F75</f>
        <v>0</v>
      </c>
      <c r="H92" s="412"/>
      <c r="I92" s="413">
        <f t="shared" si="2"/>
        <v>0</v>
      </c>
      <c r="J92" s="775">
        <f t="shared" si="3"/>
        <v>0</v>
      </c>
      <c r="K92" s="776"/>
    </row>
    <row r="93" spans="1:11" hidden="1">
      <c r="A93" s="109">
        <v>75</v>
      </c>
      <c r="B93" s="300"/>
      <c r="C93" s="412">
        <f>' Шаблон материалов'!B76</f>
        <v>0</v>
      </c>
      <c r="D93" s="412">
        <f>' Шаблон материалов'!C76</f>
        <v>0</v>
      </c>
      <c r="E93" s="412">
        <f>' Шаблон материалов'!D76</f>
        <v>0</v>
      </c>
      <c r="F93" s="412">
        <f>' Шаблон материалов'!E76</f>
        <v>0</v>
      </c>
      <c r="G93" s="412">
        <f>' Шаблон материалов'!F76</f>
        <v>0</v>
      </c>
      <c r="H93" s="412"/>
      <c r="I93" s="413">
        <f t="shared" si="2"/>
        <v>0</v>
      </c>
      <c r="J93" s="775">
        <f t="shared" si="3"/>
        <v>0</v>
      </c>
      <c r="K93" s="776"/>
    </row>
    <row r="94" spans="1:11" hidden="1">
      <c r="A94" s="109">
        <v>76</v>
      </c>
      <c r="B94" s="300"/>
      <c r="C94" s="412">
        <f>' Шаблон материалов'!B77</f>
        <v>0</v>
      </c>
      <c r="D94" s="412">
        <f>' Шаблон материалов'!C77</f>
        <v>0</v>
      </c>
      <c r="E94" s="412">
        <f>' Шаблон материалов'!D77</f>
        <v>0</v>
      </c>
      <c r="F94" s="412">
        <f>' Шаблон материалов'!E77</f>
        <v>0</v>
      </c>
      <c r="G94" s="412">
        <f>' Шаблон материалов'!F77</f>
        <v>0</v>
      </c>
      <c r="H94" s="412"/>
      <c r="I94" s="413">
        <f t="shared" si="2"/>
        <v>0</v>
      </c>
      <c r="J94" s="775">
        <f t="shared" si="3"/>
        <v>0</v>
      </c>
      <c r="K94" s="776"/>
    </row>
    <row r="95" spans="1:11" hidden="1">
      <c r="A95" s="109">
        <v>77</v>
      </c>
      <c r="B95" s="300"/>
      <c r="C95" s="412">
        <f>' Шаблон материалов'!B78</f>
        <v>0</v>
      </c>
      <c r="D95" s="412">
        <f>' Шаблон материалов'!C78</f>
        <v>0</v>
      </c>
      <c r="E95" s="412">
        <f>' Шаблон материалов'!D78</f>
        <v>0</v>
      </c>
      <c r="F95" s="412">
        <f>' Шаблон материалов'!E78</f>
        <v>0</v>
      </c>
      <c r="G95" s="412">
        <f>' Шаблон материалов'!F78</f>
        <v>0</v>
      </c>
      <c r="H95" s="412"/>
      <c r="I95" s="413">
        <f t="shared" si="2"/>
        <v>0</v>
      </c>
      <c r="J95" s="775">
        <f t="shared" si="3"/>
        <v>0</v>
      </c>
      <c r="K95" s="776"/>
    </row>
    <row r="96" spans="1:11" hidden="1">
      <c r="A96" s="109">
        <v>78</v>
      </c>
      <c r="B96" s="300"/>
      <c r="C96" s="412">
        <f>' Шаблон материалов'!B79</f>
        <v>0</v>
      </c>
      <c r="D96" s="412">
        <f>' Шаблон материалов'!C79</f>
        <v>0</v>
      </c>
      <c r="E96" s="412">
        <f>' Шаблон материалов'!D79</f>
        <v>0</v>
      </c>
      <c r="F96" s="412">
        <f>' Шаблон материалов'!E79</f>
        <v>0</v>
      </c>
      <c r="G96" s="412">
        <f>' Шаблон материалов'!F79</f>
        <v>0</v>
      </c>
      <c r="H96" s="412"/>
      <c r="I96" s="413">
        <f t="shared" si="2"/>
        <v>0</v>
      </c>
      <c r="J96" s="775">
        <f t="shared" si="3"/>
        <v>0</v>
      </c>
      <c r="K96" s="776"/>
    </row>
    <row r="97" spans="1:11" hidden="1">
      <c r="A97" s="109">
        <v>79</v>
      </c>
      <c r="B97" s="300"/>
      <c r="C97" s="412">
        <f>' Шаблон материалов'!B80</f>
        <v>0</v>
      </c>
      <c r="D97" s="412">
        <f>' Шаблон материалов'!C80</f>
        <v>0</v>
      </c>
      <c r="E97" s="412">
        <f>' Шаблон материалов'!D80</f>
        <v>0</v>
      </c>
      <c r="F97" s="412">
        <f>' Шаблон материалов'!E80</f>
        <v>0</v>
      </c>
      <c r="G97" s="412">
        <f>' Шаблон материалов'!F80</f>
        <v>0</v>
      </c>
      <c r="H97" s="412"/>
      <c r="I97" s="413">
        <f t="shared" si="2"/>
        <v>0</v>
      </c>
      <c r="J97" s="775">
        <f t="shared" si="3"/>
        <v>0</v>
      </c>
      <c r="K97" s="776"/>
    </row>
    <row r="98" spans="1:11" hidden="1">
      <c r="A98" s="109">
        <v>80</v>
      </c>
      <c r="B98" s="300"/>
      <c r="C98" s="412">
        <f>' Шаблон материалов'!B81</f>
        <v>0</v>
      </c>
      <c r="D98" s="412">
        <f>' Шаблон материалов'!C81</f>
        <v>0</v>
      </c>
      <c r="E98" s="412">
        <f>' Шаблон материалов'!D81</f>
        <v>0</v>
      </c>
      <c r="F98" s="412">
        <f>' Шаблон материалов'!E81</f>
        <v>0</v>
      </c>
      <c r="G98" s="412">
        <f>' Шаблон материалов'!F81</f>
        <v>0</v>
      </c>
      <c r="H98" s="412"/>
      <c r="I98" s="413">
        <f t="shared" si="2"/>
        <v>0</v>
      </c>
      <c r="J98" s="775">
        <f t="shared" si="3"/>
        <v>0</v>
      </c>
      <c r="K98" s="776"/>
    </row>
    <row r="99" spans="1:11" hidden="1">
      <c r="A99" s="109">
        <v>81</v>
      </c>
      <c r="B99" s="300"/>
      <c r="C99" s="412">
        <f>' Шаблон материалов'!B82</f>
        <v>0</v>
      </c>
      <c r="D99" s="412">
        <f>' Шаблон материалов'!C82</f>
        <v>0</v>
      </c>
      <c r="E99" s="412">
        <f>' Шаблон материалов'!D82</f>
        <v>0</v>
      </c>
      <c r="F99" s="412">
        <f>' Шаблон материалов'!E82</f>
        <v>0</v>
      </c>
      <c r="G99" s="412">
        <f>' Шаблон материалов'!F82</f>
        <v>0</v>
      </c>
      <c r="H99" s="412"/>
      <c r="I99" s="413">
        <f t="shared" si="2"/>
        <v>0</v>
      </c>
      <c r="J99" s="775">
        <f t="shared" si="3"/>
        <v>0</v>
      </c>
      <c r="K99" s="776"/>
    </row>
    <row r="100" spans="1:11" hidden="1">
      <c r="A100" s="109">
        <v>82</v>
      </c>
      <c r="B100" s="300"/>
      <c r="C100" s="412">
        <f>' Шаблон материалов'!B83</f>
        <v>0</v>
      </c>
      <c r="D100" s="412">
        <f>' Шаблон материалов'!C83</f>
        <v>0</v>
      </c>
      <c r="E100" s="412">
        <f>' Шаблон материалов'!D83</f>
        <v>0</v>
      </c>
      <c r="F100" s="412">
        <f>' Шаблон материалов'!E83</f>
        <v>0</v>
      </c>
      <c r="G100" s="412">
        <f>' Шаблон материалов'!F83</f>
        <v>0</v>
      </c>
      <c r="H100" s="412"/>
      <c r="I100" s="413">
        <f t="shared" si="2"/>
        <v>0</v>
      </c>
      <c r="J100" s="775">
        <f t="shared" si="3"/>
        <v>0</v>
      </c>
      <c r="K100" s="776"/>
    </row>
    <row r="101" spans="1:11" hidden="1">
      <c r="A101" s="109">
        <v>83</v>
      </c>
      <c r="B101" s="300"/>
      <c r="C101" s="412">
        <f>' Шаблон материалов'!B84</f>
        <v>0</v>
      </c>
      <c r="D101" s="412">
        <f>' Шаблон материалов'!C84</f>
        <v>0</v>
      </c>
      <c r="E101" s="412">
        <f>' Шаблон материалов'!D84</f>
        <v>0</v>
      </c>
      <c r="F101" s="412">
        <f>' Шаблон материалов'!E84</f>
        <v>0</v>
      </c>
      <c r="G101" s="412">
        <f>' Шаблон материалов'!F84</f>
        <v>0</v>
      </c>
      <c r="H101" s="412"/>
      <c r="I101" s="413">
        <f t="shared" si="2"/>
        <v>0</v>
      </c>
      <c r="J101" s="775">
        <f t="shared" si="3"/>
        <v>0</v>
      </c>
      <c r="K101" s="776"/>
    </row>
    <row r="102" spans="1:11" hidden="1">
      <c r="A102" s="109">
        <v>84</v>
      </c>
      <c r="B102" s="300"/>
      <c r="C102" s="412">
        <f>' Шаблон материалов'!B85</f>
        <v>0</v>
      </c>
      <c r="D102" s="412">
        <f>' Шаблон материалов'!C85</f>
        <v>0</v>
      </c>
      <c r="E102" s="412">
        <f>' Шаблон материалов'!D85</f>
        <v>0</v>
      </c>
      <c r="F102" s="412">
        <f>' Шаблон материалов'!E85</f>
        <v>0</v>
      </c>
      <c r="G102" s="412">
        <f>' Шаблон материалов'!F85</f>
        <v>0</v>
      </c>
      <c r="H102" s="412"/>
      <c r="I102" s="413">
        <f t="shared" si="2"/>
        <v>0</v>
      </c>
      <c r="J102" s="775">
        <f t="shared" si="3"/>
        <v>0</v>
      </c>
      <c r="K102" s="776"/>
    </row>
    <row r="103" spans="1:11" hidden="1">
      <c r="A103" s="109">
        <v>85</v>
      </c>
      <c r="B103" s="300"/>
      <c r="C103" s="412">
        <f>' Шаблон материалов'!B86</f>
        <v>0</v>
      </c>
      <c r="D103" s="412">
        <f>' Шаблон материалов'!C86</f>
        <v>0</v>
      </c>
      <c r="E103" s="412">
        <f>' Шаблон материалов'!D86</f>
        <v>0</v>
      </c>
      <c r="F103" s="412">
        <f>' Шаблон материалов'!E86</f>
        <v>0</v>
      </c>
      <c r="G103" s="412">
        <f>' Шаблон материалов'!F86</f>
        <v>0</v>
      </c>
      <c r="H103" s="412"/>
      <c r="I103" s="413">
        <f t="shared" si="2"/>
        <v>0</v>
      </c>
      <c r="J103" s="775">
        <f t="shared" si="3"/>
        <v>0</v>
      </c>
      <c r="K103" s="776"/>
    </row>
    <row r="104" spans="1:11" hidden="1">
      <c r="A104" s="109">
        <v>86</v>
      </c>
      <c r="B104" s="300"/>
      <c r="C104" s="412">
        <f>' Шаблон материалов'!B87</f>
        <v>0</v>
      </c>
      <c r="D104" s="412">
        <f>' Шаблон материалов'!C87</f>
        <v>0</v>
      </c>
      <c r="E104" s="412">
        <f>' Шаблон материалов'!D87</f>
        <v>0</v>
      </c>
      <c r="F104" s="412">
        <f>' Шаблон материалов'!E87</f>
        <v>0</v>
      </c>
      <c r="G104" s="412">
        <f>' Шаблон материалов'!F87</f>
        <v>0</v>
      </c>
      <c r="H104" s="412"/>
      <c r="I104" s="413">
        <f t="shared" si="2"/>
        <v>0</v>
      </c>
      <c r="J104" s="775">
        <f t="shared" si="3"/>
        <v>0</v>
      </c>
      <c r="K104" s="776"/>
    </row>
    <row r="105" spans="1:11" hidden="1">
      <c r="A105" s="109">
        <v>87</v>
      </c>
      <c r="B105" s="300"/>
      <c r="C105" s="412">
        <f>' Шаблон материалов'!B88</f>
        <v>0</v>
      </c>
      <c r="D105" s="412">
        <f>' Шаблон материалов'!C88</f>
        <v>0</v>
      </c>
      <c r="E105" s="412">
        <f>' Шаблон материалов'!D88</f>
        <v>0</v>
      </c>
      <c r="F105" s="412">
        <f>' Шаблон материалов'!E88</f>
        <v>0</v>
      </c>
      <c r="G105" s="412">
        <f>' Шаблон материалов'!F88</f>
        <v>0</v>
      </c>
      <c r="H105" s="412"/>
      <c r="I105" s="413">
        <f t="shared" si="2"/>
        <v>0</v>
      </c>
      <c r="J105" s="775">
        <f t="shared" si="3"/>
        <v>0</v>
      </c>
      <c r="K105" s="776"/>
    </row>
    <row r="106" spans="1:11" hidden="1">
      <c r="A106" s="109">
        <v>88</v>
      </c>
      <c r="B106" s="300"/>
      <c r="C106" s="412">
        <f>' Шаблон материалов'!B89</f>
        <v>0</v>
      </c>
      <c r="D106" s="412">
        <f>' Шаблон материалов'!C89</f>
        <v>0</v>
      </c>
      <c r="E106" s="412">
        <f>' Шаблон материалов'!D89</f>
        <v>0</v>
      </c>
      <c r="F106" s="412">
        <f>' Шаблон материалов'!E89</f>
        <v>0</v>
      </c>
      <c r="G106" s="412">
        <f>' Шаблон материалов'!F89</f>
        <v>0</v>
      </c>
      <c r="H106" s="412"/>
      <c r="I106" s="413">
        <f t="shared" si="2"/>
        <v>0</v>
      </c>
      <c r="J106" s="775">
        <f t="shared" si="3"/>
        <v>0</v>
      </c>
      <c r="K106" s="776"/>
    </row>
    <row r="107" spans="1:11" hidden="1">
      <c r="A107" s="109">
        <v>89</v>
      </c>
      <c r="B107" s="300"/>
      <c r="C107" s="412">
        <f>' Шаблон материалов'!B90</f>
        <v>0</v>
      </c>
      <c r="D107" s="412">
        <f>' Шаблон материалов'!C90</f>
        <v>0</v>
      </c>
      <c r="E107" s="412">
        <f>' Шаблон материалов'!D90</f>
        <v>0</v>
      </c>
      <c r="F107" s="412">
        <f>' Шаблон материалов'!E90</f>
        <v>0</v>
      </c>
      <c r="G107" s="412">
        <f>' Шаблон материалов'!F90</f>
        <v>0</v>
      </c>
      <c r="H107" s="412"/>
      <c r="I107" s="413">
        <f t="shared" si="2"/>
        <v>0</v>
      </c>
      <c r="J107" s="775">
        <f t="shared" si="3"/>
        <v>0</v>
      </c>
      <c r="K107" s="776"/>
    </row>
    <row r="108" spans="1:11" hidden="1">
      <c r="A108" s="109">
        <v>90</v>
      </c>
      <c r="B108" s="300"/>
      <c r="C108" s="412">
        <f>' Шаблон материалов'!B91</f>
        <v>0</v>
      </c>
      <c r="D108" s="412">
        <f>' Шаблон материалов'!C91</f>
        <v>0</v>
      </c>
      <c r="E108" s="412">
        <f>' Шаблон материалов'!D91</f>
        <v>0</v>
      </c>
      <c r="F108" s="412">
        <f>' Шаблон материалов'!E91</f>
        <v>0</v>
      </c>
      <c r="G108" s="412">
        <f>' Шаблон материалов'!F91</f>
        <v>0</v>
      </c>
      <c r="H108" s="412"/>
      <c r="I108" s="413">
        <f t="shared" si="2"/>
        <v>0</v>
      </c>
      <c r="J108" s="775">
        <f t="shared" si="3"/>
        <v>0</v>
      </c>
      <c r="K108" s="776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55" t="s">
        <v>116</v>
      </c>
      <c r="E110" s="755"/>
      <c r="F110" s="755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15.75">
      <c r="A112" s="177"/>
      <c r="B112" s="177"/>
      <c r="C112" s="760" t="s">
        <v>38</v>
      </c>
      <c r="D112" s="760"/>
      <c r="E112" s="760"/>
      <c r="F112" s="760"/>
      <c r="G112" s="760"/>
      <c r="H112" s="760"/>
      <c r="I112" s="760"/>
      <c r="J112" s="760"/>
      <c r="K112" s="760"/>
    </row>
    <row r="113" spans="1:11" ht="15.75">
      <c r="A113" s="740" t="s">
        <v>150</v>
      </c>
      <c r="B113" s="741"/>
      <c r="C113" s="742"/>
      <c r="D113" s="175"/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43"/>
      <c r="B114" s="744"/>
      <c r="C114" s="745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63" t="s">
        <v>7</v>
      </c>
      <c r="B117" s="765" t="s">
        <v>178</v>
      </c>
      <c r="C117" s="767" t="s">
        <v>151</v>
      </c>
      <c r="D117" s="379" t="s">
        <v>23449</v>
      </c>
      <c r="E117" s="769" t="s">
        <v>113</v>
      </c>
      <c r="F117" s="771" t="s">
        <v>118</v>
      </c>
      <c r="G117" s="767" t="s">
        <v>26</v>
      </c>
      <c r="H117" s="767" t="s">
        <v>117</v>
      </c>
      <c r="I117" s="773" t="s">
        <v>27</v>
      </c>
      <c r="J117" s="761" t="s">
        <v>10</v>
      </c>
      <c r="K117" s="762"/>
    </row>
    <row r="118" spans="1:11">
      <c r="A118" s="764"/>
      <c r="B118" s="766"/>
      <c r="C118" s="768"/>
      <c r="D118" s="431">
        <f>K9</f>
        <v>0.8</v>
      </c>
      <c r="E118" s="770"/>
      <c r="F118" s="772"/>
      <c r="G118" s="768"/>
      <c r="H118" s="768"/>
      <c r="I118" s="774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0.8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 t="s">
        <v>23594</v>
      </c>
      <c r="D120" s="430">
        <f t="shared" ref="D120:D174" si="4">$D$118</f>
        <v>0.8</v>
      </c>
      <c r="E120" s="419">
        <v>1</v>
      </c>
      <c r="F120" s="276">
        <v>1</v>
      </c>
      <c r="G120" s="291">
        <v>5</v>
      </c>
      <c r="H120" s="3">
        <f t="shared" ref="H120:H172" si="5">$F$11</f>
        <v>0</v>
      </c>
      <c r="I120" s="53">
        <f t="shared" ref="I120:I174" si="6">IF(D120=0,0,(G120/60*H120/D120+F120/60)*E120)</f>
        <v>1.6666666666666666E-2</v>
      </c>
      <c r="J120" s="53">
        <f>I120*инф.!$D$1</f>
        <v>4.166666666666667</v>
      </c>
      <c r="K120" s="53">
        <f>IF(I120=0,0,(инф.!$C$1)*I120)</f>
        <v>16.666666666666668</v>
      </c>
    </row>
    <row r="121" spans="1:11">
      <c r="A121" s="3">
        <v>3</v>
      </c>
      <c r="B121" s="276"/>
      <c r="C121" s="278"/>
      <c r="D121" s="430">
        <f t="shared" si="4"/>
        <v>0.8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0.8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0.8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0.8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0.8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0.8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0.8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0.8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0.8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0.8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0.8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0.8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0.8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0.8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0.8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0.8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0.8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0.8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0.8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0.8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4"/>
        <v>0.8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4"/>
        <v>0.8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0.8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0.8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0.8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0.8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0.8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0.8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0.8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0.8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0.8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0.8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0.8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0.8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0.8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0.8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0.8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0.8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0.8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0.8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0.8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0.8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0.8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0.8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0.8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0.8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0.8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0.8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0.8</v>
      </c>
      <c r="E169" s="421"/>
      <c r="F169" s="239"/>
      <c r="G169" s="241">
        <f>E115</f>
        <v>0</v>
      </c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0.8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0.8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0.8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0.8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0.8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16.666666666666668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16</v>
      </c>
      <c r="H177" s="10" t="s">
        <v>121</v>
      </c>
      <c r="I177" s="9">
        <f>SUM(I119:I176)</f>
        <v>1.6666666666666666E-2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16.666666666666668</v>
      </c>
      <c r="G180" s="753"/>
      <c r="H180" s="753"/>
      <c r="I180" s="753"/>
      <c r="J180" s="753"/>
      <c r="K180" s="753"/>
    </row>
    <row r="181" spans="1:14" ht="15.75">
      <c r="A181" s="281" t="s">
        <v>101</v>
      </c>
      <c r="B181" s="281"/>
      <c r="C181" s="754"/>
      <c r="D181" s="754"/>
      <c r="E181" s="754"/>
      <c r="F181" s="754"/>
      <c r="G181" s="754"/>
      <c r="H181" s="754"/>
      <c r="I181" s="754"/>
      <c r="J181" s="754"/>
      <c r="K181" s="754"/>
    </row>
    <row r="182" spans="1:14" ht="15.75">
      <c r="A182" s="747"/>
      <c r="B182" s="747"/>
      <c r="C182" s="747"/>
      <c r="D182" s="747"/>
      <c r="E182" s="747"/>
      <c r="F182" s="747"/>
      <c r="G182" s="747"/>
      <c r="H182" s="747"/>
      <c r="I182" s="747"/>
      <c r="J182" s="747"/>
      <c r="K182" s="747"/>
    </row>
    <row r="183" spans="1:14" ht="15.75">
      <c r="A183" s="747"/>
      <c r="B183" s="747"/>
      <c r="C183" s="747"/>
      <c r="D183" s="747"/>
      <c r="E183" s="747"/>
      <c r="F183" s="747"/>
      <c r="G183" s="747"/>
      <c r="H183" s="747"/>
      <c r="I183" s="747"/>
      <c r="J183" s="747"/>
      <c r="K183" s="747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37" t="str">
        <f>изд.1!A185</f>
        <v>Топоров Э.В.</v>
      </c>
      <c r="B185" s="737"/>
      <c r="C185" s="737"/>
      <c r="D185" s="737"/>
      <c r="E185" s="245"/>
      <c r="F185" s="245"/>
      <c r="G185" s="245"/>
      <c r="H185" s="737"/>
      <c r="I185" s="737"/>
      <c r="J185" s="737"/>
      <c r="K185" s="737"/>
    </row>
    <row r="186" spans="1:14">
      <c r="A186" s="738"/>
      <c r="B186" s="738"/>
      <c r="C186" s="738"/>
      <c r="D186" s="738"/>
      <c r="E186" s="248"/>
      <c r="F186" s="248"/>
      <c r="G186" s="248"/>
      <c r="H186" s="738"/>
      <c r="I186" s="738"/>
      <c r="J186" s="738"/>
      <c r="K186" s="738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17" t="str">
        <f>$A$3</f>
        <v>ООО БАЛТИК-ЛАЙТ</v>
      </c>
      <c r="D191" s="717"/>
      <c r="E191" s="717"/>
      <c r="F191" s="717"/>
      <c r="G191" s="717"/>
      <c r="H191" s="717"/>
      <c r="I191" s="717"/>
      <c r="J191" s="717"/>
      <c r="K191" s="717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8" t="s">
        <v>23459</v>
      </c>
      <c r="K192" s="719"/>
    </row>
    <row r="193" spans="1:11">
      <c r="A193" s="720">
        <v>1</v>
      </c>
      <c r="B193" s="722"/>
      <c r="C193" s="724" t="str">
        <f>C119</f>
        <v>Подготовка рабоч. проекта на производство</v>
      </c>
      <c r="D193" s="726"/>
      <c r="E193" s="736"/>
      <c r="F193" s="353"/>
      <c r="G193" s="730"/>
      <c r="H193" s="726"/>
      <c r="I193" s="357">
        <f>D193*E193</f>
        <v>0</v>
      </c>
      <c r="J193" s="732"/>
      <c r="K193" s="733"/>
    </row>
    <row r="194" spans="1:11" ht="15.75" thickBot="1">
      <c r="A194" s="721"/>
      <c r="B194" s="723"/>
      <c r="C194" s="725"/>
      <c r="D194" s="727"/>
      <c r="E194" s="729"/>
      <c r="F194" s="351"/>
      <c r="G194" s="731"/>
      <c r="H194" s="727"/>
      <c r="I194" s="358"/>
      <c r="J194" s="734"/>
      <c r="K194" s="735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7" t="str">
        <f>$A$3</f>
        <v>ООО БАЛТИК-ЛАЙТ</v>
      </c>
      <c r="D196" s="717"/>
      <c r="E196" s="717"/>
      <c r="F196" s="717"/>
      <c r="G196" s="717"/>
      <c r="H196" s="717"/>
      <c r="I196" s="717"/>
      <c r="J196" s="717"/>
      <c r="K196" s="717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8" t="s">
        <v>23459</v>
      </c>
      <c r="K197" s="719"/>
    </row>
    <row r="198" spans="1:11">
      <c r="A198" s="720">
        <v>2</v>
      </c>
      <c r="B198" s="722"/>
      <c r="C198" s="724" t="str">
        <f>C120</f>
        <v>Замена фотореле</v>
      </c>
      <c r="D198" s="726"/>
      <c r="E198" s="728" t="e">
        <f>J120/H120</f>
        <v>#DIV/0!</v>
      </c>
      <c r="F198" s="353"/>
      <c r="G198" s="730"/>
      <c r="H198" s="726">
        <v>1</v>
      </c>
      <c r="I198" s="357" t="e">
        <f>D198*E198</f>
        <v>#DIV/0!</v>
      </c>
      <c r="J198" s="732"/>
      <c r="K198" s="733"/>
    </row>
    <row r="199" spans="1:11" ht="15.75" thickBot="1">
      <c r="A199" s="721"/>
      <c r="B199" s="723"/>
      <c r="C199" s="725"/>
      <c r="D199" s="727"/>
      <c r="E199" s="729"/>
      <c r="F199" s="351"/>
      <c r="G199" s="731"/>
      <c r="H199" s="727"/>
      <c r="I199" s="358"/>
      <c r="J199" s="734"/>
      <c r="K199" s="735"/>
    </row>
    <row r="200" spans="1:11" ht="15.75" thickBot="1"/>
    <row r="201" spans="1:11" ht="16.5" thickBot="1">
      <c r="A201" s="370"/>
      <c r="B201" s="370"/>
      <c r="C201" s="717" t="str">
        <f>$A$3</f>
        <v>ООО БАЛТИК-ЛАЙТ</v>
      </c>
      <c r="D201" s="717"/>
      <c r="E201" s="717"/>
      <c r="F201" s="717"/>
      <c r="G201" s="717"/>
      <c r="H201" s="717"/>
      <c r="I201" s="717"/>
      <c r="J201" s="717"/>
      <c r="K201" s="717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8" t="s">
        <v>23459</v>
      </c>
      <c r="K202" s="719"/>
    </row>
    <row r="203" spans="1:11">
      <c r="A203" s="720">
        <v>3</v>
      </c>
      <c r="B203" s="722"/>
      <c r="C203" s="724">
        <f>C121</f>
        <v>0</v>
      </c>
      <c r="D203" s="726"/>
      <c r="E203" s="728" t="e">
        <f>J121/H121</f>
        <v>#DIV/0!</v>
      </c>
      <c r="F203" s="353"/>
      <c r="G203" s="730"/>
      <c r="H203" s="726">
        <v>1</v>
      </c>
      <c r="I203" s="357" t="e">
        <f>D203*E203</f>
        <v>#DIV/0!</v>
      </c>
      <c r="J203" s="732"/>
      <c r="K203" s="733"/>
    </row>
    <row r="204" spans="1:11" ht="15.75" thickBot="1">
      <c r="A204" s="721"/>
      <c r="B204" s="723"/>
      <c r="C204" s="725"/>
      <c r="D204" s="727"/>
      <c r="E204" s="729"/>
      <c r="F204" s="351"/>
      <c r="G204" s="731"/>
      <c r="H204" s="727"/>
      <c r="I204" s="358"/>
      <c r="J204" s="734"/>
      <c r="K204" s="735"/>
    </row>
    <row r="205" spans="1:11" ht="15.75" thickBot="1"/>
    <row r="206" spans="1:11" ht="16.5" thickBot="1">
      <c r="A206" s="370"/>
      <c r="B206" s="370"/>
      <c r="C206" s="717" t="str">
        <f>$A$3</f>
        <v>ООО БАЛТИК-ЛАЙТ</v>
      </c>
      <c r="D206" s="717"/>
      <c r="E206" s="717"/>
      <c r="F206" s="717"/>
      <c r="G206" s="717"/>
      <c r="H206" s="717"/>
      <c r="I206" s="717"/>
      <c r="J206" s="717"/>
      <c r="K206" s="717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8" t="s">
        <v>23459</v>
      </c>
      <c r="K207" s="719"/>
    </row>
    <row r="208" spans="1:11">
      <c r="A208" s="720">
        <v>4</v>
      </c>
      <c r="B208" s="722"/>
      <c r="C208" s="724">
        <f>C122</f>
        <v>0</v>
      </c>
      <c r="D208" s="726"/>
      <c r="E208" s="728" t="e">
        <f>J122/H122</f>
        <v>#DIV/0!</v>
      </c>
      <c r="F208" s="353"/>
      <c r="G208" s="730"/>
      <c r="H208" s="726">
        <v>1</v>
      </c>
      <c r="I208" s="357" t="e">
        <f>D208*E208</f>
        <v>#DIV/0!</v>
      </c>
      <c r="J208" s="732"/>
      <c r="K208" s="733"/>
    </row>
    <row r="209" spans="1:11" ht="15.75" thickBot="1">
      <c r="A209" s="721"/>
      <c r="B209" s="723"/>
      <c r="C209" s="725"/>
      <c r="D209" s="727"/>
      <c r="E209" s="729"/>
      <c r="F209" s="351"/>
      <c r="G209" s="731"/>
      <c r="H209" s="727"/>
      <c r="I209" s="358"/>
      <c r="J209" s="734"/>
      <c r="K209" s="735"/>
    </row>
    <row r="210" spans="1:11" ht="15.75" thickBot="1"/>
    <row r="211" spans="1:11" ht="16.5" thickBot="1">
      <c r="A211" s="370"/>
      <c r="B211" s="370"/>
      <c r="C211" s="717" t="str">
        <f>$A$3</f>
        <v>ООО БАЛТИК-ЛАЙТ</v>
      </c>
      <c r="D211" s="717"/>
      <c r="E211" s="717"/>
      <c r="F211" s="717"/>
      <c r="G211" s="717"/>
      <c r="H211" s="717"/>
      <c r="I211" s="717"/>
      <c r="J211" s="717"/>
      <c r="K211" s="717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8" t="s">
        <v>23459</v>
      </c>
      <c r="K212" s="719"/>
    </row>
    <row r="213" spans="1:11">
      <c r="A213" s="720">
        <v>5</v>
      </c>
      <c r="B213" s="722"/>
      <c r="C213" s="724">
        <f>C123</f>
        <v>0</v>
      </c>
      <c r="D213" s="726"/>
      <c r="E213" s="728" t="e">
        <f>J123/H123</f>
        <v>#DIV/0!</v>
      </c>
      <c r="F213" s="353"/>
      <c r="G213" s="730"/>
      <c r="H213" s="726">
        <v>1</v>
      </c>
      <c r="I213" s="357" t="e">
        <f>D213*E213</f>
        <v>#DIV/0!</v>
      </c>
      <c r="J213" s="732"/>
      <c r="K213" s="733"/>
    </row>
    <row r="214" spans="1:11" ht="15.75" thickBot="1">
      <c r="A214" s="721"/>
      <c r="B214" s="723"/>
      <c r="C214" s="725"/>
      <c r="D214" s="727"/>
      <c r="E214" s="729"/>
      <c r="F214" s="351"/>
      <c r="G214" s="731"/>
      <c r="H214" s="727"/>
      <c r="I214" s="358"/>
      <c r="J214" s="734"/>
      <c r="K214" s="735"/>
    </row>
    <row r="215" spans="1:11" ht="15.75" thickBot="1"/>
    <row r="216" spans="1:11" ht="16.5" thickBot="1">
      <c r="A216" s="370"/>
      <c r="B216" s="370"/>
      <c r="C216" s="717" t="str">
        <f>$A$3</f>
        <v>ООО БАЛТИК-ЛАЙТ</v>
      </c>
      <c r="D216" s="717"/>
      <c r="E216" s="717"/>
      <c r="F216" s="717"/>
      <c r="G216" s="717"/>
      <c r="H216" s="717"/>
      <c r="I216" s="717"/>
      <c r="J216" s="717"/>
      <c r="K216" s="717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8" t="s">
        <v>23459</v>
      </c>
      <c r="K217" s="719"/>
    </row>
    <row r="218" spans="1:11">
      <c r="A218" s="720">
        <v>6</v>
      </c>
      <c r="B218" s="722"/>
      <c r="C218" s="724">
        <f>C124</f>
        <v>0</v>
      </c>
      <c r="D218" s="726"/>
      <c r="E218" s="728" t="e">
        <f>J124/H124</f>
        <v>#DIV/0!</v>
      </c>
      <c r="F218" s="353"/>
      <c r="G218" s="730"/>
      <c r="H218" s="726">
        <v>1</v>
      </c>
      <c r="I218" s="357" t="e">
        <f>D218*E218</f>
        <v>#DIV/0!</v>
      </c>
      <c r="J218" s="732"/>
      <c r="K218" s="733"/>
    </row>
    <row r="219" spans="1:11" ht="15.75" thickBot="1">
      <c r="A219" s="721"/>
      <c r="B219" s="723"/>
      <c r="C219" s="725"/>
      <c r="D219" s="727"/>
      <c r="E219" s="729"/>
      <c r="F219" s="351"/>
      <c r="G219" s="731"/>
      <c r="H219" s="727"/>
      <c r="I219" s="358"/>
      <c r="J219" s="734"/>
      <c r="K219" s="735"/>
    </row>
    <row r="220" spans="1:11" ht="15.75" thickBot="1"/>
    <row r="221" spans="1:11" ht="16.5" thickBot="1">
      <c r="A221" s="370"/>
      <c r="B221" s="370"/>
      <c r="C221" s="717" t="str">
        <f>$A$3</f>
        <v>ООО БАЛТИК-ЛАЙТ</v>
      </c>
      <c r="D221" s="717"/>
      <c r="E221" s="717"/>
      <c r="F221" s="717"/>
      <c r="G221" s="717"/>
      <c r="H221" s="717"/>
      <c r="I221" s="717"/>
      <c r="J221" s="717"/>
      <c r="K221" s="717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8" t="s">
        <v>23459</v>
      </c>
      <c r="K222" s="719"/>
    </row>
    <row r="223" spans="1:11">
      <c r="A223" s="720">
        <v>7</v>
      </c>
      <c r="B223" s="722"/>
      <c r="C223" s="724">
        <f>C125</f>
        <v>0</v>
      </c>
      <c r="D223" s="726"/>
      <c r="E223" s="728" t="e">
        <f>J125/H125</f>
        <v>#DIV/0!</v>
      </c>
      <c r="F223" s="353"/>
      <c r="G223" s="730"/>
      <c r="H223" s="726">
        <v>1</v>
      </c>
      <c r="I223" s="357" t="e">
        <f>D223*E223</f>
        <v>#DIV/0!</v>
      </c>
      <c r="J223" s="732"/>
      <c r="K223" s="733"/>
    </row>
    <row r="224" spans="1:11" ht="15.75" thickBot="1">
      <c r="A224" s="721"/>
      <c r="B224" s="723"/>
      <c r="C224" s="725"/>
      <c r="D224" s="727"/>
      <c r="E224" s="729"/>
      <c r="F224" s="351"/>
      <c r="G224" s="731"/>
      <c r="H224" s="727"/>
      <c r="I224" s="358"/>
      <c r="J224" s="734"/>
      <c r="K224" s="735"/>
    </row>
    <row r="225" spans="1:11" ht="15.75" thickBot="1"/>
    <row r="226" spans="1:11" ht="16.5" thickBot="1">
      <c r="A226" s="370"/>
      <c r="B226" s="370"/>
      <c r="C226" s="717" t="str">
        <f>$A$3</f>
        <v>ООО БАЛТИК-ЛАЙТ</v>
      </c>
      <c r="D226" s="717"/>
      <c r="E226" s="717"/>
      <c r="F226" s="717"/>
      <c r="G226" s="717"/>
      <c r="H226" s="717"/>
      <c r="I226" s="717"/>
      <c r="J226" s="717"/>
      <c r="K226" s="717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8" t="s">
        <v>23459</v>
      </c>
      <c r="K227" s="719"/>
    </row>
    <row r="228" spans="1:11">
      <c r="A228" s="720">
        <v>8</v>
      </c>
      <c r="B228" s="722"/>
      <c r="C228" s="724">
        <f>C126</f>
        <v>0</v>
      </c>
      <c r="D228" s="726"/>
      <c r="E228" s="728" t="e">
        <f>J126/H126</f>
        <v>#DIV/0!</v>
      </c>
      <c r="F228" s="353"/>
      <c r="G228" s="730"/>
      <c r="H228" s="726">
        <v>1</v>
      </c>
      <c r="I228" s="357" t="e">
        <f>D228*E228</f>
        <v>#DIV/0!</v>
      </c>
      <c r="J228" s="732"/>
      <c r="K228" s="733"/>
    </row>
    <row r="229" spans="1:11" ht="15.75" thickBot="1">
      <c r="A229" s="721"/>
      <c r="B229" s="723"/>
      <c r="C229" s="725"/>
      <c r="D229" s="727"/>
      <c r="E229" s="729"/>
      <c r="F229" s="351"/>
      <c r="G229" s="731"/>
      <c r="H229" s="727"/>
      <c r="I229" s="358"/>
      <c r="J229" s="734"/>
      <c r="K229" s="735"/>
    </row>
    <row r="230" spans="1:11" ht="15.75" thickBot="1"/>
    <row r="231" spans="1:11" ht="16.5" thickBot="1">
      <c r="A231" s="370"/>
      <c r="B231" s="370"/>
      <c r="C231" s="717" t="str">
        <f>$A$3</f>
        <v>ООО БАЛТИК-ЛАЙТ</v>
      </c>
      <c r="D231" s="717"/>
      <c r="E231" s="717"/>
      <c r="F231" s="717"/>
      <c r="G231" s="717"/>
      <c r="H231" s="717"/>
      <c r="I231" s="717"/>
      <c r="J231" s="717"/>
      <c r="K231" s="717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8" t="s">
        <v>23459</v>
      </c>
      <c r="K232" s="719"/>
    </row>
    <row r="233" spans="1:11">
      <c r="A233" s="720">
        <v>9</v>
      </c>
      <c r="B233" s="722"/>
      <c r="C233" s="724">
        <f>C127</f>
        <v>0</v>
      </c>
      <c r="D233" s="726"/>
      <c r="E233" s="728" t="e">
        <f>J127/H127</f>
        <v>#DIV/0!</v>
      </c>
      <c r="F233" s="353"/>
      <c r="G233" s="730"/>
      <c r="H233" s="726">
        <v>1</v>
      </c>
      <c r="I233" s="357" t="e">
        <f>D233*E233</f>
        <v>#DIV/0!</v>
      </c>
      <c r="J233" s="732"/>
      <c r="K233" s="733"/>
    </row>
    <row r="234" spans="1:11" ht="15.75" thickBot="1">
      <c r="A234" s="721"/>
      <c r="B234" s="723"/>
      <c r="C234" s="725"/>
      <c r="D234" s="727"/>
      <c r="E234" s="729"/>
      <c r="F234" s="351"/>
      <c r="G234" s="731"/>
      <c r="H234" s="727"/>
      <c r="I234" s="358"/>
      <c r="J234" s="734"/>
      <c r="K234" s="735"/>
    </row>
    <row r="235" spans="1:11" ht="15.75" thickBot="1"/>
    <row r="236" spans="1:11" ht="16.5" thickBot="1">
      <c r="A236" s="370"/>
      <c r="B236" s="370"/>
      <c r="C236" s="717" t="str">
        <f>$A$3</f>
        <v>ООО БАЛТИК-ЛАЙТ</v>
      </c>
      <c r="D236" s="717"/>
      <c r="E236" s="717"/>
      <c r="F236" s="717"/>
      <c r="G236" s="717"/>
      <c r="H236" s="717"/>
      <c r="I236" s="717"/>
      <c r="J236" s="717"/>
      <c r="K236" s="717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8" t="s">
        <v>23459</v>
      </c>
      <c r="K237" s="719"/>
    </row>
    <row r="238" spans="1:11">
      <c r="A238" s="720">
        <v>10</v>
      </c>
      <c r="B238" s="722"/>
      <c r="C238" s="724">
        <f>C128</f>
        <v>0</v>
      </c>
      <c r="D238" s="726"/>
      <c r="E238" s="728" t="e">
        <f>J128/H128</f>
        <v>#DIV/0!</v>
      </c>
      <c r="F238" s="353"/>
      <c r="G238" s="730"/>
      <c r="H238" s="726">
        <v>1</v>
      </c>
      <c r="I238" s="357" t="e">
        <f>D238*E238</f>
        <v>#DIV/0!</v>
      </c>
      <c r="J238" s="732"/>
      <c r="K238" s="733"/>
    </row>
    <row r="239" spans="1:11" ht="15.75" thickBot="1">
      <c r="A239" s="721"/>
      <c r="B239" s="723"/>
      <c r="C239" s="725"/>
      <c r="D239" s="727"/>
      <c r="E239" s="729"/>
      <c r="F239" s="351"/>
      <c r="G239" s="731"/>
      <c r="H239" s="727"/>
      <c r="I239" s="358"/>
      <c r="J239" s="734"/>
      <c r="K239" s="735"/>
    </row>
    <row r="240" spans="1:11" ht="15.75" thickBot="1"/>
    <row r="241" spans="1:11" ht="16.5" thickBot="1">
      <c r="A241" s="370"/>
      <c r="B241" s="370"/>
      <c r="C241" s="717" t="str">
        <f>$A$3</f>
        <v>ООО БАЛТИК-ЛАЙТ</v>
      </c>
      <c r="D241" s="717"/>
      <c r="E241" s="717"/>
      <c r="F241" s="717"/>
      <c r="G241" s="717"/>
      <c r="H241" s="717"/>
      <c r="I241" s="717"/>
      <c r="J241" s="717"/>
      <c r="K241" s="717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8" t="s">
        <v>23459</v>
      </c>
      <c r="K242" s="719"/>
    </row>
    <row r="243" spans="1:11">
      <c r="A243" s="720">
        <v>11</v>
      </c>
      <c r="B243" s="722"/>
      <c r="C243" s="724">
        <f>C129</f>
        <v>0</v>
      </c>
      <c r="D243" s="726"/>
      <c r="E243" s="728" t="e">
        <f>J129/H129</f>
        <v>#DIV/0!</v>
      </c>
      <c r="F243" s="353"/>
      <c r="G243" s="730"/>
      <c r="H243" s="726">
        <v>1</v>
      </c>
      <c r="I243" s="357" t="e">
        <f>D243*E243</f>
        <v>#DIV/0!</v>
      </c>
      <c r="J243" s="732"/>
      <c r="K243" s="733"/>
    </row>
    <row r="244" spans="1:11" ht="15.75" thickBot="1">
      <c r="A244" s="721"/>
      <c r="B244" s="723"/>
      <c r="C244" s="725"/>
      <c r="D244" s="727"/>
      <c r="E244" s="729"/>
      <c r="F244" s="351"/>
      <c r="G244" s="731"/>
      <c r="H244" s="727"/>
      <c r="I244" s="358"/>
      <c r="J244" s="734"/>
      <c r="K244" s="735"/>
    </row>
    <row r="245" spans="1:11" ht="15.75" thickBot="1"/>
    <row r="246" spans="1:11" ht="16.5" thickBot="1">
      <c r="A246" s="370"/>
      <c r="B246" s="370"/>
      <c r="C246" s="717" t="str">
        <f>$A$3</f>
        <v>ООО БАЛТИК-ЛАЙТ</v>
      </c>
      <c r="D246" s="717"/>
      <c r="E246" s="717"/>
      <c r="F246" s="717"/>
      <c r="G246" s="717"/>
      <c r="H246" s="717"/>
      <c r="I246" s="717"/>
      <c r="J246" s="717"/>
      <c r="K246" s="717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8" t="s">
        <v>23459</v>
      </c>
      <c r="K247" s="719"/>
    </row>
    <row r="248" spans="1:11">
      <c r="A248" s="720">
        <v>12</v>
      </c>
      <c r="B248" s="722"/>
      <c r="C248" s="724">
        <f>C130</f>
        <v>0</v>
      </c>
      <c r="D248" s="726"/>
      <c r="E248" s="728" t="e">
        <f>J130/H130</f>
        <v>#DIV/0!</v>
      </c>
      <c r="F248" s="353"/>
      <c r="G248" s="730"/>
      <c r="H248" s="726">
        <v>1</v>
      </c>
      <c r="I248" s="357" t="e">
        <f>D248*E248</f>
        <v>#DIV/0!</v>
      </c>
      <c r="J248" s="732"/>
      <c r="K248" s="733"/>
    </row>
    <row r="249" spans="1:11" ht="15.75" thickBot="1">
      <c r="A249" s="721"/>
      <c r="B249" s="723"/>
      <c r="C249" s="725"/>
      <c r="D249" s="727"/>
      <c r="E249" s="729"/>
      <c r="F249" s="351"/>
      <c r="G249" s="731"/>
      <c r="H249" s="727"/>
      <c r="I249" s="358"/>
      <c r="J249" s="734"/>
      <c r="K249" s="735"/>
    </row>
    <row r="250" spans="1:11" ht="15.75" thickBot="1"/>
    <row r="251" spans="1:11" ht="16.5" thickBot="1">
      <c r="A251" s="370"/>
      <c r="B251" s="370"/>
      <c r="C251" s="717" t="str">
        <f>$A$3</f>
        <v>ООО БАЛТИК-ЛАЙТ</v>
      </c>
      <c r="D251" s="717"/>
      <c r="E251" s="717"/>
      <c r="F251" s="717"/>
      <c r="G251" s="717"/>
      <c r="H251" s="717"/>
      <c r="I251" s="717"/>
      <c r="J251" s="717"/>
      <c r="K251" s="717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8" t="s">
        <v>23459</v>
      </c>
      <c r="K252" s="719"/>
    </row>
    <row r="253" spans="1:11">
      <c r="A253" s="720">
        <v>13</v>
      </c>
      <c r="B253" s="722"/>
      <c r="C253" s="724">
        <f>C131</f>
        <v>0</v>
      </c>
      <c r="D253" s="726"/>
      <c r="E253" s="728" t="e">
        <f>J131/H131</f>
        <v>#DIV/0!</v>
      </c>
      <c r="F253" s="353"/>
      <c r="G253" s="730"/>
      <c r="H253" s="726">
        <v>1</v>
      </c>
      <c r="I253" s="357" t="e">
        <f>D253*E253</f>
        <v>#DIV/0!</v>
      </c>
      <c r="J253" s="732"/>
      <c r="K253" s="733"/>
    </row>
    <row r="254" spans="1:11" ht="15.75" thickBot="1">
      <c r="A254" s="721"/>
      <c r="B254" s="723"/>
      <c r="C254" s="725"/>
      <c r="D254" s="727"/>
      <c r="E254" s="729"/>
      <c r="F254" s="351"/>
      <c r="G254" s="731"/>
      <c r="H254" s="727"/>
      <c r="I254" s="358"/>
      <c r="J254" s="734"/>
      <c r="K254" s="735"/>
    </row>
    <row r="255" spans="1:11" ht="15.75" thickBot="1"/>
    <row r="256" spans="1:11" ht="16.5" thickBot="1">
      <c r="A256" s="370"/>
      <c r="B256" s="370"/>
      <c r="C256" s="717" t="str">
        <f>$A$3</f>
        <v>ООО БАЛТИК-ЛАЙТ</v>
      </c>
      <c r="D256" s="717"/>
      <c r="E256" s="717"/>
      <c r="F256" s="717"/>
      <c r="G256" s="717"/>
      <c r="H256" s="717"/>
      <c r="I256" s="717"/>
      <c r="J256" s="717"/>
      <c r="K256" s="717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8" t="s">
        <v>23459</v>
      </c>
      <c r="K257" s="719"/>
    </row>
    <row r="258" spans="1:11">
      <c r="A258" s="720">
        <v>14</v>
      </c>
      <c r="B258" s="722"/>
      <c r="C258" s="724">
        <f>C132</f>
        <v>0</v>
      </c>
      <c r="D258" s="726"/>
      <c r="E258" s="728" t="e">
        <f>J132/H132</f>
        <v>#DIV/0!</v>
      </c>
      <c r="F258" s="353"/>
      <c r="G258" s="730"/>
      <c r="H258" s="726">
        <v>1</v>
      </c>
      <c r="I258" s="357" t="e">
        <f>D258*E258</f>
        <v>#DIV/0!</v>
      </c>
      <c r="J258" s="732"/>
      <c r="K258" s="733"/>
    </row>
    <row r="259" spans="1:11" ht="15.75" thickBot="1">
      <c r="A259" s="721"/>
      <c r="B259" s="723"/>
      <c r="C259" s="725"/>
      <c r="D259" s="727"/>
      <c r="E259" s="729"/>
      <c r="F259" s="351"/>
      <c r="G259" s="731"/>
      <c r="H259" s="727"/>
      <c r="I259" s="358"/>
      <c r="J259" s="734"/>
      <c r="K259" s="735"/>
    </row>
    <row r="260" spans="1:11" ht="15.75" thickBot="1"/>
    <row r="261" spans="1:11" ht="16.5" thickBot="1">
      <c r="A261" s="370"/>
      <c r="B261" s="370"/>
      <c r="C261" s="717" t="str">
        <f>$A$3</f>
        <v>ООО БАЛТИК-ЛАЙТ</v>
      </c>
      <c r="D261" s="717"/>
      <c r="E261" s="717"/>
      <c r="F261" s="717"/>
      <c r="G261" s="717"/>
      <c r="H261" s="717"/>
      <c r="I261" s="717"/>
      <c r="J261" s="717"/>
      <c r="K261" s="717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8" t="s">
        <v>23459</v>
      </c>
      <c r="K262" s="719"/>
    </row>
    <row r="263" spans="1:11">
      <c r="A263" s="720">
        <v>15</v>
      </c>
      <c r="B263" s="722"/>
      <c r="C263" s="724">
        <f>C133</f>
        <v>0</v>
      </c>
      <c r="D263" s="726"/>
      <c r="E263" s="728" t="e">
        <f>J133/H133</f>
        <v>#DIV/0!</v>
      </c>
      <c r="F263" s="353"/>
      <c r="G263" s="730"/>
      <c r="H263" s="726">
        <v>1</v>
      </c>
      <c r="I263" s="357" t="e">
        <f>D263*E263</f>
        <v>#DIV/0!</v>
      </c>
      <c r="J263" s="732"/>
      <c r="K263" s="733"/>
    </row>
    <row r="264" spans="1:11" ht="15.75" thickBot="1">
      <c r="A264" s="721"/>
      <c r="B264" s="723"/>
      <c r="C264" s="725"/>
      <c r="D264" s="727"/>
      <c r="E264" s="729"/>
      <c r="F264" s="351"/>
      <c r="G264" s="731"/>
      <c r="H264" s="727"/>
      <c r="I264" s="358"/>
      <c r="J264" s="734"/>
      <c r="K264" s="735"/>
    </row>
    <row r="265" spans="1:11" ht="15.75" thickBot="1"/>
    <row r="266" spans="1:11" ht="16.5" thickBot="1">
      <c r="A266" s="370"/>
      <c r="B266" s="370"/>
      <c r="C266" s="717" t="str">
        <f>$A$3</f>
        <v>ООО БАЛТИК-ЛАЙТ</v>
      </c>
      <c r="D266" s="717"/>
      <c r="E266" s="717"/>
      <c r="F266" s="717"/>
      <c r="G266" s="717"/>
      <c r="H266" s="717"/>
      <c r="I266" s="717"/>
      <c r="J266" s="717"/>
      <c r="K266" s="717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8" t="s">
        <v>23459</v>
      </c>
      <c r="K267" s="719"/>
    </row>
    <row r="268" spans="1:11">
      <c r="A268" s="720">
        <v>16</v>
      </c>
      <c r="B268" s="722"/>
      <c r="C268" s="724">
        <f>C134</f>
        <v>0</v>
      </c>
      <c r="D268" s="726"/>
      <c r="E268" s="728" t="e">
        <f>J134/H134</f>
        <v>#DIV/0!</v>
      </c>
      <c r="F268" s="353"/>
      <c r="G268" s="730"/>
      <c r="H268" s="726">
        <v>1</v>
      </c>
      <c r="I268" s="357" t="e">
        <f>D268*E268</f>
        <v>#DIV/0!</v>
      </c>
      <c r="J268" s="732"/>
      <c r="K268" s="733"/>
    </row>
    <row r="269" spans="1:11" ht="15.75" thickBot="1">
      <c r="A269" s="721"/>
      <c r="B269" s="723"/>
      <c r="C269" s="725"/>
      <c r="D269" s="727"/>
      <c r="E269" s="729"/>
      <c r="F269" s="351"/>
      <c r="G269" s="731"/>
      <c r="H269" s="727"/>
      <c r="I269" s="358"/>
      <c r="J269" s="734"/>
      <c r="K269" s="735"/>
    </row>
    <row r="270" spans="1:11" ht="15.75" thickBot="1"/>
    <row r="271" spans="1:11" ht="16.5" thickBot="1">
      <c r="A271" s="370"/>
      <c r="B271" s="370"/>
      <c r="C271" s="717" t="str">
        <f>$A$3</f>
        <v>ООО БАЛТИК-ЛАЙТ</v>
      </c>
      <c r="D271" s="717"/>
      <c r="E271" s="717"/>
      <c r="F271" s="717"/>
      <c r="G271" s="717"/>
      <c r="H271" s="717"/>
      <c r="I271" s="717"/>
      <c r="J271" s="717"/>
      <c r="K271" s="717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8" t="s">
        <v>23459</v>
      </c>
      <c r="K272" s="719"/>
    </row>
    <row r="273" spans="1:11">
      <c r="A273" s="720">
        <v>17</v>
      </c>
      <c r="B273" s="722"/>
      <c r="C273" s="724">
        <f>C135</f>
        <v>0</v>
      </c>
      <c r="D273" s="726"/>
      <c r="E273" s="728" t="e">
        <f>J135/H135</f>
        <v>#DIV/0!</v>
      </c>
      <c r="F273" s="378"/>
      <c r="G273" s="730"/>
      <c r="H273" s="726">
        <v>1</v>
      </c>
      <c r="I273" s="357" t="e">
        <f>D273*E273</f>
        <v>#DIV/0!</v>
      </c>
      <c r="J273" s="732"/>
      <c r="K273" s="733"/>
    </row>
    <row r="274" spans="1:11" ht="15.75" thickBot="1">
      <c r="A274" s="721"/>
      <c r="B274" s="723"/>
      <c r="C274" s="725"/>
      <c r="D274" s="727"/>
      <c r="E274" s="729"/>
      <c r="F274" s="351"/>
      <c r="G274" s="731"/>
      <c r="H274" s="727"/>
      <c r="I274" s="358"/>
      <c r="J274" s="734"/>
      <c r="K274" s="735"/>
    </row>
    <row r="275" spans="1:11" ht="15.75" thickBot="1"/>
    <row r="276" spans="1:11" ht="16.5" thickBot="1">
      <c r="A276" s="370"/>
      <c r="B276" s="370"/>
      <c r="C276" s="717" t="str">
        <f>$A$3</f>
        <v>ООО БАЛТИК-ЛАЙТ</v>
      </c>
      <c r="D276" s="717"/>
      <c r="E276" s="717"/>
      <c r="F276" s="717"/>
      <c r="G276" s="717"/>
      <c r="H276" s="717"/>
      <c r="I276" s="717"/>
      <c r="J276" s="717"/>
      <c r="K276" s="717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8" t="s">
        <v>23459</v>
      </c>
      <c r="K277" s="719"/>
    </row>
    <row r="278" spans="1:11">
      <c r="A278" s="720">
        <v>18</v>
      </c>
      <c r="B278" s="722"/>
      <c r="C278" s="724">
        <f>C136</f>
        <v>0</v>
      </c>
      <c r="D278" s="726"/>
      <c r="E278" s="728" t="e">
        <f>J136/H136</f>
        <v>#DIV/0!</v>
      </c>
      <c r="F278" s="378"/>
      <c r="G278" s="730"/>
      <c r="H278" s="726">
        <v>1</v>
      </c>
      <c r="I278" s="357" t="e">
        <f>D278*E278</f>
        <v>#DIV/0!</v>
      </c>
      <c r="J278" s="732"/>
      <c r="K278" s="733"/>
    </row>
    <row r="279" spans="1:11" ht="15.75" thickBot="1">
      <c r="A279" s="721"/>
      <c r="B279" s="723"/>
      <c r="C279" s="725"/>
      <c r="D279" s="727"/>
      <c r="E279" s="729"/>
      <c r="F279" s="351"/>
      <c r="G279" s="731"/>
      <c r="H279" s="727"/>
      <c r="I279" s="358"/>
      <c r="J279" s="734"/>
      <c r="K279" s="735"/>
    </row>
    <row r="280" spans="1:11" ht="15.75" thickBot="1"/>
    <row r="281" spans="1:11" ht="16.5" thickBot="1">
      <c r="A281" s="370"/>
      <c r="B281" s="370"/>
      <c r="C281" s="717" t="str">
        <f>$A$3</f>
        <v>ООО БАЛТИК-ЛАЙТ</v>
      </c>
      <c r="D281" s="717"/>
      <c r="E281" s="717"/>
      <c r="F281" s="717"/>
      <c r="G281" s="717"/>
      <c r="H281" s="717"/>
      <c r="I281" s="717"/>
      <c r="J281" s="717"/>
      <c r="K281" s="717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8" t="s">
        <v>23459</v>
      </c>
      <c r="K282" s="719"/>
    </row>
    <row r="283" spans="1:11">
      <c r="A283" s="720">
        <v>19</v>
      </c>
      <c r="B283" s="722"/>
      <c r="C283" s="724">
        <f>C137</f>
        <v>0</v>
      </c>
      <c r="D283" s="726"/>
      <c r="E283" s="728" t="e">
        <f>J137/H137</f>
        <v>#DIV/0!</v>
      </c>
      <c r="F283" s="378"/>
      <c r="G283" s="730"/>
      <c r="H283" s="726">
        <v>1</v>
      </c>
      <c r="I283" s="357" t="e">
        <f>D283*E283</f>
        <v>#DIV/0!</v>
      </c>
      <c r="J283" s="732"/>
      <c r="K283" s="733"/>
    </row>
    <row r="284" spans="1:11" ht="15.75" thickBot="1">
      <c r="A284" s="721"/>
      <c r="B284" s="723"/>
      <c r="C284" s="725"/>
      <c r="D284" s="727"/>
      <c r="E284" s="729"/>
      <c r="F284" s="351"/>
      <c r="G284" s="731"/>
      <c r="H284" s="727"/>
      <c r="I284" s="358"/>
      <c r="J284" s="734"/>
      <c r="K284" s="735"/>
    </row>
    <row r="285" spans="1:11" ht="15.75" thickBot="1"/>
    <row r="286" spans="1:11" ht="16.5" thickBot="1">
      <c r="A286" s="370"/>
      <c r="B286" s="370"/>
      <c r="C286" s="717" t="str">
        <f>$A$3</f>
        <v>ООО БАЛТИК-ЛАЙТ</v>
      </c>
      <c r="D286" s="717"/>
      <c r="E286" s="717"/>
      <c r="F286" s="717"/>
      <c r="G286" s="717"/>
      <c r="H286" s="717"/>
      <c r="I286" s="717"/>
      <c r="J286" s="717"/>
      <c r="K286" s="717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8" t="s">
        <v>23459</v>
      </c>
      <c r="K287" s="719"/>
    </row>
    <row r="288" spans="1:11">
      <c r="A288" s="720">
        <v>20</v>
      </c>
      <c r="B288" s="722"/>
      <c r="C288" s="724">
        <f>C138</f>
        <v>0</v>
      </c>
      <c r="D288" s="726"/>
      <c r="E288" s="728" t="e">
        <f>J138/H138</f>
        <v>#DIV/0!</v>
      </c>
      <c r="F288" s="378"/>
      <c r="G288" s="730"/>
      <c r="H288" s="726">
        <v>1</v>
      </c>
      <c r="I288" s="357" t="e">
        <f>D288*E288</f>
        <v>#DIV/0!</v>
      </c>
      <c r="J288" s="732"/>
      <c r="K288" s="733"/>
    </row>
    <row r="289" spans="1:11" ht="15.75" thickBot="1">
      <c r="A289" s="721"/>
      <c r="B289" s="723"/>
      <c r="C289" s="725"/>
      <c r="D289" s="727"/>
      <c r="E289" s="729"/>
      <c r="F289" s="351"/>
      <c r="G289" s="731"/>
      <c r="H289" s="727"/>
      <c r="I289" s="358"/>
      <c r="J289" s="734"/>
      <c r="K289" s="735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9" priority="6" operator="greaterThan">
      <formula>0</formula>
    </cfRule>
  </conditionalFormatting>
  <conditionalFormatting sqref="G180:K180 C181:K183 A182:B183">
    <cfRule type="cellIs" dxfId="8" priority="5" operator="greaterThan">
      <formula>0</formula>
    </cfRule>
  </conditionalFormatting>
  <conditionalFormatting sqref="G180:K180 C181:K183 A182:B183">
    <cfRule type="cellIs" dxfId="7" priority="4" operator="greaterThan">
      <formula>0</formula>
    </cfRule>
  </conditionalFormatting>
  <conditionalFormatting sqref="G180:K180 C181:K183 A182:B183">
    <cfRule type="cellIs" dxfId="6" priority="3" operator="greaterThan">
      <formula>0</formula>
    </cfRule>
  </conditionalFormatting>
  <conditionalFormatting sqref="K9:K10 D7:K7 F11">
    <cfRule type="cellIs" dxfId="5" priority="2" operator="equal">
      <formula>0</formula>
    </cfRule>
  </conditionalFormatting>
  <conditionalFormatting sqref="K9:K10 D7:K7 F11">
    <cfRule type="cellIs" dxfId="4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13"/>
  <dimension ref="B1:F210"/>
  <sheetViews>
    <sheetView workbookViewId="0">
      <selection activeCell="J17" sqref="J17"/>
    </sheetView>
  </sheetViews>
  <sheetFormatPr defaultColWidth="9" defaultRowHeight="15"/>
  <cols>
    <col min="1" max="1" width="4.7109375" style="4" customWidth="1"/>
    <col min="2" max="2" width="31" style="4" customWidth="1"/>
    <col min="3" max="3" width="14.28515625" style="4" customWidth="1"/>
    <col min="4" max="4" width="39.85546875" style="4" customWidth="1"/>
    <col min="5" max="5" width="9" style="4" customWidth="1"/>
    <col min="6" max="16384" width="9" style="4"/>
  </cols>
  <sheetData>
    <row r="1" spans="2:6">
      <c r="B1" s="4" t="s">
        <v>23448</v>
      </c>
      <c r="C1" s="4">
        <v>1000</v>
      </c>
      <c r="D1" s="4">
        <v>250</v>
      </c>
    </row>
    <row r="2" spans="2:6" ht="15.75" thickBot="1">
      <c r="B2" s="118" t="s">
        <v>41</v>
      </c>
      <c r="C2" s="4" t="str">
        <f>изд.1!D7</f>
        <v>Пилон</v>
      </c>
    </row>
    <row r="3" spans="2:6">
      <c r="B3" s="119" t="s">
        <v>13</v>
      </c>
      <c r="C3" s="120">
        <v>1</v>
      </c>
      <c r="D3" s="121"/>
    </row>
    <row r="4" spans="2:6">
      <c r="B4" s="122" t="s">
        <v>14</v>
      </c>
      <c r="C4" s="123">
        <v>3000000</v>
      </c>
      <c r="D4" s="124"/>
    </row>
    <row r="5" spans="2:6" ht="30">
      <c r="B5" s="122" t="s">
        <v>15</v>
      </c>
      <c r="C5" s="125">
        <f>изд.1!K10</f>
        <v>0.03</v>
      </c>
      <c r="D5" s="377">
        <f>C3/(C6/22)/C7*5</f>
        <v>3.467843631778058E-2</v>
      </c>
    </row>
    <row r="6" spans="2:6">
      <c r="B6" s="122" t="s">
        <v>16</v>
      </c>
      <c r="C6" s="123">
        <v>3172</v>
      </c>
      <c r="D6" s="124"/>
      <c r="F6" s="4">
        <f>25/200</f>
        <v>0.125</v>
      </c>
    </row>
    <row r="7" spans="2:6" ht="30">
      <c r="B7" s="122" t="s">
        <v>17</v>
      </c>
      <c r="C7" s="125">
        <v>1</v>
      </c>
      <c r="D7" s="124"/>
    </row>
    <row r="8" spans="2:6" ht="30.75" thickBot="1">
      <c r="B8" s="126" t="s">
        <v>18</v>
      </c>
      <c r="C8" s="127">
        <v>0.06</v>
      </c>
      <c r="D8" s="128"/>
    </row>
    <row r="9" spans="2:6">
      <c r="B9" s="119" t="s">
        <v>19</v>
      </c>
      <c r="C9" s="129"/>
      <c r="D9" s="130">
        <f>изд.1!K110</f>
        <v>2015808</v>
      </c>
    </row>
    <row r="10" spans="2:6">
      <c r="B10" s="122" t="s">
        <v>20</v>
      </c>
      <c r="C10" s="64"/>
      <c r="D10" s="131">
        <f>D9*C5</f>
        <v>60474.239999999998</v>
      </c>
    </row>
    <row r="11" spans="2:6">
      <c r="B11" s="122" t="s">
        <v>39</v>
      </c>
      <c r="C11" s="64"/>
      <c r="D11" s="131">
        <f>IF(C5=0,0,(C4/(C6*C7))*C3)</f>
        <v>945.77553593947039</v>
      </c>
    </row>
    <row r="12" spans="2:6">
      <c r="B12" s="122" t="s">
        <v>40</v>
      </c>
      <c r="C12" s="64"/>
      <c r="D12" s="131">
        <f>(D9+D10+D11)*C8</f>
        <v>124633.68093215636</v>
      </c>
    </row>
    <row r="13" spans="2:6">
      <c r="B13" s="132" t="s">
        <v>11</v>
      </c>
      <c r="C13" s="133"/>
      <c r="D13" s="134">
        <f>IF(изд.1!F11=0,0,(D9+D10+D11+D12)/изд.1!F11)</f>
        <v>55046.542411702394</v>
      </c>
    </row>
    <row r="14" spans="2:6" ht="15.75" thickBot="1">
      <c r="B14" s="135" t="s">
        <v>12</v>
      </c>
      <c r="C14" s="136"/>
      <c r="D14" s="137">
        <f>D13*изд.1!F11</f>
        <v>2201861.6964680958</v>
      </c>
    </row>
    <row r="16" spans="2:6" ht="15.75" thickBot="1">
      <c r="B16" s="118" t="s">
        <v>42</v>
      </c>
      <c r="C16" s="4" t="str">
        <f>изд.2!D7</f>
        <v>Монтаж пилона с заглублением</v>
      </c>
    </row>
    <row r="17" spans="2:4">
      <c r="B17" s="119" t="s">
        <v>13</v>
      </c>
      <c r="C17" s="120">
        <f>изд.2!I177</f>
        <v>12.601851851851851</v>
      </c>
      <c r="D17" s="121"/>
    </row>
    <row r="18" spans="2:4">
      <c r="B18" s="122" t="s">
        <v>14</v>
      </c>
      <c r="C18" s="123">
        <f>C4</f>
        <v>3000000</v>
      </c>
      <c r="D18" s="124"/>
    </row>
    <row r="19" spans="2:4" ht="30">
      <c r="B19" s="122" t="s">
        <v>15</v>
      </c>
      <c r="C19" s="125">
        <f>изд.2!K10</f>
        <v>0.03</v>
      </c>
      <c r="D19" s="124"/>
    </row>
    <row r="20" spans="2:4">
      <c r="B20" s="122" t="s">
        <v>16</v>
      </c>
      <c r="C20" s="123">
        <f>C6</f>
        <v>3172</v>
      </c>
      <c r="D20" s="124"/>
    </row>
    <row r="21" spans="2:4" ht="30">
      <c r="B21" s="122" t="s">
        <v>17</v>
      </c>
      <c r="C21" s="125">
        <f>изд.2!K9</f>
        <v>0.9</v>
      </c>
      <c r="D21" s="124"/>
    </row>
    <row r="22" spans="2:4" ht="30.75" thickBot="1">
      <c r="B22" s="126" t="s">
        <v>18</v>
      </c>
      <c r="C22" s="127">
        <f>C8</f>
        <v>0.06</v>
      </c>
      <c r="D22" s="128"/>
    </row>
    <row r="23" spans="2:4">
      <c r="B23" s="119" t="s">
        <v>19</v>
      </c>
      <c r="C23" s="129"/>
      <c r="D23" s="130">
        <f>изд.2!K110</f>
        <v>0</v>
      </c>
    </row>
    <row r="24" spans="2:4">
      <c r="B24" s="122" t="s">
        <v>20</v>
      </c>
      <c r="C24" s="64"/>
      <c r="D24" s="131">
        <f>D23*C19</f>
        <v>0</v>
      </c>
    </row>
    <row r="25" spans="2:4">
      <c r="B25" s="122" t="s">
        <v>39</v>
      </c>
      <c r="C25" s="64"/>
      <c r="D25" s="131">
        <f>IF(C19=0,0,(C18/(C20*C21))*C17)</f>
        <v>13242.80354334999</v>
      </c>
    </row>
    <row r="26" spans="2:4">
      <c r="B26" s="122" t="s">
        <v>40</v>
      </c>
      <c r="C26" s="64"/>
      <c r="D26" s="131">
        <f>(D23+D24+D25)*C22</f>
        <v>794.56821260099935</v>
      </c>
    </row>
    <row r="27" spans="2:4">
      <c r="B27" s="132" t="s">
        <v>11</v>
      </c>
      <c r="C27" s="133"/>
      <c r="D27" s="134">
        <f>IF(изд.2!F11=0,0,(D23+D24+D25+D26)/изд.2!F11)</f>
        <v>7018.6858779754948</v>
      </c>
    </row>
    <row r="28" spans="2:4" ht="15.75" thickBot="1">
      <c r="B28" s="135" t="s">
        <v>12</v>
      </c>
      <c r="C28" s="136"/>
      <c r="D28" s="137">
        <f>D27*изд.2!F11</f>
        <v>14037.37175595099</v>
      </c>
    </row>
    <row r="30" spans="2:4" ht="15.75" thickBot="1">
      <c r="B30" s="118" t="s">
        <v>43</v>
      </c>
      <c r="C30" s="4" t="str">
        <f>изд.3!D7</f>
        <v>Монтаж пилона без заглубления</v>
      </c>
    </row>
    <row r="31" spans="2:4">
      <c r="B31" s="119" t="s">
        <v>13</v>
      </c>
      <c r="C31" s="120">
        <f>изд.3!I177</f>
        <v>9.3055555555555554</v>
      </c>
      <c r="D31" s="121"/>
    </row>
    <row r="32" spans="2:4">
      <c r="B32" s="122" t="s">
        <v>14</v>
      </c>
      <c r="C32" s="123">
        <f>C18</f>
        <v>3000000</v>
      </c>
      <c r="D32" s="124"/>
    </row>
    <row r="33" spans="2:4" ht="30">
      <c r="B33" s="122" t="s">
        <v>15</v>
      </c>
      <c r="C33" s="125">
        <f>изд.3!K10</f>
        <v>0.08</v>
      </c>
      <c r="D33" s="124"/>
    </row>
    <row r="34" spans="2:4">
      <c r="B34" s="122" t="s">
        <v>16</v>
      </c>
      <c r="C34" s="123">
        <f>C20</f>
        <v>3172</v>
      </c>
      <c r="D34" s="124"/>
    </row>
    <row r="35" spans="2:4" ht="30">
      <c r="B35" s="122" t="s">
        <v>17</v>
      </c>
      <c r="C35" s="125">
        <f>изд.3!K9</f>
        <v>0.75</v>
      </c>
      <c r="D35" s="124"/>
    </row>
    <row r="36" spans="2:4" ht="30.75" thickBot="1">
      <c r="B36" s="126" t="s">
        <v>18</v>
      </c>
      <c r="C36" s="127">
        <f>C22</f>
        <v>0.06</v>
      </c>
      <c r="D36" s="128"/>
    </row>
    <row r="37" spans="2:4">
      <c r="B37" s="119" t="s">
        <v>19</v>
      </c>
      <c r="C37" s="129"/>
      <c r="D37" s="130">
        <f>изд.3!K110</f>
        <v>0</v>
      </c>
    </row>
    <row r="38" spans="2:4">
      <c r="B38" s="122" t="s">
        <v>20</v>
      </c>
      <c r="C38" s="64"/>
      <c r="D38" s="131">
        <f>D37*C33</f>
        <v>0</v>
      </c>
    </row>
    <row r="39" spans="2:4">
      <c r="B39" s="122" t="s">
        <v>39</v>
      </c>
      <c r="C39" s="64"/>
      <c r="D39" s="131">
        <f>IF(C33=0,0,(C32/(C34*C35))*C31)</f>
        <v>11734.622390360097</v>
      </c>
    </row>
    <row r="40" spans="2:4">
      <c r="B40" s="122" t="s">
        <v>40</v>
      </c>
      <c r="C40" s="64"/>
      <c r="D40" s="131">
        <f>(D37+D38+D39)*C36</f>
        <v>704.07734342160575</v>
      </c>
    </row>
    <row r="41" spans="2:4">
      <c r="B41" s="132" t="s">
        <v>11</v>
      </c>
      <c r="C41" s="133"/>
      <c r="D41" s="134">
        <f>IF(изд.3!F11=0,0,(D37+D38+D39+D40)/изд.3!F11)</f>
        <v>6219.3498668908514</v>
      </c>
    </row>
    <row r="42" spans="2:4" ht="15.75" thickBot="1">
      <c r="B42" s="135" t="s">
        <v>12</v>
      </c>
      <c r="C42" s="136"/>
      <c r="D42" s="138">
        <f>D41*изд.3!F11</f>
        <v>12438.699733781703</v>
      </c>
    </row>
    <row r="44" spans="2:4" ht="15.75" thickBot="1">
      <c r="B44" s="118" t="s">
        <v>44</v>
      </c>
      <c r="C44" s="4" t="str">
        <f>изд.4!D7</f>
        <v>Сткела</v>
      </c>
    </row>
    <row r="45" spans="2:4">
      <c r="B45" s="119" t="s">
        <v>13</v>
      </c>
      <c r="C45" s="120">
        <f>изд.4!I177</f>
        <v>29.753703703703703</v>
      </c>
      <c r="D45" s="121"/>
    </row>
    <row r="46" spans="2:4">
      <c r="B46" s="122" t="s">
        <v>14</v>
      </c>
      <c r="C46" s="123">
        <f>C32</f>
        <v>3000000</v>
      </c>
      <c r="D46" s="124"/>
    </row>
    <row r="47" spans="2:4" ht="30">
      <c r="B47" s="122" t="s">
        <v>15</v>
      </c>
      <c r="C47" s="125">
        <f>изд.4!K10</f>
        <v>0.05</v>
      </c>
      <c r="D47" s="124"/>
    </row>
    <row r="48" spans="2:4">
      <c r="B48" s="122" t="s">
        <v>16</v>
      </c>
      <c r="C48" s="123">
        <f>C34</f>
        <v>3172</v>
      </c>
      <c r="D48" s="124"/>
    </row>
    <row r="49" spans="2:4" ht="30">
      <c r="B49" s="122" t="s">
        <v>17</v>
      </c>
      <c r="C49" s="125">
        <f>изд.4!K9</f>
        <v>0.75</v>
      </c>
      <c r="D49" s="124"/>
    </row>
    <row r="50" spans="2:4" ht="30.75" thickBot="1">
      <c r="B50" s="126" t="s">
        <v>18</v>
      </c>
      <c r="C50" s="127">
        <f>C36</f>
        <v>0.06</v>
      </c>
      <c r="D50" s="128"/>
    </row>
    <row r="51" spans="2:4">
      <c r="B51" s="119" t="s">
        <v>19</v>
      </c>
      <c r="C51" s="129"/>
      <c r="D51" s="130">
        <f>изд.4!K110</f>
        <v>0</v>
      </c>
    </row>
    <row r="52" spans="2:4">
      <c r="B52" s="122" t="s">
        <v>20</v>
      </c>
      <c r="C52" s="64"/>
      <c r="D52" s="131">
        <f>D51*C47</f>
        <v>0</v>
      </c>
    </row>
    <row r="53" spans="2:4">
      <c r="B53" s="122" t="s">
        <v>39</v>
      </c>
      <c r="C53" s="64"/>
      <c r="D53" s="131">
        <f>IF(C47=0,0,(C46/(C48*C49))*C45)</f>
        <v>37520.433422072769</v>
      </c>
    </row>
    <row r="54" spans="2:4">
      <c r="B54" s="122" t="s">
        <v>40</v>
      </c>
      <c r="C54" s="64"/>
      <c r="D54" s="131">
        <f>(D51+D52+D53)*C50</f>
        <v>2251.2260053243658</v>
      </c>
    </row>
    <row r="55" spans="2:4">
      <c r="B55" s="132" t="s">
        <v>11</v>
      </c>
      <c r="C55" s="133"/>
      <c r="D55" s="134">
        <f>IF(изд.4!F11=0,0,(D51+D52+D53+D54)/изд.4!F11)</f>
        <v>1988.5829713698568</v>
      </c>
    </row>
    <row r="56" spans="2:4" ht="15.75" thickBot="1">
      <c r="B56" s="135" t="s">
        <v>12</v>
      </c>
      <c r="C56" s="136"/>
      <c r="D56" s="138">
        <f>D55*изд.4!F11</f>
        <v>39771.659427397135</v>
      </c>
    </row>
    <row r="58" spans="2:4" ht="15.75" thickBot="1">
      <c r="B58" s="118" t="s">
        <v>45</v>
      </c>
      <c r="C58" s="4" t="str">
        <f>изд.5!D7</f>
        <v>Монтаж стелы</v>
      </c>
    </row>
    <row r="59" spans="2:4">
      <c r="B59" s="119" t="s">
        <v>13</v>
      </c>
      <c r="C59" s="120">
        <f>изд.5!I177</f>
        <v>658.77777777777783</v>
      </c>
      <c r="D59" s="121"/>
    </row>
    <row r="60" spans="2:4">
      <c r="B60" s="122" t="s">
        <v>14</v>
      </c>
      <c r="C60" s="123">
        <f>C46</f>
        <v>3000000</v>
      </c>
      <c r="D60" s="124"/>
    </row>
    <row r="61" spans="2:4" ht="30">
      <c r="B61" s="122" t="s">
        <v>15</v>
      </c>
      <c r="C61" s="125">
        <f>изд.5!K10</f>
        <v>0.05</v>
      </c>
      <c r="D61" s="124"/>
    </row>
    <row r="62" spans="2:4">
      <c r="B62" s="122" t="s">
        <v>16</v>
      </c>
      <c r="C62" s="123">
        <f>C48</f>
        <v>3172</v>
      </c>
      <c r="D62" s="124"/>
    </row>
    <row r="63" spans="2:4" ht="30">
      <c r="B63" s="122" t="s">
        <v>17</v>
      </c>
      <c r="C63" s="125">
        <f>изд.5!K9</f>
        <v>0.75</v>
      </c>
      <c r="D63" s="124"/>
    </row>
    <row r="64" spans="2:4" ht="30.75" thickBot="1">
      <c r="B64" s="126" t="s">
        <v>18</v>
      </c>
      <c r="C64" s="127">
        <f>C50</f>
        <v>0.06</v>
      </c>
      <c r="D64" s="128"/>
    </row>
    <row r="65" spans="2:4">
      <c r="B65" s="119" t="s">
        <v>19</v>
      </c>
      <c r="C65" s="129"/>
      <c r="D65" s="130">
        <f>изд.5!K110</f>
        <v>0</v>
      </c>
    </row>
    <row r="66" spans="2:4">
      <c r="B66" s="122" t="s">
        <v>20</v>
      </c>
      <c r="C66" s="64"/>
      <c r="D66" s="131">
        <f>D65*C61</f>
        <v>0</v>
      </c>
    </row>
    <row r="67" spans="2:4">
      <c r="B67" s="122" t="s">
        <v>39</v>
      </c>
      <c r="C67" s="64"/>
      <c r="D67" s="131">
        <f>IF(C61=0,0,(C60/(C62*C63))*C59)</f>
        <v>830741.20779038826</v>
      </c>
    </row>
    <row r="68" spans="2:4">
      <c r="B68" s="122" t="s">
        <v>40</v>
      </c>
      <c r="C68" s="64"/>
      <c r="D68" s="131">
        <f>(D65+D66+D67)*C64</f>
        <v>49844.472467423293</v>
      </c>
    </row>
    <row r="69" spans="2:4">
      <c r="B69" s="132" t="s">
        <v>11</v>
      </c>
      <c r="C69" s="133"/>
      <c r="D69" s="134">
        <f>IF(изд.5!F11=0,0,(D65+D66+D67+D68)/изд.5!F11)</f>
        <v>44029.284012890581</v>
      </c>
    </row>
    <row r="70" spans="2:4" ht="15.75" thickBot="1">
      <c r="B70" s="135" t="s">
        <v>12</v>
      </c>
      <c r="C70" s="136"/>
      <c r="D70" s="138">
        <f>D69*изд.5!F11</f>
        <v>880585.68025781168</v>
      </c>
    </row>
    <row r="72" spans="2:4" ht="15.75" thickBot="1">
      <c r="B72" s="118" t="s">
        <v>46</v>
      </c>
      <c r="C72" s="4">
        <f>изд.6!D7</f>
        <v>0</v>
      </c>
    </row>
    <row r="73" spans="2:4">
      <c r="B73" s="119" t="s">
        <v>13</v>
      </c>
      <c r="C73" s="120">
        <f>изд.6!I177</f>
        <v>0</v>
      </c>
      <c r="D73" s="121"/>
    </row>
    <row r="74" spans="2:4">
      <c r="B74" s="122" t="s">
        <v>14</v>
      </c>
      <c r="C74" s="123">
        <f>C60</f>
        <v>3000000</v>
      </c>
      <c r="D74" s="124"/>
    </row>
    <row r="75" spans="2:4" ht="30">
      <c r="B75" s="122" t="s">
        <v>15</v>
      </c>
      <c r="C75" s="125">
        <f>изд.6!K10</f>
        <v>0.03</v>
      </c>
      <c r="D75" s="124"/>
    </row>
    <row r="76" spans="2:4">
      <c r="B76" s="122" t="s">
        <v>16</v>
      </c>
      <c r="C76" s="123">
        <f>C62</f>
        <v>3172</v>
      </c>
      <c r="D76" s="124"/>
    </row>
    <row r="77" spans="2:4" ht="30">
      <c r="B77" s="122" t="s">
        <v>17</v>
      </c>
      <c r="C77" s="125">
        <f>изд.6!K9</f>
        <v>0.85</v>
      </c>
      <c r="D77" s="124"/>
    </row>
    <row r="78" spans="2:4" ht="30.75" thickBot="1">
      <c r="B78" s="126" t="s">
        <v>18</v>
      </c>
      <c r="C78" s="127">
        <f>C64</f>
        <v>0.06</v>
      </c>
      <c r="D78" s="128"/>
    </row>
    <row r="79" spans="2:4">
      <c r="B79" s="119" t="s">
        <v>19</v>
      </c>
      <c r="C79" s="129"/>
      <c r="D79" s="130">
        <f>изд.6!K110</f>
        <v>0</v>
      </c>
    </row>
    <row r="80" spans="2:4">
      <c r="B80" s="122" t="s">
        <v>20</v>
      </c>
      <c r="C80" s="64"/>
      <c r="D80" s="131">
        <f>D79*C75</f>
        <v>0</v>
      </c>
    </row>
    <row r="81" spans="2:4">
      <c r="B81" s="122" t="s">
        <v>39</v>
      </c>
      <c r="C81" s="64"/>
      <c r="D81" s="131">
        <f>IF(C75=0,0,(C74/(C76*C77))*C73)</f>
        <v>0</v>
      </c>
    </row>
    <row r="82" spans="2:4">
      <c r="B82" s="122" t="s">
        <v>40</v>
      </c>
      <c r="C82" s="64"/>
      <c r="D82" s="131">
        <f>(D79+D80+D81)*C78</f>
        <v>0</v>
      </c>
    </row>
    <row r="83" spans="2:4">
      <c r="B83" s="132" t="s">
        <v>11</v>
      </c>
      <c r="C83" s="133"/>
      <c r="D83" s="134">
        <f>IF(изд.6!F11=0,0,(D79+D80+D81+D82)/изд.6!F11)</f>
        <v>0</v>
      </c>
    </row>
    <row r="84" spans="2:4" ht="15.75" thickBot="1">
      <c r="B84" s="135" t="s">
        <v>12</v>
      </c>
      <c r="C84" s="136"/>
      <c r="D84" s="138">
        <f>D83*изд.6!F11</f>
        <v>0</v>
      </c>
    </row>
    <row r="86" spans="2:4" ht="15.75" thickBot="1">
      <c r="B86" s="118" t="s">
        <v>47</v>
      </c>
      <c r="C86" s="4">
        <f>изд.7!D24</f>
        <v>1</v>
      </c>
    </row>
    <row r="87" spans="2:4">
      <c r="B87" s="119" t="s">
        <v>13</v>
      </c>
      <c r="C87" s="120">
        <f>изд.7!I177</f>
        <v>0</v>
      </c>
      <c r="D87" s="121"/>
    </row>
    <row r="88" spans="2:4">
      <c r="B88" s="122" t="s">
        <v>14</v>
      </c>
      <c r="C88" s="123">
        <f>C74</f>
        <v>3000000</v>
      </c>
      <c r="D88" s="124"/>
    </row>
    <row r="89" spans="2:4" ht="30">
      <c r="B89" s="122" t="s">
        <v>15</v>
      </c>
      <c r="C89" s="139">
        <f>изд.7!K10</f>
        <v>0.03</v>
      </c>
      <c r="D89" s="124"/>
    </row>
    <row r="90" spans="2:4">
      <c r="B90" s="122" t="s">
        <v>16</v>
      </c>
      <c r="C90" s="123">
        <f>C76</f>
        <v>3172</v>
      </c>
      <c r="D90" s="124"/>
    </row>
    <row r="91" spans="2:4" ht="30">
      <c r="B91" s="122" t="s">
        <v>17</v>
      </c>
      <c r="C91" s="125">
        <f>изд.7!K9</f>
        <v>0.85</v>
      </c>
      <c r="D91" s="124"/>
    </row>
    <row r="92" spans="2:4" ht="30.75" thickBot="1">
      <c r="B92" s="126" t="s">
        <v>18</v>
      </c>
      <c r="C92" s="127">
        <f>C78</f>
        <v>0.06</v>
      </c>
      <c r="D92" s="128"/>
    </row>
    <row r="93" spans="2:4">
      <c r="B93" s="119" t="s">
        <v>19</v>
      </c>
      <c r="C93" s="129"/>
      <c r="D93" s="130">
        <f>изд.7!K110</f>
        <v>0</v>
      </c>
    </row>
    <row r="94" spans="2:4">
      <c r="B94" s="122" t="s">
        <v>20</v>
      </c>
      <c r="C94" s="64"/>
      <c r="D94" s="131">
        <f>D93*C89</f>
        <v>0</v>
      </c>
    </row>
    <row r="95" spans="2:4">
      <c r="B95" s="122" t="s">
        <v>39</v>
      </c>
      <c r="C95" s="64"/>
      <c r="D95" s="131">
        <f>IF(C89=0,0,(C88/(C90*C91))*C87)</f>
        <v>0</v>
      </c>
    </row>
    <row r="96" spans="2:4">
      <c r="B96" s="122" t="s">
        <v>40</v>
      </c>
      <c r="C96" s="64"/>
      <c r="D96" s="131">
        <f>(D93+D94+D95)*C92</f>
        <v>0</v>
      </c>
    </row>
    <row r="97" spans="2:4">
      <c r="B97" s="132" t="s">
        <v>11</v>
      </c>
      <c r="C97" s="133"/>
      <c r="D97" s="134">
        <f>IF(изд.7!F11=0,0,(D93+D94+D95+D96)/изд.7!F11)</f>
        <v>0</v>
      </c>
    </row>
    <row r="98" spans="2:4" ht="15.75" thickBot="1">
      <c r="B98" s="135" t="s">
        <v>12</v>
      </c>
      <c r="C98" s="136"/>
      <c r="D98" s="138">
        <f>D97*изд.7!F11</f>
        <v>0</v>
      </c>
    </row>
    <row r="100" spans="2:4" ht="15.75" thickBot="1">
      <c r="B100" s="118" t="s">
        <v>48</v>
      </c>
      <c r="C100" s="4" t="e">
        <f>изд.8!#REF!</f>
        <v>#REF!</v>
      </c>
    </row>
    <row r="101" spans="2:4">
      <c r="B101" s="119" t="s">
        <v>13</v>
      </c>
      <c r="C101" s="120">
        <f>изд.8!I177</f>
        <v>0</v>
      </c>
      <c r="D101" s="121"/>
    </row>
    <row r="102" spans="2:4">
      <c r="B102" s="122" t="s">
        <v>14</v>
      </c>
      <c r="C102" s="123">
        <f>C88</f>
        <v>3000000</v>
      </c>
      <c r="D102" s="124"/>
    </row>
    <row r="103" spans="2:4" ht="30">
      <c r="B103" s="122" t="s">
        <v>15</v>
      </c>
      <c r="C103" s="139">
        <f>изд.8!K10</f>
        <v>0.03</v>
      </c>
      <c r="D103" s="124"/>
    </row>
    <row r="104" spans="2:4">
      <c r="B104" s="122" t="s">
        <v>16</v>
      </c>
      <c r="C104" s="123">
        <f>C90</f>
        <v>3172</v>
      </c>
      <c r="D104" s="124"/>
    </row>
    <row r="105" spans="2:4" ht="30">
      <c r="B105" s="122" t="s">
        <v>17</v>
      </c>
      <c r="C105" s="125">
        <f>изд.8!K9</f>
        <v>0.85</v>
      </c>
      <c r="D105" s="124"/>
    </row>
    <row r="106" spans="2:4" ht="30.75" thickBot="1">
      <c r="B106" s="126" t="s">
        <v>18</v>
      </c>
      <c r="C106" s="127">
        <f>C92</f>
        <v>0.06</v>
      </c>
      <c r="D106" s="128"/>
    </row>
    <row r="107" spans="2:4">
      <c r="B107" s="119" t="s">
        <v>19</v>
      </c>
      <c r="C107" s="129"/>
      <c r="D107" s="140">
        <f>изд.8!K110</f>
        <v>0</v>
      </c>
    </row>
    <row r="108" spans="2:4">
      <c r="B108" s="122" t="s">
        <v>20</v>
      </c>
      <c r="C108" s="64"/>
      <c r="D108" s="141">
        <f>D107*C103</f>
        <v>0</v>
      </c>
    </row>
    <row r="109" spans="2:4">
      <c r="B109" s="122" t="s">
        <v>39</v>
      </c>
      <c r="C109" s="64"/>
      <c r="D109" s="131">
        <f>IF(C103=0,0,(C102/(C104*C105))*C101)</f>
        <v>0</v>
      </c>
    </row>
    <row r="110" spans="2:4">
      <c r="B110" s="122" t="s">
        <v>40</v>
      </c>
      <c r="C110" s="64"/>
      <c r="D110" s="131">
        <f>(D107+D108+D109)*C106</f>
        <v>0</v>
      </c>
    </row>
    <row r="111" spans="2:4">
      <c r="B111" s="132" t="s">
        <v>11</v>
      </c>
      <c r="C111" s="133"/>
      <c r="D111" s="134">
        <f>IF(изд.8!F11=0,0,(D107+D108+D109+D110)/изд.8!F11)</f>
        <v>0</v>
      </c>
    </row>
    <row r="112" spans="2:4" ht="15.75" thickBot="1">
      <c r="B112" s="135" t="s">
        <v>12</v>
      </c>
      <c r="C112" s="136"/>
      <c r="D112" s="142">
        <f>D111*изд.8!F11</f>
        <v>0</v>
      </c>
    </row>
    <row r="114" spans="2:4" ht="15.75" thickBot="1">
      <c r="B114" s="118" t="s">
        <v>104</v>
      </c>
      <c r="C114" s="4">
        <f>изд.9!D126</f>
        <v>0</v>
      </c>
    </row>
    <row r="115" spans="2:4">
      <c r="B115" s="119" t="s">
        <v>13</v>
      </c>
      <c r="C115" s="120">
        <f>изд.9!I177</f>
        <v>0</v>
      </c>
      <c r="D115" s="121"/>
    </row>
    <row r="116" spans="2:4">
      <c r="B116" s="122" t="s">
        <v>14</v>
      </c>
      <c r="C116" s="123">
        <f>C102</f>
        <v>3000000</v>
      </c>
      <c r="D116" s="124"/>
    </row>
    <row r="117" spans="2:4" ht="30">
      <c r="B117" s="122" t="s">
        <v>15</v>
      </c>
      <c r="C117" s="139">
        <f>изд.9!K10</f>
        <v>0</v>
      </c>
      <c r="D117" s="124"/>
    </row>
    <row r="118" spans="2:4">
      <c r="B118" s="122" t="s">
        <v>16</v>
      </c>
      <c r="C118" s="123">
        <f>C104</f>
        <v>3172</v>
      </c>
      <c r="D118" s="124"/>
    </row>
    <row r="119" spans="2:4" ht="30">
      <c r="B119" s="122" t="s">
        <v>17</v>
      </c>
      <c r="C119" s="143">
        <f>изд.9!K9</f>
        <v>0</v>
      </c>
      <c r="D119" s="124"/>
    </row>
    <row r="120" spans="2:4" ht="30.75" thickBot="1">
      <c r="B120" s="126" t="s">
        <v>18</v>
      </c>
      <c r="C120" s="127">
        <f>C106</f>
        <v>0.06</v>
      </c>
      <c r="D120" s="128"/>
    </row>
    <row r="121" spans="2:4">
      <c r="B121" s="119" t="s">
        <v>19</v>
      </c>
      <c r="C121" s="129"/>
      <c r="D121" s="140">
        <f>изд.9!K110</f>
        <v>0</v>
      </c>
    </row>
    <row r="122" spans="2:4">
      <c r="B122" s="122" t="s">
        <v>20</v>
      </c>
      <c r="C122" s="64"/>
      <c r="D122" s="141">
        <f>D121*C117</f>
        <v>0</v>
      </c>
    </row>
    <row r="123" spans="2:4">
      <c r="B123" s="122" t="s">
        <v>39</v>
      </c>
      <c r="C123" s="64"/>
      <c r="D123" s="131">
        <f>IF(C117=0,0,(C116/(C118*C119))*C115)</f>
        <v>0</v>
      </c>
    </row>
    <row r="124" spans="2:4">
      <c r="B124" s="122" t="s">
        <v>40</v>
      </c>
      <c r="C124" s="64"/>
      <c r="D124" s="131">
        <f>(D121+D122+D123)*C120</f>
        <v>0</v>
      </c>
    </row>
    <row r="125" spans="2:4">
      <c r="B125" s="132" t="s">
        <v>11</v>
      </c>
      <c r="C125" s="133"/>
      <c r="D125" s="134">
        <f>IF(изд.9!F11=0,0,(D121+D122+D123+D124)/изд.9!F11)</f>
        <v>0</v>
      </c>
    </row>
    <row r="126" spans="2:4" ht="15.75" thickBot="1">
      <c r="B126" s="135" t="s">
        <v>12</v>
      </c>
      <c r="C126" s="136"/>
      <c r="D126" s="142">
        <f>D125*изд.9!F11</f>
        <v>0</v>
      </c>
    </row>
    <row r="128" spans="2:4" ht="15.75" thickBot="1">
      <c r="B128" s="118" t="s">
        <v>105</v>
      </c>
      <c r="C128" s="4">
        <f>изд.9!D176</f>
        <v>0</v>
      </c>
    </row>
    <row r="129" spans="2:4">
      <c r="B129" s="119" t="s">
        <v>13</v>
      </c>
      <c r="C129" s="120">
        <f>изд.10!I177</f>
        <v>0</v>
      </c>
      <c r="D129" s="121"/>
    </row>
    <row r="130" spans="2:4">
      <c r="B130" s="122" t="s">
        <v>14</v>
      </c>
      <c r="C130" s="123">
        <f>C116</f>
        <v>3000000</v>
      </c>
      <c r="D130" s="124"/>
    </row>
    <row r="131" spans="2:4" ht="30">
      <c r="B131" s="122" t="s">
        <v>15</v>
      </c>
      <c r="C131" s="139">
        <f>изд.10!K10</f>
        <v>0</v>
      </c>
      <c r="D131" s="124"/>
    </row>
    <row r="132" spans="2:4">
      <c r="B132" s="122" t="s">
        <v>16</v>
      </c>
      <c r="C132" s="123">
        <f>C118</f>
        <v>3172</v>
      </c>
      <c r="D132" s="124"/>
    </row>
    <row r="133" spans="2:4" ht="30">
      <c r="B133" s="122" t="s">
        <v>17</v>
      </c>
      <c r="C133" s="143">
        <f>изд.10!K9</f>
        <v>0</v>
      </c>
      <c r="D133" s="124"/>
    </row>
    <row r="134" spans="2:4" ht="30.75" thickBot="1">
      <c r="B134" s="126" t="s">
        <v>18</v>
      </c>
      <c r="C134" s="127">
        <f>C120</f>
        <v>0.06</v>
      </c>
      <c r="D134" s="128"/>
    </row>
    <row r="135" spans="2:4">
      <c r="B135" s="119" t="s">
        <v>19</v>
      </c>
      <c r="C135" s="129"/>
      <c r="D135" s="140">
        <f>изд.10!K110</f>
        <v>0</v>
      </c>
    </row>
    <row r="136" spans="2:4">
      <c r="B136" s="122" t="s">
        <v>20</v>
      </c>
      <c r="C136" s="64"/>
      <c r="D136" s="141">
        <f>D135*C131</f>
        <v>0</v>
      </c>
    </row>
    <row r="137" spans="2:4">
      <c r="B137" s="122" t="s">
        <v>39</v>
      </c>
      <c r="C137" s="64"/>
      <c r="D137" s="131">
        <f>IF(C131=0,0,(C130/(C132*C133))*C129)</f>
        <v>0</v>
      </c>
    </row>
    <row r="138" spans="2:4">
      <c r="B138" s="122" t="s">
        <v>40</v>
      </c>
      <c r="C138" s="64"/>
      <c r="D138" s="131">
        <f>(D135+D136+D137)*C134</f>
        <v>0</v>
      </c>
    </row>
    <row r="139" spans="2:4">
      <c r="B139" s="132" t="s">
        <v>11</v>
      </c>
      <c r="C139" s="133"/>
      <c r="D139" s="134">
        <f>IF(изд.10!F11=0,0,(D135+D136+D137+D138)/изд.10!F11)</f>
        <v>0</v>
      </c>
    </row>
    <row r="140" spans="2:4" ht="15.75" thickBot="1">
      <c r="B140" s="135" t="s">
        <v>12</v>
      </c>
      <c r="C140" s="136"/>
      <c r="D140" s="142">
        <f>D139*изд.10!F11</f>
        <v>0</v>
      </c>
    </row>
    <row r="142" spans="2:4" ht="15.75" thickBot="1">
      <c r="B142" s="118" t="s">
        <v>106</v>
      </c>
      <c r="C142" s="4" t="e">
        <f>изд.9!#REF!</f>
        <v>#REF!</v>
      </c>
    </row>
    <row r="143" spans="2:4">
      <c r="B143" s="119" t="s">
        <v>13</v>
      </c>
      <c r="C143" s="120">
        <f>изд.11!I177</f>
        <v>0.18333333333333332</v>
      </c>
      <c r="D143" s="121"/>
    </row>
    <row r="144" spans="2:4">
      <c r="B144" s="122" t="s">
        <v>14</v>
      </c>
      <c r="C144" s="123">
        <f>C130</f>
        <v>3000000</v>
      </c>
      <c r="D144" s="124"/>
    </row>
    <row r="145" spans="2:4" ht="30">
      <c r="B145" s="122" t="s">
        <v>15</v>
      </c>
      <c r="C145" s="139">
        <f>изд.11!K10</f>
        <v>0.05</v>
      </c>
      <c r="D145" s="124"/>
    </row>
    <row r="146" spans="2:4">
      <c r="B146" s="122" t="s">
        <v>16</v>
      </c>
      <c r="C146" s="123">
        <f>C132</f>
        <v>3172</v>
      </c>
      <c r="D146" s="124"/>
    </row>
    <row r="147" spans="2:4" ht="30">
      <c r="B147" s="122" t="s">
        <v>17</v>
      </c>
      <c r="C147" s="143">
        <f>изд.11!K9</f>
        <v>0.85</v>
      </c>
      <c r="D147" s="124"/>
    </row>
    <row r="148" spans="2:4" ht="30.75" thickBot="1">
      <c r="B148" s="126" t="s">
        <v>18</v>
      </c>
      <c r="C148" s="127">
        <f>C134</f>
        <v>0.06</v>
      </c>
      <c r="D148" s="128"/>
    </row>
    <row r="149" spans="2:4">
      <c r="B149" s="119" t="s">
        <v>19</v>
      </c>
      <c r="C149" s="129"/>
      <c r="D149" s="140">
        <f>изд.11!K110</f>
        <v>0</v>
      </c>
    </row>
    <row r="150" spans="2:4">
      <c r="B150" s="122" t="s">
        <v>20</v>
      </c>
      <c r="C150" s="64"/>
      <c r="D150" s="141">
        <f>D149*C145</f>
        <v>0</v>
      </c>
    </row>
    <row r="151" spans="2:4">
      <c r="B151" s="122" t="s">
        <v>39</v>
      </c>
      <c r="C151" s="64"/>
      <c r="D151" s="131">
        <f>IF(C145=0,0,(C144/(C146*C147))*C143)</f>
        <v>203.99080186929751</v>
      </c>
    </row>
    <row r="152" spans="2:4">
      <c r="B152" s="122" t="s">
        <v>40</v>
      </c>
      <c r="C152" s="64"/>
      <c r="D152" s="131">
        <f>(D149+D150+D151)*C148</f>
        <v>12.23944811215785</v>
      </c>
    </row>
    <row r="153" spans="2:4">
      <c r="B153" s="132" t="s">
        <v>11</v>
      </c>
      <c r="C153" s="133"/>
      <c r="D153" s="134">
        <f>IF(изд.11!F11=0,0,(D149+D150+D151+D152)/изд.11!F11)</f>
        <v>0</v>
      </c>
    </row>
    <row r="154" spans="2:4" ht="15.75" thickBot="1">
      <c r="B154" s="135" t="s">
        <v>12</v>
      </c>
      <c r="C154" s="136"/>
      <c r="D154" s="142">
        <f>D153*изд.11!F11</f>
        <v>0</v>
      </c>
    </row>
    <row r="156" spans="2:4" ht="15.75" thickBot="1">
      <c r="B156" s="118" t="s">
        <v>107</v>
      </c>
      <c r="C156" s="4" t="e">
        <f>изд.9!#REF!</f>
        <v>#REF!</v>
      </c>
    </row>
    <row r="157" spans="2:4">
      <c r="B157" s="119" t="s">
        <v>13</v>
      </c>
      <c r="C157" s="120">
        <f>изд.12!I177</f>
        <v>0.25</v>
      </c>
      <c r="D157" s="121"/>
    </row>
    <row r="158" spans="2:4">
      <c r="B158" s="122" t="s">
        <v>14</v>
      </c>
      <c r="C158" s="123">
        <f>C144</f>
        <v>3000000</v>
      </c>
      <c r="D158" s="124"/>
    </row>
    <row r="159" spans="2:4" ht="30">
      <c r="B159" s="122" t="s">
        <v>15</v>
      </c>
      <c r="C159" s="139">
        <f>изд.12!K10</f>
        <v>7.0000000000000007E-2</v>
      </c>
      <c r="D159" s="124"/>
    </row>
    <row r="160" spans="2:4">
      <c r="B160" s="122" t="s">
        <v>16</v>
      </c>
      <c r="C160" s="123">
        <f>C146</f>
        <v>3172</v>
      </c>
      <c r="D160" s="124"/>
    </row>
    <row r="161" spans="2:4" ht="30">
      <c r="B161" s="122" t="s">
        <v>17</v>
      </c>
      <c r="C161" s="143">
        <f>изд.12!K9</f>
        <v>0.8</v>
      </c>
      <c r="D161" s="124"/>
    </row>
    <row r="162" spans="2:4" ht="30.75" thickBot="1">
      <c r="B162" s="126" t="s">
        <v>18</v>
      </c>
      <c r="C162" s="127">
        <f>C148</f>
        <v>0.06</v>
      </c>
      <c r="D162" s="128"/>
    </row>
    <row r="163" spans="2:4">
      <c r="B163" s="119" t="s">
        <v>19</v>
      </c>
      <c r="C163" s="129"/>
      <c r="D163" s="140">
        <f>изд.12!K110</f>
        <v>0</v>
      </c>
    </row>
    <row r="164" spans="2:4">
      <c r="B164" s="122" t="s">
        <v>20</v>
      </c>
      <c r="C164" s="64"/>
      <c r="D164" s="141">
        <f>D163*C159</f>
        <v>0</v>
      </c>
    </row>
    <row r="165" spans="2:4">
      <c r="B165" s="122" t="s">
        <v>39</v>
      </c>
      <c r="C165" s="64"/>
      <c r="D165" s="131">
        <f>IF(C159=0,0,(C158/(C160*C161))*C157)</f>
        <v>295.55485498108447</v>
      </c>
    </row>
    <row r="166" spans="2:4">
      <c r="B166" s="122" t="s">
        <v>40</v>
      </c>
      <c r="C166" s="64"/>
      <c r="D166" s="131">
        <f>(D163+D164+D165)*C162</f>
        <v>17.733291298865069</v>
      </c>
    </row>
    <row r="167" spans="2:4">
      <c r="B167" s="132" t="s">
        <v>11</v>
      </c>
      <c r="C167" s="133"/>
      <c r="D167" s="134">
        <f>IF(изд.12!F11=0,0,(D163+D164+D165+D166)/изд.12!F11)</f>
        <v>0</v>
      </c>
    </row>
    <row r="168" spans="2:4" ht="15.75" thickBot="1">
      <c r="B168" s="135" t="s">
        <v>12</v>
      </c>
      <c r="C168" s="136"/>
      <c r="D168" s="142">
        <f>D167*изд.12!F11</f>
        <v>0</v>
      </c>
    </row>
    <row r="170" spans="2:4" ht="15.75" thickBot="1">
      <c r="B170" s="118" t="s">
        <v>108</v>
      </c>
      <c r="C170" s="4" t="e">
        <f>изд.9!#REF!</f>
        <v>#REF!</v>
      </c>
    </row>
    <row r="171" spans="2:4">
      <c r="B171" s="119" t="s">
        <v>13</v>
      </c>
      <c r="C171" s="120">
        <f>изд.13!I177</f>
        <v>0.25</v>
      </c>
      <c r="D171" s="121"/>
    </row>
    <row r="172" spans="2:4">
      <c r="B172" s="122" t="s">
        <v>14</v>
      </c>
      <c r="C172" s="123">
        <f>C158</f>
        <v>3000000</v>
      </c>
      <c r="D172" s="124"/>
    </row>
    <row r="173" spans="2:4" ht="30">
      <c r="B173" s="122" t="s">
        <v>15</v>
      </c>
      <c r="C173" s="139">
        <f>изд.13!K10</f>
        <v>7.0000000000000007E-2</v>
      </c>
      <c r="D173" s="124"/>
    </row>
    <row r="174" spans="2:4">
      <c r="B174" s="122" t="s">
        <v>16</v>
      </c>
      <c r="C174" s="123">
        <f>C160</f>
        <v>3172</v>
      </c>
      <c r="D174" s="124"/>
    </row>
    <row r="175" spans="2:4" ht="30">
      <c r="B175" s="122" t="s">
        <v>17</v>
      </c>
      <c r="C175" s="143">
        <f>изд.13!K9</f>
        <v>0.8</v>
      </c>
      <c r="D175" s="124"/>
    </row>
    <row r="176" spans="2:4" ht="30.75" thickBot="1">
      <c r="B176" s="126" t="s">
        <v>18</v>
      </c>
      <c r="C176" s="127">
        <f>C162</f>
        <v>0.06</v>
      </c>
      <c r="D176" s="128"/>
    </row>
    <row r="177" spans="2:4">
      <c r="B177" s="119" t="s">
        <v>19</v>
      </c>
      <c r="C177" s="129"/>
      <c r="D177" s="140">
        <f>изд.13!K110</f>
        <v>0</v>
      </c>
    </row>
    <row r="178" spans="2:4">
      <c r="B178" s="122" t="s">
        <v>20</v>
      </c>
      <c r="C178" s="64"/>
      <c r="D178" s="141">
        <f>D177*C173</f>
        <v>0</v>
      </c>
    </row>
    <row r="179" spans="2:4">
      <c r="B179" s="122" t="s">
        <v>39</v>
      </c>
      <c r="C179" s="64"/>
      <c r="D179" s="131">
        <f>IF(C173=0,0,(C172/(C174*C175))*C171)</f>
        <v>295.55485498108447</v>
      </c>
    </row>
    <row r="180" spans="2:4">
      <c r="B180" s="122" t="s">
        <v>40</v>
      </c>
      <c r="C180" s="64"/>
      <c r="D180" s="131">
        <f>(D177+D178+D179)*C176</f>
        <v>17.733291298865069</v>
      </c>
    </row>
    <row r="181" spans="2:4">
      <c r="B181" s="132" t="s">
        <v>11</v>
      </c>
      <c r="C181" s="133"/>
      <c r="D181" s="134">
        <f>IF(изд.13!F11=0,0,(D177+D178+D179+D180)/изд.13!F11)</f>
        <v>0</v>
      </c>
    </row>
    <row r="182" spans="2:4" ht="15.75" thickBot="1">
      <c r="B182" s="135" t="s">
        <v>12</v>
      </c>
      <c r="C182" s="136"/>
      <c r="D182" s="142">
        <f>D181*изд.13!F11</f>
        <v>0</v>
      </c>
    </row>
    <row r="184" spans="2:4" ht="15.75" thickBot="1">
      <c r="B184" s="118" t="s">
        <v>109</v>
      </c>
      <c r="C184" s="4" t="e">
        <f>изд.9!#REF!</f>
        <v>#REF!</v>
      </c>
    </row>
    <row r="185" spans="2:4">
      <c r="B185" s="119" t="s">
        <v>13</v>
      </c>
      <c r="C185" s="120">
        <f>изд.14!I177</f>
        <v>0.16666666666666666</v>
      </c>
      <c r="D185" s="121"/>
    </row>
    <row r="186" spans="2:4">
      <c r="B186" s="122" t="s">
        <v>14</v>
      </c>
      <c r="C186" s="123">
        <f>C172</f>
        <v>3000000</v>
      </c>
      <c r="D186" s="124"/>
    </row>
    <row r="187" spans="2:4" ht="30">
      <c r="B187" s="122" t="s">
        <v>15</v>
      </c>
      <c r="C187" s="139">
        <f>изд.14!K10</f>
        <v>7.0000000000000007E-2</v>
      </c>
      <c r="D187" s="124"/>
    </row>
    <row r="188" spans="2:4">
      <c r="B188" s="122" t="s">
        <v>16</v>
      </c>
      <c r="C188" s="123">
        <f>C174</f>
        <v>3172</v>
      </c>
      <c r="D188" s="124"/>
    </row>
    <row r="189" spans="2:4" ht="30">
      <c r="B189" s="122" t="s">
        <v>17</v>
      </c>
      <c r="C189" s="143">
        <f>изд.14!K9</f>
        <v>0.8</v>
      </c>
      <c r="D189" s="124"/>
    </row>
    <row r="190" spans="2:4" ht="30.75" thickBot="1">
      <c r="B190" s="126" t="s">
        <v>18</v>
      </c>
      <c r="C190" s="127">
        <f>C176</f>
        <v>0.06</v>
      </c>
      <c r="D190" s="128"/>
    </row>
    <row r="191" spans="2:4">
      <c r="B191" s="119" t="s">
        <v>19</v>
      </c>
      <c r="C191" s="129"/>
      <c r="D191" s="140">
        <f>изд.14!K110</f>
        <v>0</v>
      </c>
    </row>
    <row r="192" spans="2:4">
      <c r="B192" s="122" t="s">
        <v>20</v>
      </c>
      <c r="C192" s="64"/>
      <c r="D192" s="141">
        <f>D191*C187</f>
        <v>0</v>
      </c>
    </row>
    <row r="193" spans="2:4">
      <c r="B193" s="122" t="s">
        <v>39</v>
      </c>
      <c r="C193" s="64"/>
      <c r="D193" s="131">
        <f>IF(C187=0,0,(C186/(C188*C189))*C185)</f>
        <v>197.03656998738964</v>
      </c>
    </row>
    <row r="194" spans="2:4">
      <c r="B194" s="122" t="s">
        <v>40</v>
      </c>
      <c r="C194" s="64"/>
      <c r="D194" s="131">
        <f>(D191+D192+D193)*C190</f>
        <v>11.822194199243379</v>
      </c>
    </row>
    <row r="195" spans="2:4">
      <c r="B195" s="132" t="s">
        <v>11</v>
      </c>
      <c r="C195" s="133"/>
      <c r="D195" s="134">
        <f>IF(изд.14!F11=0,0,(D191+D192+D193+D194)/изд.14!F11)</f>
        <v>0</v>
      </c>
    </row>
    <row r="196" spans="2:4" ht="15.75" thickBot="1">
      <c r="B196" s="135" t="s">
        <v>12</v>
      </c>
      <c r="C196" s="136"/>
      <c r="D196" s="142">
        <f>D195*изд.14!F11</f>
        <v>0</v>
      </c>
    </row>
    <row r="198" spans="2:4" ht="15.75" thickBot="1">
      <c r="B198" s="118" t="s">
        <v>110</v>
      </c>
      <c r="C198" s="4" t="e">
        <f>изд.9!#REF!</f>
        <v>#REF!</v>
      </c>
    </row>
    <row r="199" spans="2:4">
      <c r="B199" s="119" t="s">
        <v>13</v>
      </c>
      <c r="C199" s="120">
        <f>изд.15!I177</f>
        <v>0.16666666666666666</v>
      </c>
      <c r="D199" s="121"/>
    </row>
    <row r="200" spans="2:4">
      <c r="B200" s="122" t="s">
        <v>14</v>
      </c>
      <c r="C200" s="123">
        <f>C186</f>
        <v>3000000</v>
      </c>
      <c r="D200" s="124"/>
    </row>
    <row r="201" spans="2:4" ht="30">
      <c r="B201" s="122" t="s">
        <v>15</v>
      </c>
      <c r="C201" s="139">
        <f>изд.15!K10</f>
        <v>7.0000000000000007E-2</v>
      </c>
      <c r="D201" s="124"/>
    </row>
    <row r="202" spans="2:4">
      <c r="B202" s="122" t="s">
        <v>16</v>
      </c>
      <c r="C202" s="123">
        <f>C188</f>
        <v>3172</v>
      </c>
      <c r="D202" s="124"/>
    </row>
    <row r="203" spans="2:4" ht="30">
      <c r="B203" s="122" t="s">
        <v>17</v>
      </c>
      <c r="C203" s="143">
        <f>изд.15!K9</f>
        <v>0.8</v>
      </c>
      <c r="D203" s="124"/>
    </row>
    <row r="204" spans="2:4" ht="30.75" thickBot="1">
      <c r="B204" s="126" t="s">
        <v>18</v>
      </c>
      <c r="C204" s="127">
        <f>C190</f>
        <v>0.06</v>
      </c>
      <c r="D204" s="128"/>
    </row>
    <row r="205" spans="2:4">
      <c r="B205" s="119" t="s">
        <v>19</v>
      </c>
      <c r="C205" s="129"/>
      <c r="D205" s="140">
        <f>изд.15!K110</f>
        <v>0</v>
      </c>
    </row>
    <row r="206" spans="2:4">
      <c r="B206" s="122" t="s">
        <v>20</v>
      </c>
      <c r="C206" s="64"/>
      <c r="D206" s="141">
        <f>D205*C201</f>
        <v>0</v>
      </c>
    </row>
    <row r="207" spans="2:4">
      <c r="B207" s="122" t="s">
        <v>39</v>
      </c>
      <c r="C207" s="64"/>
      <c r="D207" s="131">
        <f>IF(C201=0,0,(C200/(C202*C203))*C199)</f>
        <v>197.03656998738964</v>
      </c>
    </row>
    <row r="208" spans="2:4">
      <c r="B208" s="122" t="s">
        <v>40</v>
      </c>
      <c r="C208" s="64"/>
      <c r="D208" s="131">
        <f>(D205+D206+D207)*C204</f>
        <v>11.822194199243379</v>
      </c>
    </row>
    <row r="209" spans="2:4">
      <c r="B209" s="132" t="s">
        <v>11</v>
      </c>
      <c r="C209" s="133"/>
      <c r="D209" s="134">
        <f>IF(изд.15!F11=0,0,(D205+D206+D207+D208)/изд.15!F11)</f>
        <v>0</v>
      </c>
    </row>
    <row r="210" spans="2:4" ht="15.75" thickBot="1">
      <c r="B210" s="135" t="s">
        <v>12</v>
      </c>
      <c r="C210" s="136"/>
      <c r="D210" s="142">
        <f>D209*изд.14!F11</f>
        <v>0</v>
      </c>
    </row>
  </sheetData>
  <sheetProtection formatCells="0" formatColumns="0" formatRows="0" insertColumns="0" insertRows="0" insertHyperlinks="0" deleteColumns="0" deleteRows="0" sort="0" autoFilter="0" pivotTables="0"/>
  <phoneticPr fontId="0" type="noConversion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FF0000"/>
  </sheetPr>
  <dimension ref="A1:T53"/>
  <sheetViews>
    <sheetView topLeftCell="H31" zoomScale="115" zoomScaleNormal="115" workbookViewId="0">
      <selection activeCell="J46" sqref="J46"/>
    </sheetView>
  </sheetViews>
  <sheetFormatPr defaultRowHeight="15"/>
  <cols>
    <col min="1" max="1" width="5.85546875" bestFit="1" customWidth="1"/>
    <col min="2" max="2" width="37.7109375" bestFit="1" customWidth="1"/>
    <col min="3" max="3" width="12.28515625" style="444" customWidth="1"/>
    <col min="4" max="4" width="10" customWidth="1"/>
    <col min="5" max="5" width="13.85546875" customWidth="1"/>
    <col min="8" max="8" width="3.7109375" customWidth="1"/>
    <col min="9" max="9" width="51.85546875" bestFit="1" customWidth="1"/>
    <col min="10" max="10" width="23.7109375" bestFit="1" customWidth="1"/>
    <col min="11" max="11" width="15.5703125" customWidth="1"/>
    <col min="12" max="12" width="10.7109375" bestFit="1" customWidth="1"/>
    <col min="14" max="14" width="8.7109375" customWidth="1"/>
    <col min="15" max="15" width="36.5703125" bestFit="1" customWidth="1"/>
    <col min="16" max="18" width="15.7109375" bestFit="1" customWidth="1"/>
    <col min="19" max="20" width="9.5703125" bestFit="1" customWidth="1"/>
  </cols>
  <sheetData>
    <row r="1" spans="1:20">
      <c r="A1" s="807" t="s">
        <v>7</v>
      </c>
      <c r="B1" s="809" t="s">
        <v>151</v>
      </c>
      <c r="C1" s="810" t="s">
        <v>23449</v>
      </c>
      <c r="D1" s="809" t="s">
        <v>23473</v>
      </c>
      <c r="E1" s="812" t="s">
        <v>23477</v>
      </c>
      <c r="F1" s="805" t="s">
        <v>26</v>
      </c>
      <c r="H1" s="482"/>
      <c r="I1" s="800" t="s">
        <v>23487</v>
      </c>
      <c r="J1" s="800"/>
      <c r="K1" s="800"/>
      <c r="L1" s="813"/>
      <c r="N1" s="785" t="s">
        <v>23506</v>
      </c>
      <c r="O1" s="786"/>
      <c r="P1" s="786"/>
      <c r="Q1" s="786"/>
      <c r="R1" s="787"/>
    </row>
    <row r="2" spans="1:20">
      <c r="A2" s="808"/>
      <c r="B2" s="768"/>
      <c r="C2" s="811"/>
      <c r="D2" s="768"/>
      <c r="E2" s="772"/>
      <c r="F2" s="806"/>
      <c r="H2" s="491">
        <v>1</v>
      </c>
      <c r="I2" s="311" t="s">
        <v>23488</v>
      </c>
      <c r="J2" s="311" t="s">
        <v>23489</v>
      </c>
      <c r="K2" s="457"/>
      <c r="L2" s="475"/>
      <c r="N2" s="512"/>
      <c r="O2" s="513"/>
      <c r="P2" s="678" t="s">
        <v>23505</v>
      </c>
      <c r="Q2" s="678"/>
      <c r="R2" s="788"/>
    </row>
    <row r="3" spans="1:20">
      <c r="A3" s="425">
        <v>1</v>
      </c>
      <c r="B3" s="156" t="s">
        <v>23478</v>
      </c>
      <c r="C3" s="441">
        <v>1</v>
      </c>
      <c r="D3" s="3"/>
      <c r="E3" s="285"/>
      <c r="F3" s="426">
        <v>5</v>
      </c>
      <c r="H3" s="491">
        <v>2</v>
      </c>
      <c r="I3" s="311" t="s">
        <v>23490</v>
      </c>
      <c r="J3" s="311" t="s">
        <v>23491</v>
      </c>
      <c r="K3" s="457"/>
      <c r="L3" s="475"/>
      <c r="N3" s="466"/>
      <c r="O3" s="513"/>
      <c r="P3" s="462">
        <v>8</v>
      </c>
      <c r="Q3" s="461">
        <v>12</v>
      </c>
      <c r="R3" s="467">
        <v>16</v>
      </c>
    </row>
    <row r="4" spans="1:20">
      <c r="A4" s="425">
        <v>2</v>
      </c>
      <c r="B4" s="278" t="s">
        <v>23479</v>
      </c>
      <c r="C4" s="441">
        <v>0.8</v>
      </c>
      <c r="D4" s="3"/>
      <c r="E4" s="276"/>
      <c r="F4" s="426">
        <v>3</v>
      </c>
      <c r="H4" s="491">
        <v>3</v>
      </c>
      <c r="I4" s="311" t="s">
        <v>23492</v>
      </c>
      <c r="J4" s="311" t="s">
        <v>23493</v>
      </c>
      <c r="K4" s="457"/>
      <c r="L4" s="475"/>
      <c r="N4" s="468" t="s">
        <v>21</v>
      </c>
      <c r="O4" s="456" t="s">
        <v>22</v>
      </c>
      <c r="P4" s="789" t="s">
        <v>23497</v>
      </c>
      <c r="Q4" s="789"/>
      <c r="R4" s="790"/>
    </row>
    <row r="5" spans="1:20">
      <c r="A5" s="425">
        <v>3</v>
      </c>
      <c r="B5" s="278" t="s">
        <v>23480</v>
      </c>
      <c r="C5" s="441">
        <v>0.9</v>
      </c>
      <c r="D5" s="3"/>
      <c r="E5" s="276"/>
      <c r="F5" s="426">
        <v>2</v>
      </c>
      <c r="H5" s="491">
        <v>4</v>
      </c>
      <c r="I5" s="311" t="s">
        <v>23492</v>
      </c>
      <c r="J5" s="311" t="s">
        <v>23525</v>
      </c>
      <c r="K5" s="457"/>
      <c r="L5" s="475"/>
      <c r="N5" s="469">
        <v>1</v>
      </c>
      <c r="O5" s="450" t="s">
        <v>23551</v>
      </c>
      <c r="P5" s="451">
        <f>J38*P3</f>
        <v>59.999999999999993</v>
      </c>
      <c r="Q5" s="451">
        <f>J38*Q3</f>
        <v>89.999999999999986</v>
      </c>
      <c r="R5" s="470">
        <f>J38*R3</f>
        <v>119.99999999999999</v>
      </c>
    </row>
    <row r="6" spans="1:20">
      <c r="A6" s="425">
        <v>4</v>
      </c>
      <c r="B6" s="278" t="s">
        <v>23481</v>
      </c>
      <c r="C6" s="441">
        <v>0.9</v>
      </c>
      <c r="D6" s="3"/>
      <c r="E6" s="276"/>
      <c r="F6" s="426">
        <v>10</v>
      </c>
      <c r="H6" s="491">
        <v>5</v>
      </c>
      <c r="I6" s="311" t="s">
        <v>23494</v>
      </c>
      <c r="J6" s="311" t="s">
        <v>23495</v>
      </c>
      <c r="K6" s="457"/>
      <c r="L6" s="475"/>
      <c r="N6" s="469">
        <v>2</v>
      </c>
      <c r="O6" s="450" t="s">
        <v>23552</v>
      </c>
      <c r="P6" s="451">
        <f>J39*P3</f>
        <v>48</v>
      </c>
      <c r="Q6" s="451">
        <f>J39*Q3</f>
        <v>72</v>
      </c>
      <c r="R6" s="470">
        <f>J39*R3</f>
        <v>96</v>
      </c>
    </row>
    <row r="7" spans="1:20">
      <c r="A7" s="425">
        <v>5</v>
      </c>
      <c r="B7" s="278" t="s">
        <v>23482</v>
      </c>
      <c r="C7" s="441">
        <v>0.9</v>
      </c>
      <c r="D7" s="3"/>
      <c r="E7" s="276"/>
      <c r="F7" s="426">
        <v>2</v>
      </c>
      <c r="H7" s="491">
        <v>6</v>
      </c>
      <c r="I7" s="311" t="s">
        <v>23486</v>
      </c>
      <c r="J7" s="311" t="s">
        <v>23496</v>
      </c>
      <c r="K7" s="457"/>
      <c r="L7" s="475"/>
      <c r="N7" s="469">
        <v>3</v>
      </c>
      <c r="O7" s="450" t="s">
        <v>23553</v>
      </c>
      <c r="P7" s="452">
        <f>P5*247</f>
        <v>14819.999999999998</v>
      </c>
      <c r="Q7" s="452">
        <f>Q5*247</f>
        <v>22229.999999999996</v>
      </c>
      <c r="R7" s="471">
        <f>R5*247</f>
        <v>29639.999999999996</v>
      </c>
    </row>
    <row r="8" spans="1:20">
      <c r="A8" s="425">
        <v>6</v>
      </c>
      <c r="B8" s="278" t="s">
        <v>23483</v>
      </c>
      <c r="C8" s="441">
        <v>0.9</v>
      </c>
      <c r="D8" s="3"/>
      <c r="E8" s="276"/>
      <c r="F8" s="426">
        <v>6</v>
      </c>
      <c r="H8" s="491">
        <v>7</v>
      </c>
      <c r="I8" s="311" t="s">
        <v>23523</v>
      </c>
      <c r="J8" s="453">
        <f>10/60</f>
        <v>0.16666666666666666</v>
      </c>
      <c r="K8" s="457"/>
      <c r="L8" s="475"/>
      <c r="N8" s="469">
        <v>4</v>
      </c>
      <c r="O8" s="450" t="s">
        <v>23554</v>
      </c>
      <c r="P8" s="452">
        <f>P6*247</f>
        <v>11856</v>
      </c>
      <c r="Q8" s="452">
        <f t="shared" ref="Q8:R8" si="0">Q6*247</f>
        <v>17784</v>
      </c>
      <c r="R8" s="471">
        <f t="shared" si="0"/>
        <v>23712</v>
      </c>
      <c r="T8" s="455"/>
    </row>
    <row r="9" spans="1:20" ht="15.75" thickBot="1">
      <c r="A9" s="425">
        <v>7</v>
      </c>
      <c r="B9" s="278" t="s">
        <v>23484</v>
      </c>
      <c r="C9" s="441">
        <v>0.95</v>
      </c>
      <c r="D9" s="3"/>
      <c r="E9" s="276"/>
      <c r="F9" s="445">
        <f>10/60</f>
        <v>0.16666666666666666</v>
      </c>
      <c r="H9" s="492">
        <v>8</v>
      </c>
      <c r="I9" s="493" t="s">
        <v>23524</v>
      </c>
      <c r="J9" s="494">
        <f>10/75</f>
        <v>0.13333333333333333</v>
      </c>
      <c r="K9" s="481"/>
      <c r="L9" s="490"/>
      <c r="N9" s="469">
        <v>3</v>
      </c>
      <c r="O9" s="450" t="s">
        <v>23507</v>
      </c>
      <c r="P9" s="452">
        <f>J41*J40*12</f>
        <v>594000</v>
      </c>
      <c r="Q9" s="452">
        <f>P9</f>
        <v>594000</v>
      </c>
      <c r="R9" s="471">
        <f>Q9</f>
        <v>594000</v>
      </c>
    </row>
    <row r="10" spans="1:20" ht="15.75" thickBot="1">
      <c r="A10" s="425">
        <v>8</v>
      </c>
      <c r="B10" s="278" t="s">
        <v>23485</v>
      </c>
      <c r="C10" s="441">
        <v>0.95</v>
      </c>
      <c r="D10" s="3"/>
      <c r="E10" s="276"/>
      <c r="F10" s="445">
        <f>10/75</f>
        <v>0.13333333333333333</v>
      </c>
      <c r="K10" s="457"/>
      <c r="N10" s="791">
        <v>4</v>
      </c>
      <c r="O10" s="793" t="s">
        <v>23509</v>
      </c>
      <c r="P10" s="452">
        <f>(J42+J43)*P3</f>
        <v>2364.3724696356276</v>
      </c>
      <c r="Q10" s="452">
        <f>(J42+J43)*P3+(Q3-P3)*J42*1.25</f>
        <v>3614.3724696356276</v>
      </c>
      <c r="R10" s="471">
        <f>(J42+J43)*P3*2</f>
        <v>4728.7449392712551</v>
      </c>
      <c r="S10" s="455"/>
    </row>
    <row r="11" spans="1:20" ht="22.5">
      <c r="A11" s="425">
        <v>9</v>
      </c>
      <c r="B11" s="278" t="s">
        <v>23486</v>
      </c>
      <c r="C11" s="441">
        <v>0.9</v>
      </c>
      <c r="D11" s="3"/>
      <c r="E11" s="276"/>
      <c r="F11" s="426">
        <v>15</v>
      </c>
      <c r="H11" s="799" t="s">
        <v>23526</v>
      </c>
      <c r="I11" s="800"/>
      <c r="J11" s="800"/>
      <c r="K11" s="800"/>
      <c r="L11" s="486"/>
      <c r="N11" s="792"/>
      <c r="O11" s="794"/>
      <c r="P11" s="463" t="s">
        <v>23514</v>
      </c>
      <c r="Q11" s="464" t="s">
        <v>23516</v>
      </c>
      <c r="R11" s="472" t="s">
        <v>23515</v>
      </c>
    </row>
    <row r="12" spans="1:20">
      <c r="A12" s="425">
        <v>10</v>
      </c>
      <c r="B12" s="278"/>
      <c r="C12" s="441"/>
      <c r="D12" s="3"/>
      <c r="E12" s="276"/>
      <c r="F12" s="426"/>
      <c r="H12" s="466"/>
      <c r="I12" s="457"/>
      <c r="J12" s="440" t="s">
        <v>23497</v>
      </c>
      <c r="K12" s="440" t="s">
        <v>23499</v>
      </c>
      <c r="L12" s="487" t="s">
        <v>23498</v>
      </c>
      <c r="N12" s="469">
        <v>5</v>
      </c>
      <c r="O12" s="450" t="s">
        <v>23517</v>
      </c>
      <c r="P12" s="452">
        <f>P10*247</f>
        <v>584000</v>
      </c>
      <c r="Q12" s="452">
        <f>Q10*247</f>
        <v>892750</v>
      </c>
      <c r="R12" s="471">
        <f>R10*247</f>
        <v>1168000</v>
      </c>
    </row>
    <row r="13" spans="1:20">
      <c r="A13" s="425">
        <v>11</v>
      </c>
      <c r="B13" s="278"/>
      <c r="C13" s="441"/>
      <c r="D13" s="3"/>
      <c r="E13" s="276"/>
      <c r="F13" s="426"/>
      <c r="H13" s="488">
        <v>1</v>
      </c>
      <c r="I13" s="311" t="s">
        <v>23490</v>
      </c>
      <c r="J13" s="311">
        <v>2</v>
      </c>
      <c r="K13" s="311">
        <v>6</v>
      </c>
      <c r="L13" s="489">
        <f>J13*K13</f>
        <v>12</v>
      </c>
      <c r="N13" s="469">
        <v>6</v>
      </c>
      <c r="O13" s="311" t="s">
        <v>23510</v>
      </c>
      <c r="P13" s="454">
        <f>J44*P3*247</f>
        <v>100000</v>
      </c>
      <c r="Q13" s="454">
        <f>J44*Q3*247</f>
        <v>150000</v>
      </c>
      <c r="R13" s="473">
        <f>J44*R3*247</f>
        <v>200000</v>
      </c>
    </row>
    <row r="14" spans="1:20">
      <c r="A14" s="425">
        <v>12</v>
      </c>
      <c r="B14" s="278"/>
      <c r="C14" s="441"/>
      <c r="D14" s="3"/>
      <c r="E14" s="276"/>
      <c r="F14" s="426"/>
      <c r="H14" s="488">
        <v>2</v>
      </c>
      <c r="I14" s="311" t="s">
        <v>23500</v>
      </c>
      <c r="J14" s="311">
        <v>7</v>
      </c>
      <c r="K14" s="311">
        <v>2</v>
      </c>
      <c r="L14" s="489">
        <f t="shared" ref="L14:L17" si="1">J14*K14</f>
        <v>14</v>
      </c>
      <c r="N14" s="469">
        <v>7</v>
      </c>
      <c r="O14" s="311" t="s">
        <v>23511</v>
      </c>
      <c r="P14" s="454">
        <f>J45*P3*247</f>
        <v>60000</v>
      </c>
      <c r="Q14" s="454">
        <f>J45*Q3*247</f>
        <v>90000</v>
      </c>
      <c r="R14" s="473">
        <f>J45*R3*247</f>
        <v>120000</v>
      </c>
    </row>
    <row r="15" spans="1:20">
      <c r="A15" s="425">
        <v>13</v>
      </c>
      <c r="B15" s="439"/>
      <c r="C15" s="441"/>
      <c r="D15" s="3"/>
      <c r="E15" s="276"/>
      <c r="F15" s="426"/>
      <c r="H15" s="488">
        <v>3</v>
      </c>
      <c r="I15" s="311" t="s">
        <v>23500</v>
      </c>
      <c r="J15" s="311">
        <v>7</v>
      </c>
      <c r="K15" s="311">
        <v>2</v>
      </c>
      <c r="L15" s="489">
        <f t="shared" si="1"/>
        <v>14</v>
      </c>
      <c r="N15" s="469">
        <v>8</v>
      </c>
      <c r="O15" s="311" t="s">
        <v>23512</v>
      </c>
      <c r="P15" s="454">
        <f>J51*P3*247</f>
        <v>24000</v>
      </c>
      <c r="Q15" s="454">
        <f>J51*Q3*247</f>
        <v>36000</v>
      </c>
      <c r="R15" s="473">
        <f>J51*R3*247</f>
        <v>48000</v>
      </c>
    </row>
    <row r="16" spans="1:20">
      <c r="A16" s="425">
        <v>14</v>
      </c>
      <c r="B16" s="311"/>
      <c r="C16" s="441"/>
      <c r="D16" s="3"/>
      <c r="E16" s="276"/>
      <c r="F16" s="426"/>
      <c r="H16" s="488">
        <v>4</v>
      </c>
      <c r="I16" s="311" t="s">
        <v>23486</v>
      </c>
      <c r="J16" s="311">
        <v>1</v>
      </c>
      <c r="K16" s="311">
        <v>15</v>
      </c>
      <c r="L16" s="489">
        <f t="shared" si="1"/>
        <v>15</v>
      </c>
      <c r="N16" s="474"/>
      <c r="O16" s="457"/>
      <c r="P16" s="457"/>
      <c r="Q16" s="457"/>
      <c r="R16" s="475"/>
    </row>
    <row r="17" spans="1:18">
      <c r="A17" s="425">
        <v>15</v>
      </c>
      <c r="B17" s="311"/>
      <c r="C17" s="441"/>
      <c r="D17" s="3"/>
      <c r="E17" s="276"/>
      <c r="F17" s="426"/>
      <c r="H17" s="488">
        <v>5</v>
      </c>
      <c r="I17" s="311" t="s">
        <v>23494</v>
      </c>
      <c r="J17" s="311">
        <v>1.5</v>
      </c>
      <c r="K17" s="311">
        <v>10</v>
      </c>
      <c r="L17" s="489">
        <f t="shared" si="1"/>
        <v>15</v>
      </c>
      <c r="N17" s="466"/>
      <c r="O17" s="459" t="s">
        <v>23508</v>
      </c>
      <c r="P17" s="453">
        <f>P9+P12+P13+P14+P15</f>
        <v>1362000</v>
      </c>
      <c r="Q17" s="453">
        <f>Q9+Q12+Q13+Q14+Q15</f>
        <v>1762750</v>
      </c>
      <c r="R17" s="476">
        <f>R9+R12+R13+R14+R15</f>
        <v>2130000</v>
      </c>
    </row>
    <row r="18" spans="1:18">
      <c r="A18" s="425">
        <v>16</v>
      </c>
      <c r="B18" s="311"/>
      <c r="C18" s="441"/>
      <c r="D18" s="3"/>
      <c r="E18" s="276"/>
      <c r="F18" s="426"/>
      <c r="H18" s="488">
        <v>6</v>
      </c>
      <c r="I18" s="311" t="s">
        <v>23501</v>
      </c>
      <c r="J18" s="311">
        <v>1</v>
      </c>
      <c r="K18" s="311">
        <v>2</v>
      </c>
      <c r="L18" s="489">
        <v>10</v>
      </c>
      <c r="N18" s="466"/>
      <c r="O18" s="460" t="s">
        <v>23556</v>
      </c>
      <c r="P18" s="453">
        <f>P17/P7</f>
        <v>91.902834008097173</v>
      </c>
      <c r="Q18" s="453">
        <f t="shared" ref="Q18:R18" si="2">Q17/Q7</f>
        <v>79.295996401259572</v>
      </c>
      <c r="R18" s="476">
        <f t="shared" si="2"/>
        <v>71.862348178137665</v>
      </c>
    </row>
    <row r="19" spans="1:18" ht="15.75" thickBot="1">
      <c r="A19" s="425">
        <v>17</v>
      </c>
      <c r="B19" s="311"/>
      <c r="C19" s="441"/>
      <c r="D19" s="3"/>
      <c r="E19" s="276"/>
      <c r="F19" s="426"/>
      <c r="H19" s="500"/>
      <c r="I19" s="481" t="s">
        <v>23535</v>
      </c>
      <c r="J19" s="481"/>
      <c r="K19" s="481"/>
      <c r="L19" s="490">
        <f>SUM(L13:L18)</f>
        <v>80</v>
      </c>
      <c r="N19" s="466"/>
      <c r="O19" s="460" t="s">
        <v>23557</v>
      </c>
      <c r="P19" s="458">
        <f>P17/P8</f>
        <v>114.87854251012146</v>
      </c>
      <c r="Q19" s="458">
        <f t="shared" ref="Q19:R19" si="3">Q17/Q8</f>
        <v>99.119995501574451</v>
      </c>
      <c r="R19" s="477">
        <f t="shared" si="3"/>
        <v>89.827935222672068</v>
      </c>
    </row>
    <row r="20" spans="1:18" ht="15.75" thickBot="1">
      <c r="A20" s="425">
        <v>18</v>
      </c>
      <c r="B20" s="311"/>
      <c r="C20" s="441"/>
      <c r="D20" s="3"/>
      <c r="E20" s="276"/>
      <c r="F20" s="426"/>
      <c r="N20" s="478" t="s">
        <v>23518</v>
      </c>
      <c r="O20" s="457"/>
      <c r="P20" s="465">
        <f>J42*P3</f>
        <v>2000</v>
      </c>
      <c r="Q20" s="465">
        <f>J42*Q3+(Q3-P3)*1.25</f>
        <v>3005</v>
      </c>
      <c r="R20" s="479">
        <f>J42*R3/2</f>
        <v>2000</v>
      </c>
    </row>
    <row r="21" spans="1:18">
      <c r="A21" s="425">
        <v>19</v>
      </c>
      <c r="B21" s="279"/>
      <c r="C21" s="442"/>
      <c r="D21" s="3"/>
      <c r="E21" s="414"/>
      <c r="F21" s="427"/>
      <c r="H21" s="502"/>
      <c r="I21" s="495" t="s">
        <v>23502</v>
      </c>
      <c r="J21" s="495">
        <f>8*60</f>
        <v>480</v>
      </c>
      <c r="K21" s="801" t="s">
        <v>121</v>
      </c>
      <c r="L21" s="802"/>
      <c r="N21" s="478" t="s">
        <v>23558</v>
      </c>
      <c r="O21" s="457"/>
      <c r="P21" s="465">
        <f>P20/P5</f>
        <v>33.333333333333336</v>
      </c>
      <c r="Q21" s="465">
        <f t="shared" ref="Q21" si="4">Q20/Q5</f>
        <v>33.388888888888893</v>
      </c>
      <c r="R21" s="479">
        <f>R20/R5*2</f>
        <v>33.333333333333336</v>
      </c>
    </row>
    <row r="22" spans="1:18" ht="15.75" thickBot="1">
      <c r="A22" s="425">
        <v>20</v>
      </c>
      <c r="B22" s="279"/>
      <c r="C22" s="442"/>
      <c r="D22" s="3"/>
      <c r="E22" s="414"/>
      <c r="F22" s="427"/>
      <c r="H22" s="491"/>
      <c r="I22" s="311" t="s">
        <v>23503</v>
      </c>
      <c r="J22" s="311">
        <f>L19</f>
        <v>80</v>
      </c>
      <c r="K22" s="803" t="s">
        <v>121</v>
      </c>
      <c r="L22" s="804"/>
      <c r="N22" s="514" t="s">
        <v>23559</v>
      </c>
      <c r="O22" s="481"/>
      <c r="P22" s="515">
        <f>P20/P6</f>
        <v>41.666666666666664</v>
      </c>
      <c r="Q22" s="515">
        <f t="shared" ref="Q22" si="5">Q20/Q6</f>
        <v>41.736111111111114</v>
      </c>
      <c r="R22" s="516">
        <f>R20/R6*2</f>
        <v>41.666666666666664</v>
      </c>
    </row>
    <row r="23" spans="1:18">
      <c r="A23" s="425">
        <v>21</v>
      </c>
      <c r="B23" s="279"/>
      <c r="C23" s="442"/>
      <c r="D23" s="3"/>
      <c r="E23" s="414"/>
      <c r="F23" s="427"/>
      <c r="H23" s="491"/>
      <c r="I23" s="311" t="s">
        <v>23504</v>
      </c>
      <c r="J23" s="311">
        <f>J21-J22</f>
        <v>400</v>
      </c>
      <c r="K23" s="803" t="s">
        <v>121</v>
      </c>
      <c r="L23" s="804"/>
      <c r="N23" s="482"/>
      <c r="O23" s="483" t="s">
        <v>23522</v>
      </c>
      <c r="P23" s="483"/>
      <c r="Q23" s="483"/>
      <c r="R23" s="496"/>
    </row>
    <row r="24" spans="1:18">
      <c r="A24" s="425">
        <v>22</v>
      </c>
      <c r="B24" s="279"/>
      <c r="C24" s="442"/>
      <c r="D24" s="3"/>
      <c r="E24" s="414"/>
      <c r="F24" s="427"/>
      <c r="H24" s="491"/>
      <c r="I24" s="484" t="s">
        <v>23533</v>
      </c>
      <c r="J24" s="485">
        <f>J8*J23</f>
        <v>66.666666666666657</v>
      </c>
      <c r="K24" s="795" t="s">
        <v>23475</v>
      </c>
      <c r="L24" s="796"/>
      <c r="N24" s="466"/>
      <c r="O24" s="311" t="s">
        <v>23560</v>
      </c>
      <c r="P24" s="517">
        <f>P18+J46*J49</f>
        <v>357.98683400809716</v>
      </c>
      <c r="Q24" s="517">
        <f>Q18+J46*J49</f>
        <v>345.37999640125958</v>
      </c>
      <c r="R24" s="518">
        <f>R18+J46*J49</f>
        <v>337.94634817813767</v>
      </c>
    </row>
    <row r="25" spans="1:18" ht="15.75" thickBot="1">
      <c r="A25" s="425">
        <v>23</v>
      </c>
      <c r="B25" s="415"/>
      <c r="C25" s="442"/>
      <c r="D25" s="3"/>
      <c r="E25" s="414"/>
      <c r="F25" s="427"/>
      <c r="H25" s="492"/>
      <c r="I25" s="497" t="s">
        <v>23534</v>
      </c>
      <c r="J25" s="498">
        <f>J9*J23</f>
        <v>53.333333333333336</v>
      </c>
      <c r="K25" s="797" t="s">
        <v>23475</v>
      </c>
      <c r="L25" s="798"/>
      <c r="N25" s="466"/>
      <c r="O25" s="311" t="s">
        <v>23561</v>
      </c>
      <c r="P25" s="517">
        <f>P19+J46*J49</f>
        <v>380.96254251012147</v>
      </c>
      <c r="Q25" s="517">
        <f>Q19+J46*J49</f>
        <v>365.20399550157447</v>
      </c>
      <c r="R25" s="518">
        <f>R19+J46*J49</f>
        <v>355.91193522267207</v>
      </c>
    </row>
    <row r="26" spans="1:18" ht="15.75" thickBot="1">
      <c r="A26" s="425">
        <v>24</v>
      </c>
      <c r="B26" s="415"/>
      <c r="C26" s="442"/>
      <c r="D26" s="3"/>
      <c r="E26" s="414"/>
      <c r="F26" s="427"/>
      <c r="N26" s="480"/>
      <c r="O26" s="493" t="s">
        <v>23562</v>
      </c>
      <c r="P26" s="519">
        <f>P19+J47*J49</f>
        <v>684.15187584345472</v>
      </c>
      <c r="Q26" s="519">
        <f>Q19+J47*J49</f>
        <v>668.39332883490772</v>
      </c>
      <c r="R26" s="520">
        <f>R19+J47*J49</f>
        <v>659.10126855600538</v>
      </c>
    </row>
    <row r="27" spans="1:18" ht="15.75" thickBot="1">
      <c r="A27" s="425">
        <v>25</v>
      </c>
      <c r="B27" s="278"/>
      <c r="C27" s="442"/>
      <c r="D27" s="3"/>
      <c r="E27" s="414"/>
      <c r="F27" s="427"/>
      <c r="H27" s="504"/>
      <c r="I27" s="505" t="s">
        <v>23532</v>
      </c>
      <c r="J27" s="495"/>
      <c r="K27" s="495"/>
      <c r="L27" s="506"/>
    </row>
    <row r="28" spans="1:18">
      <c r="A28" s="425">
        <v>26</v>
      </c>
      <c r="B28" s="278"/>
      <c r="C28" s="442"/>
      <c r="D28" s="3"/>
      <c r="E28" s="414"/>
      <c r="F28" s="427"/>
      <c r="H28" s="488" t="s">
        <v>21</v>
      </c>
      <c r="I28" s="311" t="s">
        <v>22</v>
      </c>
      <c r="J28" s="311" t="s">
        <v>23528</v>
      </c>
      <c r="K28" s="311" t="s">
        <v>23529</v>
      </c>
      <c r="L28" s="489" t="s">
        <v>23530</v>
      </c>
      <c r="N28" s="785" t="s">
        <v>23513</v>
      </c>
      <c r="O28" s="786"/>
      <c r="P28" s="786"/>
      <c r="Q28" s="786"/>
      <c r="R28" s="787"/>
    </row>
    <row r="29" spans="1:18">
      <c r="A29" s="425">
        <v>27</v>
      </c>
      <c r="B29" s="278"/>
      <c r="C29" s="442"/>
      <c r="D29" s="3"/>
      <c r="E29" s="414"/>
      <c r="F29" s="427"/>
      <c r="H29" s="488">
        <v>1</v>
      </c>
      <c r="I29" s="311" t="s">
        <v>23527</v>
      </c>
      <c r="J29" s="311">
        <f>25/1000</f>
        <v>2.5000000000000001E-2</v>
      </c>
      <c r="K29" s="311">
        <v>68.2</v>
      </c>
      <c r="L29" s="489">
        <f>J29*K29</f>
        <v>1.7050000000000001</v>
      </c>
      <c r="N29" s="512"/>
      <c r="O29" s="513"/>
      <c r="P29" s="678" t="s">
        <v>23505</v>
      </c>
      <c r="Q29" s="678"/>
      <c r="R29" s="788"/>
    </row>
    <row r="30" spans="1:18">
      <c r="A30" s="425">
        <v>28</v>
      </c>
      <c r="B30" s="278"/>
      <c r="C30" s="442"/>
      <c r="D30" s="3"/>
      <c r="E30" s="414"/>
      <c r="F30" s="427"/>
      <c r="H30" s="488">
        <v>2</v>
      </c>
      <c r="I30" s="311" t="s">
        <v>23531</v>
      </c>
      <c r="J30" s="311">
        <v>1</v>
      </c>
      <c r="K30" s="311">
        <f>1.38*1.12</f>
        <v>1.5456000000000001</v>
      </c>
      <c r="L30" s="489">
        <f t="shared" ref="L30" si="6">J30*K30</f>
        <v>1.5456000000000001</v>
      </c>
      <c r="N30" s="466"/>
      <c r="O30" s="513"/>
      <c r="P30" s="462">
        <v>8</v>
      </c>
      <c r="Q30" s="461">
        <v>12</v>
      </c>
      <c r="R30" s="467">
        <v>16</v>
      </c>
    </row>
    <row r="31" spans="1:18" ht="15.75" thickBot="1">
      <c r="A31" s="425">
        <v>29</v>
      </c>
      <c r="B31" s="415"/>
      <c r="C31" s="442"/>
      <c r="D31" s="3"/>
      <c r="E31" s="414"/>
      <c r="F31" s="427"/>
      <c r="H31" s="501">
        <v>3</v>
      </c>
      <c r="I31" s="493" t="s">
        <v>23539</v>
      </c>
      <c r="J31" s="493">
        <v>1</v>
      </c>
      <c r="K31" s="493">
        <v>5</v>
      </c>
      <c r="L31" s="499">
        <f t="shared" ref="L31" si="7">J31*K31</f>
        <v>5</v>
      </c>
      <c r="N31" s="468" t="s">
        <v>21</v>
      </c>
      <c r="O31" s="456" t="s">
        <v>22</v>
      </c>
      <c r="P31" s="789" t="s">
        <v>23497</v>
      </c>
      <c r="Q31" s="789"/>
      <c r="R31" s="790"/>
    </row>
    <row r="32" spans="1:18">
      <c r="A32" s="425">
        <v>30</v>
      </c>
      <c r="B32" s="415"/>
      <c r="C32" s="442"/>
      <c r="D32" s="3"/>
      <c r="E32" s="414"/>
      <c r="F32" s="427"/>
      <c r="H32" s="503"/>
      <c r="I32" s="457"/>
      <c r="J32" s="457"/>
      <c r="K32" s="457"/>
      <c r="L32" s="457"/>
      <c r="N32" s="469">
        <v>1</v>
      </c>
      <c r="O32" s="450" t="s">
        <v>23551</v>
      </c>
      <c r="P32" s="451">
        <f>P5*2</f>
        <v>119.99999999999999</v>
      </c>
      <c r="Q32" s="451">
        <f t="shared" ref="Q32:R33" si="8">Q5*2</f>
        <v>179.99999999999997</v>
      </c>
      <c r="R32" s="451">
        <f t="shared" si="8"/>
        <v>239.99999999999997</v>
      </c>
    </row>
    <row r="33" spans="1:18">
      <c r="A33" s="425">
        <v>31</v>
      </c>
      <c r="B33" s="415"/>
      <c r="C33" s="442"/>
      <c r="D33" s="3"/>
      <c r="E33" s="414"/>
      <c r="F33" s="427"/>
      <c r="H33" s="503"/>
      <c r="I33" s="457"/>
      <c r="J33" s="457"/>
      <c r="K33" s="457"/>
      <c r="L33" s="457"/>
      <c r="N33" s="469">
        <v>2</v>
      </c>
      <c r="O33" s="450" t="s">
        <v>23552</v>
      </c>
      <c r="P33" s="451">
        <f>P6*2</f>
        <v>96</v>
      </c>
      <c r="Q33" s="451">
        <f t="shared" si="8"/>
        <v>144</v>
      </c>
      <c r="R33" s="451">
        <f t="shared" si="8"/>
        <v>192</v>
      </c>
    </row>
    <row r="34" spans="1:18">
      <c r="A34" s="425">
        <v>32</v>
      </c>
      <c r="B34" s="415"/>
      <c r="C34" s="442"/>
      <c r="D34" s="3"/>
      <c r="E34" s="414"/>
      <c r="F34" s="427"/>
      <c r="H34" s="503"/>
      <c r="I34" s="457"/>
      <c r="J34" s="457"/>
      <c r="K34" s="457"/>
      <c r="L34" s="457"/>
      <c r="N34" s="469">
        <v>3</v>
      </c>
      <c r="O34" s="450" t="s">
        <v>23553</v>
      </c>
      <c r="P34" s="452">
        <f>P32*247</f>
        <v>29639.999999999996</v>
      </c>
      <c r="Q34" s="452">
        <f>Q32*247</f>
        <v>44459.999999999993</v>
      </c>
      <c r="R34" s="471">
        <f>R32*247</f>
        <v>59279.999999999993</v>
      </c>
    </row>
    <row r="35" spans="1:18">
      <c r="A35" s="425">
        <v>33</v>
      </c>
      <c r="B35" s="415"/>
      <c r="C35" s="442"/>
      <c r="D35" s="3"/>
      <c r="E35" s="414"/>
      <c r="F35" s="427"/>
      <c r="H35" s="503"/>
      <c r="I35" s="457"/>
      <c r="J35" s="457"/>
      <c r="K35" s="457"/>
      <c r="L35" s="457"/>
      <c r="N35" s="469">
        <v>4</v>
      </c>
      <c r="O35" s="450" t="s">
        <v>23554</v>
      </c>
      <c r="P35" s="452">
        <f>P33*247</f>
        <v>23712</v>
      </c>
      <c r="Q35" s="452">
        <f t="shared" ref="Q35:R35" si="9">Q33*247</f>
        <v>35568</v>
      </c>
      <c r="R35" s="471">
        <f t="shared" si="9"/>
        <v>47424</v>
      </c>
    </row>
    <row r="36" spans="1:18">
      <c r="A36" s="425">
        <v>34</v>
      </c>
      <c r="B36" s="415"/>
      <c r="C36" s="442"/>
      <c r="D36" s="3"/>
      <c r="E36" s="414"/>
      <c r="F36" s="427"/>
      <c r="N36" s="469">
        <v>3</v>
      </c>
      <c r="O36" s="450" t="s">
        <v>23507</v>
      </c>
      <c r="P36" s="452">
        <f>P9</f>
        <v>594000</v>
      </c>
      <c r="Q36" s="452">
        <f>P36</f>
        <v>594000</v>
      </c>
      <c r="R36" s="471">
        <f>Q36</f>
        <v>594000</v>
      </c>
    </row>
    <row r="37" spans="1:18">
      <c r="A37" s="425">
        <v>35</v>
      </c>
      <c r="B37" s="415"/>
      <c r="C37" s="442"/>
      <c r="D37" s="3"/>
      <c r="E37" s="414"/>
      <c r="F37" s="427"/>
      <c r="H37" s="784" t="s">
        <v>23537</v>
      </c>
      <c r="I37" s="784"/>
      <c r="J37" s="784"/>
      <c r="K37" s="784"/>
      <c r="L37" s="784"/>
      <c r="N37" s="791">
        <v>4</v>
      </c>
      <c r="O37" s="793" t="s">
        <v>23509</v>
      </c>
      <c r="P37" s="452">
        <f>P10*2</f>
        <v>4728.7449392712551</v>
      </c>
      <c r="Q37" s="452">
        <f t="shared" ref="Q37:R37" si="10">Q10*2</f>
        <v>7228.7449392712551</v>
      </c>
      <c r="R37" s="452">
        <f t="shared" si="10"/>
        <v>9457.4898785425103</v>
      </c>
    </row>
    <row r="38" spans="1:18" ht="33.75">
      <c r="A38" s="425">
        <v>36</v>
      </c>
      <c r="B38" s="415"/>
      <c r="C38" s="442"/>
      <c r="D38" s="3"/>
      <c r="E38" s="414"/>
      <c r="F38" s="427"/>
      <c r="H38" s="311">
        <v>1</v>
      </c>
      <c r="I38" s="311" t="s">
        <v>23549</v>
      </c>
      <c r="J38" s="453">
        <f>J24/8*IF(J50=0,1,J50/100)</f>
        <v>7.4999999999999991</v>
      </c>
      <c r="N38" s="792"/>
      <c r="O38" s="794"/>
      <c r="P38" s="463" t="s">
        <v>23519</v>
      </c>
      <c r="Q38" s="464" t="s">
        <v>23520</v>
      </c>
      <c r="R38" s="472" t="s">
        <v>23521</v>
      </c>
    </row>
    <row r="39" spans="1:18">
      <c r="A39" s="425">
        <v>37</v>
      </c>
      <c r="B39" s="415"/>
      <c r="C39" s="442"/>
      <c r="D39" s="3"/>
      <c r="E39" s="414"/>
      <c r="F39" s="427"/>
      <c r="H39" s="311">
        <v>2</v>
      </c>
      <c r="I39" s="311" t="s">
        <v>23550</v>
      </c>
      <c r="J39" s="453">
        <f>J25/8*IF(J50=0,1,J50/100)</f>
        <v>6</v>
      </c>
      <c r="N39" s="469">
        <v>5</v>
      </c>
      <c r="O39" s="450" t="s">
        <v>23517</v>
      </c>
      <c r="P39" s="452">
        <f>P37*247</f>
        <v>1168000</v>
      </c>
      <c r="Q39" s="452">
        <f>Q37*247</f>
        <v>1785500</v>
      </c>
      <c r="R39" s="471">
        <f>R37*247</f>
        <v>2336000</v>
      </c>
    </row>
    <row r="40" spans="1:18">
      <c r="A40" s="425">
        <v>38</v>
      </c>
      <c r="B40" s="415"/>
      <c r="C40" s="442"/>
      <c r="D40" s="3"/>
      <c r="E40" s="414"/>
      <c r="F40" s="427"/>
      <c r="H40" s="311">
        <v>3</v>
      </c>
      <c r="I40" s="311" t="s">
        <v>23536</v>
      </c>
      <c r="J40" s="453">
        <v>90</v>
      </c>
      <c r="N40" s="469">
        <v>6</v>
      </c>
      <c r="O40" s="311" t="s">
        <v>23510</v>
      </c>
      <c r="P40" s="454">
        <f>P13*2</f>
        <v>200000</v>
      </c>
      <c r="Q40" s="454">
        <f t="shared" ref="Q40:R40" si="11">Q13*2</f>
        <v>300000</v>
      </c>
      <c r="R40" s="454">
        <f t="shared" si="11"/>
        <v>400000</v>
      </c>
    </row>
    <row r="41" spans="1:18">
      <c r="A41" s="425">
        <v>39</v>
      </c>
      <c r="B41" s="415"/>
      <c r="C41" s="442"/>
      <c r="D41" s="3"/>
      <c r="E41" s="414"/>
      <c r="F41" s="427"/>
      <c r="H41" s="311">
        <v>4</v>
      </c>
      <c r="I41" s="449" t="s">
        <v>23538</v>
      </c>
      <c r="J41" s="507">
        <f>550</f>
        <v>550</v>
      </c>
      <c r="K41" s="446"/>
      <c r="N41" s="469">
        <v>7</v>
      </c>
      <c r="O41" s="311" t="s">
        <v>23511</v>
      </c>
      <c r="P41" s="454">
        <f t="shared" ref="P41:R42" si="12">P14*2</f>
        <v>120000</v>
      </c>
      <c r="Q41" s="454">
        <f t="shared" si="12"/>
        <v>180000</v>
      </c>
      <c r="R41" s="454">
        <f t="shared" si="12"/>
        <v>240000</v>
      </c>
    </row>
    <row r="42" spans="1:18">
      <c r="A42" s="425">
        <v>40</v>
      </c>
      <c r="B42" s="415"/>
      <c r="C42" s="442"/>
      <c r="D42" s="3"/>
      <c r="E42" s="414"/>
      <c r="F42" s="427"/>
      <c r="H42" s="311">
        <v>5</v>
      </c>
      <c r="I42" s="449" t="s">
        <v>23540</v>
      </c>
      <c r="J42" s="507">
        <v>250</v>
      </c>
      <c r="K42" s="447"/>
      <c r="N42" s="469">
        <v>8</v>
      </c>
      <c r="O42" s="311" t="s">
        <v>23512</v>
      </c>
      <c r="P42" s="454">
        <f t="shared" si="12"/>
        <v>48000</v>
      </c>
      <c r="Q42" s="454">
        <f t="shared" si="12"/>
        <v>72000</v>
      </c>
      <c r="R42" s="454">
        <f t="shared" si="12"/>
        <v>96000</v>
      </c>
    </row>
    <row r="43" spans="1:18">
      <c r="A43" s="425">
        <v>41</v>
      </c>
      <c r="B43" s="415"/>
      <c r="C43" s="442"/>
      <c r="D43" s="3"/>
      <c r="E43" s="414"/>
      <c r="F43" s="427"/>
      <c r="H43" s="311">
        <v>6</v>
      </c>
      <c r="I43" s="449" t="s">
        <v>23541</v>
      </c>
      <c r="J43" s="507">
        <f>15000*12/247/8*0.5</f>
        <v>45.546558704453439</v>
      </c>
      <c r="K43" s="448"/>
      <c r="N43" s="474"/>
      <c r="O43" s="457"/>
      <c r="P43" s="457"/>
      <c r="Q43" s="457"/>
      <c r="R43" s="475"/>
    </row>
    <row r="44" spans="1:18">
      <c r="A44" s="425">
        <v>42</v>
      </c>
      <c r="B44" s="415"/>
      <c r="C44" s="442"/>
      <c r="D44" s="3"/>
      <c r="E44" s="414"/>
      <c r="F44" s="427"/>
      <c r="H44" s="311">
        <v>7</v>
      </c>
      <c r="I44" s="449" t="s">
        <v>23542</v>
      </c>
      <c r="J44" s="507">
        <f>100000/247/8</f>
        <v>50.607287449392715</v>
      </c>
      <c r="K44" s="448"/>
      <c r="N44" s="466"/>
      <c r="O44" s="459" t="s">
        <v>23508</v>
      </c>
      <c r="P44" s="453">
        <f>P36+P39+P40+P41+P42</f>
        <v>2130000</v>
      </c>
      <c r="Q44" s="453">
        <f>Q36+Q39+Q40+Q41+Q42</f>
        <v>2931500</v>
      </c>
      <c r="R44" s="476">
        <f>R36+R39+R40+R41+R42</f>
        <v>3666000</v>
      </c>
    </row>
    <row r="45" spans="1:18">
      <c r="A45" s="425">
        <v>43</v>
      </c>
      <c r="B45" s="415"/>
      <c r="C45" s="442"/>
      <c r="D45" s="3"/>
      <c r="E45" s="414"/>
      <c r="F45" s="427"/>
      <c r="H45" s="311">
        <v>8</v>
      </c>
      <c r="I45" s="449" t="s">
        <v>23543</v>
      </c>
      <c r="J45" s="507">
        <f>5000*12/247/8</f>
        <v>30.364372469635626</v>
      </c>
      <c r="K45" s="448"/>
      <c r="N45" s="466"/>
      <c r="O45" s="460" t="s">
        <v>23556</v>
      </c>
      <c r="P45" s="453">
        <f>P44/P34</f>
        <v>71.862348178137665</v>
      </c>
      <c r="Q45" s="453">
        <f t="shared" ref="Q45" si="13">Q44/Q34</f>
        <v>65.935672514619895</v>
      </c>
      <c r="R45" s="476">
        <f t="shared" ref="R45" si="14">R44/R34</f>
        <v>61.842105263157904</v>
      </c>
    </row>
    <row r="46" spans="1:18">
      <c r="A46" s="425">
        <v>44</v>
      </c>
      <c r="B46" s="415"/>
      <c r="C46" s="442"/>
      <c r="D46" s="3"/>
      <c r="E46" s="414"/>
      <c r="F46" s="427"/>
      <c r="H46" s="311">
        <v>9</v>
      </c>
      <c r="I46" s="449" t="s">
        <v>23546</v>
      </c>
      <c r="J46" s="507">
        <f>L29+(L30/J48)</f>
        <v>3.9130000000000003</v>
      </c>
      <c r="N46" s="466"/>
      <c r="O46" s="460" t="s">
        <v>23557</v>
      </c>
      <c r="P46" s="458">
        <f>P44/P35</f>
        <v>89.827935222672068</v>
      </c>
      <c r="Q46" s="458">
        <f t="shared" ref="Q46:R46" si="15">Q44/Q35</f>
        <v>82.419590643274859</v>
      </c>
      <c r="R46" s="477">
        <f t="shared" si="15"/>
        <v>77.30263157894737</v>
      </c>
    </row>
    <row r="47" spans="1:18">
      <c r="A47" s="425">
        <v>45</v>
      </c>
      <c r="B47" s="415"/>
      <c r="C47" s="442"/>
      <c r="D47" s="3"/>
      <c r="E47" s="414"/>
      <c r="F47" s="427"/>
      <c r="H47" s="311">
        <v>10</v>
      </c>
      <c r="I47" s="449" t="s">
        <v>23547</v>
      </c>
      <c r="J47" s="507">
        <f>L29+(L31/0.75)</f>
        <v>8.3716666666666661</v>
      </c>
      <c r="N47" s="478" t="s">
        <v>23518</v>
      </c>
      <c r="O47" s="457"/>
      <c r="P47" s="465">
        <f>P20</f>
        <v>2000</v>
      </c>
      <c r="Q47" s="465">
        <f t="shared" ref="Q47:R47" si="16">Q20</f>
        <v>3005</v>
      </c>
      <c r="R47" s="465">
        <f t="shared" si="16"/>
        <v>2000</v>
      </c>
    </row>
    <row r="48" spans="1:18">
      <c r="A48" s="425">
        <v>46</v>
      </c>
      <c r="B48" s="415"/>
      <c r="C48" s="442"/>
      <c r="D48" s="3"/>
      <c r="E48" s="414"/>
      <c r="F48" s="427"/>
      <c r="H48" s="508">
        <v>11</v>
      </c>
      <c r="I48" s="509" t="s">
        <v>23545</v>
      </c>
      <c r="J48" s="507">
        <v>0.7</v>
      </c>
      <c r="N48" s="478" t="s">
        <v>23558</v>
      </c>
      <c r="O48" s="457"/>
      <c r="P48" s="465">
        <f>P47/P32*2</f>
        <v>33.333333333333336</v>
      </c>
      <c r="Q48" s="465">
        <f>Q47/Q32*2</f>
        <v>33.388888888888893</v>
      </c>
      <c r="R48" s="479">
        <f>R47/R32*2*2</f>
        <v>33.333333333333336</v>
      </c>
    </row>
    <row r="49" spans="1:18" ht="15.75" thickBot="1">
      <c r="A49" s="425">
        <v>47</v>
      </c>
      <c r="B49" s="415"/>
      <c r="C49" s="442"/>
      <c r="D49" s="3"/>
      <c r="E49" s="414"/>
      <c r="F49" s="427"/>
      <c r="H49" s="510">
        <v>12</v>
      </c>
      <c r="I49" s="511" t="s">
        <v>23544</v>
      </c>
      <c r="J49" s="453">
        <v>68</v>
      </c>
      <c r="N49" s="514" t="s">
        <v>23559</v>
      </c>
      <c r="O49" s="481"/>
      <c r="P49" s="515">
        <f>P47/P33*2</f>
        <v>41.666666666666664</v>
      </c>
      <c r="Q49" s="515">
        <f>Q47/Q33*2</f>
        <v>41.736111111111114</v>
      </c>
      <c r="R49" s="516">
        <f>R47/R33*2*2</f>
        <v>41.666666666666664</v>
      </c>
    </row>
    <row r="50" spans="1:18">
      <c r="A50" s="425">
        <v>48</v>
      </c>
      <c r="B50" s="415"/>
      <c r="C50" s="442"/>
      <c r="D50" s="3"/>
      <c r="E50" s="414"/>
      <c r="F50" s="427"/>
      <c r="H50" s="510">
        <v>13</v>
      </c>
      <c r="I50" s="511" t="s">
        <v>23548</v>
      </c>
      <c r="J50" s="453">
        <v>90</v>
      </c>
      <c r="N50" s="482"/>
      <c r="O50" s="483" t="s">
        <v>23522</v>
      </c>
      <c r="P50" s="483"/>
      <c r="Q50" s="483"/>
      <c r="R50" s="496"/>
    </row>
    <row r="51" spans="1:18">
      <c r="A51" s="425">
        <v>49</v>
      </c>
      <c r="B51" s="415"/>
      <c r="C51" s="442"/>
      <c r="D51" s="3"/>
      <c r="E51" s="414"/>
      <c r="F51" s="427"/>
      <c r="H51" s="510">
        <v>14</v>
      </c>
      <c r="I51" s="511" t="s">
        <v>23555</v>
      </c>
      <c r="J51" s="453">
        <f>2000*12/247/8</f>
        <v>12.145748987854251</v>
      </c>
      <c r="N51" s="466"/>
      <c r="O51" s="311" t="s">
        <v>23560</v>
      </c>
      <c r="P51" s="517">
        <f>P45+J46*J49</f>
        <v>337.94634817813767</v>
      </c>
      <c r="Q51" s="517">
        <f>Q45+J46*J49</f>
        <v>332.01967251461991</v>
      </c>
      <c r="R51" s="518">
        <f>R45+J46*J49</f>
        <v>327.92610526315792</v>
      </c>
    </row>
    <row r="52" spans="1:18" ht="15.75" thickBot="1">
      <c r="A52" s="428">
        <v>50</v>
      </c>
      <c r="B52" s="280"/>
      <c r="C52" s="443"/>
      <c r="D52" s="181"/>
      <c r="E52" s="277"/>
      <c r="F52" s="429"/>
      <c r="N52" s="466"/>
      <c r="O52" s="311" t="s">
        <v>23561</v>
      </c>
      <c r="P52" s="517">
        <f>P46+J46*J49</f>
        <v>355.91193522267207</v>
      </c>
      <c r="Q52" s="517">
        <f>Q46+J46*J49</f>
        <v>348.50359064327483</v>
      </c>
      <c r="R52" s="518">
        <f>R46+J46*J49</f>
        <v>343.38663157894734</v>
      </c>
    </row>
    <row r="53" spans="1:18" ht="15.75" thickBot="1">
      <c r="N53" s="480"/>
      <c r="O53" s="493" t="s">
        <v>23562</v>
      </c>
      <c r="P53" s="519">
        <f>P46+J47*J49</f>
        <v>659.10126855600538</v>
      </c>
      <c r="Q53" s="519">
        <f>Q46+J47*J49</f>
        <v>651.6929239766082</v>
      </c>
      <c r="R53" s="520">
        <f>R46+J47*J49</f>
        <v>646.57596491228071</v>
      </c>
    </row>
  </sheetData>
  <mergeCells count="24">
    <mergeCell ref="N1:R1"/>
    <mergeCell ref="F1:F2"/>
    <mergeCell ref="A1:A2"/>
    <mergeCell ref="B1:B2"/>
    <mergeCell ref="C1:C2"/>
    <mergeCell ref="D1:D2"/>
    <mergeCell ref="E1:E2"/>
    <mergeCell ref="I1:L1"/>
    <mergeCell ref="K24:L24"/>
    <mergeCell ref="K25:L25"/>
    <mergeCell ref="O10:O11"/>
    <mergeCell ref="N10:N11"/>
    <mergeCell ref="P2:R2"/>
    <mergeCell ref="P4:R4"/>
    <mergeCell ref="H11:K11"/>
    <mergeCell ref="K21:L21"/>
    <mergeCell ref="K22:L22"/>
    <mergeCell ref="K23:L23"/>
    <mergeCell ref="H37:L37"/>
    <mergeCell ref="N28:R28"/>
    <mergeCell ref="P29:R29"/>
    <mergeCell ref="P31:R31"/>
    <mergeCell ref="N37:N38"/>
    <mergeCell ref="O37:O38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00B050"/>
  </sheetPr>
  <dimension ref="A1:F52"/>
  <sheetViews>
    <sheetView workbookViewId="0">
      <selection activeCell="J46" sqref="J46"/>
    </sheetView>
  </sheetViews>
  <sheetFormatPr defaultRowHeight="15"/>
  <cols>
    <col min="1" max="1" width="5.85546875" bestFit="1" customWidth="1"/>
    <col min="2" max="2" width="37.7109375" bestFit="1" customWidth="1"/>
    <col min="3" max="3" width="12.28515625" customWidth="1"/>
    <col min="4" max="4" width="10" customWidth="1"/>
    <col min="5" max="5" width="13.85546875" customWidth="1"/>
  </cols>
  <sheetData>
    <row r="1" spans="1:6">
      <c r="A1" s="807" t="s">
        <v>7</v>
      </c>
      <c r="B1" s="809" t="s">
        <v>151</v>
      </c>
      <c r="C1" s="814" t="s">
        <v>23449</v>
      </c>
      <c r="D1" s="809" t="s">
        <v>23473</v>
      </c>
      <c r="E1" s="812" t="s">
        <v>118</v>
      </c>
      <c r="F1" s="805" t="s">
        <v>26</v>
      </c>
    </row>
    <row r="2" spans="1:6" ht="35.25" customHeight="1">
      <c r="A2" s="808"/>
      <c r="B2" s="768"/>
      <c r="C2" s="815"/>
      <c r="D2" s="768"/>
      <c r="E2" s="772"/>
      <c r="F2" s="806"/>
    </row>
    <row r="3" spans="1:6">
      <c r="A3" s="425">
        <v>1</v>
      </c>
      <c r="B3" s="156" t="s">
        <v>120</v>
      </c>
      <c r="C3" s="339"/>
      <c r="D3" s="3"/>
      <c r="E3" s="285"/>
      <c r="F3" s="426"/>
    </row>
    <row r="4" spans="1:6">
      <c r="A4" s="425">
        <v>2</v>
      </c>
      <c r="B4" s="278" t="s">
        <v>23563</v>
      </c>
      <c r="C4" s="337"/>
      <c r="D4" s="3"/>
      <c r="E4" s="276"/>
      <c r="F4" s="426"/>
    </row>
    <row r="5" spans="1:6">
      <c r="A5" s="425">
        <v>3</v>
      </c>
      <c r="B5" s="278" t="s">
        <v>23564</v>
      </c>
      <c r="C5" s="337"/>
      <c r="D5" s="3"/>
      <c r="E5" s="276"/>
      <c r="F5" s="426"/>
    </row>
    <row r="6" spans="1:6">
      <c r="A6" s="425">
        <v>4</v>
      </c>
      <c r="B6" s="278" t="s">
        <v>23565</v>
      </c>
      <c r="C6" s="337"/>
      <c r="D6" s="3"/>
      <c r="E6" s="276"/>
      <c r="F6" s="426"/>
    </row>
    <row r="7" spans="1:6">
      <c r="A7" s="425">
        <v>5</v>
      </c>
      <c r="B7" s="278" t="s">
        <v>23566</v>
      </c>
      <c r="C7" s="337"/>
      <c r="D7" s="3"/>
      <c r="E7" s="276"/>
      <c r="F7" s="426"/>
    </row>
    <row r="8" spans="1:6">
      <c r="A8" s="425">
        <v>6</v>
      </c>
      <c r="B8" s="278" t="s">
        <v>23567</v>
      </c>
      <c r="C8" s="337"/>
      <c r="D8" s="3"/>
      <c r="E8" s="276"/>
      <c r="F8" s="426"/>
    </row>
    <row r="9" spans="1:6">
      <c r="A9" s="425">
        <v>7</v>
      </c>
      <c r="B9" s="278" t="s">
        <v>23568</v>
      </c>
      <c r="C9" s="337"/>
      <c r="D9" s="3"/>
      <c r="E9" s="276"/>
      <c r="F9" s="426"/>
    </row>
    <row r="10" spans="1:6">
      <c r="A10" s="425">
        <v>8</v>
      </c>
      <c r="B10" s="278" t="s">
        <v>23569</v>
      </c>
      <c r="C10" s="337"/>
      <c r="D10" s="3"/>
      <c r="E10" s="276"/>
      <c r="F10" s="426"/>
    </row>
    <row r="11" spans="1:6">
      <c r="A11" s="425">
        <v>9</v>
      </c>
      <c r="B11" s="278" t="s">
        <v>23570</v>
      </c>
      <c r="C11" s="337"/>
      <c r="D11" s="3"/>
      <c r="E11" s="276"/>
      <c r="F11" s="426"/>
    </row>
    <row r="12" spans="1:6">
      <c r="A12" s="425">
        <v>10</v>
      </c>
      <c r="B12" s="278"/>
      <c r="C12" s="337"/>
      <c r="D12" s="3"/>
      <c r="E12" s="276"/>
      <c r="F12" s="426"/>
    </row>
    <row r="13" spans="1:6">
      <c r="A13" s="425">
        <v>11</v>
      </c>
      <c r="B13" s="278"/>
      <c r="C13" s="337"/>
      <c r="D13" s="3"/>
      <c r="E13" s="276"/>
      <c r="F13" s="426"/>
    </row>
    <row r="14" spans="1:6">
      <c r="A14" s="425">
        <v>12</v>
      </c>
      <c r="B14" s="278"/>
      <c r="C14" s="337"/>
      <c r="D14" s="3"/>
      <c r="E14" s="276"/>
      <c r="F14" s="426"/>
    </row>
    <row r="15" spans="1:6">
      <c r="A15" s="425">
        <v>13</v>
      </c>
      <c r="B15" s="278"/>
      <c r="C15" s="337"/>
      <c r="D15" s="3"/>
      <c r="E15" s="276"/>
      <c r="F15" s="426"/>
    </row>
    <row r="16" spans="1:6">
      <c r="A16" s="425">
        <v>14</v>
      </c>
      <c r="B16" s="278"/>
      <c r="C16" s="337"/>
      <c r="D16" s="3"/>
      <c r="E16" s="276"/>
      <c r="F16" s="426"/>
    </row>
    <row r="17" spans="1:6">
      <c r="A17" s="425">
        <v>15</v>
      </c>
      <c r="B17" s="278"/>
      <c r="C17" s="337"/>
      <c r="D17" s="3"/>
      <c r="E17" s="276"/>
      <c r="F17" s="426"/>
    </row>
    <row r="18" spans="1:6">
      <c r="A18" s="425">
        <v>16</v>
      </c>
      <c r="B18" s="278"/>
      <c r="C18" s="337"/>
      <c r="D18" s="3"/>
      <c r="E18" s="276"/>
      <c r="F18" s="426"/>
    </row>
    <row r="19" spans="1:6">
      <c r="A19" s="425">
        <v>17</v>
      </c>
      <c r="B19" s="279"/>
      <c r="C19" s="337"/>
      <c r="D19" s="3"/>
      <c r="E19" s="276"/>
      <c r="F19" s="426"/>
    </row>
    <row r="20" spans="1:6">
      <c r="A20" s="425">
        <v>18</v>
      </c>
      <c r="B20" s="279"/>
      <c r="C20" s="337"/>
      <c r="D20" s="3"/>
      <c r="E20" s="276"/>
      <c r="F20" s="426"/>
    </row>
    <row r="21" spans="1:6">
      <c r="A21" s="425">
        <v>19</v>
      </c>
      <c r="B21" s="415"/>
      <c r="C21" s="416"/>
      <c r="D21" s="3"/>
      <c r="E21" s="414"/>
      <c r="F21" s="427"/>
    </row>
    <row r="22" spans="1:6">
      <c r="A22" s="425">
        <v>20</v>
      </c>
      <c r="B22" s="415"/>
      <c r="C22" s="416"/>
      <c r="D22" s="3"/>
      <c r="E22" s="414"/>
      <c r="F22" s="427"/>
    </row>
    <row r="23" spans="1:6">
      <c r="A23" s="425">
        <v>21</v>
      </c>
      <c r="B23" s="415"/>
      <c r="C23" s="416"/>
      <c r="D23" s="3"/>
      <c r="E23" s="414"/>
      <c r="F23" s="427"/>
    </row>
    <row r="24" spans="1:6">
      <c r="A24" s="425">
        <v>22</v>
      </c>
      <c r="B24" s="415"/>
      <c r="C24" s="416"/>
      <c r="D24" s="3"/>
      <c r="E24" s="414"/>
      <c r="F24" s="427"/>
    </row>
    <row r="25" spans="1:6">
      <c r="A25" s="425">
        <v>23</v>
      </c>
      <c r="B25" s="415"/>
      <c r="C25" s="416"/>
      <c r="D25" s="3"/>
      <c r="E25" s="414"/>
      <c r="F25" s="427"/>
    </row>
    <row r="26" spans="1:6">
      <c r="A26" s="425">
        <v>24</v>
      </c>
      <c r="B26" s="415"/>
      <c r="C26" s="416"/>
      <c r="D26" s="3"/>
      <c r="E26" s="414"/>
      <c r="F26" s="427"/>
    </row>
    <row r="27" spans="1:6">
      <c r="A27" s="425">
        <v>25</v>
      </c>
      <c r="B27" s="415"/>
      <c r="C27" s="416"/>
      <c r="D27" s="3"/>
      <c r="E27" s="414"/>
      <c r="F27" s="427"/>
    </row>
    <row r="28" spans="1:6">
      <c r="A28" s="425">
        <v>26</v>
      </c>
      <c r="B28" s="415"/>
      <c r="C28" s="416"/>
      <c r="D28" s="3"/>
      <c r="E28" s="414"/>
      <c r="F28" s="427"/>
    </row>
    <row r="29" spans="1:6">
      <c r="A29" s="425">
        <v>27</v>
      </c>
      <c r="B29" s="415"/>
      <c r="C29" s="416"/>
      <c r="D29" s="3"/>
      <c r="E29" s="414"/>
      <c r="F29" s="427"/>
    </row>
    <row r="30" spans="1:6">
      <c r="A30" s="425">
        <v>28</v>
      </c>
      <c r="B30" s="415"/>
      <c r="C30" s="416"/>
      <c r="D30" s="3"/>
      <c r="E30" s="414"/>
      <c r="F30" s="427"/>
    </row>
    <row r="31" spans="1:6">
      <c r="A31" s="425">
        <v>29</v>
      </c>
      <c r="B31" s="415"/>
      <c r="C31" s="416"/>
      <c r="D31" s="3"/>
      <c r="E31" s="414"/>
      <c r="F31" s="427"/>
    </row>
    <row r="32" spans="1:6">
      <c r="A32" s="425">
        <v>30</v>
      </c>
      <c r="B32" s="415"/>
      <c r="C32" s="416"/>
      <c r="D32" s="3"/>
      <c r="E32" s="414"/>
      <c r="F32" s="427"/>
    </row>
    <row r="33" spans="1:6">
      <c r="A33" s="425">
        <v>31</v>
      </c>
      <c r="B33" s="415"/>
      <c r="C33" s="416"/>
      <c r="D33" s="3"/>
      <c r="E33" s="414"/>
      <c r="F33" s="427"/>
    </row>
    <row r="34" spans="1:6">
      <c r="A34" s="425">
        <v>32</v>
      </c>
      <c r="B34" s="415"/>
      <c r="C34" s="416"/>
      <c r="D34" s="3"/>
      <c r="E34" s="414"/>
      <c r="F34" s="427"/>
    </row>
    <row r="35" spans="1:6">
      <c r="A35" s="425">
        <v>33</v>
      </c>
      <c r="B35" s="415"/>
      <c r="C35" s="416"/>
      <c r="D35" s="3"/>
      <c r="E35" s="414"/>
      <c r="F35" s="427"/>
    </row>
    <row r="36" spans="1:6">
      <c r="A36" s="425">
        <v>34</v>
      </c>
      <c r="B36" s="415"/>
      <c r="C36" s="416"/>
      <c r="D36" s="3"/>
      <c r="E36" s="414"/>
      <c r="F36" s="427"/>
    </row>
    <row r="37" spans="1:6">
      <c r="A37" s="425">
        <v>35</v>
      </c>
      <c r="B37" s="415"/>
      <c r="C37" s="416"/>
      <c r="D37" s="3"/>
      <c r="E37" s="414"/>
      <c r="F37" s="427"/>
    </row>
    <row r="38" spans="1:6">
      <c r="A38" s="425">
        <v>36</v>
      </c>
      <c r="B38" s="415"/>
      <c r="C38" s="416"/>
      <c r="D38" s="3"/>
      <c r="E38" s="414"/>
      <c r="F38" s="427"/>
    </row>
    <row r="39" spans="1:6">
      <c r="A39" s="425">
        <v>37</v>
      </c>
      <c r="B39" s="415"/>
      <c r="C39" s="416"/>
      <c r="D39" s="3"/>
      <c r="E39" s="414"/>
      <c r="F39" s="427"/>
    </row>
    <row r="40" spans="1:6">
      <c r="A40" s="425">
        <v>38</v>
      </c>
      <c r="B40" s="415"/>
      <c r="C40" s="416"/>
      <c r="D40" s="3"/>
      <c r="E40" s="414"/>
      <c r="F40" s="427"/>
    </row>
    <row r="41" spans="1:6">
      <c r="A41" s="425">
        <v>39</v>
      </c>
      <c r="B41" s="415"/>
      <c r="C41" s="416"/>
      <c r="D41" s="3"/>
      <c r="E41" s="414"/>
      <c r="F41" s="427"/>
    </row>
    <row r="42" spans="1:6">
      <c r="A42" s="425">
        <v>40</v>
      </c>
      <c r="B42" s="415"/>
      <c r="C42" s="416"/>
      <c r="D42" s="3"/>
      <c r="E42" s="414"/>
      <c r="F42" s="427"/>
    </row>
    <row r="43" spans="1:6">
      <c r="A43" s="425">
        <v>41</v>
      </c>
      <c r="B43" s="415"/>
      <c r="C43" s="416"/>
      <c r="D43" s="3"/>
      <c r="E43" s="414"/>
      <c r="F43" s="427"/>
    </row>
    <row r="44" spans="1:6">
      <c r="A44" s="425">
        <v>42</v>
      </c>
      <c r="B44" s="415"/>
      <c r="C44" s="416"/>
      <c r="D44" s="3"/>
      <c r="E44" s="414"/>
      <c r="F44" s="427"/>
    </row>
    <row r="45" spans="1:6">
      <c r="A45" s="425">
        <v>43</v>
      </c>
      <c r="B45" s="415"/>
      <c r="C45" s="416"/>
      <c r="D45" s="3"/>
      <c r="E45" s="414"/>
      <c r="F45" s="427"/>
    </row>
    <row r="46" spans="1:6">
      <c r="A46" s="425">
        <v>44</v>
      </c>
      <c r="B46" s="415"/>
      <c r="C46" s="416"/>
      <c r="D46" s="3"/>
      <c r="E46" s="414"/>
      <c r="F46" s="427"/>
    </row>
    <row r="47" spans="1:6">
      <c r="A47" s="425">
        <v>45</v>
      </c>
      <c r="B47" s="415"/>
      <c r="C47" s="416"/>
      <c r="D47" s="3"/>
      <c r="E47" s="414"/>
      <c r="F47" s="427"/>
    </row>
    <row r="48" spans="1:6">
      <c r="A48" s="425">
        <v>46</v>
      </c>
      <c r="B48" s="415"/>
      <c r="C48" s="416"/>
      <c r="D48" s="3"/>
      <c r="E48" s="414"/>
      <c r="F48" s="427"/>
    </row>
    <row r="49" spans="1:6">
      <c r="A49" s="425">
        <v>47</v>
      </c>
      <c r="B49" s="415"/>
      <c r="C49" s="416"/>
      <c r="D49" s="3"/>
      <c r="E49" s="414"/>
      <c r="F49" s="427"/>
    </row>
    <row r="50" spans="1:6">
      <c r="A50" s="425">
        <v>48</v>
      </c>
      <c r="B50" s="415"/>
      <c r="C50" s="416"/>
      <c r="D50" s="3"/>
      <c r="E50" s="414"/>
      <c r="F50" s="427"/>
    </row>
    <row r="51" spans="1:6">
      <c r="A51" s="425">
        <v>49</v>
      </c>
      <c r="B51" s="415"/>
      <c r="C51" s="416"/>
      <c r="D51" s="3"/>
      <c r="E51" s="414"/>
      <c r="F51" s="427"/>
    </row>
    <row r="52" spans="1:6" ht="15.75" thickBot="1">
      <c r="A52" s="428">
        <v>50</v>
      </c>
      <c r="B52" s="280"/>
      <c r="C52" s="338"/>
      <c r="D52" s="181"/>
      <c r="E52" s="277"/>
      <c r="F52" s="429"/>
    </row>
  </sheetData>
  <mergeCells count="6">
    <mergeCell ref="F1:F2"/>
    <mergeCell ref="A1:A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FFFF00"/>
  </sheetPr>
  <dimension ref="A1:G9786"/>
  <sheetViews>
    <sheetView workbookViewId="0">
      <pane ySplit="1350" topLeftCell="A5158" activePane="bottomLeft"/>
      <selection activeCell="F1" sqref="F1"/>
      <selection pane="bottomLeft" activeCell="B5196" sqref="B5196"/>
    </sheetView>
  </sheetViews>
  <sheetFormatPr defaultColWidth="8.85546875" defaultRowHeight="12"/>
  <cols>
    <col min="1" max="1" width="13.28515625" style="259" bestFit="1" customWidth="1"/>
    <col min="2" max="2" width="82.42578125" style="259" bestFit="1" customWidth="1"/>
    <col min="3" max="3" width="6.28515625" style="259" customWidth="1"/>
    <col min="4" max="4" width="10.7109375" style="259" customWidth="1"/>
    <col min="5" max="5" width="8.42578125" style="259" customWidth="1"/>
    <col min="6" max="6" width="14.28515625" style="309" bestFit="1" customWidth="1"/>
    <col min="7" max="7" width="13.140625" style="271" bestFit="1" customWidth="1"/>
    <col min="8" max="16384" width="8.85546875" style="259"/>
  </cols>
  <sheetData>
    <row r="1" spans="1:7" ht="15.6" customHeight="1" thickBot="1">
      <c r="A1" s="255"/>
      <c r="B1" s="256" t="s">
        <v>192</v>
      </c>
      <c r="C1" s="256"/>
      <c r="D1" s="256"/>
      <c r="E1" s="257">
        <v>41.37</v>
      </c>
      <c r="F1" s="301">
        <v>0.01</v>
      </c>
      <c r="G1" s="258">
        <f>E1*(100%+F1)</f>
        <v>41.783699999999996</v>
      </c>
    </row>
    <row r="2" spans="1:7" ht="12" customHeight="1" thickBot="1">
      <c r="A2" s="260"/>
      <c r="B2" s="261" t="s">
        <v>193</v>
      </c>
      <c r="C2" s="261"/>
      <c r="D2" s="261"/>
      <c r="E2" s="262">
        <v>31.72</v>
      </c>
      <c r="F2" s="304">
        <v>0.01</v>
      </c>
      <c r="G2" s="263">
        <f>E2*(100%+F2)</f>
        <v>32.037199999999999</v>
      </c>
    </row>
    <row r="3" spans="1:7" ht="25.15" customHeight="1">
      <c r="A3" s="264" t="s">
        <v>178</v>
      </c>
      <c r="B3" s="264" t="s">
        <v>194</v>
      </c>
      <c r="C3" s="265" t="s">
        <v>171</v>
      </c>
      <c r="D3" s="266" t="s">
        <v>113</v>
      </c>
      <c r="E3" s="265" t="s">
        <v>195</v>
      </c>
      <c r="F3" s="305" t="s">
        <v>196</v>
      </c>
      <c r="G3" s="267" t="s">
        <v>197</v>
      </c>
    </row>
    <row r="4" spans="1:7" ht="15">
      <c r="A4" s="334" t="s">
        <v>183</v>
      </c>
      <c r="B4" s="334" t="s">
        <v>184</v>
      </c>
      <c r="C4" s="218"/>
      <c r="D4" s="218"/>
      <c r="E4" s="334" t="s">
        <v>173</v>
      </c>
      <c r="F4" s="306">
        <f t="shared" ref="F4:F67" si="0">G4*$G$1</f>
        <v>1073.8410899999999</v>
      </c>
      <c r="G4" s="335">
        <v>25.7</v>
      </c>
    </row>
    <row r="5" spans="1:7" ht="15">
      <c r="A5" s="334" t="s">
        <v>185</v>
      </c>
      <c r="B5" s="334" t="s">
        <v>186</v>
      </c>
      <c r="C5" s="218"/>
      <c r="D5" s="218"/>
      <c r="E5" s="334" t="s">
        <v>173</v>
      </c>
      <c r="F5" s="306">
        <f t="shared" si="0"/>
        <v>1291.1163299999998</v>
      </c>
      <c r="G5" s="335">
        <v>30.9</v>
      </c>
    </row>
    <row r="6" spans="1:7" ht="15">
      <c r="A6" s="334" t="s">
        <v>187</v>
      </c>
      <c r="B6" s="334" t="s">
        <v>188</v>
      </c>
      <c r="C6" s="218"/>
      <c r="D6" s="218"/>
      <c r="E6" s="334" t="s">
        <v>173</v>
      </c>
      <c r="F6" s="306">
        <f t="shared" si="0"/>
        <v>205.57580399999998</v>
      </c>
      <c r="G6" s="335">
        <v>4.92</v>
      </c>
    </row>
    <row r="7" spans="1:7" ht="15">
      <c r="A7" s="334" t="s">
        <v>179</v>
      </c>
      <c r="B7" s="334" t="s">
        <v>172</v>
      </c>
      <c r="C7" s="218"/>
      <c r="D7" s="218"/>
      <c r="E7" s="334" t="s">
        <v>173</v>
      </c>
      <c r="F7" s="306">
        <f t="shared" si="0"/>
        <v>993.61638599999992</v>
      </c>
      <c r="G7" s="335">
        <v>23.78</v>
      </c>
    </row>
    <row r="8" spans="1:7" ht="15">
      <c r="A8" s="334" t="s">
        <v>189</v>
      </c>
      <c r="B8" s="334" t="s">
        <v>190</v>
      </c>
      <c r="C8" s="218"/>
      <c r="D8" s="218"/>
      <c r="E8" s="334" t="s">
        <v>173</v>
      </c>
      <c r="F8" s="306">
        <f t="shared" si="0"/>
        <v>346.80471</v>
      </c>
      <c r="G8" s="335">
        <v>8.3000000000000007</v>
      </c>
    </row>
    <row r="9" spans="1:7" ht="15">
      <c r="A9" s="334" t="s">
        <v>180</v>
      </c>
      <c r="B9" s="334" t="s">
        <v>176</v>
      </c>
      <c r="C9" s="218"/>
      <c r="D9" s="218"/>
      <c r="E9" s="334" t="s">
        <v>173</v>
      </c>
      <c r="F9" s="306">
        <f t="shared" si="0"/>
        <v>881.63607000000002</v>
      </c>
      <c r="G9" s="335">
        <v>21.1</v>
      </c>
    </row>
    <row r="10" spans="1:7" ht="15">
      <c r="A10" s="334" t="s">
        <v>181</v>
      </c>
      <c r="B10" s="334" t="s">
        <v>177</v>
      </c>
      <c r="C10" s="218"/>
      <c r="D10" s="218"/>
      <c r="E10" s="334" t="s">
        <v>173</v>
      </c>
      <c r="F10" s="306">
        <f t="shared" si="0"/>
        <v>1784.16399</v>
      </c>
      <c r="G10" s="335">
        <v>42.7</v>
      </c>
    </row>
    <row r="11" spans="1:7" ht="15">
      <c r="A11" s="334" t="s">
        <v>191</v>
      </c>
      <c r="B11" s="334" t="s">
        <v>174</v>
      </c>
      <c r="C11" s="218"/>
      <c r="D11" s="218"/>
      <c r="E11" s="334" t="s">
        <v>173</v>
      </c>
      <c r="F11" s="306">
        <f t="shared" si="0"/>
        <v>2002.2749039999999</v>
      </c>
      <c r="G11" s="335">
        <v>47.92</v>
      </c>
    </row>
    <row r="12" spans="1:7" ht="15">
      <c r="A12" s="334" t="s">
        <v>182</v>
      </c>
      <c r="B12" s="334" t="s">
        <v>21088</v>
      </c>
      <c r="C12" s="218"/>
      <c r="D12" s="218"/>
      <c r="E12" s="334" t="s">
        <v>170</v>
      </c>
      <c r="F12" s="306">
        <f t="shared" si="0"/>
        <v>684.4170059999999</v>
      </c>
      <c r="G12" s="335">
        <v>16.38</v>
      </c>
    </row>
    <row r="13" spans="1:7" ht="15">
      <c r="A13" s="334" t="s">
        <v>198</v>
      </c>
      <c r="B13" s="334" t="s">
        <v>21089</v>
      </c>
      <c r="C13" s="218"/>
      <c r="D13" s="218"/>
      <c r="E13" s="334" t="s">
        <v>170</v>
      </c>
      <c r="F13" s="306">
        <f t="shared" si="0"/>
        <v>718.67963999999995</v>
      </c>
      <c r="G13" s="335">
        <v>17.2</v>
      </c>
    </row>
    <row r="14" spans="1:7" ht="15">
      <c r="A14" s="334" t="s">
        <v>199</v>
      </c>
      <c r="B14" s="334" t="s">
        <v>21090</v>
      </c>
      <c r="C14" s="218"/>
      <c r="D14" s="218"/>
      <c r="E14" s="334" t="s">
        <v>173</v>
      </c>
      <c r="F14" s="306">
        <f t="shared" si="0"/>
        <v>2088.3493259999996</v>
      </c>
      <c r="G14" s="335">
        <v>49.98</v>
      </c>
    </row>
    <row r="15" spans="1:7" ht="15">
      <c r="A15" s="334" t="s">
        <v>200</v>
      </c>
      <c r="B15" s="334" t="s">
        <v>21091</v>
      </c>
      <c r="C15" s="218"/>
      <c r="D15" s="218"/>
      <c r="E15" s="334" t="s">
        <v>170</v>
      </c>
      <c r="F15" s="306">
        <f t="shared" si="0"/>
        <v>811.43945399999996</v>
      </c>
      <c r="G15" s="335">
        <v>19.420000000000002</v>
      </c>
    </row>
    <row r="16" spans="1:7" ht="15">
      <c r="A16" s="334" t="s">
        <v>201</v>
      </c>
      <c r="B16" s="334" t="s">
        <v>21092</v>
      </c>
      <c r="C16" s="218"/>
      <c r="D16" s="218"/>
      <c r="E16" s="334" t="s">
        <v>23447</v>
      </c>
      <c r="F16" s="306">
        <f t="shared" si="0"/>
        <v>713.24775899999997</v>
      </c>
      <c r="G16" s="335">
        <v>17.07</v>
      </c>
    </row>
    <row r="17" spans="1:7" ht="15">
      <c r="A17" s="334" t="s">
        <v>202</v>
      </c>
      <c r="B17" s="334" t="s">
        <v>21093</v>
      </c>
      <c r="C17" s="218"/>
      <c r="D17" s="218"/>
      <c r="E17" s="334" t="s">
        <v>23447</v>
      </c>
      <c r="F17" s="306">
        <f t="shared" si="0"/>
        <v>491.37631199999993</v>
      </c>
      <c r="G17" s="335">
        <v>11.76</v>
      </c>
    </row>
    <row r="18" spans="1:7" ht="15">
      <c r="A18" s="334" t="s">
        <v>203</v>
      </c>
      <c r="B18" s="334" t="s">
        <v>21094</v>
      </c>
      <c r="C18" s="218"/>
      <c r="D18" s="218"/>
      <c r="E18" s="334" t="s">
        <v>23447</v>
      </c>
      <c r="F18" s="306">
        <f t="shared" si="0"/>
        <v>751.27092599999992</v>
      </c>
      <c r="G18" s="335">
        <v>17.98</v>
      </c>
    </row>
    <row r="19" spans="1:7" ht="15">
      <c r="A19" s="334" t="s">
        <v>204</v>
      </c>
      <c r="B19" s="334" t="s">
        <v>21095</v>
      </c>
      <c r="C19" s="218"/>
      <c r="D19" s="218"/>
      <c r="E19" s="334" t="s">
        <v>23447</v>
      </c>
      <c r="F19" s="306">
        <f t="shared" si="0"/>
        <v>715.33694400000002</v>
      </c>
      <c r="G19" s="335">
        <v>17.12</v>
      </c>
    </row>
    <row r="20" spans="1:7" ht="15">
      <c r="A20" s="334" t="s">
        <v>205</v>
      </c>
      <c r="B20" s="334" t="s">
        <v>21096</v>
      </c>
      <c r="C20" s="218"/>
      <c r="D20" s="218"/>
      <c r="E20" s="334" t="s">
        <v>23447</v>
      </c>
      <c r="F20" s="306">
        <f t="shared" si="0"/>
        <v>826.06374899999992</v>
      </c>
      <c r="G20" s="335">
        <v>19.77</v>
      </c>
    </row>
    <row r="21" spans="1:7" ht="15">
      <c r="A21" s="334" t="s">
        <v>206</v>
      </c>
      <c r="B21" s="334" t="s">
        <v>21097</v>
      </c>
      <c r="C21" s="218"/>
      <c r="D21" s="218"/>
      <c r="E21" s="334" t="s">
        <v>23447</v>
      </c>
      <c r="F21" s="306">
        <f t="shared" si="0"/>
        <v>495.55468199999996</v>
      </c>
      <c r="G21" s="335">
        <v>11.86</v>
      </c>
    </row>
    <row r="22" spans="1:7" ht="15">
      <c r="A22" s="334" t="s">
        <v>207</v>
      </c>
      <c r="B22" s="334" t="s">
        <v>21098</v>
      </c>
      <c r="C22" s="218"/>
      <c r="D22" s="218"/>
      <c r="E22" s="334" t="s">
        <v>173</v>
      </c>
      <c r="F22" s="306">
        <f t="shared" si="0"/>
        <v>498.47954099999993</v>
      </c>
      <c r="G22" s="335">
        <v>11.93</v>
      </c>
    </row>
    <row r="23" spans="1:7" ht="15">
      <c r="A23" s="334" t="s">
        <v>208</v>
      </c>
      <c r="B23" s="334" t="s">
        <v>21099</v>
      </c>
      <c r="C23" s="218"/>
      <c r="D23" s="218"/>
      <c r="E23" s="334" t="s">
        <v>173</v>
      </c>
      <c r="F23" s="306">
        <f t="shared" si="0"/>
        <v>549.45565499999998</v>
      </c>
      <c r="G23" s="335">
        <v>13.15</v>
      </c>
    </row>
    <row r="24" spans="1:7" ht="15">
      <c r="A24" s="334" t="s">
        <v>209</v>
      </c>
      <c r="B24" s="334" t="s">
        <v>21100</v>
      </c>
      <c r="C24" s="218"/>
      <c r="D24" s="218"/>
      <c r="E24" s="334" t="s">
        <v>173</v>
      </c>
      <c r="F24" s="306">
        <f t="shared" si="0"/>
        <v>773.41628700000001</v>
      </c>
      <c r="G24" s="335">
        <v>18.510000000000002</v>
      </c>
    </row>
    <row r="25" spans="1:7" ht="15">
      <c r="A25" s="334" t="s">
        <v>21101</v>
      </c>
      <c r="B25" s="334" t="s">
        <v>21102</v>
      </c>
      <c r="C25" s="218"/>
      <c r="D25" s="218"/>
      <c r="E25" s="334" t="s">
        <v>173</v>
      </c>
      <c r="F25" s="306">
        <f t="shared" si="0"/>
        <v>1306.1584619999999</v>
      </c>
      <c r="G25" s="335">
        <v>31.26</v>
      </c>
    </row>
    <row r="26" spans="1:7" ht="15">
      <c r="A26" s="334" t="s">
        <v>21103</v>
      </c>
      <c r="B26" s="334" t="s">
        <v>21104</v>
      </c>
      <c r="C26" s="218"/>
      <c r="D26" s="218"/>
      <c r="E26" s="334" t="s">
        <v>173</v>
      </c>
      <c r="F26" s="306">
        <f t="shared" si="0"/>
        <v>1553.9358029999999</v>
      </c>
      <c r="G26" s="335">
        <v>37.19</v>
      </c>
    </row>
    <row r="27" spans="1:7" ht="15">
      <c r="A27" s="334" t="s">
        <v>210</v>
      </c>
      <c r="B27" s="334" t="s">
        <v>21105</v>
      </c>
      <c r="C27" s="218"/>
      <c r="D27" s="218"/>
      <c r="E27" s="334" t="s">
        <v>173</v>
      </c>
      <c r="F27" s="306">
        <f t="shared" si="0"/>
        <v>2853.4088729999999</v>
      </c>
      <c r="G27" s="335">
        <v>68.290000000000006</v>
      </c>
    </row>
    <row r="28" spans="1:7" ht="15">
      <c r="A28" s="334" t="s">
        <v>211</v>
      </c>
      <c r="B28" s="334" t="s">
        <v>21106</v>
      </c>
      <c r="C28" s="218"/>
      <c r="D28" s="218"/>
      <c r="E28" s="334" t="s">
        <v>173</v>
      </c>
      <c r="F28" s="306">
        <f t="shared" si="0"/>
        <v>2966.6426999999999</v>
      </c>
      <c r="G28" s="335">
        <v>71</v>
      </c>
    </row>
    <row r="29" spans="1:7" ht="15">
      <c r="A29" s="334" t="s">
        <v>212</v>
      </c>
      <c r="B29" s="334" t="s">
        <v>213</v>
      </c>
      <c r="C29" s="218"/>
      <c r="D29" s="218"/>
      <c r="E29" s="334" t="s">
        <v>173</v>
      </c>
      <c r="F29" s="306">
        <f t="shared" si="0"/>
        <v>3641.4494549999999</v>
      </c>
      <c r="G29" s="335">
        <v>87.15</v>
      </c>
    </row>
    <row r="30" spans="1:7" ht="15">
      <c r="A30" s="334" t="s">
        <v>214</v>
      </c>
      <c r="B30" s="334" t="s">
        <v>215</v>
      </c>
      <c r="C30" s="218"/>
      <c r="D30" s="218"/>
      <c r="E30" s="334" t="s">
        <v>173</v>
      </c>
      <c r="F30" s="306">
        <f t="shared" si="0"/>
        <v>3823.2085499999998</v>
      </c>
      <c r="G30" s="335">
        <v>91.5</v>
      </c>
    </row>
    <row r="31" spans="1:7" ht="15">
      <c r="A31" s="334" t="s">
        <v>216</v>
      </c>
      <c r="B31" s="334" t="s">
        <v>217</v>
      </c>
      <c r="C31" s="218"/>
      <c r="D31" s="218"/>
      <c r="E31" s="334" t="s">
        <v>173</v>
      </c>
      <c r="F31" s="306">
        <f t="shared" si="0"/>
        <v>1356.7167389999997</v>
      </c>
      <c r="G31" s="335">
        <v>32.47</v>
      </c>
    </row>
    <row r="32" spans="1:7" ht="15">
      <c r="A32" s="334" t="s">
        <v>218</v>
      </c>
      <c r="B32" s="334" t="s">
        <v>219</v>
      </c>
      <c r="C32" s="218"/>
      <c r="D32" s="218"/>
      <c r="E32" s="334" t="s">
        <v>173</v>
      </c>
      <c r="F32" s="306">
        <f t="shared" si="0"/>
        <v>111.56247899999998</v>
      </c>
      <c r="G32" s="335">
        <v>2.67</v>
      </c>
    </row>
    <row r="33" spans="1:7" ht="15">
      <c r="A33" s="334" t="s">
        <v>220</v>
      </c>
      <c r="B33" s="334" t="s">
        <v>221</v>
      </c>
      <c r="C33" s="218"/>
      <c r="D33" s="218"/>
      <c r="E33" s="334" t="s">
        <v>173</v>
      </c>
      <c r="F33" s="306">
        <f t="shared" si="0"/>
        <v>564.91562399999998</v>
      </c>
      <c r="G33" s="335">
        <v>13.52</v>
      </c>
    </row>
    <row r="34" spans="1:7" ht="15">
      <c r="A34" s="334" t="s">
        <v>222</v>
      </c>
      <c r="B34" s="334" t="s">
        <v>223</v>
      </c>
      <c r="C34" s="218"/>
      <c r="D34" s="218"/>
      <c r="E34" s="334" t="s">
        <v>173</v>
      </c>
      <c r="F34" s="306">
        <f t="shared" si="0"/>
        <v>706.14452999999992</v>
      </c>
      <c r="G34" s="335">
        <v>16.899999999999999</v>
      </c>
    </row>
    <row r="35" spans="1:7" ht="15">
      <c r="A35" s="334" t="s">
        <v>224</v>
      </c>
      <c r="B35" s="334" t="s">
        <v>225</v>
      </c>
      <c r="C35" s="218"/>
      <c r="D35" s="218"/>
      <c r="E35" s="334" t="s">
        <v>173</v>
      </c>
      <c r="F35" s="306">
        <f t="shared" si="0"/>
        <v>1017.8509319999998</v>
      </c>
      <c r="G35" s="335">
        <v>24.36</v>
      </c>
    </row>
    <row r="36" spans="1:7" ht="15">
      <c r="A36" s="334" t="s">
        <v>226</v>
      </c>
      <c r="B36" s="334" t="s">
        <v>227</v>
      </c>
      <c r="C36" s="218"/>
      <c r="D36" s="218"/>
      <c r="E36" s="334" t="s">
        <v>173</v>
      </c>
      <c r="F36" s="306">
        <f t="shared" si="0"/>
        <v>5461.1295899999986</v>
      </c>
      <c r="G36" s="335">
        <v>130.69999999999999</v>
      </c>
    </row>
    <row r="37" spans="1:7" ht="15">
      <c r="A37" s="334" t="s">
        <v>228</v>
      </c>
      <c r="B37" s="334" t="s">
        <v>229</v>
      </c>
      <c r="C37" s="218"/>
      <c r="D37" s="218"/>
      <c r="E37" s="334" t="s">
        <v>173</v>
      </c>
      <c r="F37" s="306">
        <f t="shared" si="0"/>
        <v>5733.9771509999991</v>
      </c>
      <c r="G37" s="335">
        <v>137.22999999999999</v>
      </c>
    </row>
    <row r="38" spans="1:7" ht="15">
      <c r="A38" s="334" t="s">
        <v>230</v>
      </c>
      <c r="B38" s="334" t="s">
        <v>231</v>
      </c>
      <c r="C38" s="218"/>
      <c r="D38" s="218"/>
      <c r="E38" s="334" t="s">
        <v>173</v>
      </c>
      <c r="F38" s="306">
        <f t="shared" si="0"/>
        <v>4965.1570709999996</v>
      </c>
      <c r="G38" s="335">
        <v>118.83</v>
      </c>
    </row>
    <row r="39" spans="1:7" ht="15">
      <c r="A39" s="334" t="s">
        <v>232</v>
      </c>
      <c r="B39" s="334" t="s">
        <v>233</v>
      </c>
      <c r="C39" s="218"/>
      <c r="D39" s="218"/>
      <c r="E39" s="334" t="s">
        <v>173</v>
      </c>
      <c r="F39" s="306">
        <f t="shared" si="0"/>
        <v>7648.0884479999986</v>
      </c>
      <c r="G39" s="335">
        <v>183.04</v>
      </c>
    </row>
    <row r="40" spans="1:7" ht="15">
      <c r="A40" s="334" t="s">
        <v>234</v>
      </c>
      <c r="B40" s="334" t="s">
        <v>235</v>
      </c>
      <c r="C40" s="218"/>
      <c r="D40" s="218"/>
      <c r="E40" s="334" t="s">
        <v>173</v>
      </c>
      <c r="F40" s="306">
        <f t="shared" si="0"/>
        <v>2484.0409649999997</v>
      </c>
      <c r="G40" s="335">
        <v>59.45</v>
      </c>
    </row>
    <row r="41" spans="1:7" ht="15">
      <c r="A41" s="334" t="s">
        <v>236</v>
      </c>
      <c r="B41" s="334" t="s">
        <v>237</v>
      </c>
      <c r="C41" s="218"/>
      <c r="D41" s="218"/>
      <c r="E41" s="334" t="s">
        <v>173</v>
      </c>
      <c r="F41" s="306">
        <f t="shared" si="0"/>
        <v>3310.9403879999995</v>
      </c>
      <c r="G41" s="335">
        <v>79.239999999999995</v>
      </c>
    </row>
    <row r="42" spans="1:7" ht="15">
      <c r="A42" s="334" t="s">
        <v>238</v>
      </c>
      <c r="B42" s="334" t="s">
        <v>21107</v>
      </c>
      <c r="C42" s="218"/>
      <c r="D42" s="218"/>
      <c r="E42" s="334" t="s">
        <v>170</v>
      </c>
      <c r="F42" s="306">
        <f t="shared" si="0"/>
        <v>4456.649441999999</v>
      </c>
      <c r="G42" s="335">
        <v>106.66</v>
      </c>
    </row>
    <row r="43" spans="1:7" ht="15">
      <c r="A43" s="334" t="s">
        <v>239</v>
      </c>
      <c r="B43" s="334" t="s">
        <v>240</v>
      </c>
      <c r="C43" s="218"/>
      <c r="D43" s="218"/>
      <c r="E43" s="334" t="s">
        <v>170</v>
      </c>
      <c r="F43" s="306">
        <f t="shared" si="0"/>
        <v>1741.9624529999996</v>
      </c>
      <c r="G43" s="335">
        <v>41.69</v>
      </c>
    </row>
    <row r="44" spans="1:7" ht="15">
      <c r="A44" s="334" t="s">
        <v>241</v>
      </c>
      <c r="B44" s="334" t="s">
        <v>242</v>
      </c>
      <c r="C44" s="218"/>
      <c r="D44" s="218"/>
      <c r="E44" s="334" t="s">
        <v>170</v>
      </c>
      <c r="F44" s="306">
        <f t="shared" si="0"/>
        <v>1741.9624529999996</v>
      </c>
      <c r="G44" s="335">
        <v>41.69</v>
      </c>
    </row>
    <row r="45" spans="1:7" ht="15">
      <c r="A45" s="334" t="s">
        <v>243</v>
      </c>
      <c r="B45" s="334" t="s">
        <v>244</v>
      </c>
      <c r="C45" s="218"/>
      <c r="D45" s="218"/>
      <c r="E45" s="334" t="s">
        <v>170</v>
      </c>
      <c r="F45" s="306">
        <f t="shared" si="0"/>
        <v>1741.9624529999996</v>
      </c>
      <c r="G45" s="335">
        <v>41.69</v>
      </c>
    </row>
    <row r="46" spans="1:7" ht="15">
      <c r="A46" s="334" t="s">
        <v>245</v>
      </c>
      <c r="B46" s="334" t="s">
        <v>246</v>
      </c>
      <c r="C46" s="218"/>
      <c r="D46" s="218"/>
      <c r="E46" s="334" t="s">
        <v>170</v>
      </c>
      <c r="F46" s="306">
        <f t="shared" si="0"/>
        <v>1180.3895249999998</v>
      </c>
      <c r="G46" s="335">
        <v>28.25</v>
      </c>
    </row>
    <row r="47" spans="1:7" ht="15">
      <c r="A47" s="334" t="s">
        <v>247</v>
      </c>
      <c r="B47" s="334" t="s">
        <v>248</v>
      </c>
      <c r="C47" s="218"/>
      <c r="D47" s="218"/>
      <c r="E47" s="334" t="s">
        <v>170</v>
      </c>
      <c r="F47" s="306">
        <f t="shared" si="0"/>
        <v>1590.7054589999998</v>
      </c>
      <c r="G47" s="335">
        <v>38.07</v>
      </c>
    </row>
    <row r="48" spans="1:7" ht="15">
      <c r="A48" s="334" t="s">
        <v>249</v>
      </c>
      <c r="B48" s="334" t="s">
        <v>250</v>
      </c>
      <c r="C48" s="218"/>
      <c r="D48" s="218"/>
      <c r="E48" s="334" t="s">
        <v>170</v>
      </c>
      <c r="F48" s="306">
        <f t="shared" si="0"/>
        <v>1741.9624529999996</v>
      </c>
      <c r="G48" s="335">
        <v>41.69</v>
      </c>
    </row>
    <row r="49" spans="1:7" ht="15">
      <c r="A49" s="334" t="s">
        <v>251</v>
      </c>
      <c r="B49" s="334" t="s">
        <v>252</v>
      </c>
      <c r="C49" s="218"/>
      <c r="D49" s="218"/>
      <c r="E49" s="334" t="s">
        <v>170</v>
      </c>
      <c r="F49" s="306">
        <f t="shared" si="0"/>
        <v>1741.9624529999996</v>
      </c>
      <c r="G49" s="335">
        <v>41.69</v>
      </c>
    </row>
    <row r="50" spans="1:7" ht="15">
      <c r="A50" s="334" t="s">
        <v>253</v>
      </c>
      <c r="B50" s="334" t="s">
        <v>254</v>
      </c>
      <c r="C50" s="218"/>
      <c r="D50" s="218"/>
      <c r="E50" s="334" t="s">
        <v>170</v>
      </c>
      <c r="F50" s="306">
        <f t="shared" si="0"/>
        <v>1515.0769619999999</v>
      </c>
      <c r="G50" s="335">
        <v>36.26</v>
      </c>
    </row>
    <row r="51" spans="1:7" ht="15">
      <c r="A51" s="334" t="s">
        <v>255</v>
      </c>
      <c r="B51" s="334" t="s">
        <v>256</v>
      </c>
      <c r="C51" s="218"/>
      <c r="D51" s="218"/>
      <c r="E51" s="334" t="s">
        <v>170</v>
      </c>
      <c r="F51" s="306">
        <f t="shared" si="0"/>
        <v>1741.9624529999996</v>
      </c>
      <c r="G51" s="335">
        <v>41.69</v>
      </c>
    </row>
    <row r="52" spans="1:7" ht="15">
      <c r="A52" s="334" t="s">
        <v>257</v>
      </c>
      <c r="B52" s="334" t="s">
        <v>258</v>
      </c>
      <c r="C52" s="218"/>
      <c r="D52" s="218"/>
      <c r="E52" s="334" t="s">
        <v>170</v>
      </c>
      <c r="F52" s="306">
        <f t="shared" si="0"/>
        <v>1741.9624529999996</v>
      </c>
      <c r="G52" s="335">
        <v>41.69</v>
      </c>
    </row>
    <row r="53" spans="1:7" ht="15">
      <c r="A53" s="334" t="s">
        <v>259</v>
      </c>
      <c r="B53" s="334" t="s">
        <v>260</v>
      </c>
      <c r="C53" s="218"/>
      <c r="D53" s="218"/>
      <c r="E53" s="334" t="s">
        <v>170</v>
      </c>
      <c r="F53" s="306">
        <f t="shared" si="0"/>
        <v>1741.9624529999996</v>
      </c>
      <c r="G53" s="335">
        <v>41.69</v>
      </c>
    </row>
    <row r="54" spans="1:7" ht="15">
      <c r="A54" s="334" t="s">
        <v>261</v>
      </c>
      <c r="B54" s="334" t="s">
        <v>262</v>
      </c>
      <c r="C54" s="218"/>
      <c r="D54" s="218"/>
      <c r="E54" s="334" t="s">
        <v>170</v>
      </c>
      <c r="F54" s="306">
        <f t="shared" si="0"/>
        <v>1741.9624529999996</v>
      </c>
      <c r="G54" s="335">
        <v>41.69</v>
      </c>
    </row>
    <row r="55" spans="1:7" ht="15">
      <c r="A55" s="334" t="s">
        <v>263</v>
      </c>
      <c r="B55" s="334" t="s">
        <v>21108</v>
      </c>
      <c r="C55" s="218"/>
      <c r="D55" s="218"/>
      <c r="E55" s="334" t="s">
        <v>170</v>
      </c>
      <c r="F55" s="306">
        <f t="shared" si="0"/>
        <v>3787.2745679999998</v>
      </c>
      <c r="G55" s="335">
        <v>90.64</v>
      </c>
    </row>
    <row r="56" spans="1:7" ht="15">
      <c r="A56" s="334" t="s">
        <v>264</v>
      </c>
      <c r="B56" s="334" t="s">
        <v>21109</v>
      </c>
      <c r="C56" s="218"/>
      <c r="D56" s="218"/>
      <c r="E56" s="334" t="s">
        <v>170</v>
      </c>
      <c r="F56" s="306">
        <f t="shared" si="0"/>
        <v>4355.5328879999997</v>
      </c>
      <c r="G56" s="335">
        <v>104.24</v>
      </c>
    </row>
    <row r="57" spans="1:7" ht="15">
      <c r="A57" s="334" t="s">
        <v>265</v>
      </c>
      <c r="B57" s="334" t="s">
        <v>266</v>
      </c>
      <c r="C57" s="218"/>
      <c r="D57" s="218"/>
      <c r="E57" s="334" t="s">
        <v>170</v>
      </c>
      <c r="F57" s="306">
        <f t="shared" si="0"/>
        <v>1590.7054589999998</v>
      </c>
      <c r="G57" s="335">
        <v>38.07</v>
      </c>
    </row>
    <row r="58" spans="1:7" ht="15">
      <c r="A58" s="334" t="s">
        <v>267</v>
      </c>
      <c r="B58" s="334" t="s">
        <v>268</v>
      </c>
      <c r="C58" s="218"/>
      <c r="D58" s="218"/>
      <c r="E58" s="334" t="s">
        <v>170</v>
      </c>
      <c r="F58" s="306">
        <f t="shared" si="0"/>
        <v>1741.9624529999996</v>
      </c>
      <c r="G58" s="335">
        <v>41.69</v>
      </c>
    </row>
    <row r="59" spans="1:7" ht="15">
      <c r="A59" s="334" t="s">
        <v>269</v>
      </c>
      <c r="B59" s="334" t="s">
        <v>270</v>
      </c>
      <c r="C59" s="218"/>
      <c r="D59" s="218"/>
      <c r="E59" s="334" t="s">
        <v>170</v>
      </c>
      <c r="F59" s="306">
        <f t="shared" si="0"/>
        <v>1741.9624529999996</v>
      </c>
      <c r="G59" s="335">
        <v>41.69</v>
      </c>
    </row>
    <row r="60" spans="1:7" ht="15">
      <c r="A60" s="334" t="s">
        <v>271</v>
      </c>
      <c r="B60" s="334" t="s">
        <v>21110</v>
      </c>
      <c r="C60" s="218"/>
      <c r="D60" s="218"/>
      <c r="E60" s="334" t="s">
        <v>170</v>
      </c>
      <c r="F60" s="306">
        <f t="shared" si="0"/>
        <v>1169.1079259999999</v>
      </c>
      <c r="G60" s="335">
        <v>27.98</v>
      </c>
    </row>
    <row r="61" spans="1:7" ht="15">
      <c r="A61" s="334" t="s">
        <v>272</v>
      </c>
      <c r="B61" s="334" t="s">
        <v>21111</v>
      </c>
      <c r="C61" s="218"/>
      <c r="D61" s="218"/>
      <c r="E61" s="334" t="s">
        <v>170</v>
      </c>
      <c r="F61" s="306">
        <f t="shared" si="0"/>
        <v>1169.1079259999999</v>
      </c>
      <c r="G61" s="335">
        <v>27.98</v>
      </c>
    </row>
    <row r="62" spans="1:7" ht="15">
      <c r="A62" s="334" t="s">
        <v>273</v>
      </c>
      <c r="B62" s="334" t="s">
        <v>21112</v>
      </c>
      <c r="C62" s="218"/>
      <c r="D62" s="218"/>
      <c r="E62" s="334" t="s">
        <v>170</v>
      </c>
      <c r="F62" s="306">
        <f t="shared" si="0"/>
        <v>1169.1079259999999</v>
      </c>
      <c r="G62" s="335">
        <v>27.98</v>
      </c>
    </row>
    <row r="63" spans="1:7" ht="15">
      <c r="A63" s="334" t="s">
        <v>274</v>
      </c>
      <c r="B63" s="334" t="s">
        <v>21113</v>
      </c>
      <c r="C63" s="218"/>
      <c r="D63" s="218"/>
      <c r="E63" s="334" t="s">
        <v>170</v>
      </c>
      <c r="F63" s="306">
        <f t="shared" si="0"/>
        <v>1169.1079259999999</v>
      </c>
      <c r="G63" s="335">
        <v>27.98</v>
      </c>
    </row>
    <row r="64" spans="1:7" ht="15">
      <c r="A64" s="334" t="s">
        <v>275</v>
      </c>
      <c r="B64" s="334" t="s">
        <v>21114</v>
      </c>
      <c r="C64" s="218"/>
      <c r="D64" s="218"/>
      <c r="E64" s="334" t="s">
        <v>170</v>
      </c>
      <c r="F64" s="306">
        <f t="shared" si="0"/>
        <v>1169.1079259999999</v>
      </c>
      <c r="G64" s="335">
        <v>27.98</v>
      </c>
    </row>
    <row r="65" spans="1:7" ht="15">
      <c r="A65" s="334" t="s">
        <v>276</v>
      </c>
      <c r="B65" s="334" t="s">
        <v>21115</v>
      </c>
      <c r="C65" s="218"/>
      <c r="D65" s="218"/>
      <c r="E65" s="334" t="s">
        <v>170</v>
      </c>
      <c r="F65" s="306">
        <f t="shared" si="0"/>
        <v>1169.1079259999999</v>
      </c>
      <c r="G65" s="335">
        <v>27.98</v>
      </c>
    </row>
    <row r="66" spans="1:7" ht="15">
      <c r="A66" s="334" t="s">
        <v>277</v>
      </c>
      <c r="B66" s="334" t="s">
        <v>21116</v>
      </c>
      <c r="C66" s="218"/>
      <c r="D66" s="218"/>
      <c r="E66" s="334" t="s">
        <v>170</v>
      </c>
      <c r="F66" s="306">
        <f t="shared" si="0"/>
        <v>1169.1079259999999</v>
      </c>
      <c r="G66" s="335">
        <v>27.98</v>
      </c>
    </row>
    <row r="67" spans="1:7" ht="15">
      <c r="A67" s="334" t="s">
        <v>278</v>
      </c>
      <c r="B67" s="334" t="s">
        <v>21117</v>
      </c>
      <c r="C67" s="218"/>
      <c r="D67" s="218"/>
      <c r="E67" s="334" t="s">
        <v>170</v>
      </c>
      <c r="F67" s="306">
        <f t="shared" si="0"/>
        <v>1169.1079259999999</v>
      </c>
      <c r="G67" s="335">
        <v>27.98</v>
      </c>
    </row>
    <row r="68" spans="1:7" ht="15">
      <c r="A68" s="334" t="s">
        <v>279</v>
      </c>
      <c r="B68" s="334" t="s">
        <v>21118</v>
      </c>
      <c r="C68" s="218"/>
      <c r="D68" s="218"/>
      <c r="E68" s="334" t="s">
        <v>170</v>
      </c>
      <c r="F68" s="306">
        <f t="shared" ref="F68:F131" si="1">G68*$G$1</f>
        <v>1169.1079259999999</v>
      </c>
      <c r="G68" s="335">
        <v>27.98</v>
      </c>
    </row>
    <row r="69" spans="1:7" ht="15">
      <c r="A69" s="334" t="s">
        <v>280</v>
      </c>
      <c r="B69" s="334" t="s">
        <v>21119</v>
      </c>
      <c r="C69" s="218"/>
      <c r="D69" s="218"/>
      <c r="E69" s="334" t="s">
        <v>170</v>
      </c>
      <c r="F69" s="306">
        <f t="shared" si="1"/>
        <v>1875.6702929999999</v>
      </c>
      <c r="G69" s="335">
        <v>44.89</v>
      </c>
    </row>
    <row r="70" spans="1:7" ht="15">
      <c r="A70" s="334" t="s">
        <v>281</v>
      </c>
      <c r="B70" s="334" t="s">
        <v>282</v>
      </c>
      <c r="C70" s="218"/>
      <c r="D70" s="218"/>
      <c r="E70" s="334" t="s">
        <v>170</v>
      </c>
      <c r="F70" s="306">
        <f t="shared" si="1"/>
        <v>1169.1079259999999</v>
      </c>
      <c r="G70" s="335">
        <v>27.98</v>
      </c>
    </row>
    <row r="71" spans="1:7" ht="15">
      <c r="A71" s="334" t="s">
        <v>283</v>
      </c>
      <c r="B71" s="334" t="s">
        <v>284</v>
      </c>
      <c r="C71" s="218"/>
      <c r="D71" s="218"/>
      <c r="E71" s="334" t="s">
        <v>170</v>
      </c>
      <c r="F71" s="306">
        <f t="shared" si="1"/>
        <v>1169.1079259999999</v>
      </c>
      <c r="G71" s="335">
        <v>27.98</v>
      </c>
    </row>
    <row r="72" spans="1:7" ht="15">
      <c r="A72" s="334" t="s">
        <v>285</v>
      </c>
      <c r="B72" s="334" t="s">
        <v>286</v>
      </c>
      <c r="C72" s="218"/>
      <c r="D72" s="218"/>
      <c r="E72" s="334" t="s">
        <v>170</v>
      </c>
      <c r="F72" s="306">
        <f t="shared" si="1"/>
        <v>1169.1079259999999</v>
      </c>
      <c r="G72" s="335">
        <v>27.98</v>
      </c>
    </row>
    <row r="73" spans="1:7" ht="15">
      <c r="A73" s="334" t="s">
        <v>287</v>
      </c>
      <c r="B73" s="334" t="s">
        <v>288</v>
      </c>
      <c r="C73" s="218"/>
      <c r="D73" s="218"/>
      <c r="E73" s="334" t="s">
        <v>170</v>
      </c>
      <c r="F73" s="306">
        <f t="shared" si="1"/>
        <v>1169.1079259999999</v>
      </c>
      <c r="G73" s="335">
        <v>27.98</v>
      </c>
    </row>
    <row r="74" spans="1:7" ht="15">
      <c r="A74" s="334" t="s">
        <v>289</v>
      </c>
      <c r="B74" s="334" t="s">
        <v>290</v>
      </c>
      <c r="C74" s="218"/>
      <c r="D74" s="218"/>
      <c r="E74" s="334" t="s">
        <v>170</v>
      </c>
      <c r="F74" s="306">
        <f t="shared" si="1"/>
        <v>1169.1079259999999</v>
      </c>
      <c r="G74" s="335">
        <v>27.98</v>
      </c>
    </row>
    <row r="75" spans="1:7" ht="15">
      <c r="A75" s="334" t="s">
        <v>291</v>
      </c>
      <c r="B75" s="334" t="s">
        <v>292</v>
      </c>
      <c r="C75" s="218"/>
      <c r="D75" s="218"/>
      <c r="E75" s="334" t="s">
        <v>170</v>
      </c>
      <c r="F75" s="306">
        <f t="shared" si="1"/>
        <v>1169.1079259999999</v>
      </c>
      <c r="G75" s="335">
        <v>27.98</v>
      </c>
    </row>
    <row r="76" spans="1:7" ht="15">
      <c r="A76" s="334" t="s">
        <v>293</v>
      </c>
      <c r="B76" s="334" t="s">
        <v>294</v>
      </c>
      <c r="C76" s="218"/>
      <c r="D76" s="218"/>
      <c r="E76" s="334" t="s">
        <v>173</v>
      </c>
      <c r="F76" s="306">
        <f t="shared" si="1"/>
        <v>12505.025735999998</v>
      </c>
      <c r="G76" s="335">
        <v>299.27999999999997</v>
      </c>
    </row>
    <row r="77" spans="1:7" ht="15">
      <c r="A77" s="334" t="s">
        <v>295</v>
      </c>
      <c r="B77" s="334" t="s">
        <v>296</v>
      </c>
      <c r="C77" s="218"/>
      <c r="D77" s="218"/>
      <c r="E77" s="334" t="s">
        <v>170</v>
      </c>
      <c r="F77" s="306">
        <f t="shared" si="1"/>
        <v>1741.9624529999996</v>
      </c>
      <c r="G77" s="335">
        <v>41.69</v>
      </c>
    </row>
    <row r="78" spans="1:7" ht="15">
      <c r="A78" s="334" t="s">
        <v>297</v>
      </c>
      <c r="B78" s="334" t="s">
        <v>298</v>
      </c>
      <c r="C78" s="218"/>
      <c r="D78" s="218"/>
      <c r="E78" s="334" t="s">
        <v>170</v>
      </c>
      <c r="F78" s="306">
        <f t="shared" si="1"/>
        <v>1741.9624529999996</v>
      </c>
      <c r="G78" s="335">
        <v>41.69</v>
      </c>
    </row>
    <row r="79" spans="1:7" ht="15">
      <c r="A79" s="334" t="s">
        <v>299</v>
      </c>
      <c r="B79" s="334" t="s">
        <v>300</v>
      </c>
      <c r="C79" s="218"/>
      <c r="D79" s="218"/>
      <c r="E79" s="334" t="s">
        <v>170</v>
      </c>
      <c r="F79" s="306">
        <f t="shared" si="1"/>
        <v>1741.9624529999996</v>
      </c>
      <c r="G79" s="335">
        <v>41.69</v>
      </c>
    </row>
    <row r="80" spans="1:7" ht="15">
      <c r="A80" s="334" t="s">
        <v>301</v>
      </c>
      <c r="B80" s="334" t="s">
        <v>302</v>
      </c>
      <c r="C80" s="218"/>
      <c r="D80" s="218"/>
      <c r="E80" s="334" t="s">
        <v>170</v>
      </c>
      <c r="F80" s="306">
        <f t="shared" si="1"/>
        <v>1741.9624529999996</v>
      </c>
      <c r="G80" s="335">
        <v>41.69</v>
      </c>
    </row>
    <row r="81" spans="1:7" ht="15">
      <c r="A81" s="334" t="s">
        <v>303</v>
      </c>
      <c r="B81" s="334" t="s">
        <v>304</v>
      </c>
      <c r="C81" s="218"/>
      <c r="D81" s="218"/>
      <c r="E81" s="334" t="s">
        <v>170</v>
      </c>
      <c r="F81" s="306">
        <f t="shared" si="1"/>
        <v>1741.9624529999996</v>
      </c>
      <c r="G81" s="335">
        <v>41.69</v>
      </c>
    </row>
    <row r="82" spans="1:7" ht="15">
      <c r="A82" s="334" t="s">
        <v>305</v>
      </c>
      <c r="B82" s="334" t="s">
        <v>306</v>
      </c>
      <c r="C82" s="218"/>
      <c r="D82" s="218"/>
      <c r="E82" s="334" t="s">
        <v>170</v>
      </c>
      <c r="F82" s="306">
        <f t="shared" si="1"/>
        <v>1741.9624529999996</v>
      </c>
      <c r="G82" s="335">
        <v>41.69</v>
      </c>
    </row>
    <row r="83" spans="1:7" ht="15">
      <c r="A83" s="334" t="s">
        <v>307</v>
      </c>
      <c r="B83" s="334" t="s">
        <v>308</v>
      </c>
      <c r="C83" s="218"/>
      <c r="D83" s="218"/>
      <c r="E83" s="334" t="s">
        <v>170</v>
      </c>
      <c r="F83" s="306">
        <f t="shared" si="1"/>
        <v>1741.9624529999996</v>
      </c>
      <c r="G83" s="335">
        <v>41.69</v>
      </c>
    </row>
    <row r="84" spans="1:7" ht="15">
      <c r="A84" s="334" t="s">
        <v>309</v>
      </c>
      <c r="B84" s="334" t="s">
        <v>310</v>
      </c>
      <c r="C84" s="218"/>
      <c r="D84" s="218"/>
      <c r="E84" s="334" t="s">
        <v>170</v>
      </c>
      <c r="F84" s="306">
        <f t="shared" si="1"/>
        <v>1228.8586169999999</v>
      </c>
      <c r="G84" s="335">
        <v>29.41</v>
      </c>
    </row>
    <row r="85" spans="1:7" ht="15">
      <c r="A85" s="334" t="s">
        <v>311</v>
      </c>
      <c r="B85" s="334" t="s">
        <v>312</v>
      </c>
      <c r="C85" s="218"/>
      <c r="D85" s="218"/>
      <c r="E85" s="334" t="s">
        <v>170</v>
      </c>
      <c r="F85" s="306">
        <f t="shared" si="1"/>
        <v>1228.8586169999999</v>
      </c>
      <c r="G85" s="335">
        <v>29.41</v>
      </c>
    </row>
    <row r="86" spans="1:7" ht="15">
      <c r="A86" s="334" t="s">
        <v>313</v>
      </c>
      <c r="B86" s="334" t="s">
        <v>314</v>
      </c>
      <c r="C86" s="218"/>
      <c r="D86" s="218"/>
      <c r="E86" s="334" t="s">
        <v>170</v>
      </c>
      <c r="F86" s="306">
        <f t="shared" si="1"/>
        <v>2420.9475779999998</v>
      </c>
      <c r="G86" s="335">
        <v>57.94</v>
      </c>
    </row>
    <row r="87" spans="1:7" ht="15">
      <c r="A87" s="334" t="s">
        <v>315</v>
      </c>
      <c r="B87" s="334" t="s">
        <v>316</v>
      </c>
      <c r="C87" s="218"/>
      <c r="D87" s="218"/>
      <c r="E87" s="334" t="s">
        <v>170</v>
      </c>
      <c r="F87" s="306">
        <f t="shared" si="1"/>
        <v>3227.7908249999996</v>
      </c>
      <c r="G87" s="335">
        <v>77.25</v>
      </c>
    </row>
    <row r="88" spans="1:7" ht="15">
      <c r="A88" s="334" t="s">
        <v>317</v>
      </c>
      <c r="B88" s="334" t="s">
        <v>21120</v>
      </c>
      <c r="C88" s="218"/>
      <c r="D88" s="218"/>
      <c r="E88" s="334" t="s">
        <v>170</v>
      </c>
      <c r="F88" s="306">
        <f t="shared" si="1"/>
        <v>1163.6760449999999</v>
      </c>
      <c r="G88" s="335">
        <v>27.85</v>
      </c>
    </row>
    <row r="89" spans="1:7" ht="15">
      <c r="A89" s="334" t="s">
        <v>21121</v>
      </c>
      <c r="B89" s="334" t="s">
        <v>21122</v>
      </c>
      <c r="C89" s="218"/>
      <c r="D89" s="218"/>
      <c r="E89" s="334" t="s">
        <v>170</v>
      </c>
      <c r="F89" s="306">
        <f t="shared" si="1"/>
        <v>1741.9624529999996</v>
      </c>
      <c r="G89" s="335">
        <v>41.69</v>
      </c>
    </row>
    <row r="90" spans="1:7" ht="15">
      <c r="A90" s="334" t="s">
        <v>21123</v>
      </c>
      <c r="B90" s="334" t="s">
        <v>21124</v>
      </c>
      <c r="C90" s="218"/>
      <c r="D90" s="218"/>
      <c r="E90" s="334" t="s">
        <v>170</v>
      </c>
      <c r="F90" s="306">
        <f t="shared" si="1"/>
        <v>1123.9815299999998</v>
      </c>
      <c r="G90" s="335">
        <v>26.9</v>
      </c>
    </row>
    <row r="91" spans="1:7" ht="15">
      <c r="A91" s="334" t="s">
        <v>21125</v>
      </c>
      <c r="B91" s="334" t="s">
        <v>21126</v>
      </c>
      <c r="C91" s="218"/>
      <c r="D91" s="218"/>
      <c r="E91" s="334" t="s">
        <v>170</v>
      </c>
      <c r="F91" s="306">
        <f t="shared" si="1"/>
        <v>3954.827205</v>
      </c>
      <c r="G91" s="335">
        <v>94.65</v>
      </c>
    </row>
    <row r="92" spans="1:7" ht="15">
      <c r="A92" s="334" t="s">
        <v>318</v>
      </c>
      <c r="B92" s="334" t="s">
        <v>21127</v>
      </c>
      <c r="C92" s="218"/>
      <c r="D92" s="218"/>
      <c r="E92" s="334" t="s">
        <v>170</v>
      </c>
      <c r="F92" s="306">
        <f t="shared" si="1"/>
        <v>3342.6959999999999</v>
      </c>
      <c r="G92" s="335">
        <v>80</v>
      </c>
    </row>
    <row r="93" spans="1:7" ht="15">
      <c r="A93" s="334" t="s">
        <v>21128</v>
      </c>
      <c r="B93" s="334" t="s">
        <v>21129</v>
      </c>
      <c r="C93" s="218"/>
      <c r="D93" s="218"/>
      <c r="E93" s="334" t="s">
        <v>170</v>
      </c>
      <c r="F93" s="306">
        <f t="shared" si="1"/>
        <v>2237.5171349999996</v>
      </c>
      <c r="G93" s="335">
        <v>53.55</v>
      </c>
    </row>
    <row r="94" spans="1:7" ht="15">
      <c r="A94" s="334" t="s">
        <v>319</v>
      </c>
      <c r="B94" s="334" t="s">
        <v>320</v>
      </c>
      <c r="C94" s="218"/>
      <c r="D94" s="218"/>
      <c r="E94" s="334" t="s">
        <v>173</v>
      </c>
      <c r="F94" s="306">
        <f t="shared" si="1"/>
        <v>535.24919699999998</v>
      </c>
      <c r="G94" s="335">
        <v>12.81</v>
      </c>
    </row>
    <row r="95" spans="1:7" ht="15">
      <c r="A95" s="334" t="s">
        <v>321</v>
      </c>
      <c r="B95" s="334" t="s">
        <v>322</v>
      </c>
      <c r="C95" s="218"/>
      <c r="D95" s="218"/>
      <c r="E95" s="334" t="s">
        <v>173</v>
      </c>
      <c r="F95" s="306">
        <f t="shared" si="1"/>
        <v>535.24919699999998</v>
      </c>
      <c r="G95" s="335">
        <v>12.81</v>
      </c>
    </row>
    <row r="96" spans="1:7" ht="15">
      <c r="A96" s="334" t="s">
        <v>21130</v>
      </c>
      <c r="B96" s="334" t="s">
        <v>21131</v>
      </c>
      <c r="C96" s="218"/>
      <c r="D96" s="218"/>
      <c r="E96" s="334" t="s">
        <v>173</v>
      </c>
      <c r="F96" s="306">
        <f t="shared" si="1"/>
        <v>8250.609402</v>
      </c>
      <c r="G96" s="335">
        <v>197.46</v>
      </c>
    </row>
    <row r="97" spans="1:7" ht="15">
      <c r="A97" s="334" t="s">
        <v>21132</v>
      </c>
      <c r="B97" s="334" t="s">
        <v>21133</v>
      </c>
      <c r="C97" s="218"/>
      <c r="D97" s="218"/>
      <c r="E97" s="334" t="s">
        <v>173</v>
      </c>
      <c r="F97" s="306">
        <f t="shared" si="1"/>
        <v>591.6571919999999</v>
      </c>
      <c r="G97" s="335">
        <v>14.16</v>
      </c>
    </row>
    <row r="98" spans="1:7" ht="15">
      <c r="A98" s="334" t="s">
        <v>21134</v>
      </c>
      <c r="B98" s="334" t="s">
        <v>21135</v>
      </c>
      <c r="C98" s="218"/>
      <c r="D98" s="218"/>
      <c r="E98" s="334" t="s">
        <v>173</v>
      </c>
      <c r="F98" s="306">
        <f t="shared" si="1"/>
        <v>41.783699999999996</v>
      </c>
      <c r="G98" s="335">
        <v>1</v>
      </c>
    </row>
    <row r="99" spans="1:7" ht="15">
      <c r="A99" s="334" t="s">
        <v>21136</v>
      </c>
      <c r="B99" s="334" t="s">
        <v>21137</v>
      </c>
      <c r="C99" s="218"/>
      <c r="D99" s="218"/>
      <c r="E99" s="334" t="s">
        <v>173</v>
      </c>
      <c r="F99" s="306">
        <f t="shared" si="1"/>
        <v>41.783699999999996</v>
      </c>
      <c r="G99" s="335">
        <v>1</v>
      </c>
    </row>
    <row r="100" spans="1:7" ht="15">
      <c r="A100" s="334" t="s">
        <v>323</v>
      </c>
      <c r="B100" s="334" t="s">
        <v>324</v>
      </c>
      <c r="C100" s="218"/>
      <c r="D100" s="218"/>
      <c r="E100" s="334" t="s">
        <v>170</v>
      </c>
      <c r="F100" s="306">
        <f t="shared" si="1"/>
        <v>1239.722379</v>
      </c>
      <c r="G100" s="335">
        <v>29.67</v>
      </c>
    </row>
    <row r="101" spans="1:7" ht="15">
      <c r="A101" s="334" t="s">
        <v>325</v>
      </c>
      <c r="B101" s="334" t="s">
        <v>326</v>
      </c>
      <c r="C101" s="218"/>
      <c r="D101" s="218"/>
      <c r="E101" s="334" t="s">
        <v>170</v>
      </c>
      <c r="F101" s="306">
        <f t="shared" si="1"/>
        <v>1369.669686</v>
      </c>
      <c r="G101" s="335">
        <v>32.78</v>
      </c>
    </row>
    <row r="102" spans="1:7" ht="15">
      <c r="A102" s="334" t="s">
        <v>327</v>
      </c>
      <c r="B102" s="334" t="s">
        <v>328</v>
      </c>
      <c r="C102" s="218"/>
      <c r="D102" s="218"/>
      <c r="E102" s="334" t="s">
        <v>170</v>
      </c>
      <c r="F102" s="306">
        <f t="shared" si="1"/>
        <v>1421.8993109999999</v>
      </c>
      <c r="G102" s="335">
        <v>34.03</v>
      </c>
    </row>
    <row r="103" spans="1:7" ht="15">
      <c r="A103" s="334" t="s">
        <v>329</v>
      </c>
      <c r="B103" s="334" t="s">
        <v>330</v>
      </c>
      <c r="C103" s="218"/>
      <c r="D103" s="218"/>
      <c r="E103" s="334" t="s">
        <v>170</v>
      </c>
      <c r="F103" s="306">
        <f t="shared" si="1"/>
        <v>1421.8993109999999</v>
      </c>
      <c r="G103" s="335">
        <v>34.03</v>
      </c>
    </row>
    <row r="104" spans="1:7" ht="15">
      <c r="A104" s="334" t="s">
        <v>331</v>
      </c>
      <c r="B104" s="334" t="s">
        <v>332</v>
      </c>
      <c r="C104" s="218"/>
      <c r="D104" s="218"/>
      <c r="E104" s="334" t="s">
        <v>170</v>
      </c>
      <c r="F104" s="306">
        <f t="shared" si="1"/>
        <v>929.2694879999998</v>
      </c>
      <c r="G104" s="335">
        <v>22.24</v>
      </c>
    </row>
    <row r="105" spans="1:7" ht="15">
      <c r="A105" s="334" t="s">
        <v>21138</v>
      </c>
      <c r="B105" s="334" t="s">
        <v>21139</v>
      </c>
      <c r="C105" s="218"/>
      <c r="D105" s="218"/>
      <c r="E105" s="334" t="s">
        <v>173</v>
      </c>
      <c r="F105" s="306">
        <f t="shared" si="1"/>
        <v>10964.460717</v>
      </c>
      <c r="G105" s="335">
        <v>262.41000000000003</v>
      </c>
    </row>
    <row r="106" spans="1:7" ht="15">
      <c r="A106" s="334" t="s">
        <v>21140</v>
      </c>
      <c r="B106" s="334" t="s">
        <v>21141</v>
      </c>
      <c r="C106" s="218"/>
      <c r="D106" s="218"/>
      <c r="E106" s="334" t="s">
        <v>170</v>
      </c>
      <c r="F106" s="306">
        <f t="shared" si="1"/>
        <v>649.31869799999993</v>
      </c>
      <c r="G106" s="335">
        <v>15.54</v>
      </c>
    </row>
    <row r="107" spans="1:7" ht="15">
      <c r="A107" s="334" t="s">
        <v>21142</v>
      </c>
      <c r="B107" s="334" t="s">
        <v>21143</v>
      </c>
      <c r="C107" s="218"/>
      <c r="D107" s="218"/>
      <c r="E107" s="334" t="s">
        <v>170</v>
      </c>
      <c r="F107" s="306">
        <f t="shared" si="1"/>
        <v>1299.0552329999998</v>
      </c>
      <c r="G107" s="335">
        <v>31.09</v>
      </c>
    </row>
    <row r="108" spans="1:7" ht="15">
      <c r="A108" s="334" t="s">
        <v>21144</v>
      </c>
      <c r="B108" s="334" t="s">
        <v>21145</v>
      </c>
      <c r="C108" s="218"/>
      <c r="D108" s="218"/>
      <c r="E108" s="334" t="s">
        <v>170</v>
      </c>
      <c r="F108" s="306">
        <f t="shared" si="1"/>
        <v>2165.6491709999996</v>
      </c>
      <c r="G108" s="335">
        <v>51.83</v>
      </c>
    </row>
    <row r="109" spans="1:7" ht="15">
      <c r="A109" s="334" t="s">
        <v>333</v>
      </c>
      <c r="B109" s="334" t="s">
        <v>334</v>
      </c>
      <c r="C109" s="218"/>
      <c r="D109" s="218"/>
      <c r="E109" s="334" t="s">
        <v>173</v>
      </c>
      <c r="F109" s="306">
        <f t="shared" si="1"/>
        <v>719.93315099999995</v>
      </c>
      <c r="G109" s="335">
        <v>17.23</v>
      </c>
    </row>
    <row r="110" spans="1:7" ht="15">
      <c r="A110" s="334" t="s">
        <v>335</v>
      </c>
      <c r="B110" s="334" t="s">
        <v>336</v>
      </c>
      <c r="C110" s="218"/>
      <c r="D110" s="218"/>
      <c r="E110" s="334" t="s">
        <v>173</v>
      </c>
      <c r="F110" s="306">
        <f t="shared" si="1"/>
        <v>452.93530799999996</v>
      </c>
      <c r="G110" s="335">
        <v>10.84</v>
      </c>
    </row>
    <row r="111" spans="1:7" ht="15">
      <c r="A111" s="334" t="s">
        <v>337</v>
      </c>
      <c r="B111" s="334" t="s">
        <v>338</v>
      </c>
      <c r="C111" s="218"/>
      <c r="D111" s="218"/>
      <c r="E111" s="334" t="s">
        <v>173</v>
      </c>
      <c r="F111" s="306">
        <f t="shared" si="1"/>
        <v>813.11080199999992</v>
      </c>
      <c r="G111" s="335">
        <v>19.46</v>
      </c>
    </row>
    <row r="112" spans="1:7" ht="15">
      <c r="A112" s="334" t="s">
        <v>339</v>
      </c>
      <c r="B112" s="334" t="s">
        <v>340</v>
      </c>
      <c r="C112" s="218"/>
      <c r="D112" s="218"/>
      <c r="E112" s="334" t="s">
        <v>173</v>
      </c>
      <c r="F112" s="306">
        <f t="shared" si="1"/>
        <v>1440.2841389999999</v>
      </c>
      <c r="G112" s="335">
        <v>34.47</v>
      </c>
    </row>
    <row r="113" spans="1:7" ht="15">
      <c r="A113" s="334" t="s">
        <v>341</v>
      </c>
      <c r="B113" s="334" t="s">
        <v>342</v>
      </c>
      <c r="C113" s="218"/>
      <c r="D113" s="218"/>
      <c r="E113" s="334" t="s">
        <v>173</v>
      </c>
      <c r="F113" s="306">
        <f t="shared" si="1"/>
        <v>604.610139</v>
      </c>
      <c r="G113" s="335">
        <v>14.47</v>
      </c>
    </row>
    <row r="114" spans="1:7" ht="15">
      <c r="A114" s="334" t="s">
        <v>343</v>
      </c>
      <c r="B114" s="334" t="s">
        <v>344</v>
      </c>
      <c r="C114" s="218"/>
      <c r="D114" s="218"/>
      <c r="E114" s="334" t="s">
        <v>173</v>
      </c>
      <c r="F114" s="306">
        <f t="shared" si="1"/>
        <v>1080.944319</v>
      </c>
      <c r="G114" s="335">
        <v>25.87</v>
      </c>
    </row>
    <row r="115" spans="1:7" ht="15">
      <c r="A115" s="334" t="s">
        <v>345</v>
      </c>
      <c r="B115" s="334" t="s">
        <v>346</v>
      </c>
      <c r="C115" s="218"/>
      <c r="D115" s="218"/>
      <c r="E115" s="334" t="s">
        <v>173</v>
      </c>
      <c r="F115" s="306">
        <f t="shared" si="1"/>
        <v>623.8306409999999</v>
      </c>
      <c r="G115" s="335">
        <v>14.93</v>
      </c>
    </row>
    <row r="116" spans="1:7" ht="15">
      <c r="A116" s="334" t="s">
        <v>347</v>
      </c>
      <c r="B116" s="334" t="s">
        <v>348</v>
      </c>
      <c r="C116" s="218"/>
      <c r="D116" s="218"/>
      <c r="E116" s="334" t="s">
        <v>173</v>
      </c>
      <c r="F116" s="306">
        <f t="shared" si="1"/>
        <v>3513.1734959999994</v>
      </c>
      <c r="G116" s="335">
        <v>84.08</v>
      </c>
    </row>
    <row r="117" spans="1:7" ht="15">
      <c r="A117" s="334" t="s">
        <v>349</v>
      </c>
      <c r="B117" s="334" t="s">
        <v>350</v>
      </c>
      <c r="C117" s="218"/>
      <c r="D117" s="218"/>
      <c r="E117" s="334" t="s">
        <v>173</v>
      </c>
      <c r="F117" s="306">
        <f t="shared" si="1"/>
        <v>3969.8693369999996</v>
      </c>
      <c r="G117" s="335">
        <v>95.01</v>
      </c>
    </row>
    <row r="118" spans="1:7" ht="15">
      <c r="A118" s="334" t="s">
        <v>351</v>
      </c>
      <c r="B118" s="334" t="s">
        <v>352</v>
      </c>
      <c r="C118" s="218"/>
      <c r="D118" s="218"/>
      <c r="E118" s="334" t="s">
        <v>173</v>
      </c>
      <c r="F118" s="306">
        <f t="shared" si="1"/>
        <v>1218.8305290000001</v>
      </c>
      <c r="G118" s="335">
        <v>29.17</v>
      </c>
    </row>
    <row r="119" spans="1:7" ht="15">
      <c r="A119" s="334" t="s">
        <v>353</v>
      </c>
      <c r="B119" s="334" t="s">
        <v>354</v>
      </c>
      <c r="C119" s="218"/>
      <c r="D119" s="218"/>
      <c r="E119" s="334" t="s">
        <v>173</v>
      </c>
      <c r="F119" s="306">
        <f t="shared" si="1"/>
        <v>1756.5867479999997</v>
      </c>
      <c r="G119" s="335">
        <v>42.04</v>
      </c>
    </row>
    <row r="120" spans="1:7" ht="15">
      <c r="A120" s="334" t="s">
        <v>355</v>
      </c>
      <c r="B120" s="334" t="s">
        <v>356</v>
      </c>
      <c r="C120" s="218"/>
      <c r="D120" s="218"/>
      <c r="E120" s="334" t="s">
        <v>173</v>
      </c>
      <c r="F120" s="306">
        <f t="shared" si="1"/>
        <v>5532.1618799999997</v>
      </c>
      <c r="G120" s="335">
        <v>132.4</v>
      </c>
    </row>
    <row r="121" spans="1:7" ht="15">
      <c r="A121" s="334" t="s">
        <v>357</v>
      </c>
      <c r="B121" s="334" t="s">
        <v>358</v>
      </c>
      <c r="C121" s="218"/>
      <c r="D121" s="218"/>
      <c r="E121" s="334" t="s">
        <v>173</v>
      </c>
      <c r="F121" s="306">
        <f t="shared" si="1"/>
        <v>6251.2593569999999</v>
      </c>
      <c r="G121" s="335">
        <v>149.61000000000001</v>
      </c>
    </row>
    <row r="122" spans="1:7" ht="15">
      <c r="A122" s="334" t="s">
        <v>359</v>
      </c>
      <c r="B122" s="334" t="s">
        <v>360</v>
      </c>
      <c r="C122" s="218"/>
      <c r="D122" s="218"/>
      <c r="E122" s="334" t="s">
        <v>173</v>
      </c>
      <c r="F122" s="306">
        <f t="shared" si="1"/>
        <v>2636.1336329999999</v>
      </c>
      <c r="G122" s="335">
        <v>63.09</v>
      </c>
    </row>
    <row r="123" spans="1:7" ht="15">
      <c r="A123" s="334" t="s">
        <v>361</v>
      </c>
      <c r="B123" s="334" t="s">
        <v>362</v>
      </c>
      <c r="C123" s="218"/>
      <c r="D123" s="218"/>
      <c r="E123" s="334" t="s">
        <v>173</v>
      </c>
      <c r="F123" s="306">
        <f t="shared" si="1"/>
        <v>813.52863899999988</v>
      </c>
      <c r="G123" s="335">
        <v>19.47</v>
      </c>
    </row>
    <row r="124" spans="1:7" ht="15">
      <c r="A124" s="334" t="s">
        <v>363</v>
      </c>
      <c r="B124" s="334" t="s">
        <v>364</v>
      </c>
      <c r="C124" s="218"/>
      <c r="D124" s="218"/>
      <c r="E124" s="334" t="s">
        <v>173</v>
      </c>
      <c r="F124" s="306">
        <f t="shared" si="1"/>
        <v>1218.8305290000001</v>
      </c>
      <c r="G124" s="335">
        <v>29.17</v>
      </c>
    </row>
    <row r="125" spans="1:7" ht="15">
      <c r="A125" s="334" t="s">
        <v>21146</v>
      </c>
      <c r="B125" s="334" t="s">
        <v>21147</v>
      </c>
      <c r="C125" s="218"/>
      <c r="D125" s="218"/>
      <c r="E125" s="334" t="s">
        <v>173</v>
      </c>
      <c r="F125" s="306">
        <f t="shared" si="1"/>
        <v>1475.8002839999999</v>
      </c>
      <c r="G125" s="335">
        <v>35.32</v>
      </c>
    </row>
    <row r="126" spans="1:7" ht="15">
      <c r="A126" s="334" t="s">
        <v>365</v>
      </c>
      <c r="B126" s="334" t="s">
        <v>21148</v>
      </c>
      <c r="C126" s="218"/>
      <c r="D126" s="218"/>
      <c r="E126" s="334" t="s">
        <v>173</v>
      </c>
      <c r="F126" s="306">
        <f t="shared" si="1"/>
        <v>9673.7622240000001</v>
      </c>
      <c r="G126" s="335">
        <v>231.52</v>
      </c>
    </row>
    <row r="127" spans="1:7" ht="15">
      <c r="A127" s="334" t="s">
        <v>366</v>
      </c>
      <c r="B127" s="334" t="s">
        <v>367</v>
      </c>
      <c r="C127" s="218"/>
      <c r="D127" s="218"/>
      <c r="E127" s="334" t="s">
        <v>173</v>
      </c>
      <c r="F127" s="306">
        <f t="shared" si="1"/>
        <v>6151.8141509999987</v>
      </c>
      <c r="G127" s="335">
        <v>147.22999999999999</v>
      </c>
    </row>
    <row r="128" spans="1:7" ht="15">
      <c r="A128" s="334" t="s">
        <v>368</v>
      </c>
      <c r="B128" s="334" t="s">
        <v>21149</v>
      </c>
      <c r="C128" s="218"/>
      <c r="D128" s="218"/>
      <c r="E128" s="334" t="s">
        <v>173</v>
      </c>
      <c r="F128" s="306">
        <f t="shared" si="1"/>
        <v>7676.9192009999988</v>
      </c>
      <c r="G128" s="335">
        <v>183.73</v>
      </c>
    </row>
    <row r="129" spans="1:7" ht="15">
      <c r="A129" s="334" t="s">
        <v>369</v>
      </c>
      <c r="B129" s="334" t="s">
        <v>370</v>
      </c>
      <c r="C129" s="218"/>
      <c r="D129" s="218"/>
      <c r="E129" s="334" t="s">
        <v>173</v>
      </c>
      <c r="F129" s="306">
        <f t="shared" si="1"/>
        <v>8094.7562009999992</v>
      </c>
      <c r="G129" s="335">
        <v>193.73</v>
      </c>
    </row>
    <row r="130" spans="1:7" ht="15">
      <c r="A130" s="334" t="s">
        <v>371</v>
      </c>
      <c r="B130" s="334" t="s">
        <v>372</v>
      </c>
      <c r="C130" s="218"/>
      <c r="D130" s="218"/>
      <c r="E130" s="334" t="s">
        <v>173</v>
      </c>
      <c r="F130" s="306">
        <f t="shared" si="1"/>
        <v>10585.900394999999</v>
      </c>
      <c r="G130" s="335">
        <v>253.35</v>
      </c>
    </row>
    <row r="131" spans="1:7" ht="15">
      <c r="A131" s="334" t="s">
        <v>373</v>
      </c>
      <c r="B131" s="334" t="s">
        <v>21150</v>
      </c>
      <c r="C131" s="218"/>
      <c r="D131" s="218"/>
      <c r="E131" s="334" t="s">
        <v>173</v>
      </c>
      <c r="F131" s="306">
        <f t="shared" si="1"/>
        <v>12240.117077999999</v>
      </c>
      <c r="G131" s="335">
        <v>292.94</v>
      </c>
    </row>
    <row r="132" spans="1:7" ht="15">
      <c r="A132" s="334" t="s">
        <v>374</v>
      </c>
      <c r="B132" s="334" t="s">
        <v>21151</v>
      </c>
      <c r="C132" s="218"/>
      <c r="D132" s="218"/>
      <c r="E132" s="334" t="s">
        <v>173</v>
      </c>
      <c r="F132" s="306">
        <f t="shared" ref="F132:F195" si="2">G132*$G$1</f>
        <v>11185.078652999999</v>
      </c>
      <c r="G132" s="335">
        <v>267.69</v>
      </c>
    </row>
    <row r="133" spans="1:7" ht="15">
      <c r="A133" s="334" t="s">
        <v>375</v>
      </c>
      <c r="B133" s="334" t="s">
        <v>376</v>
      </c>
      <c r="C133" s="218"/>
      <c r="D133" s="218"/>
      <c r="E133" s="334" t="s">
        <v>173</v>
      </c>
      <c r="F133" s="306">
        <f t="shared" si="2"/>
        <v>10585.900394999999</v>
      </c>
      <c r="G133" s="335">
        <v>253.35</v>
      </c>
    </row>
    <row r="134" spans="1:7" ht="15">
      <c r="A134" s="334" t="s">
        <v>377</v>
      </c>
      <c r="B134" s="334" t="s">
        <v>378</v>
      </c>
      <c r="C134" s="218"/>
      <c r="D134" s="218"/>
      <c r="E134" s="334" t="s">
        <v>173</v>
      </c>
      <c r="F134" s="306">
        <f t="shared" si="2"/>
        <v>9959.1448949999995</v>
      </c>
      <c r="G134" s="335">
        <v>238.35</v>
      </c>
    </row>
    <row r="135" spans="1:7" ht="15">
      <c r="A135" s="334" t="s">
        <v>379</v>
      </c>
      <c r="B135" s="334" t="s">
        <v>380</v>
      </c>
      <c r="C135" s="218"/>
      <c r="D135" s="218"/>
      <c r="E135" s="334" t="s">
        <v>173</v>
      </c>
      <c r="F135" s="306">
        <f t="shared" si="2"/>
        <v>9959.1448949999995</v>
      </c>
      <c r="G135" s="335">
        <v>238.35</v>
      </c>
    </row>
    <row r="136" spans="1:7" ht="15">
      <c r="A136" s="334" t="s">
        <v>381</v>
      </c>
      <c r="B136" s="334" t="s">
        <v>382</v>
      </c>
      <c r="C136" s="218"/>
      <c r="D136" s="218"/>
      <c r="E136" s="334" t="s">
        <v>173</v>
      </c>
      <c r="F136" s="306">
        <f t="shared" si="2"/>
        <v>6525.3604289999985</v>
      </c>
      <c r="G136" s="335">
        <v>156.16999999999999</v>
      </c>
    </row>
    <row r="137" spans="1:7" ht="15">
      <c r="A137" s="334" t="s">
        <v>383</v>
      </c>
      <c r="B137" s="334" t="s">
        <v>384</v>
      </c>
      <c r="C137" s="218"/>
      <c r="D137" s="218"/>
      <c r="E137" s="334" t="s">
        <v>173</v>
      </c>
      <c r="F137" s="306">
        <f t="shared" si="2"/>
        <v>17525.337291</v>
      </c>
      <c r="G137" s="335">
        <v>419.43</v>
      </c>
    </row>
    <row r="138" spans="1:7" ht="15">
      <c r="A138" s="334" t="s">
        <v>385</v>
      </c>
      <c r="B138" s="334" t="s">
        <v>386</v>
      </c>
      <c r="C138" s="218"/>
      <c r="D138" s="218"/>
      <c r="E138" s="334" t="s">
        <v>173</v>
      </c>
      <c r="F138" s="306">
        <f t="shared" si="2"/>
        <v>13043.617629</v>
      </c>
      <c r="G138" s="335">
        <v>312.17</v>
      </c>
    </row>
    <row r="139" spans="1:7" ht="15">
      <c r="A139" s="334" t="s">
        <v>403</v>
      </c>
      <c r="B139" s="334" t="s">
        <v>404</v>
      </c>
      <c r="C139" s="218"/>
      <c r="D139" s="218"/>
      <c r="E139" s="334" t="s">
        <v>173</v>
      </c>
      <c r="F139" s="306">
        <f t="shared" si="2"/>
        <v>364.77170100000001</v>
      </c>
      <c r="G139" s="335">
        <v>8.73</v>
      </c>
    </row>
    <row r="140" spans="1:7" ht="15">
      <c r="A140" s="334" t="s">
        <v>405</v>
      </c>
      <c r="B140" s="334" t="s">
        <v>406</v>
      </c>
      <c r="C140" s="218"/>
      <c r="D140" s="218"/>
      <c r="E140" s="334" t="s">
        <v>173</v>
      </c>
      <c r="F140" s="306">
        <f t="shared" si="2"/>
        <v>727.45421699999997</v>
      </c>
      <c r="G140" s="335">
        <v>17.41</v>
      </c>
    </row>
    <row r="141" spans="1:7" ht="15">
      <c r="A141" s="334" t="s">
        <v>407</v>
      </c>
      <c r="B141" s="334" t="s">
        <v>408</v>
      </c>
      <c r="C141" s="218"/>
      <c r="D141" s="218"/>
      <c r="E141" s="334" t="s">
        <v>173</v>
      </c>
      <c r="F141" s="306">
        <f t="shared" si="2"/>
        <v>876.62202599999989</v>
      </c>
      <c r="G141" s="335">
        <v>20.98</v>
      </c>
    </row>
    <row r="142" spans="1:7" ht="15">
      <c r="A142" s="334" t="s">
        <v>419</v>
      </c>
      <c r="B142" s="334" t="s">
        <v>420</v>
      </c>
      <c r="C142" s="218"/>
      <c r="D142" s="218"/>
      <c r="E142" s="334" t="s">
        <v>421</v>
      </c>
      <c r="F142" s="306">
        <f t="shared" si="2"/>
        <v>6743.8891799999992</v>
      </c>
      <c r="G142" s="335">
        <v>161.4</v>
      </c>
    </row>
    <row r="143" spans="1:7" ht="15">
      <c r="A143" s="334" t="s">
        <v>422</v>
      </c>
      <c r="B143" s="334" t="s">
        <v>423</v>
      </c>
      <c r="C143" s="218"/>
      <c r="D143" s="218"/>
      <c r="E143" s="334" t="s">
        <v>421</v>
      </c>
      <c r="F143" s="306">
        <f t="shared" si="2"/>
        <v>7915.9219649999986</v>
      </c>
      <c r="G143" s="335">
        <v>189.45</v>
      </c>
    </row>
    <row r="144" spans="1:7" ht="15">
      <c r="A144" s="334" t="s">
        <v>424</v>
      </c>
      <c r="B144" s="334" t="s">
        <v>425</v>
      </c>
      <c r="C144" s="218"/>
      <c r="D144" s="218"/>
      <c r="E144" s="334" t="s">
        <v>421</v>
      </c>
      <c r="F144" s="306">
        <f t="shared" si="2"/>
        <v>5616.9827909999995</v>
      </c>
      <c r="G144" s="335">
        <v>134.43</v>
      </c>
    </row>
    <row r="145" spans="1:7" ht="15">
      <c r="A145" s="334" t="s">
        <v>426</v>
      </c>
      <c r="B145" s="334" t="s">
        <v>427</v>
      </c>
      <c r="C145" s="218"/>
      <c r="D145" s="218"/>
      <c r="E145" s="334" t="s">
        <v>421</v>
      </c>
      <c r="F145" s="306">
        <f t="shared" si="2"/>
        <v>6280.5079469999991</v>
      </c>
      <c r="G145" s="335">
        <v>150.31</v>
      </c>
    </row>
    <row r="146" spans="1:7" ht="15">
      <c r="A146" s="334" t="s">
        <v>428</v>
      </c>
      <c r="B146" s="334" t="s">
        <v>429</v>
      </c>
      <c r="C146" s="218"/>
      <c r="D146" s="218"/>
      <c r="E146" s="334" t="s">
        <v>421</v>
      </c>
      <c r="F146" s="306">
        <f t="shared" si="2"/>
        <v>2263.423029</v>
      </c>
      <c r="G146" s="335">
        <v>54.17</v>
      </c>
    </row>
    <row r="147" spans="1:7" ht="15">
      <c r="A147" s="334" t="s">
        <v>430</v>
      </c>
      <c r="B147" s="334" t="s">
        <v>431</v>
      </c>
      <c r="C147" s="218"/>
      <c r="D147" s="218"/>
      <c r="E147" s="334" t="s">
        <v>421</v>
      </c>
      <c r="F147" s="306">
        <f t="shared" si="2"/>
        <v>3440.4698579999999</v>
      </c>
      <c r="G147" s="335">
        <v>82.34</v>
      </c>
    </row>
    <row r="148" spans="1:7" ht="15">
      <c r="A148" s="334" t="s">
        <v>432</v>
      </c>
      <c r="B148" s="334" t="s">
        <v>433</v>
      </c>
      <c r="C148" s="218"/>
      <c r="D148" s="218"/>
      <c r="E148" s="334" t="s">
        <v>421</v>
      </c>
      <c r="F148" s="306">
        <f t="shared" si="2"/>
        <v>2237.5171349999996</v>
      </c>
      <c r="G148" s="335">
        <v>53.55</v>
      </c>
    </row>
    <row r="149" spans="1:7" ht="15">
      <c r="A149" s="334" t="s">
        <v>434</v>
      </c>
      <c r="B149" s="334" t="s">
        <v>435</v>
      </c>
      <c r="C149" s="218"/>
      <c r="D149" s="218"/>
      <c r="E149" s="334" t="s">
        <v>421</v>
      </c>
      <c r="F149" s="306">
        <f t="shared" si="2"/>
        <v>2768.1701249999996</v>
      </c>
      <c r="G149" s="335">
        <v>66.25</v>
      </c>
    </row>
    <row r="150" spans="1:7" ht="15">
      <c r="A150" s="334" t="s">
        <v>436</v>
      </c>
      <c r="B150" s="334" t="s">
        <v>437</v>
      </c>
      <c r="C150" s="218"/>
      <c r="D150" s="218"/>
      <c r="E150" s="334" t="s">
        <v>421</v>
      </c>
      <c r="F150" s="306">
        <f t="shared" si="2"/>
        <v>3381.1370039999997</v>
      </c>
      <c r="G150" s="335">
        <v>80.92</v>
      </c>
    </row>
    <row r="151" spans="1:7" ht="15">
      <c r="A151" s="334" t="s">
        <v>438</v>
      </c>
      <c r="B151" s="334" t="s">
        <v>439</v>
      </c>
      <c r="C151" s="218"/>
      <c r="D151" s="218"/>
      <c r="E151" s="334" t="s">
        <v>421</v>
      </c>
      <c r="F151" s="306">
        <f t="shared" si="2"/>
        <v>4475.0342699999992</v>
      </c>
      <c r="G151" s="335">
        <v>107.1</v>
      </c>
    </row>
    <row r="152" spans="1:7" ht="15">
      <c r="A152" s="334" t="s">
        <v>440</v>
      </c>
      <c r="B152" s="334" t="s">
        <v>441</v>
      </c>
      <c r="C152" s="218"/>
      <c r="D152" s="218"/>
      <c r="E152" s="334" t="s">
        <v>421</v>
      </c>
      <c r="F152" s="306">
        <f t="shared" si="2"/>
        <v>3436.7093249999998</v>
      </c>
      <c r="G152" s="335">
        <v>82.25</v>
      </c>
    </row>
    <row r="153" spans="1:7" ht="15">
      <c r="A153" s="334" t="s">
        <v>442</v>
      </c>
      <c r="B153" s="334" t="s">
        <v>443</v>
      </c>
      <c r="C153" s="218"/>
      <c r="D153" s="218"/>
      <c r="E153" s="334" t="s">
        <v>421</v>
      </c>
      <c r="F153" s="306">
        <f t="shared" si="2"/>
        <v>6790.2690869999988</v>
      </c>
      <c r="G153" s="335">
        <v>162.51</v>
      </c>
    </row>
    <row r="154" spans="1:7" ht="15">
      <c r="A154" s="334" t="s">
        <v>444</v>
      </c>
      <c r="B154" s="334" t="s">
        <v>445</v>
      </c>
      <c r="C154" s="218"/>
      <c r="D154" s="218"/>
      <c r="E154" s="334" t="s">
        <v>421</v>
      </c>
      <c r="F154" s="306">
        <f t="shared" si="2"/>
        <v>3371.9445899999996</v>
      </c>
      <c r="G154" s="335">
        <v>80.7</v>
      </c>
    </row>
    <row r="155" spans="1:7" ht="15">
      <c r="A155" s="334" t="s">
        <v>446</v>
      </c>
      <c r="B155" s="334" t="s">
        <v>447</v>
      </c>
      <c r="C155" s="218"/>
      <c r="D155" s="218"/>
      <c r="E155" s="334" t="s">
        <v>173</v>
      </c>
      <c r="F155" s="306">
        <f t="shared" si="2"/>
        <v>224.79630599999999</v>
      </c>
      <c r="G155" s="335">
        <v>5.38</v>
      </c>
    </row>
    <row r="156" spans="1:7" ht="15">
      <c r="A156" s="334" t="s">
        <v>448</v>
      </c>
      <c r="B156" s="334" t="s">
        <v>449</v>
      </c>
      <c r="C156" s="218"/>
      <c r="D156" s="218"/>
      <c r="E156" s="334" t="s">
        <v>173</v>
      </c>
      <c r="F156" s="306">
        <f t="shared" si="2"/>
        <v>178.834236</v>
      </c>
      <c r="G156" s="335">
        <v>4.28</v>
      </c>
    </row>
    <row r="157" spans="1:7" ht="15">
      <c r="A157" s="334" t="s">
        <v>450</v>
      </c>
      <c r="B157" s="334" t="s">
        <v>451</v>
      </c>
      <c r="C157" s="218"/>
      <c r="D157" s="218"/>
      <c r="E157" s="334" t="s">
        <v>173</v>
      </c>
      <c r="F157" s="306">
        <f t="shared" si="2"/>
        <v>135.79702499999999</v>
      </c>
      <c r="G157" s="335">
        <v>3.25</v>
      </c>
    </row>
    <row r="158" spans="1:7" ht="15">
      <c r="A158" s="334" t="s">
        <v>452</v>
      </c>
      <c r="B158" s="334" t="s">
        <v>453</v>
      </c>
      <c r="C158" s="218"/>
      <c r="D158" s="218"/>
      <c r="E158" s="334" t="s">
        <v>173</v>
      </c>
      <c r="F158" s="306">
        <f t="shared" si="2"/>
        <v>68.943104999999989</v>
      </c>
      <c r="G158" s="335">
        <v>1.65</v>
      </c>
    </row>
    <row r="159" spans="1:7" ht="15">
      <c r="A159" s="334" t="s">
        <v>454</v>
      </c>
      <c r="B159" s="334" t="s">
        <v>455</v>
      </c>
      <c r="C159" s="218"/>
      <c r="D159" s="218"/>
      <c r="E159" s="334" t="s">
        <v>173</v>
      </c>
      <c r="F159" s="306">
        <f t="shared" si="2"/>
        <v>134.96135099999998</v>
      </c>
      <c r="G159" s="335">
        <v>3.23</v>
      </c>
    </row>
    <row r="160" spans="1:7" ht="15">
      <c r="A160" s="334" t="s">
        <v>456</v>
      </c>
      <c r="B160" s="334" t="s">
        <v>457</v>
      </c>
      <c r="C160" s="218"/>
      <c r="D160" s="218"/>
      <c r="E160" s="334" t="s">
        <v>173</v>
      </c>
      <c r="F160" s="306">
        <f t="shared" si="2"/>
        <v>90.670628999999991</v>
      </c>
      <c r="G160" s="335">
        <v>2.17</v>
      </c>
    </row>
    <row r="161" spans="1:7" ht="15">
      <c r="A161" s="334" t="s">
        <v>458</v>
      </c>
      <c r="B161" s="334" t="s">
        <v>459</v>
      </c>
      <c r="C161" s="218"/>
      <c r="D161" s="218"/>
      <c r="E161" s="334" t="s">
        <v>173</v>
      </c>
      <c r="F161" s="306">
        <f t="shared" si="2"/>
        <v>302.93182499999995</v>
      </c>
      <c r="G161" s="335">
        <v>7.25</v>
      </c>
    </row>
    <row r="162" spans="1:7" ht="15">
      <c r="A162" s="334" t="s">
        <v>460</v>
      </c>
      <c r="B162" s="334" t="s">
        <v>461</v>
      </c>
      <c r="C162" s="218"/>
      <c r="D162" s="218"/>
      <c r="E162" s="334" t="s">
        <v>173</v>
      </c>
      <c r="F162" s="306">
        <f t="shared" si="2"/>
        <v>67.689594</v>
      </c>
      <c r="G162" s="335">
        <v>1.62</v>
      </c>
    </row>
    <row r="163" spans="1:7" ht="15">
      <c r="A163" s="334" t="s">
        <v>21152</v>
      </c>
      <c r="B163" s="334" t="s">
        <v>21153</v>
      </c>
      <c r="C163" s="218"/>
      <c r="D163" s="218"/>
      <c r="E163" s="334" t="s">
        <v>173</v>
      </c>
      <c r="F163" s="306">
        <f t="shared" si="2"/>
        <v>112.39815299999999</v>
      </c>
      <c r="G163" s="335">
        <v>2.69</v>
      </c>
    </row>
    <row r="164" spans="1:7" ht="15">
      <c r="A164" s="334" t="s">
        <v>21154</v>
      </c>
      <c r="B164" s="334" t="s">
        <v>21155</v>
      </c>
      <c r="C164" s="218"/>
      <c r="D164" s="218"/>
      <c r="E164" s="334" t="s">
        <v>23447</v>
      </c>
      <c r="F164" s="306">
        <f t="shared" si="2"/>
        <v>139.55755799999997</v>
      </c>
      <c r="G164" s="335">
        <v>3.34</v>
      </c>
    </row>
    <row r="165" spans="1:7" ht="15">
      <c r="A165" s="334" t="s">
        <v>462</v>
      </c>
      <c r="B165" s="334" t="s">
        <v>463</v>
      </c>
      <c r="C165" s="218"/>
      <c r="D165" s="218"/>
      <c r="E165" s="334" t="s">
        <v>421</v>
      </c>
      <c r="F165" s="306">
        <f t="shared" si="2"/>
        <v>6066.1575659999999</v>
      </c>
      <c r="G165" s="335">
        <v>145.18</v>
      </c>
    </row>
    <row r="166" spans="1:7" ht="15">
      <c r="A166" s="334" t="s">
        <v>464</v>
      </c>
      <c r="B166" s="334" t="s">
        <v>465</v>
      </c>
      <c r="C166" s="218"/>
      <c r="D166" s="218"/>
      <c r="E166" s="334" t="s">
        <v>421</v>
      </c>
      <c r="F166" s="306">
        <f t="shared" si="2"/>
        <v>6715.476263999999</v>
      </c>
      <c r="G166" s="335">
        <v>160.72</v>
      </c>
    </row>
    <row r="167" spans="1:7" ht="15">
      <c r="A167" s="334" t="s">
        <v>466</v>
      </c>
      <c r="B167" s="334" t="s">
        <v>467</v>
      </c>
      <c r="C167" s="218"/>
      <c r="D167" s="218"/>
      <c r="E167" s="334" t="s">
        <v>421</v>
      </c>
      <c r="F167" s="306">
        <f t="shared" si="2"/>
        <v>7760.4866009999987</v>
      </c>
      <c r="G167" s="335">
        <v>185.73</v>
      </c>
    </row>
    <row r="168" spans="1:7" ht="15">
      <c r="A168" s="334" t="s">
        <v>468</v>
      </c>
      <c r="B168" s="334" t="s">
        <v>469</v>
      </c>
      <c r="C168" s="218"/>
      <c r="D168" s="218"/>
      <c r="E168" s="334" t="s">
        <v>421</v>
      </c>
      <c r="F168" s="306">
        <f t="shared" si="2"/>
        <v>4940.922525</v>
      </c>
      <c r="G168" s="335">
        <v>118.25</v>
      </c>
    </row>
    <row r="169" spans="1:7" ht="15">
      <c r="A169" s="334" t="s">
        <v>470</v>
      </c>
      <c r="B169" s="334" t="s">
        <v>471</v>
      </c>
      <c r="C169" s="218"/>
      <c r="D169" s="218"/>
      <c r="E169" s="334" t="s">
        <v>421</v>
      </c>
      <c r="F169" s="306">
        <f t="shared" si="2"/>
        <v>3880.4522189999998</v>
      </c>
      <c r="G169" s="335">
        <v>92.87</v>
      </c>
    </row>
    <row r="170" spans="1:7" ht="15">
      <c r="A170" s="334" t="s">
        <v>472</v>
      </c>
      <c r="B170" s="334" t="s">
        <v>473</v>
      </c>
      <c r="C170" s="218"/>
      <c r="D170" s="218"/>
      <c r="E170" s="334" t="s">
        <v>421</v>
      </c>
      <c r="F170" s="306">
        <f t="shared" si="2"/>
        <v>3880.4522189999998</v>
      </c>
      <c r="G170" s="335">
        <v>92.87</v>
      </c>
    </row>
    <row r="171" spans="1:7" ht="15">
      <c r="A171" s="334" t="s">
        <v>474</v>
      </c>
      <c r="B171" s="334" t="s">
        <v>475</v>
      </c>
      <c r="C171" s="218"/>
      <c r="D171" s="218"/>
      <c r="E171" s="334" t="s">
        <v>173</v>
      </c>
      <c r="F171" s="306">
        <f t="shared" si="2"/>
        <v>335.94094799999993</v>
      </c>
      <c r="G171" s="335">
        <v>8.0399999999999991</v>
      </c>
    </row>
    <row r="172" spans="1:7" ht="15">
      <c r="A172" s="334" t="s">
        <v>476</v>
      </c>
      <c r="B172" s="334" t="s">
        <v>21156</v>
      </c>
      <c r="C172" s="218"/>
      <c r="D172" s="218"/>
      <c r="E172" s="334" t="s">
        <v>173</v>
      </c>
      <c r="F172" s="306">
        <f t="shared" si="2"/>
        <v>335.94094799999993</v>
      </c>
      <c r="G172" s="335">
        <v>8.0399999999999991</v>
      </c>
    </row>
    <row r="173" spans="1:7" ht="15">
      <c r="A173" s="334" t="s">
        <v>477</v>
      </c>
      <c r="B173" s="334" t="s">
        <v>478</v>
      </c>
      <c r="C173" s="218"/>
      <c r="D173" s="218"/>
      <c r="E173" s="334" t="s">
        <v>421</v>
      </c>
      <c r="F173" s="306">
        <f t="shared" si="2"/>
        <v>4940.922525</v>
      </c>
      <c r="G173" s="335">
        <v>118.25</v>
      </c>
    </row>
    <row r="174" spans="1:7" ht="15">
      <c r="A174" s="334" t="s">
        <v>479</v>
      </c>
      <c r="B174" s="334" t="s">
        <v>480</v>
      </c>
      <c r="C174" s="218"/>
      <c r="D174" s="218"/>
      <c r="E174" s="334" t="s">
        <v>421</v>
      </c>
      <c r="F174" s="306">
        <f t="shared" si="2"/>
        <v>7165.0688759999985</v>
      </c>
      <c r="G174" s="335">
        <v>171.48</v>
      </c>
    </row>
    <row r="175" spans="1:7" ht="15">
      <c r="A175" s="334" t="s">
        <v>481</v>
      </c>
      <c r="B175" s="334" t="s">
        <v>482</v>
      </c>
      <c r="C175" s="218"/>
      <c r="D175" s="218"/>
      <c r="E175" s="334" t="s">
        <v>421</v>
      </c>
      <c r="F175" s="306">
        <f t="shared" si="2"/>
        <v>5936.6280960000004</v>
      </c>
      <c r="G175" s="335">
        <v>142.08000000000001</v>
      </c>
    </row>
    <row r="176" spans="1:7" ht="15">
      <c r="A176" s="334" t="s">
        <v>483</v>
      </c>
      <c r="B176" s="334" t="s">
        <v>484</v>
      </c>
      <c r="C176" s="218"/>
      <c r="D176" s="218"/>
      <c r="E176" s="334" t="s">
        <v>421</v>
      </c>
      <c r="F176" s="306">
        <f t="shared" si="2"/>
        <v>6932.333666999999</v>
      </c>
      <c r="G176" s="335">
        <v>165.91</v>
      </c>
    </row>
    <row r="177" spans="1:7" ht="15">
      <c r="A177" s="334" t="s">
        <v>485</v>
      </c>
      <c r="B177" s="334" t="s">
        <v>486</v>
      </c>
      <c r="C177" s="218"/>
      <c r="D177" s="218"/>
      <c r="E177" s="334" t="s">
        <v>421</v>
      </c>
      <c r="F177" s="306">
        <f t="shared" si="2"/>
        <v>3996.610905</v>
      </c>
      <c r="G177" s="335">
        <v>95.65</v>
      </c>
    </row>
    <row r="178" spans="1:7" ht="15">
      <c r="A178" s="334" t="s">
        <v>487</v>
      </c>
      <c r="B178" s="334" t="s">
        <v>488</v>
      </c>
      <c r="C178" s="218"/>
      <c r="D178" s="218"/>
      <c r="E178" s="334" t="s">
        <v>173</v>
      </c>
      <c r="F178" s="306">
        <f t="shared" si="2"/>
        <v>237.33141599999996</v>
      </c>
      <c r="G178" s="335">
        <v>5.68</v>
      </c>
    </row>
    <row r="179" spans="1:7" ht="15">
      <c r="A179" s="334" t="s">
        <v>489</v>
      </c>
      <c r="B179" s="334" t="s">
        <v>490</v>
      </c>
      <c r="C179" s="218"/>
      <c r="D179" s="218"/>
      <c r="E179" s="334" t="s">
        <v>173</v>
      </c>
      <c r="F179" s="306">
        <f t="shared" si="2"/>
        <v>144.15376499999999</v>
      </c>
      <c r="G179" s="335">
        <v>3.45</v>
      </c>
    </row>
    <row r="180" spans="1:7" ht="15">
      <c r="A180" s="334" t="s">
        <v>491</v>
      </c>
      <c r="B180" s="334" t="s">
        <v>492</v>
      </c>
      <c r="C180" s="218"/>
      <c r="D180" s="218"/>
      <c r="E180" s="334" t="s">
        <v>173</v>
      </c>
      <c r="F180" s="306">
        <f t="shared" si="2"/>
        <v>144.15376499999999</v>
      </c>
      <c r="G180" s="335">
        <v>3.45</v>
      </c>
    </row>
    <row r="181" spans="1:7" ht="15">
      <c r="A181" s="334" t="s">
        <v>493</v>
      </c>
      <c r="B181" s="334" t="s">
        <v>494</v>
      </c>
      <c r="C181" s="218"/>
      <c r="D181" s="218"/>
      <c r="E181" s="334" t="s">
        <v>421</v>
      </c>
      <c r="F181" s="306">
        <f t="shared" si="2"/>
        <v>7191.3926069999998</v>
      </c>
      <c r="G181" s="335">
        <v>172.11</v>
      </c>
    </row>
    <row r="182" spans="1:7" ht="15">
      <c r="A182" s="334" t="s">
        <v>495</v>
      </c>
      <c r="B182" s="334" t="s">
        <v>496</v>
      </c>
      <c r="C182" s="218"/>
      <c r="D182" s="218"/>
      <c r="E182" s="334" t="s">
        <v>421</v>
      </c>
      <c r="F182" s="306">
        <f t="shared" si="2"/>
        <v>7218.1341749999992</v>
      </c>
      <c r="G182" s="335">
        <v>172.75</v>
      </c>
    </row>
    <row r="183" spans="1:7" ht="15">
      <c r="A183" s="334" t="s">
        <v>497</v>
      </c>
      <c r="B183" s="334" t="s">
        <v>498</v>
      </c>
      <c r="C183" s="218"/>
      <c r="D183" s="218"/>
      <c r="E183" s="334" t="s">
        <v>421</v>
      </c>
      <c r="F183" s="306">
        <f t="shared" si="2"/>
        <v>3595.9052219999999</v>
      </c>
      <c r="G183" s="335">
        <v>86.06</v>
      </c>
    </row>
    <row r="184" spans="1:7" ht="15">
      <c r="A184" s="334" t="s">
        <v>499</v>
      </c>
      <c r="B184" s="334" t="s">
        <v>500</v>
      </c>
      <c r="C184" s="218"/>
      <c r="D184" s="218"/>
      <c r="E184" s="334" t="s">
        <v>421</v>
      </c>
      <c r="F184" s="306">
        <f t="shared" si="2"/>
        <v>2985.445365</v>
      </c>
      <c r="G184" s="335">
        <v>71.45</v>
      </c>
    </row>
    <row r="185" spans="1:7" ht="15">
      <c r="A185" s="334" t="s">
        <v>501</v>
      </c>
      <c r="B185" s="334" t="s">
        <v>502</v>
      </c>
      <c r="C185" s="218"/>
      <c r="D185" s="218"/>
      <c r="E185" s="334" t="s">
        <v>173</v>
      </c>
      <c r="F185" s="306">
        <f t="shared" si="2"/>
        <v>35.516144999999995</v>
      </c>
      <c r="G185" s="335">
        <v>0.85</v>
      </c>
    </row>
    <row r="186" spans="1:7" ht="15">
      <c r="A186" s="334" t="s">
        <v>503</v>
      </c>
      <c r="B186" s="334" t="s">
        <v>504</v>
      </c>
      <c r="C186" s="218"/>
      <c r="D186" s="218"/>
      <c r="E186" s="334" t="s">
        <v>173</v>
      </c>
      <c r="F186" s="306">
        <f t="shared" si="2"/>
        <v>343.04417699999999</v>
      </c>
      <c r="G186" s="335">
        <v>8.2100000000000009</v>
      </c>
    </row>
    <row r="187" spans="1:7" ht="15">
      <c r="A187" s="334" t="s">
        <v>505</v>
      </c>
      <c r="B187" s="334" t="s">
        <v>506</v>
      </c>
      <c r="C187" s="218"/>
      <c r="D187" s="218"/>
      <c r="E187" s="334" t="s">
        <v>173</v>
      </c>
      <c r="F187" s="306">
        <f t="shared" si="2"/>
        <v>1029.5503679999999</v>
      </c>
      <c r="G187" s="335">
        <v>24.64</v>
      </c>
    </row>
    <row r="188" spans="1:7" ht="15">
      <c r="A188" s="334" t="s">
        <v>507</v>
      </c>
      <c r="B188" s="334" t="s">
        <v>508</v>
      </c>
      <c r="C188" s="218"/>
      <c r="D188" s="218"/>
      <c r="E188" s="334" t="s">
        <v>173</v>
      </c>
      <c r="F188" s="306">
        <f t="shared" si="2"/>
        <v>417.41916299999997</v>
      </c>
      <c r="G188" s="335">
        <v>9.99</v>
      </c>
    </row>
    <row r="189" spans="1:7" ht="15">
      <c r="A189" s="334" t="s">
        <v>509</v>
      </c>
      <c r="B189" s="334" t="s">
        <v>510</v>
      </c>
      <c r="C189" s="218"/>
      <c r="D189" s="218"/>
      <c r="E189" s="334" t="s">
        <v>173</v>
      </c>
      <c r="F189" s="306">
        <f t="shared" si="2"/>
        <v>1253.511</v>
      </c>
      <c r="G189" s="335">
        <v>30</v>
      </c>
    </row>
    <row r="190" spans="1:7" ht="15">
      <c r="A190" s="334" t="s">
        <v>511</v>
      </c>
      <c r="B190" s="334" t="s">
        <v>512</v>
      </c>
      <c r="C190" s="218"/>
      <c r="D190" s="218"/>
      <c r="E190" s="334" t="s">
        <v>173</v>
      </c>
      <c r="F190" s="306">
        <f t="shared" si="2"/>
        <v>305.85668399999997</v>
      </c>
      <c r="G190" s="335">
        <v>7.32</v>
      </c>
    </row>
    <row r="191" spans="1:7" ht="15">
      <c r="A191" s="334" t="s">
        <v>513</v>
      </c>
      <c r="B191" s="334" t="s">
        <v>514</v>
      </c>
      <c r="C191" s="218"/>
      <c r="D191" s="218"/>
      <c r="E191" s="334" t="s">
        <v>173</v>
      </c>
      <c r="F191" s="306">
        <f t="shared" si="2"/>
        <v>152.51050499999999</v>
      </c>
      <c r="G191" s="335">
        <v>3.65</v>
      </c>
    </row>
    <row r="192" spans="1:7" ht="15">
      <c r="A192" s="334" t="s">
        <v>515</v>
      </c>
      <c r="B192" s="334" t="s">
        <v>516</v>
      </c>
      <c r="C192" s="218"/>
      <c r="D192" s="218"/>
      <c r="E192" s="334" t="s">
        <v>173</v>
      </c>
      <c r="F192" s="306">
        <f t="shared" si="2"/>
        <v>1144.4555429999998</v>
      </c>
      <c r="G192" s="335">
        <v>27.39</v>
      </c>
    </row>
    <row r="193" spans="1:7" ht="15">
      <c r="A193" s="334" t="s">
        <v>517</v>
      </c>
      <c r="B193" s="334" t="s">
        <v>518</v>
      </c>
      <c r="C193" s="218"/>
      <c r="D193" s="218"/>
      <c r="E193" s="334" t="s">
        <v>173</v>
      </c>
      <c r="F193" s="306">
        <f t="shared" si="2"/>
        <v>729.54340200000001</v>
      </c>
      <c r="G193" s="335">
        <v>17.46</v>
      </c>
    </row>
    <row r="194" spans="1:7" ht="15">
      <c r="A194" s="334" t="s">
        <v>519</v>
      </c>
      <c r="B194" s="334" t="s">
        <v>520</v>
      </c>
      <c r="C194" s="218"/>
      <c r="D194" s="218"/>
      <c r="E194" s="334" t="s">
        <v>173</v>
      </c>
      <c r="F194" s="306">
        <f t="shared" si="2"/>
        <v>1215.9056699999999</v>
      </c>
      <c r="G194" s="335">
        <v>29.1</v>
      </c>
    </row>
    <row r="195" spans="1:7" ht="15">
      <c r="A195" s="334" t="s">
        <v>521</v>
      </c>
      <c r="B195" s="334" t="s">
        <v>522</v>
      </c>
      <c r="C195" s="218"/>
      <c r="D195" s="218"/>
      <c r="E195" s="334" t="s">
        <v>173</v>
      </c>
      <c r="F195" s="306">
        <f t="shared" si="2"/>
        <v>1392.2328839999998</v>
      </c>
      <c r="G195" s="335">
        <v>33.32</v>
      </c>
    </row>
    <row r="196" spans="1:7" ht="15">
      <c r="A196" s="334" t="s">
        <v>523</v>
      </c>
      <c r="B196" s="334" t="s">
        <v>21157</v>
      </c>
      <c r="C196" s="218"/>
      <c r="D196" s="218"/>
      <c r="E196" s="334" t="s">
        <v>173</v>
      </c>
      <c r="F196" s="306">
        <f t="shared" ref="F196:F259" si="3">G196*$G$1</f>
        <v>1953.8058119999998</v>
      </c>
      <c r="G196" s="335">
        <v>46.76</v>
      </c>
    </row>
    <row r="197" spans="1:7" ht="15">
      <c r="A197" s="334" t="s">
        <v>524</v>
      </c>
      <c r="B197" s="334" t="s">
        <v>21158</v>
      </c>
      <c r="C197" s="218"/>
      <c r="D197" s="218"/>
      <c r="E197" s="334" t="s">
        <v>173</v>
      </c>
      <c r="F197" s="306">
        <f t="shared" si="3"/>
        <v>544.85944799999993</v>
      </c>
      <c r="G197" s="335">
        <v>13.04</v>
      </c>
    </row>
    <row r="198" spans="1:7" ht="15">
      <c r="A198" s="334" t="s">
        <v>525</v>
      </c>
      <c r="B198" s="334" t="s">
        <v>526</v>
      </c>
      <c r="C198" s="218"/>
      <c r="D198" s="218"/>
      <c r="E198" s="334" t="s">
        <v>173</v>
      </c>
      <c r="F198" s="306">
        <f t="shared" si="3"/>
        <v>651.40788299999997</v>
      </c>
      <c r="G198" s="335">
        <v>15.59</v>
      </c>
    </row>
    <row r="199" spans="1:7" ht="15">
      <c r="A199" s="334" t="s">
        <v>527</v>
      </c>
      <c r="B199" s="334" t="s">
        <v>528</v>
      </c>
      <c r="C199" s="218"/>
      <c r="D199" s="218"/>
      <c r="E199" s="334" t="s">
        <v>173</v>
      </c>
      <c r="F199" s="306">
        <f t="shared" si="3"/>
        <v>317.97395699999998</v>
      </c>
      <c r="G199" s="335">
        <v>7.61</v>
      </c>
    </row>
    <row r="200" spans="1:7" ht="15">
      <c r="A200" s="334" t="s">
        <v>21159</v>
      </c>
      <c r="B200" s="334" t="s">
        <v>21160</v>
      </c>
      <c r="C200" s="218"/>
      <c r="D200" s="218"/>
      <c r="E200" s="334" t="s">
        <v>173</v>
      </c>
      <c r="F200" s="306">
        <f t="shared" si="3"/>
        <v>2186.958858</v>
      </c>
      <c r="G200" s="335">
        <v>52.34</v>
      </c>
    </row>
    <row r="201" spans="1:7" ht="15">
      <c r="A201" s="334" t="s">
        <v>529</v>
      </c>
      <c r="B201" s="334" t="s">
        <v>530</v>
      </c>
      <c r="C201" s="218"/>
      <c r="D201" s="218"/>
      <c r="E201" s="334" t="s">
        <v>173</v>
      </c>
      <c r="F201" s="306">
        <f t="shared" si="3"/>
        <v>855.31233899999984</v>
      </c>
      <c r="G201" s="335">
        <v>20.47</v>
      </c>
    </row>
    <row r="202" spans="1:7" ht="15">
      <c r="A202" s="334" t="s">
        <v>531</v>
      </c>
      <c r="B202" s="334" t="s">
        <v>532</v>
      </c>
      <c r="C202" s="218"/>
      <c r="D202" s="218"/>
      <c r="E202" s="334" t="s">
        <v>173</v>
      </c>
      <c r="F202" s="306">
        <f t="shared" si="3"/>
        <v>2566.3548539999997</v>
      </c>
      <c r="G202" s="335">
        <v>61.42</v>
      </c>
    </row>
    <row r="203" spans="1:7" ht="15">
      <c r="A203" s="334" t="s">
        <v>533</v>
      </c>
      <c r="B203" s="334" t="s">
        <v>534</v>
      </c>
      <c r="C203" s="218"/>
      <c r="D203" s="218"/>
      <c r="E203" s="334" t="s">
        <v>173</v>
      </c>
      <c r="F203" s="306">
        <f t="shared" si="3"/>
        <v>2859.2585909999998</v>
      </c>
      <c r="G203" s="335">
        <v>68.430000000000007</v>
      </c>
    </row>
    <row r="204" spans="1:7" ht="15">
      <c r="A204" s="334" t="s">
        <v>535</v>
      </c>
      <c r="B204" s="334" t="s">
        <v>536</v>
      </c>
      <c r="C204" s="218"/>
      <c r="D204" s="218"/>
      <c r="E204" s="334" t="s">
        <v>173</v>
      </c>
      <c r="F204" s="306">
        <f t="shared" si="3"/>
        <v>2851.7375249999996</v>
      </c>
      <c r="G204" s="335">
        <v>68.25</v>
      </c>
    </row>
    <row r="205" spans="1:7" ht="15">
      <c r="A205" s="334" t="s">
        <v>537</v>
      </c>
      <c r="B205" s="334" t="s">
        <v>538</v>
      </c>
      <c r="C205" s="218"/>
      <c r="D205" s="218"/>
      <c r="E205" s="334" t="s">
        <v>173</v>
      </c>
      <c r="F205" s="306">
        <f t="shared" si="3"/>
        <v>991.10936399999991</v>
      </c>
      <c r="G205" s="335">
        <v>23.72</v>
      </c>
    </row>
    <row r="206" spans="1:7" ht="15">
      <c r="A206" s="334" t="s">
        <v>539</v>
      </c>
      <c r="B206" s="334" t="s">
        <v>540</v>
      </c>
      <c r="C206" s="218"/>
      <c r="D206" s="218"/>
      <c r="E206" s="334" t="s">
        <v>173</v>
      </c>
      <c r="F206" s="306">
        <f t="shared" si="3"/>
        <v>473.82715799999994</v>
      </c>
      <c r="G206" s="335">
        <v>11.34</v>
      </c>
    </row>
    <row r="207" spans="1:7" ht="15">
      <c r="A207" s="334" t="s">
        <v>541</v>
      </c>
      <c r="B207" s="334" t="s">
        <v>542</v>
      </c>
      <c r="C207" s="218"/>
      <c r="D207" s="218"/>
      <c r="E207" s="334" t="s">
        <v>173</v>
      </c>
      <c r="F207" s="306">
        <f t="shared" si="3"/>
        <v>473.82715799999994</v>
      </c>
      <c r="G207" s="335">
        <v>11.34</v>
      </c>
    </row>
    <row r="208" spans="1:7" ht="15">
      <c r="A208" s="334" t="s">
        <v>543</v>
      </c>
      <c r="B208" s="334" t="s">
        <v>544</v>
      </c>
      <c r="C208" s="218"/>
      <c r="D208" s="218"/>
      <c r="E208" s="334" t="s">
        <v>173</v>
      </c>
      <c r="F208" s="306">
        <f t="shared" si="3"/>
        <v>368.114397</v>
      </c>
      <c r="G208" s="335">
        <v>8.81</v>
      </c>
    </row>
    <row r="209" spans="1:7" ht="15">
      <c r="A209" s="334" t="s">
        <v>545</v>
      </c>
      <c r="B209" s="334" t="s">
        <v>546</v>
      </c>
      <c r="C209" s="218"/>
      <c r="D209" s="218"/>
      <c r="E209" s="334" t="s">
        <v>173</v>
      </c>
      <c r="F209" s="306">
        <f t="shared" si="3"/>
        <v>18.384827999999999</v>
      </c>
      <c r="G209" s="335">
        <v>0.44</v>
      </c>
    </row>
    <row r="210" spans="1:7" ht="15">
      <c r="A210" s="334" t="s">
        <v>547</v>
      </c>
      <c r="B210" s="334" t="s">
        <v>21161</v>
      </c>
      <c r="C210" s="218"/>
      <c r="D210" s="218"/>
      <c r="E210" s="334" t="s">
        <v>173</v>
      </c>
      <c r="F210" s="306">
        <f t="shared" si="3"/>
        <v>264.07298399999996</v>
      </c>
      <c r="G210" s="335">
        <v>6.32</v>
      </c>
    </row>
    <row r="211" spans="1:7" ht="15">
      <c r="A211" s="334" t="s">
        <v>548</v>
      </c>
      <c r="B211" s="334" t="s">
        <v>549</v>
      </c>
      <c r="C211" s="218"/>
      <c r="D211" s="218"/>
      <c r="E211" s="334" t="s">
        <v>170</v>
      </c>
      <c r="F211" s="306">
        <f t="shared" si="3"/>
        <v>715.33694400000002</v>
      </c>
      <c r="G211" s="335">
        <v>17.12</v>
      </c>
    </row>
    <row r="212" spans="1:7" ht="15">
      <c r="A212" s="334" t="s">
        <v>550</v>
      </c>
      <c r="B212" s="334" t="s">
        <v>551</v>
      </c>
      <c r="C212" s="218"/>
      <c r="D212" s="218"/>
      <c r="E212" s="334" t="s">
        <v>173</v>
      </c>
      <c r="F212" s="306">
        <f t="shared" si="3"/>
        <v>1018.2687689999999</v>
      </c>
      <c r="G212" s="335">
        <v>24.37</v>
      </c>
    </row>
    <row r="213" spans="1:7" ht="15">
      <c r="A213" s="334" t="s">
        <v>552</v>
      </c>
      <c r="B213" s="334" t="s">
        <v>553</v>
      </c>
      <c r="C213" s="218"/>
      <c r="D213" s="218"/>
      <c r="E213" s="334" t="s">
        <v>173</v>
      </c>
      <c r="F213" s="306">
        <f t="shared" si="3"/>
        <v>803.0827139999999</v>
      </c>
      <c r="G213" s="335">
        <v>19.22</v>
      </c>
    </row>
    <row r="214" spans="1:7" ht="15">
      <c r="A214" s="334" t="s">
        <v>554</v>
      </c>
      <c r="B214" s="334" t="s">
        <v>555</v>
      </c>
      <c r="C214" s="218"/>
      <c r="D214" s="218"/>
      <c r="E214" s="334" t="s">
        <v>170</v>
      </c>
      <c r="F214" s="306">
        <f t="shared" si="3"/>
        <v>912.55600799999991</v>
      </c>
      <c r="G214" s="335">
        <v>21.84</v>
      </c>
    </row>
    <row r="215" spans="1:7" ht="15">
      <c r="A215" s="334" t="s">
        <v>556</v>
      </c>
      <c r="B215" s="334" t="s">
        <v>557</v>
      </c>
      <c r="C215" s="218"/>
      <c r="D215" s="218"/>
      <c r="E215" s="334" t="s">
        <v>170</v>
      </c>
      <c r="F215" s="306">
        <f t="shared" si="3"/>
        <v>1075.5124379999997</v>
      </c>
      <c r="G215" s="335">
        <v>25.74</v>
      </c>
    </row>
    <row r="216" spans="1:7" ht="15">
      <c r="A216" s="334" t="s">
        <v>558</v>
      </c>
      <c r="B216" s="334" t="s">
        <v>21162</v>
      </c>
      <c r="C216" s="218"/>
      <c r="D216" s="218"/>
      <c r="E216" s="334" t="s">
        <v>173</v>
      </c>
      <c r="F216" s="306">
        <f t="shared" si="3"/>
        <v>595.4177249999999</v>
      </c>
      <c r="G216" s="335">
        <v>14.25</v>
      </c>
    </row>
    <row r="217" spans="1:7" ht="15">
      <c r="A217" s="334" t="s">
        <v>559</v>
      </c>
      <c r="B217" s="334" t="s">
        <v>560</v>
      </c>
      <c r="C217" s="218"/>
      <c r="D217" s="218"/>
      <c r="E217" s="334" t="s">
        <v>173</v>
      </c>
      <c r="F217" s="306">
        <f t="shared" si="3"/>
        <v>12332.459054999998</v>
      </c>
      <c r="G217" s="335">
        <v>295.14999999999998</v>
      </c>
    </row>
    <row r="218" spans="1:7" ht="15">
      <c r="A218" s="334" t="s">
        <v>561</v>
      </c>
      <c r="B218" s="334" t="s">
        <v>562</v>
      </c>
      <c r="C218" s="218"/>
      <c r="D218" s="218"/>
      <c r="E218" s="334" t="s">
        <v>173</v>
      </c>
      <c r="F218" s="306">
        <f t="shared" si="3"/>
        <v>12332.459054999998</v>
      </c>
      <c r="G218" s="335">
        <v>295.14999999999998</v>
      </c>
    </row>
    <row r="219" spans="1:7" ht="15">
      <c r="A219" s="334" t="s">
        <v>563</v>
      </c>
      <c r="B219" s="334" t="s">
        <v>564</v>
      </c>
      <c r="C219" s="218"/>
      <c r="D219" s="218"/>
      <c r="E219" s="334" t="s">
        <v>173</v>
      </c>
      <c r="F219" s="306">
        <f t="shared" si="3"/>
        <v>12332.459054999998</v>
      </c>
      <c r="G219" s="335">
        <v>295.14999999999998</v>
      </c>
    </row>
    <row r="220" spans="1:7" ht="15">
      <c r="A220" s="334" t="s">
        <v>565</v>
      </c>
      <c r="B220" s="334" t="s">
        <v>566</v>
      </c>
      <c r="C220" s="218"/>
      <c r="D220" s="218"/>
      <c r="E220" s="334" t="s">
        <v>173</v>
      </c>
      <c r="F220" s="306">
        <f t="shared" si="3"/>
        <v>12332.459054999998</v>
      </c>
      <c r="G220" s="335">
        <v>295.14999999999998</v>
      </c>
    </row>
    <row r="221" spans="1:7" ht="15">
      <c r="A221" s="334" t="s">
        <v>567</v>
      </c>
      <c r="B221" s="334" t="s">
        <v>568</v>
      </c>
      <c r="C221" s="218"/>
      <c r="D221" s="218"/>
      <c r="E221" s="334" t="s">
        <v>173</v>
      </c>
      <c r="F221" s="306">
        <f t="shared" si="3"/>
        <v>8334.594638999999</v>
      </c>
      <c r="G221" s="335">
        <v>199.47</v>
      </c>
    </row>
    <row r="222" spans="1:7" ht="15">
      <c r="A222" s="334" t="s">
        <v>569</v>
      </c>
      <c r="B222" s="334" t="s">
        <v>570</v>
      </c>
      <c r="C222" s="218"/>
      <c r="D222" s="218"/>
      <c r="E222" s="334" t="s">
        <v>173</v>
      </c>
      <c r="F222" s="306">
        <f t="shared" si="3"/>
        <v>13836.254417999999</v>
      </c>
      <c r="G222" s="335">
        <v>331.14</v>
      </c>
    </row>
    <row r="223" spans="1:7" ht="15">
      <c r="A223" s="334" t="s">
        <v>571</v>
      </c>
      <c r="B223" s="334" t="s">
        <v>572</v>
      </c>
      <c r="C223" s="218"/>
      <c r="D223" s="218"/>
      <c r="E223" s="334" t="s">
        <v>173</v>
      </c>
      <c r="F223" s="306">
        <f t="shared" si="3"/>
        <v>13836.254417999999</v>
      </c>
      <c r="G223" s="335">
        <v>331.14</v>
      </c>
    </row>
    <row r="224" spans="1:7" ht="15">
      <c r="A224" s="334" t="s">
        <v>573</v>
      </c>
      <c r="B224" s="334" t="s">
        <v>574</v>
      </c>
      <c r="C224" s="218"/>
      <c r="D224" s="218"/>
      <c r="E224" s="334" t="s">
        <v>173</v>
      </c>
      <c r="F224" s="306">
        <f t="shared" si="3"/>
        <v>13836.254417999999</v>
      </c>
      <c r="G224" s="335">
        <v>331.14</v>
      </c>
    </row>
    <row r="225" spans="1:7" ht="15">
      <c r="A225" s="334" t="s">
        <v>575</v>
      </c>
      <c r="B225" s="334" t="s">
        <v>576</v>
      </c>
      <c r="C225" s="218"/>
      <c r="D225" s="218"/>
      <c r="E225" s="334" t="s">
        <v>173</v>
      </c>
      <c r="F225" s="306">
        <f t="shared" si="3"/>
        <v>13836.254417999999</v>
      </c>
      <c r="G225" s="335">
        <v>331.14</v>
      </c>
    </row>
    <row r="226" spans="1:7" ht="15">
      <c r="A226" s="334" t="s">
        <v>577</v>
      </c>
      <c r="B226" s="334" t="s">
        <v>578</v>
      </c>
      <c r="C226" s="218"/>
      <c r="D226" s="218"/>
      <c r="E226" s="334" t="s">
        <v>173</v>
      </c>
      <c r="F226" s="306">
        <f t="shared" si="3"/>
        <v>13836.254417999999</v>
      </c>
      <c r="G226" s="335">
        <v>331.14</v>
      </c>
    </row>
    <row r="227" spans="1:7" ht="15">
      <c r="A227" s="334" t="s">
        <v>579</v>
      </c>
      <c r="B227" s="334" t="s">
        <v>580</v>
      </c>
      <c r="C227" s="218"/>
      <c r="D227" s="218"/>
      <c r="E227" s="334" t="s">
        <v>173</v>
      </c>
      <c r="F227" s="306">
        <f t="shared" si="3"/>
        <v>13836.254417999999</v>
      </c>
      <c r="G227" s="335">
        <v>331.14</v>
      </c>
    </row>
    <row r="228" spans="1:7" ht="15">
      <c r="A228" s="334" t="s">
        <v>581</v>
      </c>
      <c r="B228" s="334" t="s">
        <v>582</v>
      </c>
      <c r="C228" s="218"/>
      <c r="D228" s="218"/>
      <c r="E228" s="334" t="s">
        <v>173</v>
      </c>
      <c r="F228" s="306">
        <f t="shared" si="3"/>
        <v>8334.594638999999</v>
      </c>
      <c r="G228" s="335">
        <v>199.47</v>
      </c>
    </row>
    <row r="229" spans="1:7" ht="15">
      <c r="A229" s="334" t="s">
        <v>583</v>
      </c>
      <c r="B229" s="334" t="s">
        <v>584</v>
      </c>
      <c r="C229" s="218"/>
      <c r="D229" s="218"/>
      <c r="E229" s="334" t="s">
        <v>173</v>
      </c>
      <c r="F229" s="306">
        <f t="shared" si="3"/>
        <v>8334.594638999999</v>
      </c>
      <c r="G229" s="335">
        <v>199.47</v>
      </c>
    </row>
    <row r="230" spans="1:7" ht="15">
      <c r="A230" s="334" t="s">
        <v>585</v>
      </c>
      <c r="B230" s="334" t="s">
        <v>586</v>
      </c>
      <c r="C230" s="218"/>
      <c r="D230" s="218"/>
      <c r="E230" s="334" t="s">
        <v>173</v>
      </c>
      <c r="F230" s="306">
        <f t="shared" si="3"/>
        <v>8334.594638999999</v>
      </c>
      <c r="G230" s="335">
        <v>199.47</v>
      </c>
    </row>
    <row r="231" spans="1:7" ht="15">
      <c r="A231" s="334" t="s">
        <v>587</v>
      </c>
      <c r="B231" s="334" t="s">
        <v>588</v>
      </c>
      <c r="C231" s="218"/>
      <c r="D231" s="218"/>
      <c r="E231" s="334" t="s">
        <v>173</v>
      </c>
      <c r="F231" s="306">
        <f t="shared" si="3"/>
        <v>8334.594638999999</v>
      </c>
      <c r="G231" s="335">
        <v>199.47</v>
      </c>
    </row>
    <row r="232" spans="1:7" ht="15">
      <c r="A232" s="334" t="s">
        <v>589</v>
      </c>
      <c r="B232" s="334" t="s">
        <v>590</v>
      </c>
      <c r="C232" s="218"/>
      <c r="D232" s="218"/>
      <c r="E232" s="334" t="s">
        <v>173</v>
      </c>
      <c r="F232" s="306">
        <f t="shared" si="3"/>
        <v>8334.594638999999</v>
      </c>
      <c r="G232" s="335">
        <v>199.47</v>
      </c>
    </row>
    <row r="233" spans="1:7" ht="15">
      <c r="A233" s="334" t="s">
        <v>21163</v>
      </c>
      <c r="B233" s="334" t="s">
        <v>21164</v>
      </c>
      <c r="C233" s="218"/>
      <c r="D233" s="218"/>
      <c r="E233" s="334" t="s">
        <v>173</v>
      </c>
      <c r="F233" s="306">
        <f t="shared" si="3"/>
        <v>580.79342999999994</v>
      </c>
      <c r="G233" s="335">
        <v>13.9</v>
      </c>
    </row>
    <row r="234" spans="1:7" ht="15">
      <c r="A234" s="334" t="s">
        <v>21165</v>
      </c>
      <c r="B234" s="334" t="s">
        <v>21166</v>
      </c>
      <c r="C234" s="218"/>
      <c r="D234" s="218"/>
      <c r="E234" s="334" t="s">
        <v>173</v>
      </c>
      <c r="F234" s="306">
        <f t="shared" si="3"/>
        <v>580.79342999999994</v>
      </c>
      <c r="G234" s="335">
        <v>13.9</v>
      </c>
    </row>
    <row r="235" spans="1:7" ht="15">
      <c r="A235" s="334" t="s">
        <v>21167</v>
      </c>
      <c r="B235" s="334" t="s">
        <v>21168</v>
      </c>
      <c r="C235" s="218"/>
      <c r="D235" s="218"/>
      <c r="E235" s="334" t="s">
        <v>173</v>
      </c>
      <c r="F235" s="306">
        <f t="shared" si="3"/>
        <v>10312.634996999999</v>
      </c>
      <c r="G235" s="335">
        <v>246.81</v>
      </c>
    </row>
    <row r="236" spans="1:7" ht="15">
      <c r="A236" s="334" t="s">
        <v>21169</v>
      </c>
      <c r="B236" s="334" t="s">
        <v>21170</v>
      </c>
      <c r="C236" s="218"/>
      <c r="D236" s="218"/>
      <c r="E236" s="334" t="s">
        <v>173</v>
      </c>
      <c r="F236" s="306">
        <f t="shared" si="3"/>
        <v>9861.371036999999</v>
      </c>
      <c r="G236" s="335">
        <v>236.01</v>
      </c>
    </row>
    <row r="237" spans="1:7" ht="15">
      <c r="A237" s="334" t="s">
        <v>591</v>
      </c>
      <c r="B237" s="334" t="s">
        <v>592</v>
      </c>
      <c r="C237" s="218"/>
      <c r="D237" s="218"/>
      <c r="E237" s="334" t="s">
        <v>173</v>
      </c>
      <c r="F237" s="306">
        <f t="shared" si="3"/>
        <v>2682.0957029999995</v>
      </c>
      <c r="G237" s="335">
        <v>64.19</v>
      </c>
    </row>
    <row r="238" spans="1:7" ht="15">
      <c r="A238" s="334" t="s">
        <v>593</v>
      </c>
      <c r="B238" s="334" t="s">
        <v>594</v>
      </c>
      <c r="C238" s="218"/>
      <c r="D238" s="218"/>
      <c r="E238" s="334" t="s">
        <v>173</v>
      </c>
      <c r="F238" s="306">
        <f t="shared" si="3"/>
        <v>2813.7143579999997</v>
      </c>
      <c r="G238" s="335">
        <v>67.34</v>
      </c>
    </row>
    <row r="239" spans="1:7" ht="15">
      <c r="A239" s="334" t="s">
        <v>595</v>
      </c>
      <c r="B239" s="334" t="s">
        <v>596</v>
      </c>
      <c r="C239" s="218"/>
      <c r="D239" s="218"/>
      <c r="E239" s="334" t="s">
        <v>173</v>
      </c>
      <c r="F239" s="306">
        <f t="shared" si="3"/>
        <v>20221.221614999999</v>
      </c>
      <c r="G239" s="335">
        <v>483.95</v>
      </c>
    </row>
    <row r="240" spans="1:7" ht="15">
      <c r="A240" s="334" t="s">
        <v>597</v>
      </c>
      <c r="B240" s="334" t="s">
        <v>598</v>
      </c>
      <c r="C240" s="218"/>
      <c r="D240" s="218"/>
      <c r="E240" s="334" t="s">
        <v>170</v>
      </c>
      <c r="F240" s="306">
        <f t="shared" si="3"/>
        <v>894.5890169999999</v>
      </c>
      <c r="G240" s="335">
        <v>21.41</v>
      </c>
    </row>
    <row r="241" spans="1:7" ht="15">
      <c r="A241" s="334" t="s">
        <v>599</v>
      </c>
      <c r="B241" s="334" t="s">
        <v>600</v>
      </c>
      <c r="C241" s="218"/>
      <c r="D241" s="218"/>
      <c r="E241" s="334" t="s">
        <v>173</v>
      </c>
      <c r="F241" s="306">
        <f t="shared" si="3"/>
        <v>3961.5125969999999</v>
      </c>
      <c r="G241" s="335">
        <v>94.81</v>
      </c>
    </row>
    <row r="242" spans="1:7" ht="15">
      <c r="A242" s="334" t="s">
        <v>601</v>
      </c>
      <c r="B242" s="334" t="s">
        <v>602</v>
      </c>
      <c r="C242" s="218"/>
      <c r="D242" s="218"/>
      <c r="E242" s="334" t="s">
        <v>173</v>
      </c>
      <c r="F242" s="306">
        <f t="shared" si="3"/>
        <v>3595.4873849999994</v>
      </c>
      <c r="G242" s="335">
        <v>86.05</v>
      </c>
    </row>
    <row r="243" spans="1:7" ht="15">
      <c r="A243" s="334" t="s">
        <v>603</v>
      </c>
      <c r="B243" s="334" t="s">
        <v>604</v>
      </c>
      <c r="C243" s="218"/>
      <c r="D243" s="218"/>
      <c r="E243" s="334" t="s">
        <v>173</v>
      </c>
      <c r="F243" s="306">
        <f t="shared" si="3"/>
        <v>43007.962409999993</v>
      </c>
      <c r="G243" s="335">
        <v>1029.3</v>
      </c>
    </row>
    <row r="244" spans="1:7" ht="15">
      <c r="A244" s="334" t="s">
        <v>21171</v>
      </c>
      <c r="B244" s="334" t="s">
        <v>21172</v>
      </c>
      <c r="C244" s="218"/>
      <c r="D244" s="218"/>
      <c r="E244" s="334" t="s">
        <v>173</v>
      </c>
      <c r="F244" s="306">
        <f t="shared" si="3"/>
        <v>15894.519479999997</v>
      </c>
      <c r="G244" s="335">
        <v>380.4</v>
      </c>
    </row>
    <row r="245" spans="1:7" ht="15">
      <c r="A245" s="334" t="s">
        <v>605</v>
      </c>
      <c r="B245" s="334" t="s">
        <v>606</v>
      </c>
      <c r="C245" s="218"/>
      <c r="D245" s="218"/>
      <c r="E245" s="334" t="s">
        <v>170</v>
      </c>
      <c r="F245" s="306">
        <f t="shared" si="3"/>
        <v>638.0370989999999</v>
      </c>
      <c r="G245" s="335">
        <v>15.27</v>
      </c>
    </row>
    <row r="246" spans="1:7" ht="15">
      <c r="A246" s="334" t="s">
        <v>607</v>
      </c>
      <c r="B246" s="334" t="s">
        <v>608</v>
      </c>
      <c r="C246" s="218"/>
      <c r="D246" s="218"/>
      <c r="E246" s="334" t="s">
        <v>170</v>
      </c>
      <c r="F246" s="306">
        <f t="shared" si="3"/>
        <v>670.62838499999998</v>
      </c>
      <c r="G246" s="335">
        <v>16.05</v>
      </c>
    </row>
    <row r="247" spans="1:7" ht="15">
      <c r="A247" s="334" t="s">
        <v>609</v>
      </c>
      <c r="B247" s="334" t="s">
        <v>610</v>
      </c>
      <c r="C247" s="218"/>
      <c r="D247" s="218"/>
      <c r="E247" s="334" t="s">
        <v>170</v>
      </c>
      <c r="F247" s="306">
        <f t="shared" si="3"/>
        <v>1700.5965899999999</v>
      </c>
      <c r="G247" s="335">
        <v>40.700000000000003</v>
      </c>
    </row>
    <row r="248" spans="1:7" ht="15">
      <c r="A248" s="334" t="s">
        <v>611</v>
      </c>
      <c r="B248" s="334" t="s">
        <v>612</v>
      </c>
      <c r="C248" s="218"/>
      <c r="D248" s="218"/>
      <c r="E248" s="334" t="s">
        <v>170</v>
      </c>
      <c r="F248" s="306">
        <f t="shared" si="3"/>
        <v>1275.6563609999998</v>
      </c>
      <c r="G248" s="335">
        <v>30.53</v>
      </c>
    </row>
    <row r="249" spans="1:7" ht="15">
      <c r="A249" s="334" t="s">
        <v>613</v>
      </c>
      <c r="B249" s="334" t="s">
        <v>614</v>
      </c>
      <c r="C249" s="218"/>
      <c r="D249" s="218"/>
      <c r="E249" s="334" t="s">
        <v>170</v>
      </c>
      <c r="F249" s="306">
        <f t="shared" si="3"/>
        <v>2125.5368189999995</v>
      </c>
      <c r="G249" s="335">
        <v>50.87</v>
      </c>
    </row>
    <row r="250" spans="1:7" ht="15">
      <c r="A250" s="334" t="s">
        <v>615</v>
      </c>
      <c r="B250" s="334" t="s">
        <v>616</v>
      </c>
      <c r="C250" s="218"/>
      <c r="D250" s="218"/>
      <c r="E250" s="334" t="s">
        <v>170</v>
      </c>
      <c r="F250" s="306">
        <f t="shared" si="3"/>
        <v>850.7161319999999</v>
      </c>
      <c r="G250" s="335">
        <v>20.36</v>
      </c>
    </row>
    <row r="251" spans="1:7" ht="15">
      <c r="A251" s="334" t="s">
        <v>617</v>
      </c>
      <c r="B251" s="334" t="s">
        <v>618</v>
      </c>
      <c r="C251" s="218"/>
      <c r="D251" s="218"/>
      <c r="E251" s="334" t="s">
        <v>173</v>
      </c>
      <c r="F251" s="306">
        <f t="shared" si="3"/>
        <v>33495.485267999997</v>
      </c>
      <c r="G251" s="335">
        <v>801.64</v>
      </c>
    </row>
    <row r="252" spans="1:7" ht="15">
      <c r="A252" s="334" t="s">
        <v>619</v>
      </c>
      <c r="B252" s="334" t="s">
        <v>21173</v>
      </c>
      <c r="C252" s="218"/>
      <c r="D252" s="218"/>
      <c r="E252" s="334" t="s">
        <v>170</v>
      </c>
      <c r="F252" s="306">
        <f t="shared" si="3"/>
        <v>1341.25677</v>
      </c>
      <c r="G252" s="335">
        <v>32.1</v>
      </c>
    </row>
    <row r="253" spans="1:7" ht="15">
      <c r="A253" s="334" t="s">
        <v>620</v>
      </c>
      <c r="B253" s="334" t="s">
        <v>21174</v>
      </c>
      <c r="C253" s="218"/>
      <c r="D253" s="218"/>
      <c r="E253" s="334" t="s">
        <v>170</v>
      </c>
      <c r="F253" s="306">
        <f t="shared" si="3"/>
        <v>1062.9773279999999</v>
      </c>
      <c r="G253" s="335">
        <v>25.44</v>
      </c>
    </row>
    <row r="254" spans="1:7" ht="15">
      <c r="A254" s="334" t="s">
        <v>621</v>
      </c>
      <c r="B254" s="334" t="s">
        <v>622</v>
      </c>
      <c r="C254" s="218"/>
      <c r="D254" s="218"/>
      <c r="E254" s="334" t="s">
        <v>173</v>
      </c>
      <c r="F254" s="306">
        <f t="shared" si="3"/>
        <v>2620.6736639999999</v>
      </c>
      <c r="G254" s="335">
        <v>62.72</v>
      </c>
    </row>
    <row r="255" spans="1:7" ht="15">
      <c r="A255" s="334" t="s">
        <v>623</v>
      </c>
      <c r="B255" s="334" t="s">
        <v>624</v>
      </c>
      <c r="C255" s="218"/>
      <c r="D255" s="218"/>
      <c r="E255" s="334" t="s">
        <v>170</v>
      </c>
      <c r="F255" s="306">
        <f t="shared" si="3"/>
        <v>928.43381399999987</v>
      </c>
      <c r="G255" s="335">
        <v>22.22</v>
      </c>
    </row>
    <row r="256" spans="1:7" ht="15">
      <c r="A256" s="334" t="s">
        <v>625</v>
      </c>
      <c r="B256" s="334" t="s">
        <v>626</v>
      </c>
      <c r="C256" s="218"/>
      <c r="D256" s="218"/>
      <c r="E256" s="334" t="s">
        <v>170</v>
      </c>
      <c r="F256" s="306">
        <f t="shared" si="3"/>
        <v>928.43381399999987</v>
      </c>
      <c r="G256" s="335">
        <v>22.22</v>
      </c>
    </row>
    <row r="257" spans="1:7" ht="15">
      <c r="A257" s="334" t="s">
        <v>627</v>
      </c>
      <c r="B257" s="334" t="s">
        <v>628</v>
      </c>
      <c r="C257" s="218"/>
      <c r="D257" s="218"/>
      <c r="E257" s="334" t="s">
        <v>170</v>
      </c>
      <c r="F257" s="306">
        <f t="shared" si="3"/>
        <v>928.43381399999987</v>
      </c>
      <c r="G257" s="335">
        <v>22.22</v>
      </c>
    </row>
    <row r="258" spans="1:7" ht="15">
      <c r="A258" s="334" t="s">
        <v>629</v>
      </c>
      <c r="B258" s="334" t="s">
        <v>21175</v>
      </c>
      <c r="C258" s="218"/>
      <c r="D258" s="218"/>
      <c r="E258" s="334" t="s">
        <v>170</v>
      </c>
      <c r="F258" s="306">
        <f t="shared" si="3"/>
        <v>928.43381399999987</v>
      </c>
      <c r="G258" s="335">
        <v>22.22</v>
      </c>
    </row>
    <row r="259" spans="1:7" ht="15">
      <c r="A259" s="334" t="s">
        <v>630</v>
      </c>
      <c r="B259" s="334" t="s">
        <v>631</v>
      </c>
      <c r="C259" s="218"/>
      <c r="D259" s="218"/>
      <c r="E259" s="334" t="s">
        <v>170</v>
      </c>
      <c r="F259" s="306">
        <f t="shared" si="3"/>
        <v>979.82776499999989</v>
      </c>
      <c r="G259" s="335">
        <v>23.45</v>
      </c>
    </row>
    <row r="260" spans="1:7" ht="15">
      <c r="A260" s="334" t="s">
        <v>632</v>
      </c>
      <c r="B260" s="334" t="s">
        <v>633</v>
      </c>
      <c r="C260" s="218"/>
      <c r="D260" s="218"/>
      <c r="E260" s="334" t="s">
        <v>170</v>
      </c>
      <c r="F260" s="306">
        <f t="shared" ref="F260:F323" si="4">G260*$G$1</f>
        <v>979.82776499999989</v>
      </c>
      <c r="G260" s="335">
        <v>23.45</v>
      </c>
    </row>
    <row r="261" spans="1:7" ht="15">
      <c r="A261" s="334" t="s">
        <v>634</v>
      </c>
      <c r="B261" s="334" t="s">
        <v>635</v>
      </c>
      <c r="C261" s="218"/>
      <c r="D261" s="218"/>
      <c r="E261" s="334" t="s">
        <v>170</v>
      </c>
      <c r="F261" s="306">
        <f t="shared" si="4"/>
        <v>979.82776499999989</v>
      </c>
      <c r="G261" s="335">
        <v>23.45</v>
      </c>
    </row>
    <row r="262" spans="1:7" ht="15">
      <c r="A262" s="334" t="s">
        <v>636</v>
      </c>
      <c r="B262" s="334" t="s">
        <v>637</v>
      </c>
      <c r="C262" s="218"/>
      <c r="D262" s="218"/>
      <c r="E262" s="334" t="s">
        <v>170</v>
      </c>
      <c r="F262" s="306">
        <f t="shared" si="4"/>
        <v>1117.7139749999999</v>
      </c>
      <c r="G262" s="335">
        <v>26.75</v>
      </c>
    </row>
    <row r="263" spans="1:7" ht="15">
      <c r="A263" s="334" t="s">
        <v>638</v>
      </c>
      <c r="B263" s="334" t="s">
        <v>639</v>
      </c>
      <c r="C263" s="218"/>
      <c r="D263" s="218"/>
      <c r="E263" s="334" t="s">
        <v>170</v>
      </c>
      <c r="F263" s="306">
        <f t="shared" si="4"/>
        <v>928.43381399999987</v>
      </c>
      <c r="G263" s="335">
        <v>22.22</v>
      </c>
    </row>
    <row r="264" spans="1:7" ht="15">
      <c r="A264" s="334" t="s">
        <v>640</v>
      </c>
      <c r="B264" s="334" t="s">
        <v>641</v>
      </c>
      <c r="C264" s="218"/>
      <c r="D264" s="218"/>
      <c r="E264" s="334" t="s">
        <v>170</v>
      </c>
      <c r="F264" s="306">
        <f t="shared" si="4"/>
        <v>928.43381399999987</v>
      </c>
      <c r="G264" s="335">
        <v>22.22</v>
      </c>
    </row>
    <row r="265" spans="1:7" ht="15">
      <c r="A265" s="334" t="s">
        <v>642</v>
      </c>
      <c r="B265" s="334" t="s">
        <v>643</v>
      </c>
      <c r="C265" s="218"/>
      <c r="D265" s="218"/>
      <c r="E265" s="334" t="s">
        <v>170</v>
      </c>
      <c r="F265" s="306">
        <f t="shared" si="4"/>
        <v>928.43381399999987</v>
      </c>
      <c r="G265" s="335">
        <v>22.22</v>
      </c>
    </row>
    <row r="266" spans="1:7" ht="15">
      <c r="A266" s="334" t="s">
        <v>644</v>
      </c>
      <c r="B266" s="334" t="s">
        <v>645</v>
      </c>
      <c r="C266" s="218"/>
      <c r="D266" s="218"/>
      <c r="E266" s="334" t="s">
        <v>170</v>
      </c>
      <c r="F266" s="306">
        <f t="shared" si="4"/>
        <v>928.43381399999987</v>
      </c>
      <c r="G266" s="335">
        <v>22.22</v>
      </c>
    </row>
    <row r="267" spans="1:7" ht="15">
      <c r="A267" s="334" t="s">
        <v>646</v>
      </c>
      <c r="B267" s="334" t="s">
        <v>647</v>
      </c>
      <c r="C267" s="218"/>
      <c r="D267" s="218"/>
      <c r="E267" s="334" t="s">
        <v>170</v>
      </c>
      <c r="F267" s="306">
        <f t="shared" si="4"/>
        <v>670.62838499999998</v>
      </c>
      <c r="G267" s="335">
        <v>16.05</v>
      </c>
    </row>
    <row r="268" spans="1:7" ht="15">
      <c r="A268" s="334" t="s">
        <v>648</v>
      </c>
      <c r="B268" s="334" t="s">
        <v>649</v>
      </c>
      <c r="C268" s="218"/>
      <c r="D268" s="218"/>
      <c r="E268" s="334" t="s">
        <v>173</v>
      </c>
      <c r="F268" s="306">
        <f t="shared" si="4"/>
        <v>2813.7143579999997</v>
      </c>
      <c r="G268" s="335">
        <v>67.34</v>
      </c>
    </row>
    <row r="269" spans="1:7" ht="15">
      <c r="A269" s="334" t="s">
        <v>650</v>
      </c>
      <c r="B269" s="334" t="s">
        <v>651</v>
      </c>
      <c r="C269" s="218"/>
      <c r="D269" s="218"/>
      <c r="E269" s="334" t="s">
        <v>173</v>
      </c>
      <c r="F269" s="306">
        <f t="shared" si="4"/>
        <v>4023.3524729999999</v>
      </c>
      <c r="G269" s="335">
        <v>96.29</v>
      </c>
    </row>
    <row r="270" spans="1:7" ht="15">
      <c r="A270" s="334" t="s">
        <v>652</v>
      </c>
      <c r="B270" s="334" t="s">
        <v>653</v>
      </c>
      <c r="C270" s="218"/>
      <c r="D270" s="218"/>
      <c r="E270" s="334" t="s">
        <v>170</v>
      </c>
      <c r="F270" s="306">
        <f t="shared" si="4"/>
        <v>1147.7982389999997</v>
      </c>
      <c r="G270" s="335">
        <v>27.47</v>
      </c>
    </row>
    <row r="271" spans="1:7" ht="15">
      <c r="A271" s="334" t="s">
        <v>654</v>
      </c>
      <c r="B271" s="334" t="s">
        <v>655</v>
      </c>
      <c r="C271" s="218"/>
      <c r="D271" s="218"/>
      <c r="E271" s="334" t="s">
        <v>173</v>
      </c>
      <c r="F271" s="306">
        <f t="shared" si="4"/>
        <v>2802.0149219999998</v>
      </c>
      <c r="G271" s="335">
        <v>67.06</v>
      </c>
    </row>
    <row r="272" spans="1:7" ht="15">
      <c r="A272" s="334" t="s">
        <v>656</v>
      </c>
      <c r="B272" s="334" t="s">
        <v>657</v>
      </c>
      <c r="C272" s="218"/>
      <c r="D272" s="218"/>
      <c r="E272" s="334" t="s">
        <v>173</v>
      </c>
      <c r="F272" s="306">
        <f t="shared" si="4"/>
        <v>2802.0149219999998</v>
      </c>
      <c r="G272" s="335">
        <v>67.06</v>
      </c>
    </row>
    <row r="273" spans="1:7" ht="15">
      <c r="A273" s="334" t="s">
        <v>658</v>
      </c>
      <c r="B273" s="334" t="s">
        <v>659</v>
      </c>
      <c r="C273" s="218"/>
      <c r="D273" s="218"/>
      <c r="E273" s="334" t="s">
        <v>173</v>
      </c>
      <c r="F273" s="306">
        <f t="shared" si="4"/>
        <v>2802.0149219999998</v>
      </c>
      <c r="G273" s="335">
        <v>67.06</v>
      </c>
    </row>
    <row r="274" spans="1:7" ht="15">
      <c r="A274" s="334" t="s">
        <v>660</v>
      </c>
      <c r="B274" s="334" t="s">
        <v>661</v>
      </c>
      <c r="C274" s="218"/>
      <c r="D274" s="218"/>
      <c r="E274" s="334" t="s">
        <v>173</v>
      </c>
      <c r="F274" s="306">
        <f t="shared" si="4"/>
        <v>8321.2238550000002</v>
      </c>
      <c r="G274" s="335">
        <v>199.15</v>
      </c>
    </row>
    <row r="275" spans="1:7" ht="15">
      <c r="A275" s="334" t="s">
        <v>662</v>
      </c>
      <c r="B275" s="334" t="s">
        <v>663</v>
      </c>
      <c r="C275" s="218"/>
      <c r="D275" s="218"/>
      <c r="E275" s="334" t="s">
        <v>170</v>
      </c>
      <c r="F275" s="306">
        <f t="shared" si="4"/>
        <v>1280.2525679999999</v>
      </c>
      <c r="G275" s="335">
        <v>30.64</v>
      </c>
    </row>
    <row r="276" spans="1:7" ht="15">
      <c r="A276" s="334" t="s">
        <v>664</v>
      </c>
      <c r="B276" s="334" t="s">
        <v>665</v>
      </c>
      <c r="C276" s="218"/>
      <c r="D276" s="218"/>
      <c r="E276" s="334" t="s">
        <v>173</v>
      </c>
      <c r="F276" s="306">
        <f t="shared" si="4"/>
        <v>6377.0282939999997</v>
      </c>
      <c r="G276" s="335">
        <v>152.62</v>
      </c>
    </row>
    <row r="277" spans="1:7" ht="15">
      <c r="A277" s="334" t="s">
        <v>666</v>
      </c>
      <c r="B277" s="334" t="s">
        <v>667</v>
      </c>
      <c r="C277" s="218"/>
      <c r="D277" s="218"/>
      <c r="E277" s="334" t="s">
        <v>173</v>
      </c>
      <c r="F277" s="306">
        <f t="shared" si="4"/>
        <v>10618.073843999999</v>
      </c>
      <c r="G277" s="335">
        <v>254.12</v>
      </c>
    </row>
    <row r="278" spans="1:7" ht="15">
      <c r="A278" s="334" t="s">
        <v>668</v>
      </c>
      <c r="B278" s="334" t="s">
        <v>669</v>
      </c>
      <c r="C278" s="218"/>
      <c r="D278" s="218"/>
      <c r="E278" s="334" t="s">
        <v>170</v>
      </c>
      <c r="F278" s="306">
        <f t="shared" si="4"/>
        <v>894.5890169999999</v>
      </c>
      <c r="G278" s="335">
        <v>21.41</v>
      </c>
    </row>
    <row r="279" spans="1:7" ht="15">
      <c r="A279" s="334" t="s">
        <v>670</v>
      </c>
      <c r="B279" s="334" t="s">
        <v>671</v>
      </c>
      <c r="C279" s="218"/>
      <c r="D279" s="218"/>
      <c r="E279" s="334" t="s">
        <v>173</v>
      </c>
      <c r="F279" s="306">
        <f t="shared" si="4"/>
        <v>10686.181274999999</v>
      </c>
      <c r="G279" s="335">
        <v>255.75</v>
      </c>
    </row>
    <row r="280" spans="1:7" ht="15">
      <c r="A280" s="334" t="s">
        <v>672</v>
      </c>
      <c r="B280" s="334" t="s">
        <v>673</v>
      </c>
      <c r="C280" s="218"/>
      <c r="D280" s="218"/>
      <c r="E280" s="334" t="s">
        <v>170</v>
      </c>
      <c r="F280" s="306">
        <f t="shared" si="4"/>
        <v>859.07287199999985</v>
      </c>
      <c r="G280" s="335">
        <v>20.56</v>
      </c>
    </row>
    <row r="281" spans="1:7" ht="15">
      <c r="A281" s="334" t="s">
        <v>674</v>
      </c>
      <c r="B281" s="334" t="s">
        <v>675</v>
      </c>
      <c r="C281" s="218"/>
      <c r="D281" s="218"/>
      <c r="E281" s="334" t="s">
        <v>170</v>
      </c>
      <c r="F281" s="306">
        <f t="shared" si="4"/>
        <v>904.19926799999996</v>
      </c>
      <c r="G281" s="335">
        <v>21.64</v>
      </c>
    </row>
    <row r="282" spans="1:7" ht="15">
      <c r="A282" s="334" t="s">
        <v>676</v>
      </c>
      <c r="B282" s="334" t="s">
        <v>677</v>
      </c>
      <c r="C282" s="218"/>
      <c r="D282" s="218"/>
      <c r="E282" s="334" t="s">
        <v>170</v>
      </c>
      <c r="F282" s="306">
        <f t="shared" si="4"/>
        <v>1807.980699</v>
      </c>
      <c r="G282" s="335">
        <v>43.27</v>
      </c>
    </row>
    <row r="283" spans="1:7" ht="15">
      <c r="A283" s="334" t="s">
        <v>21176</v>
      </c>
      <c r="B283" s="334" t="s">
        <v>21177</v>
      </c>
      <c r="C283" s="218"/>
      <c r="D283" s="218"/>
      <c r="E283" s="334" t="s">
        <v>173</v>
      </c>
      <c r="F283" s="306">
        <f t="shared" si="4"/>
        <v>8192.5300589999988</v>
      </c>
      <c r="G283" s="335">
        <v>196.07</v>
      </c>
    </row>
    <row r="284" spans="1:7" ht="15">
      <c r="A284" s="334" t="s">
        <v>21178</v>
      </c>
      <c r="B284" s="334" t="s">
        <v>21179</v>
      </c>
      <c r="C284" s="218"/>
      <c r="D284" s="218"/>
      <c r="E284" s="334" t="s">
        <v>170</v>
      </c>
      <c r="F284" s="306">
        <f t="shared" si="4"/>
        <v>928.43381399999987</v>
      </c>
      <c r="G284" s="335">
        <v>22.22</v>
      </c>
    </row>
    <row r="285" spans="1:7" ht="15">
      <c r="A285" s="334" t="s">
        <v>21180</v>
      </c>
      <c r="B285" s="334" t="s">
        <v>21181</v>
      </c>
      <c r="C285" s="218"/>
      <c r="D285" s="218"/>
      <c r="E285" s="334" t="s">
        <v>173</v>
      </c>
      <c r="F285" s="306">
        <f t="shared" si="4"/>
        <v>608.37067200000001</v>
      </c>
      <c r="G285" s="335">
        <v>14.56</v>
      </c>
    </row>
    <row r="286" spans="1:7" ht="15">
      <c r="A286" s="334" t="s">
        <v>21182</v>
      </c>
      <c r="B286" s="334" t="s">
        <v>21183</v>
      </c>
      <c r="C286" s="218"/>
      <c r="D286" s="218"/>
      <c r="E286" s="334" t="s">
        <v>173</v>
      </c>
      <c r="F286" s="306">
        <f t="shared" si="4"/>
        <v>41.783699999999996</v>
      </c>
      <c r="G286" s="335">
        <v>1</v>
      </c>
    </row>
    <row r="287" spans="1:7" ht="15">
      <c r="A287" s="334" t="s">
        <v>21184</v>
      </c>
      <c r="B287" s="334" t="s">
        <v>21185</v>
      </c>
      <c r="C287" s="218"/>
      <c r="D287" s="218"/>
      <c r="E287" s="334" t="s">
        <v>173</v>
      </c>
      <c r="F287" s="306">
        <f t="shared" si="4"/>
        <v>41.783699999999996</v>
      </c>
      <c r="G287" s="335">
        <v>1</v>
      </c>
    </row>
    <row r="288" spans="1:7" ht="15">
      <c r="A288" s="334" t="s">
        <v>21186</v>
      </c>
      <c r="B288" s="334" t="s">
        <v>21187</v>
      </c>
      <c r="C288" s="218"/>
      <c r="D288" s="218"/>
      <c r="E288" s="334" t="s">
        <v>173</v>
      </c>
      <c r="F288" s="306">
        <f t="shared" si="4"/>
        <v>41.783699999999996</v>
      </c>
      <c r="G288" s="335">
        <v>1</v>
      </c>
    </row>
    <row r="289" spans="1:7" ht="15">
      <c r="A289" s="334" t="s">
        <v>678</v>
      </c>
      <c r="B289" s="334" t="s">
        <v>679</v>
      </c>
      <c r="C289" s="218"/>
      <c r="D289" s="218"/>
      <c r="E289" s="334" t="s">
        <v>173</v>
      </c>
      <c r="F289" s="306">
        <f t="shared" si="4"/>
        <v>10053.576057</v>
      </c>
      <c r="G289" s="335">
        <v>240.61</v>
      </c>
    </row>
    <row r="290" spans="1:7" ht="15">
      <c r="A290" s="334" t="s">
        <v>680</v>
      </c>
      <c r="B290" s="334" t="s">
        <v>681</v>
      </c>
      <c r="C290" s="218"/>
      <c r="D290" s="218"/>
      <c r="E290" s="334" t="s">
        <v>173</v>
      </c>
      <c r="F290" s="306">
        <f t="shared" si="4"/>
        <v>7185.5428889999994</v>
      </c>
      <c r="G290" s="335">
        <v>171.97</v>
      </c>
    </row>
    <row r="291" spans="1:7" ht="15">
      <c r="A291" s="334" t="s">
        <v>682</v>
      </c>
      <c r="B291" s="334" t="s">
        <v>683</v>
      </c>
      <c r="C291" s="218"/>
      <c r="D291" s="218"/>
      <c r="E291" s="334" t="s">
        <v>173</v>
      </c>
      <c r="F291" s="306">
        <f t="shared" si="4"/>
        <v>10242.438380999998</v>
      </c>
      <c r="G291" s="335">
        <v>245.13</v>
      </c>
    </row>
    <row r="292" spans="1:7" ht="15">
      <c r="A292" s="334" t="s">
        <v>684</v>
      </c>
      <c r="B292" s="334" t="s">
        <v>685</v>
      </c>
      <c r="C292" s="218"/>
      <c r="D292" s="218"/>
      <c r="E292" s="334" t="s">
        <v>173</v>
      </c>
      <c r="F292" s="306">
        <f t="shared" si="4"/>
        <v>10053.576057</v>
      </c>
      <c r="G292" s="335">
        <v>240.61</v>
      </c>
    </row>
    <row r="293" spans="1:7" ht="15">
      <c r="A293" s="334" t="s">
        <v>686</v>
      </c>
      <c r="B293" s="334" t="s">
        <v>687</v>
      </c>
      <c r="C293" s="218"/>
      <c r="D293" s="218"/>
      <c r="E293" s="334" t="s">
        <v>173</v>
      </c>
      <c r="F293" s="306">
        <f t="shared" si="4"/>
        <v>2813.7143579999997</v>
      </c>
      <c r="G293" s="335">
        <v>67.34</v>
      </c>
    </row>
    <row r="294" spans="1:7" ht="15">
      <c r="A294" s="334" t="s">
        <v>688</v>
      </c>
      <c r="B294" s="334" t="s">
        <v>689</v>
      </c>
      <c r="C294" s="218"/>
      <c r="D294" s="218"/>
      <c r="E294" s="334" t="s">
        <v>173</v>
      </c>
      <c r="F294" s="306">
        <f t="shared" si="4"/>
        <v>5045.7996119999998</v>
      </c>
      <c r="G294" s="335">
        <v>120.76</v>
      </c>
    </row>
    <row r="295" spans="1:7" ht="15">
      <c r="A295" s="334" t="s">
        <v>690</v>
      </c>
      <c r="B295" s="334" t="s">
        <v>691</v>
      </c>
      <c r="C295" s="218"/>
      <c r="D295" s="218"/>
      <c r="E295" s="334" t="s">
        <v>173</v>
      </c>
      <c r="F295" s="306">
        <f t="shared" si="4"/>
        <v>10581.304188</v>
      </c>
      <c r="G295" s="335">
        <v>253.24</v>
      </c>
    </row>
    <row r="296" spans="1:7" ht="15">
      <c r="A296" s="334" t="s">
        <v>21188</v>
      </c>
      <c r="B296" s="334" t="s">
        <v>21189</v>
      </c>
      <c r="C296" s="218"/>
      <c r="D296" s="218"/>
      <c r="E296" s="334" t="s">
        <v>173</v>
      </c>
      <c r="F296" s="306">
        <f t="shared" si="4"/>
        <v>23997.214584000001</v>
      </c>
      <c r="G296" s="335">
        <v>574.32000000000005</v>
      </c>
    </row>
    <row r="297" spans="1:7" ht="15">
      <c r="A297" s="334" t="s">
        <v>692</v>
      </c>
      <c r="B297" s="334" t="s">
        <v>693</v>
      </c>
      <c r="C297" s="218"/>
      <c r="D297" s="218"/>
      <c r="E297" s="334" t="s">
        <v>173</v>
      </c>
      <c r="F297" s="306">
        <f t="shared" si="4"/>
        <v>3348.9635549999998</v>
      </c>
      <c r="G297" s="335">
        <v>80.150000000000006</v>
      </c>
    </row>
    <row r="298" spans="1:7" ht="15">
      <c r="A298" s="334" t="s">
        <v>21190</v>
      </c>
      <c r="B298" s="334" t="s">
        <v>21191</v>
      </c>
      <c r="C298" s="218"/>
      <c r="D298" s="218"/>
      <c r="E298" s="334" t="s">
        <v>173</v>
      </c>
      <c r="F298" s="306">
        <f t="shared" si="4"/>
        <v>11054.713508999999</v>
      </c>
      <c r="G298" s="335">
        <v>264.57</v>
      </c>
    </row>
    <row r="299" spans="1:7" ht="15">
      <c r="A299" s="334" t="s">
        <v>21192</v>
      </c>
      <c r="B299" s="334" t="s">
        <v>21193</v>
      </c>
      <c r="C299" s="218"/>
      <c r="D299" s="218"/>
      <c r="E299" s="334" t="s">
        <v>173</v>
      </c>
      <c r="F299" s="306">
        <f t="shared" si="4"/>
        <v>2298.5213369999997</v>
      </c>
      <c r="G299" s="335">
        <v>55.01</v>
      </c>
    </row>
    <row r="300" spans="1:7" ht="15">
      <c r="A300" s="334" t="s">
        <v>21194</v>
      </c>
      <c r="B300" s="334" t="s">
        <v>21195</v>
      </c>
      <c r="C300" s="218"/>
      <c r="D300" s="218"/>
      <c r="E300" s="334" t="s">
        <v>173</v>
      </c>
      <c r="F300" s="306">
        <f t="shared" si="4"/>
        <v>12491.654951999997</v>
      </c>
      <c r="G300" s="335">
        <v>298.95999999999998</v>
      </c>
    </row>
    <row r="301" spans="1:7" ht="15">
      <c r="A301" s="334" t="s">
        <v>21196</v>
      </c>
      <c r="B301" s="334" t="s">
        <v>21197</v>
      </c>
      <c r="C301" s="218"/>
      <c r="D301" s="218"/>
      <c r="E301" s="334" t="s">
        <v>173</v>
      </c>
      <c r="F301" s="306">
        <f t="shared" si="4"/>
        <v>7934.7246299999997</v>
      </c>
      <c r="G301" s="335">
        <v>189.9</v>
      </c>
    </row>
    <row r="302" spans="1:7" ht="15">
      <c r="A302" s="334" t="s">
        <v>21198</v>
      </c>
      <c r="B302" s="334" t="s">
        <v>21199</v>
      </c>
      <c r="C302" s="218"/>
      <c r="D302" s="218"/>
      <c r="E302" s="334" t="s">
        <v>173</v>
      </c>
      <c r="F302" s="306">
        <f t="shared" si="4"/>
        <v>10242.438380999998</v>
      </c>
      <c r="G302" s="335">
        <v>245.13</v>
      </c>
    </row>
    <row r="303" spans="1:7" ht="15">
      <c r="A303" s="334" t="s">
        <v>21200</v>
      </c>
      <c r="B303" s="334" t="s">
        <v>21201</v>
      </c>
      <c r="C303" s="218"/>
      <c r="D303" s="218"/>
      <c r="E303" s="334" t="s">
        <v>173</v>
      </c>
      <c r="F303" s="306">
        <f t="shared" si="4"/>
        <v>7735.8342179999991</v>
      </c>
      <c r="G303" s="335">
        <v>185.14</v>
      </c>
    </row>
    <row r="304" spans="1:7" ht="15">
      <c r="A304" s="334" t="s">
        <v>21202</v>
      </c>
      <c r="B304" s="334" t="s">
        <v>21203</v>
      </c>
      <c r="C304" s="218"/>
      <c r="D304" s="218"/>
      <c r="E304" s="334" t="s">
        <v>173</v>
      </c>
      <c r="F304" s="306">
        <f t="shared" si="4"/>
        <v>9006.4765349999998</v>
      </c>
      <c r="G304" s="335">
        <v>215.55</v>
      </c>
    </row>
    <row r="305" spans="1:7" ht="15">
      <c r="A305" s="334" t="s">
        <v>21204</v>
      </c>
      <c r="B305" s="334" t="s">
        <v>21205</v>
      </c>
      <c r="C305" s="218"/>
      <c r="D305" s="218"/>
      <c r="E305" s="334" t="s">
        <v>173</v>
      </c>
      <c r="F305" s="306">
        <f t="shared" si="4"/>
        <v>6945.7044509999987</v>
      </c>
      <c r="G305" s="335">
        <v>166.23</v>
      </c>
    </row>
    <row r="306" spans="1:7" ht="15">
      <c r="A306" s="334" t="s">
        <v>21206</v>
      </c>
      <c r="B306" s="334" t="s">
        <v>21207</v>
      </c>
      <c r="C306" s="218"/>
      <c r="D306" s="218"/>
      <c r="E306" s="334" t="s">
        <v>173</v>
      </c>
      <c r="F306" s="306">
        <f t="shared" si="4"/>
        <v>105724.87827299999</v>
      </c>
      <c r="G306" s="335">
        <v>2530.29</v>
      </c>
    </row>
    <row r="307" spans="1:7" ht="15">
      <c r="A307" s="334" t="s">
        <v>21208</v>
      </c>
      <c r="B307" s="334" t="s">
        <v>21209</v>
      </c>
      <c r="C307" s="218"/>
      <c r="D307" s="218"/>
      <c r="E307" s="334" t="s">
        <v>173</v>
      </c>
      <c r="F307" s="306">
        <f t="shared" si="4"/>
        <v>4059.7042919999994</v>
      </c>
      <c r="G307" s="335">
        <v>97.16</v>
      </c>
    </row>
    <row r="308" spans="1:7" ht="15">
      <c r="A308" s="334" t="s">
        <v>21210</v>
      </c>
      <c r="B308" s="334" t="s">
        <v>21211</v>
      </c>
      <c r="C308" s="218"/>
      <c r="D308" s="218"/>
      <c r="E308" s="334" t="s">
        <v>173</v>
      </c>
      <c r="F308" s="306">
        <f t="shared" si="4"/>
        <v>14342.255024999999</v>
      </c>
      <c r="G308" s="335">
        <v>343.25</v>
      </c>
    </row>
    <row r="309" spans="1:7" ht="15">
      <c r="A309" s="334" t="s">
        <v>21212</v>
      </c>
      <c r="B309" s="334" t="s">
        <v>21213</v>
      </c>
      <c r="C309" s="218"/>
      <c r="D309" s="218"/>
      <c r="E309" s="334" t="s">
        <v>173</v>
      </c>
      <c r="F309" s="306">
        <f t="shared" si="4"/>
        <v>81055.363956000001</v>
      </c>
      <c r="G309" s="335">
        <v>1939.88</v>
      </c>
    </row>
    <row r="310" spans="1:7" ht="15">
      <c r="A310" s="334" t="s">
        <v>21214</v>
      </c>
      <c r="B310" s="334" t="s">
        <v>21215</v>
      </c>
      <c r="C310" s="218"/>
      <c r="D310" s="218"/>
      <c r="E310" s="334" t="s">
        <v>173</v>
      </c>
      <c r="F310" s="306">
        <f t="shared" si="4"/>
        <v>6900.5780549999999</v>
      </c>
      <c r="G310" s="335">
        <v>165.15</v>
      </c>
    </row>
    <row r="311" spans="1:7" ht="15">
      <c r="A311" s="334" t="s">
        <v>21216</v>
      </c>
      <c r="B311" s="334" t="s">
        <v>21217</v>
      </c>
      <c r="C311" s="218"/>
      <c r="D311" s="218"/>
      <c r="E311" s="334" t="s">
        <v>173</v>
      </c>
      <c r="F311" s="306">
        <f t="shared" si="4"/>
        <v>34344.530052000002</v>
      </c>
      <c r="G311" s="335">
        <v>821.96</v>
      </c>
    </row>
    <row r="312" spans="1:7" ht="15">
      <c r="A312" s="334" t="s">
        <v>21218</v>
      </c>
      <c r="B312" s="334" t="s">
        <v>21219</v>
      </c>
      <c r="C312" s="218"/>
      <c r="D312" s="218"/>
      <c r="E312" s="334" t="s">
        <v>173</v>
      </c>
      <c r="F312" s="306">
        <f t="shared" si="4"/>
        <v>17171.847189</v>
      </c>
      <c r="G312" s="335">
        <v>410.97</v>
      </c>
    </row>
    <row r="313" spans="1:7" ht="15">
      <c r="A313" s="334" t="s">
        <v>21220</v>
      </c>
      <c r="B313" s="334" t="s">
        <v>21221</v>
      </c>
      <c r="C313" s="218"/>
      <c r="D313" s="218"/>
      <c r="E313" s="334" t="s">
        <v>173</v>
      </c>
      <c r="F313" s="306">
        <f t="shared" si="4"/>
        <v>47038.835948999993</v>
      </c>
      <c r="G313" s="335">
        <v>1125.77</v>
      </c>
    </row>
    <row r="314" spans="1:7" ht="15">
      <c r="A314" s="334" t="s">
        <v>21222</v>
      </c>
      <c r="B314" s="334" t="s">
        <v>21223</v>
      </c>
      <c r="C314" s="218"/>
      <c r="D314" s="218"/>
      <c r="E314" s="334" t="s">
        <v>173</v>
      </c>
      <c r="F314" s="306">
        <f t="shared" si="4"/>
        <v>2845.0521329999997</v>
      </c>
      <c r="G314" s="335">
        <v>68.09</v>
      </c>
    </row>
    <row r="315" spans="1:7" ht="15">
      <c r="A315" s="334" t="s">
        <v>21224</v>
      </c>
      <c r="B315" s="334" t="s">
        <v>21225</v>
      </c>
      <c r="C315" s="218"/>
      <c r="D315" s="218"/>
      <c r="E315" s="334" t="s">
        <v>173</v>
      </c>
      <c r="F315" s="306">
        <f t="shared" si="4"/>
        <v>7215.2093159999995</v>
      </c>
      <c r="G315" s="335">
        <v>172.68</v>
      </c>
    </row>
    <row r="316" spans="1:7" ht="15">
      <c r="A316" s="334" t="s">
        <v>694</v>
      </c>
      <c r="B316" s="334" t="s">
        <v>695</v>
      </c>
      <c r="C316" s="218"/>
      <c r="D316" s="218"/>
      <c r="E316" s="334" t="s">
        <v>170</v>
      </c>
      <c r="F316" s="306">
        <f t="shared" si="4"/>
        <v>3454.676316</v>
      </c>
      <c r="G316" s="335">
        <v>82.68</v>
      </c>
    </row>
    <row r="317" spans="1:7" ht="15">
      <c r="A317" s="334" t="s">
        <v>696</v>
      </c>
      <c r="B317" s="334" t="s">
        <v>697</v>
      </c>
      <c r="C317" s="218"/>
      <c r="D317" s="218"/>
      <c r="E317" s="334" t="s">
        <v>170</v>
      </c>
      <c r="F317" s="306">
        <f t="shared" si="4"/>
        <v>3620.1397679999995</v>
      </c>
      <c r="G317" s="335">
        <v>86.64</v>
      </c>
    </row>
    <row r="318" spans="1:7" ht="15">
      <c r="A318" s="334" t="s">
        <v>698</v>
      </c>
      <c r="B318" s="334" t="s">
        <v>699</v>
      </c>
      <c r="C318" s="218"/>
      <c r="D318" s="218"/>
      <c r="E318" s="334" t="s">
        <v>170</v>
      </c>
      <c r="F318" s="306">
        <f t="shared" si="4"/>
        <v>4524.7568730000003</v>
      </c>
      <c r="G318" s="335">
        <v>108.29</v>
      </c>
    </row>
    <row r="319" spans="1:7" ht="15">
      <c r="A319" s="334" t="s">
        <v>21226</v>
      </c>
      <c r="B319" s="334" t="s">
        <v>21227</v>
      </c>
      <c r="C319" s="218"/>
      <c r="D319" s="218"/>
      <c r="E319" s="334" t="s">
        <v>170</v>
      </c>
      <c r="F319" s="306">
        <f t="shared" si="4"/>
        <v>3526.1264429999997</v>
      </c>
      <c r="G319" s="335">
        <v>84.39</v>
      </c>
    </row>
    <row r="320" spans="1:7" ht="15">
      <c r="A320" s="334" t="s">
        <v>21228</v>
      </c>
      <c r="B320" s="334" t="s">
        <v>21229</v>
      </c>
      <c r="C320" s="218"/>
      <c r="D320" s="218"/>
      <c r="E320" s="334" t="s">
        <v>170</v>
      </c>
      <c r="F320" s="306">
        <f t="shared" si="4"/>
        <v>4407.3446759999997</v>
      </c>
      <c r="G320" s="335">
        <v>105.48</v>
      </c>
    </row>
    <row r="321" spans="1:7" ht="15">
      <c r="A321" s="334" t="s">
        <v>21230</v>
      </c>
      <c r="B321" s="334" t="s">
        <v>21231</v>
      </c>
      <c r="C321" s="218"/>
      <c r="D321" s="218"/>
      <c r="E321" s="334" t="s">
        <v>23447</v>
      </c>
      <c r="F321" s="306">
        <f t="shared" si="4"/>
        <v>1076.3481119999999</v>
      </c>
      <c r="G321" s="335">
        <v>25.76</v>
      </c>
    </row>
    <row r="322" spans="1:7" ht="15">
      <c r="A322" s="334" t="s">
        <v>700</v>
      </c>
      <c r="B322" s="334" t="s">
        <v>701</v>
      </c>
      <c r="C322" s="218"/>
      <c r="D322" s="218"/>
      <c r="E322" s="334" t="s">
        <v>173</v>
      </c>
      <c r="F322" s="306">
        <f t="shared" si="4"/>
        <v>1467.4435439999997</v>
      </c>
      <c r="G322" s="335">
        <v>35.119999999999997</v>
      </c>
    </row>
    <row r="323" spans="1:7" ht="15">
      <c r="A323" s="334" t="s">
        <v>21232</v>
      </c>
      <c r="B323" s="334" t="s">
        <v>21233</v>
      </c>
      <c r="C323" s="218"/>
      <c r="D323" s="218"/>
      <c r="E323" s="334" t="s">
        <v>173</v>
      </c>
      <c r="F323" s="306">
        <f t="shared" si="4"/>
        <v>4187.1445769999991</v>
      </c>
      <c r="G323" s="335">
        <v>100.21</v>
      </c>
    </row>
    <row r="324" spans="1:7" ht="15">
      <c r="A324" s="334" t="s">
        <v>21234</v>
      </c>
      <c r="B324" s="334" t="s">
        <v>21235</v>
      </c>
      <c r="C324" s="218"/>
      <c r="D324" s="218"/>
      <c r="E324" s="334" t="s">
        <v>173</v>
      </c>
      <c r="F324" s="306">
        <f t="shared" ref="F324:F387" si="5">G324*$G$1</f>
        <v>2583.0683339999996</v>
      </c>
      <c r="G324" s="335">
        <v>61.82</v>
      </c>
    </row>
    <row r="325" spans="1:7" ht="15">
      <c r="A325" s="334" t="s">
        <v>21236</v>
      </c>
      <c r="B325" s="334" t="s">
        <v>21237</v>
      </c>
      <c r="C325" s="218"/>
      <c r="D325" s="218"/>
      <c r="E325" s="334" t="s">
        <v>173</v>
      </c>
      <c r="F325" s="306">
        <f t="shared" si="5"/>
        <v>2145.592995</v>
      </c>
      <c r="G325" s="335">
        <v>51.35</v>
      </c>
    </row>
    <row r="326" spans="1:7" ht="15">
      <c r="A326" s="334" t="s">
        <v>21238</v>
      </c>
      <c r="B326" s="334" t="s">
        <v>21239</v>
      </c>
      <c r="C326" s="218"/>
      <c r="D326" s="218"/>
      <c r="E326" s="334" t="s">
        <v>173</v>
      </c>
      <c r="F326" s="306">
        <f t="shared" si="5"/>
        <v>2895.6104099999998</v>
      </c>
      <c r="G326" s="335">
        <v>69.3</v>
      </c>
    </row>
    <row r="327" spans="1:7" ht="15">
      <c r="A327" s="334" t="s">
        <v>21240</v>
      </c>
      <c r="B327" s="334" t="s">
        <v>21241</v>
      </c>
      <c r="C327" s="218"/>
      <c r="D327" s="218"/>
      <c r="E327" s="334" t="s">
        <v>173</v>
      </c>
      <c r="F327" s="306">
        <f t="shared" si="5"/>
        <v>1678.451229</v>
      </c>
      <c r="G327" s="335">
        <v>40.17</v>
      </c>
    </row>
    <row r="328" spans="1:7" ht="15">
      <c r="A328" s="334" t="s">
        <v>21242</v>
      </c>
      <c r="B328" s="334" t="s">
        <v>21243</v>
      </c>
      <c r="C328" s="218"/>
      <c r="D328" s="218"/>
      <c r="E328" s="334" t="s">
        <v>173</v>
      </c>
      <c r="F328" s="306">
        <f t="shared" si="5"/>
        <v>2264.6765399999999</v>
      </c>
      <c r="G328" s="335">
        <v>54.2</v>
      </c>
    </row>
    <row r="329" spans="1:7" ht="15">
      <c r="A329" s="334" t="s">
        <v>21244</v>
      </c>
      <c r="B329" s="334" t="s">
        <v>21245</v>
      </c>
      <c r="C329" s="218"/>
      <c r="D329" s="218"/>
      <c r="E329" s="334" t="s">
        <v>173</v>
      </c>
      <c r="F329" s="306">
        <f t="shared" si="5"/>
        <v>1342.5102810000001</v>
      </c>
      <c r="G329" s="335">
        <v>32.130000000000003</v>
      </c>
    </row>
    <row r="330" spans="1:7" ht="15">
      <c r="A330" s="334" t="s">
        <v>21246</v>
      </c>
      <c r="B330" s="334" t="s">
        <v>21247</v>
      </c>
      <c r="C330" s="218"/>
      <c r="D330" s="218"/>
      <c r="E330" s="334" t="s">
        <v>173</v>
      </c>
      <c r="F330" s="306">
        <f t="shared" si="5"/>
        <v>1812.1590689999998</v>
      </c>
      <c r="G330" s="335">
        <v>43.37</v>
      </c>
    </row>
    <row r="331" spans="1:7" ht="15">
      <c r="A331" s="334" t="s">
        <v>702</v>
      </c>
      <c r="B331" s="334" t="s">
        <v>703</v>
      </c>
      <c r="C331" s="218"/>
      <c r="D331" s="218"/>
      <c r="E331" s="334" t="s">
        <v>173</v>
      </c>
      <c r="F331" s="306">
        <f t="shared" si="5"/>
        <v>23870.609972999995</v>
      </c>
      <c r="G331" s="335">
        <v>571.29</v>
      </c>
    </row>
    <row r="332" spans="1:7" ht="15">
      <c r="A332" s="334" t="s">
        <v>704</v>
      </c>
      <c r="B332" s="334" t="s">
        <v>705</v>
      </c>
      <c r="C332" s="218"/>
      <c r="D332" s="218"/>
      <c r="E332" s="334" t="s">
        <v>173</v>
      </c>
      <c r="F332" s="306">
        <f t="shared" si="5"/>
        <v>35566.28544</v>
      </c>
      <c r="G332" s="335">
        <v>851.2</v>
      </c>
    </row>
    <row r="333" spans="1:7" ht="15">
      <c r="A333" s="334" t="s">
        <v>706</v>
      </c>
      <c r="B333" s="334" t="s">
        <v>707</v>
      </c>
      <c r="C333" s="218"/>
      <c r="D333" s="218"/>
      <c r="E333" s="334" t="s">
        <v>173</v>
      </c>
      <c r="F333" s="306">
        <f t="shared" si="5"/>
        <v>35566.28544</v>
      </c>
      <c r="G333" s="335">
        <v>851.2</v>
      </c>
    </row>
    <row r="334" spans="1:7" ht="15">
      <c r="A334" s="334" t="s">
        <v>708</v>
      </c>
      <c r="B334" s="334" t="s">
        <v>709</v>
      </c>
      <c r="C334" s="218"/>
      <c r="D334" s="218"/>
      <c r="E334" s="334" t="s">
        <v>173</v>
      </c>
      <c r="F334" s="306">
        <f t="shared" si="5"/>
        <v>35566.28544</v>
      </c>
      <c r="G334" s="335">
        <v>851.2</v>
      </c>
    </row>
    <row r="335" spans="1:7" ht="15">
      <c r="A335" s="334" t="s">
        <v>710</v>
      </c>
      <c r="B335" s="334" t="s">
        <v>711</v>
      </c>
      <c r="C335" s="218"/>
      <c r="D335" s="218"/>
      <c r="E335" s="334" t="s">
        <v>173</v>
      </c>
      <c r="F335" s="306">
        <f t="shared" si="5"/>
        <v>25510.202360999996</v>
      </c>
      <c r="G335" s="335">
        <v>610.53</v>
      </c>
    </row>
    <row r="336" spans="1:7" ht="15">
      <c r="A336" s="334" t="s">
        <v>712</v>
      </c>
      <c r="B336" s="334" t="s">
        <v>713</v>
      </c>
      <c r="C336" s="218"/>
      <c r="D336" s="218"/>
      <c r="E336" s="334" t="s">
        <v>173</v>
      </c>
      <c r="F336" s="306">
        <f t="shared" si="5"/>
        <v>21847.443218999997</v>
      </c>
      <c r="G336" s="335">
        <v>522.87</v>
      </c>
    </row>
    <row r="337" spans="1:7" ht="15">
      <c r="A337" s="334" t="s">
        <v>714</v>
      </c>
      <c r="B337" s="334" t="s">
        <v>715</v>
      </c>
      <c r="C337" s="218"/>
      <c r="D337" s="218"/>
      <c r="E337" s="334" t="s">
        <v>173</v>
      </c>
      <c r="F337" s="306">
        <f t="shared" si="5"/>
        <v>14576.661581999999</v>
      </c>
      <c r="G337" s="335">
        <v>348.86</v>
      </c>
    </row>
    <row r="338" spans="1:7" ht="15">
      <c r="A338" s="334" t="s">
        <v>716</v>
      </c>
      <c r="B338" s="334" t="s">
        <v>717</v>
      </c>
      <c r="C338" s="218"/>
      <c r="D338" s="218"/>
      <c r="E338" s="334" t="s">
        <v>173</v>
      </c>
      <c r="F338" s="306">
        <f t="shared" si="5"/>
        <v>728.70772799999997</v>
      </c>
      <c r="G338" s="335">
        <v>17.440000000000001</v>
      </c>
    </row>
    <row r="339" spans="1:7" ht="15">
      <c r="A339" s="334" t="s">
        <v>718</v>
      </c>
      <c r="B339" s="334" t="s">
        <v>719</v>
      </c>
      <c r="C339" s="218"/>
      <c r="D339" s="218"/>
      <c r="E339" s="334" t="s">
        <v>173</v>
      </c>
      <c r="F339" s="306">
        <f t="shared" si="5"/>
        <v>182.59476899999999</v>
      </c>
      <c r="G339" s="335">
        <v>4.37</v>
      </c>
    </row>
    <row r="340" spans="1:7" ht="15">
      <c r="A340" s="334" t="s">
        <v>720</v>
      </c>
      <c r="B340" s="334" t="s">
        <v>721</v>
      </c>
      <c r="C340" s="218"/>
      <c r="D340" s="218"/>
      <c r="E340" s="334" t="s">
        <v>173</v>
      </c>
      <c r="F340" s="306">
        <f t="shared" si="5"/>
        <v>23870.609972999995</v>
      </c>
      <c r="G340" s="335">
        <v>571.29</v>
      </c>
    </row>
    <row r="341" spans="1:7" ht="15">
      <c r="A341" s="334" t="s">
        <v>722</v>
      </c>
      <c r="B341" s="334" t="s">
        <v>723</v>
      </c>
      <c r="C341" s="218"/>
      <c r="D341" s="218"/>
      <c r="E341" s="334" t="s">
        <v>173</v>
      </c>
      <c r="F341" s="306">
        <f t="shared" si="5"/>
        <v>49649.481524999996</v>
      </c>
      <c r="G341" s="335">
        <v>1188.25</v>
      </c>
    </row>
    <row r="342" spans="1:7" ht="15">
      <c r="A342" s="334" t="s">
        <v>724</v>
      </c>
      <c r="B342" s="334" t="s">
        <v>725</v>
      </c>
      <c r="C342" s="218"/>
      <c r="D342" s="218"/>
      <c r="E342" s="334" t="s">
        <v>173</v>
      </c>
      <c r="F342" s="306">
        <f t="shared" si="5"/>
        <v>104.04141300000001</v>
      </c>
      <c r="G342" s="335">
        <v>2.4900000000000002</v>
      </c>
    </row>
    <row r="343" spans="1:7" ht="15">
      <c r="A343" s="334" t="s">
        <v>726</v>
      </c>
      <c r="B343" s="334" t="s">
        <v>727</v>
      </c>
      <c r="C343" s="218"/>
      <c r="D343" s="218"/>
      <c r="E343" s="334" t="s">
        <v>173</v>
      </c>
      <c r="F343" s="306">
        <f t="shared" si="5"/>
        <v>23870.609972999995</v>
      </c>
      <c r="G343" s="335">
        <v>571.29</v>
      </c>
    </row>
    <row r="344" spans="1:7" ht="15">
      <c r="A344" s="334" t="s">
        <v>728</v>
      </c>
      <c r="B344" s="334" t="s">
        <v>729</v>
      </c>
      <c r="C344" s="218"/>
      <c r="D344" s="218"/>
      <c r="E344" s="334" t="s">
        <v>173</v>
      </c>
      <c r="F344" s="306">
        <f t="shared" si="5"/>
        <v>33418.185422999995</v>
      </c>
      <c r="G344" s="335">
        <v>799.79</v>
      </c>
    </row>
    <row r="345" spans="1:7" ht="15">
      <c r="A345" s="334" t="s">
        <v>730</v>
      </c>
      <c r="B345" s="334" t="s">
        <v>731</v>
      </c>
      <c r="C345" s="218"/>
      <c r="D345" s="218"/>
      <c r="E345" s="334" t="s">
        <v>173</v>
      </c>
      <c r="F345" s="306">
        <f t="shared" si="5"/>
        <v>35566.28544</v>
      </c>
      <c r="G345" s="335">
        <v>851.2</v>
      </c>
    </row>
    <row r="346" spans="1:7" ht="15">
      <c r="A346" s="334" t="s">
        <v>732</v>
      </c>
      <c r="B346" s="334" t="s">
        <v>733</v>
      </c>
      <c r="C346" s="218"/>
      <c r="D346" s="218"/>
      <c r="E346" s="334" t="s">
        <v>173</v>
      </c>
      <c r="F346" s="306">
        <f t="shared" si="5"/>
        <v>35566.28544</v>
      </c>
      <c r="G346" s="335">
        <v>851.2</v>
      </c>
    </row>
    <row r="347" spans="1:7" ht="15">
      <c r="A347" s="334" t="s">
        <v>734</v>
      </c>
      <c r="B347" s="334" t="s">
        <v>735</v>
      </c>
      <c r="C347" s="218"/>
      <c r="D347" s="218"/>
      <c r="E347" s="334" t="s">
        <v>173</v>
      </c>
      <c r="F347" s="306">
        <f t="shared" si="5"/>
        <v>35566.28544</v>
      </c>
      <c r="G347" s="335">
        <v>851.2</v>
      </c>
    </row>
    <row r="348" spans="1:7" ht="15">
      <c r="A348" s="334" t="s">
        <v>736</v>
      </c>
      <c r="B348" s="334" t="s">
        <v>737</v>
      </c>
      <c r="C348" s="218"/>
      <c r="D348" s="218"/>
      <c r="E348" s="334" t="s">
        <v>173</v>
      </c>
      <c r="F348" s="306">
        <f t="shared" si="5"/>
        <v>23870.609972999995</v>
      </c>
      <c r="G348" s="335">
        <v>571.29</v>
      </c>
    </row>
    <row r="349" spans="1:7" ht="15">
      <c r="A349" s="334" t="s">
        <v>738</v>
      </c>
      <c r="B349" s="334" t="s">
        <v>739</v>
      </c>
      <c r="C349" s="218"/>
      <c r="D349" s="218"/>
      <c r="E349" s="334" t="s">
        <v>173</v>
      </c>
      <c r="F349" s="306">
        <f t="shared" si="5"/>
        <v>23870.609972999995</v>
      </c>
      <c r="G349" s="335">
        <v>571.29</v>
      </c>
    </row>
    <row r="350" spans="1:7" ht="15">
      <c r="A350" s="334" t="s">
        <v>740</v>
      </c>
      <c r="B350" s="334" t="s">
        <v>741</v>
      </c>
      <c r="C350" s="218"/>
      <c r="D350" s="218"/>
      <c r="E350" s="334" t="s">
        <v>173</v>
      </c>
      <c r="F350" s="306">
        <f t="shared" si="5"/>
        <v>23870.609972999995</v>
      </c>
      <c r="G350" s="335">
        <v>571.29</v>
      </c>
    </row>
    <row r="351" spans="1:7" ht="15">
      <c r="A351" s="334" t="s">
        <v>742</v>
      </c>
      <c r="B351" s="334" t="s">
        <v>743</v>
      </c>
      <c r="C351" s="218"/>
      <c r="D351" s="218"/>
      <c r="E351" s="334" t="s">
        <v>173</v>
      </c>
      <c r="F351" s="306">
        <f t="shared" si="5"/>
        <v>23870.609972999995</v>
      </c>
      <c r="G351" s="335">
        <v>571.29</v>
      </c>
    </row>
    <row r="352" spans="1:7" ht="15">
      <c r="A352" s="334" t="s">
        <v>744</v>
      </c>
      <c r="B352" s="334" t="s">
        <v>745</v>
      </c>
      <c r="C352" s="218"/>
      <c r="D352" s="218"/>
      <c r="E352" s="334" t="s">
        <v>173</v>
      </c>
      <c r="F352" s="306">
        <f t="shared" si="5"/>
        <v>23870.609972999995</v>
      </c>
      <c r="G352" s="335">
        <v>571.29</v>
      </c>
    </row>
    <row r="353" spans="1:7" ht="15">
      <c r="A353" s="334" t="s">
        <v>746</v>
      </c>
      <c r="B353" s="334" t="s">
        <v>747</v>
      </c>
      <c r="C353" s="218"/>
      <c r="D353" s="218"/>
      <c r="E353" s="334" t="s">
        <v>173</v>
      </c>
      <c r="F353" s="306">
        <f t="shared" si="5"/>
        <v>35566.28544</v>
      </c>
      <c r="G353" s="335">
        <v>851.2</v>
      </c>
    </row>
    <row r="354" spans="1:7" ht="15">
      <c r="A354" s="334" t="s">
        <v>748</v>
      </c>
      <c r="B354" s="334" t="s">
        <v>749</v>
      </c>
      <c r="C354" s="218"/>
      <c r="D354" s="218"/>
      <c r="E354" s="334" t="s">
        <v>173</v>
      </c>
      <c r="F354" s="306">
        <f t="shared" si="5"/>
        <v>35566.28544</v>
      </c>
      <c r="G354" s="335">
        <v>851.2</v>
      </c>
    </row>
    <row r="355" spans="1:7" ht="15">
      <c r="A355" s="334" t="s">
        <v>750</v>
      </c>
      <c r="B355" s="334" t="s">
        <v>751</v>
      </c>
      <c r="C355" s="218"/>
      <c r="D355" s="218"/>
      <c r="E355" s="334" t="s">
        <v>173</v>
      </c>
      <c r="F355" s="306">
        <f t="shared" si="5"/>
        <v>42015.181697999993</v>
      </c>
      <c r="G355" s="335">
        <v>1005.54</v>
      </c>
    </row>
    <row r="356" spans="1:7" ht="15">
      <c r="A356" s="334" t="s">
        <v>752</v>
      </c>
      <c r="B356" s="334" t="s">
        <v>753</v>
      </c>
      <c r="C356" s="218"/>
      <c r="D356" s="218"/>
      <c r="E356" s="334" t="s">
        <v>173</v>
      </c>
      <c r="F356" s="306">
        <f t="shared" si="5"/>
        <v>35566.28544</v>
      </c>
      <c r="G356" s="335">
        <v>851.2</v>
      </c>
    </row>
    <row r="357" spans="1:7" ht="15">
      <c r="A357" s="334" t="s">
        <v>754</v>
      </c>
      <c r="B357" s="334" t="s">
        <v>755</v>
      </c>
      <c r="C357" s="218"/>
      <c r="D357" s="218"/>
      <c r="E357" s="334" t="s">
        <v>173</v>
      </c>
      <c r="F357" s="306">
        <f t="shared" si="5"/>
        <v>41744.005484999994</v>
      </c>
      <c r="G357" s="335">
        <v>999.05</v>
      </c>
    </row>
    <row r="358" spans="1:7" ht="15">
      <c r="A358" s="334" t="s">
        <v>756</v>
      </c>
      <c r="B358" s="334" t="s">
        <v>757</v>
      </c>
      <c r="C358" s="218"/>
      <c r="D358" s="218"/>
      <c r="E358" s="334" t="s">
        <v>173</v>
      </c>
      <c r="F358" s="306">
        <f t="shared" si="5"/>
        <v>50776.805750999993</v>
      </c>
      <c r="G358" s="335">
        <v>1215.23</v>
      </c>
    </row>
    <row r="359" spans="1:7" ht="15">
      <c r="A359" s="334" t="s">
        <v>21248</v>
      </c>
      <c r="B359" s="334" t="s">
        <v>21249</v>
      </c>
      <c r="C359" s="218"/>
      <c r="D359" s="218"/>
      <c r="E359" s="334" t="s">
        <v>173</v>
      </c>
      <c r="F359" s="306">
        <f t="shared" si="5"/>
        <v>51419.85689399999</v>
      </c>
      <c r="G359" s="335">
        <v>1230.6199999999999</v>
      </c>
    </row>
    <row r="360" spans="1:7" ht="15">
      <c r="A360" s="334" t="s">
        <v>758</v>
      </c>
      <c r="B360" s="334" t="s">
        <v>759</v>
      </c>
      <c r="C360" s="218"/>
      <c r="D360" s="218"/>
      <c r="E360" s="334" t="s">
        <v>173</v>
      </c>
      <c r="F360" s="306">
        <f t="shared" si="5"/>
        <v>41744.005484999994</v>
      </c>
      <c r="G360" s="335">
        <v>999.05</v>
      </c>
    </row>
    <row r="361" spans="1:7" ht="15">
      <c r="A361" s="334" t="s">
        <v>760</v>
      </c>
      <c r="B361" s="334" t="s">
        <v>761</v>
      </c>
      <c r="C361" s="218"/>
      <c r="D361" s="218"/>
      <c r="E361" s="334" t="s">
        <v>173</v>
      </c>
      <c r="F361" s="306">
        <f t="shared" si="5"/>
        <v>28046.890787999997</v>
      </c>
      <c r="G361" s="335">
        <v>671.24</v>
      </c>
    </row>
    <row r="362" spans="1:7" ht="15">
      <c r="A362" s="334" t="s">
        <v>762</v>
      </c>
      <c r="B362" s="334" t="s">
        <v>21250</v>
      </c>
      <c r="C362" s="218"/>
      <c r="D362" s="218"/>
      <c r="E362" s="334" t="s">
        <v>173</v>
      </c>
      <c r="F362" s="306">
        <f t="shared" si="5"/>
        <v>51419.85689399999</v>
      </c>
      <c r="G362" s="335">
        <v>1230.6199999999999</v>
      </c>
    </row>
    <row r="363" spans="1:7" ht="15">
      <c r="A363" s="334" t="s">
        <v>21251</v>
      </c>
      <c r="B363" s="334" t="s">
        <v>21252</v>
      </c>
      <c r="C363" s="218"/>
      <c r="D363" s="218"/>
      <c r="E363" s="334" t="s">
        <v>173</v>
      </c>
      <c r="F363" s="306">
        <f t="shared" si="5"/>
        <v>35566.28544</v>
      </c>
      <c r="G363" s="335">
        <v>851.2</v>
      </c>
    </row>
    <row r="364" spans="1:7" ht="15">
      <c r="A364" s="334" t="s">
        <v>21253</v>
      </c>
      <c r="B364" s="334" t="s">
        <v>21254</v>
      </c>
      <c r="C364" s="218"/>
      <c r="D364" s="218"/>
      <c r="E364" s="334" t="s">
        <v>173</v>
      </c>
      <c r="F364" s="306">
        <f t="shared" si="5"/>
        <v>49649.481524999996</v>
      </c>
      <c r="G364" s="335">
        <v>1188.25</v>
      </c>
    </row>
    <row r="365" spans="1:7" ht="15">
      <c r="A365" s="334" t="s">
        <v>21255</v>
      </c>
      <c r="B365" s="334" t="s">
        <v>21256</v>
      </c>
      <c r="C365" s="218"/>
      <c r="D365" s="218"/>
      <c r="E365" s="334" t="s">
        <v>173</v>
      </c>
      <c r="F365" s="306">
        <f t="shared" si="5"/>
        <v>49649.481524999996</v>
      </c>
      <c r="G365" s="335">
        <v>1188.25</v>
      </c>
    </row>
    <row r="366" spans="1:7" ht="15">
      <c r="A366" s="334" t="s">
        <v>21257</v>
      </c>
      <c r="B366" s="334" t="s">
        <v>21258</v>
      </c>
      <c r="C366" s="218"/>
      <c r="D366" s="218"/>
      <c r="E366" s="334" t="s">
        <v>173</v>
      </c>
      <c r="F366" s="306">
        <f t="shared" si="5"/>
        <v>49649.481524999996</v>
      </c>
      <c r="G366" s="335">
        <v>1188.25</v>
      </c>
    </row>
    <row r="367" spans="1:7" ht="15">
      <c r="A367" s="334" t="s">
        <v>21259</v>
      </c>
      <c r="B367" s="334" t="s">
        <v>21260</v>
      </c>
      <c r="C367" s="218"/>
      <c r="D367" s="218"/>
      <c r="E367" s="334" t="s">
        <v>173</v>
      </c>
      <c r="F367" s="306">
        <f t="shared" si="5"/>
        <v>49649.481524999996</v>
      </c>
      <c r="G367" s="335">
        <v>1188.25</v>
      </c>
    </row>
    <row r="368" spans="1:7" ht="15">
      <c r="A368" s="334" t="s">
        <v>21261</v>
      </c>
      <c r="B368" s="334" t="s">
        <v>21262</v>
      </c>
      <c r="C368" s="218"/>
      <c r="D368" s="218"/>
      <c r="E368" s="334" t="s">
        <v>173</v>
      </c>
      <c r="F368" s="306">
        <f t="shared" si="5"/>
        <v>49649.481524999996</v>
      </c>
      <c r="G368" s="335">
        <v>1188.25</v>
      </c>
    </row>
    <row r="369" spans="1:7" ht="15">
      <c r="A369" s="334" t="s">
        <v>21263</v>
      </c>
      <c r="B369" s="334" t="s">
        <v>21264</v>
      </c>
      <c r="C369" s="218"/>
      <c r="D369" s="218"/>
      <c r="E369" s="334" t="s">
        <v>173</v>
      </c>
      <c r="F369" s="306">
        <f t="shared" si="5"/>
        <v>35566.28544</v>
      </c>
      <c r="G369" s="335">
        <v>851.2</v>
      </c>
    </row>
    <row r="370" spans="1:7" ht="15">
      <c r="A370" s="334" t="s">
        <v>21265</v>
      </c>
      <c r="B370" s="334" t="s">
        <v>21266</v>
      </c>
      <c r="C370" s="218"/>
      <c r="D370" s="218"/>
      <c r="E370" s="334" t="s">
        <v>173</v>
      </c>
      <c r="F370" s="306">
        <f t="shared" si="5"/>
        <v>50140.439999999995</v>
      </c>
      <c r="G370" s="335">
        <v>1200</v>
      </c>
    </row>
    <row r="371" spans="1:7" ht="15">
      <c r="A371" s="334" t="s">
        <v>763</v>
      </c>
      <c r="B371" s="334" t="s">
        <v>764</v>
      </c>
      <c r="C371" s="218"/>
      <c r="D371" s="218"/>
      <c r="E371" s="334" t="s">
        <v>173</v>
      </c>
      <c r="F371" s="306">
        <f t="shared" si="5"/>
        <v>199.72608599999998</v>
      </c>
      <c r="G371" s="335">
        <v>4.78</v>
      </c>
    </row>
    <row r="372" spans="1:7" ht="15">
      <c r="A372" s="334" t="s">
        <v>765</v>
      </c>
      <c r="B372" s="334" t="s">
        <v>766</v>
      </c>
      <c r="C372" s="218"/>
      <c r="D372" s="218"/>
      <c r="E372" s="334" t="s">
        <v>173</v>
      </c>
      <c r="F372" s="306">
        <f t="shared" si="5"/>
        <v>199.72608599999998</v>
      </c>
      <c r="G372" s="335">
        <v>4.78</v>
      </c>
    </row>
    <row r="373" spans="1:7" ht="15">
      <c r="A373" s="334" t="s">
        <v>767</v>
      </c>
      <c r="B373" s="334" t="s">
        <v>768</v>
      </c>
      <c r="C373" s="218"/>
      <c r="D373" s="218"/>
      <c r="E373" s="334" t="s">
        <v>173</v>
      </c>
      <c r="F373" s="306">
        <f t="shared" si="5"/>
        <v>199.72608599999998</v>
      </c>
      <c r="G373" s="335">
        <v>4.78</v>
      </c>
    </row>
    <row r="374" spans="1:7" ht="15">
      <c r="A374" s="334" t="s">
        <v>769</v>
      </c>
      <c r="B374" s="334" t="s">
        <v>770</v>
      </c>
      <c r="C374" s="218"/>
      <c r="D374" s="218"/>
      <c r="E374" s="334" t="s">
        <v>173</v>
      </c>
      <c r="F374" s="306">
        <f t="shared" si="5"/>
        <v>199.72608599999998</v>
      </c>
      <c r="G374" s="335">
        <v>4.78</v>
      </c>
    </row>
    <row r="375" spans="1:7" ht="15">
      <c r="A375" s="334" t="s">
        <v>771</v>
      </c>
      <c r="B375" s="334" t="s">
        <v>772</v>
      </c>
      <c r="C375" s="218"/>
      <c r="D375" s="218"/>
      <c r="E375" s="334" t="s">
        <v>173</v>
      </c>
      <c r="F375" s="306">
        <f t="shared" si="5"/>
        <v>199.72608599999998</v>
      </c>
      <c r="G375" s="335">
        <v>4.78</v>
      </c>
    </row>
    <row r="376" spans="1:7" ht="15">
      <c r="A376" s="334" t="s">
        <v>773</v>
      </c>
      <c r="B376" s="334" t="s">
        <v>774</v>
      </c>
      <c r="C376" s="218"/>
      <c r="D376" s="218"/>
      <c r="E376" s="334" t="s">
        <v>173</v>
      </c>
      <c r="F376" s="306">
        <f t="shared" si="5"/>
        <v>199.72608599999998</v>
      </c>
      <c r="G376" s="335">
        <v>4.78</v>
      </c>
    </row>
    <row r="377" spans="1:7" ht="15">
      <c r="A377" s="334" t="s">
        <v>775</v>
      </c>
      <c r="B377" s="334" t="s">
        <v>776</v>
      </c>
      <c r="C377" s="218"/>
      <c r="D377" s="218"/>
      <c r="E377" s="334" t="s">
        <v>173</v>
      </c>
      <c r="F377" s="306">
        <f t="shared" si="5"/>
        <v>199.72608599999998</v>
      </c>
      <c r="G377" s="335">
        <v>4.78</v>
      </c>
    </row>
    <row r="378" spans="1:7" ht="15">
      <c r="A378" s="334" t="s">
        <v>777</v>
      </c>
      <c r="B378" s="334" t="s">
        <v>778</v>
      </c>
      <c r="C378" s="218"/>
      <c r="D378" s="218"/>
      <c r="E378" s="334" t="s">
        <v>173</v>
      </c>
      <c r="F378" s="306">
        <f t="shared" si="5"/>
        <v>199.72608599999998</v>
      </c>
      <c r="G378" s="335">
        <v>4.78</v>
      </c>
    </row>
    <row r="379" spans="1:7" ht="15">
      <c r="A379" s="334" t="s">
        <v>779</v>
      </c>
      <c r="B379" s="334" t="s">
        <v>780</v>
      </c>
      <c r="C379" s="218"/>
      <c r="D379" s="218"/>
      <c r="E379" s="334" t="s">
        <v>173</v>
      </c>
      <c r="F379" s="306">
        <f t="shared" si="5"/>
        <v>199.72608599999998</v>
      </c>
      <c r="G379" s="335">
        <v>4.78</v>
      </c>
    </row>
    <row r="380" spans="1:7" ht="15">
      <c r="A380" s="334" t="s">
        <v>781</v>
      </c>
      <c r="B380" s="334" t="s">
        <v>782</v>
      </c>
      <c r="C380" s="218"/>
      <c r="D380" s="218"/>
      <c r="E380" s="334" t="s">
        <v>173</v>
      </c>
      <c r="F380" s="306">
        <f t="shared" si="5"/>
        <v>199.72608599999998</v>
      </c>
      <c r="G380" s="335">
        <v>4.78</v>
      </c>
    </row>
    <row r="381" spans="1:7" ht="15">
      <c r="A381" s="334" t="s">
        <v>783</v>
      </c>
      <c r="B381" s="334" t="s">
        <v>784</v>
      </c>
      <c r="C381" s="218"/>
      <c r="D381" s="218"/>
      <c r="E381" s="334" t="s">
        <v>173</v>
      </c>
      <c r="F381" s="306">
        <f t="shared" si="5"/>
        <v>199.72608599999998</v>
      </c>
      <c r="G381" s="335">
        <v>4.78</v>
      </c>
    </row>
    <row r="382" spans="1:7" ht="15">
      <c r="A382" s="334" t="s">
        <v>785</v>
      </c>
      <c r="B382" s="334" t="s">
        <v>786</v>
      </c>
      <c r="C382" s="218"/>
      <c r="D382" s="218"/>
      <c r="E382" s="334" t="s">
        <v>173</v>
      </c>
      <c r="F382" s="306">
        <f t="shared" si="5"/>
        <v>199.72608599999998</v>
      </c>
      <c r="G382" s="335">
        <v>4.78</v>
      </c>
    </row>
    <row r="383" spans="1:7" ht="15">
      <c r="A383" s="334" t="s">
        <v>787</v>
      </c>
      <c r="B383" s="334" t="s">
        <v>788</v>
      </c>
      <c r="C383" s="218"/>
      <c r="D383" s="218"/>
      <c r="E383" s="334" t="s">
        <v>173</v>
      </c>
      <c r="F383" s="306">
        <f t="shared" si="5"/>
        <v>199.72608599999998</v>
      </c>
      <c r="G383" s="335">
        <v>4.78</v>
      </c>
    </row>
    <row r="384" spans="1:7" ht="15">
      <c r="A384" s="334" t="s">
        <v>789</v>
      </c>
      <c r="B384" s="334" t="s">
        <v>790</v>
      </c>
      <c r="C384" s="218"/>
      <c r="D384" s="218"/>
      <c r="E384" s="334" t="s">
        <v>173</v>
      </c>
      <c r="F384" s="306">
        <f t="shared" si="5"/>
        <v>199.72608599999998</v>
      </c>
      <c r="G384" s="335">
        <v>4.78</v>
      </c>
    </row>
    <row r="385" spans="1:7" ht="15">
      <c r="A385" s="334" t="s">
        <v>791</v>
      </c>
      <c r="B385" s="334" t="s">
        <v>792</v>
      </c>
      <c r="C385" s="218"/>
      <c r="D385" s="218"/>
      <c r="E385" s="334" t="s">
        <v>173</v>
      </c>
      <c r="F385" s="306">
        <f t="shared" si="5"/>
        <v>199.72608599999998</v>
      </c>
      <c r="G385" s="335">
        <v>4.78</v>
      </c>
    </row>
    <row r="386" spans="1:7" ht="15">
      <c r="A386" s="334" t="s">
        <v>793</v>
      </c>
      <c r="B386" s="334" t="s">
        <v>794</v>
      </c>
      <c r="C386" s="218"/>
      <c r="D386" s="218"/>
      <c r="E386" s="334" t="s">
        <v>173</v>
      </c>
      <c r="F386" s="306">
        <f t="shared" si="5"/>
        <v>199.72608599999998</v>
      </c>
      <c r="G386" s="335">
        <v>4.78</v>
      </c>
    </row>
    <row r="387" spans="1:7" ht="15">
      <c r="A387" s="334" t="s">
        <v>795</v>
      </c>
      <c r="B387" s="334" t="s">
        <v>796</v>
      </c>
      <c r="C387" s="218"/>
      <c r="D387" s="218"/>
      <c r="E387" s="334" t="s">
        <v>173</v>
      </c>
      <c r="F387" s="306">
        <f t="shared" si="5"/>
        <v>199.72608599999998</v>
      </c>
      <c r="G387" s="335">
        <v>4.78</v>
      </c>
    </row>
    <row r="388" spans="1:7" ht="15">
      <c r="A388" s="334" t="s">
        <v>797</v>
      </c>
      <c r="B388" s="334" t="s">
        <v>798</v>
      </c>
      <c r="C388" s="218"/>
      <c r="D388" s="218"/>
      <c r="E388" s="334" t="s">
        <v>173</v>
      </c>
      <c r="F388" s="306">
        <f t="shared" ref="F388:F451" si="6">G388*$G$1</f>
        <v>199.72608599999998</v>
      </c>
      <c r="G388" s="335">
        <v>4.78</v>
      </c>
    </row>
    <row r="389" spans="1:7" ht="15">
      <c r="A389" s="334" t="s">
        <v>799</v>
      </c>
      <c r="B389" s="334" t="s">
        <v>800</v>
      </c>
      <c r="C389" s="218"/>
      <c r="D389" s="218"/>
      <c r="E389" s="334" t="s">
        <v>173</v>
      </c>
      <c r="F389" s="306">
        <f t="shared" si="6"/>
        <v>199.72608599999998</v>
      </c>
      <c r="G389" s="335">
        <v>4.78</v>
      </c>
    </row>
    <row r="390" spans="1:7" ht="15">
      <c r="A390" s="334" t="s">
        <v>801</v>
      </c>
      <c r="B390" s="334" t="s">
        <v>802</v>
      </c>
      <c r="C390" s="218"/>
      <c r="D390" s="218"/>
      <c r="E390" s="334" t="s">
        <v>173</v>
      </c>
      <c r="F390" s="306">
        <f t="shared" si="6"/>
        <v>199.72608599999998</v>
      </c>
      <c r="G390" s="335">
        <v>4.78</v>
      </c>
    </row>
    <row r="391" spans="1:7" ht="15">
      <c r="A391" s="334" t="s">
        <v>803</v>
      </c>
      <c r="B391" s="334" t="s">
        <v>804</v>
      </c>
      <c r="C391" s="218"/>
      <c r="D391" s="218"/>
      <c r="E391" s="334" t="s">
        <v>173</v>
      </c>
      <c r="F391" s="306">
        <f t="shared" si="6"/>
        <v>199.72608599999998</v>
      </c>
      <c r="G391" s="335">
        <v>4.78</v>
      </c>
    </row>
    <row r="392" spans="1:7" ht="15">
      <c r="A392" s="334" t="s">
        <v>805</v>
      </c>
      <c r="B392" s="334" t="s">
        <v>806</v>
      </c>
      <c r="C392" s="218"/>
      <c r="D392" s="218"/>
      <c r="E392" s="334" t="s">
        <v>173</v>
      </c>
      <c r="F392" s="306">
        <f t="shared" si="6"/>
        <v>199.72608599999998</v>
      </c>
      <c r="G392" s="335">
        <v>4.78</v>
      </c>
    </row>
    <row r="393" spans="1:7" ht="15">
      <c r="A393" s="334" t="s">
        <v>807</v>
      </c>
      <c r="B393" s="334" t="s">
        <v>808</v>
      </c>
      <c r="C393" s="218"/>
      <c r="D393" s="218"/>
      <c r="E393" s="334" t="s">
        <v>173</v>
      </c>
      <c r="F393" s="306">
        <f t="shared" si="6"/>
        <v>199.72608599999998</v>
      </c>
      <c r="G393" s="335">
        <v>4.78</v>
      </c>
    </row>
    <row r="394" spans="1:7" ht="15">
      <c r="A394" s="334" t="s">
        <v>809</v>
      </c>
      <c r="B394" s="334" t="s">
        <v>810</v>
      </c>
      <c r="C394" s="218"/>
      <c r="D394" s="218"/>
      <c r="E394" s="334" t="s">
        <v>173</v>
      </c>
      <c r="F394" s="306">
        <f t="shared" si="6"/>
        <v>199.72608599999998</v>
      </c>
      <c r="G394" s="335">
        <v>4.78</v>
      </c>
    </row>
    <row r="395" spans="1:7" ht="15">
      <c r="A395" s="334" t="s">
        <v>811</v>
      </c>
      <c r="B395" s="334" t="s">
        <v>812</v>
      </c>
      <c r="C395" s="218"/>
      <c r="D395" s="218"/>
      <c r="E395" s="334" t="s">
        <v>173</v>
      </c>
      <c r="F395" s="306">
        <f t="shared" si="6"/>
        <v>199.72608599999998</v>
      </c>
      <c r="G395" s="335">
        <v>4.78</v>
      </c>
    </row>
    <row r="396" spans="1:7" ht="15">
      <c r="A396" s="334" t="s">
        <v>813</v>
      </c>
      <c r="B396" s="334" t="s">
        <v>814</v>
      </c>
      <c r="C396" s="218"/>
      <c r="D396" s="218"/>
      <c r="E396" s="334" t="s">
        <v>173</v>
      </c>
      <c r="F396" s="306">
        <f t="shared" si="6"/>
        <v>199.72608599999998</v>
      </c>
      <c r="G396" s="335">
        <v>4.78</v>
      </c>
    </row>
    <row r="397" spans="1:7" ht="15">
      <c r="A397" s="334" t="s">
        <v>815</v>
      </c>
      <c r="B397" s="334" t="s">
        <v>816</v>
      </c>
      <c r="C397" s="218"/>
      <c r="D397" s="218"/>
      <c r="E397" s="334" t="s">
        <v>173</v>
      </c>
      <c r="F397" s="306">
        <f t="shared" si="6"/>
        <v>199.72608599999998</v>
      </c>
      <c r="G397" s="335">
        <v>4.78</v>
      </c>
    </row>
    <row r="398" spans="1:7" ht="15">
      <c r="A398" s="334" t="s">
        <v>817</v>
      </c>
      <c r="B398" s="334" t="s">
        <v>818</v>
      </c>
      <c r="C398" s="218"/>
      <c r="D398" s="218"/>
      <c r="E398" s="334" t="s">
        <v>173</v>
      </c>
      <c r="F398" s="306">
        <f t="shared" si="6"/>
        <v>199.72608599999998</v>
      </c>
      <c r="G398" s="335">
        <v>4.78</v>
      </c>
    </row>
    <row r="399" spans="1:7" ht="15">
      <c r="A399" s="334" t="s">
        <v>819</v>
      </c>
      <c r="B399" s="334" t="s">
        <v>820</v>
      </c>
      <c r="C399" s="218"/>
      <c r="D399" s="218"/>
      <c r="E399" s="334" t="s">
        <v>173</v>
      </c>
      <c r="F399" s="306">
        <f t="shared" si="6"/>
        <v>199.72608599999998</v>
      </c>
      <c r="G399" s="335">
        <v>4.78</v>
      </c>
    </row>
    <row r="400" spans="1:7" ht="15">
      <c r="A400" s="334" t="s">
        <v>821</v>
      </c>
      <c r="B400" s="334" t="s">
        <v>822</v>
      </c>
      <c r="C400" s="218"/>
      <c r="D400" s="218"/>
      <c r="E400" s="334" t="s">
        <v>173</v>
      </c>
      <c r="F400" s="306">
        <f t="shared" si="6"/>
        <v>199.72608599999998</v>
      </c>
      <c r="G400" s="335">
        <v>4.78</v>
      </c>
    </row>
    <row r="401" spans="1:7" ht="15">
      <c r="A401" s="334" t="s">
        <v>823</v>
      </c>
      <c r="B401" s="334" t="s">
        <v>824</v>
      </c>
      <c r="C401" s="218"/>
      <c r="D401" s="218"/>
      <c r="E401" s="334" t="s">
        <v>173</v>
      </c>
      <c r="F401" s="306">
        <f t="shared" si="6"/>
        <v>199.72608599999998</v>
      </c>
      <c r="G401" s="335">
        <v>4.78</v>
      </c>
    </row>
    <row r="402" spans="1:7" ht="15">
      <c r="A402" s="334" t="s">
        <v>825</v>
      </c>
      <c r="B402" s="334" t="s">
        <v>826</v>
      </c>
      <c r="C402" s="218"/>
      <c r="D402" s="218"/>
      <c r="E402" s="334" t="s">
        <v>173</v>
      </c>
      <c r="F402" s="306">
        <f t="shared" si="6"/>
        <v>199.72608599999998</v>
      </c>
      <c r="G402" s="335">
        <v>4.78</v>
      </c>
    </row>
    <row r="403" spans="1:7" ht="15">
      <c r="A403" s="334" t="s">
        <v>827</v>
      </c>
      <c r="B403" s="334" t="s">
        <v>828</v>
      </c>
      <c r="C403" s="218"/>
      <c r="D403" s="218"/>
      <c r="E403" s="334" t="s">
        <v>173</v>
      </c>
      <c r="F403" s="306">
        <f t="shared" si="6"/>
        <v>199.72608599999998</v>
      </c>
      <c r="G403" s="335">
        <v>4.78</v>
      </c>
    </row>
    <row r="404" spans="1:7" ht="15">
      <c r="A404" s="334" t="s">
        <v>829</v>
      </c>
      <c r="B404" s="334" t="s">
        <v>830</v>
      </c>
      <c r="C404" s="218"/>
      <c r="D404" s="218"/>
      <c r="E404" s="334" t="s">
        <v>173</v>
      </c>
      <c r="F404" s="306">
        <f t="shared" si="6"/>
        <v>199.72608599999998</v>
      </c>
      <c r="G404" s="335">
        <v>4.78</v>
      </c>
    </row>
    <row r="405" spans="1:7" ht="15">
      <c r="A405" s="334" t="s">
        <v>831</v>
      </c>
      <c r="B405" s="334" t="s">
        <v>832</v>
      </c>
      <c r="C405" s="218"/>
      <c r="D405" s="218"/>
      <c r="E405" s="334" t="s">
        <v>173</v>
      </c>
      <c r="F405" s="306">
        <f t="shared" si="6"/>
        <v>199.72608599999998</v>
      </c>
      <c r="G405" s="335">
        <v>4.78</v>
      </c>
    </row>
    <row r="406" spans="1:7" ht="15">
      <c r="A406" s="334" t="s">
        <v>833</v>
      </c>
      <c r="B406" s="334" t="s">
        <v>834</v>
      </c>
      <c r="C406" s="218"/>
      <c r="D406" s="218"/>
      <c r="E406" s="334" t="s">
        <v>173</v>
      </c>
      <c r="F406" s="306">
        <f t="shared" si="6"/>
        <v>199.72608599999998</v>
      </c>
      <c r="G406" s="335">
        <v>4.78</v>
      </c>
    </row>
    <row r="407" spans="1:7" ht="15">
      <c r="A407" s="334" t="s">
        <v>835</v>
      </c>
      <c r="B407" s="334" t="s">
        <v>836</v>
      </c>
      <c r="C407" s="218"/>
      <c r="D407" s="218"/>
      <c r="E407" s="334" t="s">
        <v>173</v>
      </c>
      <c r="F407" s="306">
        <f t="shared" si="6"/>
        <v>199.72608599999998</v>
      </c>
      <c r="G407" s="335">
        <v>4.78</v>
      </c>
    </row>
    <row r="408" spans="1:7" ht="15">
      <c r="A408" s="334" t="s">
        <v>837</v>
      </c>
      <c r="B408" s="334" t="s">
        <v>838</v>
      </c>
      <c r="C408" s="218"/>
      <c r="D408" s="218"/>
      <c r="E408" s="334" t="s">
        <v>173</v>
      </c>
      <c r="F408" s="306">
        <f t="shared" si="6"/>
        <v>199.72608599999998</v>
      </c>
      <c r="G408" s="335">
        <v>4.78</v>
      </c>
    </row>
    <row r="409" spans="1:7" ht="15">
      <c r="A409" s="334" t="s">
        <v>839</v>
      </c>
      <c r="B409" s="334" t="s">
        <v>840</v>
      </c>
      <c r="C409" s="218"/>
      <c r="D409" s="218"/>
      <c r="E409" s="334" t="s">
        <v>173</v>
      </c>
      <c r="F409" s="306">
        <f t="shared" si="6"/>
        <v>199.72608599999998</v>
      </c>
      <c r="G409" s="335">
        <v>4.78</v>
      </c>
    </row>
    <row r="410" spans="1:7" ht="15">
      <c r="A410" s="334" t="s">
        <v>841</v>
      </c>
      <c r="B410" s="334" t="s">
        <v>842</v>
      </c>
      <c r="C410" s="218"/>
      <c r="D410" s="218"/>
      <c r="E410" s="334" t="s">
        <v>173</v>
      </c>
      <c r="F410" s="306">
        <f t="shared" si="6"/>
        <v>199.72608599999998</v>
      </c>
      <c r="G410" s="335">
        <v>4.78</v>
      </c>
    </row>
    <row r="411" spans="1:7" ht="15">
      <c r="A411" s="334" t="s">
        <v>843</v>
      </c>
      <c r="B411" s="334" t="s">
        <v>844</v>
      </c>
      <c r="C411" s="218"/>
      <c r="D411" s="218"/>
      <c r="E411" s="334" t="s">
        <v>173</v>
      </c>
      <c r="F411" s="306">
        <f t="shared" si="6"/>
        <v>199.72608599999998</v>
      </c>
      <c r="G411" s="335">
        <v>4.78</v>
      </c>
    </row>
    <row r="412" spans="1:7" ht="15">
      <c r="A412" s="334" t="s">
        <v>845</v>
      </c>
      <c r="B412" s="334" t="s">
        <v>846</v>
      </c>
      <c r="C412" s="218"/>
      <c r="D412" s="218"/>
      <c r="E412" s="334" t="s">
        <v>173</v>
      </c>
      <c r="F412" s="306">
        <f t="shared" si="6"/>
        <v>199.72608599999998</v>
      </c>
      <c r="G412" s="335">
        <v>4.78</v>
      </c>
    </row>
    <row r="413" spans="1:7" ht="15">
      <c r="A413" s="334" t="s">
        <v>847</v>
      </c>
      <c r="B413" s="334" t="s">
        <v>848</v>
      </c>
      <c r="C413" s="218"/>
      <c r="D413" s="218"/>
      <c r="E413" s="334" t="s">
        <v>173</v>
      </c>
      <c r="F413" s="306">
        <f t="shared" si="6"/>
        <v>199.72608599999998</v>
      </c>
      <c r="G413" s="335">
        <v>4.78</v>
      </c>
    </row>
    <row r="414" spans="1:7" ht="15">
      <c r="A414" s="334" t="s">
        <v>849</v>
      </c>
      <c r="B414" s="334" t="s">
        <v>850</v>
      </c>
      <c r="C414" s="218"/>
      <c r="D414" s="218"/>
      <c r="E414" s="334" t="s">
        <v>173</v>
      </c>
      <c r="F414" s="306">
        <f t="shared" si="6"/>
        <v>199.72608599999998</v>
      </c>
      <c r="G414" s="335">
        <v>4.78</v>
      </c>
    </row>
    <row r="415" spans="1:7" ht="15">
      <c r="A415" s="334" t="s">
        <v>851</v>
      </c>
      <c r="B415" s="334" t="s">
        <v>852</v>
      </c>
      <c r="C415" s="218"/>
      <c r="D415" s="218"/>
      <c r="E415" s="334" t="s">
        <v>173</v>
      </c>
      <c r="F415" s="306">
        <f t="shared" si="6"/>
        <v>199.72608599999998</v>
      </c>
      <c r="G415" s="335">
        <v>4.78</v>
      </c>
    </row>
    <row r="416" spans="1:7" ht="15">
      <c r="A416" s="334" t="s">
        <v>853</v>
      </c>
      <c r="B416" s="334" t="s">
        <v>854</v>
      </c>
      <c r="C416" s="218"/>
      <c r="D416" s="218"/>
      <c r="E416" s="334" t="s">
        <v>173</v>
      </c>
      <c r="F416" s="306">
        <f t="shared" si="6"/>
        <v>199.72608599999998</v>
      </c>
      <c r="G416" s="335">
        <v>4.78</v>
      </c>
    </row>
    <row r="417" spans="1:7" ht="15">
      <c r="A417" s="334" t="s">
        <v>855</v>
      </c>
      <c r="B417" s="334" t="s">
        <v>856</v>
      </c>
      <c r="C417" s="218"/>
      <c r="D417" s="218"/>
      <c r="E417" s="334" t="s">
        <v>173</v>
      </c>
      <c r="F417" s="306">
        <f t="shared" si="6"/>
        <v>199.72608599999998</v>
      </c>
      <c r="G417" s="335">
        <v>4.78</v>
      </c>
    </row>
    <row r="418" spans="1:7" ht="15">
      <c r="A418" s="334" t="s">
        <v>857</v>
      </c>
      <c r="B418" s="334" t="s">
        <v>858</v>
      </c>
      <c r="C418" s="218"/>
      <c r="D418" s="218"/>
      <c r="E418" s="334" t="s">
        <v>173</v>
      </c>
      <c r="F418" s="306">
        <f t="shared" si="6"/>
        <v>199.72608599999998</v>
      </c>
      <c r="G418" s="335">
        <v>4.78</v>
      </c>
    </row>
    <row r="419" spans="1:7" ht="15">
      <c r="A419" s="334" t="s">
        <v>859</v>
      </c>
      <c r="B419" s="334" t="s">
        <v>860</v>
      </c>
      <c r="C419" s="218"/>
      <c r="D419" s="218"/>
      <c r="E419" s="334" t="s">
        <v>173</v>
      </c>
      <c r="F419" s="306">
        <f t="shared" si="6"/>
        <v>199.72608599999998</v>
      </c>
      <c r="G419" s="335">
        <v>4.78</v>
      </c>
    </row>
    <row r="420" spans="1:7" ht="15">
      <c r="A420" s="334" t="s">
        <v>861</v>
      </c>
      <c r="B420" s="334" t="s">
        <v>862</v>
      </c>
      <c r="C420" s="218"/>
      <c r="D420" s="218"/>
      <c r="E420" s="334" t="s">
        <v>173</v>
      </c>
      <c r="F420" s="306">
        <f t="shared" si="6"/>
        <v>199.72608599999998</v>
      </c>
      <c r="G420" s="335">
        <v>4.78</v>
      </c>
    </row>
    <row r="421" spans="1:7" ht="15">
      <c r="A421" s="334" t="s">
        <v>863</v>
      </c>
      <c r="B421" s="334" t="s">
        <v>864</v>
      </c>
      <c r="C421" s="218"/>
      <c r="D421" s="218"/>
      <c r="E421" s="334" t="s">
        <v>173</v>
      </c>
      <c r="F421" s="306">
        <f t="shared" si="6"/>
        <v>199.72608599999998</v>
      </c>
      <c r="G421" s="335">
        <v>4.78</v>
      </c>
    </row>
    <row r="422" spans="1:7" ht="15">
      <c r="A422" s="334" t="s">
        <v>865</v>
      </c>
      <c r="B422" s="334" t="s">
        <v>866</v>
      </c>
      <c r="C422" s="218"/>
      <c r="D422" s="218"/>
      <c r="E422" s="334" t="s">
        <v>173</v>
      </c>
      <c r="F422" s="306">
        <f t="shared" si="6"/>
        <v>199.72608599999998</v>
      </c>
      <c r="G422" s="335">
        <v>4.78</v>
      </c>
    </row>
    <row r="423" spans="1:7" ht="15">
      <c r="A423" s="334" t="s">
        <v>867</v>
      </c>
      <c r="B423" s="334" t="s">
        <v>868</v>
      </c>
      <c r="C423" s="218"/>
      <c r="D423" s="218"/>
      <c r="E423" s="334" t="s">
        <v>173</v>
      </c>
      <c r="F423" s="306">
        <f t="shared" si="6"/>
        <v>199.72608599999998</v>
      </c>
      <c r="G423" s="335">
        <v>4.78</v>
      </c>
    </row>
    <row r="424" spans="1:7" ht="15">
      <c r="A424" s="334" t="s">
        <v>869</v>
      </c>
      <c r="B424" s="334" t="s">
        <v>870</v>
      </c>
      <c r="C424" s="218"/>
      <c r="D424" s="218"/>
      <c r="E424" s="334" t="s">
        <v>173</v>
      </c>
      <c r="F424" s="306">
        <f t="shared" si="6"/>
        <v>199.72608599999998</v>
      </c>
      <c r="G424" s="335">
        <v>4.78</v>
      </c>
    </row>
    <row r="425" spans="1:7" ht="15">
      <c r="A425" s="334" t="s">
        <v>871</v>
      </c>
      <c r="B425" s="334" t="s">
        <v>872</v>
      </c>
      <c r="C425" s="218"/>
      <c r="D425" s="218"/>
      <c r="E425" s="334" t="s">
        <v>173</v>
      </c>
      <c r="F425" s="306">
        <f t="shared" si="6"/>
        <v>199.72608599999998</v>
      </c>
      <c r="G425" s="335">
        <v>4.78</v>
      </c>
    </row>
    <row r="426" spans="1:7" ht="15">
      <c r="A426" s="334" t="s">
        <v>873</v>
      </c>
      <c r="B426" s="334" t="s">
        <v>874</v>
      </c>
      <c r="C426" s="218"/>
      <c r="D426" s="218"/>
      <c r="E426" s="334" t="s">
        <v>173</v>
      </c>
      <c r="F426" s="306">
        <f t="shared" si="6"/>
        <v>199.72608599999998</v>
      </c>
      <c r="G426" s="335">
        <v>4.78</v>
      </c>
    </row>
    <row r="427" spans="1:7" ht="15">
      <c r="A427" s="334" t="s">
        <v>875</v>
      </c>
      <c r="B427" s="334" t="s">
        <v>876</v>
      </c>
      <c r="C427" s="218"/>
      <c r="D427" s="218"/>
      <c r="E427" s="334" t="s">
        <v>173</v>
      </c>
      <c r="F427" s="306">
        <f t="shared" si="6"/>
        <v>199.72608599999998</v>
      </c>
      <c r="G427" s="335">
        <v>4.78</v>
      </c>
    </row>
    <row r="428" spans="1:7" ht="15">
      <c r="A428" s="334" t="s">
        <v>877</v>
      </c>
      <c r="B428" s="334" t="s">
        <v>878</v>
      </c>
      <c r="C428" s="218"/>
      <c r="D428" s="218"/>
      <c r="E428" s="334" t="s">
        <v>173</v>
      </c>
      <c r="F428" s="306">
        <f t="shared" si="6"/>
        <v>199.72608599999998</v>
      </c>
      <c r="G428" s="335">
        <v>4.78</v>
      </c>
    </row>
    <row r="429" spans="1:7" ht="15">
      <c r="A429" s="334" t="s">
        <v>879</v>
      </c>
      <c r="B429" s="334" t="s">
        <v>880</v>
      </c>
      <c r="C429" s="218"/>
      <c r="D429" s="218"/>
      <c r="E429" s="334" t="s">
        <v>173</v>
      </c>
      <c r="F429" s="306">
        <f t="shared" si="6"/>
        <v>199.72608599999998</v>
      </c>
      <c r="G429" s="335">
        <v>4.78</v>
      </c>
    </row>
    <row r="430" spans="1:7" ht="15">
      <c r="A430" s="334" t="s">
        <v>881</v>
      </c>
      <c r="B430" s="334" t="s">
        <v>882</v>
      </c>
      <c r="C430" s="218"/>
      <c r="D430" s="218"/>
      <c r="E430" s="334" t="s">
        <v>173</v>
      </c>
      <c r="F430" s="306">
        <f t="shared" si="6"/>
        <v>199.72608599999998</v>
      </c>
      <c r="G430" s="335">
        <v>4.78</v>
      </c>
    </row>
    <row r="431" spans="1:7" ht="15">
      <c r="A431" s="334" t="s">
        <v>883</v>
      </c>
      <c r="B431" s="334" t="s">
        <v>884</v>
      </c>
      <c r="C431" s="218"/>
      <c r="D431" s="218"/>
      <c r="E431" s="334" t="s">
        <v>173</v>
      </c>
      <c r="F431" s="306">
        <f t="shared" si="6"/>
        <v>199.72608599999998</v>
      </c>
      <c r="G431" s="335">
        <v>4.78</v>
      </c>
    </row>
    <row r="432" spans="1:7" ht="15">
      <c r="A432" s="334" t="s">
        <v>885</v>
      </c>
      <c r="B432" s="334" t="s">
        <v>886</v>
      </c>
      <c r="C432" s="218"/>
      <c r="D432" s="218"/>
      <c r="E432" s="334" t="s">
        <v>173</v>
      </c>
      <c r="F432" s="306">
        <f t="shared" si="6"/>
        <v>199.72608599999998</v>
      </c>
      <c r="G432" s="335">
        <v>4.78</v>
      </c>
    </row>
    <row r="433" spans="1:7" ht="15">
      <c r="A433" s="334" t="s">
        <v>887</v>
      </c>
      <c r="B433" s="334" t="s">
        <v>888</v>
      </c>
      <c r="C433" s="218"/>
      <c r="D433" s="218"/>
      <c r="E433" s="334" t="s">
        <v>173</v>
      </c>
      <c r="F433" s="306">
        <f t="shared" si="6"/>
        <v>199.72608599999998</v>
      </c>
      <c r="G433" s="335">
        <v>4.78</v>
      </c>
    </row>
    <row r="434" spans="1:7" ht="15">
      <c r="A434" s="334" t="s">
        <v>889</v>
      </c>
      <c r="B434" s="334" t="s">
        <v>890</v>
      </c>
      <c r="C434" s="218"/>
      <c r="D434" s="218"/>
      <c r="E434" s="334" t="s">
        <v>173</v>
      </c>
      <c r="F434" s="306">
        <f t="shared" si="6"/>
        <v>199.72608599999998</v>
      </c>
      <c r="G434" s="335">
        <v>4.78</v>
      </c>
    </row>
    <row r="435" spans="1:7" ht="15">
      <c r="A435" s="334" t="s">
        <v>891</v>
      </c>
      <c r="B435" s="334" t="s">
        <v>892</v>
      </c>
      <c r="C435" s="218"/>
      <c r="D435" s="218"/>
      <c r="E435" s="334" t="s">
        <v>173</v>
      </c>
      <c r="F435" s="306">
        <f t="shared" si="6"/>
        <v>199.72608599999998</v>
      </c>
      <c r="G435" s="335">
        <v>4.78</v>
      </c>
    </row>
    <row r="436" spans="1:7" ht="15">
      <c r="A436" s="334" t="s">
        <v>893</v>
      </c>
      <c r="B436" s="334" t="s">
        <v>894</v>
      </c>
      <c r="C436" s="218"/>
      <c r="D436" s="218"/>
      <c r="E436" s="334" t="s">
        <v>173</v>
      </c>
      <c r="F436" s="306">
        <f t="shared" si="6"/>
        <v>199.72608599999998</v>
      </c>
      <c r="G436" s="335">
        <v>4.78</v>
      </c>
    </row>
    <row r="437" spans="1:7" ht="15">
      <c r="A437" s="334" t="s">
        <v>895</v>
      </c>
      <c r="B437" s="334" t="s">
        <v>896</v>
      </c>
      <c r="C437" s="218"/>
      <c r="D437" s="218"/>
      <c r="E437" s="334" t="s">
        <v>173</v>
      </c>
      <c r="F437" s="306">
        <f t="shared" si="6"/>
        <v>199.72608599999998</v>
      </c>
      <c r="G437" s="335">
        <v>4.78</v>
      </c>
    </row>
    <row r="438" spans="1:7" ht="15">
      <c r="A438" s="334" t="s">
        <v>897</v>
      </c>
      <c r="B438" s="334" t="s">
        <v>898</v>
      </c>
      <c r="C438" s="218"/>
      <c r="D438" s="218"/>
      <c r="E438" s="334" t="s">
        <v>173</v>
      </c>
      <c r="F438" s="306">
        <f t="shared" si="6"/>
        <v>199.72608599999998</v>
      </c>
      <c r="G438" s="335">
        <v>4.78</v>
      </c>
    </row>
    <row r="439" spans="1:7" ht="15">
      <c r="A439" s="334" t="s">
        <v>899</v>
      </c>
      <c r="B439" s="334" t="s">
        <v>900</v>
      </c>
      <c r="C439" s="218"/>
      <c r="D439" s="218"/>
      <c r="E439" s="334" t="s">
        <v>173</v>
      </c>
      <c r="F439" s="306">
        <f t="shared" si="6"/>
        <v>199.72608599999998</v>
      </c>
      <c r="G439" s="335">
        <v>4.78</v>
      </c>
    </row>
    <row r="440" spans="1:7" ht="15">
      <c r="A440" s="334" t="s">
        <v>901</v>
      </c>
      <c r="B440" s="334" t="s">
        <v>902</v>
      </c>
      <c r="C440" s="218"/>
      <c r="D440" s="218"/>
      <c r="E440" s="334" t="s">
        <v>173</v>
      </c>
      <c r="F440" s="306">
        <f t="shared" si="6"/>
        <v>199.72608599999998</v>
      </c>
      <c r="G440" s="335">
        <v>4.78</v>
      </c>
    </row>
    <row r="441" spans="1:7" ht="15">
      <c r="A441" s="334" t="s">
        <v>903</v>
      </c>
      <c r="B441" s="334" t="s">
        <v>904</v>
      </c>
      <c r="C441" s="218"/>
      <c r="D441" s="218"/>
      <c r="E441" s="334" t="s">
        <v>173</v>
      </c>
      <c r="F441" s="306">
        <f t="shared" si="6"/>
        <v>199.72608599999998</v>
      </c>
      <c r="G441" s="335">
        <v>4.78</v>
      </c>
    </row>
    <row r="442" spans="1:7" ht="15">
      <c r="A442" s="334" t="s">
        <v>905</v>
      </c>
      <c r="B442" s="334" t="s">
        <v>906</v>
      </c>
      <c r="C442" s="218"/>
      <c r="D442" s="218"/>
      <c r="E442" s="334" t="s">
        <v>173</v>
      </c>
      <c r="F442" s="306">
        <f t="shared" si="6"/>
        <v>199.72608599999998</v>
      </c>
      <c r="G442" s="335">
        <v>4.78</v>
      </c>
    </row>
    <row r="443" spans="1:7" ht="15">
      <c r="A443" s="334" t="s">
        <v>907</v>
      </c>
      <c r="B443" s="334" t="s">
        <v>908</v>
      </c>
      <c r="C443" s="218"/>
      <c r="D443" s="218"/>
      <c r="E443" s="334" t="s">
        <v>173</v>
      </c>
      <c r="F443" s="306">
        <f t="shared" si="6"/>
        <v>199.72608599999998</v>
      </c>
      <c r="G443" s="335">
        <v>4.78</v>
      </c>
    </row>
    <row r="444" spans="1:7" ht="15">
      <c r="A444" s="334" t="s">
        <v>909</v>
      </c>
      <c r="B444" s="334" t="s">
        <v>910</v>
      </c>
      <c r="C444" s="218"/>
      <c r="D444" s="218"/>
      <c r="E444" s="334" t="s">
        <v>173</v>
      </c>
      <c r="F444" s="306">
        <f t="shared" si="6"/>
        <v>199.72608599999998</v>
      </c>
      <c r="G444" s="335">
        <v>4.78</v>
      </c>
    </row>
    <row r="445" spans="1:7" ht="15">
      <c r="A445" s="334" t="s">
        <v>911</v>
      </c>
      <c r="B445" s="334" t="s">
        <v>912</v>
      </c>
      <c r="C445" s="218"/>
      <c r="D445" s="218"/>
      <c r="E445" s="334" t="s">
        <v>173</v>
      </c>
      <c r="F445" s="306">
        <f t="shared" si="6"/>
        <v>199.72608599999998</v>
      </c>
      <c r="G445" s="335">
        <v>4.78</v>
      </c>
    </row>
    <row r="446" spans="1:7" ht="15">
      <c r="A446" s="334" t="s">
        <v>913</v>
      </c>
      <c r="B446" s="334" t="s">
        <v>914</v>
      </c>
      <c r="C446" s="218"/>
      <c r="D446" s="218"/>
      <c r="E446" s="334" t="s">
        <v>173</v>
      </c>
      <c r="F446" s="306">
        <f t="shared" si="6"/>
        <v>199.72608599999998</v>
      </c>
      <c r="G446" s="335">
        <v>4.78</v>
      </c>
    </row>
    <row r="447" spans="1:7" ht="15">
      <c r="A447" s="334" t="s">
        <v>915</v>
      </c>
      <c r="B447" s="334" t="s">
        <v>916</v>
      </c>
      <c r="C447" s="218"/>
      <c r="D447" s="218"/>
      <c r="E447" s="334" t="s">
        <v>173</v>
      </c>
      <c r="F447" s="306">
        <f t="shared" si="6"/>
        <v>199.72608599999998</v>
      </c>
      <c r="G447" s="335">
        <v>4.78</v>
      </c>
    </row>
    <row r="448" spans="1:7" ht="15">
      <c r="A448" s="334" t="s">
        <v>917</v>
      </c>
      <c r="B448" s="334" t="s">
        <v>918</v>
      </c>
      <c r="C448" s="218"/>
      <c r="D448" s="218"/>
      <c r="E448" s="334" t="s">
        <v>173</v>
      </c>
      <c r="F448" s="306">
        <f t="shared" si="6"/>
        <v>199.72608599999998</v>
      </c>
      <c r="G448" s="335">
        <v>4.78</v>
      </c>
    </row>
    <row r="449" spans="1:7" ht="15">
      <c r="A449" s="334" t="s">
        <v>919</v>
      </c>
      <c r="B449" s="334" t="s">
        <v>920</v>
      </c>
      <c r="C449" s="218"/>
      <c r="D449" s="218"/>
      <c r="E449" s="334" t="s">
        <v>173</v>
      </c>
      <c r="F449" s="306">
        <f t="shared" si="6"/>
        <v>199.72608599999998</v>
      </c>
      <c r="G449" s="335">
        <v>4.78</v>
      </c>
    </row>
    <row r="450" spans="1:7" ht="15">
      <c r="A450" s="334" t="s">
        <v>921</v>
      </c>
      <c r="B450" s="334" t="s">
        <v>922</v>
      </c>
      <c r="C450" s="218"/>
      <c r="D450" s="218"/>
      <c r="E450" s="334" t="s">
        <v>173</v>
      </c>
      <c r="F450" s="306">
        <f t="shared" si="6"/>
        <v>199.72608599999998</v>
      </c>
      <c r="G450" s="335">
        <v>4.78</v>
      </c>
    </row>
    <row r="451" spans="1:7" ht="15">
      <c r="A451" s="334" t="s">
        <v>923</v>
      </c>
      <c r="B451" s="334" t="s">
        <v>924</v>
      </c>
      <c r="C451" s="218"/>
      <c r="D451" s="218"/>
      <c r="E451" s="334" t="s">
        <v>173</v>
      </c>
      <c r="F451" s="306">
        <f t="shared" si="6"/>
        <v>199.72608599999998</v>
      </c>
      <c r="G451" s="335">
        <v>4.78</v>
      </c>
    </row>
    <row r="452" spans="1:7" ht="15">
      <c r="A452" s="334" t="s">
        <v>925</v>
      </c>
      <c r="B452" s="334" t="s">
        <v>926</v>
      </c>
      <c r="C452" s="218"/>
      <c r="D452" s="218"/>
      <c r="E452" s="334" t="s">
        <v>173</v>
      </c>
      <c r="F452" s="306">
        <f t="shared" ref="F452:F515" si="7">G452*$G$1</f>
        <v>199.72608599999998</v>
      </c>
      <c r="G452" s="335">
        <v>4.78</v>
      </c>
    </row>
    <row r="453" spans="1:7" ht="15">
      <c r="A453" s="334" t="s">
        <v>927</v>
      </c>
      <c r="B453" s="334" t="s">
        <v>928</v>
      </c>
      <c r="C453" s="218"/>
      <c r="D453" s="218"/>
      <c r="E453" s="334" t="s">
        <v>173</v>
      </c>
      <c r="F453" s="306">
        <f t="shared" si="7"/>
        <v>199.72608599999998</v>
      </c>
      <c r="G453" s="335">
        <v>4.78</v>
      </c>
    </row>
    <row r="454" spans="1:7" ht="15">
      <c r="A454" s="334" t="s">
        <v>929</v>
      </c>
      <c r="B454" s="334" t="s">
        <v>930</v>
      </c>
      <c r="C454" s="218"/>
      <c r="D454" s="218"/>
      <c r="E454" s="334" t="s">
        <v>173</v>
      </c>
      <c r="F454" s="306">
        <f t="shared" si="7"/>
        <v>199.72608599999998</v>
      </c>
      <c r="G454" s="335">
        <v>4.78</v>
      </c>
    </row>
    <row r="455" spans="1:7" ht="15">
      <c r="A455" s="334" t="s">
        <v>931</v>
      </c>
      <c r="B455" s="334" t="s">
        <v>932</v>
      </c>
      <c r="C455" s="218"/>
      <c r="D455" s="218"/>
      <c r="E455" s="334" t="s">
        <v>173</v>
      </c>
      <c r="F455" s="306">
        <f t="shared" si="7"/>
        <v>199.72608599999998</v>
      </c>
      <c r="G455" s="335">
        <v>4.78</v>
      </c>
    </row>
    <row r="456" spans="1:7" ht="15">
      <c r="A456" s="334" t="s">
        <v>933</v>
      </c>
      <c r="B456" s="334" t="s">
        <v>934</v>
      </c>
      <c r="C456" s="218"/>
      <c r="D456" s="218"/>
      <c r="E456" s="334" t="s">
        <v>173</v>
      </c>
      <c r="F456" s="306">
        <f t="shared" si="7"/>
        <v>199.72608599999998</v>
      </c>
      <c r="G456" s="335">
        <v>4.78</v>
      </c>
    </row>
    <row r="457" spans="1:7" ht="15">
      <c r="A457" s="334" t="s">
        <v>935</v>
      </c>
      <c r="B457" s="334" t="s">
        <v>936</v>
      </c>
      <c r="C457" s="218"/>
      <c r="D457" s="218"/>
      <c r="E457" s="334" t="s">
        <v>173</v>
      </c>
      <c r="F457" s="306">
        <f t="shared" si="7"/>
        <v>199.72608599999998</v>
      </c>
      <c r="G457" s="335">
        <v>4.78</v>
      </c>
    </row>
    <row r="458" spans="1:7" ht="15">
      <c r="A458" s="334" t="s">
        <v>937</v>
      </c>
      <c r="B458" s="334" t="s">
        <v>938</v>
      </c>
      <c r="C458" s="218"/>
      <c r="D458" s="218"/>
      <c r="E458" s="334" t="s">
        <v>173</v>
      </c>
      <c r="F458" s="306">
        <f t="shared" si="7"/>
        <v>199.72608599999998</v>
      </c>
      <c r="G458" s="335">
        <v>4.78</v>
      </c>
    </row>
    <row r="459" spans="1:7" ht="15">
      <c r="A459" s="334" t="s">
        <v>939</v>
      </c>
      <c r="B459" s="334" t="s">
        <v>940</v>
      </c>
      <c r="C459" s="218"/>
      <c r="D459" s="218"/>
      <c r="E459" s="334" t="s">
        <v>173</v>
      </c>
      <c r="F459" s="306">
        <f t="shared" si="7"/>
        <v>199.72608599999998</v>
      </c>
      <c r="G459" s="335">
        <v>4.78</v>
      </c>
    </row>
    <row r="460" spans="1:7" ht="15">
      <c r="A460" s="334" t="s">
        <v>941</v>
      </c>
      <c r="B460" s="334" t="s">
        <v>942</v>
      </c>
      <c r="C460" s="218"/>
      <c r="D460" s="218"/>
      <c r="E460" s="334" t="s">
        <v>173</v>
      </c>
      <c r="F460" s="306">
        <f t="shared" si="7"/>
        <v>199.72608599999998</v>
      </c>
      <c r="G460" s="335">
        <v>4.78</v>
      </c>
    </row>
    <row r="461" spans="1:7" ht="15">
      <c r="A461" s="334" t="s">
        <v>943</v>
      </c>
      <c r="B461" s="334" t="s">
        <v>944</v>
      </c>
      <c r="C461" s="218"/>
      <c r="D461" s="218"/>
      <c r="E461" s="334" t="s">
        <v>173</v>
      </c>
      <c r="F461" s="306">
        <f t="shared" si="7"/>
        <v>199.72608599999998</v>
      </c>
      <c r="G461" s="335">
        <v>4.78</v>
      </c>
    </row>
    <row r="462" spans="1:7" ht="15">
      <c r="A462" s="334" t="s">
        <v>945</v>
      </c>
      <c r="B462" s="334" t="s">
        <v>946</v>
      </c>
      <c r="C462" s="218"/>
      <c r="D462" s="218"/>
      <c r="E462" s="334" t="s">
        <v>173</v>
      </c>
      <c r="F462" s="306">
        <f t="shared" si="7"/>
        <v>199.72608599999998</v>
      </c>
      <c r="G462" s="335">
        <v>4.78</v>
      </c>
    </row>
    <row r="463" spans="1:7" ht="15">
      <c r="A463" s="334" t="s">
        <v>947</v>
      </c>
      <c r="B463" s="334" t="s">
        <v>948</v>
      </c>
      <c r="C463" s="218"/>
      <c r="D463" s="218"/>
      <c r="E463" s="334" t="s">
        <v>173</v>
      </c>
      <c r="F463" s="306">
        <f t="shared" si="7"/>
        <v>199.72608599999998</v>
      </c>
      <c r="G463" s="335">
        <v>4.78</v>
      </c>
    </row>
    <row r="464" spans="1:7" ht="15">
      <c r="A464" s="334" t="s">
        <v>949</v>
      </c>
      <c r="B464" s="334" t="s">
        <v>950</v>
      </c>
      <c r="C464" s="218"/>
      <c r="D464" s="218"/>
      <c r="E464" s="334" t="s">
        <v>173</v>
      </c>
      <c r="F464" s="306">
        <f t="shared" si="7"/>
        <v>199.72608599999998</v>
      </c>
      <c r="G464" s="335">
        <v>4.78</v>
      </c>
    </row>
    <row r="465" spans="1:7" ht="15">
      <c r="A465" s="334" t="s">
        <v>951</v>
      </c>
      <c r="B465" s="334" t="s">
        <v>952</v>
      </c>
      <c r="C465" s="218"/>
      <c r="D465" s="218"/>
      <c r="E465" s="334" t="s">
        <v>173</v>
      </c>
      <c r="F465" s="306">
        <f t="shared" si="7"/>
        <v>199.72608599999998</v>
      </c>
      <c r="G465" s="335">
        <v>4.78</v>
      </c>
    </row>
    <row r="466" spans="1:7" ht="15">
      <c r="A466" s="334" t="s">
        <v>953</v>
      </c>
      <c r="B466" s="334" t="s">
        <v>954</v>
      </c>
      <c r="C466" s="218"/>
      <c r="D466" s="218"/>
      <c r="E466" s="334" t="s">
        <v>173</v>
      </c>
      <c r="F466" s="306">
        <f t="shared" si="7"/>
        <v>199.72608599999998</v>
      </c>
      <c r="G466" s="335">
        <v>4.78</v>
      </c>
    </row>
    <row r="467" spans="1:7" ht="15">
      <c r="A467" s="334" t="s">
        <v>955</v>
      </c>
      <c r="B467" s="334" t="s">
        <v>956</v>
      </c>
      <c r="C467" s="218"/>
      <c r="D467" s="218"/>
      <c r="E467" s="334" t="s">
        <v>173</v>
      </c>
      <c r="F467" s="306">
        <f t="shared" si="7"/>
        <v>199.72608599999998</v>
      </c>
      <c r="G467" s="335">
        <v>4.78</v>
      </c>
    </row>
    <row r="468" spans="1:7" ht="15">
      <c r="A468" s="334" t="s">
        <v>957</v>
      </c>
      <c r="B468" s="334" t="s">
        <v>958</v>
      </c>
      <c r="C468" s="218"/>
      <c r="D468" s="218"/>
      <c r="E468" s="334" t="s">
        <v>173</v>
      </c>
      <c r="F468" s="306">
        <f t="shared" si="7"/>
        <v>199.72608599999998</v>
      </c>
      <c r="G468" s="335">
        <v>4.78</v>
      </c>
    </row>
    <row r="469" spans="1:7" ht="15">
      <c r="A469" s="334" t="s">
        <v>959</v>
      </c>
      <c r="B469" s="334" t="s">
        <v>960</v>
      </c>
      <c r="C469" s="218"/>
      <c r="D469" s="218"/>
      <c r="E469" s="334" t="s">
        <v>173</v>
      </c>
      <c r="F469" s="306">
        <f t="shared" si="7"/>
        <v>199.72608599999998</v>
      </c>
      <c r="G469" s="335">
        <v>4.78</v>
      </c>
    </row>
    <row r="470" spans="1:7" ht="15">
      <c r="A470" s="334" t="s">
        <v>961</v>
      </c>
      <c r="B470" s="334" t="s">
        <v>962</v>
      </c>
      <c r="C470" s="218"/>
      <c r="D470" s="218"/>
      <c r="E470" s="334" t="s">
        <v>173</v>
      </c>
      <c r="F470" s="306">
        <f t="shared" si="7"/>
        <v>199.72608599999998</v>
      </c>
      <c r="G470" s="335">
        <v>4.78</v>
      </c>
    </row>
    <row r="471" spans="1:7" ht="15">
      <c r="A471" s="334" t="s">
        <v>963</v>
      </c>
      <c r="B471" s="334" t="s">
        <v>964</v>
      </c>
      <c r="C471" s="218"/>
      <c r="D471" s="218"/>
      <c r="E471" s="334" t="s">
        <v>173</v>
      </c>
      <c r="F471" s="306">
        <f t="shared" si="7"/>
        <v>199.72608599999998</v>
      </c>
      <c r="G471" s="335">
        <v>4.78</v>
      </c>
    </row>
    <row r="472" spans="1:7" ht="15">
      <c r="A472" s="334" t="s">
        <v>965</v>
      </c>
      <c r="B472" s="334" t="s">
        <v>966</v>
      </c>
      <c r="C472" s="218"/>
      <c r="D472" s="218"/>
      <c r="E472" s="334" t="s">
        <v>173</v>
      </c>
      <c r="F472" s="306">
        <f t="shared" si="7"/>
        <v>199.72608599999998</v>
      </c>
      <c r="G472" s="335">
        <v>4.78</v>
      </c>
    </row>
    <row r="473" spans="1:7" ht="15">
      <c r="A473" s="334" t="s">
        <v>967</v>
      </c>
      <c r="B473" s="334" t="s">
        <v>968</v>
      </c>
      <c r="C473" s="218"/>
      <c r="D473" s="218"/>
      <c r="E473" s="334" t="s">
        <v>173</v>
      </c>
      <c r="F473" s="306">
        <f t="shared" si="7"/>
        <v>199.72608599999998</v>
      </c>
      <c r="G473" s="335">
        <v>4.78</v>
      </c>
    </row>
    <row r="474" spans="1:7" ht="15">
      <c r="A474" s="334" t="s">
        <v>969</v>
      </c>
      <c r="B474" s="334" t="s">
        <v>970</v>
      </c>
      <c r="C474" s="218"/>
      <c r="D474" s="218"/>
      <c r="E474" s="334" t="s">
        <v>173</v>
      </c>
      <c r="F474" s="306">
        <f t="shared" si="7"/>
        <v>199.72608599999998</v>
      </c>
      <c r="G474" s="335">
        <v>4.78</v>
      </c>
    </row>
    <row r="475" spans="1:7" ht="15">
      <c r="A475" s="334" t="s">
        <v>971</v>
      </c>
      <c r="B475" s="334" t="s">
        <v>972</v>
      </c>
      <c r="C475" s="218"/>
      <c r="D475" s="218"/>
      <c r="E475" s="334" t="s">
        <v>173</v>
      </c>
      <c r="F475" s="306">
        <f t="shared" si="7"/>
        <v>199.72608599999998</v>
      </c>
      <c r="G475" s="335">
        <v>4.78</v>
      </c>
    </row>
    <row r="476" spans="1:7" ht="15">
      <c r="A476" s="334" t="s">
        <v>973</v>
      </c>
      <c r="B476" s="334" t="s">
        <v>974</v>
      </c>
      <c r="C476" s="218"/>
      <c r="D476" s="218"/>
      <c r="E476" s="334" t="s">
        <v>173</v>
      </c>
      <c r="F476" s="306">
        <f t="shared" si="7"/>
        <v>199.72608599999998</v>
      </c>
      <c r="G476" s="335">
        <v>4.78</v>
      </c>
    </row>
    <row r="477" spans="1:7" ht="15">
      <c r="A477" s="334" t="s">
        <v>975</v>
      </c>
      <c r="B477" s="334" t="s">
        <v>976</v>
      </c>
      <c r="C477" s="218"/>
      <c r="D477" s="218"/>
      <c r="E477" s="334" t="s">
        <v>173</v>
      </c>
      <c r="F477" s="306">
        <f t="shared" si="7"/>
        <v>199.72608599999998</v>
      </c>
      <c r="G477" s="335">
        <v>4.78</v>
      </c>
    </row>
    <row r="478" spans="1:7" ht="15">
      <c r="A478" s="334" t="s">
        <v>977</v>
      </c>
      <c r="B478" s="334" t="s">
        <v>978</v>
      </c>
      <c r="C478" s="218"/>
      <c r="D478" s="218"/>
      <c r="E478" s="334" t="s">
        <v>173</v>
      </c>
      <c r="F478" s="306">
        <f t="shared" si="7"/>
        <v>199.72608599999998</v>
      </c>
      <c r="G478" s="335">
        <v>4.78</v>
      </c>
    </row>
    <row r="479" spans="1:7" ht="15">
      <c r="A479" s="334" t="s">
        <v>979</v>
      </c>
      <c r="B479" s="334" t="s">
        <v>980</v>
      </c>
      <c r="C479" s="218"/>
      <c r="D479" s="218"/>
      <c r="E479" s="334" t="s">
        <v>173</v>
      </c>
      <c r="F479" s="306">
        <f t="shared" si="7"/>
        <v>199.72608599999998</v>
      </c>
      <c r="G479" s="335">
        <v>4.78</v>
      </c>
    </row>
    <row r="480" spans="1:7" ht="15">
      <c r="A480" s="334" t="s">
        <v>981</v>
      </c>
      <c r="B480" s="334" t="s">
        <v>982</v>
      </c>
      <c r="C480" s="218"/>
      <c r="D480" s="218"/>
      <c r="E480" s="334" t="s">
        <v>173</v>
      </c>
      <c r="F480" s="306">
        <f t="shared" si="7"/>
        <v>199.72608599999998</v>
      </c>
      <c r="G480" s="335">
        <v>4.78</v>
      </c>
    </row>
    <row r="481" spans="1:7" ht="15">
      <c r="A481" s="334" t="s">
        <v>983</v>
      </c>
      <c r="B481" s="334" t="s">
        <v>984</v>
      </c>
      <c r="C481" s="218"/>
      <c r="D481" s="218"/>
      <c r="E481" s="334" t="s">
        <v>173</v>
      </c>
      <c r="F481" s="306">
        <f t="shared" si="7"/>
        <v>199.72608599999998</v>
      </c>
      <c r="G481" s="335">
        <v>4.78</v>
      </c>
    </row>
    <row r="482" spans="1:7" ht="15">
      <c r="A482" s="334" t="s">
        <v>985</v>
      </c>
      <c r="B482" s="334" t="s">
        <v>986</v>
      </c>
      <c r="C482" s="218"/>
      <c r="D482" s="218"/>
      <c r="E482" s="334" t="s">
        <v>173</v>
      </c>
      <c r="F482" s="306">
        <f t="shared" si="7"/>
        <v>199.72608599999998</v>
      </c>
      <c r="G482" s="335">
        <v>4.78</v>
      </c>
    </row>
    <row r="483" spans="1:7" ht="15">
      <c r="A483" s="334" t="s">
        <v>987</v>
      </c>
      <c r="B483" s="334" t="s">
        <v>988</v>
      </c>
      <c r="C483" s="218"/>
      <c r="D483" s="218"/>
      <c r="E483" s="334" t="s">
        <v>173</v>
      </c>
      <c r="F483" s="306">
        <f t="shared" si="7"/>
        <v>199.72608599999998</v>
      </c>
      <c r="G483" s="335">
        <v>4.78</v>
      </c>
    </row>
    <row r="484" spans="1:7" ht="15">
      <c r="A484" s="334" t="s">
        <v>989</v>
      </c>
      <c r="B484" s="334" t="s">
        <v>990</v>
      </c>
      <c r="C484" s="218"/>
      <c r="D484" s="218"/>
      <c r="E484" s="334" t="s">
        <v>173</v>
      </c>
      <c r="F484" s="306">
        <f t="shared" si="7"/>
        <v>199.72608599999998</v>
      </c>
      <c r="G484" s="335">
        <v>4.78</v>
      </c>
    </row>
    <row r="485" spans="1:7" ht="15">
      <c r="A485" s="334" t="s">
        <v>991</v>
      </c>
      <c r="B485" s="334" t="s">
        <v>992</v>
      </c>
      <c r="C485" s="218"/>
      <c r="D485" s="218"/>
      <c r="E485" s="334" t="s">
        <v>173</v>
      </c>
      <c r="F485" s="306">
        <f t="shared" si="7"/>
        <v>199.72608599999998</v>
      </c>
      <c r="G485" s="335">
        <v>4.78</v>
      </c>
    </row>
    <row r="486" spans="1:7" ht="15">
      <c r="A486" s="334" t="s">
        <v>993</v>
      </c>
      <c r="B486" s="334" t="s">
        <v>994</v>
      </c>
      <c r="C486" s="218"/>
      <c r="D486" s="218"/>
      <c r="E486" s="334" t="s">
        <v>173</v>
      </c>
      <c r="F486" s="306">
        <f t="shared" si="7"/>
        <v>199.72608599999998</v>
      </c>
      <c r="G486" s="335">
        <v>4.78</v>
      </c>
    </row>
    <row r="487" spans="1:7" ht="15">
      <c r="A487" s="334" t="s">
        <v>995</v>
      </c>
      <c r="B487" s="334" t="s">
        <v>996</v>
      </c>
      <c r="C487" s="218"/>
      <c r="D487" s="218"/>
      <c r="E487" s="334" t="s">
        <v>173</v>
      </c>
      <c r="F487" s="306">
        <f t="shared" si="7"/>
        <v>199.72608599999998</v>
      </c>
      <c r="G487" s="335">
        <v>4.78</v>
      </c>
    </row>
    <row r="488" spans="1:7" ht="15">
      <c r="A488" s="334" t="s">
        <v>997</v>
      </c>
      <c r="B488" s="334" t="s">
        <v>998</v>
      </c>
      <c r="C488" s="218"/>
      <c r="D488" s="218"/>
      <c r="E488" s="334" t="s">
        <v>173</v>
      </c>
      <c r="F488" s="306">
        <f t="shared" si="7"/>
        <v>199.72608599999998</v>
      </c>
      <c r="G488" s="335">
        <v>4.78</v>
      </c>
    </row>
    <row r="489" spans="1:7" ht="15">
      <c r="A489" s="334" t="s">
        <v>999</v>
      </c>
      <c r="B489" s="334" t="s">
        <v>1000</v>
      </c>
      <c r="C489" s="218"/>
      <c r="D489" s="218"/>
      <c r="E489" s="334" t="s">
        <v>173</v>
      </c>
      <c r="F489" s="306">
        <f t="shared" si="7"/>
        <v>199.72608599999998</v>
      </c>
      <c r="G489" s="335">
        <v>4.78</v>
      </c>
    </row>
    <row r="490" spans="1:7" ht="15">
      <c r="A490" s="334" t="s">
        <v>1001</v>
      </c>
      <c r="B490" s="334" t="s">
        <v>1002</v>
      </c>
      <c r="C490" s="218"/>
      <c r="D490" s="218"/>
      <c r="E490" s="334" t="s">
        <v>173</v>
      </c>
      <c r="F490" s="306">
        <f t="shared" si="7"/>
        <v>199.72608599999998</v>
      </c>
      <c r="G490" s="335">
        <v>4.78</v>
      </c>
    </row>
    <row r="491" spans="1:7" ht="15">
      <c r="A491" s="334" t="s">
        <v>1003</v>
      </c>
      <c r="B491" s="334" t="s">
        <v>1004</v>
      </c>
      <c r="C491" s="218"/>
      <c r="D491" s="218"/>
      <c r="E491" s="334" t="s">
        <v>173</v>
      </c>
      <c r="F491" s="306">
        <f t="shared" si="7"/>
        <v>199.72608599999998</v>
      </c>
      <c r="G491" s="335">
        <v>4.78</v>
      </c>
    </row>
    <row r="492" spans="1:7" ht="15">
      <c r="A492" s="334" t="s">
        <v>1005</v>
      </c>
      <c r="B492" s="334" t="s">
        <v>1006</v>
      </c>
      <c r="C492" s="218"/>
      <c r="D492" s="218"/>
      <c r="E492" s="334" t="s">
        <v>173</v>
      </c>
      <c r="F492" s="306">
        <f t="shared" si="7"/>
        <v>199.72608599999998</v>
      </c>
      <c r="G492" s="335">
        <v>4.78</v>
      </c>
    </row>
    <row r="493" spans="1:7" ht="15">
      <c r="A493" s="334" t="s">
        <v>1007</v>
      </c>
      <c r="B493" s="334" t="s">
        <v>1008</v>
      </c>
      <c r="C493" s="218"/>
      <c r="D493" s="218"/>
      <c r="E493" s="334" t="s">
        <v>173</v>
      </c>
      <c r="F493" s="306">
        <f t="shared" si="7"/>
        <v>199.72608599999998</v>
      </c>
      <c r="G493" s="335">
        <v>4.78</v>
      </c>
    </row>
    <row r="494" spans="1:7" ht="15">
      <c r="A494" s="334" t="s">
        <v>1009</v>
      </c>
      <c r="B494" s="334" t="s">
        <v>1010</v>
      </c>
      <c r="C494" s="218"/>
      <c r="D494" s="218"/>
      <c r="E494" s="334" t="s">
        <v>173</v>
      </c>
      <c r="F494" s="306">
        <f t="shared" si="7"/>
        <v>199.72608599999998</v>
      </c>
      <c r="G494" s="335">
        <v>4.78</v>
      </c>
    </row>
    <row r="495" spans="1:7" ht="15">
      <c r="A495" s="334" t="s">
        <v>1011</v>
      </c>
      <c r="B495" s="334" t="s">
        <v>1012</v>
      </c>
      <c r="C495" s="218"/>
      <c r="D495" s="218"/>
      <c r="E495" s="334" t="s">
        <v>173</v>
      </c>
      <c r="F495" s="306">
        <f t="shared" si="7"/>
        <v>199.72608599999998</v>
      </c>
      <c r="G495" s="335">
        <v>4.78</v>
      </c>
    </row>
    <row r="496" spans="1:7" ht="15">
      <c r="A496" s="334" t="s">
        <v>1013</v>
      </c>
      <c r="B496" s="334" t="s">
        <v>1014</v>
      </c>
      <c r="C496" s="218"/>
      <c r="D496" s="218"/>
      <c r="E496" s="334" t="s">
        <v>173</v>
      </c>
      <c r="F496" s="306">
        <f t="shared" si="7"/>
        <v>199.72608599999998</v>
      </c>
      <c r="G496" s="335">
        <v>4.78</v>
      </c>
    </row>
    <row r="497" spans="1:7" ht="15">
      <c r="A497" s="334" t="s">
        <v>1015</v>
      </c>
      <c r="B497" s="334" t="s">
        <v>1016</v>
      </c>
      <c r="C497" s="218"/>
      <c r="D497" s="218"/>
      <c r="E497" s="334" t="s">
        <v>173</v>
      </c>
      <c r="F497" s="306">
        <f t="shared" si="7"/>
        <v>199.72608599999998</v>
      </c>
      <c r="G497" s="335">
        <v>4.78</v>
      </c>
    </row>
    <row r="498" spans="1:7" ht="15">
      <c r="A498" s="334" t="s">
        <v>1017</v>
      </c>
      <c r="B498" s="334" t="s">
        <v>1018</v>
      </c>
      <c r="C498" s="218"/>
      <c r="D498" s="218"/>
      <c r="E498" s="334" t="s">
        <v>173</v>
      </c>
      <c r="F498" s="306">
        <f t="shared" si="7"/>
        <v>199.72608599999998</v>
      </c>
      <c r="G498" s="335">
        <v>4.78</v>
      </c>
    </row>
    <row r="499" spans="1:7" ht="15">
      <c r="A499" s="334" t="s">
        <v>1019</v>
      </c>
      <c r="B499" s="334" t="s">
        <v>1020</v>
      </c>
      <c r="C499" s="218"/>
      <c r="D499" s="218"/>
      <c r="E499" s="334" t="s">
        <v>173</v>
      </c>
      <c r="F499" s="306">
        <f t="shared" si="7"/>
        <v>199.72608599999998</v>
      </c>
      <c r="G499" s="335">
        <v>4.78</v>
      </c>
    </row>
    <row r="500" spans="1:7" ht="15">
      <c r="A500" s="334" t="s">
        <v>1021</v>
      </c>
      <c r="B500" s="334" t="s">
        <v>1022</v>
      </c>
      <c r="C500" s="218"/>
      <c r="D500" s="218"/>
      <c r="E500" s="334" t="s">
        <v>173</v>
      </c>
      <c r="F500" s="306">
        <f t="shared" si="7"/>
        <v>199.72608599999998</v>
      </c>
      <c r="G500" s="335">
        <v>4.78</v>
      </c>
    </row>
    <row r="501" spans="1:7" ht="15">
      <c r="A501" s="334" t="s">
        <v>1023</v>
      </c>
      <c r="B501" s="334" t="s">
        <v>1024</v>
      </c>
      <c r="C501" s="218"/>
      <c r="D501" s="218"/>
      <c r="E501" s="334" t="s">
        <v>173</v>
      </c>
      <c r="F501" s="306">
        <f t="shared" si="7"/>
        <v>199.72608599999998</v>
      </c>
      <c r="G501" s="335">
        <v>4.78</v>
      </c>
    </row>
    <row r="502" spans="1:7" ht="15">
      <c r="A502" s="334" t="s">
        <v>1025</v>
      </c>
      <c r="B502" s="334" t="s">
        <v>1026</v>
      </c>
      <c r="C502" s="218"/>
      <c r="D502" s="218"/>
      <c r="E502" s="334" t="s">
        <v>173</v>
      </c>
      <c r="F502" s="306">
        <f t="shared" si="7"/>
        <v>199.72608599999998</v>
      </c>
      <c r="G502" s="335">
        <v>4.78</v>
      </c>
    </row>
    <row r="503" spans="1:7" ht="15">
      <c r="A503" s="334" t="s">
        <v>1027</v>
      </c>
      <c r="B503" s="334" t="s">
        <v>1028</v>
      </c>
      <c r="C503" s="218"/>
      <c r="D503" s="218"/>
      <c r="E503" s="334" t="s">
        <v>173</v>
      </c>
      <c r="F503" s="306">
        <f t="shared" si="7"/>
        <v>199.72608599999998</v>
      </c>
      <c r="G503" s="335">
        <v>4.78</v>
      </c>
    </row>
    <row r="504" spans="1:7" ht="15">
      <c r="A504" s="334" t="s">
        <v>1029</v>
      </c>
      <c r="B504" s="334" t="s">
        <v>1030</v>
      </c>
      <c r="C504" s="218"/>
      <c r="D504" s="218"/>
      <c r="E504" s="334" t="s">
        <v>173</v>
      </c>
      <c r="F504" s="306">
        <f t="shared" si="7"/>
        <v>199.72608599999998</v>
      </c>
      <c r="G504" s="335">
        <v>4.78</v>
      </c>
    </row>
    <row r="505" spans="1:7" ht="15">
      <c r="A505" s="334" t="s">
        <v>1031</v>
      </c>
      <c r="B505" s="334" t="s">
        <v>1032</v>
      </c>
      <c r="C505" s="218"/>
      <c r="D505" s="218"/>
      <c r="E505" s="334" t="s">
        <v>173</v>
      </c>
      <c r="F505" s="306">
        <f t="shared" si="7"/>
        <v>199.72608599999998</v>
      </c>
      <c r="G505" s="335">
        <v>4.78</v>
      </c>
    </row>
    <row r="506" spans="1:7" ht="15">
      <c r="A506" s="334" t="s">
        <v>1033</v>
      </c>
      <c r="B506" s="334" t="s">
        <v>1034</v>
      </c>
      <c r="C506" s="218"/>
      <c r="D506" s="218"/>
      <c r="E506" s="334" t="s">
        <v>173</v>
      </c>
      <c r="F506" s="306">
        <f t="shared" si="7"/>
        <v>199.72608599999998</v>
      </c>
      <c r="G506" s="335">
        <v>4.78</v>
      </c>
    </row>
    <row r="507" spans="1:7" ht="15">
      <c r="A507" s="334" t="s">
        <v>1035</v>
      </c>
      <c r="B507" s="334" t="s">
        <v>1036</v>
      </c>
      <c r="C507" s="218"/>
      <c r="D507" s="218"/>
      <c r="E507" s="334" t="s">
        <v>173</v>
      </c>
      <c r="F507" s="306">
        <f t="shared" si="7"/>
        <v>199.72608599999998</v>
      </c>
      <c r="G507" s="335">
        <v>4.78</v>
      </c>
    </row>
    <row r="508" spans="1:7" ht="15">
      <c r="A508" s="334" t="s">
        <v>1037</v>
      </c>
      <c r="B508" s="334" t="s">
        <v>1038</v>
      </c>
      <c r="C508" s="218"/>
      <c r="D508" s="218"/>
      <c r="E508" s="334" t="s">
        <v>173</v>
      </c>
      <c r="F508" s="306">
        <f t="shared" si="7"/>
        <v>199.72608599999998</v>
      </c>
      <c r="G508" s="335">
        <v>4.78</v>
      </c>
    </row>
    <row r="509" spans="1:7" ht="15">
      <c r="A509" s="334" t="s">
        <v>1039</v>
      </c>
      <c r="B509" s="334" t="s">
        <v>1040</v>
      </c>
      <c r="C509" s="218"/>
      <c r="D509" s="218"/>
      <c r="E509" s="334" t="s">
        <v>173</v>
      </c>
      <c r="F509" s="306">
        <f t="shared" si="7"/>
        <v>199.72608599999998</v>
      </c>
      <c r="G509" s="335">
        <v>4.78</v>
      </c>
    </row>
    <row r="510" spans="1:7" ht="15">
      <c r="A510" s="334" t="s">
        <v>1041</v>
      </c>
      <c r="B510" s="334" t="s">
        <v>1042</v>
      </c>
      <c r="C510" s="218"/>
      <c r="D510" s="218"/>
      <c r="E510" s="334" t="s">
        <v>173</v>
      </c>
      <c r="F510" s="306">
        <f t="shared" si="7"/>
        <v>199.72608599999998</v>
      </c>
      <c r="G510" s="335">
        <v>4.78</v>
      </c>
    </row>
    <row r="511" spans="1:7" ht="15">
      <c r="A511" s="334" t="s">
        <v>1043</v>
      </c>
      <c r="B511" s="334" t="s">
        <v>1044</v>
      </c>
      <c r="C511" s="218"/>
      <c r="D511" s="218"/>
      <c r="E511" s="334" t="s">
        <v>173</v>
      </c>
      <c r="F511" s="306">
        <f t="shared" si="7"/>
        <v>199.72608599999998</v>
      </c>
      <c r="G511" s="335">
        <v>4.78</v>
      </c>
    </row>
    <row r="512" spans="1:7" ht="15">
      <c r="A512" s="334" t="s">
        <v>1045</v>
      </c>
      <c r="B512" s="334" t="s">
        <v>1046</v>
      </c>
      <c r="C512" s="218"/>
      <c r="D512" s="218"/>
      <c r="E512" s="334" t="s">
        <v>173</v>
      </c>
      <c r="F512" s="306">
        <f t="shared" si="7"/>
        <v>199.72608599999998</v>
      </c>
      <c r="G512" s="335">
        <v>4.78</v>
      </c>
    </row>
    <row r="513" spans="1:7" ht="15">
      <c r="A513" s="334" t="s">
        <v>1047</v>
      </c>
      <c r="B513" s="334" t="s">
        <v>1048</v>
      </c>
      <c r="C513" s="218"/>
      <c r="D513" s="218"/>
      <c r="E513" s="334" t="s">
        <v>173</v>
      </c>
      <c r="F513" s="306">
        <f t="shared" si="7"/>
        <v>199.72608599999998</v>
      </c>
      <c r="G513" s="335">
        <v>4.78</v>
      </c>
    </row>
    <row r="514" spans="1:7" ht="15">
      <c r="A514" s="334" t="s">
        <v>1049</v>
      </c>
      <c r="B514" s="334" t="s">
        <v>1050</v>
      </c>
      <c r="C514" s="218"/>
      <c r="D514" s="218"/>
      <c r="E514" s="334" t="s">
        <v>173</v>
      </c>
      <c r="F514" s="306">
        <f t="shared" si="7"/>
        <v>199.72608599999998</v>
      </c>
      <c r="G514" s="335">
        <v>4.78</v>
      </c>
    </row>
    <row r="515" spans="1:7" ht="15">
      <c r="A515" s="334" t="s">
        <v>1051</v>
      </c>
      <c r="B515" s="334" t="s">
        <v>1052</v>
      </c>
      <c r="C515" s="218"/>
      <c r="D515" s="218"/>
      <c r="E515" s="334" t="s">
        <v>173</v>
      </c>
      <c r="F515" s="306">
        <f t="shared" si="7"/>
        <v>199.72608599999998</v>
      </c>
      <c r="G515" s="335">
        <v>4.78</v>
      </c>
    </row>
    <row r="516" spans="1:7" ht="15">
      <c r="A516" s="334" t="s">
        <v>1053</v>
      </c>
      <c r="B516" s="334" t="s">
        <v>1054</v>
      </c>
      <c r="C516" s="218"/>
      <c r="D516" s="218"/>
      <c r="E516" s="334" t="s">
        <v>173</v>
      </c>
      <c r="F516" s="306">
        <f t="shared" ref="F516:F579" si="8">G516*$G$1</f>
        <v>199.72608599999998</v>
      </c>
      <c r="G516" s="335">
        <v>4.78</v>
      </c>
    </row>
    <row r="517" spans="1:7" ht="15">
      <c r="A517" s="334" t="s">
        <v>1055</v>
      </c>
      <c r="B517" s="334" t="s">
        <v>1056</v>
      </c>
      <c r="C517" s="218"/>
      <c r="D517" s="218"/>
      <c r="E517" s="334" t="s">
        <v>173</v>
      </c>
      <c r="F517" s="306">
        <f t="shared" si="8"/>
        <v>199.72608599999998</v>
      </c>
      <c r="G517" s="335">
        <v>4.78</v>
      </c>
    </row>
    <row r="518" spans="1:7" ht="15">
      <c r="A518" s="334" t="s">
        <v>1057</v>
      </c>
      <c r="B518" s="334" t="s">
        <v>1058</v>
      </c>
      <c r="C518" s="218"/>
      <c r="D518" s="218"/>
      <c r="E518" s="334" t="s">
        <v>173</v>
      </c>
      <c r="F518" s="306">
        <f t="shared" si="8"/>
        <v>199.72608599999998</v>
      </c>
      <c r="G518" s="335">
        <v>4.78</v>
      </c>
    </row>
    <row r="519" spans="1:7" ht="15">
      <c r="A519" s="334" t="s">
        <v>1059</v>
      </c>
      <c r="B519" s="334" t="s">
        <v>1060</v>
      </c>
      <c r="C519" s="218"/>
      <c r="D519" s="218"/>
      <c r="E519" s="334" t="s">
        <v>173</v>
      </c>
      <c r="F519" s="306">
        <f t="shared" si="8"/>
        <v>199.72608599999998</v>
      </c>
      <c r="G519" s="335">
        <v>4.78</v>
      </c>
    </row>
    <row r="520" spans="1:7" ht="15">
      <c r="A520" s="334" t="s">
        <v>1061</v>
      </c>
      <c r="B520" s="334" t="s">
        <v>1062</v>
      </c>
      <c r="C520" s="218"/>
      <c r="D520" s="218"/>
      <c r="E520" s="334" t="s">
        <v>173</v>
      </c>
      <c r="F520" s="306">
        <f t="shared" si="8"/>
        <v>199.72608599999998</v>
      </c>
      <c r="G520" s="335">
        <v>4.78</v>
      </c>
    </row>
    <row r="521" spans="1:7" ht="15">
      <c r="A521" s="334" t="s">
        <v>1063</v>
      </c>
      <c r="B521" s="334" t="s">
        <v>1064</v>
      </c>
      <c r="C521" s="218"/>
      <c r="D521" s="218"/>
      <c r="E521" s="334" t="s">
        <v>173</v>
      </c>
      <c r="F521" s="306">
        <f t="shared" si="8"/>
        <v>199.72608599999998</v>
      </c>
      <c r="G521" s="335">
        <v>4.78</v>
      </c>
    </row>
    <row r="522" spans="1:7" ht="15">
      <c r="A522" s="334" t="s">
        <v>1065</v>
      </c>
      <c r="B522" s="334" t="s">
        <v>1066</v>
      </c>
      <c r="C522" s="218"/>
      <c r="D522" s="218"/>
      <c r="E522" s="334" t="s">
        <v>173</v>
      </c>
      <c r="F522" s="306">
        <f t="shared" si="8"/>
        <v>199.72608599999998</v>
      </c>
      <c r="G522" s="335">
        <v>4.78</v>
      </c>
    </row>
    <row r="523" spans="1:7" ht="15">
      <c r="A523" s="334" t="s">
        <v>1067</v>
      </c>
      <c r="B523" s="334" t="s">
        <v>1068</v>
      </c>
      <c r="C523" s="218"/>
      <c r="D523" s="218"/>
      <c r="E523" s="334" t="s">
        <v>173</v>
      </c>
      <c r="F523" s="306">
        <f t="shared" si="8"/>
        <v>199.72608599999998</v>
      </c>
      <c r="G523" s="335">
        <v>4.78</v>
      </c>
    </row>
    <row r="524" spans="1:7" ht="15">
      <c r="A524" s="334" t="s">
        <v>1069</v>
      </c>
      <c r="B524" s="334" t="s">
        <v>1070</v>
      </c>
      <c r="C524" s="218"/>
      <c r="D524" s="218"/>
      <c r="E524" s="334" t="s">
        <v>173</v>
      </c>
      <c r="F524" s="306">
        <f t="shared" si="8"/>
        <v>199.72608599999998</v>
      </c>
      <c r="G524" s="335">
        <v>4.78</v>
      </c>
    </row>
    <row r="525" spans="1:7" ht="15">
      <c r="A525" s="334" t="s">
        <v>1071</v>
      </c>
      <c r="B525" s="334" t="s">
        <v>1072</v>
      </c>
      <c r="C525" s="218"/>
      <c r="D525" s="218"/>
      <c r="E525" s="334" t="s">
        <v>173</v>
      </c>
      <c r="F525" s="306">
        <f t="shared" si="8"/>
        <v>199.72608599999998</v>
      </c>
      <c r="G525" s="335">
        <v>4.78</v>
      </c>
    </row>
    <row r="526" spans="1:7" ht="15">
      <c r="A526" s="334" t="s">
        <v>1073</v>
      </c>
      <c r="B526" s="334" t="s">
        <v>1074</v>
      </c>
      <c r="C526" s="218"/>
      <c r="D526" s="218"/>
      <c r="E526" s="334" t="s">
        <v>173</v>
      </c>
      <c r="F526" s="306">
        <f t="shared" si="8"/>
        <v>199.72608599999998</v>
      </c>
      <c r="G526" s="335">
        <v>4.78</v>
      </c>
    </row>
    <row r="527" spans="1:7" ht="15">
      <c r="A527" s="334" t="s">
        <v>1075</v>
      </c>
      <c r="B527" s="334" t="s">
        <v>1076</v>
      </c>
      <c r="C527" s="218"/>
      <c r="D527" s="218"/>
      <c r="E527" s="334" t="s">
        <v>173</v>
      </c>
      <c r="F527" s="306">
        <f t="shared" si="8"/>
        <v>199.72608599999998</v>
      </c>
      <c r="G527" s="335">
        <v>4.78</v>
      </c>
    </row>
    <row r="528" spans="1:7" ht="15">
      <c r="A528" s="334" t="s">
        <v>1077</v>
      </c>
      <c r="B528" s="334" t="s">
        <v>1078</v>
      </c>
      <c r="C528" s="218"/>
      <c r="D528" s="218"/>
      <c r="E528" s="334" t="s">
        <v>173</v>
      </c>
      <c r="F528" s="306">
        <f t="shared" si="8"/>
        <v>199.72608599999998</v>
      </c>
      <c r="G528" s="335">
        <v>4.78</v>
      </c>
    </row>
    <row r="529" spans="1:7" ht="15">
      <c r="A529" s="334" t="s">
        <v>1079</v>
      </c>
      <c r="B529" s="334" t="s">
        <v>1080</v>
      </c>
      <c r="C529" s="218"/>
      <c r="D529" s="218"/>
      <c r="E529" s="334" t="s">
        <v>173</v>
      </c>
      <c r="F529" s="306">
        <f t="shared" si="8"/>
        <v>199.72608599999998</v>
      </c>
      <c r="G529" s="335">
        <v>4.78</v>
      </c>
    </row>
    <row r="530" spans="1:7" ht="15">
      <c r="A530" s="334" t="s">
        <v>1081</v>
      </c>
      <c r="B530" s="334" t="s">
        <v>1082</v>
      </c>
      <c r="C530" s="218"/>
      <c r="D530" s="218"/>
      <c r="E530" s="334" t="s">
        <v>173</v>
      </c>
      <c r="F530" s="306">
        <f t="shared" si="8"/>
        <v>199.72608599999998</v>
      </c>
      <c r="G530" s="335">
        <v>4.78</v>
      </c>
    </row>
    <row r="531" spans="1:7" ht="15">
      <c r="A531" s="334" t="s">
        <v>1083</v>
      </c>
      <c r="B531" s="334" t="s">
        <v>1084</v>
      </c>
      <c r="C531" s="218"/>
      <c r="D531" s="218"/>
      <c r="E531" s="334" t="s">
        <v>173</v>
      </c>
      <c r="F531" s="306">
        <f t="shared" si="8"/>
        <v>199.72608599999998</v>
      </c>
      <c r="G531" s="335">
        <v>4.78</v>
      </c>
    </row>
    <row r="532" spans="1:7" ht="15">
      <c r="A532" s="334" t="s">
        <v>1085</v>
      </c>
      <c r="B532" s="334" t="s">
        <v>1086</v>
      </c>
      <c r="C532" s="218"/>
      <c r="D532" s="218"/>
      <c r="E532" s="334" t="s">
        <v>173</v>
      </c>
      <c r="F532" s="306">
        <f t="shared" si="8"/>
        <v>199.72608599999998</v>
      </c>
      <c r="G532" s="335">
        <v>4.78</v>
      </c>
    </row>
    <row r="533" spans="1:7" ht="15">
      <c r="A533" s="334" t="s">
        <v>1087</v>
      </c>
      <c r="B533" s="334" t="s">
        <v>1088</v>
      </c>
      <c r="C533" s="218"/>
      <c r="D533" s="218"/>
      <c r="E533" s="334" t="s">
        <v>173</v>
      </c>
      <c r="F533" s="306">
        <f t="shared" si="8"/>
        <v>199.72608599999998</v>
      </c>
      <c r="G533" s="335">
        <v>4.78</v>
      </c>
    </row>
    <row r="534" spans="1:7" ht="15">
      <c r="A534" s="334" t="s">
        <v>1089</v>
      </c>
      <c r="B534" s="334" t="s">
        <v>1090</v>
      </c>
      <c r="C534" s="218"/>
      <c r="D534" s="218"/>
      <c r="E534" s="334" t="s">
        <v>173</v>
      </c>
      <c r="F534" s="306">
        <f t="shared" si="8"/>
        <v>199.72608599999998</v>
      </c>
      <c r="G534" s="335">
        <v>4.78</v>
      </c>
    </row>
    <row r="535" spans="1:7" ht="15">
      <c r="A535" s="334" t="s">
        <v>1091</v>
      </c>
      <c r="B535" s="334" t="s">
        <v>1092</v>
      </c>
      <c r="C535" s="218"/>
      <c r="D535" s="218"/>
      <c r="E535" s="334" t="s">
        <v>173</v>
      </c>
      <c r="F535" s="306">
        <f t="shared" si="8"/>
        <v>199.72608599999998</v>
      </c>
      <c r="G535" s="335">
        <v>4.78</v>
      </c>
    </row>
    <row r="536" spans="1:7" ht="15">
      <c r="A536" s="334" t="s">
        <v>1093</v>
      </c>
      <c r="B536" s="334" t="s">
        <v>1094</v>
      </c>
      <c r="C536" s="218"/>
      <c r="D536" s="218"/>
      <c r="E536" s="334" t="s">
        <v>173</v>
      </c>
      <c r="F536" s="306">
        <f t="shared" si="8"/>
        <v>199.72608599999998</v>
      </c>
      <c r="G536" s="335">
        <v>4.78</v>
      </c>
    </row>
    <row r="537" spans="1:7" ht="15">
      <c r="A537" s="334" t="s">
        <v>1095</v>
      </c>
      <c r="B537" s="334" t="s">
        <v>1096</v>
      </c>
      <c r="C537" s="218"/>
      <c r="D537" s="218"/>
      <c r="E537" s="334" t="s">
        <v>173</v>
      </c>
      <c r="F537" s="306">
        <f t="shared" si="8"/>
        <v>199.72608599999998</v>
      </c>
      <c r="G537" s="335">
        <v>4.78</v>
      </c>
    </row>
    <row r="538" spans="1:7" ht="15">
      <c r="A538" s="334" t="s">
        <v>1097</v>
      </c>
      <c r="B538" s="334" t="s">
        <v>1098</v>
      </c>
      <c r="C538" s="218"/>
      <c r="D538" s="218"/>
      <c r="E538" s="334" t="s">
        <v>173</v>
      </c>
      <c r="F538" s="306">
        <f t="shared" si="8"/>
        <v>199.72608599999998</v>
      </c>
      <c r="G538" s="335">
        <v>4.78</v>
      </c>
    </row>
    <row r="539" spans="1:7" ht="15">
      <c r="A539" s="334" t="s">
        <v>1099</v>
      </c>
      <c r="B539" s="334" t="s">
        <v>1100</v>
      </c>
      <c r="C539" s="218"/>
      <c r="D539" s="218"/>
      <c r="E539" s="334" t="s">
        <v>173</v>
      </c>
      <c r="F539" s="306">
        <f t="shared" si="8"/>
        <v>199.72608599999998</v>
      </c>
      <c r="G539" s="335">
        <v>4.78</v>
      </c>
    </row>
    <row r="540" spans="1:7" ht="15">
      <c r="A540" s="334" t="s">
        <v>1101</v>
      </c>
      <c r="B540" s="334" t="s">
        <v>1102</v>
      </c>
      <c r="C540" s="218"/>
      <c r="D540" s="218"/>
      <c r="E540" s="334" t="s">
        <v>173</v>
      </c>
      <c r="F540" s="306">
        <f t="shared" si="8"/>
        <v>199.72608599999998</v>
      </c>
      <c r="G540" s="335">
        <v>4.78</v>
      </c>
    </row>
    <row r="541" spans="1:7" ht="15">
      <c r="A541" s="334" t="s">
        <v>1103</v>
      </c>
      <c r="B541" s="334" t="s">
        <v>1104</v>
      </c>
      <c r="C541" s="218"/>
      <c r="D541" s="218"/>
      <c r="E541" s="334" t="s">
        <v>173</v>
      </c>
      <c r="F541" s="306">
        <f t="shared" si="8"/>
        <v>199.72608599999998</v>
      </c>
      <c r="G541" s="335">
        <v>4.78</v>
      </c>
    </row>
    <row r="542" spans="1:7" ht="15">
      <c r="A542" s="334" t="s">
        <v>1105</v>
      </c>
      <c r="B542" s="334" t="s">
        <v>1106</v>
      </c>
      <c r="C542" s="218"/>
      <c r="D542" s="218"/>
      <c r="E542" s="334" t="s">
        <v>173</v>
      </c>
      <c r="F542" s="306">
        <f t="shared" si="8"/>
        <v>199.72608599999998</v>
      </c>
      <c r="G542" s="335">
        <v>4.78</v>
      </c>
    </row>
    <row r="543" spans="1:7" ht="15">
      <c r="A543" s="334" t="s">
        <v>1107</v>
      </c>
      <c r="B543" s="334" t="s">
        <v>1108</v>
      </c>
      <c r="C543" s="218"/>
      <c r="D543" s="218"/>
      <c r="E543" s="334" t="s">
        <v>173</v>
      </c>
      <c r="F543" s="306">
        <f t="shared" si="8"/>
        <v>199.72608599999998</v>
      </c>
      <c r="G543" s="335">
        <v>4.78</v>
      </c>
    </row>
    <row r="544" spans="1:7" ht="15">
      <c r="A544" s="334" t="s">
        <v>1109</v>
      </c>
      <c r="B544" s="334" t="s">
        <v>1110</v>
      </c>
      <c r="C544" s="218"/>
      <c r="D544" s="218"/>
      <c r="E544" s="334" t="s">
        <v>173</v>
      </c>
      <c r="F544" s="306">
        <f t="shared" si="8"/>
        <v>199.72608599999998</v>
      </c>
      <c r="G544" s="335">
        <v>4.78</v>
      </c>
    </row>
    <row r="545" spans="1:7" ht="15">
      <c r="A545" s="334" t="s">
        <v>1111</v>
      </c>
      <c r="B545" s="334" t="s">
        <v>1112</v>
      </c>
      <c r="C545" s="218"/>
      <c r="D545" s="218"/>
      <c r="E545" s="334" t="s">
        <v>173</v>
      </c>
      <c r="F545" s="306">
        <f t="shared" si="8"/>
        <v>199.72608599999998</v>
      </c>
      <c r="G545" s="335">
        <v>4.78</v>
      </c>
    </row>
    <row r="546" spans="1:7" ht="15">
      <c r="A546" s="334" t="s">
        <v>1113</v>
      </c>
      <c r="B546" s="334" t="s">
        <v>1114</v>
      </c>
      <c r="C546" s="218"/>
      <c r="D546" s="218"/>
      <c r="E546" s="334" t="s">
        <v>173</v>
      </c>
      <c r="F546" s="306">
        <f t="shared" si="8"/>
        <v>199.72608599999998</v>
      </c>
      <c r="G546" s="335">
        <v>4.78</v>
      </c>
    </row>
    <row r="547" spans="1:7" ht="15">
      <c r="A547" s="334" t="s">
        <v>1115</v>
      </c>
      <c r="B547" s="334" t="s">
        <v>1116</v>
      </c>
      <c r="C547" s="218"/>
      <c r="D547" s="218"/>
      <c r="E547" s="334" t="s">
        <v>173</v>
      </c>
      <c r="F547" s="306">
        <f t="shared" si="8"/>
        <v>199.72608599999998</v>
      </c>
      <c r="G547" s="335">
        <v>4.78</v>
      </c>
    </row>
    <row r="548" spans="1:7" ht="15">
      <c r="A548" s="334" t="s">
        <v>1117</v>
      </c>
      <c r="B548" s="334" t="s">
        <v>1118</v>
      </c>
      <c r="C548" s="218"/>
      <c r="D548" s="218"/>
      <c r="E548" s="334" t="s">
        <v>173</v>
      </c>
      <c r="F548" s="306">
        <f t="shared" si="8"/>
        <v>199.72608599999998</v>
      </c>
      <c r="G548" s="335">
        <v>4.78</v>
      </c>
    </row>
    <row r="549" spans="1:7" ht="15">
      <c r="A549" s="334" t="s">
        <v>1119</v>
      </c>
      <c r="B549" s="334" t="s">
        <v>1120</v>
      </c>
      <c r="C549" s="218"/>
      <c r="D549" s="218"/>
      <c r="E549" s="334" t="s">
        <v>173</v>
      </c>
      <c r="F549" s="306">
        <f t="shared" si="8"/>
        <v>199.72608599999998</v>
      </c>
      <c r="G549" s="335">
        <v>4.78</v>
      </c>
    </row>
    <row r="550" spans="1:7" ht="15">
      <c r="A550" s="334" t="s">
        <v>1121</v>
      </c>
      <c r="B550" s="334" t="s">
        <v>1122</v>
      </c>
      <c r="C550" s="218"/>
      <c r="D550" s="218"/>
      <c r="E550" s="334" t="s">
        <v>173</v>
      </c>
      <c r="F550" s="306">
        <f t="shared" si="8"/>
        <v>199.72608599999998</v>
      </c>
      <c r="G550" s="335">
        <v>4.78</v>
      </c>
    </row>
    <row r="551" spans="1:7" ht="15">
      <c r="A551" s="334" t="s">
        <v>1123</v>
      </c>
      <c r="B551" s="334" t="s">
        <v>1124</v>
      </c>
      <c r="C551" s="218"/>
      <c r="D551" s="218"/>
      <c r="E551" s="334" t="s">
        <v>173</v>
      </c>
      <c r="F551" s="306">
        <f t="shared" si="8"/>
        <v>199.72608599999998</v>
      </c>
      <c r="G551" s="335">
        <v>4.78</v>
      </c>
    </row>
    <row r="552" spans="1:7" ht="15">
      <c r="A552" s="334" t="s">
        <v>1125</v>
      </c>
      <c r="B552" s="334" t="s">
        <v>1126</v>
      </c>
      <c r="C552" s="218"/>
      <c r="D552" s="218"/>
      <c r="E552" s="334" t="s">
        <v>173</v>
      </c>
      <c r="F552" s="306">
        <f t="shared" si="8"/>
        <v>199.72608599999998</v>
      </c>
      <c r="G552" s="335">
        <v>4.78</v>
      </c>
    </row>
    <row r="553" spans="1:7" ht="15">
      <c r="A553" s="334" t="s">
        <v>1127</v>
      </c>
      <c r="B553" s="334" t="s">
        <v>1128</v>
      </c>
      <c r="C553" s="218"/>
      <c r="D553" s="218"/>
      <c r="E553" s="334" t="s">
        <v>173</v>
      </c>
      <c r="F553" s="306">
        <f t="shared" si="8"/>
        <v>199.72608599999998</v>
      </c>
      <c r="G553" s="335">
        <v>4.78</v>
      </c>
    </row>
    <row r="554" spans="1:7" ht="15">
      <c r="A554" s="334" t="s">
        <v>1129</v>
      </c>
      <c r="B554" s="334" t="s">
        <v>1130</v>
      </c>
      <c r="C554" s="218"/>
      <c r="D554" s="218"/>
      <c r="E554" s="334" t="s">
        <v>173</v>
      </c>
      <c r="F554" s="306">
        <f t="shared" si="8"/>
        <v>728.70772799999997</v>
      </c>
      <c r="G554" s="335">
        <v>17.440000000000001</v>
      </c>
    </row>
    <row r="555" spans="1:7" ht="15">
      <c r="A555" s="334" t="s">
        <v>1131</v>
      </c>
      <c r="B555" s="334" t="s">
        <v>1132</v>
      </c>
      <c r="C555" s="218"/>
      <c r="D555" s="218"/>
      <c r="E555" s="334" t="s">
        <v>173</v>
      </c>
      <c r="F555" s="306">
        <f t="shared" si="8"/>
        <v>728.70772799999997</v>
      </c>
      <c r="G555" s="335">
        <v>17.440000000000001</v>
      </c>
    </row>
    <row r="556" spans="1:7" ht="15">
      <c r="A556" s="334" t="s">
        <v>1133</v>
      </c>
      <c r="B556" s="334" t="s">
        <v>1134</v>
      </c>
      <c r="C556" s="218"/>
      <c r="D556" s="218"/>
      <c r="E556" s="334" t="s">
        <v>173</v>
      </c>
      <c r="F556" s="306">
        <f t="shared" si="8"/>
        <v>728.70772799999997</v>
      </c>
      <c r="G556" s="335">
        <v>17.440000000000001</v>
      </c>
    </row>
    <row r="557" spans="1:7" ht="15">
      <c r="A557" s="334" t="s">
        <v>1135</v>
      </c>
      <c r="B557" s="334" t="s">
        <v>1136</v>
      </c>
      <c r="C557" s="218"/>
      <c r="D557" s="218"/>
      <c r="E557" s="334" t="s">
        <v>173</v>
      </c>
      <c r="F557" s="306">
        <f t="shared" si="8"/>
        <v>728.70772799999997</v>
      </c>
      <c r="G557" s="335">
        <v>17.440000000000001</v>
      </c>
    </row>
    <row r="558" spans="1:7" ht="15">
      <c r="A558" s="334" t="s">
        <v>1137</v>
      </c>
      <c r="B558" s="334" t="s">
        <v>1138</v>
      </c>
      <c r="C558" s="218"/>
      <c r="D558" s="218"/>
      <c r="E558" s="334" t="s">
        <v>173</v>
      </c>
      <c r="F558" s="306">
        <f t="shared" si="8"/>
        <v>728.70772799999997</v>
      </c>
      <c r="G558" s="335">
        <v>17.440000000000001</v>
      </c>
    </row>
    <row r="559" spans="1:7" ht="15">
      <c r="A559" s="334" t="s">
        <v>1139</v>
      </c>
      <c r="B559" s="334" t="s">
        <v>1140</v>
      </c>
      <c r="C559" s="218"/>
      <c r="D559" s="218"/>
      <c r="E559" s="334" t="s">
        <v>173</v>
      </c>
      <c r="F559" s="306">
        <f t="shared" si="8"/>
        <v>728.70772799999997</v>
      </c>
      <c r="G559" s="335">
        <v>17.440000000000001</v>
      </c>
    </row>
    <row r="560" spans="1:7" ht="15">
      <c r="A560" s="334" t="s">
        <v>1141</v>
      </c>
      <c r="B560" s="334" t="s">
        <v>1142</v>
      </c>
      <c r="C560" s="218"/>
      <c r="D560" s="218"/>
      <c r="E560" s="334" t="s">
        <v>173</v>
      </c>
      <c r="F560" s="306">
        <f t="shared" si="8"/>
        <v>728.70772799999997</v>
      </c>
      <c r="G560" s="335">
        <v>17.440000000000001</v>
      </c>
    </row>
    <row r="561" spans="1:7" ht="15">
      <c r="A561" s="334" t="s">
        <v>1143</v>
      </c>
      <c r="B561" s="334" t="s">
        <v>1144</v>
      </c>
      <c r="C561" s="218"/>
      <c r="D561" s="218"/>
      <c r="E561" s="334" t="s">
        <v>173</v>
      </c>
      <c r="F561" s="306">
        <f t="shared" si="8"/>
        <v>728.70772799999997</v>
      </c>
      <c r="G561" s="335">
        <v>17.440000000000001</v>
      </c>
    </row>
    <row r="562" spans="1:7" ht="15">
      <c r="A562" s="334" t="s">
        <v>1145</v>
      </c>
      <c r="B562" s="334" t="s">
        <v>1146</v>
      </c>
      <c r="C562" s="218"/>
      <c r="D562" s="218"/>
      <c r="E562" s="334" t="s">
        <v>173</v>
      </c>
      <c r="F562" s="306">
        <f t="shared" si="8"/>
        <v>728.70772799999997</v>
      </c>
      <c r="G562" s="335">
        <v>17.440000000000001</v>
      </c>
    </row>
    <row r="563" spans="1:7" ht="15">
      <c r="A563" s="334" t="s">
        <v>1147</v>
      </c>
      <c r="B563" s="334" t="s">
        <v>1148</v>
      </c>
      <c r="C563" s="218"/>
      <c r="D563" s="218"/>
      <c r="E563" s="334" t="s">
        <v>173</v>
      </c>
      <c r="F563" s="306">
        <f t="shared" si="8"/>
        <v>728.70772799999997</v>
      </c>
      <c r="G563" s="335">
        <v>17.440000000000001</v>
      </c>
    </row>
    <row r="564" spans="1:7" ht="15">
      <c r="A564" s="334" t="s">
        <v>1149</v>
      </c>
      <c r="B564" s="334" t="s">
        <v>1150</v>
      </c>
      <c r="C564" s="218"/>
      <c r="D564" s="218"/>
      <c r="E564" s="334" t="s">
        <v>173</v>
      </c>
      <c r="F564" s="306">
        <f t="shared" si="8"/>
        <v>728.70772799999997</v>
      </c>
      <c r="G564" s="335">
        <v>17.440000000000001</v>
      </c>
    </row>
    <row r="565" spans="1:7" ht="15">
      <c r="A565" s="334" t="s">
        <v>1151</v>
      </c>
      <c r="B565" s="334" t="s">
        <v>1152</v>
      </c>
      <c r="C565" s="218"/>
      <c r="D565" s="218"/>
      <c r="E565" s="334" t="s">
        <v>173</v>
      </c>
      <c r="F565" s="306">
        <f t="shared" si="8"/>
        <v>728.70772799999997</v>
      </c>
      <c r="G565" s="335">
        <v>17.440000000000001</v>
      </c>
    </row>
    <row r="566" spans="1:7" ht="15">
      <c r="A566" s="334" t="s">
        <v>1153</v>
      </c>
      <c r="B566" s="334" t="s">
        <v>1154</v>
      </c>
      <c r="C566" s="218"/>
      <c r="D566" s="218"/>
      <c r="E566" s="334" t="s">
        <v>173</v>
      </c>
      <c r="F566" s="306">
        <f t="shared" si="8"/>
        <v>728.70772799999997</v>
      </c>
      <c r="G566" s="335">
        <v>17.440000000000001</v>
      </c>
    </row>
    <row r="567" spans="1:7" ht="15">
      <c r="A567" s="334" t="s">
        <v>1155</v>
      </c>
      <c r="B567" s="334" t="s">
        <v>1156</v>
      </c>
      <c r="C567" s="218"/>
      <c r="D567" s="218"/>
      <c r="E567" s="334" t="s">
        <v>173</v>
      </c>
      <c r="F567" s="306">
        <f t="shared" si="8"/>
        <v>728.70772799999997</v>
      </c>
      <c r="G567" s="335">
        <v>17.440000000000001</v>
      </c>
    </row>
    <row r="568" spans="1:7" ht="15">
      <c r="A568" s="334" t="s">
        <v>1157</v>
      </c>
      <c r="B568" s="334" t="s">
        <v>1158</v>
      </c>
      <c r="C568" s="218"/>
      <c r="D568" s="218"/>
      <c r="E568" s="334" t="s">
        <v>173</v>
      </c>
      <c r="F568" s="306">
        <f t="shared" si="8"/>
        <v>728.70772799999997</v>
      </c>
      <c r="G568" s="335">
        <v>17.440000000000001</v>
      </c>
    </row>
    <row r="569" spans="1:7" ht="15">
      <c r="A569" s="334" t="s">
        <v>1159</v>
      </c>
      <c r="B569" s="334" t="s">
        <v>1160</v>
      </c>
      <c r="C569" s="218"/>
      <c r="D569" s="218"/>
      <c r="E569" s="334" t="s">
        <v>173</v>
      </c>
      <c r="F569" s="306">
        <f t="shared" si="8"/>
        <v>728.70772799999997</v>
      </c>
      <c r="G569" s="335">
        <v>17.440000000000001</v>
      </c>
    </row>
    <row r="570" spans="1:7" ht="15">
      <c r="A570" s="334" t="s">
        <v>1161</v>
      </c>
      <c r="B570" s="334" t="s">
        <v>1162</v>
      </c>
      <c r="C570" s="218"/>
      <c r="D570" s="218"/>
      <c r="E570" s="334" t="s">
        <v>173</v>
      </c>
      <c r="F570" s="306">
        <f t="shared" si="8"/>
        <v>728.70772799999997</v>
      </c>
      <c r="G570" s="335">
        <v>17.440000000000001</v>
      </c>
    </row>
    <row r="571" spans="1:7" ht="15">
      <c r="A571" s="334" t="s">
        <v>1163</v>
      </c>
      <c r="B571" s="334" t="s">
        <v>1164</v>
      </c>
      <c r="C571" s="218"/>
      <c r="D571" s="218"/>
      <c r="E571" s="334" t="s">
        <v>173</v>
      </c>
      <c r="F571" s="306">
        <f t="shared" si="8"/>
        <v>728.70772799999997</v>
      </c>
      <c r="G571" s="335">
        <v>17.440000000000001</v>
      </c>
    </row>
    <row r="572" spans="1:7" ht="15">
      <c r="A572" s="334" t="s">
        <v>1165</v>
      </c>
      <c r="B572" s="334" t="s">
        <v>1166</v>
      </c>
      <c r="C572" s="218"/>
      <c r="D572" s="218"/>
      <c r="E572" s="334" t="s">
        <v>173</v>
      </c>
      <c r="F572" s="306">
        <f t="shared" si="8"/>
        <v>728.70772799999997</v>
      </c>
      <c r="G572" s="335">
        <v>17.440000000000001</v>
      </c>
    </row>
    <row r="573" spans="1:7" ht="15">
      <c r="A573" s="334" t="s">
        <v>1167</v>
      </c>
      <c r="B573" s="334" t="s">
        <v>1168</v>
      </c>
      <c r="C573" s="218"/>
      <c r="D573" s="218"/>
      <c r="E573" s="334" t="s">
        <v>173</v>
      </c>
      <c r="F573" s="306">
        <f t="shared" si="8"/>
        <v>728.70772799999997</v>
      </c>
      <c r="G573" s="335">
        <v>17.440000000000001</v>
      </c>
    </row>
    <row r="574" spans="1:7" ht="15">
      <c r="A574" s="334" t="s">
        <v>1169</v>
      </c>
      <c r="B574" s="334" t="s">
        <v>1170</v>
      </c>
      <c r="C574" s="218"/>
      <c r="D574" s="218"/>
      <c r="E574" s="334" t="s">
        <v>173</v>
      </c>
      <c r="F574" s="306">
        <f t="shared" si="8"/>
        <v>199.72608599999998</v>
      </c>
      <c r="G574" s="335">
        <v>4.78</v>
      </c>
    </row>
    <row r="575" spans="1:7" ht="15">
      <c r="A575" s="334" t="s">
        <v>1171</v>
      </c>
      <c r="B575" s="334" t="s">
        <v>1172</v>
      </c>
      <c r="C575" s="218"/>
      <c r="D575" s="218"/>
      <c r="E575" s="334" t="s">
        <v>173</v>
      </c>
      <c r="F575" s="306">
        <f t="shared" si="8"/>
        <v>199.72608599999998</v>
      </c>
      <c r="G575" s="335">
        <v>4.78</v>
      </c>
    </row>
    <row r="576" spans="1:7" ht="15">
      <c r="A576" s="334" t="s">
        <v>1173</v>
      </c>
      <c r="B576" s="334" t="s">
        <v>1174</v>
      </c>
      <c r="C576" s="218"/>
      <c r="D576" s="218"/>
      <c r="E576" s="334" t="s">
        <v>173</v>
      </c>
      <c r="F576" s="306">
        <f t="shared" si="8"/>
        <v>199.72608599999998</v>
      </c>
      <c r="G576" s="335">
        <v>4.78</v>
      </c>
    </row>
    <row r="577" spans="1:7" ht="15">
      <c r="A577" s="334" t="s">
        <v>1175</v>
      </c>
      <c r="B577" s="334" t="s">
        <v>1176</v>
      </c>
      <c r="C577" s="218"/>
      <c r="D577" s="218"/>
      <c r="E577" s="334" t="s">
        <v>173</v>
      </c>
      <c r="F577" s="306">
        <f t="shared" si="8"/>
        <v>199.72608599999998</v>
      </c>
      <c r="G577" s="335">
        <v>4.78</v>
      </c>
    </row>
    <row r="578" spans="1:7" ht="15">
      <c r="A578" s="334" t="s">
        <v>1177</v>
      </c>
      <c r="B578" s="334" t="s">
        <v>1178</v>
      </c>
      <c r="C578" s="218"/>
      <c r="D578" s="218"/>
      <c r="E578" s="334" t="s">
        <v>173</v>
      </c>
      <c r="F578" s="306">
        <f t="shared" si="8"/>
        <v>199.72608599999998</v>
      </c>
      <c r="G578" s="335">
        <v>4.78</v>
      </c>
    </row>
    <row r="579" spans="1:7" ht="15">
      <c r="A579" s="334" t="s">
        <v>1179</v>
      </c>
      <c r="B579" s="334" t="s">
        <v>1180</v>
      </c>
      <c r="C579" s="218"/>
      <c r="D579" s="218"/>
      <c r="E579" s="334" t="s">
        <v>173</v>
      </c>
      <c r="F579" s="306">
        <f t="shared" si="8"/>
        <v>955.1753819999999</v>
      </c>
      <c r="G579" s="335">
        <v>22.86</v>
      </c>
    </row>
    <row r="580" spans="1:7" ht="15">
      <c r="A580" s="334" t="s">
        <v>1181</v>
      </c>
      <c r="B580" s="334" t="s">
        <v>1182</v>
      </c>
      <c r="C580" s="218"/>
      <c r="D580" s="218"/>
      <c r="E580" s="334" t="s">
        <v>173</v>
      </c>
      <c r="F580" s="306">
        <f t="shared" ref="F580:F643" si="9">G580*$G$1</f>
        <v>955.1753819999999</v>
      </c>
      <c r="G580" s="335">
        <v>22.86</v>
      </c>
    </row>
    <row r="581" spans="1:7" ht="15">
      <c r="A581" s="334" t="s">
        <v>1183</v>
      </c>
      <c r="B581" s="334" t="s">
        <v>1184</v>
      </c>
      <c r="C581" s="218"/>
      <c r="D581" s="218"/>
      <c r="E581" s="334" t="s">
        <v>173</v>
      </c>
      <c r="F581" s="306">
        <f t="shared" si="9"/>
        <v>955.1753819999999</v>
      </c>
      <c r="G581" s="335">
        <v>22.86</v>
      </c>
    </row>
    <row r="582" spans="1:7" ht="15">
      <c r="A582" s="334" t="s">
        <v>1185</v>
      </c>
      <c r="B582" s="334" t="s">
        <v>1186</v>
      </c>
      <c r="C582" s="218"/>
      <c r="D582" s="218"/>
      <c r="E582" s="334" t="s">
        <v>173</v>
      </c>
      <c r="F582" s="306">
        <f t="shared" si="9"/>
        <v>955.1753819999999</v>
      </c>
      <c r="G582" s="335">
        <v>22.86</v>
      </c>
    </row>
    <row r="583" spans="1:7" ht="15">
      <c r="A583" s="334" t="s">
        <v>1187</v>
      </c>
      <c r="B583" s="334" t="s">
        <v>1188</v>
      </c>
      <c r="C583" s="218"/>
      <c r="D583" s="218"/>
      <c r="E583" s="334" t="s">
        <v>173</v>
      </c>
      <c r="F583" s="306">
        <f t="shared" si="9"/>
        <v>955.1753819999999</v>
      </c>
      <c r="G583" s="335">
        <v>22.86</v>
      </c>
    </row>
    <row r="584" spans="1:7" ht="15">
      <c r="A584" s="334" t="s">
        <v>1189</v>
      </c>
      <c r="B584" s="334" t="s">
        <v>1190</v>
      </c>
      <c r="C584" s="218"/>
      <c r="D584" s="218"/>
      <c r="E584" s="334" t="s">
        <v>173</v>
      </c>
      <c r="F584" s="306">
        <f t="shared" si="9"/>
        <v>955.1753819999999</v>
      </c>
      <c r="G584" s="335">
        <v>22.86</v>
      </c>
    </row>
    <row r="585" spans="1:7" ht="15">
      <c r="A585" s="334" t="s">
        <v>1191</v>
      </c>
      <c r="B585" s="334" t="s">
        <v>1192</v>
      </c>
      <c r="C585" s="218"/>
      <c r="D585" s="218"/>
      <c r="E585" s="334" t="s">
        <v>173</v>
      </c>
      <c r="F585" s="306">
        <f t="shared" si="9"/>
        <v>955.1753819999999</v>
      </c>
      <c r="G585" s="335">
        <v>22.86</v>
      </c>
    </row>
    <row r="586" spans="1:7" ht="15">
      <c r="A586" s="334" t="s">
        <v>1193</v>
      </c>
      <c r="B586" s="334" t="s">
        <v>1194</v>
      </c>
      <c r="C586" s="218"/>
      <c r="D586" s="218"/>
      <c r="E586" s="334" t="s">
        <v>173</v>
      </c>
      <c r="F586" s="306">
        <f t="shared" si="9"/>
        <v>199.72608599999998</v>
      </c>
      <c r="G586" s="335">
        <v>4.78</v>
      </c>
    </row>
    <row r="587" spans="1:7" ht="15">
      <c r="A587" s="334" t="s">
        <v>1195</v>
      </c>
      <c r="B587" s="334" t="s">
        <v>1196</v>
      </c>
      <c r="C587" s="218"/>
      <c r="D587" s="218"/>
      <c r="E587" s="334" t="s">
        <v>173</v>
      </c>
      <c r="F587" s="306">
        <f t="shared" si="9"/>
        <v>199.72608599999998</v>
      </c>
      <c r="G587" s="335">
        <v>4.78</v>
      </c>
    </row>
    <row r="588" spans="1:7" ht="15">
      <c r="A588" s="334" t="s">
        <v>1197</v>
      </c>
      <c r="B588" s="334" t="s">
        <v>1198</v>
      </c>
      <c r="C588" s="218"/>
      <c r="D588" s="218"/>
      <c r="E588" s="334" t="s">
        <v>173</v>
      </c>
      <c r="F588" s="306">
        <f t="shared" si="9"/>
        <v>199.72608599999998</v>
      </c>
      <c r="G588" s="335">
        <v>4.78</v>
      </c>
    </row>
    <row r="589" spans="1:7" ht="15">
      <c r="A589" s="334" t="s">
        <v>1199</v>
      </c>
      <c r="B589" s="334" t="s">
        <v>1200</v>
      </c>
      <c r="C589" s="218"/>
      <c r="D589" s="218"/>
      <c r="E589" s="334" t="s">
        <v>173</v>
      </c>
      <c r="F589" s="306">
        <f t="shared" si="9"/>
        <v>199.72608599999998</v>
      </c>
      <c r="G589" s="335">
        <v>4.78</v>
      </c>
    </row>
    <row r="590" spans="1:7" ht="15">
      <c r="A590" s="334" t="s">
        <v>1201</v>
      </c>
      <c r="B590" s="334" t="s">
        <v>1202</v>
      </c>
      <c r="C590" s="218"/>
      <c r="D590" s="218"/>
      <c r="E590" s="334" t="s">
        <v>173</v>
      </c>
      <c r="F590" s="306">
        <f t="shared" si="9"/>
        <v>199.72608599999998</v>
      </c>
      <c r="G590" s="335">
        <v>4.78</v>
      </c>
    </row>
    <row r="591" spans="1:7" ht="15">
      <c r="A591" s="334" t="s">
        <v>1203</v>
      </c>
      <c r="B591" s="334" t="s">
        <v>1204</v>
      </c>
      <c r="C591" s="218"/>
      <c r="D591" s="218"/>
      <c r="E591" s="334" t="s">
        <v>173</v>
      </c>
      <c r="F591" s="306">
        <f t="shared" si="9"/>
        <v>199.72608599999998</v>
      </c>
      <c r="G591" s="335">
        <v>4.78</v>
      </c>
    </row>
    <row r="592" spans="1:7" ht="15">
      <c r="A592" s="334" t="s">
        <v>1205</v>
      </c>
      <c r="B592" s="334" t="s">
        <v>1206</v>
      </c>
      <c r="C592" s="218"/>
      <c r="D592" s="218"/>
      <c r="E592" s="334" t="s">
        <v>173</v>
      </c>
      <c r="F592" s="306">
        <f t="shared" si="9"/>
        <v>199.72608599999998</v>
      </c>
      <c r="G592" s="335">
        <v>4.78</v>
      </c>
    </row>
    <row r="593" spans="1:7" ht="15">
      <c r="A593" s="334" t="s">
        <v>1207</v>
      </c>
      <c r="B593" s="334" t="s">
        <v>1208</v>
      </c>
      <c r="C593" s="218"/>
      <c r="D593" s="218"/>
      <c r="E593" s="334" t="s">
        <v>173</v>
      </c>
      <c r="F593" s="306">
        <f t="shared" si="9"/>
        <v>199.72608599999998</v>
      </c>
      <c r="G593" s="335">
        <v>4.78</v>
      </c>
    </row>
    <row r="594" spans="1:7" ht="15">
      <c r="A594" s="334" t="s">
        <v>1209</v>
      </c>
      <c r="B594" s="334" t="s">
        <v>1210</v>
      </c>
      <c r="C594" s="218"/>
      <c r="D594" s="218"/>
      <c r="E594" s="334" t="s">
        <v>173</v>
      </c>
      <c r="F594" s="306">
        <f t="shared" si="9"/>
        <v>199.72608599999998</v>
      </c>
      <c r="G594" s="335">
        <v>4.78</v>
      </c>
    </row>
    <row r="595" spans="1:7" ht="15">
      <c r="A595" s="334" t="s">
        <v>1211</v>
      </c>
      <c r="B595" s="334" t="s">
        <v>1212</v>
      </c>
      <c r="C595" s="218"/>
      <c r="D595" s="218"/>
      <c r="E595" s="334" t="s">
        <v>173</v>
      </c>
      <c r="F595" s="306">
        <f t="shared" si="9"/>
        <v>199.72608599999998</v>
      </c>
      <c r="G595" s="335">
        <v>4.78</v>
      </c>
    </row>
    <row r="596" spans="1:7" ht="15">
      <c r="A596" s="334" t="s">
        <v>1213</v>
      </c>
      <c r="B596" s="334" t="s">
        <v>1214</v>
      </c>
      <c r="C596" s="218"/>
      <c r="D596" s="218"/>
      <c r="E596" s="334" t="s">
        <v>173</v>
      </c>
      <c r="F596" s="306">
        <f t="shared" si="9"/>
        <v>199.72608599999998</v>
      </c>
      <c r="G596" s="335">
        <v>4.78</v>
      </c>
    </row>
    <row r="597" spans="1:7" ht="15">
      <c r="A597" s="334" t="s">
        <v>1215</v>
      </c>
      <c r="B597" s="334" t="s">
        <v>1216</v>
      </c>
      <c r="C597" s="218"/>
      <c r="D597" s="218"/>
      <c r="E597" s="334" t="s">
        <v>173</v>
      </c>
      <c r="F597" s="306">
        <f t="shared" si="9"/>
        <v>199.72608599999998</v>
      </c>
      <c r="G597" s="335">
        <v>4.78</v>
      </c>
    </row>
    <row r="598" spans="1:7" ht="15">
      <c r="A598" s="334" t="s">
        <v>1217</v>
      </c>
      <c r="B598" s="334" t="s">
        <v>1218</v>
      </c>
      <c r="C598" s="218"/>
      <c r="D598" s="218"/>
      <c r="E598" s="334" t="s">
        <v>173</v>
      </c>
      <c r="F598" s="306">
        <f t="shared" si="9"/>
        <v>868.26528599999995</v>
      </c>
      <c r="G598" s="335">
        <v>20.78</v>
      </c>
    </row>
    <row r="599" spans="1:7" ht="15">
      <c r="A599" s="334" t="s">
        <v>1219</v>
      </c>
      <c r="B599" s="334" t="s">
        <v>1220</v>
      </c>
      <c r="C599" s="218"/>
      <c r="D599" s="218"/>
      <c r="E599" s="334" t="s">
        <v>173</v>
      </c>
      <c r="F599" s="306">
        <f t="shared" si="9"/>
        <v>734.97528299999988</v>
      </c>
      <c r="G599" s="335">
        <v>17.59</v>
      </c>
    </row>
    <row r="600" spans="1:7" ht="15">
      <c r="A600" s="334" t="s">
        <v>1221</v>
      </c>
      <c r="B600" s="334" t="s">
        <v>1222</v>
      </c>
      <c r="C600" s="218"/>
      <c r="D600" s="218"/>
      <c r="E600" s="334" t="s">
        <v>173</v>
      </c>
      <c r="F600" s="306">
        <f t="shared" si="9"/>
        <v>1185.4035689999998</v>
      </c>
      <c r="G600" s="335">
        <v>28.37</v>
      </c>
    </row>
    <row r="601" spans="1:7" ht="15">
      <c r="A601" s="334" t="s">
        <v>1223</v>
      </c>
      <c r="B601" s="334" t="s">
        <v>1224</v>
      </c>
      <c r="C601" s="218"/>
      <c r="D601" s="218"/>
      <c r="E601" s="334" t="s">
        <v>173</v>
      </c>
      <c r="F601" s="306">
        <f t="shared" si="9"/>
        <v>1107.2680499999999</v>
      </c>
      <c r="G601" s="335">
        <v>26.5</v>
      </c>
    </row>
    <row r="602" spans="1:7" ht="15">
      <c r="A602" s="334" t="s">
        <v>1225</v>
      </c>
      <c r="B602" s="334" t="s">
        <v>1226</v>
      </c>
      <c r="C602" s="218"/>
      <c r="D602" s="218"/>
      <c r="E602" s="334" t="s">
        <v>173</v>
      </c>
      <c r="F602" s="306">
        <f t="shared" si="9"/>
        <v>866.1761009999999</v>
      </c>
      <c r="G602" s="335">
        <v>20.73</v>
      </c>
    </row>
    <row r="603" spans="1:7" ht="15">
      <c r="A603" s="334" t="s">
        <v>1227</v>
      </c>
      <c r="B603" s="334" t="s">
        <v>1228</v>
      </c>
      <c r="C603" s="218"/>
      <c r="D603" s="218"/>
      <c r="E603" s="334" t="s">
        <v>173</v>
      </c>
      <c r="F603" s="306">
        <f t="shared" si="9"/>
        <v>693.19158299999992</v>
      </c>
      <c r="G603" s="335">
        <v>16.59</v>
      </c>
    </row>
    <row r="604" spans="1:7" ht="15">
      <c r="A604" s="334" t="s">
        <v>1229</v>
      </c>
      <c r="B604" s="334" t="s">
        <v>1230</v>
      </c>
      <c r="C604" s="218"/>
      <c r="D604" s="218"/>
      <c r="E604" s="334" t="s">
        <v>173</v>
      </c>
      <c r="F604" s="306">
        <f t="shared" si="9"/>
        <v>1757.4224219999999</v>
      </c>
      <c r="G604" s="335">
        <v>42.06</v>
      </c>
    </row>
    <row r="605" spans="1:7" ht="15">
      <c r="A605" s="334" t="s">
        <v>1231</v>
      </c>
      <c r="B605" s="334" t="s">
        <v>1232</v>
      </c>
      <c r="C605" s="218"/>
      <c r="D605" s="218"/>
      <c r="E605" s="334" t="s">
        <v>173</v>
      </c>
      <c r="F605" s="306">
        <f t="shared" si="9"/>
        <v>1562.2925429999998</v>
      </c>
      <c r="G605" s="335">
        <v>37.39</v>
      </c>
    </row>
    <row r="606" spans="1:7" ht="15">
      <c r="A606" s="334" t="s">
        <v>1233</v>
      </c>
      <c r="B606" s="334" t="s">
        <v>1234</v>
      </c>
      <c r="C606" s="218"/>
      <c r="D606" s="218"/>
      <c r="E606" s="334" t="s">
        <v>173</v>
      </c>
      <c r="F606" s="306">
        <f t="shared" si="9"/>
        <v>1221.7553879999998</v>
      </c>
      <c r="G606" s="335">
        <v>29.24</v>
      </c>
    </row>
    <row r="607" spans="1:7" ht="15">
      <c r="A607" s="334" t="s">
        <v>1235</v>
      </c>
      <c r="B607" s="334" t="s">
        <v>1236</v>
      </c>
      <c r="C607" s="218"/>
      <c r="D607" s="218"/>
      <c r="E607" s="334" t="s">
        <v>173</v>
      </c>
      <c r="F607" s="306">
        <f t="shared" si="9"/>
        <v>977.73857999999984</v>
      </c>
      <c r="G607" s="335">
        <v>23.4</v>
      </c>
    </row>
    <row r="608" spans="1:7" ht="15">
      <c r="A608" s="334" t="s">
        <v>1237</v>
      </c>
      <c r="B608" s="334" t="s">
        <v>1238</v>
      </c>
      <c r="C608" s="218"/>
      <c r="D608" s="218"/>
      <c r="E608" s="334" t="s">
        <v>173</v>
      </c>
      <c r="F608" s="306">
        <f t="shared" si="9"/>
        <v>2356.6006799999996</v>
      </c>
      <c r="G608" s="335">
        <v>56.4</v>
      </c>
    </row>
    <row r="609" spans="1:7" ht="15">
      <c r="A609" s="334" t="s">
        <v>1239</v>
      </c>
      <c r="B609" s="334" t="s">
        <v>1240</v>
      </c>
      <c r="C609" s="218"/>
      <c r="D609" s="218"/>
      <c r="E609" s="334" t="s">
        <v>173</v>
      </c>
      <c r="F609" s="306">
        <f t="shared" si="9"/>
        <v>2165.6491709999996</v>
      </c>
      <c r="G609" s="335">
        <v>51.83</v>
      </c>
    </row>
    <row r="610" spans="1:7" ht="15">
      <c r="A610" s="334" t="s">
        <v>1241</v>
      </c>
      <c r="B610" s="334" t="s">
        <v>1242</v>
      </c>
      <c r="C610" s="218"/>
      <c r="D610" s="218"/>
      <c r="E610" s="334" t="s">
        <v>173</v>
      </c>
      <c r="F610" s="306">
        <f t="shared" si="9"/>
        <v>1693.0755239999999</v>
      </c>
      <c r="G610" s="335">
        <v>40.520000000000003</v>
      </c>
    </row>
    <row r="611" spans="1:7" ht="15">
      <c r="A611" s="334" t="s">
        <v>1243</v>
      </c>
      <c r="B611" s="334" t="s">
        <v>1244</v>
      </c>
      <c r="C611" s="218"/>
      <c r="D611" s="218"/>
      <c r="E611" s="334" t="s">
        <v>173</v>
      </c>
      <c r="F611" s="306">
        <f t="shared" si="9"/>
        <v>1355.0453909999999</v>
      </c>
      <c r="G611" s="335">
        <v>32.43</v>
      </c>
    </row>
    <row r="612" spans="1:7" ht="15">
      <c r="A612" s="334" t="s">
        <v>1245</v>
      </c>
      <c r="B612" s="334" t="s">
        <v>1246</v>
      </c>
      <c r="C612" s="218"/>
      <c r="D612" s="218"/>
      <c r="E612" s="334" t="s">
        <v>173</v>
      </c>
      <c r="F612" s="306">
        <f t="shared" si="9"/>
        <v>2795.7473669999995</v>
      </c>
      <c r="G612" s="335">
        <v>66.91</v>
      </c>
    </row>
    <row r="613" spans="1:7" ht="15">
      <c r="A613" s="334" t="s">
        <v>1247</v>
      </c>
      <c r="B613" s="334" t="s">
        <v>1248</v>
      </c>
      <c r="C613" s="218"/>
      <c r="D613" s="218"/>
      <c r="E613" s="334" t="s">
        <v>173</v>
      </c>
      <c r="F613" s="306">
        <f t="shared" si="9"/>
        <v>2523.3176429999999</v>
      </c>
      <c r="G613" s="335">
        <v>60.39</v>
      </c>
    </row>
    <row r="614" spans="1:7" ht="15">
      <c r="A614" s="334" t="s">
        <v>1249</v>
      </c>
      <c r="B614" s="334" t="s">
        <v>1250</v>
      </c>
      <c r="C614" s="218"/>
      <c r="D614" s="218"/>
      <c r="E614" s="334" t="s">
        <v>173</v>
      </c>
      <c r="F614" s="306">
        <f t="shared" si="9"/>
        <v>1973.8619879999999</v>
      </c>
      <c r="G614" s="335">
        <v>47.24</v>
      </c>
    </row>
    <row r="615" spans="1:7" ht="15">
      <c r="A615" s="334" t="s">
        <v>1251</v>
      </c>
      <c r="B615" s="334" t="s">
        <v>1252</v>
      </c>
      <c r="C615" s="218"/>
      <c r="D615" s="218"/>
      <c r="E615" s="334" t="s">
        <v>173</v>
      </c>
      <c r="F615" s="306">
        <f t="shared" si="9"/>
        <v>1579.4238599999996</v>
      </c>
      <c r="G615" s="335">
        <v>37.799999999999997</v>
      </c>
    </row>
    <row r="616" spans="1:7" ht="15">
      <c r="A616" s="334" t="s">
        <v>1253</v>
      </c>
      <c r="B616" s="334" t="s">
        <v>1254</v>
      </c>
      <c r="C616" s="218"/>
      <c r="D616" s="218"/>
      <c r="E616" s="334" t="s">
        <v>173</v>
      </c>
      <c r="F616" s="306">
        <f t="shared" si="9"/>
        <v>3175.5611999999996</v>
      </c>
      <c r="G616" s="335">
        <v>76</v>
      </c>
    </row>
    <row r="617" spans="1:7" ht="15">
      <c r="A617" s="334" t="s">
        <v>1255</v>
      </c>
      <c r="B617" s="334" t="s">
        <v>1256</v>
      </c>
      <c r="C617" s="218"/>
      <c r="D617" s="218"/>
      <c r="E617" s="334" t="s">
        <v>173</v>
      </c>
      <c r="F617" s="306">
        <f t="shared" si="9"/>
        <v>3027.6469019999995</v>
      </c>
      <c r="G617" s="335">
        <v>72.459999999999994</v>
      </c>
    </row>
    <row r="618" spans="1:7" ht="15">
      <c r="A618" s="334" t="s">
        <v>1257</v>
      </c>
      <c r="B618" s="334" t="s">
        <v>1258</v>
      </c>
      <c r="C618" s="218"/>
      <c r="D618" s="218"/>
      <c r="E618" s="334" t="s">
        <v>173</v>
      </c>
      <c r="F618" s="306">
        <f t="shared" si="9"/>
        <v>2367.4644419999995</v>
      </c>
      <c r="G618" s="335">
        <v>56.66</v>
      </c>
    </row>
    <row r="619" spans="1:7" ht="15">
      <c r="A619" s="334" t="s">
        <v>1259</v>
      </c>
      <c r="B619" s="334" t="s">
        <v>1260</v>
      </c>
      <c r="C619" s="218"/>
      <c r="D619" s="218"/>
      <c r="E619" s="334" t="s">
        <v>173</v>
      </c>
      <c r="F619" s="306">
        <f t="shared" si="9"/>
        <v>1893.6372839999999</v>
      </c>
      <c r="G619" s="335">
        <v>45.32</v>
      </c>
    </row>
    <row r="620" spans="1:7" ht="15">
      <c r="A620" s="334" t="s">
        <v>1261</v>
      </c>
      <c r="B620" s="334" t="s">
        <v>1262</v>
      </c>
      <c r="C620" s="218"/>
      <c r="D620" s="218"/>
      <c r="E620" s="334" t="s">
        <v>173</v>
      </c>
      <c r="F620" s="306">
        <f t="shared" si="9"/>
        <v>3897.5835359999996</v>
      </c>
      <c r="G620" s="335">
        <v>93.28</v>
      </c>
    </row>
    <row r="621" spans="1:7" ht="15">
      <c r="A621" s="334" t="s">
        <v>1263</v>
      </c>
      <c r="B621" s="334" t="s">
        <v>1264</v>
      </c>
      <c r="C621" s="218"/>
      <c r="D621" s="218"/>
      <c r="E621" s="334" t="s">
        <v>173</v>
      </c>
      <c r="F621" s="306">
        <f t="shared" si="9"/>
        <v>3889.6446329999999</v>
      </c>
      <c r="G621" s="335">
        <v>93.09</v>
      </c>
    </row>
    <row r="622" spans="1:7" ht="15">
      <c r="A622" s="334" t="s">
        <v>1265</v>
      </c>
      <c r="B622" s="334" t="s">
        <v>1266</v>
      </c>
      <c r="C622" s="218"/>
      <c r="D622" s="218"/>
      <c r="E622" s="334" t="s">
        <v>173</v>
      </c>
      <c r="F622" s="306">
        <f t="shared" si="9"/>
        <v>3042.271197</v>
      </c>
      <c r="G622" s="335">
        <v>72.81</v>
      </c>
    </row>
    <row r="623" spans="1:7" ht="15">
      <c r="A623" s="334" t="s">
        <v>1267</v>
      </c>
      <c r="B623" s="334" t="s">
        <v>1268</v>
      </c>
      <c r="C623" s="218"/>
      <c r="D623" s="218"/>
      <c r="E623" s="334" t="s">
        <v>173</v>
      </c>
      <c r="F623" s="306">
        <f t="shared" si="9"/>
        <v>2434.3183619999995</v>
      </c>
      <c r="G623" s="335">
        <v>58.26</v>
      </c>
    </row>
    <row r="624" spans="1:7" ht="15">
      <c r="A624" s="334" t="s">
        <v>1269</v>
      </c>
      <c r="B624" s="334" t="s">
        <v>1270</v>
      </c>
      <c r="C624" s="218"/>
      <c r="D624" s="218"/>
      <c r="E624" s="334" t="s">
        <v>173</v>
      </c>
      <c r="F624" s="306">
        <f t="shared" si="9"/>
        <v>4730.7505139999994</v>
      </c>
      <c r="G624" s="335">
        <v>113.22</v>
      </c>
    </row>
    <row r="625" spans="1:7" ht="15">
      <c r="A625" s="334" t="s">
        <v>1271</v>
      </c>
      <c r="B625" s="334" t="s">
        <v>1272</v>
      </c>
      <c r="C625" s="218"/>
      <c r="D625" s="218"/>
      <c r="E625" s="334" t="s">
        <v>173</v>
      </c>
      <c r="F625" s="306">
        <f t="shared" si="9"/>
        <v>4355.5328879999997</v>
      </c>
      <c r="G625" s="335">
        <v>104.24</v>
      </c>
    </row>
    <row r="626" spans="1:7" ht="15">
      <c r="A626" s="334" t="s">
        <v>1273</v>
      </c>
      <c r="B626" s="334" t="s">
        <v>1274</v>
      </c>
      <c r="C626" s="218"/>
      <c r="D626" s="218"/>
      <c r="E626" s="334" t="s">
        <v>173</v>
      </c>
      <c r="F626" s="306">
        <f t="shared" si="9"/>
        <v>3405.3715499999998</v>
      </c>
      <c r="G626" s="335">
        <v>81.5</v>
      </c>
    </row>
    <row r="627" spans="1:7" ht="15">
      <c r="A627" s="334" t="s">
        <v>1275</v>
      </c>
      <c r="B627" s="334" t="s">
        <v>1276</v>
      </c>
      <c r="C627" s="218"/>
      <c r="D627" s="218"/>
      <c r="E627" s="334" t="s">
        <v>173</v>
      </c>
      <c r="F627" s="306">
        <f t="shared" si="9"/>
        <v>2724.2972399999999</v>
      </c>
      <c r="G627" s="335">
        <v>65.2</v>
      </c>
    </row>
    <row r="628" spans="1:7" ht="15">
      <c r="A628" s="334" t="s">
        <v>1277</v>
      </c>
      <c r="B628" s="334" t="s">
        <v>1278</v>
      </c>
      <c r="C628" s="218"/>
      <c r="D628" s="218"/>
      <c r="E628" s="334" t="s">
        <v>173</v>
      </c>
      <c r="F628" s="306">
        <f t="shared" si="9"/>
        <v>2207.4328709999995</v>
      </c>
      <c r="G628" s="335">
        <v>52.83</v>
      </c>
    </row>
    <row r="629" spans="1:7" ht="15">
      <c r="A629" s="334" t="s">
        <v>1279</v>
      </c>
      <c r="B629" s="334" t="s">
        <v>1280</v>
      </c>
      <c r="C629" s="218"/>
      <c r="D629" s="218"/>
      <c r="E629" s="334" t="s">
        <v>173</v>
      </c>
      <c r="F629" s="306">
        <f t="shared" si="9"/>
        <v>2207.4328709999995</v>
      </c>
      <c r="G629" s="335">
        <v>52.83</v>
      </c>
    </row>
    <row r="630" spans="1:7" ht="15">
      <c r="A630" s="334" t="s">
        <v>1281</v>
      </c>
      <c r="B630" s="334" t="s">
        <v>1282</v>
      </c>
      <c r="C630" s="218"/>
      <c r="D630" s="218"/>
      <c r="E630" s="334" t="s">
        <v>173</v>
      </c>
      <c r="F630" s="306">
        <f t="shared" si="9"/>
        <v>2207.4328709999995</v>
      </c>
      <c r="G630" s="335">
        <v>52.83</v>
      </c>
    </row>
    <row r="631" spans="1:7" ht="15">
      <c r="A631" s="334" t="s">
        <v>1283</v>
      </c>
      <c r="B631" s="334" t="s">
        <v>1284</v>
      </c>
      <c r="C631" s="218"/>
      <c r="D631" s="218"/>
      <c r="E631" s="334" t="s">
        <v>173</v>
      </c>
      <c r="F631" s="306">
        <f t="shared" si="9"/>
        <v>2207.4328709999995</v>
      </c>
      <c r="G631" s="335">
        <v>52.83</v>
      </c>
    </row>
    <row r="632" spans="1:7" ht="15">
      <c r="A632" s="334" t="s">
        <v>1285</v>
      </c>
      <c r="B632" s="334" t="s">
        <v>1286</v>
      </c>
      <c r="C632" s="218"/>
      <c r="D632" s="218"/>
      <c r="E632" s="334" t="s">
        <v>173</v>
      </c>
      <c r="F632" s="306">
        <f t="shared" si="9"/>
        <v>2207.4328709999995</v>
      </c>
      <c r="G632" s="335">
        <v>52.83</v>
      </c>
    </row>
    <row r="633" spans="1:7" ht="15">
      <c r="A633" s="334" t="s">
        <v>1287</v>
      </c>
      <c r="B633" s="334" t="s">
        <v>1288</v>
      </c>
      <c r="C633" s="218"/>
      <c r="D633" s="218"/>
      <c r="E633" s="334" t="s">
        <v>173</v>
      </c>
      <c r="F633" s="306">
        <f t="shared" si="9"/>
        <v>2207.4328709999995</v>
      </c>
      <c r="G633" s="335">
        <v>52.83</v>
      </c>
    </row>
    <row r="634" spans="1:7" ht="15">
      <c r="A634" s="334" t="s">
        <v>1289</v>
      </c>
      <c r="B634" s="334" t="s">
        <v>1290</v>
      </c>
      <c r="C634" s="218"/>
      <c r="D634" s="218"/>
      <c r="E634" s="334" t="s">
        <v>173</v>
      </c>
      <c r="F634" s="306">
        <f t="shared" si="9"/>
        <v>4232.6888099999996</v>
      </c>
      <c r="G634" s="335">
        <v>101.3</v>
      </c>
    </row>
    <row r="635" spans="1:7" ht="15">
      <c r="A635" s="334" t="s">
        <v>1291</v>
      </c>
      <c r="B635" s="334" t="s">
        <v>1292</v>
      </c>
      <c r="C635" s="218"/>
      <c r="D635" s="218"/>
      <c r="E635" s="334" t="s">
        <v>173</v>
      </c>
      <c r="F635" s="306">
        <f t="shared" si="9"/>
        <v>4232.6888099999996</v>
      </c>
      <c r="G635" s="335">
        <v>101.3</v>
      </c>
    </row>
    <row r="636" spans="1:7" ht="15">
      <c r="A636" s="334" t="s">
        <v>1293</v>
      </c>
      <c r="B636" s="334" t="s">
        <v>1294</v>
      </c>
      <c r="C636" s="218"/>
      <c r="D636" s="218"/>
      <c r="E636" s="334" t="s">
        <v>173</v>
      </c>
      <c r="F636" s="306">
        <f t="shared" si="9"/>
        <v>4232.6888099999996</v>
      </c>
      <c r="G636" s="335">
        <v>101.3</v>
      </c>
    </row>
    <row r="637" spans="1:7" ht="15">
      <c r="A637" s="334" t="s">
        <v>1295</v>
      </c>
      <c r="B637" s="334" t="s">
        <v>1296</v>
      </c>
      <c r="C637" s="218"/>
      <c r="D637" s="218"/>
      <c r="E637" s="334" t="s">
        <v>173</v>
      </c>
      <c r="F637" s="306">
        <f t="shared" si="9"/>
        <v>4232.6888099999996</v>
      </c>
      <c r="G637" s="335">
        <v>101.3</v>
      </c>
    </row>
    <row r="638" spans="1:7" ht="15">
      <c r="A638" s="334" t="s">
        <v>1297</v>
      </c>
      <c r="B638" s="334" t="s">
        <v>1298</v>
      </c>
      <c r="C638" s="218"/>
      <c r="D638" s="218"/>
      <c r="E638" s="334" t="s">
        <v>173</v>
      </c>
      <c r="F638" s="306">
        <f t="shared" si="9"/>
        <v>4232.6888099999996</v>
      </c>
      <c r="G638" s="335">
        <v>101.3</v>
      </c>
    </row>
    <row r="639" spans="1:7" ht="15">
      <c r="A639" s="334" t="s">
        <v>1299</v>
      </c>
      <c r="B639" s="334" t="s">
        <v>1300</v>
      </c>
      <c r="C639" s="218"/>
      <c r="D639" s="218"/>
      <c r="E639" s="334" t="s">
        <v>173</v>
      </c>
      <c r="F639" s="306">
        <f t="shared" si="9"/>
        <v>4232.6888099999996</v>
      </c>
      <c r="G639" s="335">
        <v>101.3</v>
      </c>
    </row>
    <row r="640" spans="1:7" ht="15">
      <c r="A640" s="334" t="s">
        <v>1301</v>
      </c>
      <c r="B640" s="334" t="s">
        <v>1302</v>
      </c>
      <c r="C640" s="218"/>
      <c r="D640" s="218"/>
      <c r="E640" s="334" t="s">
        <v>173</v>
      </c>
      <c r="F640" s="306">
        <f t="shared" si="9"/>
        <v>4232.6888099999996</v>
      </c>
      <c r="G640" s="335">
        <v>101.3</v>
      </c>
    </row>
    <row r="641" spans="1:7" ht="15">
      <c r="A641" s="334" t="s">
        <v>1303</v>
      </c>
      <c r="B641" s="334" t="s">
        <v>1304</v>
      </c>
      <c r="C641" s="218"/>
      <c r="D641" s="218"/>
      <c r="E641" s="334" t="s">
        <v>173</v>
      </c>
      <c r="F641" s="306">
        <f t="shared" si="9"/>
        <v>5473.2468630000003</v>
      </c>
      <c r="G641" s="335">
        <v>130.99</v>
      </c>
    </row>
    <row r="642" spans="1:7" ht="15">
      <c r="A642" s="334" t="s">
        <v>1311</v>
      </c>
      <c r="B642" s="334" t="s">
        <v>1312</v>
      </c>
      <c r="C642" s="218"/>
      <c r="D642" s="218"/>
      <c r="E642" s="334" t="s">
        <v>173</v>
      </c>
      <c r="F642" s="306">
        <f t="shared" si="9"/>
        <v>3585.8771339999994</v>
      </c>
      <c r="G642" s="335">
        <v>85.82</v>
      </c>
    </row>
    <row r="643" spans="1:7" ht="15">
      <c r="A643" s="334" t="s">
        <v>1313</v>
      </c>
      <c r="B643" s="334" t="s">
        <v>1314</v>
      </c>
      <c r="C643" s="218"/>
      <c r="D643" s="218"/>
      <c r="E643" s="334" t="s">
        <v>173</v>
      </c>
      <c r="F643" s="306">
        <f t="shared" si="9"/>
        <v>6752.2459199999994</v>
      </c>
      <c r="G643" s="335">
        <v>161.6</v>
      </c>
    </row>
    <row r="644" spans="1:7" ht="15">
      <c r="A644" s="334" t="s">
        <v>1317</v>
      </c>
      <c r="B644" s="334" t="s">
        <v>1318</v>
      </c>
      <c r="C644" s="218"/>
      <c r="D644" s="218"/>
      <c r="E644" s="334" t="s">
        <v>173</v>
      </c>
      <c r="F644" s="306">
        <f t="shared" ref="F644:F707" si="10">G644*$G$1</f>
        <v>1146.5447279999998</v>
      </c>
      <c r="G644" s="335">
        <v>27.44</v>
      </c>
    </row>
    <row r="645" spans="1:7" ht="15">
      <c r="A645" s="334" t="s">
        <v>1319</v>
      </c>
      <c r="B645" s="334" t="s">
        <v>1320</v>
      </c>
      <c r="C645" s="218"/>
      <c r="D645" s="218"/>
      <c r="E645" s="334" t="s">
        <v>173</v>
      </c>
      <c r="F645" s="306">
        <f t="shared" si="10"/>
        <v>1509.6450809999999</v>
      </c>
      <c r="G645" s="335">
        <v>36.130000000000003</v>
      </c>
    </row>
    <row r="646" spans="1:7" ht="15">
      <c r="A646" s="334" t="s">
        <v>1321</v>
      </c>
      <c r="B646" s="334" t="s">
        <v>1322</v>
      </c>
      <c r="C646" s="218"/>
      <c r="D646" s="218"/>
      <c r="E646" s="334" t="s">
        <v>173</v>
      </c>
      <c r="F646" s="306">
        <f t="shared" si="10"/>
        <v>1837.6471259999996</v>
      </c>
      <c r="G646" s="335">
        <v>43.98</v>
      </c>
    </row>
    <row r="647" spans="1:7" ht="15">
      <c r="A647" s="334" t="s">
        <v>1323</v>
      </c>
      <c r="B647" s="334" t="s">
        <v>1324</v>
      </c>
      <c r="C647" s="218"/>
      <c r="D647" s="218"/>
      <c r="E647" s="334" t="s">
        <v>173</v>
      </c>
      <c r="F647" s="306">
        <f t="shared" si="10"/>
        <v>2215.3717739999997</v>
      </c>
      <c r="G647" s="335">
        <v>53.02</v>
      </c>
    </row>
    <row r="648" spans="1:7" ht="15">
      <c r="A648" s="334" t="s">
        <v>1325</v>
      </c>
      <c r="B648" s="334" t="s">
        <v>1326</v>
      </c>
      <c r="C648" s="218"/>
      <c r="D648" s="218"/>
      <c r="E648" s="334" t="s">
        <v>173</v>
      </c>
      <c r="F648" s="306">
        <f t="shared" si="10"/>
        <v>957.68240400000002</v>
      </c>
      <c r="G648" s="335">
        <v>22.92</v>
      </c>
    </row>
    <row r="649" spans="1:7" ht="15">
      <c r="A649" s="334" t="s">
        <v>1327</v>
      </c>
      <c r="B649" s="334" t="s">
        <v>1328</v>
      </c>
      <c r="C649" s="218"/>
      <c r="D649" s="218"/>
      <c r="E649" s="334" t="s">
        <v>173</v>
      </c>
      <c r="F649" s="306">
        <f t="shared" si="10"/>
        <v>1443.2089979999998</v>
      </c>
      <c r="G649" s="335">
        <v>34.54</v>
      </c>
    </row>
    <row r="650" spans="1:7" ht="15">
      <c r="A650" s="334" t="s">
        <v>1329</v>
      </c>
      <c r="B650" s="334" t="s">
        <v>1330</v>
      </c>
      <c r="C650" s="218"/>
      <c r="D650" s="218"/>
      <c r="E650" s="334" t="s">
        <v>173</v>
      </c>
      <c r="F650" s="306">
        <f t="shared" si="10"/>
        <v>2037.7910489999999</v>
      </c>
      <c r="G650" s="335">
        <v>48.77</v>
      </c>
    </row>
    <row r="651" spans="1:7" ht="15">
      <c r="A651" s="334" t="s">
        <v>1331</v>
      </c>
      <c r="B651" s="334" t="s">
        <v>1332</v>
      </c>
      <c r="C651" s="218"/>
      <c r="D651" s="218"/>
      <c r="E651" s="334" t="s">
        <v>173</v>
      </c>
      <c r="F651" s="306">
        <f t="shared" si="10"/>
        <v>2820.3997499999996</v>
      </c>
      <c r="G651" s="335">
        <v>67.5</v>
      </c>
    </row>
    <row r="652" spans="1:7" ht="15">
      <c r="A652" s="334" t="s">
        <v>1333</v>
      </c>
      <c r="B652" s="334" t="s">
        <v>1334</v>
      </c>
      <c r="C652" s="218"/>
      <c r="D652" s="218"/>
      <c r="E652" s="334" t="s">
        <v>173</v>
      </c>
      <c r="F652" s="306">
        <f t="shared" si="10"/>
        <v>3242.8329569999996</v>
      </c>
      <c r="G652" s="335">
        <v>77.61</v>
      </c>
    </row>
    <row r="653" spans="1:7" ht="15">
      <c r="A653" s="334" t="s">
        <v>1335</v>
      </c>
      <c r="B653" s="334" t="s">
        <v>1336</v>
      </c>
      <c r="C653" s="218"/>
      <c r="D653" s="218"/>
      <c r="E653" s="334" t="s">
        <v>173</v>
      </c>
      <c r="F653" s="306">
        <f t="shared" si="10"/>
        <v>3946.0526279999995</v>
      </c>
      <c r="G653" s="335">
        <v>94.44</v>
      </c>
    </row>
    <row r="654" spans="1:7" ht="15">
      <c r="A654" s="334" t="s">
        <v>1337</v>
      </c>
      <c r="B654" s="334" t="s">
        <v>1338</v>
      </c>
      <c r="C654" s="218"/>
      <c r="D654" s="218"/>
      <c r="E654" s="334" t="s">
        <v>173</v>
      </c>
      <c r="F654" s="306">
        <f t="shared" si="10"/>
        <v>5067.5271359999997</v>
      </c>
      <c r="G654" s="335">
        <v>121.28</v>
      </c>
    </row>
    <row r="655" spans="1:7" ht="15">
      <c r="A655" s="334" t="s">
        <v>1339</v>
      </c>
      <c r="B655" s="334" t="s">
        <v>1340</v>
      </c>
      <c r="C655" s="218"/>
      <c r="D655" s="218"/>
      <c r="E655" s="334" t="s">
        <v>173</v>
      </c>
      <c r="F655" s="306">
        <f t="shared" si="10"/>
        <v>5673.3907859999999</v>
      </c>
      <c r="G655" s="335">
        <v>135.78</v>
      </c>
    </row>
    <row r="656" spans="1:7" ht="15">
      <c r="A656" s="334" t="s">
        <v>1341</v>
      </c>
      <c r="B656" s="334" t="s">
        <v>1342</v>
      </c>
      <c r="C656" s="218"/>
      <c r="D656" s="218"/>
      <c r="E656" s="334" t="s">
        <v>173</v>
      </c>
      <c r="F656" s="306">
        <f t="shared" si="10"/>
        <v>3259.546437</v>
      </c>
      <c r="G656" s="335">
        <v>78.010000000000005</v>
      </c>
    </row>
    <row r="657" spans="1:7" ht="15">
      <c r="A657" s="334" t="s">
        <v>1343</v>
      </c>
      <c r="B657" s="334" t="s">
        <v>1344</v>
      </c>
      <c r="C657" s="218"/>
      <c r="D657" s="218"/>
      <c r="E657" s="334" t="s">
        <v>173</v>
      </c>
      <c r="F657" s="306">
        <f t="shared" si="10"/>
        <v>3907.6116239999997</v>
      </c>
      <c r="G657" s="335">
        <v>93.52</v>
      </c>
    </row>
    <row r="658" spans="1:7" ht="15">
      <c r="A658" s="334" t="s">
        <v>21267</v>
      </c>
      <c r="B658" s="334" t="s">
        <v>21268</v>
      </c>
      <c r="C658" s="218"/>
      <c r="D658" s="218"/>
      <c r="E658" s="334" t="s">
        <v>173</v>
      </c>
      <c r="F658" s="306">
        <f t="shared" si="10"/>
        <v>9137.6773529999991</v>
      </c>
      <c r="G658" s="335">
        <v>218.69</v>
      </c>
    </row>
    <row r="659" spans="1:7" ht="15">
      <c r="A659" s="334" t="s">
        <v>21269</v>
      </c>
      <c r="B659" s="334" t="s">
        <v>21270</v>
      </c>
      <c r="C659" s="218"/>
      <c r="D659" s="218"/>
      <c r="E659" s="334" t="s">
        <v>173</v>
      </c>
      <c r="F659" s="306">
        <f t="shared" si="10"/>
        <v>8956.7539319999996</v>
      </c>
      <c r="G659" s="335">
        <v>214.36</v>
      </c>
    </row>
    <row r="660" spans="1:7" ht="15">
      <c r="A660" s="334" t="s">
        <v>21271</v>
      </c>
      <c r="B660" s="334" t="s">
        <v>21272</v>
      </c>
      <c r="C660" s="218"/>
      <c r="D660" s="218"/>
      <c r="E660" s="334" t="s">
        <v>173</v>
      </c>
      <c r="F660" s="306">
        <f t="shared" si="10"/>
        <v>1042.5033149999999</v>
      </c>
      <c r="G660" s="335">
        <v>24.95</v>
      </c>
    </row>
    <row r="661" spans="1:7" ht="15">
      <c r="A661" s="334" t="s">
        <v>21273</v>
      </c>
      <c r="B661" s="334" t="s">
        <v>21274</v>
      </c>
      <c r="C661" s="218"/>
      <c r="D661" s="218"/>
      <c r="E661" s="334" t="s">
        <v>173</v>
      </c>
      <c r="F661" s="306">
        <f t="shared" si="10"/>
        <v>840.68804399999999</v>
      </c>
      <c r="G661" s="335">
        <v>20.12</v>
      </c>
    </row>
    <row r="662" spans="1:7" ht="15">
      <c r="A662" s="334" t="s">
        <v>21275</v>
      </c>
      <c r="B662" s="334" t="s">
        <v>21276</v>
      </c>
      <c r="C662" s="218"/>
      <c r="D662" s="218"/>
      <c r="E662" s="334" t="s">
        <v>173</v>
      </c>
      <c r="F662" s="306">
        <f t="shared" si="10"/>
        <v>526.056783</v>
      </c>
      <c r="G662" s="335">
        <v>12.59</v>
      </c>
    </row>
    <row r="663" spans="1:7" ht="15">
      <c r="A663" s="334" t="s">
        <v>21277</v>
      </c>
      <c r="B663" s="334" t="s">
        <v>21278</v>
      </c>
      <c r="C663" s="218"/>
      <c r="D663" s="218"/>
      <c r="E663" s="334" t="s">
        <v>173</v>
      </c>
      <c r="F663" s="306">
        <f t="shared" si="10"/>
        <v>1258.9428809999999</v>
      </c>
      <c r="G663" s="335">
        <v>30.13</v>
      </c>
    </row>
    <row r="664" spans="1:7" ht="15">
      <c r="A664" s="334" t="s">
        <v>21279</v>
      </c>
      <c r="B664" s="334" t="s">
        <v>21280</v>
      </c>
      <c r="C664" s="218"/>
      <c r="D664" s="218"/>
      <c r="E664" s="334" t="s">
        <v>173</v>
      </c>
      <c r="F664" s="306">
        <f t="shared" si="10"/>
        <v>1015.3439099999999</v>
      </c>
      <c r="G664" s="335">
        <v>24.3</v>
      </c>
    </row>
    <row r="665" spans="1:7" ht="15">
      <c r="A665" s="334" t="s">
        <v>21281</v>
      </c>
      <c r="B665" s="334" t="s">
        <v>21282</v>
      </c>
      <c r="C665" s="218"/>
      <c r="D665" s="218"/>
      <c r="E665" s="334" t="s">
        <v>173</v>
      </c>
      <c r="F665" s="306">
        <f t="shared" si="10"/>
        <v>635.11223999999993</v>
      </c>
      <c r="G665" s="335">
        <v>15.2</v>
      </c>
    </row>
    <row r="666" spans="1:7" ht="15">
      <c r="A666" s="334" t="s">
        <v>21283</v>
      </c>
      <c r="B666" s="334" t="s">
        <v>21284</v>
      </c>
      <c r="C666" s="218"/>
      <c r="D666" s="218"/>
      <c r="E666" s="334" t="s">
        <v>173</v>
      </c>
      <c r="F666" s="306">
        <f t="shared" si="10"/>
        <v>1659.6485639999999</v>
      </c>
      <c r="G666" s="335">
        <v>39.72</v>
      </c>
    </row>
    <row r="667" spans="1:7" ht="15">
      <c r="A667" s="334" t="s">
        <v>21285</v>
      </c>
      <c r="B667" s="334" t="s">
        <v>21286</v>
      </c>
      <c r="C667" s="218"/>
      <c r="D667" s="218"/>
      <c r="E667" s="334" t="s">
        <v>173</v>
      </c>
      <c r="F667" s="306">
        <f t="shared" si="10"/>
        <v>1339.5854219999999</v>
      </c>
      <c r="G667" s="335">
        <v>32.06</v>
      </c>
    </row>
    <row r="668" spans="1:7" ht="15">
      <c r="A668" s="334" t="s">
        <v>21287</v>
      </c>
      <c r="B668" s="334" t="s">
        <v>21288</v>
      </c>
      <c r="C668" s="218"/>
      <c r="D668" s="218"/>
      <c r="E668" s="334" t="s">
        <v>173</v>
      </c>
      <c r="F668" s="306">
        <f t="shared" si="10"/>
        <v>838.18102199999987</v>
      </c>
      <c r="G668" s="335">
        <v>20.059999999999999</v>
      </c>
    </row>
    <row r="669" spans="1:7" ht="15">
      <c r="A669" s="334" t="s">
        <v>21289</v>
      </c>
      <c r="B669" s="334" t="s">
        <v>21290</v>
      </c>
      <c r="C669" s="218"/>
      <c r="D669" s="218"/>
      <c r="E669" s="334" t="s">
        <v>173</v>
      </c>
      <c r="F669" s="306">
        <f t="shared" si="10"/>
        <v>2021.9132429999997</v>
      </c>
      <c r="G669" s="335">
        <v>48.39</v>
      </c>
    </row>
    <row r="670" spans="1:7" ht="15">
      <c r="A670" s="334" t="s">
        <v>21291</v>
      </c>
      <c r="B670" s="334" t="s">
        <v>21292</v>
      </c>
      <c r="C670" s="218"/>
      <c r="D670" s="218"/>
      <c r="E670" s="334" t="s">
        <v>173</v>
      </c>
      <c r="F670" s="306">
        <f t="shared" si="10"/>
        <v>1630.8178109999999</v>
      </c>
      <c r="G670" s="335">
        <v>39.03</v>
      </c>
    </row>
    <row r="671" spans="1:7" ht="15">
      <c r="A671" s="334" t="s">
        <v>21293</v>
      </c>
      <c r="B671" s="334" t="s">
        <v>21294</v>
      </c>
      <c r="C671" s="218"/>
      <c r="D671" s="218"/>
      <c r="E671" s="334" t="s">
        <v>173</v>
      </c>
      <c r="F671" s="306">
        <f t="shared" si="10"/>
        <v>1020.7757909999999</v>
      </c>
      <c r="G671" s="335">
        <v>24.43</v>
      </c>
    </row>
    <row r="672" spans="1:7" ht="15">
      <c r="A672" s="334" t="s">
        <v>21295</v>
      </c>
      <c r="B672" s="334" t="s">
        <v>21296</v>
      </c>
      <c r="C672" s="218"/>
      <c r="D672" s="218"/>
      <c r="E672" s="334" t="s">
        <v>173</v>
      </c>
      <c r="F672" s="306">
        <f t="shared" si="10"/>
        <v>2437.2432209999997</v>
      </c>
      <c r="G672" s="335">
        <v>58.33</v>
      </c>
    </row>
    <row r="673" spans="1:7" ht="15">
      <c r="A673" s="334" t="s">
        <v>21297</v>
      </c>
      <c r="B673" s="334" t="s">
        <v>21298</v>
      </c>
      <c r="C673" s="218"/>
      <c r="D673" s="218"/>
      <c r="E673" s="334" t="s">
        <v>173</v>
      </c>
      <c r="F673" s="306">
        <f t="shared" si="10"/>
        <v>1966.7587589999998</v>
      </c>
      <c r="G673" s="335">
        <v>47.07</v>
      </c>
    </row>
    <row r="674" spans="1:7" ht="15">
      <c r="A674" s="334" t="s">
        <v>21299</v>
      </c>
      <c r="B674" s="334" t="s">
        <v>21300</v>
      </c>
      <c r="C674" s="218"/>
      <c r="D674" s="218"/>
      <c r="E674" s="334" t="s">
        <v>173</v>
      </c>
      <c r="F674" s="306">
        <f t="shared" si="10"/>
        <v>1230.112128</v>
      </c>
      <c r="G674" s="335">
        <v>29.44</v>
      </c>
    </row>
    <row r="675" spans="1:7" ht="15">
      <c r="A675" s="334" t="s">
        <v>21301</v>
      </c>
      <c r="B675" s="334" t="s">
        <v>21302</v>
      </c>
      <c r="C675" s="218"/>
      <c r="D675" s="218"/>
      <c r="E675" s="334" t="s">
        <v>173</v>
      </c>
      <c r="F675" s="306">
        <f t="shared" si="10"/>
        <v>3360.6629910000001</v>
      </c>
      <c r="G675" s="335">
        <v>80.430000000000007</v>
      </c>
    </row>
    <row r="676" spans="1:7" ht="15">
      <c r="A676" s="334" t="s">
        <v>21303</v>
      </c>
      <c r="B676" s="334" t="s">
        <v>21304</v>
      </c>
      <c r="C676" s="218"/>
      <c r="D676" s="218"/>
      <c r="E676" s="334" t="s">
        <v>173</v>
      </c>
      <c r="F676" s="306">
        <f t="shared" si="10"/>
        <v>2711.3442929999997</v>
      </c>
      <c r="G676" s="335">
        <v>64.89</v>
      </c>
    </row>
    <row r="677" spans="1:7" ht="15">
      <c r="A677" s="334" t="s">
        <v>21305</v>
      </c>
      <c r="B677" s="334" t="s">
        <v>21306</v>
      </c>
      <c r="C677" s="218"/>
      <c r="D677" s="218"/>
      <c r="E677" s="334" t="s">
        <v>173</v>
      </c>
      <c r="F677" s="306">
        <f t="shared" si="10"/>
        <v>1696.4182199999998</v>
      </c>
      <c r="G677" s="335">
        <v>40.6</v>
      </c>
    </row>
    <row r="678" spans="1:7" ht="15">
      <c r="A678" s="334" t="s">
        <v>21307</v>
      </c>
      <c r="B678" s="334" t="s">
        <v>21308</v>
      </c>
      <c r="C678" s="218"/>
      <c r="D678" s="218"/>
      <c r="E678" s="334" t="s">
        <v>173</v>
      </c>
      <c r="F678" s="306">
        <f t="shared" si="10"/>
        <v>4026.6951689999996</v>
      </c>
      <c r="G678" s="335">
        <v>96.37</v>
      </c>
    </row>
    <row r="679" spans="1:7" ht="15">
      <c r="A679" s="334" t="s">
        <v>21309</v>
      </c>
      <c r="B679" s="334" t="s">
        <v>21310</v>
      </c>
      <c r="C679" s="218"/>
      <c r="D679" s="218"/>
      <c r="E679" s="334" t="s">
        <v>173</v>
      </c>
      <c r="F679" s="306">
        <f t="shared" si="10"/>
        <v>3249.5183489999995</v>
      </c>
      <c r="G679" s="335">
        <v>77.77</v>
      </c>
    </row>
    <row r="680" spans="1:7" ht="15">
      <c r="A680" s="334" t="s">
        <v>21311</v>
      </c>
      <c r="B680" s="334" t="s">
        <v>21312</v>
      </c>
      <c r="C680" s="218"/>
      <c r="D680" s="218"/>
      <c r="E680" s="334" t="s">
        <v>173</v>
      </c>
      <c r="F680" s="306">
        <f t="shared" si="10"/>
        <v>2033.1948419999997</v>
      </c>
      <c r="G680" s="335">
        <v>48.66</v>
      </c>
    </row>
    <row r="681" spans="1:7" ht="15">
      <c r="A681" s="334" t="s">
        <v>1355</v>
      </c>
      <c r="B681" s="334" t="s">
        <v>1356</v>
      </c>
      <c r="C681" s="218"/>
      <c r="D681" s="218"/>
      <c r="E681" s="334" t="s">
        <v>173</v>
      </c>
      <c r="F681" s="306">
        <f t="shared" si="10"/>
        <v>183.43044299999997</v>
      </c>
      <c r="G681" s="335">
        <v>4.3899999999999997</v>
      </c>
    </row>
    <row r="682" spans="1:7" ht="15">
      <c r="A682" s="334" t="s">
        <v>1357</v>
      </c>
      <c r="B682" s="334" t="s">
        <v>1358</v>
      </c>
      <c r="C682" s="218"/>
      <c r="D682" s="218"/>
      <c r="E682" s="334" t="s">
        <v>173</v>
      </c>
      <c r="F682" s="306">
        <f t="shared" si="10"/>
        <v>216.85740300000001</v>
      </c>
      <c r="G682" s="335">
        <v>5.19</v>
      </c>
    </row>
    <row r="683" spans="1:7" ht="15">
      <c r="A683" s="334" t="s">
        <v>1359</v>
      </c>
      <c r="B683" s="334" t="s">
        <v>1360</v>
      </c>
      <c r="C683" s="218"/>
      <c r="D683" s="218"/>
      <c r="E683" s="334" t="s">
        <v>173</v>
      </c>
      <c r="F683" s="306">
        <f t="shared" si="10"/>
        <v>745.0033709999999</v>
      </c>
      <c r="G683" s="335">
        <v>17.829999999999998</v>
      </c>
    </row>
    <row r="684" spans="1:7" ht="15">
      <c r="A684" s="334" t="s">
        <v>1361</v>
      </c>
      <c r="B684" s="334" t="s">
        <v>1362</v>
      </c>
      <c r="C684" s="218"/>
      <c r="D684" s="218"/>
      <c r="E684" s="334" t="s">
        <v>173</v>
      </c>
      <c r="F684" s="306">
        <f t="shared" si="10"/>
        <v>350.14740599999999</v>
      </c>
      <c r="G684" s="335">
        <v>8.3800000000000008</v>
      </c>
    </row>
    <row r="685" spans="1:7" ht="15">
      <c r="A685" s="334" t="s">
        <v>1363</v>
      </c>
      <c r="B685" s="334" t="s">
        <v>1364</v>
      </c>
      <c r="C685" s="218"/>
      <c r="D685" s="218"/>
      <c r="E685" s="334" t="s">
        <v>173</v>
      </c>
      <c r="F685" s="306">
        <f t="shared" si="10"/>
        <v>1202.9527229999999</v>
      </c>
      <c r="G685" s="335">
        <v>28.79</v>
      </c>
    </row>
    <row r="686" spans="1:7" ht="15">
      <c r="A686" s="334" t="s">
        <v>1365</v>
      </c>
      <c r="B686" s="334" t="s">
        <v>1366</v>
      </c>
      <c r="C686" s="218"/>
      <c r="D686" s="218"/>
      <c r="E686" s="334" t="s">
        <v>173</v>
      </c>
      <c r="F686" s="306">
        <f t="shared" si="10"/>
        <v>91.506302999999988</v>
      </c>
      <c r="G686" s="335">
        <v>2.19</v>
      </c>
    </row>
    <row r="687" spans="1:7" ht="15">
      <c r="A687" s="334" t="s">
        <v>1367</v>
      </c>
      <c r="B687" s="334" t="s">
        <v>1368</v>
      </c>
      <c r="C687" s="218"/>
      <c r="D687" s="218"/>
      <c r="E687" s="334" t="s">
        <v>173</v>
      </c>
      <c r="F687" s="306">
        <f t="shared" si="10"/>
        <v>108.63762</v>
      </c>
      <c r="G687" s="335">
        <v>2.6</v>
      </c>
    </row>
    <row r="688" spans="1:7" ht="15">
      <c r="A688" s="334" t="s">
        <v>1369</v>
      </c>
      <c r="B688" s="334" t="s">
        <v>1370</v>
      </c>
      <c r="C688" s="218"/>
      <c r="D688" s="218"/>
      <c r="E688" s="334" t="s">
        <v>173</v>
      </c>
      <c r="F688" s="306">
        <f t="shared" si="10"/>
        <v>174.65586599999997</v>
      </c>
      <c r="G688" s="335">
        <v>4.18</v>
      </c>
    </row>
    <row r="689" spans="1:7" ht="15">
      <c r="A689" s="334" t="s">
        <v>21313</v>
      </c>
      <c r="B689" s="334" t="s">
        <v>21314</v>
      </c>
      <c r="C689" s="218"/>
      <c r="D689" s="218"/>
      <c r="E689" s="334" t="s">
        <v>173</v>
      </c>
      <c r="F689" s="306">
        <f t="shared" si="10"/>
        <v>567.42264599999999</v>
      </c>
      <c r="G689" s="335">
        <v>13.58</v>
      </c>
    </row>
    <row r="690" spans="1:7" ht="15">
      <c r="A690" s="334" t="s">
        <v>21315</v>
      </c>
      <c r="B690" s="334" t="s">
        <v>21316</v>
      </c>
      <c r="C690" s="218"/>
      <c r="D690" s="218"/>
      <c r="E690" s="334" t="s">
        <v>173</v>
      </c>
      <c r="F690" s="306">
        <f t="shared" si="10"/>
        <v>234.82439399999998</v>
      </c>
      <c r="G690" s="335">
        <v>5.62</v>
      </c>
    </row>
    <row r="691" spans="1:7" ht="15">
      <c r="A691" s="334" t="s">
        <v>21317</v>
      </c>
      <c r="B691" s="334" t="s">
        <v>21318</v>
      </c>
      <c r="C691" s="218"/>
      <c r="D691" s="218"/>
      <c r="E691" s="334" t="s">
        <v>173</v>
      </c>
      <c r="F691" s="306">
        <f t="shared" si="10"/>
        <v>198.05473799999999</v>
      </c>
      <c r="G691" s="335">
        <v>4.74</v>
      </c>
    </row>
    <row r="692" spans="1:7" ht="15">
      <c r="A692" s="334" t="s">
        <v>21319</v>
      </c>
      <c r="B692" s="334" t="s">
        <v>21320</v>
      </c>
      <c r="C692" s="218"/>
      <c r="D692" s="218"/>
      <c r="E692" s="334" t="s">
        <v>173</v>
      </c>
      <c r="F692" s="306">
        <f t="shared" si="10"/>
        <v>501.82223699999992</v>
      </c>
      <c r="G692" s="335">
        <v>12.01</v>
      </c>
    </row>
    <row r="693" spans="1:7" ht="15">
      <c r="A693" s="334" t="s">
        <v>1371</v>
      </c>
      <c r="B693" s="334" t="s">
        <v>1372</v>
      </c>
      <c r="C693" s="218"/>
      <c r="D693" s="218"/>
      <c r="E693" s="334" t="s">
        <v>173</v>
      </c>
      <c r="F693" s="306">
        <f t="shared" si="10"/>
        <v>355.57928699999997</v>
      </c>
      <c r="G693" s="335">
        <v>8.51</v>
      </c>
    </row>
    <row r="694" spans="1:7" ht="15">
      <c r="A694" s="334" t="s">
        <v>1373</v>
      </c>
      <c r="B694" s="334" t="s">
        <v>1374</v>
      </c>
      <c r="C694" s="218"/>
      <c r="D694" s="218"/>
      <c r="E694" s="334" t="s">
        <v>173</v>
      </c>
      <c r="F694" s="306">
        <f t="shared" si="10"/>
        <v>482.18389799999994</v>
      </c>
      <c r="G694" s="335">
        <v>11.54</v>
      </c>
    </row>
    <row r="695" spans="1:7" ht="15">
      <c r="A695" s="334" t="s">
        <v>1375</v>
      </c>
      <c r="B695" s="334" t="s">
        <v>1376</v>
      </c>
      <c r="C695" s="218"/>
      <c r="D695" s="218"/>
      <c r="E695" s="334" t="s">
        <v>173</v>
      </c>
      <c r="F695" s="306">
        <f t="shared" si="10"/>
        <v>216.02172899999997</v>
      </c>
      <c r="G695" s="335">
        <v>5.17</v>
      </c>
    </row>
    <row r="696" spans="1:7" ht="15">
      <c r="A696" s="334" t="s">
        <v>1377</v>
      </c>
      <c r="B696" s="334" t="s">
        <v>1378</v>
      </c>
      <c r="C696" s="218"/>
      <c r="D696" s="218"/>
      <c r="E696" s="334" t="s">
        <v>173</v>
      </c>
      <c r="F696" s="306">
        <f t="shared" si="10"/>
        <v>15.459968999999999</v>
      </c>
      <c r="G696" s="335">
        <v>0.37</v>
      </c>
    </row>
    <row r="697" spans="1:7" ht="15">
      <c r="A697" s="334" t="s">
        <v>1379</v>
      </c>
      <c r="B697" s="334" t="s">
        <v>1380</v>
      </c>
      <c r="C697" s="218"/>
      <c r="D697" s="218"/>
      <c r="E697" s="334" t="s">
        <v>173</v>
      </c>
      <c r="F697" s="306">
        <f t="shared" si="10"/>
        <v>9290.1878579999993</v>
      </c>
      <c r="G697" s="335">
        <v>222.34</v>
      </c>
    </row>
    <row r="698" spans="1:7" ht="15">
      <c r="A698" s="334" t="s">
        <v>1381</v>
      </c>
      <c r="B698" s="334" t="s">
        <v>1382</v>
      </c>
      <c r="C698" s="218"/>
      <c r="D698" s="218"/>
      <c r="E698" s="334" t="s">
        <v>173</v>
      </c>
      <c r="F698" s="306">
        <f t="shared" si="10"/>
        <v>9290.1878579999993</v>
      </c>
      <c r="G698" s="335">
        <v>222.34</v>
      </c>
    </row>
    <row r="699" spans="1:7" ht="15">
      <c r="A699" s="334" t="s">
        <v>1383</v>
      </c>
      <c r="B699" s="334" t="s">
        <v>1384</v>
      </c>
      <c r="C699" s="218"/>
      <c r="D699" s="218"/>
      <c r="E699" s="334" t="s">
        <v>173</v>
      </c>
      <c r="F699" s="306">
        <f t="shared" si="10"/>
        <v>9290.1878579999993</v>
      </c>
      <c r="G699" s="335">
        <v>222.34</v>
      </c>
    </row>
    <row r="700" spans="1:7" ht="15">
      <c r="A700" s="334" t="s">
        <v>1385</v>
      </c>
      <c r="B700" s="334" t="s">
        <v>1386</v>
      </c>
      <c r="C700" s="218"/>
      <c r="D700" s="218"/>
      <c r="E700" s="334" t="s">
        <v>173</v>
      </c>
      <c r="F700" s="306">
        <f t="shared" si="10"/>
        <v>9290.1878579999993</v>
      </c>
      <c r="G700" s="335">
        <v>222.34</v>
      </c>
    </row>
    <row r="701" spans="1:7" ht="15">
      <c r="A701" s="334" t="s">
        <v>1387</v>
      </c>
      <c r="B701" s="334" t="s">
        <v>1388</v>
      </c>
      <c r="C701" s="218"/>
      <c r="D701" s="218"/>
      <c r="E701" s="334" t="s">
        <v>173</v>
      </c>
      <c r="F701" s="306">
        <f t="shared" si="10"/>
        <v>9290.1878579999993</v>
      </c>
      <c r="G701" s="335">
        <v>222.34</v>
      </c>
    </row>
    <row r="702" spans="1:7" ht="15">
      <c r="A702" s="334" t="s">
        <v>1389</v>
      </c>
      <c r="B702" s="334" t="s">
        <v>1390</v>
      </c>
      <c r="C702" s="218"/>
      <c r="D702" s="218"/>
      <c r="E702" s="334" t="s">
        <v>173</v>
      </c>
      <c r="F702" s="306">
        <f t="shared" si="10"/>
        <v>9290.1878579999993</v>
      </c>
      <c r="G702" s="335">
        <v>222.34</v>
      </c>
    </row>
    <row r="703" spans="1:7" ht="15">
      <c r="A703" s="334" t="s">
        <v>1391</v>
      </c>
      <c r="B703" s="334" t="s">
        <v>1392</v>
      </c>
      <c r="C703" s="218"/>
      <c r="D703" s="218"/>
      <c r="E703" s="334" t="s">
        <v>173</v>
      </c>
      <c r="F703" s="306">
        <f t="shared" si="10"/>
        <v>9290.1878579999993</v>
      </c>
      <c r="G703" s="335">
        <v>222.34</v>
      </c>
    </row>
    <row r="704" spans="1:7" ht="15">
      <c r="A704" s="334" t="s">
        <v>1393</v>
      </c>
      <c r="B704" s="334" t="s">
        <v>1394</v>
      </c>
      <c r="C704" s="218"/>
      <c r="D704" s="218"/>
      <c r="E704" s="334" t="s">
        <v>173</v>
      </c>
      <c r="F704" s="306">
        <f t="shared" si="10"/>
        <v>9290.1878579999993</v>
      </c>
      <c r="G704" s="335">
        <v>222.34</v>
      </c>
    </row>
    <row r="705" spans="1:7" ht="15">
      <c r="A705" s="334" t="s">
        <v>1395</v>
      </c>
      <c r="B705" s="334" t="s">
        <v>1396</v>
      </c>
      <c r="C705" s="218"/>
      <c r="D705" s="218"/>
      <c r="E705" s="334" t="s">
        <v>173</v>
      </c>
      <c r="F705" s="306">
        <f t="shared" si="10"/>
        <v>9290.1878579999993</v>
      </c>
      <c r="G705" s="335">
        <v>222.34</v>
      </c>
    </row>
    <row r="706" spans="1:7" ht="15">
      <c r="A706" s="334" t="s">
        <v>1397</v>
      </c>
      <c r="B706" s="334" t="s">
        <v>1398</v>
      </c>
      <c r="C706" s="218"/>
      <c r="D706" s="218"/>
      <c r="E706" s="334" t="s">
        <v>173</v>
      </c>
      <c r="F706" s="306">
        <f t="shared" si="10"/>
        <v>9290.1878579999993</v>
      </c>
      <c r="G706" s="335">
        <v>222.34</v>
      </c>
    </row>
    <row r="707" spans="1:7" ht="15">
      <c r="A707" s="334" t="s">
        <v>1399</v>
      </c>
      <c r="B707" s="334" t="s">
        <v>1400</v>
      </c>
      <c r="C707" s="218"/>
      <c r="D707" s="218"/>
      <c r="E707" s="334" t="s">
        <v>173</v>
      </c>
      <c r="F707" s="306">
        <f t="shared" si="10"/>
        <v>9290.1878579999993</v>
      </c>
      <c r="G707" s="335">
        <v>222.34</v>
      </c>
    </row>
    <row r="708" spans="1:7" ht="15">
      <c r="A708" s="334" t="s">
        <v>1401</v>
      </c>
      <c r="B708" s="334" t="s">
        <v>1402</v>
      </c>
      <c r="C708" s="218"/>
      <c r="D708" s="218"/>
      <c r="E708" s="334" t="s">
        <v>173</v>
      </c>
      <c r="F708" s="306">
        <f t="shared" ref="F708:F771" si="11">G708*$G$1</f>
        <v>9290.1878579999993</v>
      </c>
      <c r="G708" s="335">
        <v>222.34</v>
      </c>
    </row>
    <row r="709" spans="1:7" ht="15">
      <c r="A709" s="334" t="s">
        <v>1403</v>
      </c>
      <c r="B709" s="334" t="s">
        <v>1404</v>
      </c>
      <c r="C709" s="218"/>
      <c r="D709" s="218"/>
      <c r="E709" s="334" t="s">
        <v>173</v>
      </c>
      <c r="F709" s="306">
        <f t="shared" si="11"/>
        <v>9290.1878579999993</v>
      </c>
      <c r="G709" s="335">
        <v>222.34</v>
      </c>
    </row>
    <row r="710" spans="1:7" ht="15">
      <c r="A710" s="334" t="s">
        <v>1405</v>
      </c>
      <c r="B710" s="334" t="s">
        <v>1406</v>
      </c>
      <c r="C710" s="218"/>
      <c r="D710" s="218"/>
      <c r="E710" s="334" t="s">
        <v>173</v>
      </c>
      <c r="F710" s="306">
        <f t="shared" si="11"/>
        <v>9290.1878579999993</v>
      </c>
      <c r="G710" s="335">
        <v>222.34</v>
      </c>
    </row>
    <row r="711" spans="1:7" ht="15">
      <c r="A711" s="334" t="s">
        <v>1407</v>
      </c>
      <c r="B711" s="334" t="s">
        <v>1408</v>
      </c>
      <c r="C711" s="218"/>
      <c r="D711" s="218"/>
      <c r="E711" s="334" t="s">
        <v>173</v>
      </c>
      <c r="F711" s="306">
        <f t="shared" si="11"/>
        <v>9290.1878579999993</v>
      </c>
      <c r="G711" s="335">
        <v>222.34</v>
      </c>
    </row>
    <row r="712" spans="1:7" ht="15">
      <c r="A712" s="334" t="s">
        <v>1409</v>
      </c>
      <c r="B712" s="334" t="s">
        <v>1410</v>
      </c>
      <c r="C712" s="218"/>
      <c r="D712" s="218"/>
      <c r="E712" s="334" t="s">
        <v>173</v>
      </c>
      <c r="F712" s="306">
        <f t="shared" si="11"/>
        <v>9290.1878579999993</v>
      </c>
      <c r="G712" s="335">
        <v>222.34</v>
      </c>
    </row>
    <row r="713" spans="1:7" ht="15">
      <c r="A713" s="334" t="s">
        <v>21321</v>
      </c>
      <c r="B713" s="334" t="s">
        <v>21322</v>
      </c>
      <c r="C713" s="218"/>
      <c r="D713" s="218"/>
      <c r="E713" s="334" t="s">
        <v>173</v>
      </c>
      <c r="F713" s="306">
        <f t="shared" si="11"/>
        <v>9153.1373219999987</v>
      </c>
      <c r="G713" s="335">
        <v>219.06</v>
      </c>
    </row>
    <row r="714" spans="1:7" ht="15">
      <c r="A714" s="334" t="s">
        <v>1411</v>
      </c>
      <c r="B714" s="334" t="s">
        <v>1412</v>
      </c>
      <c r="C714" s="218"/>
      <c r="D714" s="218"/>
      <c r="E714" s="334" t="s">
        <v>173</v>
      </c>
      <c r="F714" s="306">
        <f t="shared" si="11"/>
        <v>535.24919699999998</v>
      </c>
      <c r="G714" s="335">
        <v>12.81</v>
      </c>
    </row>
    <row r="715" spans="1:7" ht="15">
      <c r="A715" s="334" t="s">
        <v>1413</v>
      </c>
      <c r="B715" s="334" t="s">
        <v>21323</v>
      </c>
      <c r="C715" s="218"/>
      <c r="D715" s="218"/>
      <c r="E715" s="334" t="s">
        <v>173</v>
      </c>
      <c r="F715" s="306">
        <f t="shared" si="11"/>
        <v>12655.029218999998</v>
      </c>
      <c r="G715" s="335">
        <v>302.87</v>
      </c>
    </row>
    <row r="716" spans="1:7" ht="15">
      <c r="A716" s="334" t="s">
        <v>1414</v>
      </c>
      <c r="B716" s="334" t="s">
        <v>1415</v>
      </c>
      <c r="C716" s="218"/>
      <c r="D716" s="218"/>
      <c r="E716" s="334" t="s">
        <v>173</v>
      </c>
      <c r="F716" s="306">
        <f t="shared" si="11"/>
        <v>12655.029218999998</v>
      </c>
      <c r="G716" s="335">
        <v>302.87</v>
      </c>
    </row>
    <row r="717" spans="1:7" ht="15">
      <c r="A717" s="334" t="s">
        <v>1416</v>
      </c>
      <c r="B717" s="334" t="s">
        <v>1417</v>
      </c>
      <c r="C717" s="218"/>
      <c r="D717" s="218"/>
      <c r="E717" s="334" t="s">
        <v>173</v>
      </c>
      <c r="F717" s="306">
        <f t="shared" si="11"/>
        <v>16147.310864999998</v>
      </c>
      <c r="G717" s="335">
        <v>386.45</v>
      </c>
    </row>
    <row r="718" spans="1:7" ht="15">
      <c r="A718" s="334" t="s">
        <v>1418</v>
      </c>
      <c r="B718" s="334" t="s">
        <v>1419</v>
      </c>
      <c r="C718" s="218"/>
      <c r="D718" s="218"/>
      <c r="E718" s="334" t="s">
        <v>173</v>
      </c>
      <c r="F718" s="306">
        <f t="shared" si="11"/>
        <v>16147.310864999998</v>
      </c>
      <c r="G718" s="335">
        <v>386.45</v>
      </c>
    </row>
    <row r="719" spans="1:7" ht="15">
      <c r="A719" s="334" t="s">
        <v>1420</v>
      </c>
      <c r="B719" s="334" t="s">
        <v>1421</v>
      </c>
      <c r="C719" s="218"/>
      <c r="D719" s="218"/>
      <c r="E719" s="334" t="s">
        <v>173</v>
      </c>
      <c r="F719" s="306">
        <f t="shared" si="11"/>
        <v>16147.310864999998</v>
      </c>
      <c r="G719" s="335">
        <v>386.45</v>
      </c>
    </row>
    <row r="720" spans="1:7" ht="15">
      <c r="A720" s="334" t="s">
        <v>1422</v>
      </c>
      <c r="B720" s="334" t="s">
        <v>21324</v>
      </c>
      <c r="C720" s="218"/>
      <c r="D720" s="218"/>
      <c r="E720" s="334" t="s">
        <v>173</v>
      </c>
      <c r="F720" s="306">
        <f t="shared" si="11"/>
        <v>9290.1878579999993</v>
      </c>
      <c r="G720" s="335">
        <v>222.34</v>
      </c>
    </row>
    <row r="721" spans="1:7" ht="15">
      <c r="A721" s="334" t="s">
        <v>1423</v>
      </c>
      <c r="B721" s="334" t="s">
        <v>1424</v>
      </c>
      <c r="C721" s="218"/>
      <c r="D721" s="218"/>
      <c r="E721" s="334" t="s">
        <v>173</v>
      </c>
      <c r="F721" s="306">
        <f t="shared" si="11"/>
        <v>535.24919699999998</v>
      </c>
      <c r="G721" s="335">
        <v>12.81</v>
      </c>
    </row>
    <row r="722" spans="1:7" ht="15">
      <c r="A722" s="334" t="s">
        <v>1425</v>
      </c>
      <c r="B722" s="334" t="s">
        <v>1426</v>
      </c>
      <c r="C722" s="218"/>
      <c r="D722" s="218"/>
      <c r="E722" s="334" t="s">
        <v>173</v>
      </c>
      <c r="F722" s="306">
        <f t="shared" si="11"/>
        <v>705.72669299999995</v>
      </c>
      <c r="G722" s="335">
        <v>16.89</v>
      </c>
    </row>
    <row r="723" spans="1:7" ht="15">
      <c r="A723" s="334" t="s">
        <v>1427</v>
      </c>
      <c r="B723" s="334" t="s">
        <v>1428</v>
      </c>
      <c r="C723" s="218"/>
      <c r="D723" s="218"/>
      <c r="E723" s="334" t="s">
        <v>173</v>
      </c>
      <c r="F723" s="306">
        <f t="shared" si="11"/>
        <v>854.47666499999991</v>
      </c>
      <c r="G723" s="335">
        <v>20.45</v>
      </c>
    </row>
    <row r="724" spans="1:7" ht="15">
      <c r="A724" s="334" t="s">
        <v>1429</v>
      </c>
      <c r="B724" s="334" t="s">
        <v>1430</v>
      </c>
      <c r="C724" s="218"/>
      <c r="D724" s="218"/>
      <c r="E724" s="334" t="s">
        <v>173</v>
      </c>
      <c r="F724" s="306">
        <f t="shared" si="11"/>
        <v>1189.164102</v>
      </c>
      <c r="G724" s="335">
        <v>28.46</v>
      </c>
    </row>
    <row r="725" spans="1:7" ht="15">
      <c r="A725" s="334" t="s">
        <v>1431</v>
      </c>
      <c r="B725" s="334" t="s">
        <v>1432</v>
      </c>
      <c r="C725" s="218"/>
      <c r="D725" s="218"/>
      <c r="E725" s="334" t="s">
        <v>173</v>
      </c>
      <c r="F725" s="306">
        <f t="shared" si="11"/>
        <v>705.72669299999995</v>
      </c>
      <c r="G725" s="335">
        <v>16.89</v>
      </c>
    </row>
    <row r="726" spans="1:7" ht="15">
      <c r="A726" s="334" t="s">
        <v>1433</v>
      </c>
      <c r="B726" s="334" t="s">
        <v>1434</v>
      </c>
      <c r="C726" s="218"/>
      <c r="D726" s="218"/>
      <c r="E726" s="334" t="s">
        <v>173</v>
      </c>
      <c r="F726" s="306">
        <f t="shared" si="11"/>
        <v>854.47666499999991</v>
      </c>
      <c r="G726" s="335">
        <v>20.45</v>
      </c>
    </row>
    <row r="727" spans="1:7" ht="15">
      <c r="A727" s="334" t="s">
        <v>1435</v>
      </c>
      <c r="B727" s="334" t="s">
        <v>1436</v>
      </c>
      <c r="C727" s="218"/>
      <c r="D727" s="218"/>
      <c r="E727" s="334" t="s">
        <v>173</v>
      </c>
      <c r="F727" s="306">
        <f t="shared" si="11"/>
        <v>1189.164102</v>
      </c>
      <c r="G727" s="335">
        <v>28.46</v>
      </c>
    </row>
    <row r="728" spans="1:7" ht="15">
      <c r="A728" s="334" t="s">
        <v>1437</v>
      </c>
      <c r="B728" s="334" t="s">
        <v>1438</v>
      </c>
      <c r="C728" s="218"/>
      <c r="D728" s="218"/>
      <c r="E728" s="334" t="s">
        <v>173</v>
      </c>
      <c r="F728" s="306">
        <f t="shared" si="11"/>
        <v>705.72669299999995</v>
      </c>
      <c r="G728" s="335">
        <v>16.89</v>
      </c>
    </row>
    <row r="729" spans="1:7" ht="15">
      <c r="A729" s="334" t="s">
        <v>1439</v>
      </c>
      <c r="B729" s="334" t="s">
        <v>1440</v>
      </c>
      <c r="C729" s="218"/>
      <c r="D729" s="218"/>
      <c r="E729" s="334" t="s">
        <v>173</v>
      </c>
      <c r="F729" s="306">
        <f t="shared" si="11"/>
        <v>854.47666499999991</v>
      </c>
      <c r="G729" s="335">
        <v>20.45</v>
      </c>
    </row>
    <row r="730" spans="1:7" ht="15">
      <c r="A730" s="334" t="s">
        <v>1441</v>
      </c>
      <c r="B730" s="334" t="s">
        <v>1442</v>
      </c>
      <c r="C730" s="218"/>
      <c r="D730" s="218"/>
      <c r="E730" s="334" t="s">
        <v>173</v>
      </c>
      <c r="F730" s="306">
        <f t="shared" si="11"/>
        <v>1189.164102</v>
      </c>
      <c r="G730" s="335">
        <v>28.46</v>
      </c>
    </row>
    <row r="731" spans="1:7" ht="15">
      <c r="A731" s="334" t="s">
        <v>1443</v>
      </c>
      <c r="B731" s="334" t="s">
        <v>1444</v>
      </c>
      <c r="C731" s="218"/>
      <c r="D731" s="218"/>
      <c r="E731" s="334" t="s">
        <v>173</v>
      </c>
      <c r="F731" s="306">
        <f t="shared" si="11"/>
        <v>705.72669299999995</v>
      </c>
      <c r="G731" s="335">
        <v>16.89</v>
      </c>
    </row>
    <row r="732" spans="1:7" ht="15">
      <c r="A732" s="334" t="s">
        <v>1445</v>
      </c>
      <c r="B732" s="334" t="s">
        <v>1446</v>
      </c>
      <c r="C732" s="218"/>
      <c r="D732" s="218"/>
      <c r="E732" s="334" t="s">
        <v>173</v>
      </c>
      <c r="F732" s="306">
        <f t="shared" si="11"/>
        <v>854.47666499999991</v>
      </c>
      <c r="G732" s="335">
        <v>20.45</v>
      </c>
    </row>
    <row r="733" spans="1:7" ht="15">
      <c r="A733" s="334" t="s">
        <v>1447</v>
      </c>
      <c r="B733" s="334" t="s">
        <v>1448</v>
      </c>
      <c r="C733" s="218"/>
      <c r="D733" s="218"/>
      <c r="E733" s="334" t="s">
        <v>173</v>
      </c>
      <c r="F733" s="306">
        <f t="shared" si="11"/>
        <v>1189.164102</v>
      </c>
      <c r="G733" s="335">
        <v>28.46</v>
      </c>
    </row>
    <row r="734" spans="1:7" ht="15">
      <c r="A734" s="334" t="s">
        <v>1449</v>
      </c>
      <c r="B734" s="334" t="s">
        <v>1450</v>
      </c>
      <c r="C734" s="218"/>
      <c r="D734" s="218"/>
      <c r="E734" s="334" t="s">
        <v>173</v>
      </c>
      <c r="F734" s="306">
        <f t="shared" si="11"/>
        <v>854.47666499999991</v>
      </c>
      <c r="G734" s="335">
        <v>20.45</v>
      </c>
    </row>
    <row r="735" spans="1:7" ht="15">
      <c r="A735" s="334" t="s">
        <v>1451</v>
      </c>
      <c r="B735" s="334" t="s">
        <v>1452</v>
      </c>
      <c r="C735" s="218"/>
      <c r="D735" s="218"/>
      <c r="E735" s="334" t="s">
        <v>173</v>
      </c>
      <c r="F735" s="306">
        <f t="shared" si="11"/>
        <v>854.47666499999991</v>
      </c>
      <c r="G735" s="335">
        <v>20.45</v>
      </c>
    </row>
    <row r="736" spans="1:7" ht="15">
      <c r="A736" s="334" t="s">
        <v>1453</v>
      </c>
      <c r="B736" s="334" t="s">
        <v>1454</v>
      </c>
      <c r="C736" s="218"/>
      <c r="D736" s="218"/>
      <c r="E736" s="334" t="s">
        <v>173</v>
      </c>
      <c r="F736" s="306">
        <f t="shared" si="11"/>
        <v>854.47666499999991</v>
      </c>
      <c r="G736" s="335">
        <v>20.45</v>
      </c>
    </row>
    <row r="737" spans="1:7" ht="15">
      <c r="A737" s="334" t="s">
        <v>1455</v>
      </c>
      <c r="B737" s="334" t="s">
        <v>1456</v>
      </c>
      <c r="C737" s="218"/>
      <c r="D737" s="218"/>
      <c r="E737" s="334" t="s">
        <v>173</v>
      </c>
      <c r="F737" s="306">
        <f t="shared" si="11"/>
        <v>854.47666499999991</v>
      </c>
      <c r="G737" s="335">
        <v>20.45</v>
      </c>
    </row>
    <row r="738" spans="1:7" ht="15">
      <c r="A738" s="334" t="s">
        <v>1457</v>
      </c>
      <c r="B738" s="334" t="s">
        <v>1458</v>
      </c>
      <c r="C738" s="218"/>
      <c r="D738" s="218"/>
      <c r="E738" s="334" t="s">
        <v>173</v>
      </c>
      <c r="F738" s="306">
        <f t="shared" si="11"/>
        <v>1189.164102</v>
      </c>
      <c r="G738" s="335">
        <v>28.46</v>
      </c>
    </row>
    <row r="739" spans="1:7" ht="15">
      <c r="A739" s="334" t="s">
        <v>1459</v>
      </c>
      <c r="B739" s="334" t="s">
        <v>1460</v>
      </c>
      <c r="C739" s="218"/>
      <c r="D739" s="218"/>
      <c r="E739" s="334" t="s">
        <v>173</v>
      </c>
      <c r="F739" s="306">
        <f t="shared" si="11"/>
        <v>854.47666499999991</v>
      </c>
      <c r="G739" s="335">
        <v>20.45</v>
      </c>
    </row>
    <row r="740" spans="1:7" ht="15">
      <c r="A740" s="334" t="s">
        <v>1461</v>
      </c>
      <c r="B740" s="334" t="s">
        <v>1462</v>
      </c>
      <c r="C740" s="218"/>
      <c r="D740" s="218"/>
      <c r="E740" s="334" t="s">
        <v>173</v>
      </c>
      <c r="F740" s="306">
        <f t="shared" si="11"/>
        <v>1189.164102</v>
      </c>
      <c r="G740" s="335">
        <v>28.46</v>
      </c>
    </row>
    <row r="741" spans="1:7" ht="15">
      <c r="A741" s="334" t="s">
        <v>1463</v>
      </c>
      <c r="B741" s="334" t="s">
        <v>1464</v>
      </c>
      <c r="C741" s="218"/>
      <c r="D741" s="218"/>
      <c r="E741" s="334" t="s">
        <v>173</v>
      </c>
      <c r="F741" s="306">
        <f t="shared" si="11"/>
        <v>854.47666499999991</v>
      </c>
      <c r="G741" s="335">
        <v>20.45</v>
      </c>
    </row>
    <row r="742" spans="1:7" ht="15">
      <c r="A742" s="334" t="s">
        <v>1465</v>
      </c>
      <c r="B742" s="334" t="s">
        <v>1466</v>
      </c>
      <c r="C742" s="218"/>
      <c r="D742" s="218"/>
      <c r="E742" s="334" t="s">
        <v>173</v>
      </c>
      <c r="F742" s="306">
        <f t="shared" si="11"/>
        <v>854.47666499999991</v>
      </c>
      <c r="G742" s="335">
        <v>20.45</v>
      </c>
    </row>
    <row r="743" spans="1:7" ht="15">
      <c r="A743" s="334" t="s">
        <v>1467</v>
      </c>
      <c r="B743" s="334" t="s">
        <v>1468</v>
      </c>
      <c r="C743" s="218"/>
      <c r="D743" s="218"/>
      <c r="E743" s="334" t="s">
        <v>173</v>
      </c>
      <c r="F743" s="306">
        <f t="shared" si="11"/>
        <v>854.47666499999991</v>
      </c>
      <c r="G743" s="335">
        <v>20.45</v>
      </c>
    </row>
    <row r="744" spans="1:7" ht="15">
      <c r="A744" s="334" t="s">
        <v>1469</v>
      </c>
      <c r="B744" s="334" t="s">
        <v>1470</v>
      </c>
      <c r="C744" s="218"/>
      <c r="D744" s="218"/>
      <c r="E744" s="334" t="s">
        <v>173</v>
      </c>
      <c r="F744" s="306">
        <f t="shared" si="11"/>
        <v>1111.0285829999998</v>
      </c>
      <c r="G744" s="335">
        <v>26.59</v>
      </c>
    </row>
    <row r="745" spans="1:7" ht="15">
      <c r="A745" s="334" t="s">
        <v>1471</v>
      </c>
      <c r="B745" s="334" t="s">
        <v>1472</v>
      </c>
      <c r="C745" s="218"/>
      <c r="D745" s="218"/>
      <c r="E745" s="334" t="s">
        <v>173</v>
      </c>
      <c r="F745" s="306">
        <f t="shared" si="11"/>
        <v>705.72669299999995</v>
      </c>
      <c r="G745" s="335">
        <v>16.89</v>
      </c>
    </row>
    <row r="746" spans="1:7" ht="15">
      <c r="A746" s="334" t="s">
        <v>1473</v>
      </c>
      <c r="B746" s="334" t="s">
        <v>1474</v>
      </c>
      <c r="C746" s="218"/>
      <c r="D746" s="218"/>
      <c r="E746" s="334" t="s">
        <v>173</v>
      </c>
      <c r="F746" s="306">
        <f t="shared" si="11"/>
        <v>854.47666499999991</v>
      </c>
      <c r="G746" s="335">
        <v>20.45</v>
      </c>
    </row>
    <row r="747" spans="1:7" ht="15">
      <c r="A747" s="334" t="s">
        <v>1475</v>
      </c>
      <c r="B747" s="334" t="s">
        <v>1476</v>
      </c>
      <c r="C747" s="218"/>
      <c r="D747" s="218"/>
      <c r="E747" s="334" t="s">
        <v>173</v>
      </c>
      <c r="F747" s="306">
        <f t="shared" si="11"/>
        <v>1189.164102</v>
      </c>
      <c r="G747" s="335">
        <v>28.46</v>
      </c>
    </row>
    <row r="748" spans="1:7" ht="15">
      <c r="A748" s="334" t="s">
        <v>1477</v>
      </c>
      <c r="B748" s="334" t="s">
        <v>1478</v>
      </c>
      <c r="C748" s="218"/>
      <c r="D748" s="218"/>
      <c r="E748" s="334" t="s">
        <v>173</v>
      </c>
      <c r="F748" s="306">
        <f t="shared" si="11"/>
        <v>854.47666499999991</v>
      </c>
      <c r="G748" s="335">
        <v>20.45</v>
      </c>
    </row>
    <row r="749" spans="1:7" ht="15">
      <c r="A749" s="334" t="s">
        <v>1479</v>
      </c>
      <c r="B749" s="334" t="s">
        <v>1480</v>
      </c>
      <c r="C749" s="218"/>
      <c r="D749" s="218"/>
      <c r="E749" s="334" t="s">
        <v>173</v>
      </c>
      <c r="F749" s="306">
        <f t="shared" si="11"/>
        <v>854.47666499999991</v>
      </c>
      <c r="G749" s="335">
        <v>20.45</v>
      </c>
    </row>
    <row r="750" spans="1:7" ht="15">
      <c r="A750" s="334" t="s">
        <v>1481</v>
      </c>
      <c r="B750" s="334" t="s">
        <v>1482</v>
      </c>
      <c r="C750" s="218"/>
      <c r="D750" s="218"/>
      <c r="E750" s="334" t="s">
        <v>173</v>
      </c>
      <c r="F750" s="306">
        <f t="shared" si="11"/>
        <v>854.47666499999991</v>
      </c>
      <c r="G750" s="335">
        <v>20.45</v>
      </c>
    </row>
    <row r="751" spans="1:7" ht="15">
      <c r="A751" s="334" t="s">
        <v>1483</v>
      </c>
      <c r="B751" s="334" t="s">
        <v>1484</v>
      </c>
      <c r="C751" s="218"/>
      <c r="D751" s="218"/>
      <c r="E751" s="334" t="s">
        <v>173</v>
      </c>
      <c r="F751" s="306">
        <f t="shared" si="11"/>
        <v>854.47666499999991</v>
      </c>
      <c r="G751" s="335">
        <v>20.45</v>
      </c>
    </row>
    <row r="752" spans="1:7" ht="15">
      <c r="A752" s="334" t="s">
        <v>1485</v>
      </c>
      <c r="B752" s="334" t="s">
        <v>1486</v>
      </c>
      <c r="C752" s="218"/>
      <c r="D752" s="218"/>
      <c r="E752" s="334" t="s">
        <v>173</v>
      </c>
      <c r="F752" s="306">
        <f t="shared" si="11"/>
        <v>1189.164102</v>
      </c>
      <c r="G752" s="335">
        <v>28.46</v>
      </c>
    </row>
    <row r="753" spans="1:7" ht="15">
      <c r="A753" s="334" t="s">
        <v>1487</v>
      </c>
      <c r="B753" s="334" t="s">
        <v>1488</v>
      </c>
      <c r="C753" s="218"/>
      <c r="D753" s="218"/>
      <c r="E753" s="334" t="s">
        <v>173</v>
      </c>
      <c r="F753" s="306">
        <f t="shared" si="11"/>
        <v>854.47666499999991</v>
      </c>
      <c r="G753" s="335">
        <v>20.45</v>
      </c>
    </row>
    <row r="754" spans="1:7" ht="15">
      <c r="A754" s="334" t="s">
        <v>1489</v>
      </c>
      <c r="B754" s="334" t="s">
        <v>1490</v>
      </c>
      <c r="C754" s="218"/>
      <c r="D754" s="218"/>
      <c r="E754" s="334" t="s">
        <v>173</v>
      </c>
      <c r="F754" s="306">
        <f t="shared" si="11"/>
        <v>854.47666499999991</v>
      </c>
      <c r="G754" s="335">
        <v>20.45</v>
      </c>
    </row>
    <row r="755" spans="1:7" ht="15">
      <c r="A755" s="334" t="s">
        <v>1491</v>
      </c>
      <c r="B755" s="334" t="s">
        <v>1492</v>
      </c>
      <c r="C755" s="218"/>
      <c r="D755" s="218"/>
      <c r="E755" s="334" t="s">
        <v>173</v>
      </c>
      <c r="F755" s="306">
        <f t="shared" si="11"/>
        <v>854.47666499999991</v>
      </c>
      <c r="G755" s="335">
        <v>20.45</v>
      </c>
    </row>
    <row r="756" spans="1:7" ht="15">
      <c r="A756" s="334" t="s">
        <v>1493</v>
      </c>
      <c r="B756" s="334" t="s">
        <v>1494</v>
      </c>
      <c r="C756" s="218"/>
      <c r="D756" s="218"/>
      <c r="E756" s="334" t="s">
        <v>173</v>
      </c>
      <c r="F756" s="306">
        <f t="shared" si="11"/>
        <v>854.47666499999991</v>
      </c>
      <c r="G756" s="335">
        <v>20.45</v>
      </c>
    </row>
    <row r="757" spans="1:7" ht="15">
      <c r="A757" s="334" t="s">
        <v>1495</v>
      </c>
      <c r="B757" s="334" t="s">
        <v>1496</v>
      </c>
      <c r="C757" s="218"/>
      <c r="D757" s="218"/>
      <c r="E757" s="334" t="s">
        <v>173</v>
      </c>
      <c r="F757" s="306">
        <f t="shared" si="11"/>
        <v>854.47666499999991</v>
      </c>
      <c r="G757" s="335">
        <v>20.45</v>
      </c>
    </row>
    <row r="758" spans="1:7" ht="15">
      <c r="A758" s="334" t="s">
        <v>1497</v>
      </c>
      <c r="B758" s="334" t="s">
        <v>1498</v>
      </c>
      <c r="C758" s="218"/>
      <c r="D758" s="218"/>
      <c r="E758" s="334" t="s">
        <v>173</v>
      </c>
      <c r="F758" s="306">
        <f t="shared" si="11"/>
        <v>1040.8319669999998</v>
      </c>
      <c r="G758" s="335">
        <v>24.91</v>
      </c>
    </row>
    <row r="759" spans="1:7" ht="15">
      <c r="A759" s="334" t="s">
        <v>1499</v>
      </c>
      <c r="B759" s="334" t="s">
        <v>1500</v>
      </c>
      <c r="C759" s="218"/>
      <c r="D759" s="218"/>
      <c r="E759" s="334" t="s">
        <v>173</v>
      </c>
      <c r="F759" s="306">
        <f t="shared" si="11"/>
        <v>1040.8319669999998</v>
      </c>
      <c r="G759" s="335">
        <v>24.91</v>
      </c>
    </row>
    <row r="760" spans="1:7" ht="15">
      <c r="A760" s="334" t="s">
        <v>1501</v>
      </c>
      <c r="B760" s="334" t="s">
        <v>1502</v>
      </c>
      <c r="C760" s="218"/>
      <c r="D760" s="218"/>
      <c r="E760" s="334" t="s">
        <v>173</v>
      </c>
      <c r="F760" s="306">
        <f t="shared" si="11"/>
        <v>1040.8319669999998</v>
      </c>
      <c r="G760" s="335">
        <v>24.91</v>
      </c>
    </row>
    <row r="761" spans="1:7" ht="15">
      <c r="A761" s="334" t="s">
        <v>1503</v>
      </c>
      <c r="B761" s="334" t="s">
        <v>1504</v>
      </c>
      <c r="C761" s="218"/>
      <c r="D761" s="218"/>
      <c r="E761" s="334" t="s">
        <v>173</v>
      </c>
      <c r="F761" s="306">
        <f t="shared" si="11"/>
        <v>1040.8319669999998</v>
      </c>
      <c r="G761" s="335">
        <v>24.91</v>
      </c>
    </row>
    <row r="762" spans="1:7" ht="15">
      <c r="A762" s="334" t="s">
        <v>1505</v>
      </c>
      <c r="B762" s="334" t="s">
        <v>1506</v>
      </c>
      <c r="C762" s="218"/>
      <c r="D762" s="218"/>
      <c r="E762" s="334" t="s">
        <v>173</v>
      </c>
      <c r="F762" s="306">
        <f t="shared" si="11"/>
        <v>854.47666499999991</v>
      </c>
      <c r="G762" s="335">
        <v>20.45</v>
      </c>
    </row>
    <row r="763" spans="1:7" ht="15">
      <c r="A763" s="334" t="s">
        <v>1507</v>
      </c>
      <c r="B763" s="334" t="s">
        <v>1508</v>
      </c>
      <c r="C763" s="218"/>
      <c r="D763" s="218"/>
      <c r="E763" s="334" t="s">
        <v>173</v>
      </c>
      <c r="F763" s="306">
        <f t="shared" si="11"/>
        <v>854.47666499999991</v>
      </c>
      <c r="G763" s="335">
        <v>20.45</v>
      </c>
    </row>
    <row r="764" spans="1:7" ht="15">
      <c r="A764" s="334" t="s">
        <v>1509</v>
      </c>
      <c r="B764" s="334" t="s">
        <v>1510</v>
      </c>
      <c r="C764" s="218"/>
      <c r="D764" s="218"/>
      <c r="E764" s="334" t="s">
        <v>173</v>
      </c>
      <c r="F764" s="306">
        <f t="shared" si="11"/>
        <v>854.47666499999991</v>
      </c>
      <c r="G764" s="335">
        <v>20.45</v>
      </c>
    </row>
    <row r="765" spans="1:7" ht="15">
      <c r="A765" s="334" t="s">
        <v>1511</v>
      </c>
      <c r="B765" s="334" t="s">
        <v>1512</v>
      </c>
      <c r="C765" s="218"/>
      <c r="D765" s="218"/>
      <c r="E765" s="334" t="s">
        <v>173</v>
      </c>
      <c r="F765" s="306">
        <f t="shared" si="11"/>
        <v>854.47666499999991</v>
      </c>
      <c r="G765" s="335">
        <v>20.45</v>
      </c>
    </row>
    <row r="766" spans="1:7" ht="15">
      <c r="A766" s="334" t="s">
        <v>1513</v>
      </c>
      <c r="B766" s="334" t="s">
        <v>1514</v>
      </c>
      <c r="C766" s="218"/>
      <c r="D766" s="218"/>
      <c r="E766" s="334" t="s">
        <v>173</v>
      </c>
      <c r="F766" s="306">
        <f t="shared" si="11"/>
        <v>705.72669299999995</v>
      </c>
      <c r="G766" s="335">
        <v>16.89</v>
      </c>
    </row>
    <row r="767" spans="1:7" ht="15">
      <c r="A767" s="334" t="s">
        <v>1515</v>
      </c>
      <c r="B767" s="334" t="s">
        <v>1516</v>
      </c>
      <c r="C767" s="218"/>
      <c r="D767" s="218"/>
      <c r="E767" s="334" t="s">
        <v>173</v>
      </c>
      <c r="F767" s="306">
        <f t="shared" si="11"/>
        <v>854.47666499999991</v>
      </c>
      <c r="G767" s="335">
        <v>20.45</v>
      </c>
    </row>
    <row r="768" spans="1:7" ht="15">
      <c r="A768" s="334" t="s">
        <v>1517</v>
      </c>
      <c r="B768" s="334" t="s">
        <v>1518</v>
      </c>
      <c r="C768" s="218"/>
      <c r="D768" s="218"/>
      <c r="E768" s="334" t="s">
        <v>173</v>
      </c>
      <c r="F768" s="306">
        <f t="shared" si="11"/>
        <v>1189.164102</v>
      </c>
      <c r="G768" s="335">
        <v>28.46</v>
      </c>
    </row>
    <row r="769" spans="1:7" ht="15">
      <c r="A769" s="334" t="s">
        <v>1519</v>
      </c>
      <c r="B769" s="334" t="s">
        <v>1520</v>
      </c>
      <c r="C769" s="218"/>
      <c r="D769" s="218"/>
      <c r="E769" s="334" t="s">
        <v>173</v>
      </c>
      <c r="F769" s="306">
        <f t="shared" si="11"/>
        <v>1189.164102</v>
      </c>
      <c r="G769" s="335">
        <v>28.46</v>
      </c>
    </row>
    <row r="770" spans="1:7" ht="15">
      <c r="A770" s="334" t="s">
        <v>1521</v>
      </c>
      <c r="B770" s="334" t="s">
        <v>1522</v>
      </c>
      <c r="C770" s="218"/>
      <c r="D770" s="218"/>
      <c r="E770" s="334" t="s">
        <v>173</v>
      </c>
      <c r="F770" s="306">
        <f t="shared" si="11"/>
        <v>1189.164102</v>
      </c>
      <c r="G770" s="335">
        <v>28.46</v>
      </c>
    </row>
    <row r="771" spans="1:7" ht="15">
      <c r="A771" s="334" t="s">
        <v>1523</v>
      </c>
      <c r="B771" s="334" t="s">
        <v>1524</v>
      </c>
      <c r="C771" s="218"/>
      <c r="D771" s="218"/>
      <c r="E771" s="334" t="s">
        <v>173</v>
      </c>
      <c r="F771" s="306">
        <f t="shared" si="11"/>
        <v>1189.164102</v>
      </c>
      <c r="G771" s="335">
        <v>28.46</v>
      </c>
    </row>
    <row r="772" spans="1:7" ht="15">
      <c r="A772" s="334" t="s">
        <v>1525</v>
      </c>
      <c r="B772" s="334" t="s">
        <v>1526</v>
      </c>
      <c r="C772" s="218"/>
      <c r="D772" s="218"/>
      <c r="E772" s="334" t="s">
        <v>173</v>
      </c>
      <c r="F772" s="306">
        <f t="shared" ref="F772:F835" si="12">G772*$G$1</f>
        <v>705.72669299999995</v>
      </c>
      <c r="G772" s="335">
        <v>16.89</v>
      </c>
    </row>
    <row r="773" spans="1:7" ht="15">
      <c r="A773" s="334" t="s">
        <v>21325</v>
      </c>
      <c r="B773" s="334" t="s">
        <v>21326</v>
      </c>
      <c r="C773" s="218"/>
      <c r="D773" s="218"/>
      <c r="E773" s="334" t="s">
        <v>173</v>
      </c>
      <c r="F773" s="306">
        <f t="shared" si="12"/>
        <v>705.72669299999995</v>
      </c>
      <c r="G773" s="335">
        <v>16.89</v>
      </c>
    </row>
    <row r="774" spans="1:7" ht="15">
      <c r="A774" s="334" t="s">
        <v>21327</v>
      </c>
      <c r="B774" s="334" t="s">
        <v>21328</v>
      </c>
      <c r="C774" s="218"/>
      <c r="D774" s="218"/>
      <c r="E774" s="334" t="s">
        <v>173</v>
      </c>
      <c r="F774" s="306">
        <f t="shared" si="12"/>
        <v>1189.164102</v>
      </c>
      <c r="G774" s="335">
        <v>28.46</v>
      </c>
    </row>
    <row r="775" spans="1:7" ht="15">
      <c r="A775" s="334" t="s">
        <v>21329</v>
      </c>
      <c r="B775" s="334" t="s">
        <v>21330</v>
      </c>
      <c r="C775" s="218"/>
      <c r="D775" s="218"/>
      <c r="E775" s="334" t="s">
        <v>173</v>
      </c>
      <c r="F775" s="306">
        <f t="shared" si="12"/>
        <v>1189.164102</v>
      </c>
      <c r="G775" s="335">
        <v>28.46</v>
      </c>
    </row>
    <row r="776" spans="1:7" ht="15">
      <c r="A776" s="334" t="s">
        <v>21331</v>
      </c>
      <c r="B776" s="334" t="s">
        <v>21332</v>
      </c>
      <c r="C776" s="218"/>
      <c r="D776" s="218"/>
      <c r="E776" s="334" t="s">
        <v>173</v>
      </c>
      <c r="F776" s="306">
        <f t="shared" si="12"/>
        <v>1189.164102</v>
      </c>
      <c r="G776" s="335">
        <v>28.46</v>
      </c>
    </row>
    <row r="777" spans="1:7" ht="15">
      <c r="A777" s="334" t="s">
        <v>21333</v>
      </c>
      <c r="B777" s="334" t="s">
        <v>21334</v>
      </c>
      <c r="C777" s="218"/>
      <c r="D777" s="218"/>
      <c r="E777" s="334" t="s">
        <v>173</v>
      </c>
      <c r="F777" s="306">
        <f t="shared" si="12"/>
        <v>1189.164102</v>
      </c>
      <c r="G777" s="335">
        <v>28.46</v>
      </c>
    </row>
    <row r="778" spans="1:7" ht="15">
      <c r="A778" s="334" t="s">
        <v>21335</v>
      </c>
      <c r="B778" s="334" t="s">
        <v>21336</v>
      </c>
      <c r="C778" s="218"/>
      <c r="D778" s="218"/>
      <c r="E778" s="334" t="s">
        <v>173</v>
      </c>
      <c r="F778" s="306">
        <f t="shared" si="12"/>
        <v>1189.164102</v>
      </c>
      <c r="G778" s="335">
        <v>28.46</v>
      </c>
    </row>
    <row r="779" spans="1:7" ht="15">
      <c r="A779" s="334" t="s">
        <v>21337</v>
      </c>
      <c r="B779" s="334" t="s">
        <v>21338</v>
      </c>
      <c r="C779" s="218"/>
      <c r="D779" s="218"/>
      <c r="E779" s="334" t="s">
        <v>173</v>
      </c>
      <c r="F779" s="306">
        <f t="shared" si="12"/>
        <v>1189.164102</v>
      </c>
      <c r="G779" s="335">
        <v>28.46</v>
      </c>
    </row>
    <row r="780" spans="1:7" ht="15">
      <c r="A780" s="334" t="s">
        <v>21339</v>
      </c>
      <c r="B780" s="334" t="s">
        <v>21340</v>
      </c>
      <c r="C780" s="218"/>
      <c r="D780" s="218"/>
      <c r="E780" s="334" t="s">
        <v>173</v>
      </c>
      <c r="F780" s="306">
        <f t="shared" si="12"/>
        <v>1189.164102</v>
      </c>
      <c r="G780" s="335">
        <v>28.46</v>
      </c>
    </row>
    <row r="781" spans="1:7" ht="15">
      <c r="A781" s="334" t="s">
        <v>21341</v>
      </c>
      <c r="B781" s="334" t="s">
        <v>21342</v>
      </c>
      <c r="C781" s="218"/>
      <c r="D781" s="218"/>
      <c r="E781" s="334" t="s">
        <v>173</v>
      </c>
      <c r="F781" s="306">
        <f t="shared" si="12"/>
        <v>1189.164102</v>
      </c>
      <c r="G781" s="335">
        <v>28.46</v>
      </c>
    </row>
    <row r="782" spans="1:7" ht="15">
      <c r="A782" s="334" t="s">
        <v>21343</v>
      </c>
      <c r="B782" s="334" t="s">
        <v>21344</v>
      </c>
      <c r="C782" s="218"/>
      <c r="D782" s="218"/>
      <c r="E782" s="334" t="s">
        <v>173</v>
      </c>
      <c r="F782" s="306">
        <f t="shared" si="12"/>
        <v>1189.164102</v>
      </c>
      <c r="G782" s="335">
        <v>28.46</v>
      </c>
    </row>
    <row r="783" spans="1:7" ht="15">
      <c r="A783" s="334" t="s">
        <v>21345</v>
      </c>
      <c r="B783" s="334" t="s">
        <v>21346</v>
      </c>
      <c r="C783" s="218"/>
      <c r="D783" s="218"/>
      <c r="E783" s="334" t="s">
        <v>173</v>
      </c>
      <c r="F783" s="306">
        <f t="shared" si="12"/>
        <v>1189.164102</v>
      </c>
      <c r="G783" s="335">
        <v>28.46</v>
      </c>
    </row>
    <row r="784" spans="1:7" ht="15">
      <c r="A784" s="334" t="s">
        <v>21347</v>
      </c>
      <c r="B784" s="334" t="s">
        <v>21348</v>
      </c>
      <c r="C784" s="218"/>
      <c r="D784" s="218"/>
      <c r="E784" s="334" t="s">
        <v>173</v>
      </c>
      <c r="F784" s="306">
        <f t="shared" si="12"/>
        <v>1189.164102</v>
      </c>
      <c r="G784" s="335">
        <v>28.46</v>
      </c>
    </row>
    <row r="785" spans="1:7" ht="15">
      <c r="A785" s="334" t="s">
        <v>21349</v>
      </c>
      <c r="B785" s="334" t="s">
        <v>21350</v>
      </c>
      <c r="C785" s="218"/>
      <c r="D785" s="218"/>
      <c r="E785" s="334" t="s">
        <v>173</v>
      </c>
      <c r="F785" s="306">
        <f t="shared" si="12"/>
        <v>1189.164102</v>
      </c>
      <c r="G785" s="335">
        <v>28.46</v>
      </c>
    </row>
    <row r="786" spans="1:7" ht="15">
      <c r="A786" s="334" t="s">
        <v>21351</v>
      </c>
      <c r="B786" s="334" t="s">
        <v>21352</v>
      </c>
      <c r="C786" s="218"/>
      <c r="D786" s="218"/>
      <c r="E786" s="334" t="s">
        <v>173</v>
      </c>
      <c r="F786" s="306">
        <f t="shared" si="12"/>
        <v>1189.164102</v>
      </c>
      <c r="G786" s="335">
        <v>28.46</v>
      </c>
    </row>
    <row r="787" spans="1:7" ht="15">
      <c r="A787" s="334" t="s">
        <v>21353</v>
      </c>
      <c r="B787" s="334" t="s">
        <v>21354</v>
      </c>
      <c r="C787" s="218"/>
      <c r="D787" s="218"/>
      <c r="E787" s="334" t="s">
        <v>173</v>
      </c>
      <c r="F787" s="306">
        <f t="shared" si="12"/>
        <v>1189.164102</v>
      </c>
      <c r="G787" s="335">
        <v>28.46</v>
      </c>
    </row>
    <row r="788" spans="1:7" ht="15">
      <c r="A788" s="334" t="s">
        <v>21355</v>
      </c>
      <c r="B788" s="334" t="s">
        <v>21356</v>
      </c>
      <c r="C788" s="218"/>
      <c r="D788" s="218"/>
      <c r="E788" s="334" t="s">
        <v>173</v>
      </c>
      <c r="F788" s="306">
        <f t="shared" si="12"/>
        <v>1189.164102</v>
      </c>
      <c r="G788" s="335">
        <v>28.46</v>
      </c>
    </row>
    <row r="789" spans="1:7" ht="15">
      <c r="A789" s="334" t="s">
        <v>21357</v>
      </c>
      <c r="B789" s="334" t="s">
        <v>21358</v>
      </c>
      <c r="C789" s="218"/>
      <c r="D789" s="218"/>
      <c r="E789" s="334" t="s">
        <v>173</v>
      </c>
      <c r="F789" s="306">
        <f t="shared" si="12"/>
        <v>1189.164102</v>
      </c>
      <c r="G789" s="335">
        <v>28.46</v>
      </c>
    </row>
    <row r="790" spans="1:7" ht="15">
      <c r="A790" s="334" t="s">
        <v>21359</v>
      </c>
      <c r="B790" s="334" t="s">
        <v>21360</v>
      </c>
      <c r="C790" s="218"/>
      <c r="D790" s="218"/>
      <c r="E790" s="334" t="s">
        <v>173</v>
      </c>
      <c r="F790" s="306">
        <f t="shared" si="12"/>
        <v>1375.5194039999999</v>
      </c>
      <c r="G790" s="335">
        <v>32.92</v>
      </c>
    </row>
    <row r="791" spans="1:7" ht="15">
      <c r="A791" s="334" t="s">
        <v>21361</v>
      </c>
      <c r="B791" s="334" t="s">
        <v>21362</v>
      </c>
      <c r="C791" s="218"/>
      <c r="D791" s="218"/>
      <c r="E791" s="334" t="s">
        <v>173</v>
      </c>
      <c r="F791" s="306">
        <f t="shared" si="12"/>
        <v>1375.5194039999999</v>
      </c>
      <c r="G791" s="335">
        <v>32.92</v>
      </c>
    </row>
    <row r="792" spans="1:7" ht="15">
      <c r="A792" s="334" t="s">
        <v>21363</v>
      </c>
      <c r="B792" s="334" t="s">
        <v>21364</v>
      </c>
      <c r="C792" s="218"/>
      <c r="D792" s="218"/>
      <c r="E792" s="334" t="s">
        <v>173</v>
      </c>
      <c r="F792" s="306">
        <f t="shared" si="12"/>
        <v>1375.5194039999999</v>
      </c>
      <c r="G792" s="335">
        <v>32.92</v>
      </c>
    </row>
    <row r="793" spans="1:7" ht="15">
      <c r="A793" s="334" t="s">
        <v>21365</v>
      </c>
      <c r="B793" s="334" t="s">
        <v>21366</v>
      </c>
      <c r="C793" s="218"/>
      <c r="D793" s="218"/>
      <c r="E793" s="334" t="s">
        <v>173</v>
      </c>
      <c r="F793" s="306">
        <f t="shared" si="12"/>
        <v>1375.5194039999999</v>
      </c>
      <c r="G793" s="335">
        <v>32.92</v>
      </c>
    </row>
    <row r="794" spans="1:7" ht="15">
      <c r="A794" s="334" t="s">
        <v>21367</v>
      </c>
      <c r="B794" s="334" t="s">
        <v>21368</v>
      </c>
      <c r="C794" s="218"/>
      <c r="D794" s="218"/>
      <c r="E794" s="334" t="s">
        <v>173</v>
      </c>
      <c r="F794" s="306">
        <f t="shared" si="12"/>
        <v>1189.164102</v>
      </c>
      <c r="G794" s="335">
        <v>28.46</v>
      </c>
    </row>
    <row r="795" spans="1:7" ht="15">
      <c r="A795" s="334" t="s">
        <v>21369</v>
      </c>
      <c r="B795" s="334" t="s">
        <v>21370</v>
      </c>
      <c r="C795" s="218"/>
      <c r="D795" s="218"/>
      <c r="E795" s="334" t="s">
        <v>173</v>
      </c>
      <c r="F795" s="306">
        <f t="shared" si="12"/>
        <v>1189.164102</v>
      </c>
      <c r="G795" s="335">
        <v>28.46</v>
      </c>
    </row>
    <row r="796" spans="1:7" ht="15">
      <c r="A796" s="334" t="s">
        <v>21371</v>
      </c>
      <c r="B796" s="334" t="s">
        <v>21372</v>
      </c>
      <c r="C796" s="218"/>
      <c r="D796" s="218"/>
      <c r="E796" s="334" t="s">
        <v>173</v>
      </c>
      <c r="F796" s="306">
        <f t="shared" si="12"/>
        <v>1189.164102</v>
      </c>
      <c r="G796" s="335">
        <v>28.46</v>
      </c>
    </row>
    <row r="797" spans="1:7" ht="15">
      <c r="A797" s="334" t="s">
        <v>21373</v>
      </c>
      <c r="B797" s="334" t="s">
        <v>21374</v>
      </c>
      <c r="C797" s="218"/>
      <c r="D797" s="218"/>
      <c r="E797" s="334" t="s">
        <v>173</v>
      </c>
      <c r="F797" s="306">
        <f t="shared" si="12"/>
        <v>1189.164102</v>
      </c>
      <c r="G797" s="335">
        <v>28.46</v>
      </c>
    </row>
    <row r="798" spans="1:7" ht="15">
      <c r="A798" s="334" t="s">
        <v>21375</v>
      </c>
      <c r="B798" s="334" t="s">
        <v>21376</v>
      </c>
      <c r="C798" s="218"/>
      <c r="D798" s="218"/>
      <c r="E798" s="334" t="s">
        <v>173</v>
      </c>
      <c r="F798" s="306">
        <f t="shared" si="12"/>
        <v>1189.164102</v>
      </c>
      <c r="G798" s="335">
        <v>28.46</v>
      </c>
    </row>
    <row r="799" spans="1:7" ht="15">
      <c r="A799" s="334" t="s">
        <v>21377</v>
      </c>
      <c r="B799" s="334" t="s">
        <v>21378</v>
      </c>
      <c r="C799" s="218"/>
      <c r="D799" s="218"/>
      <c r="E799" s="334" t="s">
        <v>173</v>
      </c>
      <c r="F799" s="306">
        <f t="shared" si="12"/>
        <v>1189.164102</v>
      </c>
      <c r="G799" s="335">
        <v>28.46</v>
      </c>
    </row>
    <row r="800" spans="1:7" ht="15">
      <c r="A800" s="334" t="s">
        <v>21379</v>
      </c>
      <c r="B800" s="334" t="s">
        <v>21380</v>
      </c>
      <c r="C800" s="218"/>
      <c r="D800" s="218"/>
      <c r="E800" s="334" t="s">
        <v>173</v>
      </c>
      <c r="F800" s="306">
        <f t="shared" si="12"/>
        <v>1189.164102</v>
      </c>
      <c r="G800" s="335">
        <v>28.46</v>
      </c>
    </row>
    <row r="801" spans="1:7" ht="15">
      <c r="A801" s="334" t="s">
        <v>21381</v>
      </c>
      <c r="B801" s="334" t="s">
        <v>21382</v>
      </c>
      <c r="C801" s="218"/>
      <c r="D801" s="218"/>
      <c r="E801" s="334" t="s">
        <v>173</v>
      </c>
      <c r="F801" s="306">
        <f t="shared" si="12"/>
        <v>1189.164102</v>
      </c>
      <c r="G801" s="335">
        <v>28.46</v>
      </c>
    </row>
    <row r="802" spans="1:7" ht="15">
      <c r="A802" s="334" t="s">
        <v>21383</v>
      </c>
      <c r="B802" s="334" t="s">
        <v>21384</v>
      </c>
      <c r="C802" s="218"/>
      <c r="D802" s="218"/>
      <c r="E802" s="334" t="s">
        <v>173</v>
      </c>
      <c r="F802" s="306">
        <f t="shared" si="12"/>
        <v>1189.164102</v>
      </c>
      <c r="G802" s="335">
        <v>28.46</v>
      </c>
    </row>
    <row r="803" spans="1:7" ht="15">
      <c r="A803" s="334" t="s">
        <v>21385</v>
      </c>
      <c r="B803" s="334" t="s">
        <v>21386</v>
      </c>
      <c r="C803" s="218"/>
      <c r="D803" s="218"/>
      <c r="E803" s="334" t="s">
        <v>173</v>
      </c>
      <c r="F803" s="306">
        <f t="shared" si="12"/>
        <v>854.47666499999991</v>
      </c>
      <c r="G803" s="335">
        <v>20.45</v>
      </c>
    </row>
    <row r="804" spans="1:7" ht="15">
      <c r="A804" s="334" t="s">
        <v>21387</v>
      </c>
      <c r="B804" s="334" t="s">
        <v>21388</v>
      </c>
      <c r="C804" s="218"/>
      <c r="D804" s="218"/>
      <c r="E804" s="334" t="s">
        <v>173</v>
      </c>
      <c r="F804" s="306">
        <f t="shared" si="12"/>
        <v>854.47666499999991</v>
      </c>
      <c r="G804" s="335">
        <v>20.45</v>
      </c>
    </row>
    <row r="805" spans="1:7" ht="15">
      <c r="A805" s="334" t="s">
        <v>21389</v>
      </c>
      <c r="B805" s="334" t="s">
        <v>21390</v>
      </c>
      <c r="C805" s="218"/>
      <c r="D805" s="218"/>
      <c r="E805" s="334" t="s">
        <v>173</v>
      </c>
      <c r="F805" s="306">
        <f t="shared" si="12"/>
        <v>854.47666499999991</v>
      </c>
      <c r="G805" s="335">
        <v>20.45</v>
      </c>
    </row>
    <row r="806" spans="1:7" ht="15">
      <c r="A806" s="334" t="s">
        <v>21391</v>
      </c>
      <c r="B806" s="334" t="s">
        <v>21392</v>
      </c>
      <c r="C806" s="218"/>
      <c r="D806" s="218"/>
      <c r="E806" s="334" t="s">
        <v>173</v>
      </c>
      <c r="F806" s="306">
        <f t="shared" si="12"/>
        <v>854.47666499999991</v>
      </c>
      <c r="G806" s="335">
        <v>20.45</v>
      </c>
    </row>
    <row r="807" spans="1:7" ht="15">
      <c r="A807" s="334" t="s">
        <v>21393</v>
      </c>
      <c r="B807" s="334" t="s">
        <v>21394</v>
      </c>
      <c r="C807" s="218"/>
      <c r="D807" s="218"/>
      <c r="E807" s="334" t="s">
        <v>173</v>
      </c>
      <c r="F807" s="306">
        <f t="shared" si="12"/>
        <v>854.47666499999991</v>
      </c>
      <c r="G807" s="335">
        <v>20.45</v>
      </c>
    </row>
    <row r="808" spans="1:7" ht="15">
      <c r="A808" s="334" t="s">
        <v>21395</v>
      </c>
      <c r="B808" s="334" t="s">
        <v>21396</v>
      </c>
      <c r="C808" s="218"/>
      <c r="D808" s="218"/>
      <c r="E808" s="334" t="s">
        <v>173</v>
      </c>
      <c r="F808" s="306">
        <f t="shared" si="12"/>
        <v>854.47666499999991</v>
      </c>
      <c r="G808" s="335">
        <v>20.45</v>
      </c>
    </row>
    <row r="809" spans="1:7" ht="15">
      <c r="A809" s="334" t="s">
        <v>21397</v>
      </c>
      <c r="B809" s="334" t="s">
        <v>21398</v>
      </c>
      <c r="C809" s="218"/>
      <c r="D809" s="218"/>
      <c r="E809" s="334" t="s">
        <v>173</v>
      </c>
      <c r="F809" s="306">
        <f t="shared" si="12"/>
        <v>854.47666499999991</v>
      </c>
      <c r="G809" s="335">
        <v>20.45</v>
      </c>
    </row>
    <row r="810" spans="1:7" ht="15">
      <c r="A810" s="334" t="s">
        <v>21399</v>
      </c>
      <c r="B810" s="334" t="s">
        <v>21400</v>
      </c>
      <c r="C810" s="218"/>
      <c r="D810" s="218"/>
      <c r="E810" s="334" t="s">
        <v>173</v>
      </c>
      <c r="F810" s="306">
        <f t="shared" si="12"/>
        <v>854.47666499999991</v>
      </c>
      <c r="G810" s="335">
        <v>20.45</v>
      </c>
    </row>
    <row r="811" spans="1:7" ht="15">
      <c r="A811" s="334" t="s">
        <v>21401</v>
      </c>
      <c r="B811" s="334" t="s">
        <v>21402</v>
      </c>
      <c r="C811" s="218"/>
      <c r="D811" s="218"/>
      <c r="E811" s="334" t="s">
        <v>173</v>
      </c>
      <c r="F811" s="306">
        <f t="shared" si="12"/>
        <v>854.47666499999991</v>
      </c>
      <c r="G811" s="335">
        <v>20.45</v>
      </c>
    </row>
    <row r="812" spans="1:7" ht="15">
      <c r="A812" s="334" t="s">
        <v>21403</v>
      </c>
      <c r="B812" s="334" t="s">
        <v>21404</v>
      </c>
      <c r="C812" s="218"/>
      <c r="D812" s="218"/>
      <c r="E812" s="334" t="s">
        <v>173</v>
      </c>
      <c r="F812" s="306">
        <f t="shared" si="12"/>
        <v>854.47666499999991</v>
      </c>
      <c r="G812" s="335">
        <v>20.45</v>
      </c>
    </row>
    <row r="813" spans="1:7" ht="15">
      <c r="A813" s="334" t="s">
        <v>21405</v>
      </c>
      <c r="B813" s="334" t="s">
        <v>21406</v>
      </c>
      <c r="C813" s="218"/>
      <c r="D813" s="218"/>
      <c r="E813" s="334" t="s">
        <v>173</v>
      </c>
      <c r="F813" s="306">
        <f t="shared" si="12"/>
        <v>1189.164102</v>
      </c>
      <c r="G813" s="335">
        <v>28.46</v>
      </c>
    </row>
    <row r="814" spans="1:7" ht="15">
      <c r="A814" s="334" t="s">
        <v>1527</v>
      </c>
      <c r="B814" s="334" t="s">
        <v>1528</v>
      </c>
      <c r="C814" s="218"/>
      <c r="D814" s="218"/>
      <c r="E814" s="334" t="s">
        <v>173</v>
      </c>
      <c r="F814" s="306">
        <f t="shared" si="12"/>
        <v>854.47666499999991</v>
      </c>
      <c r="G814" s="335">
        <v>20.45</v>
      </c>
    </row>
    <row r="815" spans="1:7" ht="15">
      <c r="A815" s="334" t="s">
        <v>1529</v>
      </c>
      <c r="B815" s="334" t="s">
        <v>1530</v>
      </c>
      <c r="C815" s="218"/>
      <c r="D815" s="218"/>
      <c r="E815" s="334" t="s">
        <v>173</v>
      </c>
      <c r="F815" s="306">
        <f t="shared" si="12"/>
        <v>854.47666499999991</v>
      </c>
      <c r="G815" s="335">
        <v>20.45</v>
      </c>
    </row>
    <row r="816" spans="1:7" ht="15">
      <c r="A816" s="334" t="s">
        <v>1531</v>
      </c>
      <c r="B816" s="334" t="s">
        <v>1532</v>
      </c>
      <c r="C816" s="218"/>
      <c r="D816" s="218"/>
      <c r="E816" s="334" t="s">
        <v>173</v>
      </c>
      <c r="F816" s="306">
        <f t="shared" si="12"/>
        <v>854.47666499999991</v>
      </c>
      <c r="G816" s="335">
        <v>20.45</v>
      </c>
    </row>
    <row r="817" spans="1:7" ht="15">
      <c r="A817" s="334" t="s">
        <v>1533</v>
      </c>
      <c r="B817" s="334" t="s">
        <v>1534</v>
      </c>
      <c r="C817" s="218"/>
      <c r="D817" s="218"/>
      <c r="E817" s="334" t="s">
        <v>173</v>
      </c>
      <c r="F817" s="306">
        <f t="shared" si="12"/>
        <v>854.47666499999991</v>
      </c>
      <c r="G817" s="335">
        <v>20.45</v>
      </c>
    </row>
    <row r="818" spans="1:7" ht="15">
      <c r="A818" s="334" t="s">
        <v>1535</v>
      </c>
      <c r="B818" s="334" t="s">
        <v>1536</v>
      </c>
      <c r="C818" s="218"/>
      <c r="D818" s="218"/>
      <c r="E818" s="334" t="s">
        <v>173</v>
      </c>
      <c r="F818" s="306">
        <f t="shared" si="12"/>
        <v>854.47666499999991</v>
      </c>
      <c r="G818" s="335">
        <v>20.45</v>
      </c>
    </row>
    <row r="819" spans="1:7" ht="15">
      <c r="A819" s="334" t="s">
        <v>1537</v>
      </c>
      <c r="B819" s="334" t="s">
        <v>1538</v>
      </c>
      <c r="C819" s="218"/>
      <c r="D819" s="218"/>
      <c r="E819" s="334" t="s">
        <v>173</v>
      </c>
      <c r="F819" s="306">
        <f t="shared" si="12"/>
        <v>854.47666499999991</v>
      </c>
      <c r="G819" s="335">
        <v>20.45</v>
      </c>
    </row>
    <row r="820" spans="1:7" ht="15">
      <c r="A820" s="334" t="s">
        <v>1539</v>
      </c>
      <c r="B820" s="334" t="s">
        <v>1540</v>
      </c>
      <c r="C820" s="218"/>
      <c r="D820" s="218"/>
      <c r="E820" s="334" t="s">
        <v>173</v>
      </c>
      <c r="F820" s="306">
        <f t="shared" si="12"/>
        <v>854.47666499999991</v>
      </c>
      <c r="G820" s="335">
        <v>20.45</v>
      </c>
    </row>
    <row r="821" spans="1:7" ht="15">
      <c r="A821" s="334" t="s">
        <v>1541</v>
      </c>
      <c r="B821" s="334" t="s">
        <v>1542</v>
      </c>
      <c r="C821" s="218"/>
      <c r="D821" s="218"/>
      <c r="E821" s="334" t="s">
        <v>173</v>
      </c>
      <c r="F821" s="306">
        <f t="shared" si="12"/>
        <v>854.47666499999991</v>
      </c>
      <c r="G821" s="335">
        <v>20.45</v>
      </c>
    </row>
    <row r="822" spans="1:7" ht="15">
      <c r="A822" s="334" t="s">
        <v>1543</v>
      </c>
      <c r="B822" s="334" t="s">
        <v>1544</v>
      </c>
      <c r="C822" s="218"/>
      <c r="D822" s="218"/>
      <c r="E822" s="334" t="s">
        <v>173</v>
      </c>
      <c r="F822" s="306">
        <f t="shared" si="12"/>
        <v>386.49922499999997</v>
      </c>
      <c r="G822" s="335">
        <v>9.25</v>
      </c>
    </row>
    <row r="823" spans="1:7" ht="15">
      <c r="A823" s="334" t="s">
        <v>1545</v>
      </c>
      <c r="B823" s="334" t="s">
        <v>1546</v>
      </c>
      <c r="C823" s="218"/>
      <c r="D823" s="218"/>
      <c r="E823" s="334" t="s">
        <v>173</v>
      </c>
      <c r="F823" s="306">
        <f t="shared" si="12"/>
        <v>386.49922499999997</v>
      </c>
      <c r="G823" s="335">
        <v>9.25</v>
      </c>
    </row>
    <row r="824" spans="1:7" ht="15">
      <c r="A824" s="334" t="s">
        <v>1547</v>
      </c>
      <c r="B824" s="334" t="s">
        <v>1548</v>
      </c>
      <c r="C824" s="218"/>
      <c r="D824" s="218"/>
      <c r="E824" s="334" t="s">
        <v>173</v>
      </c>
      <c r="F824" s="306">
        <f t="shared" si="12"/>
        <v>386.49922499999997</v>
      </c>
      <c r="G824" s="335">
        <v>9.25</v>
      </c>
    </row>
    <row r="825" spans="1:7" ht="15">
      <c r="A825" s="334" t="s">
        <v>1549</v>
      </c>
      <c r="B825" s="334" t="s">
        <v>1550</v>
      </c>
      <c r="C825" s="218"/>
      <c r="D825" s="218"/>
      <c r="E825" s="334" t="s">
        <v>173</v>
      </c>
      <c r="F825" s="306">
        <f t="shared" si="12"/>
        <v>386.49922499999997</v>
      </c>
      <c r="G825" s="335">
        <v>9.25</v>
      </c>
    </row>
    <row r="826" spans="1:7" ht="15">
      <c r="A826" s="334" t="s">
        <v>1551</v>
      </c>
      <c r="B826" s="334" t="s">
        <v>1552</v>
      </c>
      <c r="C826" s="218"/>
      <c r="D826" s="218"/>
      <c r="E826" s="334" t="s">
        <v>173</v>
      </c>
      <c r="F826" s="306">
        <f t="shared" si="12"/>
        <v>386.49922499999997</v>
      </c>
      <c r="G826" s="335">
        <v>9.25</v>
      </c>
    </row>
    <row r="827" spans="1:7" ht="15">
      <c r="A827" s="334" t="s">
        <v>1553</v>
      </c>
      <c r="B827" s="334" t="s">
        <v>1554</v>
      </c>
      <c r="C827" s="218"/>
      <c r="D827" s="218"/>
      <c r="E827" s="334" t="s">
        <v>173</v>
      </c>
      <c r="F827" s="306">
        <f t="shared" si="12"/>
        <v>386.49922499999997</v>
      </c>
      <c r="G827" s="335">
        <v>9.25</v>
      </c>
    </row>
    <row r="828" spans="1:7" ht="15">
      <c r="A828" s="334" t="s">
        <v>1555</v>
      </c>
      <c r="B828" s="334" t="s">
        <v>1556</v>
      </c>
      <c r="C828" s="218"/>
      <c r="D828" s="218"/>
      <c r="E828" s="334" t="s">
        <v>173</v>
      </c>
      <c r="F828" s="306">
        <f t="shared" si="12"/>
        <v>386.49922499999997</v>
      </c>
      <c r="G828" s="335">
        <v>9.25</v>
      </c>
    </row>
    <row r="829" spans="1:7" ht="15">
      <c r="A829" s="334" t="s">
        <v>1557</v>
      </c>
      <c r="B829" s="334" t="s">
        <v>1558</v>
      </c>
      <c r="C829" s="218"/>
      <c r="D829" s="218"/>
      <c r="E829" s="334" t="s">
        <v>173</v>
      </c>
      <c r="F829" s="306">
        <f t="shared" si="12"/>
        <v>386.49922499999997</v>
      </c>
      <c r="G829" s="335">
        <v>9.25</v>
      </c>
    </row>
    <row r="830" spans="1:7" ht="15">
      <c r="A830" s="334" t="s">
        <v>1559</v>
      </c>
      <c r="B830" s="334" t="s">
        <v>1560</v>
      </c>
      <c r="C830" s="218"/>
      <c r="D830" s="218"/>
      <c r="E830" s="334" t="s">
        <v>173</v>
      </c>
      <c r="F830" s="306">
        <f t="shared" si="12"/>
        <v>386.49922499999997</v>
      </c>
      <c r="G830" s="335">
        <v>9.25</v>
      </c>
    </row>
    <row r="831" spans="1:7" ht="15">
      <c r="A831" s="334" t="s">
        <v>1561</v>
      </c>
      <c r="B831" s="334" t="s">
        <v>1562</v>
      </c>
      <c r="C831" s="218"/>
      <c r="D831" s="218"/>
      <c r="E831" s="334" t="s">
        <v>173</v>
      </c>
      <c r="F831" s="306">
        <f t="shared" si="12"/>
        <v>386.49922499999997</v>
      </c>
      <c r="G831" s="335">
        <v>9.25</v>
      </c>
    </row>
    <row r="832" spans="1:7" ht="15">
      <c r="A832" s="334" t="s">
        <v>1563</v>
      </c>
      <c r="B832" s="334" t="s">
        <v>1564</v>
      </c>
      <c r="C832" s="218"/>
      <c r="D832" s="218"/>
      <c r="E832" s="334" t="s">
        <v>173</v>
      </c>
      <c r="F832" s="306">
        <f t="shared" si="12"/>
        <v>386.49922499999997</v>
      </c>
      <c r="G832" s="335">
        <v>9.25</v>
      </c>
    </row>
    <row r="833" spans="1:7" ht="15">
      <c r="A833" s="334" t="s">
        <v>1565</v>
      </c>
      <c r="B833" s="334" t="s">
        <v>1566</v>
      </c>
      <c r="C833" s="218"/>
      <c r="D833" s="218"/>
      <c r="E833" s="334" t="s">
        <v>173</v>
      </c>
      <c r="F833" s="306">
        <f t="shared" si="12"/>
        <v>386.49922499999997</v>
      </c>
      <c r="G833" s="335">
        <v>9.25</v>
      </c>
    </row>
    <row r="834" spans="1:7" ht="15">
      <c r="A834" s="334" t="s">
        <v>1567</v>
      </c>
      <c r="B834" s="334" t="s">
        <v>1568</v>
      </c>
      <c r="C834" s="218"/>
      <c r="D834" s="218"/>
      <c r="E834" s="334" t="s">
        <v>173</v>
      </c>
      <c r="F834" s="306">
        <f t="shared" si="12"/>
        <v>386.49922499999997</v>
      </c>
      <c r="G834" s="335">
        <v>9.25</v>
      </c>
    </row>
    <row r="835" spans="1:7" ht="15">
      <c r="A835" s="334" t="s">
        <v>1569</v>
      </c>
      <c r="B835" s="334" t="s">
        <v>1570</v>
      </c>
      <c r="C835" s="218"/>
      <c r="D835" s="218"/>
      <c r="E835" s="334" t="s">
        <v>173</v>
      </c>
      <c r="F835" s="306">
        <f t="shared" si="12"/>
        <v>386.49922499999997</v>
      </c>
      <c r="G835" s="335">
        <v>9.25</v>
      </c>
    </row>
    <row r="836" spans="1:7" ht="15">
      <c r="A836" s="334" t="s">
        <v>1571</v>
      </c>
      <c r="B836" s="334" t="s">
        <v>1572</v>
      </c>
      <c r="C836" s="218"/>
      <c r="D836" s="218"/>
      <c r="E836" s="334" t="s">
        <v>173</v>
      </c>
      <c r="F836" s="306">
        <f t="shared" ref="F836:F899" si="13">G836*$G$1</f>
        <v>386.49922499999997</v>
      </c>
      <c r="G836" s="335">
        <v>9.25</v>
      </c>
    </row>
    <row r="837" spans="1:7" ht="15">
      <c r="A837" s="334" t="s">
        <v>1573</v>
      </c>
      <c r="B837" s="334" t="s">
        <v>1574</v>
      </c>
      <c r="C837" s="218"/>
      <c r="D837" s="218"/>
      <c r="E837" s="334" t="s">
        <v>173</v>
      </c>
      <c r="F837" s="306">
        <f t="shared" si="13"/>
        <v>386.49922499999997</v>
      </c>
      <c r="G837" s="335">
        <v>9.25</v>
      </c>
    </row>
    <row r="838" spans="1:7" ht="15">
      <c r="A838" s="334" t="s">
        <v>1575</v>
      </c>
      <c r="B838" s="334" t="s">
        <v>1576</v>
      </c>
      <c r="C838" s="218"/>
      <c r="D838" s="218"/>
      <c r="E838" s="334" t="s">
        <v>173</v>
      </c>
      <c r="F838" s="306">
        <f t="shared" si="13"/>
        <v>386.49922499999997</v>
      </c>
      <c r="G838" s="335">
        <v>9.25</v>
      </c>
    </row>
    <row r="839" spans="1:7" ht="15">
      <c r="A839" s="334" t="s">
        <v>1577</v>
      </c>
      <c r="B839" s="334" t="s">
        <v>1578</v>
      </c>
      <c r="C839" s="218"/>
      <c r="D839" s="218"/>
      <c r="E839" s="334" t="s">
        <v>173</v>
      </c>
      <c r="F839" s="306">
        <f t="shared" si="13"/>
        <v>386.49922499999997</v>
      </c>
      <c r="G839" s="335">
        <v>9.25</v>
      </c>
    </row>
    <row r="840" spans="1:7" ht="15">
      <c r="A840" s="334" t="s">
        <v>1579</v>
      </c>
      <c r="B840" s="334" t="s">
        <v>1580</v>
      </c>
      <c r="C840" s="218"/>
      <c r="D840" s="218"/>
      <c r="E840" s="334" t="s">
        <v>173</v>
      </c>
      <c r="F840" s="306">
        <f t="shared" si="13"/>
        <v>386.49922499999997</v>
      </c>
      <c r="G840" s="335">
        <v>9.25</v>
      </c>
    </row>
    <row r="841" spans="1:7" ht="15">
      <c r="A841" s="334" t="s">
        <v>1581</v>
      </c>
      <c r="B841" s="334" t="s">
        <v>1582</v>
      </c>
      <c r="C841" s="218"/>
      <c r="D841" s="218"/>
      <c r="E841" s="334" t="s">
        <v>173</v>
      </c>
      <c r="F841" s="306">
        <f t="shared" si="13"/>
        <v>386.49922499999997</v>
      </c>
      <c r="G841" s="335">
        <v>9.25</v>
      </c>
    </row>
    <row r="842" spans="1:7" ht="15">
      <c r="A842" s="334" t="s">
        <v>1583</v>
      </c>
      <c r="B842" s="334" t="s">
        <v>1584</v>
      </c>
      <c r="C842" s="218"/>
      <c r="D842" s="218"/>
      <c r="E842" s="334" t="s">
        <v>173</v>
      </c>
      <c r="F842" s="306">
        <f t="shared" si="13"/>
        <v>386.49922499999997</v>
      </c>
      <c r="G842" s="335">
        <v>9.25</v>
      </c>
    </row>
    <row r="843" spans="1:7" ht="15">
      <c r="A843" s="334" t="s">
        <v>1585</v>
      </c>
      <c r="B843" s="334" t="s">
        <v>1586</v>
      </c>
      <c r="C843" s="218"/>
      <c r="D843" s="218"/>
      <c r="E843" s="334" t="s">
        <v>173</v>
      </c>
      <c r="F843" s="306">
        <f t="shared" si="13"/>
        <v>386.49922499999997</v>
      </c>
      <c r="G843" s="335">
        <v>9.25</v>
      </c>
    </row>
    <row r="844" spans="1:7" ht="15">
      <c r="A844" s="334" t="s">
        <v>1587</v>
      </c>
      <c r="B844" s="334" t="s">
        <v>1588</v>
      </c>
      <c r="C844" s="218"/>
      <c r="D844" s="218"/>
      <c r="E844" s="334" t="s">
        <v>173</v>
      </c>
      <c r="F844" s="306">
        <f t="shared" si="13"/>
        <v>386.49922499999997</v>
      </c>
      <c r="G844" s="335">
        <v>9.25</v>
      </c>
    </row>
    <row r="845" spans="1:7" ht="15">
      <c r="A845" s="334" t="s">
        <v>1589</v>
      </c>
      <c r="B845" s="334" t="s">
        <v>1590</v>
      </c>
      <c r="C845" s="218"/>
      <c r="D845" s="218"/>
      <c r="E845" s="334" t="s">
        <v>173</v>
      </c>
      <c r="F845" s="306">
        <f t="shared" si="13"/>
        <v>22.981034999999999</v>
      </c>
      <c r="G845" s="335">
        <v>0.55000000000000004</v>
      </c>
    </row>
    <row r="846" spans="1:7" ht="15">
      <c r="A846" s="334" t="s">
        <v>1591</v>
      </c>
      <c r="B846" s="334" t="s">
        <v>1592</v>
      </c>
      <c r="C846" s="218"/>
      <c r="D846" s="218"/>
      <c r="E846" s="334" t="s">
        <v>173</v>
      </c>
      <c r="F846" s="306">
        <f t="shared" si="13"/>
        <v>20.891849999999998</v>
      </c>
      <c r="G846" s="335">
        <v>0.5</v>
      </c>
    </row>
    <row r="847" spans="1:7" ht="15">
      <c r="A847" s="334" t="s">
        <v>1593</v>
      </c>
      <c r="B847" s="334" t="s">
        <v>1594</v>
      </c>
      <c r="C847" s="218"/>
      <c r="D847" s="218"/>
      <c r="E847" s="334" t="s">
        <v>173</v>
      </c>
      <c r="F847" s="306">
        <f t="shared" si="13"/>
        <v>24.234545999999995</v>
      </c>
      <c r="G847" s="335">
        <v>0.57999999999999996</v>
      </c>
    </row>
    <row r="848" spans="1:7" ht="15">
      <c r="A848" s="334" t="s">
        <v>1595</v>
      </c>
      <c r="B848" s="334" t="s">
        <v>1596</v>
      </c>
      <c r="C848" s="218"/>
      <c r="D848" s="218"/>
      <c r="E848" s="334" t="s">
        <v>173</v>
      </c>
      <c r="F848" s="306">
        <f t="shared" si="13"/>
        <v>19.220502</v>
      </c>
      <c r="G848" s="335">
        <v>0.46</v>
      </c>
    </row>
    <row r="849" spans="1:7" ht="15">
      <c r="A849" s="334" t="s">
        <v>1597</v>
      </c>
      <c r="B849" s="334" t="s">
        <v>1598</v>
      </c>
      <c r="C849" s="218"/>
      <c r="D849" s="218"/>
      <c r="E849" s="334" t="s">
        <v>173</v>
      </c>
      <c r="F849" s="306">
        <f t="shared" si="13"/>
        <v>129.11163299999998</v>
      </c>
      <c r="G849" s="335">
        <v>3.09</v>
      </c>
    </row>
    <row r="850" spans="1:7" ht="15">
      <c r="A850" s="334" t="s">
        <v>1599</v>
      </c>
      <c r="B850" s="334" t="s">
        <v>1600</v>
      </c>
      <c r="C850" s="218"/>
      <c r="D850" s="218"/>
      <c r="E850" s="334" t="s">
        <v>173</v>
      </c>
      <c r="F850" s="306">
        <f t="shared" si="13"/>
        <v>1263.5390879999998</v>
      </c>
      <c r="G850" s="335">
        <v>30.24</v>
      </c>
    </row>
    <row r="851" spans="1:7" ht="15">
      <c r="A851" s="334" t="s">
        <v>1601</v>
      </c>
      <c r="B851" s="334" t="s">
        <v>1602</v>
      </c>
      <c r="C851" s="218"/>
      <c r="D851" s="218"/>
      <c r="E851" s="334" t="s">
        <v>173</v>
      </c>
      <c r="F851" s="306">
        <f t="shared" si="13"/>
        <v>1263.5390879999998</v>
      </c>
      <c r="G851" s="335">
        <v>30.24</v>
      </c>
    </row>
    <row r="852" spans="1:7" ht="15">
      <c r="A852" s="334" t="s">
        <v>1603</v>
      </c>
      <c r="B852" s="334" t="s">
        <v>21407</v>
      </c>
      <c r="C852" s="218"/>
      <c r="D852" s="218"/>
      <c r="E852" s="334" t="s">
        <v>173</v>
      </c>
      <c r="F852" s="306">
        <f t="shared" si="13"/>
        <v>1263.5390879999998</v>
      </c>
      <c r="G852" s="335">
        <v>30.24</v>
      </c>
    </row>
    <row r="853" spans="1:7" ht="15">
      <c r="A853" s="334" t="s">
        <v>1604</v>
      </c>
      <c r="B853" s="334" t="s">
        <v>1605</v>
      </c>
      <c r="C853" s="218"/>
      <c r="D853" s="218"/>
      <c r="E853" s="334" t="s">
        <v>173</v>
      </c>
      <c r="F853" s="306">
        <f t="shared" si="13"/>
        <v>1263.5390879999998</v>
      </c>
      <c r="G853" s="335">
        <v>30.24</v>
      </c>
    </row>
    <row r="854" spans="1:7" ht="15">
      <c r="A854" s="334" t="s">
        <v>1606</v>
      </c>
      <c r="B854" s="334" t="s">
        <v>1607</v>
      </c>
      <c r="C854" s="218"/>
      <c r="D854" s="218"/>
      <c r="E854" s="334" t="s">
        <v>173</v>
      </c>
      <c r="F854" s="306">
        <f t="shared" si="13"/>
        <v>1263.5390879999998</v>
      </c>
      <c r="G854" s="335">
        <v>30.24</v>
      </c>
    </row>
    <row r="855" spans="1:7" ht="15">
      <c r="A855" s="334" t="s">
        <v>1608</v>
      </c>
      <c r="B855" s="334" t="s">
        <v>1609</v>
      </c>
      <c r="C855" s="218"/>
      <c r="D855" s="218"/>
      <c r="E855" s="334" t="s">
        <v>173</v>
      </c>
      <c r="F855" s="306">
        <f t="shared" si="13"/>
        <v>1263.5390879999998</v>
      </c>
      <c r="G855" s="335">
        <v>30.24</v>
      </c>
    </row>
    <row r="856" spans="1:7" ht="15">
      <c r="A856" s="334" t="s">
        <v>1610</v>
      </c>
      <c r="B856" s="334" t="s">
        <v>1611</v>
      </c>
      <c r="C856" s="218"/>
      <c r="D856" s="218"/>
      <c r="E856" s="334" t="s">
        <v>173</v>
      </c>
      <c r="F856" s="306">
        <f t="shared" si="13"/>
        <v>1263.5390879999998</v>
      </c>
      <c r="G856" s="335">
        <v>30.24</v>
      </c>
    </row>
    <row r="857" spans="1:7" ht="15">
      <c r="A857" s="334" t="s">
        <v>1612</v>
      </c>
      <c r="B857" s="334" t="s">
        <v>1613</v>
      </c>
      <c r="C857" s="218"/>
      <c r="D857" s="218"/>
      <c r="E857" s="334" t="s">
        <v>173</v>
      </c>
      <c r="F857" s="306">
        <f t="shared" si="13"/>
        <v>1263.5390879999998</v>
      </c>
      <c r="G857" s="335">
        <v>30.24</v>
      </c>
    </row>
    <row r="858" spans="1:7" ht="15">
      <c r="A858" s="334" t="s">
        <v>1614</v>
      </c>
      <c r="B858" s="334" t="s">
        <v>21408</v>
      </c>
      <c r="C858" s="218"/>
      <c r="D858" s="218"/>
      <c r="E858" s="334" t="s">
        <v>173</v>
      </c>
      <c r="F858" s="306">
        <f t="shared" si="13"/>
        <v>1263.5390879999998</v>
      </c>
      <c r="G858" s="335">
        <v>30.24</v>
      </c>
    </row>
    <row r="859" spans="1:7" ht="15">
      <c r="A859" s="334" t="s">
        <v>1615</v>
      </c>
      <c r="B859" s="334" t="s">
        <v>21409</v>
      </c>
      <c r="C859" s="218"/>
      <c r="D859" s="218"/>
      <c r="E859" s="334" t="s">
        <v>173</v>
      </c>
      <c r="F859" s="306">
        <f t="shared" si="13"/>
        <v>1389.7258619999998</v>
      </c>
      <c r="G859" s="335">
        <v>33.26</v>
      </c>
    </row>
    <row r="860" spans="1:7" ht="15">
      <c r="A860" s="334" t="s">
        <v>1616</v>
      </c>
      <c r="B860" s="334" t="s">
        <v>1617</v>
      </c>
      <c r="C860" s="218"/>
      <c r="D860" s="218"/>
      <c r="E860" s="334" t="s">
        <v>173</v>
      </c>
      <c r="F860" s="306">
        <f t="shared" si="13"/>
        <v>1389.7258619999998</v>
      </c>
      <c r="G860" s="335">
        <v>33.26</v>
      </c>
    </row>
    <row r="861" spans="1:7" ht="15">
      <c r="A861" s="334" t="s">
        <v>1618</v>
      </c>
      <c r="B861" s="334" t="s">
        <v>1619</v>
      </c>
      <c r="C861" s="218"/>
      <c r="D861" s="218"/>
      <c r="E861" s="334" t="s">
        <v>173</v>
      </c>
      <c r="F861" s="306">
        <f t="shared" si="13"/>
        <v>1389.7258619999998</v>
      </c>
      <c r="G861" s="335">
        <v>33.26</v>
      </c>
    </row>
    <row r="862" spans="1:7" ht="15">
      <c r="A862" s="334" t="s">
        <v>1620</v>
      </c>
      <c r="B862" s="334" t="s">
        <v>1621</v>
      </c>
      <c r="C862" s="218"/>
      <c r="D862" s="218"/>
      <c r="E862" s="334" t="s">
        <v>173</v>
      </c>
      <c r="F862" s="306">
        <f t="shared" si="13"/>
        <v>1389.7258619999998</v>
      </c>
      <c r="G862" s="335">
        <v>33.26</v>
      </c>
    </row>
    <row r="863" spans="1:7" ht="15">
      <c r="A863" s="334" t="s">
        <v>1622</v>
      </c>
      <c r="B863" s="334" t="s">
        <v>1623</v>
      </c>
      <c r="C863" s="218"/>
      <c r="D863" s="218"/>
      <c r="E863" s="334" t="s">
        <v>173</v>
      </c>
      <c r="F863" s="306">
        <f t="shared" si="13"/>
        <v>1263.5390879999998</v>
      </c>
      <c r="G863" s="335">
        <v>30.24</v>
      </c>
    </row>
    <row r="864" spans="1:7" ht="15">
      <c r="A864" s="334" t="s">
        <v>1624</v>
      </c>
      <c r="B864" s="334" t="s">
        <v>1625</v>
      </c>
      <c r="C864" s="218"/>
      <c r="D864" s="218"/>
      <c r="E864" s="334" t="s">
        <v>173</v>
      </c>
      <c r="F864" s="306">
        <f t="shared" si="13"/>
        <v>1263.5390879999998</v>
      </c>
      <c r="G864" s="335">
        <v>30.24</v>
      </c>
    </row>
    <row r="865" spans="1:7" ht="15">
      <c r="A865" s="334" t="s">
        <v>1626</v>
      </c>
      <c r="B865" s="334" t="s">
        <v>1627</v>
      </c>
      <c r="C865" s="218"/>
      <c r="D865" s="218"/>
      <c r="E865" s="334" t="s">
        <v>173</v>
      </c>
      <c r="F865" s="306">
        <f t="shared" si="13"/>
        <v>1389.7258619999998</v>
      </c>
      <c r="G865" s="335">
        <v>33.26</v>
      </c>
    </row>
    <row r="866" spans="1:7" ht="15">
      <c r="A866" s="334" t="s">
        <v>1628</v>
      </c>
      <c r="B866" s="334" t="s">
        <v>1629</v>
      </c>
      <c r="C866" s="218"/>
      <c r="D866" s="218"/>
      <c r="E866" s="334" t="s">
        <v>173</v>
      </c>
      <c r="F866" s="306">
        <f t="shared" si="13"/>
        <v>1263.5390879999998</v>
      </c>
      <c r="G866" s="335">
        <v>30.24</v>
      </c>
    </row>
    <row r="867" spans="1:7" ht="15">
      <c r="A867" s="334" t="s">
        <v>1630</v>
      </c>
      <c r="B867" s="334" t="s">
        <v>1631</v>
      </c>
      <c r="C867" s="218"/>
      <c r="D867" s="218"/>
      <c r="E867" s="334" t="s">
        <v>173</v>
      </c>
      <c r="F867" s="306">
        <f t="shared" si="13"/>
        <v>1263.5390879999998</v>
      </c>
      <c r="G867" s="335">
        <v>30.24</v>
      </c>
    </row>
    <row r="868" spans="1:7" ht="15">
      <c r="A868" s="334" t="s">
        <v>1632</v>
      </c>
      <c r="B868" s="334" t="s">
        <v>21410</v>
      </c>
      <c r="C868" s="218"/>
      <c r="D868" s="218"/>
      <c r="E868" s="334" t="s">
        <v>173</v>
      </c>
      <c r="F868" s="306">
        <f t="shared" si="13"/>
        <v>1263.5390879999998</v>
      </c>
      <c r="G868" s="335">
        <v>30.24</v>
      </c>
    </row>
    <row r="869" spans="1:7" ht="15">
      <c r="A869" s="334" t="s">
        <v>1633</v>
      </c>
      <c r="B869" s="334" t="s">
        <v>21411</v>
      </c>
      <c r="C869" s="218"/>
      <c r="D869" s="218"/>
      <c r="E869" s="334" t="s">
        <v>173</v>
      </c>
      <c r="F869" s="306">
        <f t="shared" si="13"/>
        <v>1263.5390879999998</v>
      </c>
      <c r="G869" s="335">
        <v>30.24</v>
      </c>
    </row>
    <row r="870" spans="1:7" ht="15">
      <c r="A870" s="334" t="s">
        <v>1634</v>
      </c>
      <c r="B870" s="334" t="s">
        <v>1635</v>
      </c>
      <c r="C870" s="218"/>
      <c r="D870" s="218"/>
      <c r="E870" s="334" t="s">
        <v>173</v>
      </c>
      <c r="F870" s="306">
        <f t="shared" si="13"/>
        <v>1263.5390879999998</v>
      </c>
      <c r="G870" s="335">
        <v>30.24</v>
      </c>
    </row>
    <row r="871" spans="1:7" ht="15">
      <c r="A871" s="334" t="s">
        <v>1636</v>
      </c>
      <c r="B871" s="334" t="s">
        <v>1637</v>
      </c>
      <c r="C871" s="218"/>
      <c r="D871" s="218"/>
      <c r="E871" s="334" t="s">
        <v>173</v>
      </c>
      <c r="F871" s="306">
        <f t="shared" si="13"/>
        <v>1263.5390879999998</v>
      </c>
      <c r="G871" s="335">
        <v>30.24</v>
      </c>
    </row>
    <row r="872" spans="1:7" ht="15">
      <c r="A872" s="334" t="s">
        <v>1638</v>
      </c>
      <c r="B872" s="334" t="s">
        <v>1639</v>
      </c>
      <c r="C872" s="218"/>
      <c r="D872" s="218"/>
      <c r="E872" s="334" t="s">
        <v>173</v>
      </c>
      <c r="F872" s="306">
        <f t="shared" si="13"/>
        <v>1263.5390879999998</v>
      </c>
      <c r="G872" s="335">
        <v>30.24</v>
      </c>
    </row>
    <row r="873" spans="1:7" ht="15">
      <c r="A873" s="334" t="s">
        <v>1640</v>
      </c>
      <c r="B873" s="334" t="s">
        <v>1641</v>
      </c>
      <c r="C873" s="218"/>
      <c r="D873" s="218"/>
      <c r="E873" s="334" t="s">
        <v>173</v>
      </c>
      <c r="F873" s="306">
        <f t="shared" si="13"/>
        <v>1263.5390879999998</v>
      </c>
      <c r="G873" s="335">
        <v>30.24</v>
      </c>
    </row>
    <row r="874" spans="1:7" ht="15">
      <c r="A874" s="334" t="s">
        <v>1642</v>
      </c>
      <c r="B874" s="334" t="s">
        <v>1643</v>
      </c>
      <c r="C874" s="218"/>
      <c r="D874" s="218"/>
      <c r="E874" s="334" t="s">
        <v>173</v>
      </c>
      <c r="F874" s="306">
        <f t="shared" si="13"/>
        <v>1561.0390319999999</v>
      </c>
      <c r="G874" s="335">
        <v>37.36</v>
      </c>
    </row>
    <row r="875" spans="1:7" ht="15">
      <c r="A875" s="334" t="s">
        <v>1644</v>
      </c>
      <c r="B875" s="334" t="s">
        <v>1645</v>
      </c>
      <c r="C875" s="218"/>
      <c r="D875" s="218"/>
      <c r="E875" s="334" t="s">
        <v>173</v>
      </c>
      <c r="F875" s="306">
        <f t="shared" si="13"/>
        <v>1561.0390319999999</v>
      </c>
      <c r="G875" s="335">
        <v>37.36</v>
      </c>
    </row>
    <row r="876" spans="1:7" ht="15">
      <c r="A876" s="334" t="s">
        <v>1646</v>
      </c>
      <c r="B876" s="334" t="s">
        <v>21412</v>
      </c>
      <c r="C876" s="218"/>
      <c r="D876" s="218"/>
      <c r="E876" s="334" t="s">
        <v>173</v>
      </c>
      <c r="F876" s="306">
        <f t="shared" si="13"/>
        <v>1227.187269</v>
      </c>
      <c r="G876" s="335">
        <v>29.37</v>
      </c>
    </row>
    <row r="877" spans="1:7" ht="15">
      <c r="A877" s="334" t="s">
        <v>1647</v>
      </c>
      <c r="B877" s="334" t="s">
        <v>21413</v>
      </c>
      <c r="C877" s="218"/>
      <c r="D877" s="218"/>
      <c r="E877" s="334" t="s">
        <v>173</v>
      </c>
      <c r="F877" s="306">
        <f t="shared" si="13"/>
        <v>1227.187269</v>
      </c>
      <c r="G877" s="335">
        <v>29.37</v>
      </c>
    </row>
    <row r="878" spans="1:7" ht="15">
      <c r="A878" s="334" t="s">
        <v>1648</v>
      </c>
      <c r="B878" s="334" t="s">
        <v>21414</v>
      </c>
      <c r="C878" s="218"/>
      <c r="D878" s="218"/>
      <c r="E878" s="334" t="s">
        <v>173</v>
      </c>
      <c r="F878" s="306">
        <f t="shared" si="13"/>
        <v>1227.187269</v>
      </c>
      <c r="G878" s="335">
        <v>29.37</v>
      </c>
    </row>
    <row r="879" spans="1:7" ht="15">
      <c r="A879" s="334" t="s">
        <v>21415</v>
      </c>
      <c r="B879" s="334" t="s">
        <v>21416</v>
      </c>
      <c r="C879" s="218"/>
      <c r="D879" s="218"/>
      <c r="E879" s="334" t="s">
        <v>173</v>
      </c>
      <c r="F879" s="306">
        <f t="shared" si="13"/>
        <v>1227.187269</v>
      </c>
      <c r="G879" s="335">
        <v>29.37</v>
      </c>
    </row>
    <row r="880" spans="1:7" ht="15">
      <c r="A880" s="334" t="s">
        <v>21417</v>
      </c>
      <c r="B880" s="334" t="s">
        <v>21418</v>
      </c>
      <c r="C880" s="218"/>
      <c r="D880" s="218"/>
      <c r="E880" s="334" t="s">
        <v>173</v>
      </c>
      <c r="F880" s="306">
        <f t="shared" si="13"/>
        <v>1227.187269</v>
      </c>
      <c r="G880" s="335">
        <v>29.37</v>
      </c>
    </row>
    <row r="881" spans="1:7" ht="15">
      <c r="A881" s="334" t="s">
        <v>21419</v>
      </c>
      <c r="B881" s="334" t="s">
        <v>21420</v>
      </c>
      <c r="C881" s="218"/>
      <c r="D881" s="218"/>
      <c r="E881" s="334" t="s">
        <v>173</v>
      </c>
      <c r="F881" s="306">
        <f t="shared" si="13"/>
        <v>1227.187269</v>
      </c>
      <c r="G881" s="335">
        <v>29.37</v>
      </c>
    </row>
    <row r="882" spans="1:7" ht="15">
      <c r="A882" s="334" t="s">
        <v>21421</v>
      </c>
      <c r="B882" s="334" t="s">
        <v>21422</v>
      </c>
      <c r="C882" s="218"/>
      <c r="D882" s="218"/>
      <c r="E882" s="334" t="s">
        <v>173</v>
      </c>
      <c r="F882" s="306">
        <f t="shared" si="13"/>
        <v>1227.187269</v>
      </c>
      <c r="G882" s="335">
        <v>29.37</v>
      </c>
    </row>
    <row r="883" spans="1:7" ht="15">
      <c r="A883" s="334" t="s">
        <v>21423</v>
      </c>
      <c r="B883" s="334" t="s">
        <v>21424</v>
      </c>
      <c r="C883" s="218"/>
      <c r="D883" s="218"/>
      <c r="E883" s="334" t="s">
        <v>173</v>
      </c>
      <c r="F883" s="306">
        <f t="shared" si="13"/>
        <v>1227.187269</v>
      </c>
      <c r="G883" s="335">
        <v>29.37</v>
      </c>
    </row>
    <row r="884" spans="1:7" ht="15">
      <c r="A884" s="334" t="s">
        <v>21425</v>
      </c>
      <c r="B884" s="334" t="s">
        <v>21426</v>
      </c>
      <c r="C884" s="218"/>
      <c r="D884" s="218"/>
      <c r="E884" s="334" t="s">
        <v>173</v>
      </c>
      <c r="F884" s="306">
        <f t="shared" si="13"/>
        <v>1227.187269</v>
      </c>
      <c r="G884" s="335">
        <v>29.37</v>
      </c>
    </row>
    <row r="885" spans="1:7" ht="15">
      <c r="A885" s="334" t="s">
        <v>21427</v>
      </c>
      <c r="B885" s="334" t="s">
        <v>21428</v>
      </c>
      <c r="C885" s="218"/>
      <c r="D885" s="218"/>
      <c r="E885" s="334" t="s">
        <v>173</v>
      </c>
      <c r="F885" s="306">
        <f t="shared" si="13"/>
        <v>1227.187269</v>
      </c>
      <c r="G885" s="335">
        <v>29.37</v>
      </c>
    </row>
    <row r="886" spans="1:7" ht="15">
      <c r="A886" s="334" t="s">
        <v>21429</v>
      </c>
      <c r="B886" s="334" t="s">
        <v>21430</v>
      </c>
      <c r="C886" s="218"/>
      <c r="D886" s="218"/>
      <c r="E886" s="334" t="s">
        <v>173</v>
      </c>
      <c r="F886" s="306">
        <f t="shared" si="13"/>
        <v>1227.187269</v>
      </c>
      <c r="G886" s="335">
        <v>29.37</v>
      </c>
    </row>
    <row r="887" spans="1:7" ht="15">
      <c r="A887" s="334" t="s">
        <v>21431</v>
      </c>
      <c r="B887" s="334" t="s">
        <v>21432</v>
      </c>
      <c r="C887" s="218"/>
      <c r="D887" s="218"/>
      <c r="E887" s="334" t="s">
        <v>173</v>
      </c>
      <c r="F887" s="306">
        <f t="shared" si="13"/>
        <v>1227.187269</v>
      </c>
      <c r="G887" s="335">
        <v>29.37</v>
      </c>
    </row>
    <row r="888" spans="1:7" ht="15">
      <c r="A888" s="334" t="s">
        <v>21433</v>
      </c>
      <c r="B888" s="334" t="s">
        <v>21434</v>
      </c>
      <c r="C888" s="218"/>
      <c r="D888" s="218"/>
      <c r="E888" s="334" t="s">
        <v>173</v>
      </c>
      <c r="F888" s="306">
        <f t="shared" si="13"/>
        <v>1372.176708</v>
      </c>
      <c r="G888" s="335">
        <v>32.840000000000003</v>
      </c>
    </row>
    <row r="889" spans="1:7" ht="15">
      <c r="A889" s="334" t="s">
        <v>21435</v>
      </c>
      <c r="B889" s="334" t="s">
        <v>21436</v>
      </c>
      <c r="C889" s="218"/>
      <c r="D889" s="218"/>
      <c r="E889" s="334" t="s">
        <v>173</v>
      </c>
      <c r="F889" s="306">
        <f t="shared" si="13"/>
        <v>1372.176708</v>
      </c>
      <c r="G889" s="335">
        <v>32.840000000000003</v>
      </c>
    </row>
    <row r="890" spans="1:7" ht="15">
      <c r="A890" s="334" t="s">
        <v>21437</v>
      </c>
      <c r="B890" s="334" t="s">
        <v>21438</v>
      </c>
      <c r="C890" s="218"/>
      <c r="D890" s="218"/>
      <c r="E890" s="334" t="s">
        <v>173</v>
      </c>
      <c r="F890" s="306">
        <f t="shared" si="13"/>
        <v>1372.176708</v>
      </c>
      <c r="G890" s="335">
        <v>32.840000000000003</v>
      </c>
    </row>
    <row r="891" spans="1:7" ht="15">
      <c r="A891" s="334" t="s">
        <v>21439</v>
      </c>
      <c r="B891" s="334" t="s">
        <v>21440</v>
      </c>
      <c r="C891" s="218"/>
      <c r="D891" s="218"/>
      <c r="E891" s="334" t="s">
        <v>173</v>
      </c>
      <c r="F891" s="306">
        <f t="shared" si="13"/>
        <v>1372.176708</v>
      </c>
      <c r="G891" s="335">
        <v>32.840000000000003</v>
      </c>
    </row>
    <row r="892" spans="1:7" ht="15">
      <c r="A892" s="334" t="s">
        <v>21441</v>
      </c>
      <c r="B892" s="334" t="s">
        <v>21442</v>
      </c>
      <c r="C892" s="218"/>
      <c r="D892" s="218"/>
      <c r="E892" s="334" t="s">
        <v>173</v>
      </c>
      <c r="F892" s="306">
        <f t="shared" si="13"/>
        <v>1227.187269</v>
      </c>
      <c r="G892" s="335">
        <v>29.37</v>
      </c>
    </row>
    <row r="893" spans="1:7" ht="15">
      <c r="A893" s="334" t="s">
        <v>21443</v>
      </c>
      <c r="B893" s="334" t="s">
        <v>21444</v>
      </c>
      <c r="C893" s="218"/>
      <c r="D893" s="218"/>
      <c r="E893" s="334" t="s">
        <v>173</v>
      </c>
      <c r="F893" s="306">
        <f t="shared" si="13"/>
        <v>1227.187269</v>
      </c>
      <c r="G893" s="335">
        <v>29.37</v>
      </c>
    </row>
    <row r="894" spans="1:7" ht="15">
      <c r="A894" s="334" t="s">
        <v>21445</v>
      </c>
      <c r="B894" s="334" t="s">
        <v>21446</v>
      </c>
      <c r="C894" s="218"/>
      <c r="D894" s="218"/>
      <c r="E894" s="334" t="s">
        <v>173</v>
      </c>
      <c r="F894" s="306">
        <f t="shared" si="13"/>
        <v>1372.176708</v>
      </c>
      <c r="G894" s="335">
        <v>32.840000000000003</v>
      </c>
    </row>
    <row r="895" spans="1:7" ht="15">
      <c r="A895" s="334" t="s">
        <v>21447</v>
      </c>
      <c r="B895" s="334" t="s">
        <v>21448</v>
      </c>
      <c r="C895" s="218"/>
      <c r="D895" s="218"/>
      <c r="E895" s="334" t="s">
        <v>173</v>
      </c>
      <c r="F895" s="306">
        <f t="shared" si="13"/>
        <v>1227.187269</v>
      </c>
      <c r="G895" s="335">
        <v>29.37</v>
      </c>
    </row>
    <row r="896" spans="1:7" ht="15">
      <c r="A896" s="334" t="s">
        <v>21449</v>
      </c>
      <c r="B896" s="334" t="s">
        <v>21450</v>
      </c>
      <c r="C896" s="218"/>
      <c r="D896" s="218"/>
      <c r="E896" s="334" t="s">
        <v>173</v>
      </c>
      <c r="F896" s="306">
        <f t="shared" si="13"/>
        <v>1227.187269</v>
      </c>
      <c r="G896" s="335">
        <v>29.37</v>
      </c>
    </row>
    <row r="897" spans="1:7" ht="15">
      <c r="A897" s="334" t="s">
        <v>21451</v>
      </c>
      <c r="B897" s="334" t="s">
        <v>21452</v>
      </c>
      <c r="C897" s="218"/>
      <c r="D897" s="218"/>
      <c r="E897" s="334" t="s">
        <v>173</v>
      </c>
      <c r="F897" s="306">
        <f t="shared" si="13"/>
        <v>1227.187269</v>
      </c>
      <c r="G897" s="335">
        <v>29.37</v>
      </c>
    </row>
    <row r="898" spans="1:7" ht="15">
      <c r="A898" s="334" t="s">
        <v>21453</v>
      </c>
      <c r="B898" s="334" t="s">
        <v>21454</v>
      </c>
      <c r="C898" s="218"/>
      <c r="D898" s="218"/>
      <c r="E898" s="334" t="s">
        <v>173</v>
      </c>
      <c r="F898" s="306">
        <f t="shared" si="13"/>
        <v>1227.187269</v>
      </c>
      <c r="G898" s="335">
        <v>29.37</v>
      </c>
    </row>
    <row r="899" spans="1:7" ht="15">
      <c r="A899" s="334" t="s">
        <v>21455</v>
      </c>
      <c r="B899" s="334" t="s">
        <v>21456</v>
      </c>
      <c r="C899" s="218"/>
      <c r="D899" s="218"/>
      <c r="E899" s="334" t="s">
        <v>173</v>
      </c>
      <c r="F899" s="306">
        <f t="shared" si="13"/>
        <v>1227.187269</v>
      </c>
      <c r="G899" s="335">
        <v>29.37</v>
      </c>
    </row>
    <row r="900" spans="1:7" ht="15">
      <c r="A900" s="334" t="s">
        <v>21457</v>
      </c>
      <c r="B900" s="334" t="s">
        <v>21458</v>
      </c>
      <c r="C900" s="218"/>
      <c r="D900" s="218"/>
      <c r="E900" s="334" t="s">
        <v>173</v>
      </c>
      <c r="F900" s="306">
        <f t="shared" ref="F900:F963" si="14">G900*$G$1</f>
        <v>3338.0997929999999</v>
      </c>
      <c r="G900" s="335">
        <v>79.89</v>
      </c>
    </row>
    <row r="901" spans="1:7" ht="15">
      <c r="A901" s="334" t="s">
        <v>21459</v>
      </c>
      <c r="B901" s="334" t="s">
        <v>21460</v>
      </c>
      <c r="C901" s="218"/>
      <c r="D901" s="218"/>
      <c r="E901" s="334" t="s">
        <v>173</v>
      </c>
      <c r="F901" s="306">
        <f t="shared" si="14"/>
        <v>641.37979499999994</v>
      </c>
      <c r="G901" s="335">
        <v>15.35</v>
      </c>
    </row>
    <row r="902" spans="1:7" ht="15">
      <c r="A902" s="334" t="s">
        <v>21461</v>
      </c>
      <c r="B902" s="334" t="s">
        <v>21462</v>
      </c>
      <c r="C902" s="218"/>
      <c r="D902" s="218"/>
      <c r="E902" s="334" t="s">
        <v>173</v>
      </c>
      <c r="F902" s="306">
        <f t="shared" si="14"/>
        <v>1015.7617469999999</v>
      </c>
      <c r="G902" s="335">
        <v>24.31</v>
      </c>
    </row>
    <row r="903" spans="1:7" ht="15">
      <c r="A903" s="334" t="s">
        <v>21463</v>
      </c>
      <c r="B903" s="334" t="s">
        <v>21464</v>
      </c>
      <c r="C903" s="218"/>
      <c r="D903" s="218"/>
      <c r="E903" s="334" t="s">
        <v>173</v>
      </c>
      <c r="F903" s="306">
        <f t="shared" si="14"/>
        <v>1110.1929089999999</v>
      </c>
      <c r="G903" s="335">
        <v>26.57</v>
      </c>
    </row>
    <row r="904" spans="1:7" ht="15">
      <c r="A904" s="334" t="s">
        <v>21465</v>
      </c>
      <c r="B904" s="334" t="s">
        <v>21466</v>
      </c>
      <c r="C904" s="218"/>
      <c r="D904" s="218"/>
      <c r="E904" s="334" t="s">
        <v>173</v>
      </c>
      <c r="F904" s="306">
        <f t="shared" si="14"/>
        <v>1479.978654</v>
      </c>
      <c r="G904" s="335">
        <v>35.42</v>
      </c>
    </row>
    <row r="905" spans="1:7" ht="15">
      <c r="A905" s="334" t="s">
        <v>21467</v>
      </c>
      <c r="B905" s="334" t="s">
        <v>21468</v>
      </c>
      <c r="C905" s="218"/>
      <c r="D905" s="218"/>
      <c r="E905" s="334" t="s">
        <v>173</v>
      </c>
      <c r="F905" s="306">
        <f t="shared" si="14"/>
        <v>1851.0179099999998</v>
      </c>
      <c r="G905" s="335">
        <v>44.3</v>
      </c>
    </row>
    <row r="906" spans="1:7" ht="15">
      <c r="A906" s="334" t="s">
        <v>21469</v>
      </c>
      <c r="B906" s="334" t="s">
        <v>21470</v>
      </c>
      <c r="C906" s="218"/>
      <c r="D906" s="218"/>
      <c r="E906" s="334" t="s">
        <v>173</v>
      </c>
      <c r="F906" s="306">
        <f t="shared" si="14"/>
        <v>2220.3858179999997</v>
      </c>
      <c r="G906" s="335">
        <v>53.14</v>
      </c>
    </row>
    <row r="907" spans="1:7" ht="15">
      <c r="A907" s="334" t="s">
        <v>21471</v>
      </c>
      <c r="B907" s="334" t="s">
        <v>21472</v>
      </c>
      <c r="C907" s="218"/>
      <c r="D907" s="218"/>
      <c r="E907" s="334" t="s">
        <v>173</v>
      </c>
      <c r="F907" s="306">
        <f t="shared" si="14"/>
        <v>2960.7929819999995</v>
      </c>
      <c r="G907" s="335">
        <v>70.86</v>
      </c>
    </row>
    <row r="908" spans="1:7" ht="15">
      <c r="A908" s="334" t="s">
        <v>21473</v>
      </c>
      <c r="B908" s="334" t="s">
        <v>21474</v>
      </c>
      <c r="C908" s="218"/>
      <c r="D908" s="218"/>
      <c r="E908" s="334" t="s">
        <v>173</v>
      </c>
      <c r="F908" s="306">
        <f t="shared" si="14"/>
        <v>3701.2001459999997</v>
      </c>
      <c r="G908" s="335">
        <v>88.58</v>
      </c>
    </row>
    <row r="909" spans="1:7" ht="15">
      <c r="A909" s="334" t="s">
        <v>21475</v>
      </c>
      <c r="B909" s="334" t="s">
        <v>21476</v>
      </c>
      <c r="C909" s="218"/>
      <c r="D909" s="218"/>
      <c r="E909" s="334" t="s">
        <v>173</v>
      </c>
      <c r="F909" s="306">
        <f t="shared" si="14"/>
        <v>220.20009899999997</v>
      </c>
      <c r="G909" s="335">
        <v>5.27</v>
      </c>
    </row>
    <row r="910" spans="1:7" ht="15">
      <c r="A910" s="334" t="s">
        <v>21477</v>
      </c>
      <c r="B910" s="334" t="s">
        <v>21478</v>
      </c>
      <c r="C910" s="218"/>
      <c r="D910" s="218"/>
      <c r="E910" s="334" t="s">
        <v>173</v>
      </c>
      <c r="F910" s="306">
        <f t="shared" si="14"/>
        <v>272.01188699999994</v>
      </c>
      <c r="G910" s="335">
        <v>6.51</v>
      </c>
    </row>
    <row r="911" spans="1:7" ht="15">
      <c r="A911" s="334" t="s">
        <v>21479</v>
      </c>
      <c r="B911" s="334" t="s">
        <v>21480</v>
      </c>
      <c r="C911" s="218"/>
      <c r="D911" s="218"/>
      <c r="E911" s="334" t="s">
        <v>173</v>
      </c>
      <c r="F911" s="306">
        <f t="shared" si="14"/>
        <v>322.988001</v>
      </c>
      <c r="G911" s="335">
        <v>7.73</v>
      </c>
    </row>
    <row r="912" spans="1:7" ht="15">
      <c r="A912" s="334" t="s">
        <v>21481</v>
      </c>
      <c r="B912" s="334" t="s">
        <v>21482</v>
      </c>
      <c r="C912" s="218"/>
      <c r="D912" s="218"/>
      <c r="E912" s="334" t="s">
        <v>173</v>
      </c>
      <c r="F912" s="306">
        <f t="shared" si="14"/>
        <v>373.12844099999995</v>
      </c>
      <c r="G912" s="335">
        <v>8.93</v>
      </c>
    </row>
    <row r="913" spans="1:7" ht="15">
      <c r="A913" s="334" t="s">
        <v>21483</v>
      </c>
      <c r="B913" s="334" t="s">
        <v>21484</v>
      </c>
      <c r="C913" s="218"/>
      <c r="D913" s="218"/>
      <c r="E913" s="334" t="s">
        <v>173</v>
      </c>
      <c r="F913" s="306">
        <f t="shared" si="14"/>
        <v>424.10455499999995</v>
      </c>
      <c r="G913" s="335">
        <v>10.15</v>
      </c>
    </row>
    <row r="914" spans="1:7" ht="15">
      <c r="A914" s="334" t="s">
        <v>21485</v>
      </c>
      <c r="B914" s="334" t="s">
        <v>21486</v>
      </c>
      <c r="C914" s="218"/>
      <c r="D914" s="218"/>
      <c r="E914" s="334" t="s">
        <v>173</v>
      </c>
      <c r="F914" s="306">
        <f t="shared" si="14"/>
        <v>575.77938599999993</v>
      </c>
      <c r="G914" s="335">
        <v>13.78</v>
      </c>
    </row>
    <row r="915" spans="1:7" ht="15">
      <c r="A915" s="334" t="s">
        <v>1649</v>
      </c>
      <c r="B915" s="334" t="s">
        <v>1650</v>
      </c>
      <c r="C915" s="218"/>
      <c r="D915" s="218"/>
      <c r="E915" s="334" t="s">
        <v>23447</v>
      </c>
      <c r="F915" s="306">
        <f t="shared" si="14"/>
        <v>307.528032</v>
      </c>
      <c r="G915" s="335">
        <v>7.36</v>
      </c>
    </row>
    <row r="916" spans="1:7" ht="15">
      <c r="A916" s="334" t="s">
        <v>1651</v>
      </c>
      <c r="B916" s="334" t="s">
        <v>1652</v>
      </c>
      <c r="C916" s="218"/>
      <c r="D916" s="218"/>
      <c r="E916" s="334" t="s">
        <v>23447</v>
      </c>
      <c r="F916" s="306">
        <f t="shared" si="14"/>
        <v>307.528032</v>
      </c>
      <c r="G916" s="335">
        <v>7.36</v>
      </c>
    </row>
    <row r="917" spans="1:7" ht="15">
      <c r="A917" s="334" t="s">
        <v>1653</v>
      </c>
      <c r="B917" s="334" t="s">
        <v>1654</v>
      </c>
      <c r="C917" s="218"/>
      <c r="D917" s="218"/>
      <c r="E917" s="334" t="s">
        <v>173</v>
      </c>
      <c r="F917" s="306">
        <f t="shared" si="14"/>
        <v>3042.271197</v>
      </c>
      <c r="G917" s="335">
        <v>72.81</v>
      </c>
    </row>
    <row r="918" spans="1:7" ht="15">
      <c r="A918" s="334" t="s">
        <v>1655</v>
      </c>
      <c r="B918" s="334" t="s">
        <v>1656</v>
      </c>
      <c r="C918" s="218"/>
      <c r="D918" s="218"/>
      <c r="E918" s="334" t="s">
        <v>173</v>
      </c>
      <c r="F918" s="306">
        <f t="shared" si="14"/>
        <v>3042.271197</v>
      </c>
      <c r="G918" s="335">
        <v>72.81</v>
      </c>
    </row>
    <row r="919" spans="1:7" ht="15">
      <c r="A919" s="334" t="s">
        <v>1657</v>
      </c>
      <c r="B919" s="334" t="s">
        <v>1658</v>
      </c>
      <c r="C919" s="218"/>
      <c r="D919" s="218"/>
      <c r="E919" s="334" t="s">
        <v>173</v>
      </c>
      <c r="F919" s="306">
        <f t="shared" si="14"/>
        <v>3042.271197</v>
      </c>
      <c r="G919" s="335">
        <v>72.81</v>
      </c>
    </row>
    <row r="920" spans="1:7" ht="15">
      <c r="A920" s="334" t="s">
        <v>1659</v>
      </c>
      <c r="B920" s="334" t="s">
        <v>1660</v>
      </c>
      <c r="C920" s="218"/>
      <c r="D920" s="218"/>
      <c r="E920" s="334" t="s">
        <v>173</v>
      </c>
      <c r="F920" s="306">
        <f t="shared" si="14"/>
        <v>3042.271197</v>
      </c>
      <c r="G920" s="335">
        <v>72.81</v>
      </c>
    </row>
    <row r="921" spans="1:7" ht="15">
      <c r="A921" s="334" t="s">
        <v>1661</v>
      </c>
      <c r="B921" s="334" t="s">
        <v>1662</v>
      </c>
      <c r="C921" s="218"/>
      <c r="D921" s="218"/>
      <c r="E921" s="334" t="s">
        <v>173</v>
      </c>
      <c r="F921" s="306">
        <f t="shared" si="14"/>
        <v>2580.1434749999999</v>
      </c>
      <c r="G921" s="335">
        <v>61.75</v>
      </c>
    </row>
    <row r="922" spans="1:7" ht="15">
      <c r="A922" s="334" t="s">
        <v>1663</v>
      </c>
      <c r="B922" s="334" t="s">
        <v>1664</v>
      </c>
      <c r="C922" s="218"/>
      <c r="D922" s="218"/>
      <c r="E922" s="334" t="s">
        <v>173</v>
      </c>
      <c r="F922" s="306">
        <f t="shared" si="14"/>
        <v>2719.2831959999999</v>
      </c>
      <c r="G922" s="335">
        <v>65.08</v>
      </c>
    </row>
    <row r="923" spans="1:7" ht="15">
      <c r="A923" s="334" t="s">
        <v>1665</v>
      </c>
      <c r="B923" s="334" t="s">
        <v>1666</v>
      </c>
      <c r="C923" s="218"/>
      <c r="D923" s="218"/>
      <c r="E923" s="334" t="s">
        <v>173</v>
      </c>
      <c r="F923" s="306">
        <f t="shared" si="14"/>
        <v>2719.2831959999999</v>
      </c>
      <c r="G923" s="335">
        <v>65.08</v>
      </c>
    </row>
    <row r="924" spans="1:7" ht="15">
      <c r="A924" s="334" t="s">
        <v>1667</v>
      </c>
      <c r="B924" s="334" t="s">
        <v>1668</v>
      </c>
      <c r="C924" s="218"/>
      <c r="D924" s="218"/>
      <c r="E924" s="334" t="s">
        <v>173</v>
      </c>
      <c r="F924" s="306">
        <f t="shared" si="14"/>
        <v>2719.2831959999999</v>
      </c>
      <c r="G924" s="335">
        <v>65.08</v>
      </c>
    </row>
    <row r="925" spans="1:7" ht="15">
      <c r="A925" s="334" t="s">
        <v>1669</v>
      </c>
      <c r="B925" s="334" t="s">
        <v>1670</v>
      </c>
      <c r="C925" s="218"/>
      <c r="D925" s="218"/>
      <c r="E925" s="334" t="s">
        <v>173</v>
      </c>
      <c r="F925" s="306">
        <f t="shared" si="14"/>
        <v>2719.2831959999999</v>
      </c>
      <c r="G925" s="335">
        <v>65.08</v>
      </c>
    </row>
    <row r="926" spans="1:7" ht="15">
      <c r="A926" s="334" t="s">
        <v>1671</v>
      </c>
      <c r="B926" s="334" t="s">
        <v>1672</v>
      </c>
      <c r="C926" s="218"/>
      <c r="D926" s="218"/>
      <c r="E926" s="334" t="s">
        <v>173</v>
      </c>
      <c r="F926" s="306">
        <f t="shared" si="14"/>
        <v>2890.1785289999998</v>
      </c>
      <c r="G926" s="335">
        <v>69.17</v>
      </c>
    </row>
    <row r="927" spans="1:7" ht="15">
      <c r="A927" s="334" t="s">
        <v>1673</v>
      </c>
      <c r="B927" s="334" t="s">
        <v>1674</v>
      </c>
      <c r="C927" s="218"/>
      <c r="D927" s="218"/>
      <c r="E927" s="334" t="s">
        <v>173</v>
      </c>
      <c r="F927" s="306">
        <f t="shared" si="14"/>
        <v>2890.1785289999998</v>
      </c>
      <c r="G927" s="335">
        <v>69.17</v>
      </c>
    </row>
    <row r="928" spans="1:7" ht="15">
      <c r="A928" s="334" t="s">
        <v>1675</v>
      </c>
      <c r="B928" s="334" t="s">
        <v>1676</v>
      </c>
      <c r="C928" s="218"/>
      <c r="D928" s="218"/>
      <c r="E928" s="334" t="s">
        <v>1677</v>
      </c>
      <c r="F928" s="306">
        <f t="shared" si="14"/>
        <v>17768.518424999998</v>
      </c>
      <c r="G928" s="335">
        <v>425.25</v>
      </c>
    </row>
    <row r="929" spans="1:7" ht="15">
      <c r="A929" s="334" t="s">
        <v>1678</v>
      </c>
      <c r="B929" s="334" t="s">
        <v>1679</v>
      </c>
      <c r="C929" s="218"/>
      <c r="D929" s="218"/>
      <c r="E929" s="334" t="s">
        <v>1677</v>
      </c>
      <c r="F929" s="306">
        <f t="shared" si="14"/>
        <v>7107.407369999999</v>
      </c>
      <c r="G929" s="335">
        <v>170.1</v>
      </c>
    </row>
    <row r="930" spans="1:7" ht="15">
      <c r="A930" s="334" t="s">
        <v>1680</v>
      </c>
      <c r="B930" s="334" t="s">
        <v>1681</v>
      </c>
      <c r="C930" s="218"/>
      <c r="D930" s="218"/>
      <c r="E930" s="334" t="s">
        <v>1677</v>
      </c>
      <c r="F930" s="306">
        <f t="shared" si="14"/>
        <v>7727.8953149999988</v>
      </c>
      <c r="G930" s="335">
        <v>184.95</v>
      </c>
    </row>
    <row r="931" spans="1:7" ht="15">
      <c r="A931" s="334" t="s">
        <v>1682</v>
      </c>
      <c r="B931" s="334" t="s">
        <v>1683</v>
      </c>
      <c r="C931" s="218"/>
      <c r="D931" s="218"/>
      <c r="E931" s="334" t="s">
        <v>23447</v>
      </c>
      <c r="F931" s="306">
        <f t="shared" si="14"/>
        <v>167.97047399999997</v>
      </c>
      <c r="G931" s="335">
        <v>4.0199999999999996</v>
      </c>
    </row>
    <row r="932" spans="1:7" ht="15">
      <c r="A932" s="334" t="s">
        <v>1684</v>
      </c>
      <c r="B932" s="334" t="s">
        <v>1685</v>
      </c>
      <c r="C932" s="218"/>
      <c r="D932" s="218"/>
      <c r="E932" s="334" t="s">
        <v>23447</v>
      </c>
      <c r="F932" s="306">
        <f t="shared" si="14"/>
        <v>194.712042</v>
      </c>
      <c r="G932" s="335">
        <v>4.66</v>
      </c>
    </row>
    <row r="933" spans="1:7" ht="15">
      <c r="A933" s="334" t="s">
        <v>1686</v>
      </c>
      <c r="B933" s="334" t="s">
        <v>1687</v>
      </c>
      <c r="C933" s="218"/>
      <c r="D933" s="218"/>
      <c r="E933" s="334" t="s">
        <v>23447</v>
      </c>
      <c r="F933" s="306">
        <f t="shared" si="14"/>
        <v>198.89041199999997</v>
      </c>
      <c r="G933" s="335">
        <v>4.76</v>
      </c>
    </row>
    <row r="934" spans="1:7" ht="15">
      <c r="A934" s="334" t="s">
        <v>1688</v>
      </c>
      <c r="B934" s="334" t="s">
        <v>1689</v>
      </c>
      <c r="C934" s="218"/>
      <c r="D934" s="218"/>
      <c r="E934" s="334" t="s">
        <v>23447</v>
      </c>
      <c r="F934" s="306">
        <f t="shared" si="14"/>
        <v>254.04489599999997</v>
      </c>
      <c r="G934" s="335">
        <v>6.08</v>
      </c>
    </row>
    <row r="935" spans="1:7" ht="15">
      <c r="A935" s="334" t="s">
        <v>1690</v>
      </c>
      <c r="B935" s="334" t="s">
        <v>1691</v>
      </c>
      <c r="C935" s="218"/>
      <c r="D935" s="218"/>
      <c r="E935" s="334" t="s">
        <v>23447</v>
      </c>
      <c r="F935" s="306">
        <f t="shared" si="14"/>
        <v>211.84335899999999</v>
      </c>
      <c r="G935" s="335">
        <v>5.07</v>
      </c>
    </row>
    <row r="936" spans="1:7" ht="15">
      <c r="A936" s="334" t="s">
        <v>1692</v>
      </c>
      <c r="B936" s="334" t="s">
        <v>1693</v>
      </c>
      <c r="C936" s="218"/>
      <c r="D936" s="218"/>
      <c r="E936" s="334" t="s">
        <v>23447</v>
      </c>
      <c r="F936" s="306">
        <f t="shared" si="14"/>
        <v>245.68815599999996</v>
      </c>
      <c r="G936" s="335">
        <v>5.88</v>
      </c>
    </row>
    <row r="937" spans="1:7" ht="15">
      <c r="A937" s="334" t="s">
        <v>1694</v>
      </c>
      <c r="B937" s="334" t="s">
        <v>1695</v>
      </c>
      <c r="C937" s="218"/>
      <c r="D937" s="218"/>
      <c r="E937" s="334" t="s">
        <v>23447</v>
      </c>
      <c r="F937" s="306">
        <f t="shared" si="14"/>
        <v>250.28436299999998</v>
      </c>
      <c r="G937" s="335">
        <v>5.99</v>
      </c>
    </row>
    <row r="938" spans="1:7" ht="15">
      <c r="A938" s="334" t="s">
        <v>1696</v>
      </c>
      <c r="B938" s="334" t="s">
        <v>1697</v>
      </c>
      <c r="C938" s="218"/>
      <c r="D938" s="218"/>
      <c r="E938" s="334" t="s">
        <v>23447</v>
      </c>
      <c r="F938" s="306">
        <f t="shared" si="14"/>
        <v>311.70640199999997</v>
      </c>
      <c r="G938" s="335">
        <v>7.46</v>
      </c>
    </row>
    <row r="939" spans="1:7" ht="15">
      <c r="A939" s="334" t="s">
        <v>1698</v>
      </c>
      <c r="B939" s="334" t="s">
        <v>1699</v>
      </c>
      <c r="C939" s="218"/>
      <c r="D939" s="218"/>
      <c r="E939" s="334" t="s">
        <v>23447</v>
      </c>
      <c r="F939" s="306">
        <f t="shared" si="14"/>
        <v>222.28928399999998</v>
      </c>
      <c r="G939" s="335">
        <v>5.32</v>
      </c>
    </row>
    <row r="940" spans="1:7" ht="15">
      <c r="A940" s="334" t="s">
        <v>1700</v>
      </c>
      <c r="B940" s="334" t="s">
        <v>1701</v>
      </c>
      <c r="C940" s="218"/>
      <c r="D940" s="218"/>
      <c r="E940" s="334" t="s">
        <v>23447</v>
      </c>
      <c r="F940" s="306">
        <f t="shared" si="14"/>
        <v>345.55119899999994</v>
      </c>
      <c r="G940" s="335">
        <v>8.27</v>
      </c>
    </row>
    <row r="941" spans="1:7" ht="15">
      <c r="A941" s="334" t="s">
        <v>1702</v>
      </c>
      <c r="B941" s="334" t="s">
        <v>1703</v>
      </c>
      <c r="C941" s="218"/>
      <c r="D941" s="218"/>
      <c r="E941" s="334" t="s">
        <v>23447</v>
      </c>
      <c r="F941" s="306">
        <f t="shared" si="14"/>
        <v>144.989439</v>
      </c>
      <c r="G941" s="335">
        <v>3.47</v>
      </c>
    </row>
    <row r="942" spans="1:7" ht="15">
      <c r="A942" s="334" t="s">
        <v>1704</v>
      </c>
      <c r="B942" s="334" t="s">
        <v>1705</v>
      </c>
      <c r="C942" s="218"/>
      <c r="D942" s="218"/>
      <c r="E942" s="334" t="s">
        <v>23447</v>
      </c>
      <c r="F942" s="306">
        <f t="shared" si="14"/>
        <v>194.712042</v>
      </c>
      <c r="G942" s="335">
        <v>4.66</v>
      </c>
    </row>
    <row r="943" spans="1:7" ht="15">
      <c r="A943" s="334" t="s">
        <v>1706</v>
      </c>
      <c r="B943" s="334" t="s">
        <v>1707</v>
      </c>
      <c r="C943" s="218"/>
      <c r="D943" s="218"/>
      <c r="E943" s="334" t="s">
        <v>23447</v>
      </c>
      <c r="F943" s="306">
        <f t="shared" si="14"/>
        <v>1088.0475479999998</v>
      </c>
      <c r="G943" s="335">
        <v>26.04</v>
      </c>
    </row>
    <row r="944" spans="1:7" ht="15">
      <c r="A944" s="334" t="s">
        <v>1708</v>
      </c>
      <c r="B944" s="334" t="s">
        <v>1709</v>
      </c>
      <c r="C944" s="218"/>
      <c r="D944" s="218"/>
      <c r="E944" s="334" t="s">
        <v>23447</v>
      </c>
      <c r="F944" s="306">
        <f t="shared" si="14"/>
        <v>1088.0475479999998</v>
      </c>
      <c r="G944" s="335">
        <v>26.04</v>
      </c>
    </row>
    <row r="945" spans="1:7" ht="15">
      <c r="A945" s="334" t="s">
        <v>1710</v>
      </c>
      <c r="B945" s="334" t="s">
        <v>1711</v>
      </c>
      <c r="C945" s="218"/>
      <c r="D945" s="218"/>
      <c r="E945" s="334" t="s">
        <v>23447</v>
      </c>
      <c r="F945" s="306">
        <f t="shared" si="14"/>
        <v>262.401636</v>
      </c>
      <c r="G945" s="335">
        <v>6.28</v>
      </c>
    </row>
    <row r="946" spans="1:7" ht="15">
      <c r="A946" s="334" t="s">
        <v>1712</v>
      </c>
      <c r="B946" s="334" t="s">
        <v>1713</v>
      </c>
      <c r="C946" s="218"/>
      <c r="D946" s="218"/>
      <c r="E946" s="334" t="s">
        <v>23447</v>
      </c>
      <c r="F946" s="306">
        <f t="shared" si="14"/>
        <v>279.95078999999998</v>
      </c>
      <c r="G946" s="335">
        <v>6.7</v>
      </c>
    </row>
    <row r="947" spans="1:7" ht="15">
      <c r="A947" s="334" t="s">
        <v>1714</v>
      </c>
      <c r="B947" s="334" t="s">
        <v>1715</v>
      </c>
      <c r="C947" s="218"/>
      <c r="D947" s="218"/>
      <c r="E947" s="334" t="s">
        <v>23447</v>
      </c>
      <c r="F947" s="306">
        <f t="shared" si="14"/>
        <v>435.80399099999994</v>
      </c>
      <c r="G947" s="335">
        <v>10.43</v>
      </c>
    </row>
    <row r="948" spans="1:7" ht="15">
      <c r="A948" s="334" t="s">
        <v>1716</v>
      </c>
      <c r="B948" s="334" t="s">
        <v>1717</v>
      </c>
      <c r="C948" s="218"/>
      <c r="D948" s="218"/>
      <c r="E948" s="334" t="s">
        <v>23447</v>
      </c>
      <c r="F948" s="306">
        <f t="shared" si="14"/>
        <v>320.06314199999997</v>
      </c>
      <c r="G948" s="335">
        <v>7.66</v>
      </c>
    </row>
    <row r="949" spans="1:7" ht="15">
      <c r="A949" s="334" t="s">
        <v>1718</v>
      </c>
      <c r="B949" s="334" t="s">
        <v>1719</v>
      </c>
      <c r="C949" s="218"/>
      <c r="D949" s="218"/>
      <c r="E949" s="334" t="s">
        <v>23447</v>
      </c>
      <c r="F949" s="306">
        <f t="shared" si="14"/>
        <v>392.34894299999996</v>
      </c>
      <c r="G949" s="335">
        <v>9.39</v>
      </c>
    </row>
    <row r="950" spans="1:7" ht="15">
      <c r="A950" s="334" t="s">
        <v>1720</v>
      </c>
      <c r="B950" s="334" t="s">
        <v>1721</v>
      </c>
      <c r="C950" s="218"/>
      <c r="D950" s="218"/>
      <c r="E950" s="334" t="s">
        <v>23447</v>
      </c>
      <c r="F950" s="306">
        <f t="shared" si="14"/>
        <v>420.76185899999996</v>
      </c>
      <c r="G950" s="335">
        <v>10.07</v>
      </c>
    </row>
    <row r="951" spans="1:7" ht="15">
      <c r="A951" s="334" t="s">
        <v>1722</v>
      </c>
      <c r="B951" s="334" t="s">
        <v>1723</v>
      </c>
      <c r="C951" s="218"/>
      <c r="D951" s="218"/>
      <c r="E951" s="334" t="s">
        <v>23447</v>
      </c>
      <c r="F951" s="306">
        <f t="shared" si="14"/>
        <v>420.76185899999996</v>
      </c>
      <c r="G951" s="335">
        <v>10.07</v>
      </c>
    </row>
    <row r="952" spans="1:7" ht="15">
      <c r="A952" s="334" t="s">
        <v>1724</v>
      </c>
      <c r="B952" s="334" t="s">
        <v>1725</v>
      </c>
      <c r="C952" s="218"/>
      <c r="D952" s="218"/>
      <c r="E952" s="334" t="s">
        <v>23447</v>
      </c>
      <c r="F952" s="306">
        <f t="shared" si="14"/>
        <v>420.76185899999996</v>
      </c>
      <c r="G952" s="335">
        <v>10.07</v>
      </c>
    </row>
    <row r="953" spans="1:7" ht="15">
      <c r="A953" s="334" t="s">
        <v>1726</v>
      </c>
      <c r="B953" s="334" t="s">
        <v>1727</v>
      </c>
      <c r="C953" s="218"/>
      <c r="D953" s="218"/>
      <c r="E953" s="334" t="s">
        <v>23447</v>
      </c>
      <c r="F953" s="306">
        <f t="shared" si="14"/>
        <v>420.76185899999996</v>
      </c>
      <c r="G953" s="335">
        <v>10.07</v>
      </c>
    </row>
    <row r="954" spans="1:7" ht="15">
      <c r="A954" s="334" t="s">
        <v>1728</v>
      </c>
      <c r="B954" s="334" t="s">
        <v>1729</v>
      </c>
      <c r="C954" s="218"/>
      <c r="D954" s="218"/>
      <c r="E954" s="334" t="s">
        <v>23447</v>
      </c>
      <c r="F954" s="306">
        <f t="shared" si="14"/>
        <v>420.76185899999996</v>
      </c>
      <c r="G954" s="335">
        <v>10.07</v>
      </c>
    </row>
    <row r="955" spans="1:7" ht="15">
      <c r="A955" s="334" t="s">
        <v>1730</v>
      </c>
      <c r="B955" s="334" t="s">
        <v>1731</v>
      </c>
      <c r="C955" s="218"/>
      <c r="D955" s="218"/>
      <c r="E955" s="334" t="s">
        <v>23447</v>
      </c>
      <c r="F955" s="306">
        <f t="shared" si="14"/>
        <v>420.76185899999996</v>
      </c>
      <c r="G955" s="335">
        <v>10.07</v>
      </c>
    </row>
    <row r="956" spans="1:7" ht="15">
      <c r="A956" s="334" t="s">
        <v>1732</v>
      </c>
      <c r="B956" s="334" t="s">
        <v>1733</v>
      </c>
      <c r="C956" s="218"/>
      <c r="D956" s="218"/>
      <c r="E956" s="334" t="s">
        <v>23447</v>
      </c>
      <c r="F956" s="306">
        <f t="shared" si="14"/>
        <v>752.94227399999988</v>
      </c>
      <c r="G956" s="335">
        <v>18.02</v>
      </c>
    </row>
    <row r="957" spans="1:7" ht="15">
      <c r="A957" s="334" t="s">
        <v>1734</v>
      </c>
      <c r="B957" s="334" t="s">
        <v>1735</v>
      </c>
      <c r="C957" s="218"/>
      <c r="D957" s="218"/>
      <c r="E957" s="334" t="s">
        <v>23447</v>
      </c>
      <c r="F957" s="306">
        <f t="shared" si="14"/>
        <v>752.94227399999988</v>
      </c>
      <c r="G957" s="335">
        <v>18.02</v>
      </c>
    </row>
    <row r="958" spans="1:7" ht="15">
      <c r="A958" s="334" t="s">
        <v>1736</v>
      </c>
      <c r="B958" s="334" t="s">
        <v>1737</v>
      </c>
      <c r="C958" s="218"/>
      <c r="D958" s="218"/>
      <c r="E958" s="334" t="s">
        <v>23447</v>
      </c>
      <c r="F958" s="306">
        <f t="shared" si="14"/>
        <v>752.94227399999988</v>
      </c>
      <c r="G958" s="335">
        <v>18.02</v>
      </c>
    </row>
    <row r="959" spans="1:7" ht="15">
      <c r="A959" s="334" t="s">
        <v>1738</v>
      </c>
      <c r="B959" s="334" t="s">
        <v>1739</v>
      </c>
      <c r="C959" s="218"/>
      <c r="D959" s="218"/>
      <c r="E959" s="334" t="s">
        <v>23447</v>
      </c>
      <c r="F959" s="306">
        <f t="shared" si="14"/>
        <v>752.94227399999988</v>
      </c>
      <c r="G959" s="335">
        <v>18.02</v>
      </c>
    </row>
    <row r="960" spans="1:7" ht="15">
      <c r="A960" s="334" t="s">
        <v>1740</v>
      </c>
      <c r="B960" s="334" t="s">
        <v>1741</v>
      </c>
      <c r="C960" s="218"/>
      <c r="D960" s="218"/>
      <c r="E960" s="334" t="s">
        <v>23447</v>
      </c>
      <c r="F960" s="306">
        <f t="shared" si="14"/>
        <v>752.94227399999988</v>
      </c>
      <c r="G960" s="335">
        <v>18.02</v>
      </c>
    </row>
    <row r="961" spans="1:7" ht="15">
      <c r="A961" s="334" t="s">
        <v>1742</v>
      </c>
      <c r="B961" s="334" t="s">
        <v>1743</v>
      </c>
      <c r="C961" s="218"/>
      <c r="D961" s="218"/>
      <c r="E961" s="334" t="s">
        <v>23447</v>
      </c>
      <c r="F961" s="306">
        <f t="shared" si="14"/>
        <v>752.94227399999988</v>
      </c>
      <c r="G961" s="335">
        <v>18.02</v>
      </c>
    </row>
    <row r="962" spans="1:7" ht="15">
      <c r="A962" s="334" t="s">
        <v>1744</v>
      </c>
      <c r="B962" s="334" t="s">
        <v>1745</v>
      </c>
      <c r="C962" s="218"/>
      <c r="D962" s="218"/>
      <c r="E962" s="334" t="s">
        <v>23447</v>
      </c>
      <c r="F962" s="306">
        <f t="shared" si="14"/>
        <v>420.76185899999996</v>
      </c>
      <c r="G962" s="335">
        <v>10.07</v>
      </c>
    </row>
    <row r="963" spans="1:7" ht="15">
      <c r="A963" s="334" t="s">
        <v>1746</v>
      </c>
      <c r="B963" s="334" t="s">
        <v>1747</v>
      </c>
      <c r="C963" s="218"/>
      <c r="D963" s="218"/>
      <c r="E963" s="334" t="s">
        <v>23447</v>
      </c>
      <c r="F963" s="306">
        <f t="shared" si="14"/>
        <v>752.94227399999988</v>
      </c>
      <c r="G963" s="335">
        <v>18.02</v>
      </c>
    </row>
    <row r="964" spans="1:7" ht="15">
      <c r="A964" s="334" t="s">
        <v>1748</v>
      </c>
      <c r="B964" s="334" t="s">
        <v>1749</v>
      </c>
      <c r="C964" s="218"/>
      <c r="D964" s="218"/>
      <c r="E964" s="334" t="s">
        <v>23447</v>
      </c>
      <c r="F964" s="306">
        <f t="shared" ref="F964:F1027" si="15">G964*$G$1</f>
        <v>177.58072499999997</v>
      </c>
      <c r="G964" s="335">
        <v>4.25</v>
      </c>
    </row>
    <row r="965" spans="1:7" ht="15">
      <c r="A965" s="334" t="s">
        <v>1750</v>
      </c>
      <c r="B965" s="334" t="s">
        <v>1751</v>
      </c>
      <c r="C965" s="218"/>
      <c r="D965" s="218"/>
      <c r="E965" s="334" t="s">
        <v>23447</v>
      </c>
      <c r="F965" s="306">
        <f t="shared" si="15"/>
        <v>177.58072499999997</v>
      </c>
      <c r="G965" s="335">
        <v>4.25</v>
      </c>
    </row>
    <row r="966" spans="1:7" ht="15">
      <c r="A966" s="334" t="s">
        <v>1752</v>
      </c>
      <c r="B966" s="334" t="s">
        <v>1753</v>
      </c>
      <c r="C966" s="218"/>
      <c r="D966" s="218"/>
      <c r="E966" s="334" t="s">
        <v>23447</v>
      </c>
      <c r="F966" s="306">
        <f t="shared" si="15"/>
        <v>177.58072499999997</v>
      </c>
      <c r="G966" s="335">
        <v>4.25</v>
      </c>
    </row>
    <row r="967" spans="1:7" ht="15">
      <c r="A967" s="334" t="s">
        <v>1754</v>
      </c>
      <c r="B967" s="334" t="s">
        <v>1755</v>
      </c>
      <c r="C967" s="218"/>
      <c r="D967" s="218"/>
      <c r="E967" s="334" t="s">
        <v>23447</v>
      </c>
      <c r="F967" s="306">
        <f t="shared" si="15"/>
        <v>177.58072499999997</v>
      </c>
      <c r="G967" s="335">
        <v>4.25</v>
      </c>
    </row>
    <row r="968" spans="1:7" ht="15">
      <c r="A968" s="334" t="s">
        <v>1756</v>
      </c>
      <c r="B968" s="334" t="s">
        <v>1757</v>
      </c>
      <c r="C968" s="218"/>
      <c r="D968" s="218"/>
      <c r="E968" s="334" t="s">
        <v>23447</v>
      </c>
      <c r="F968" s="306">
        <f t="shared" si="15"/>
        <v>177.58072499999997</v>
      </c>
      <c r="G968" s="335">
        <v>4.25</v>
      </c>
    </row>
    <row r="969" spans="1:7" ht="15">
      <c r="A969" s="334" t="s">
        <v>1758</v>
      </c>
      <c r="B969" s="334" t="s">
        <v>1759</v>
      </c>
      <c r="C969" s="218"/>
      <c r="D969" s="218"/>
      <c r="E969" s="334" t="s">
        <v>23447</v>
      </c>
      <c r="F969" s="306">
        <f t="shared" si="15"/>
        <v>177.58072499999997</v>
      </c>
      <c r="G969" s="335">
        <v>4.25</v>
      </c>
    </row>
    <row r="970" spans="1:7" ht="15">
      <c r="A970" s="334" t="s">
        <v>1760</v>
      </c>
      <c r="B970" s="334" t="s">
        <v>1761</v>
      </c>
      <c r="C970" s="218"/>
      <c r="D970" s="218"/>
      <c r="E970" s="334" t="s">
        <v>23447</v>
      </c>
      <c r="F970" s="306">
        <f t="shared" si="15"/>
        <v>177.58072499999997</v>
      </c>
      <c r="G970" s="335">
        <v>4.25</v>
      </c>
    </row>
    <row r="971" spans="1:7" ht="15">
      <c r="A971" s="334" t="s">
        <v>1762</v>
      </c>
      <c r="B971" s="334" t="s">
        <v>1763</v>
      </c>
      <c r="C971" s="218"/>
      <c r="D971" s="218"/>
      <c r="E971" s="334" t="s">
        <v>23447</v>
      </c>
      <c r="F971" s="306">
        <f t="shared" si="15"/>
        <v>177.58072499999997</v>
      </c>
      <c r="G971" s="335">
        <v>4.25</v>
      </c>
    </row>
    <row r="972" spans="1:7" ht="15">
      <c r="A972" s="334" t="s">
        <v>1764</v>
      </c>
      <c r="B972" s="334" t="s">
        <v>1765</v>
      </c>
      <c r="C972" s="218"/>
      <c r="D972" s="218"/>
      <c r="E972" s="334" t="s">
        <v>23447</v>
      </c>
      <c r="F972" s="306">
        <f t="shared" si="15"/>
        <v>177.58072499999997</v>
      </c>
      <c r="G972" s="335">
        <v>4.25</v>
      </c>
    </row>
    <row r="973" spans="1:7" ht="15">
      <c r="A973" s="334" t="s">
        <v>1766</v>
      </c>
      <c r="B973" s="334" t="s">
        <v>1767</v>
      </c>
      <c r="C973" s="218"/>
      <c r="D973" s="218"/>
      <c r="E973" s="334" t="s">
        <v>23447</v>
      </c>
      <c r="F973" s="306">
        <f t="shared" si="15"/>
        <v>177.58072499999997</v>
      </c>
      <c r="G973" s="335">
        <v>4.25</v>
      </c>
    </row>
    <row r="974" spans="1:7" ht="15">
      <c r="A974" s="334" t="s">
        <v>1768</v>
      </c>
      <c r="B974" s="334" t="s">
        <v>1769</v>
      </c>
      <c r="C974" s="218"/>
      <c r="D974" s="218"/>
      <c r="E974" s="334" t="s">
        <v>23447</v>
      </c>
      <c r="F974" s="306">
        <f t="shared" si="15"/>
        <v>177.58072499999997</v>
      </c>
      <c r="G974" s="335">
        <v>4.25</v>
      </c>
    </row>
    <row r="975" spans="1:7" ht="15">
      <c r="A975" s="334" t="s">
        <v>1770</v>
      </c>
      <c r="B975" s="334" t="s">
        <v>1771</v>
      </c>
      <c r="C975" s="218"/>
      <c r="D975" s="218"/>
      <c r="E975" s="334" t="s">
        <v>23447</v>
      </c>
      <c r="F975" s="306">
        <f t="shared" si="15"/>
        <v>177.58072499999997</v>
      </c>
      <c r="G975" s="335">
        <v>4.25</v>
      </c>
    </row>
    <row r="976" spans="1:7" ht="15">
      <c r="A976" s="334" t="s">
        <v>1772</v>
      </c>
      <c r="B976" s="334" t="s">
        <v>1773</v>
      </c>
      <c r="C976" s="218"/>
      <c r="D976" s="218"/>
      <c r="E976" s="334" t="s">
        <v>23447</v>
      </c>
      <c r="F976" s="306">
        <f t="shared" si="15"/>
        <v>177.58072499999997</v>
      </c>
      <c r="G976" s="335">
        <v>4.25</v>
      </c>
    </row>
    <row r="977" spans="1:7" ht="15">
      <c r="A977" s="334" t="s">
        <v>1774</v>
      </c>
      <c r="B977" s="334" t="s">
        <v>1775</v>
      </c>
      <c r="C977" s="218"/>
      <c r="D977" s="218"/>
      <c r="E977" s="334" t="s">
        <v>23447</v>
      </c>
      <c r="F977" s="306">
        <f t="shared" si="15"/>
        <v>177.58072499999997</v>
      </c>
      <c r="G977" s="335">
        <v>4.25</v>
      </c>
    </row>
    <row r="978" spans="1:7" ht="15">
      <c r="A978" s="334" t="s">
        <v>1776</v>
      </c>
      <c r="B978" s="334" t="s">
        <v>1777</v>
      </c>
      <c r="C978" s="218"/>
      <c r="D978" s="218"/>
      <c r="E978" s="334" t="s">
        <v>23447</v>
      </c>
      <c r="F978" s="306">
        <f t="shared" si="15"/>
        <v>177.58072499999997</v>
      </c>
      <c r="G978" s="335">
        <v>4.25</v>
      </c>
    </row>
    <row r="979" spans="1:7" ht="15">
      <c r="A979" s="334" t="s">
        <v>1778</v>
      </c>
      <c r="B979" s="334" t="s">
        <v>1779</v>
      </c>
      <c r="C979" s="218"/>
      <c r="D979" s="218"/>
      <c r="E979" s="334" t="s">
        <v>23447</v>
      </c>
      <c r="F979" s="306">
        <f t="shared" si="15"/>
        <v>177.58072499999997</v>
      </c>
      <c r="G979" s="335">
        <v>4.25</v>
      </c>
    </row>
    <row r="980" spans="1:7" ht="15">
      <c r="A980" s="334" t="s">
        <v>1780</v>
      </c>
      <c r="B980" s="334" t="s">
        <v>1781</v>
      </c>
      <c r="C980" s="218"/>
      <c r="D980" s="218"/>
      <c r="E980" s="334" t="s">
        <v>23447</v>
      </c>
      <c r="F980" s="306">
        <f t="shared" si="15"/>
        <v>177.58072499999997</v>
      </c>
      <c r="G980" s="335">
        <v>4.25</v>
      </c>
    </row>
    <row r="981" spans="1:7" ht="15">
      <c r="A981" s="334" t="s">
        <v>1782</v>
      </c>
      <c r="B981" s="334" t="s">
        <v>1783</v>
      </c>
      <c r="C981" s="218"/>
      <c r="D981" s="218"/>
      <c r="E981" s="334" t="s">
        <v>23447</v>
      </c>
      <c r="F981" s="306">
        <f t="shared" si="15"/>
        <v>177.58072499999997</v>
      </c>
      <c r="G981" s="335">
        <v>4.25</v>
      </c>
    </row>
    <row r="982" spans="1:7" ht="15">
      <c r="A982" s="334" t="s">
        <v>1784</v>
      </c>
      <c r="B982" s="334" t="s">
        <v>1785</v>
      </c>
      <c r="C982" s="218"/>
      <c r="D982" s="218"/>
      <c r="E982" s="334" t="s">
        <v>23447</v>
      </c>
      <c r="F982" s="306">
        <f t="shared" si="15"/>
        <v>177.58072499999997</v>
      </c>
      <c r="G982" s="335">
        <v>4.25</v>
      </c>
    </row>
    <row r="983" spans="1:7" ht="15">
      <c r="A983" s="334" t="s">
        <v>1786</v>
      </c>
      <c r="B983" s="334" t="s">
        <v>1787</v>
      </c>
      <c r="C983" s="218"/>
      <c r="D983" s="218"/>
      <c r="E983" s="334" t="s">
        <v>23447</v>
      </c>
      <c r="F983" s="306">
        <f t="shared" si="15"/>
        <v>177.58072499999997</v>
      </c>
      <c r="G983" s="335">
        <v>4.25</v>
      </c>
    </row>
    <row r="984" spans="1:7" ht="15">
      <c r="A984" s="334" t="s">
        <v>1788</v>
      </c>
      <c r="B984" s="334" t="s">
        <v>1789</v>
      </c>
      <c r="C984" s="218"/>
      <c r="D984" s="218"/>
      <c r="E984" s="334" t="s">
        <v>23447</v>
      </c>
      <c r="F984" s="306">
        <f t="shared" si="15"/>
        <v>177.58072499999997</v>
      </c>
      <c r="G984" s="335">
        <v>4.25</v>
      </c>
    </row>
    <row r="985" spans="1:7" ht="15">
      <c r="A985" s="334" t="s">
        <v>1790</v>
      </c>
      <c r="B985" s="334" t="s">
        <v>1791</v>
      </c>
      <c r="C985" s="218"/>
      <c r="D985" s="218"/>
      <c r="E985" s="334" t="s">
        <v>23447</v>
      </c>
      <c r="F985" s="306">
        <f t="shared" si="15"/>
        <v>177.58072499999997</v>
      </c>
      <c r="G985" s="335">
        <v>4.25</v>
      </c>
    </row>
    <row r="986" spans="1:7" ht="15">
      <c r="A986" s="334" t="s">
        <v>1792</v>
      </c>
      <c r="B986" s="334" t="s">
        <v>1793</v>
      </c>
      <c r="C986" s="218"/>
      <c r="D986" s="218"/>
      <c r="E986" s="334" t="s">
        <v>23447</v>
      </c>
      <c r="F986" s="306">
        <f t="shared" si="15"/>
        <v>177.58072499999997</v>
      </c>
      <c r="G986" s="335">
        <v>4.25</v>
      </c>
    </row>
    <row r="987" spans="1:7" ht="15">
      <c r="A987" s="334" t="s">
        <v>1794</v>
      </c>
      <c r="B987" s="334" t="s">
        <v>1795</v>
      </c>
      <c r="C987" s="218"/>
      <c r="D987" s="218"/>
      <c r="E987" s="334" t="s">
        <v>23447</v>
      </c>
      <c r="F987" s="306">
        <f t="shared" si="15"/>
        <v>177.58072499999997</v>
      </c>
      <c r="G987" s="335">
        <v>4.25</v>
      </c>
    </row>
    <row r="988" spans="1:7" ht="15">
      <c r="A988" s="334" t="s">
        <v>1796</v>
      </c>
      <c r="B988" s="334" t="s">
        <v>1797</v>
      </c>
      <c r="C988" s="218"/>
      <c r="D988" s="218"/>
      <c r="E988" s="334" t="s">
        <v>23447</v>
      </c>
      <c r="F988" s="306">
        <f t="shared" si="15"/>
        <v>177.58072499999997</v>
      </c>
      <c r="G988" s="335">
        <v>4.25</v>
      </c>
    </row>
    <row r="989" spans="1:7" ht="15">
      <c r="A989" s="334" t="s">
        <v>1798</v>
      </c>
      <c r="B989" s="334" t="s">
        <v>1799</v>
      </c>
      <c r="C989" s="218"/>
      <c r="D989" s="218"/>
      <c r="E989" s="334" t="s">
        <v>23447</v>
      </c>
      <c r="F989" s="306">
        <f t="shared" si="15"/>
        <v>177.58072499999997</v>
      </c>
      <c r="G989" s="335">
        <v>4.25</v>
      </c>
    </row>
    <row r="990" spans="1:7" ht="15">
      <c r="A990" s="334" t="s">
        <v>1800</v>
      </c>
      <c r="B990" s="334" t="s">
        <v>1801</v>
      </c>
      <c r="C990" s="218"/>
      <c r="D990" s="218"/>
      <c r="E990" s="334" t="s">
        <v>23447</v>
      </c>
      <c r="F990" s="306">
        <f t="shared" si="15"/>
        <v>177.58072499999997</v>
      </c>
      <c r="G990" s="335">
        <v>4.25</v>
      </c>
    </row>
    <row r="991" spans="1:7" ht="15">
      <c r="A991" s="334" t="s">
        <v>1802</v>
      </c>
      <c r="B991" s="334" t="s">
        <v>1803</v>
      </c>
      <c r="C991" s="218"/>
      <c r="D991" s="218"/>
      <c r="E991" s="334" t="s">
        <v>23447</v>
      </c>
      <c r="F991" s="306">
        <f t="shared" si="15"/>
        <v>177.58072499999997</v>
      </c>
      <c r="G991" s="335">
        <v>4.25</v>
      </c>
    </row>
    <row r="992" spans="1:7" ht="15">
      <c r="A992" s="334" t="s">
        <v>1804</v>
      </c>
      <c r="B992" s="334" t="s">
        <v>1805</v>
      </c>
      <c r="C992" s="218"/>
      <c r="D992" s="218"/>
      <c r="E992" s="334" t="s">
        <v>23447</v>
      </c>
      <c r="F992" s="306">
        <f t="shared" si="15"/>
        <v>177.58072499999997</v>
      </c>
      <c r="G992" s="335">
        <v>4.25</v>
      </c>
    </row>
    <row r="993" spans="1:7" ht="15">
      <c r="A993" s="334" t="s">
        <v>1806</v>
      </c>
      <c r="B993" s="334" t="s">
        <v>1807</v>
      </c>
      <c r="C993" s="218"/>
      <c r="D993" s="218"/>
      <c r="E993" s="334" t="s">
        <v>23447</v>
      </c>
      <c r="F993" s="306">
        <f t="shared" si="15"/>
        <v>177.58072499999997</v>
      </c>
      <c r="G993" s="335">
        <v>4.25</v>
      </c>
    </row>
    <row r="994" spans="1:7" ht="15">
      <c r="A994" s="334" t="s">
        <v>1808</v>
      </c>
      <c r="B994" s="334" t="s">
        <v>1809</v>
      </c>
      <c r="C994" s="218"/>
      <c r="D994" s="218"/>
      <c r="E994" s="334" t="s">
        <v>23447</v>
      </c>
      <c r="F994" s="306">
        <f t="shared" si="15"/>
        <v>223.960632</v>
      </c>
      <c r="G994" s="335">
        <v>5.36</v>
      </c>
    </row>
    <row r="995" spans="1:7" ht="15">
      <c r="A995" s="334" t="s">
        <v>1810</v>
      </c>
      <c r="B995" s="334" t="s">
        <v>1811</v>
      </c>
      <c r="C995" s="218"/>
      <c r="D995" s="218"/>
      <c r="E995" s="334" t="s">
        <v>23447</v>
      </c>
      <c r="F995" s="306">
        <f t="shared" si="15"/>
        <v>177.58072499999997</v>
      </c>
      <c r="G995" s="335">
        <v>4.25</v>
      </c>
    </row>
    <row r="996" spans="1:7" ht="15">
      <c r="A996" s="334" t="s">
        <v>1812</v>
      </c>
      <c r="B996" s="334" t="s">
        <v>1813</v>
      </c>
      <c r="C996" s="218"/>
      <c r="D996" s="218"/>
      <c r="E996" s="334" t="s">
        <v>23447</v>
      </c>
      <c r="F996" s="306">
        <f t="shared" si="15"/>
        <v>177.58072499999997</v>
      </c>
      <c r="G996" s="335">
        <v>4.25</v>
      </c>
    </row>
    <row r="997" spans="1:7" ht="15">
      <c r="A997" s="334" t="s">
        <v>1814</v>
      </c>
      <c r="B997" s="334" t="s">
        <v>1815</v>
      </c>
      <c r="C997" s="218"/>
      <c r="D997" s="218"/>
      <c r="E997" s="334" t="s">
        <v>23447</v>
      </c>
      <c r="F997" s="306">
        <f t="shared" si="15"/>
        <v>223.960632</v>
      </c>
      <c r="G997" s="335">
        <v>5.36</v>
      </c>
    </row>
    <row r="998" spans="1:7" ht="15">
      <c r="A998" s="334" t="s">
        <v>1816</v>
      </c>
      <c r="B998" s="334" t="s">
        <v>1817</v>
      </c>
      <c r="C998" s="218"/>
      <c r="D998" s="218"/>
      <c r="E998" s="334" t="s">
        <v>23447</v>
      </c>
      <c r="F998" s="306">
        <f t="shared" si="15"/>
        <v>223.960632</v>
      </c>
      <c r="G998" s="335">
        <v>5.36</v>
      </c>
    </row>
    <row r="999" spans="1:7" ht="15">
      <c r="A999" s="334" t="s">
        <v>1818</v>
      </c>
      <c r="B999" s="334" t="s">
        <v>1819</v>
      </c>
      <c r="C999" s="218"/>
      <c r="D999" s="218"/>
      <c r="E999" s="334" t="s">
        <v>23447</v>
      </c>
      <c r="F999" s="306">
        <f t="shared" si="15"/>
        <v>223.960632</v>
      </c>
      <c r="G999" s="335">
        <v>5.36</v>
      </c>
    </row>
    <row r="1000" spans="1:7" ht="15">
      <c r="A1000" s="334" t="s">
        <v>1820</v>
      </c>
      <c r="B1000" s="334" t="s">
        <v>1821</v>
      </c>
      <c r="C1000" s="218"/>
      <c r="D1000" s="218"/>
      <c r="E1000" s="334" t="s">
        <v>23447</v>
      </c>
      <c r="F1000" s="306">
        <f t="shared" si="15"/>
        <v>223.960632</v>
      </c>
      <c r="G1000" s="335">
        <v>5.36</v>
      </c>
    </row>
    <row r="1001" spans="1:7" ht="15">
      <c r="A1001" s="334" t="s">
        <v>1822</v>
      </c>
      <c r="B1001" s="334" t="s">
        <v>1823</v>
      </c>
      <c r="C1001" s="218"/>
      <c r="D1001" s="218"/>
      <c r="E1001" s="334" t="s">
        <v>23447</v>
      </c>
      <c r="F1001" s="306">
        <f t="shared" si="15"/>
        <v>223.960632</v>
      </c>
      <c r="G1001" s="335">
        <v>5.36</v>
      </c>
    </row>
    <row r="1002" spans="1:7" ht="15">
      <c r="A1002" s="334" t="s">
        <v>1824</v>
      </c>
      <c r="B1002" s="334" t="s">
        <v>1825</v>
      </c>
      <c r="C1002" s="218"/>
      <c r="D1002" s="218"/>
      <c r="E1002" s="334" t="s">
        <v>23447</v>
      </c>
      <c r="F1002" s="306">
        <f t="shared" si="15"/>
        <v>223.960632</v>
      </c>
      <c r="G1002" s="335">
        <v>5.36</v>
      </c>
    </row>
    <row r="1003" spans="1:7" ht="15">
      <c r="A1003" s="334" t="s">
        <v>21487</v>
      </c>
      <c r="B1003" s="334" t="s">
        <v>21488</v>
      </c>
      <c r="C1003" s="218"/>
      <c r="D1003" s="218"/>
      <c r="E1003" s="334" t="s">
        <v>23447</v>
      </c>
      <c r="F1003" s="306">
        <f t="shared" si="15"/>
        <v>223.960632</v>
      </c>
      <c r="G1003" s="335">
        <v>5.36</v>
      </c>
    </row>
    <row r="1004" spans="1:7" ht="15">
      <c r="A1004" s="334" t="s">
        <v>21489</v>
      </c>
      <c r="B1004" s="334" t="s">
        <v>21490</v>
      </c>
      <c r="C1004" s="218"/>
      <c r="D1004" s="218"/>
      <c r="E1004" s="334" t="s">
        <v>23447</v>
      </c>
      <c r="F1004" s="306">
        <f t="shared" si="15"/>
        <v>223.960632</v>
      </c>
      <c r="G1004" s="335">
        <v>5.36</v>
      </c>
    </row>
    <row r="1005" spans="1:7" ht="15">
      <c r="A1005" s="334" t="s">
        <v>21491</v>
      </c>
      <c r="B1005" s="334" t="s">
        <v>21492</v>
      </c>
      <c r="C1005" s="218"/>
      <c r="D1005" s="218"/>
      <c r="E1005" s="334" t="s">
        <v>23447</v>
      </c>
      <c r="F1005" s="306">
        <f t="shared" si="15"/>
        <v>223.960632</v>
      </c>
      <c r="G1005" s="335">
        <v>5.36</v>
      </c>
    </row>
    <row r="1006" spans="1:7" ht="15">
      <c r="A1006" s="334" t="s">
        <v>21493</v>
      </c>
      <c r="B1006" s="334" t="s">
        <v>21494</v>
      </c>
      <c r="C1006" s="218"/>
      <c r="D1006" s="218"/>
      <c r="E1006" s="334" t="s">
        <v>23447</v>
      </c>
      <c r="F1006" s="306">
        <f t="shared" si="15"/>
        <v>223.960632</v>
      </c>
      <c r="G1006" s="335">
        <v>5.36</v>
      </c>
    </row>
    <row r="1007" spans="1:7" ht="15">
      <c r="A1007" s="334" t="s">
        <v>21495</v>
      </c>
      <c r="B1007" s="334" t="s">
        <v>21496</v>
      </c>
      <c r="C1007" s="218"/>
      <c r="D1007" s="218"/>
      <c r="E1007" s="334" t="s">
        <v>23447</v>
      </c>
      <c r="F1007" s="306">
        <f t="shared" si="15"/>
        <v>223.960632</v>
      </c>
      <c r="G1007" s="335">
        <v>5.36</v>
      </c>
    </row>
    <row r="1008" spans="1:7" ht="15">
      <c r="A1008" s="334" t="s">
        <v>21497</v>
      </c>
      <c r="B1008" s="334" t="s">
        <v>21498</v>
      </c>
      <c r="C1008" s="218"/>
      <c r="D1008" s="218"/>
      <c r="E1008" s="334" t="s">
        <v>23447</v>
      </c>
      <c r="F1008" s="306">
        <f t="shared" si="15"/>
        <v>223.960632</v>
      </c>
      <c r="G1008" s="335">
        <v>5.36</v>
      </c>
    </row>
    <row r="1009" spans="1:7" ht="15">
      <c r="A1009" s="334" t="s">
        <v>21499</v>
      </c>
      <c r="B1009" s="334" t="s">
        <v>21500</v>
      </c>
      <c r="C1009" s="218"/>
      <c r="D1009" s="218"/>
      <c r="E1009" s="334" t="s">
        <v>23447</v>
      </c>
      <c r="F1009" s="306">
        <f t="shared" si="15"/>
        <v>223.960632</v>
      </c>
      <c r="G1009" s="335">
        <v>5.36</v>
      </c>
    </row>
    <row r="1010" spans="1:7" ht="15">
      <c r="A1010" s="334" t="s">
        <v>21501</v>
      </c>
      <c r="B1010" s="334" t="s">
        <v>21502</v>
      </c>
      <c r="C1010" s="218"/>
      <c r="D1010" s="218"/>
      <c r="E1010" s="334" t="s">
        <v>23447</v>
      </c>
      <c r="F1010" s="306">
        <f t="shared" si="15"/>
        <v>223.960632</v>
      </c>
      <c r="G1010" s="335">
        <v>5.36</v>
      </c>
    </row>
    <row r="1011" spans="1:7" ht="15">
      <c r="A1011" s="334" t="s">
        <v>21503</v>
      </c>
      <c r="B1011" s="334" t="s">
        <v>21504</v>
      </c>
      <c r="C1011" s="218"/>
      <c r="D1011" s="218"/>
      <c r="E1011" s="334" t="s">
        <v>23447</v>
      </c>
      <c r="F1011" s="306">
        <f t="shared" si="15"/>
        <v>223.960632</v>
      </c>
      <c r="G1011" s="335">
        <v>5.36</v>
      </c>
    </row>
    <row r="1012" spans="1:7" ht="15">
      <c r="A1012" s="334" t="s">
        <v>21505</v>
      </c>
      <c r="B1012" s="334" t="s">
        <v>21506</v>
      </c>
      <c r="C1012" s="218"/>
      <c r="D1012" s="218"/>
      <c r="E1012" s="334" t="s">
        <v>23447</v>
      </c>
      <c r="F1012" s="306">
        <f t="shared" si="15"/>
        <v>223.960632</v>
      </c>
      <c r="G1012" s="335">
        <v>5.36</v>
      </c>
    </row>
    <row r="1013" spans="1:7" ht="15">
      <c r="A1013" s="334" t="s">
        <v>21507</v>
      </c>
      <c r="B1013" s="334" t="s">
        <v>21508</v>
      </c>
      <c r="C1013" s="218"/>
      <c r="D1013" s="218"/>
      <c r="E1013" s="334" t="s">
        <v>23447</v>
      </c>
      <c r="F1013" s="306">
        <f t="shared" si="15"/>
        <v>223.960632</v>
      </c>
      <c r="G1013" s="335">
        <v>5.36</v>
      </c>
    </row>
    <row r="1014" spans="1:7" ht="15">
      <c r="A1014" s="334" t="s">
        <v>21509</v>
      </c>
      <c r="B1014" s="334" t="s">
        <v>21510</v>
      </c>
      <c r="C1014" s="218"/>
      <c r="D1014" s="218"/>
      <c r="E1014" s="334" t="s">
        <v>23447</v>
      </c>
      <c r="F1014" s="306">
        <f t="shared" si="15"/>
        <v>223.960632</v>
      </c>
      <c r="G1014" s="335">
        <v>5.36</v>
      </c>
    </row>
    <row r="1015" spans="1:7" ht="15">
      <c r="A1015" s="334" t="s">
        <v>21511</v>
      </c>
      <c r="B1015" s="334" t="s">
        <v>21512</v>
      </c>
      <c r="C1015" s="218"/>
      <c r="D1015" s="218"/>
      <c r="E1015" s="334" t="s">
        <v>23447</v>
      </c>
      <c r="F1015" s="306">
        <f t="shared" si="15"/>
        <v>223.960632</v>
      </c>
      <c r="G1015" s="335">
        <v>5.36</v>
      </c>
    </row>
    <row r="1016" spans="1:7" ht="15">
      <c r="A1016" s="334" t="s">
        <v>21513</v>
      </c>
      <c r="B1016" s="334" t="s">
        <v>21514</v>
      </c>
      <c r="C1016" s="218"/>
      <c r="D1016" s="218"/>
      <c r="E1016" s="334" t="s">
        <v>23447</v>
      </c>
      <c r="F1016" s="306">
        <f t="shared" si="15"/>
        <v>223.960632</v>
      </c>
      <c r="G1016" s="335">
        <v>5.36</v>
      </c>
    </row>
    <row r="1017" spans="1:7" ht="15">
      <c r="A1017" s="334" t="s">
        <v>21515</v>
      </c>
      <c r="B1017" s="334" t="s">
        <v>21516</v>
      </c>
      <c r="C1017" s="218"/>
      <c r="D1017" s="218"/>
      <c r="E1017" s="334" t="s">
        <v>23447</v>
      </c>
      <c r="F1017" s="306">
        <f t="shared" si="15"/>
        <v>223.960632</v>
      </c>
      <c r="G1017" s="335">
        <v>5.36</v>
      </c>
    </row>
    <row r="1018" spans="1:7" ht="15">
      <c r="A1018" s="334" t="s">
        <v>1826</v>
      </c>
      <c r="B1018" s="334" t="s">
        <v>1827</v>
      </c>
      <c r="C1018" s="218"/>
      <c r="D1018" s="218"/>
      <c r="E1018" s="334" t="s">
        <v>23447</v>
      </c>
      <c r="F1018" s="306">
        <f t="shared" si="15"/>
        <v>54.318809999999999</v>
      </c>
      <c r="G1018" s="335">
        <v>1.3</v>
      </c>
    </row>
    <row r="1019" spans="1:7" ht="15">
      <c r="A1019" s="334" t="s">
        <v>1828</v>
      </c>
      <c r="B1019" s="334" t="s">
        <v>1829</v>
      </c>
      <c r="C1019" s="218"/>
      <c r="D1019" s="218"/>
      <c r="E1019" s="334" t="s">
        <v>23447</v>
      </c>
      <c r="F1019" s="306">
        <f t="shared" si="15"/>
        <v>54.318809999999999</v>
      </c>
      <c r="G1019" s="335">
        <v>1.3</v>
      </c>
    </row>
    <row r="1020" spans="1:7" ht="15">
      <c r="A1020" s="334" t="s">
        <v>1830</v>
      </c>
      <c r="B1020" s="334" t="s">
        <v>1831</v>
      </c>
      <c r="C1020" s="218"/>
      <c r="D1020" s="218"/>
      <c r="E1020" s="334" t="s">
        <v>1677</v>
      </c>
      <c r="F1020" s="306">
        <f t="shared" si="15"/>
        <v>1927.4820809999999</v>
      </c>
      <c r="G1020" s="335">
        <v>46.13</v>
      </c>
    </row>
    <row r="1021" spans="1:7" ht="15">
      <c r="A1021" s="334" t="s">
        <v>1832</v>
      </c>
      <c r="B1021" s="334" t="s">
        <v>1833</v>
      </c>
      <c r="C1021" s="218"/>
      <c r="D1021" s="218"/>
      <c r="E1021" s="334" t="s">
        <v>23447</v>
      </c>
      <c r="F1021" s="306">
        <f t="shared" si="15"/>
        <v>93.595488000000003</v>
      </c>
      <c r="G1021" s="335">
        <v>2.2400000000000002</v>
      </c>
    </row>
    <row r="1022" spans="1:7" ht="15">
      <c r="A1022" s="334" t="s">
        <v>1834</v>
      </c>
      <c r="B1022" s="334" t="s">
        <v>1835</v>
      </c>
      <c r="C1022" s="218"/>
      <c r="D1022" s="218"/>
      <c r="E1022" s="334" t="s">
        <v>1677</v>
      </c>
      <c r="F1022" s="306">
        <f t="shared" si="15"/>
        <v>2338.2158519999998</v>
      </c>
      <c r="G1022" s="335">
        <v>55.96</v>
      </c>
    </row>
    <row r="1023" spans="1:7" ht="15">
      <c r="A1023" s="334" t="s">
        <v>1836</v>
      </c>
      <c r="B1023" s="334" t="s">
        <v>1837</v>
      </c>
      <c r="C1023" s="218"/>
      <c r="D1023" s="218"/>
      <c r="E1023" s="334" t="s">
        <v>1677</v>
      </c>
      <c r="F1023" s="306">
        <f t="shared" si="15"/>
        <v>1169.1079259999999</v>
      </c>
      <c r="G1023" s="335">
        <v>27.98</v>
      </c>
    </row>
    <row r="1024" spans="1:7" ht="15">
      <c r="A1024" s="334" t="s">
        <v>1838</v>
      </c>
      <c r="B1024" s="334" t="s">
        <v>1839</v>
      </c>
      <c r="C1024" s="218"/>
      <c r="D1024" s="218"/>
      <c r="E1024" s="334" t="s">
        <v>1677</v>
      </c>
      <c r="F1024" s="306">
        <f t="shared" si="15"/>
        <v>584.55396299999995</v>
      </c>
      <c r="G1024" s="335">
        <v>13.99</v>
      </c>
    </row>
    <row r="1025" spans="1:7" ht="15">
      <c r="A1025" s="334" t="s">
        <v>1840</v>
      </c>
      <c r="B1025" s="334" t="s">
        <v>1841</v>
      </c>
      <c r="C1025" s="218"/>
      <c r="D1025" s="218"/>
      <c r="E1025" s="334" t="s">
        <v>1677</v>
      </c>
      <c r="F1025" s="306">
        <f t="shared" si="15"/>
        <v>2248.798734</v>
      </c>
      <c r="G1025" s="335">
        <v>53.82</v>
      </c>
    </row>
    <row r="1026" spans="1:7" ht="15">
      <c r="A1026" s="334" t="s">
        <v>1842</v>
      </c>
      <c r="B1026" s="334" t="s">
        <v>1843</v>
      </c>
      <c r="C1026" s="218"/>
      <c r="D1026" s="218"/>
      <c r="E1026" s="334" t="s">
        <v>1677</v>
      </c>
      <c r="F1026" s="306">
        <f t="shared" si="15"/>
        <v>2284.314879</v>
      </c>
      <c r="G1026" s="335">
        <v>54.67</v>
      </c>
    </row>
    <row r="1027" spans="1:7" ht="15">
      <c r="A1027" s="334" t="s">
        <v>1844</v>
      </c>
      <c r="B1027" s="334" t="s">
        <v>1845</v>
      </c>
      <c r="C1027" s="218"/>
      <c r="D1027" s="218"/>
      <c r="E1027" s="334" t="s">
        <v>1677</v>
      </c>
      <c r="F1027" s="306">
        <f t="shared" si="15"/>
        <v>2409.6659789999999</v>
      </c>
      <c r="G1027" s="335">
        <v>57.67</v>
      </c>
    </row>
    <row r="1028" spans="1:7" ht="15">
      <c r="A1028" s="334" t="s">
        <v>1846</v>
      </c>
      <c r="B1028" s="334" t="s">
        <v>1847</v>
      </c>
      <c r="C1028" s="218"/>
      <c r="D1028" s="218"/>
      <c r="E1028" s="334" t="s">
        <v>1677</v>
      </c>
      <c r="F1028" s="306">
        <f t="shared" ref="F1028:F1091" si="16">G1028*$G$1</f>
        <v>2852.155362</v>
      </c>
      <c r="G1028" s="335">
        <v>68.260000000000005</v>
      </c>
    </row>
    <row r="1029" spans="1:7" ht="15">
      <c r="A1029" s="334" t="s">
        <v>1848</v>
      </c>
      <c r="B1029" s="334" t="s">
        <v>1849</v>
      </c>
      <c r="C1029" s="218"/>
      <c r="D1029" s="218"/>
      <c r="E1029" s="334" t="s">
        <v>1677</v>
      </c>
      <c r="F1029" s="306">
        <f t="shared" si="16"/>
        <v>1142.366358</v>
      </c>
      <c r="G1029" s="335">
        <v>27.34</v>
      </c>
    </row>
    <row r="1030" spans="1:7" ht="15">
      <c r="A1030" s="334" t="s">
        <v>1850</v>
      </c>
      <c r="B1030" s="334" t="s">
        <v>1851</v>
      </c>
      <c r="C1030" s="218"/>
      <c r="D1030" s="218"/>
      <c r="E1030" s="334" t="s">
        <v>23447</v>
      </c>
      <c r="F1030" s="306">
        <f t="shared" si="16"/>
        <v>118.24787099999999</v>
      </c>
      <c r="G1030" s="335">
        <v>2.83</v>
      </c>
    </row>
    <row r="1031" spans="1:7" ht="15">
      <c r="A1031" s="334" t="s">
        <v>21517</v>
      </c>
      <c r="B1031" s="334" t="s">
        <v>21518</v>
      </c>
      <c r="C1031" s="218"/>
      <c r="D1031" s="218"/>
      <c r="E1031" s="334" t="s">
        <v>23447</v>
      </c>
      <c r="F1031" s="306">
        <f t="shared" si="16"/>
        <v>55.572320999999995</v>
      </c>
      <c r="G1031" s="335">
        <v>1.33</v>
      </c>
    </row>
    <row r="1032" spans="1:7" ht="15">
      <c r="A1032" s="334" t="s">
        <v>1852</v>
      </c>
      <c r="B1032" s="334" t="s">
        <v>1853</v>
      </c>
      <c r="C1032" s="218"/>
      <c r="D1032" s="218"/>
      <c r="E1032" s="334" t="s">
        <v>23447</v>
      </c>
      <c r="F1032" s="306">
        <f t="shared" si="16"/>
        <v>54.318809999999999</v>
      </c>
      <c r="G1032" s="335">
        <v>1.3</v>
      </c>
    </row>
    <row r="1033" spans="1:7" ht="15">
      <c r="A1033" s="334" t="s">
        <v>1854</v>
      </c>
      <c r="B1033" s="334" t="s">
        <v>1855</v>
      </c>
      <c r="C1033" s="218"/>
      <c r="D1033" s="218"/>
      <c r="E1033" s="334" t="s">
        <v>23447</v>
      </c>
      <c r="F1033" s="306">
        <f t="shared" si="16"/>
        <v>54.318809999999999</v>
      </c>
      <c r="G1033" s="335">
        <v>1.3</v>
      </c>
    </row>
    <row r="1034" spans="1:7" ht="15">
      <c r="A1034" s="334" t="s">
        <v>1856</v>
      </c>
      <c r="B1034" s="334" t="s">
        <v>1857</v>
      </c>
      <c r="C1034" s="218"/>
      <c r="D1034" s="218"/>
      <c r="E1034" s="334" t="s">
        <v>23447</v>
      </c>
      <c r="F1034" s="306">
        <f t="shared" si="16"/>
        <v>406.97323799999998</v>
      </c>
      <c r="G1034" s="335">
        <v>9.74</v>
      </c>
    </row>
    <row r="1035" spans="1:7" ht="15">
      <c r="A1035" s="334" t="s">
        <v>1858</v>
      </c>
      <c r="B1035" s="334" t="s">
        <v>1859</v>
      </c>
      <c r="C1035" s="218"/>
      <c r="D1035" s="218"/>
      <c r="E1035" s="334" t="s">
        <v>23447</v>
      </c>
      <c r="F1035" s="306">
        <f t="shared" si="16"/>
        <v>152.51050499999999</v>
      </c>
      <c r="G1035" s="335">
        <v>3.65</v>
      </c>
    </row>
    <row r="1036" spans="1:7" ht="15">
      <c r="A1036" s="334" t="s">
        <v>1860</v>
      </c>
      <c r="B1036" s="334" t="s">
        <v>1861</v>
      </c>
      <c r="C1036" s="218"/>
      <c r="D1036" s="218"/>
      <c r="E1036" s="334" t="s">
        <v>23447</v>
      </c>
      <c r="F1036" s="306">
        <f t="shared" si="16"/>
        <v>244.43464499999996</v>
      </c>
      <c r="G1036" s="335">
        <v>5.85</v>
      </c>
    </row>
    <row r="1037" spans="1:7" ht="15">
      <c r="A1037" s="334" t="s">
        <v>1862</v>
      </c>
      <c r="B1037" s="334" t="s">
        <v>1863</v>
      </c>
      <c r="C1037" s="218"/>
      <c r="D1037" s="218"/>
      <c r="E1037" s="334" t="s">
        <v>173</v>
      </c>
      <c r="F1037" s="306">
        <f t="shared" si="16"/>
        <v>41.783699999999996</v>
      </c>
      <c r="G1037" s="335">
        <v>1</v>
      </c>
    </row>
    <row r="1038" spans="1:7" ht="15">
      <c r="A1038" s="334" t="s">
        <v>1864</v>
      </c>
      <c r="B1038" s="334" t="s">
        <v>1865</v>
      </c>
      <c r="C1038" s="218"/>
      <c r="D1038" s="218"/>
      <c r="E1038" s="334" t="s">
        <v>173</v>
      </c>
      <c r="F1038" s="306">
        <f t="shared" si="16"/>
        <v>41.783699999999996</v>
      </c>
      <c r="G1038" s="335">
        <v>1</v>
      </c>
    </row>
    <row r="1039" spans="1:7" ht="15">
      <c r="A1039" s="334" t="s">
        <v>1866</v>
      </c>
      <c r="B1039" s="334" t="s">
        <v>1867</v>
      </c>
      <c r="C1039" s="218"/>
      <c r="D1039" s="218"/>
      <c r="E1039" s="334" t="s">
        <v>173</v>
      </c>
      <c r="F1039" s="306">
        <f t="shared" si="16"/>
        <v>71.867963999999986</v>
      </c>
      <c r="G1039" s="335">
        <v>1.72</v>
      </c>
    </row>
    <row r="1040" spans="1:7" ht="15">
      <c r="A1040" s="334" t="s">
        <v>1868</v>
      </c>
      <c r="B1040" s="334" t="s">
        <v>1869</v>
      </c>
      <c r="C1040" s="218"/>
      <c r="D1040" s="218"/>
      <c r="E1040" s="334" t="s">
        <v>173</v>
      </c>
      <c r="F1040" s="306">
        <f t="shared" si="16"/>
        <v>71.867963999999986</v>
      </c>
      <c r="G1040" s="335">
        <v>1.72</v>
      </c>
    </row>
    <row r="1041" spans="1:7" ht="15">
      <c r="A1041" s="334" t="s">
        <v>1870</v>
      </c>
      <c r="B1041" s="334" t="s">
        <v>1871</v>
      </c>
      <c r="C1041" s="218"/>
      <c r="D1041" s="218"/>
      <c r="E1041" s="334" t="s">
        <v>173</v>
      </c>
      <c r="F1041" s="306">
        <f t="shared" si="16"/>
        <v>71.867963999999986</v>
      </c>
      <c r="G1041" s="335">
        <v>1.72</v>
      </c>
    </row>
    <row r="1042" spans="1:7" ht="15">
      <c r="A1042" s="334" t="s">
        <v>1872</v>
      </c>
      <c r="B1042" s="334" t="s">
        <v>1873</v>
      </c>
      <c r="C1042" s="218"/>
      <c r="D1042" s="218"/>
      <c r="E1042" s="334" t="s">
        <v>173</v>
      </c>
      <c r="F1042" s="306">
        <f t="shared" si="16"/>
        <v>41.783699999999996</v>
      </c>
      <c r="G1042" s="335">
        <v>1</v>
      </c>
    </row>
    <row r="1043" spans="1:7" ht="15">
      <c r="A1043" s="334" t="s">
        <v>1874</v>
      </c>
      <c r="B1043" s="334" t="s">
        <v>1875</v>
      </c>
      <c r="C1043" s="218"/>
      <c r="D1043" s="218"/>
      <c r="E1043" s="334" t="s">
        <v>173</v>
      </c>
      <c r="F1043" s="306">
        <f t="shared" si="16"/>
        <v>71.867963999999986</v>
      </c>
      <c r="G1043" s="335">
        <v>1.72</v>
      </c>
    </row>
    <row r="1044" spans="1:7" ht="15">
      <c r="A1044" s="334" t="s">
        <v>1876</v>
      </c>
      <c r="B1044" s="334" t="s">
        <v>1877</v>
      </c>
      <c r="C1044" s="218"/>
      <c r="D1044" s="218"/>
      <c r="E1044" s="334" t="s">
        <v>173</v>
      </c>
      <c r="F1044" s="306">
        <f t="shared" si="16"/>
        <v>71.867963999999986</v>
      </c>
      <c r="G1044" s="335">
        <v>1.72</v>
      </c>
    </row>
    <row r="1045" spans="1:7" ht="15">
      <c r="A1045" s="334" t="s">
        <v>1878</v>
      </c>
      <c r="B1045" s="334" t="s">
        <v>1879</v>
      </c>
      <c r="C1045" s="218"/>
      <c r="D1045" s="218"/>
      <c r="E1045" s="334" t="s">
        <v>173</v>
      </c>
      <c r="F1045" s="306">
        <f t="shared" si="16"/>
        <v>71.867963999999986</v>
      </c>
      <c r="G1045" s="335">
        <v>1.72</v>
      </c>
    </row>
    <row r="1046" spans="1:7" ht="15">
      <c r="A1046" s="334" t="s">
        <v>1880</v>
      </c>
      <c r="B1046" s="334" t="s">
        <v>1881</v>
      </c>
      <c r="C1046" s="218"/>
      <c r="D1046" s="218"/>
      <c r="E1046" s="334" t="s">
        <v>173</v>
      </c>
      <c r="F1046" s="306">
        <f t="shared" si="16"/>
        <v>71.867963999999986</v>
      </c>
      <c r="G1046" s="335">
        <v>1.72</v>
      </c>
    </row>
    <row r="1047" spans="1:7" ht="15">
      <c r="A1047" s="334" t="s">
        <v>1882</v>
      </c>
      <c r="B1047" s="334" t="s">
        <v>1883</v>
      </c>
      <c r="C1047" s="218"/>
      <c r="D1047" s="218"/>
      <c r="E1047" s="334" t="s">
        <v>173</v>
      </c>
      <c r="F1047" s="306">
        <f t="shared" si="16"/>
        <v>71.867963999999986</v>
      </c>
      <c r="G1047" s="335">
        <v>1.72</v>
      </c>
    </row>
    <row r="1048" spans="1:7" ht="15">
      <c r="A1048" s="334" t="s">
        <v>1884</v>
      </c>
      <c r="B1048" s="334" t="s">
        <v>1885</v>
      </c>
      <c r="C1048" s="218"/>
      <c r="D1048" s="218"/>
      <c r="E1048" s="334" t="s">
        <v>173</v>
      </c>
      <c r="F1048" s="306">
        <f t="shared" si="16"/>
        <v>81.478214999999992</v>
      </c>
      <c r="G1048" s="335">
        <v>1.95</v>
      </c>
    </row>
    <row r="1049" spans="1:7" ht="15">
      <c r="A1049" s="334" t="s">
        <v>1886</v>
      </c>
      <c r="B1049" s="334" t="s">
        <v>1887</v>
      </c>
      <c r="C1049" s="218"/>
      <c r="D1049" s="218"/>
      <c r="E1049" s="334" t="s">
        <v>173</v>
      </c>
      <c r="F1049" s="306">
        <f t="shared" si="16"/>
        <v>81.478214999999992</v>
      </c>
      <c r="G1049" s="335">
        <v>1.95</v>
      </c>
    </row>
    <row r="1050" spans="1:7" ht="15">
      <c r="A1050" s="334" t="s">
        <v>1888</v>
      </c>
      <c r="B1050" s="334" t="s">
        <v>1889</v>
      </c>
      <c r="C1050" s="218"/>
      <c r="D1050" s="218"/>
      <c r="E1050" s="334" t="s">
        <v>173</v>
      </c>
      <c r="F1050" s="306">
        <f t="shared" si="16"/>
        <v>41.783699999999996</v>
      </c>
      <c r="G1050" s="335">
        <v>1</v>
      </c>
    </row>
    <row r="1051" spans="1:7" ht="15">
      <c r="A1051" s="334" t="s">
        <v>1890</v>
      </c>
      <c r="B1051" s="334" t="s">
        <v>1891</v>
      </c>
      <c r="C1051" s="218"/>
      <c r="D1051" s="218"/>
      <c r="E1051" s="334" t="s">
        <v>173</v>
      </c>
      <c r="F1051" s="306">
        <f t="shared" si="16"/>
        <v>33.426960000000001</v>
      </c>
      <c r="G1051" s="335">
        <v>0.8</v>
      </c>
    </row>
    <row r="1052" spans="1:7" ht="15">
      <c r="A1052" s="334" t="s">
        <v>1892</v>
      </c>
      <c r="B1052" s="334" t="s">
        <v>1893</v>
      </c>
      <c r="C1052" s="218"/>
      <c r="D1052" s="218"/>
      <c r="E1052" s="334" t="s">
        <v>173</v>
      </c>
      <c r="F1052" s="306">
        <f t="shared" si="16"/>
        <v>35.516144999999995</v>
      </c>
      <c r="G1052" s="335">
        <v>0.85</v>
      </c>
    </row>
    <row r="1053" spans="1:7" ht="15">
      <c r="A1053" s="334" t="s">
        <v>1894</v>
      </c>
      <c r="B1053" s="334" t="s">
        <v>1895</v>
      </c>
      <c r="C1053" s="218"/>
      <c r="D1053" s="218"/>
      <c r="E1053" s="334" t="s">
        <v>173</v>
      </c>
      <c r="F1053" s="306">
        <f t="shared" si="16"/>
        <v>71.867963999999986</v>
      </c>
      <c r="G1053" s="335">
        <v>1.72</v>
      </c>
    </row>
    <row r="1054" spans="1:7" ht="15">
      <c r="A1054" s="334" t="s">
        <v>1896</v>
      </c>
      <c r="B1054" s="334" t="s">
        <v>1897</v>
      </c>
      <c r="C1054" s="218"/>
      <c r="D1054" s="218"/>
      <c r="E1054" s="334" t="s">
        <v>173</v>
      </c>
      <c r="F1054" s="306">
        <f t="shared" si="16"/>
        <v>71.867963999999986</v>
      </c>
      <c r="G1054" s="335">
        <v>1.72</v>
      </c>
    </row>
    <row r="1055" spans="1:7" ht="15">
      <c r="A1055" s="334" t="s">
        <v>1898</v>
      </c>
      <c r="B1055" s="334" t="s">
        <v>1899</v>
      </c>
      <c r="C1055" s="218"/>
      <c r="D1055" s="218"/>
      <c r="E1055" s="334" t="s">
        <v>173</v>
      </c>
      <c r="F1055" s="306">
        <f t="shared" si="16"/>
        <v>59.750690999999989</v>
      </c>
      <c r="G1055" s="335">
        <v>1.43</v>
      </c>
    </row>
    <row r="1056" spans="1:7" ht="15">
      <c r="A1056" s="334" t="s">
        <v>1900</v>
      </c>
      <c r="B1056" s="334" t="s">
        <v>1901</v>
      </c>
      <c r="C1056" s="218"/>
      <c r="D1056" s="218"/>
      <c r="E1056" s="334" t="s">
        <v>23447</v>
      </c>
      <c r="F1056" s="306">
        <f t="shared" si="16"/>
        <v>288.72536700000001</v>
      </c>
      <c r="G1056" s="335">
        <v>6.91</v>
      </c>
    </row>
    <row r="1057" spans="1:7" ht="15">
      <c r="A1057" s="334" t="s">
        <v>1902</v>
      </c>
      <c r="B1057" s="334" t="s">
        <v>1903</v>
      </c>
      <c r="C1057" s="218"/>
      <c r="D1057" s="218"/>
      <c r="E1057" s="334" t="s">
        <v>23447</v>
      </c>
      <c r="F1057" s="306">
        <f t="shared" si="16"/>
        <v>134.54351399999999</v>
      </c>
      <c r="G1057" s="335">
        <v>3.22</v>
      </c>
    </row>
    <row r="1058" spans="1:7" ht="15">
      <c r="A1058" s="334" t="s">
        <v>1904</v>
      </c>
      <c r="B1058" s="334" t="s">
        <v>1905</v>
      </c>
      <c r="C1058" s="218"/>
      <c r="D1058" s="218"/>
      <c r="E1058" s="334" t="s">
        <v>23447</v>
      </c>
      <c r="F1058" s="306">
        <f t="shared" si="16"/>
        <v>114.48733799999999</v>
      </c>
      <c r="G1058" s="335">
        <v>2.74</v>
      </c>
    </row>
    <row r="1059" spans="1:7" ht="15">
      <c r="A1059" s="334" t="s">
        <v>1906</v>
      </c>
      <c r="B1059" s="334" t="s">
        <v>1907</v>
      </c>
      <c r="C1059" s="218"/>
      <c r="D1059" s="218"/>
      <c r="E1059" s="334" t="s">
        <v>23447</v>
      </c>
      <c r="F1059" s="306">
        <f t="shared" si="16"/>
        <v>159.19589699999997</v>
      </c>
      <c r="G1059" s="335">
        <v>3.81</v>
      </c>
    </row>
    <row r="1060" spans="1:7" ht="15">
      <c r="A1060" s="334" t="s">
        <v>1908</v>
      </c>
      <c r="B1060" s="334" t="s">
        <v>1909</v>
      </c>
      <c r="C1060" s="218"/>
      <c r="D1060" s="218"/>
      <c r="E1060" s="334" t="s">
        <v>23447</v>
      </c>
      <c r="F1060" s="306">
        <f t="shared" si="16"/>
        <v>101.95222799999999</v>
      </c>
      <c r="G1060" s="335">
        <v>2.44</v>
      </c>
    </row>
    <row r="1061" spans="1:7" ht="15">
      <c r="A1061" s="334" t="s">
        <v>1910</v>
      </c>
      <c r="B1061" s="334" t="s">
        <v>1911</v>
      </c>
      <c r="C1061" s="218"/>
      <c r="D1061" s="218"/>
      <c r="E1061" s="334" t="s">
        <v>23447</v>
      </c>
      <c r="F1061" s="306">
        <f t="shared" si="16"/>
        <v>328.00204499999995</v>
      </c>
      <c r="G1061" s="335">
        <v>7.85</v>
      </c>
    </row>
    <row r="1062" spans="1:7" ht="15">
      <c r="A1062" s="334" t="s">
        <v>1912</v>
      </c>
      <c r="B1062" s="334" t="s">
        <v>1913</v>
      </c>
      <c r="C1062" s="218"/>
      <c r="D1062" s="218"/>
      <c r="E1062" s="334" t="s">
        <v>23447</v>
      </c>
      <c r="F1062" s="306">
        <f t="shared" si="16"/>
        <v>236.07790499999999</v>
      </c>
      <c r="G1062" s="335">
        <v>5.65</v>
      </c>
    </row>
    <row r="1063" spans="1:7" ht="15">
      <c r="A1063" s="334" t="s">
        <v>1914</v>
      </c>
      <c r="B1063" s="334" t="s">
        <v>1915</v>
      </c>
      <c r="C1063" s="218"/>
      <c r="D1063" s="218"/>
      <c r="E1063" s="334" t="s">
        <v>23447</v>
      </c>
      <c r="F1063" s="306">
        <f t="shared" si="16"/>
        <v>276.19025699999997</v>
      </c>
      <c r="G1063" s="335">
        <v>6.61</v>
      </c>
    </row>
    <row r="1064" spans="1:7" ht="15">
      <c r="A1064" s="334" t="s">
        <v>21519</v>
      </c>
      <c r="B1064" s="334" t="s">
        <v>21520</v>
      </c>
      <c r="C1064" s="218"/>
      <c r="D1064" s="218"/>
      <c r="E1064" s="334" t="s">
        <v>23447</v>
      </c>
      <c r="F1064" s="306">
        <f t="shared" si="16"/>
        <v>353.49010199999998</v>
      </c>
      <c r="G1064" s="335">
        <v>8.4600000000000009</v>
      </c>
    </row>
    <row r="1065" spans="1:7" ht="15">
      <c r="A1065" s="334" t="s">
        <v>1916</v>
      </c>
      <c r="B1065" s="334" t="s">
        <v>1917</v>
      </c>
      <c r="C1065" s="218"/>
      <c r="D1065" s="218"/>
      <c r="E1065" s="334" t="s">
        <v>1677</v>
      </c>
      <c r="F1065" s="306">
        <f t="shared" si="16"/>
        <v>4693.9808579999999</v>
      </c>
      <c r="G1065" s="335">
        <v>112.34</v>
      </c>
    </row>
    <row r="1066" spans="1:7" ht="15">
      <c r="A1066" s="334" t="s">
        <v>1918</v>
      </c>
      <c r="B1066" s="334" t="s">
        <v>1919</v>
      </c>
      <c r="C1066" s="218"/>
      <c r="D1066" s="218"/>
      <c r="E1066" s="334" t="s">
        <v>1677</v>
      </c>
      <c r="F1066" s="306">
        <f t="shared" si="16"/>
        <v>3864.1565759999999</v>
      </c>
      <c r="G1066" s="335">
        <v>92.48</v>
      </c>
    </row>
    <row r="1067" spans="1:7" ht="15">
      <c r="A1067" s="334" t="s">
        <v>1920</v>
      </c>
      <c r="B1067" s="334" t="s">
        <v>1921</v>
      </c>
      <c r="C1067" s="218"/>
      <c r="D1067" s="218"/>
      <c r="E1067" s="334" t="s">
        <v>1677</v>
      </c>
      <c r="F1067" s="306">
        <f t="shared" si="16"/>
        <v>3864.1565759999999</v>
      </c>
      <c r="G1067" s="335">
        <v>92.48</v>
      </c>
    </row>
    <row r="1068" spans="1:7" ht="15">
      <c r="A1068" s="334" t="s">
        <v>1922</v>
      </c>
      <c r="B1068" s="334" t="s">
        <v>1923</v>
      </c>
      <c r="C1068" s="218"/>
      <c r="D1068" s="218"/>
      <c r="E1068" s="334" t="s">
        <v>1677</v>
      </c>
      <c r="F1068" s="306">
        <f t="shared" si="16"/>
        <v>3553.7036849999995</v>
      </c>
      <c r="G1068" s="335">
        <v>85.05</v>
      </c>
    </row>
    <row r="1069" spans="1:7" ht="15">
      <c r="A1069" s="334" t="s">
        <v>1924</v>
      </c>
      <c r="B1069" s="334" t="s">
        <v>1925</v>
      </c>
      <c r="C1069" s="218"/>
      <c r="D1069" s="218"/>
      <c r="E1069" s="334" t="s">
        <v>1677</v>
      </c>
      <c r="F1069" s="306">
        <f t="shared" si="16"/>
        <v>3553.7036849999995</v>
      </c>
      <c r="G1069" s="335">
        <v>85.05</v>
      </c>
    </row>
    <row r="1070" spans="1:7" ht="15">
      <c r="A1070" s="334" t="s">
        <v>1926</v>
      </c>
      <c r="B1070" s="334" t="s">
        <v>1927</v>
      </c>
      <c r="C1070" s="218"/>
      <c r="D1070" s="218"/>
      <c r="E1070" s="334" t="s">
        <v>1677</v>
      </c>
      <c r="F1070" s="306">
        <f t="shared" si="16"/>
        <v>4287.0076199999994</v>
      </c>
      <c r="G1070" s="335">
        <v>102.6</v>
      </c>
    </row>
    <row r="1071" spans="1:7" ht="15">
      <c r="A1071" s="334" t="s">
        <v>1928</v>
      </c>
      <c r="B1071" s="334" t="s">
        <v>1929</v>
      </c>
      <c r="C1071" s="218"/>
      <c r="D1071" s="218"/>
      <c r="E1071" s="334" t="s">
        <v>1677</v>
      </c>
      <c r="F1071" s="306">
        <f t="shared" si="16"/>
        <v>4287.0076199999994</v>
      </c>
      <c r="G1071" s="335">
        <v>102.6</v>
      </c>
    </row>
    <row r="1072" spans="1:7" ht="15">
      <c r="A1072" s="334" t="s">
        <v>1930</v>
      </c>
      <c r="B1072" s="334" t="s">
        <v>1931</v>
      </c>
      <c r="C1072" s="218"/>
      <c r="D1072" s="218"/>
      <c r="E1072" s="334" t="s">
        <v>1677</v>
      </c>
      <c r="F1072" s="306">
        <f t="shared" si="16"/>
        <v>3553.7036849999995</v>
      </c>
      <c r="G1072" s="335">
        <v>85.05</v>
      </c>
    </row>
    <row r="1073" spans="1:7" ht="15">
      <c r="A1073" s="334" t="s">
        <v>1932</v>
      </c>
      <c r="B1073" s="334" t="s">
        <v>1933</v>
      </c>
      <c r="C1073" s="218"/>
      <c r="D1073" s="218"/>
      <c r="E1073" s="334" t="s">
        <v>1677</v>
      </c>
      <c r="F1073" s="306">
        <f t="shared" si="16"/>
        <v>3553.7036849999995</v>
      </c>
      <c r="G1073" s="335">
        <v>85.05</v>
      </c>
    </row>
    <row r="1074" spans="1:7" ht="15">
      <c r="A1074" s="334" t="s">
        <v>1934</v>
      </c>
      <c r="B1074" s="334" t="s">
        <v>1935</v>
      </c>
      <c r="C1074" s="218"/>
      <c r="D1074" s="218"/>
      <c r="E1074" s="334" t="s">
        <v>1677</v>
      </c>
      <c r="F1074" s="306">
        <f t="shared" si="16"/>
        <v>4287.0076199999994</v>
      </c>
      <c r="G1074" s="335">
        <v>102.6</v>
      </c>
    </row>
    <row r="1075" spans="1:7" ht="15">
      <c r="A1075" s="334" t="s">
        <v>1936</v>
      </c>
      <c r="B1075" s="334" t="s">
        <v>1937</v>
      </c>
      <c r="C1075" s="218"/>
      <c r="D1075" s="218"/>
      <c r="E1075" s="334" t="s">
        <v>1677</v>
      </c>
      <c r="F1075" s="306">
        <f t="shared" si="16"/>
        <v>4287.0076199999994</v>
      </c>
      <c r="G1075" s="335">
        <v>102.6</v>
      </c>
    </row>
    <row r="1076" spans="1:7" ht="15">
      <c r="A1076" s="334" t="s">
        <v>1938</v>
      </c>
      <c r="B1076" s="334" t="s">
        <v>1939</v>
      </c>
      <c r="C1076" s="218"/>
      <c r="D1076" s="218"/>
      <c r="E1076" s="334" t="s">
        <v>1677</v>
      </c>
      <c r="F1076" s="306">
        <f t="shared" si="16"/>
        <v>2820.3997499999996</v>
      </c>
      <c r="G1076" s="335">
        <v>67.5</v>
      </c>
    </row>
    <row r="1077" spans="1:7" ht="15">
      <c r="A1077" s="334" t="s">
        <v>1940</v>
      </c>
      <c r="B1077" s="334" t="s">
        <v>1941</v>
      </c>
      <c r="C1077" s="218"/>
      <c r="D1077" s="218"/>
      <c r="E1077" s="334" t="s">
        <v>1677</v>
      </c>
      <c r="F1077" s="306">
        <f t="shared" si="16"/>
        <v>4693.9808579999999</v>
      </c>
      <c r="G1077" s="335">
        <v>112.34</v>
      </c>
    </row>
    <row r="1078" spans="1:7" ht="15">
      <c r="A1078" s="334" t="s">
        <v>1942</v>
      </c>
      <c r="B1078" s="334" t="s">
        <v>1943</v>
      </c>
      <c r="C1078" s="218"/>
      <c r="D1078" s="218"/>
      <c r="E1078" s="334" t="s">
        <v>1677</v>
      </c>
      <c r="F1078" s="306">
        <f t="shared" si="16"/>
        <v>3864.1565759999999</v>
      </c>
      <c r="G1078" s="335">
        <v>92.48</v>
      </c>
    </row>
    <row r="1079" spans="1:7" ht="15">
      <c r="A1079" s="334" t="s">
        <v>1944</v>
      </c>
      <c r="B1079" s="334" t="s">
        <v>1945</v>
      </c>
      <c r="C1079" s="218"/>
      <c r="D1079" s="218"/>
      <c r="E1079" s="334" t="s">
        <v>1677</v>
      </c>
      <c r="F1079" s="306">
        <f t="shared" si="16"/>
        <v>2820.3997499999996</v>
      </c>
      <c r="G1079" s="335">
        <v>67.5</v>
      </c>
    </row>
    <row r="1080" spans="1:7" ht="15">
      <c r="A1080" s="334" t="s">
        <v>1946</v>
      </c>
      <c r="B1080" s="334" t="s">
        <v>1947</v>
      </c>
      <c r="C1080" s="218"/>
      <c r="D1080" s="218"/>
      <c r="E1080" s="334" t="s">
        <v>1677</v>
      </c>
      <c r="F1080" s="306">
        <f t="shared" si="16"/>
        <v>8574.0152399999988</v>
      </c>
      <c r="G1080" s="335">
        <v>205.2</v>
      </c>
    </row>
    <row r="1081" spans="1:7" ht="15">
      <c r="A1081" s="334" t="s">
        <v>1948</v>
      </c>
      <c r="B1081" s="334" t="s">
        <v>1949</v>
      </c>
      <c r="C1081" s="218"/>
      <c r="D1081" s="218"/>
      <c r="E1081" s="334" t="s">
        <v>1677</v>
      </c>
      <c r="F1081" s="306">
        <f t="shared" si="16"/>
        <v>8574.0152399999988</v>
      </c>
      <c r="G1081" s="335">
        <v>205.2</v>
      </c>
    </row>
    <row r="1082" spans="1:7" ht="15">
      <c r="A1082" s="334" t="s">
        <v>1950</v>
      </c>
      <c r="B1082" s="334" t="s">
        <v>1951</v>
      </c>
      <c r="C1082" s="218"/>
      <c r="D1082" s="218"/>
      <c r="E1082" s="334" t="s">
        <v>1677</v>
      </c>
      <c r="F1082" s="306">
        <f t="shared" si="16"/>
        <v>21435.455936999999</v>
      </c>
      <c r="G1082" s="335">
        <v>513.01</v>
      </c>
    </row>
    <row r="1083" spans="1:7" ht="15">
      <c r="A1083" s="334" t="s">
        <v>1952</v>
      </c>
      <c r="B1083" s="334" t="s">
        <v>1953</v>
      </c>
      <c r="C1083" s="218"/>
      <c r="D1083" s="218"/>
      <c r="E1083" s="334" t="s">
        <v>1677</v>
      </c>
      <c r="F1083" s="306">
        <f t="shared" si="16"/>
        <v>17768.518424999998</v>
      </c>
      <c r="G1083" s="335">
        <v>425.25</v>
      </c>
    </row>
    <row r="1084" spans="1:7" ht="15">
      <c r="A1084" s="334" t="s">
        <v>1954</v>
      </c>
      <c r="B1084" s="334" t="s">
        <v>1955</v>
      </c>
      <c r="C1084" s="218"/>
      <c r="D1084" s="218"/>
      <c r="E1084" s="334" t="s">
        <v>1677</v>
      </c>
      <c r="F1084" s="306">
        <f t="shared" si="16"/>
        <v>2820.3997499999996</v>
      </c>
      <c r="G1084" s="335">
        <v>67.5</v>
      </c>
    </row>
    <row r="1085" spans="1:7" ht="15">
      <c r="A1085" s="334" t="s">
        <v>1956</v>
      </c>
      <c r="B1085" s="334" t="s">
        <v>1957</v>
      </c>
      <c r="C1085" s="218"/>
      <c r="D1085" s="218"/>
      <c r="E1085" s="334" t="s">
        <v>1677</v>
      </c>
      <c r="F1085" s="306">
        <f t="shared" si="16"/>
        <v>15599.108720999999</v>
      </c>
      <c r="G1085" s="335">
        <v>373.33</v>
      </c>
    </row>
    <row r="1086" spans="1:7" ht="15">
      <c r="A1086" s="334" t="s">
        <v>1958</v>
      </c>
      <c r="B1086" s="334" t="s">
        <v>1959</v>
      </c>
      <c r="C1086" s="218"/>
      <c r="D1086" s="218"/>
      <c r="E1086" s="334" t="s">
        <v>1677</v>
      </c>
      <c r="F1086" s="306">
        <f t="shared" si="16"/>
        <v>29839.829354999998</v>
      </c>
      <c r="G1086" s="335">
        <v>714.15</v>
      </c>
    </row>
    <row r="1087" spans="1:7" ht="15">
      <c r="A1087" s="334" t="s">
        <v>1960</v>
      </c>
      <c r="B1087" s="334" t="s">
        <v>1961</v>
      </c>
      <c r="C1087" s="218"/>
      <c r="D1087" s="218"/>
      <c r="E1087" s="334" t="s">
        <v>1677</v>
      </c>
      <c r="F1087" s="306">
        <f t="shared" si="16"/>
        <v>29839.829354999998</v>
      </c>
      <c r="G1087" s="335">
        <v>714.15</v>
      </c>
    </row>
    <row r="1088" spans="1:7" ht="15">
      <c r="A1088" s="334" t="s">
        <v>1962</v>
      </c>
      <c r="B1088" s="334" t="s">
        <v>1963</v>
      </c>
      <c r="C1088" s="218"/>
      <c r="D1088" s="218"/>
      <c r="E1088" s="334" t="s">
        <v>1677</v>
      </c>
      <c r="F1088" s="306">
        <f t="shared" si="16"/>
        <v>20671.232064</v>
      </c>
      <c r="G1088" s="335">
        <v>494.72</v>
      </c>
    </row>
    <row r="1089" spans="1:7" ht="15">
      <c r="A1089" s="334" t="s">
        <v>1964</v>
      </c>
      <c r="B1089" s="334" t="s">
        <v>1965</v>
      </c>
      <c r="C1089" s="218"/>
      <c r="D1089" s="218"/>
      <c r="E1089" s="334" t="s">
        <v>1677</v>
      </c>
      <c r="F1089" s="306">
        <f t="shared" si="16"/>
        <v>13838.761439999998</v>
      </c>
      <c r="G1089" s="335">
        <v>331.2</v>
      </c>
    </row>
    <row r="1090" spans="1:7" ht="15">
      <c r="A1090" s="334" t="s">
        <v>1966</v>
      </c>
      <c r="B1090" s="334" t="s">
        <v>1967</v>
      </c>
      <c r="C1090" s="218"/>
      <c r="D1090" s="218"/>
      <c r="E1090" s="334" t="s">
        <v>1677</v>
      </c>
      <c r="F1090" s="306">
        <f t="shared" si="16"/>
        <v>6234.5458769999996</v>
      </c>
      <c r="G1090" s="335">
        <v>149.21</v>
      </c>
    </row>
    <row r="1091" spans="1:7" ht="15">
      <c r="A1091" s="334" t="s">
        <v>1968</v>
      </c>
      <c r="B1091" s="334" t="s">
        <v>1969</v>
      </c>
      <c r="C1091" s="218"/>
      <c r="D1091" s="218"/>
      <c r="E1091" s="334" t="s">
        <v>1677</v>
      </c>
      <c r="F1091" s="306">
        <f t="shared" si="16"/>
        <v>4938.8333399999992</v>
      </c>
      <c r="G1091" s="335">
        <v>118.2</v>
      </c>
    </row>
    <row r="1092" spans="1:7" ht="15">
      <c r="A1092" s="334" t="s">
        <v>1970</v>
      </c>
      <c r="B1092" s="334" t="s">
        <v>1971</v>
      </c>
      <c r="C1092" s="218"/>
      <c r="D1092" s="218"/>
      <c r="E1092" s="334" t="s">
        <v>1677</v>
      </c>
      <c r="F1092" s="306">
        <f t="shared" ref="F1092:F1155" si="17">G1092*$G$1</f>
        <v>15353.838401999998</v>
      </c>
      <c r="G1092" s="335">
        <v>367.46</v>
      </c>
    </row>
    <row r="1093" spans="1:7" ht="15">
      <c r="A1093" s="334" t="s">
        <v>1972</v>
      </c>
      <c r="B1093" s="334" t="s">
        <v>1973</v>
      </c>
      <c r="C1093" s="218"/>
      <c r="D1093" s="218"/>
      <c r="E1093" s="334" t="s">
        <v>1677</v>
      </c>
      <c r="F1093" s="306">
        <f t="shared" si="17"/>
        <v>15353.838401999998</v>
      </c>
      <c r="G1093" s="335">
        <v>367.46</v>
      </c>
    </row>
    <row r="1094" spans="1:7" ht="15">
      <c r="A1094" s="334" t="s">
        <v>1974</v>
      </c>
      <c r="B1094" s="334" t="s">
        <v>1975</v>
      </c>
      <c r="C1094" s="218"/>
      <c r="D1094" s="218"/>
      <c r="E1094" s="334" t="s">
        <v>1677</v>
      </c>
      <c r="F1094" s="306">
        <f t="shared" si="17"/>
        <v>4513.0574369999995</v>
      </c>
      <c r="G1094" s="335">
        <v>108.01</v>
      </c>
    </row>
    <row r="1095" spans="1:7" ht="15">
      <c r="A1095" s="334" t="s">
        <v>1976</v>
      </c>
      <c r="B1095" s="334" t="s">
        <v>1977</v>
      </c>
      <c r="C1095" s="218"/>
      <c r="D1095" s="218"/>
      <c r="E1095" s="334" t="s">
        <v>1677</v>
      </c>
      <c r="F1095" s="306">
        <f t="shared" si="17"/>
        <v>7107.407369999999</v>
      </c>
      <c r="G1095" s="335">
        <v>170.1</v>
      </c>
    </row>
    <row r="1096" spans="1:7" ht="15">
      <c r="A1096" s="334" t="s">
        <v>1978</v>
      </c>
      <c r="B1096" s="334" t="s">
        <v>1979</v>
      </c>
      <c r="C1096" s="218"/>
      <c r="D1096" s="218"/>
      <c r="E1096" s="334" t="s">
        <v>1677</v>
      </c>
      <c r="F1096" s="306">
        <f t="shared" si="17"/>
        <v>4513.0574369999995</v>
      </c>
      <c r="G1096" s="335">
        <v>108.01</v>
      </c>
    </row>
    <row r="1097" spans="1:7" ht="15">
      <c r="A1097" s="334" t="s">
        <v>1980</v>
      </c>
      <c r="B1097" s="334" t="s">
        <v>1981</v>
      </c>
      <c r="C1097" s="218"/>
      <c r="D1097" s="218"/>
      <c r="E1097" s="334" t="s">
        <v>1677</v>
      </c>
      <c r="F1097" s="306">
        <f t="shared" si="17"/>
        <v>7727.8953149999988</v>
      </c>
      <c r="G1097" s="335">
        <v>184.95</v>
      </c>
    </row>
    <row r="1098" spans="1:7" ht="15">
      <c r="A1098" s="334" t="s">
        <v>1982</v>
      </c>
      <c r="B1098" s="334" t="s">
        <v>1983</v>
      </c>
      <c r="C1098" s="218"/>
      <c r="D1098" s="218"/>
      <c r="E1098" s="334" t="s">
        <v>1677</v>
      </c>
      <c r="F1098" s="306">
        <f t="shared" si="17"/>
        <v>7107.407369999999</v>
      </c>
      <c r="G1098" s="335">
        <v>170.1</v>
      </c>
    </row>
    <row r="1099" spans="1:7" ht="15">
      <c r="A1099" s="334" t="s">
        <v>1984</v>
      </c>
      <c r="B1099" s="334" t="s">
        <v>1985</v>
      </c>
      <c r="C1099" s="218"/>
      <c r="D1099" s="218"/>
      <c r="E1099" s="334" t="s">
        <v>1677</v>
      </c>
      <c r="F1099" s="306">
        <f t="shared" si="17"/>
        <v>7727.8953149999988</v>
      </c>
      <c r="G1099" s="335">
        <v>184.95</v>
      </c>
    </row>
    <row r="1100" spans="1:7" ht="15">
      <c r="A1100" s="334" t="s">
        <v>1986</v>
      </c>
      <c r="B1100" s="334" t="s">
        <v>1987</v>
      </c>
      <c r="C1100" s="218"/>
      <c r="D1100" s="218"/>
      <c r="E1100" s="334" t="s">
        <v>1677</v>
      </c>
      <c r="F1100" s="306">
        <f t="shared" si="17"/>
        <v>4693.9808579999999</v>
      </c>
      <c r="G1100" s="335">
        <v>112.34</v>
      </c>
    </row>
    <row r="1101" spans="1:7" ht="15">
      <c r="A1101" s="334" t="s">
        <v>1988</v>
      </c>
      <c r="B1101" s="334" t="s">
        <v>1989</v>
      </c>
      <c r="C1101" s="218"/>
      <c r="D1101" s="218"/>
      <c r="E1101" s="334" t="s">
        <v>1677</v>
      </c>
      <c r="F1101" s="306">
        <f t="shared" si="17"/>
        <v>17768.518424999998</v>
      </c>
      <c r="G1101" s="335">
        <v>425.25</v>
      </c>
    </row>
    <row r="1102" spans="1:7" ht="15">
      <c r="A1102" s="334" t="s">
        <v>1990</v>
      </c>
      <c r="B1102" s="334" t="s">
        <v>1991</v>
      </c>
      <c r="C1102" s="218"/>
      <c r="D1102" s="218"/>
      <c r="E1102" s="334" t="s">
        <v>1677</v>
      </c>
      <c r="F1102" s="306">
        <f t="shared" si="17"/>
        <v>17768.518424999998</v>
      </c>
      <c r="G1102" s="335">
        <v>425.25</v>
      </c>
    </row>
    <row r="1103" spans="1:7" ht="15">
      <c r="A1103" s="334" t="s">
        <v>1992</v>
      </c>
      <c r="B1103" s="334" t="s">
        <v>1993</v>
      </c>
      <c r="C1103" s="218"/>
      <c r="D1103" s="218"/>
      <c r="E1103" s="334" t="s">
        <v>1677</v>
      </c>
      <c r="F1103" s="306">
        <f t="shared" si="17"/>
        <v>2961.2108189999999</v>
      </c>
      <c r="G1103" s="335">
        <v>70.87</v>
      </c>
    </row>
    <row r="1104" spans="1:7" ht="15">
      <c r="A1104" s="334" t="s">
        <v>1994</v>
      </c>
      <c r="B1104" s="334" t="s">
        <v>1995</v>
      </c>
      <c r="C1104" s="218"/>
      <c r="D1104" s="218"/>
      <c r="E1104" s="334" t="s">
        <v>1677</v>
      </c>
      <c r="F1104" s="306">
        <f t="shared" si="17"/>
        <v>5211.6809009999997</v>
      </c>
      <c r="G1104" s="335">
        <v>124.73</v>
      </c>
    </row>
    <row r="1105" spans="1:7" ht="15">
      <c r="A1105" s="334" t="s">
        <v>1996</v>
      </c>
      <c r="B1105" s="334" t="s">
        <v>1997</v>
      </c>
      <c r="C1105" s="218"/>
      <c r="D1105" s="218"/>
      <c r="E1105" s="334" t="s">
        <v>1677</v>
      </c>
      <c r="F1105" s="306">
        <f t="shared" si="17"/>
        <v>2820.3997499999996</v>
      </c>
      <c r="G1105" s="335">
        <v>67.5</v>
      </c>
    </row>
    <row r="1106" spans="1:7" ht="15">
      <c r="A1106" s="334" t="s">
        <v>1998</v>
      </c>
      <c r="B1106" s="334" t="s">
        <v>1999</v>
      </c>
      <c r="C1106" s="218"/>
      <c r="D1106" s="218"/>
      <c r="E1106" s="334" t="s">
        <v>1677</v>
      </c>
      <c r="F1106" s="306">
        <f t="shared" si="17"/>
        <v>2961.2108189999999</v>
      </c>
      <c r="G1106" s="335">
        <v>70.87</v>
      </c>
    </row>
    <row r="1107" spans="1:7" ht="15">
      <c r="A1107" s="334" t="s">
        <v>2000</v>
      </c>
      <c r="B1107" s="334" t="s">
        <v>2001</v>
      </c>
      <c r="C1107" s="218"/>
      <c r="D1107" s="218"/>
      <c r="E1107" s="334" t="s">
        <v>1677</v>
      </c>
      <c r="F1107" s="306">
        <f t="shared" si="17"/>
        <v>4287.0076199999994</v>
      </c>
      <c r="G1107" s="335">
        <v>102.6</v>
      </c>
    </row>
    <row r="1108" spans="1:7" ht="15">
      <c r="A1108" s="334" t="s">
        <v>2002</v>
      </c>
      <c r="B1108" s="334" t="s">
        <v>2003</v>
      </c>
      <c r="C1108" s="218"/>
      <c r="D1108" s="218"/>
      <c r="E1108" s="334" t="s">
        <v>1677</v>
      </c>
      <c r="F1108" s="306">
        <f t="shared" si="17"/>
        <v>4513.0574369999995</v>
      </c>
      <c r="G1108" s="335">
        <v>108.01</v>
      </c>
    </row>
    <row r="1109" spans="1:7" ht="15">
      <c r="A1109" s="334" t="s">
        <v>2004</v>
      </c>
      <c r="B1109" s="334" t="s">
        <v>2005</v>
      </c>
      <c r="C1109" s="218"/>
      <c r="D1109" s="218"/>
      <c r="E1109" s="334" t="s">
        <v>1677</v>
      </c>
      <c r="F1109" s="306">
        <f t="shared" si="17"/>
        <v>2820.3997499999996</v>
      </c>
      <c r="G1109" s="335">
        <v>67.5</v>
      </c>
    </row>
    <row r="1110" spans="1:7" ht="15">
      <c r="A1110" s="334" t="s">
        <v>2006</v>
      </c>
      <c r="B1110" s="334" t="s">
        <v>2007</v>
      </c>
      <c r="C1110" s="218"/>
      <c r="D1110" s="218"/>
      <c r="E1110" s="334" t="s">
        <v>1677</v>
      </c>
      <c r="F1110" s="306">
        <f t="shared" si="17"/>
        <v>2961.2108189999999</v>
      </c>
      <c r="G1110" s="335">
        <v>70.87</v>
      </c>
    </row>
    <row r="1111" spans="1:7" ht="15">
      <c r="A1111" s="334" t="s">
        <v>2008</v>
      </c>
      <c r="B1111" s="334" t="s">
        <v>2009</v>
      </c>
      <c r="C1111" s="218"/>
      <c r="D1111" s="218"/>
      <c r="E1111" s="334" t="s">
        <v>1677</v>
      </c>
      <c r="F1111" s="306">
        <f t="shared" si="17"/>
        <v>4513.0574369999995</v>
      </c>
      <c r="G1111" s="335">
        <v>108.01</v>
      </c>
    </row>
    <row r="1112" spans="1:7" ht="15">
      <c r="A1112" s="334" t="s">
        <v>2010</v>
      </c>
      <c r="B1112" s="334" t="s">
        <v>2011</v>
      </c>
      <c r="C1112" s="218"/>
      <c r="D1112" s="218"/>
      <c r="E1112" s="334" t="s">
        <v>1677</v>
      </c>
      <c r="F1112" s="306">
        <f t="shared" si="17"/>
        <v>3605.0976359999995</v>
      </c>
      <c r="G1112" s="335">
        <v>86.28</v>
      </c>
    </row>
    <row r="1113" spans="1:7" ht="15">
      <c r="A1113" s="334" t="s">
        <v>2012</v>
      </c>
      <c r="B1113" s="334" t="s">
        <v>2013</v>
      </c>
      <c r="C1113" s="218"/>
      <c r="D1113" s="218"/>
      <c r="E1113" s="334" t="s">
        <v>1677</v>
      </c>
      <c r="F1113" s="306">
        <f t="shared" si="17"/>
        <v>4513.0574369999995</v>
      </c>
      <c r="G1113" s="335">
        <v>108.01</v>
      </c>
    </row>
    <row r="1114" spans="1:7" ht="15">
      <c r="A1114" s="334" t="s">
        <v>2014</v>
      </c>
      <c r="B1114" s="334" t="s">
        <v>2015</v>
      </c>
      <c r="C1114" s="218"/>
      <c r="D1114" s="218"/>
      <c r="E1114" s="334" t="s">
        <v>1677</v>
      </c>
      <c r="F1114" s="306">
        <f t="shared" si="17"/>
        <v>2961.2108189999999</v>
      </c>
      <c r="G1114" s="335">
        <v>70.87</v>
      </c>
    </row>
    <row r="1115" spans="1:7" ht="15">
      <c r="A1115" s="334" t="s">
        <v>2016</v>
      </c>
      <c r="B1115" s="334" t="s">
        <v>2017</v>
      </c>
      <c r="C1115" s="218"/>
      <c r="D1115" s="218"/>
      <c r="E1115" s="334" t="s">
        <v>1677</v>
      </c>
      <c r="F1115" s="306">
        <f t="shared" si="17"/>
        <v>5640.7994999999992</v>
      </c>
      <c r="G1115" s="335">
        <v>135</v>
      </c>
    </row>
    <row r="1116" spans="1:7" ht="15">
      <c r="A1116" s="334" t="s">
        <v>2018</v>
      </c>
      <c r="B1116" s="334" t="s">
        <v>2019</v>
      </c>
      <c r="C1116" s="218"/>
      <c r="D1116" s="218"/>
      <c r="E1116" s="334" t="s">
        <v>1677</v>
      </c>
      <c r="F1116" s="306">
        <f t="shared" si="17"/>
        <v>3605.0976359999995</v>
      </c>
      <c r="G1116" s="335">
        <v>86.28</v>
      </c>
    </row>
    <row r="1117" spans="1:7" ht="15">
      <c r="A1117" s="334" t="s">
        <v>21521</v>
      </c>
      <c r="B1117" s="334" t="s">
        <v>21522</v>
      </c>
      <c r="C1117" s="218"/>
      <c r="D1117" s="218"/>
      <c r="E1117" s="334" t="s">
        <v>1677</v>
      </c>
      <c r="F1117" s="306">
        <f t="shared" si="17"/>
        <v>5352.0741330000001</v>
      </c>
      <c r="G1117" s="335">
        <v>128.09</v>
      </c>
    </row>
    <row r="1118" spans="1:7" ht="15">
      <c r="A1118" s="334" t="s">
        <v>21523</v>
      </c>
      <c r="B1118" s="334" t="s">
        <v>21524</v>
      </c>
      <c r="C1118" s="218"/>
      <c r="D1118" s="218"/>
      <c r="E1118" s="334" t="s">
        <v>1677</v>
      </c>
      <c r="F1118" s="306">
        <f t="shared" si="17"/>
        <v>5640.7994999999992</v>
      </c>
      <c r="G1118" s="335">
        <v>135</v>
      </c>
    </row>
    <row r="1119" spans="1:7" ht="15">
      <c r="A1119" s="334" t="s">
        <v>21525</v>
      </c>
      <c r="B1119" s="334" t="s">
        <v>21526</v>
      </c>
      <c r="C1119" s="218"/>
      <c r="D1119" s="218"/>
      <c r="E1119" s="334" t="s">
        <v>1677</v>
      </c>
      <c r="F1119" s="306">
        <f t="shared" si="17"/>
        <v>3605.0976359999995</v>
      </c>
      <c r="G1119" s="335">
        <v>86.28</v>
      </c>
    </row>
    <row r="1120" spans="1:7" ht="15">
      <c r="A1120" s="334" t="s">
        <v>21527</v>
      </c>
      <c r="B1120" s="334" t="s">
        <v>21528</v>
      </c>
      <c r="C1120" s="218"/>
      <c r="D1120" s="218"/>
      <c r="E1120" s="334" t="s">
        <v>1677</v>
      </c>
      <c r="F1120" s="306">
        <f t="shared" si="17"/>
        <v>5478.6787439999998</v>
      </c>
      <c r="G1120" s="335">
        <v>131.12</v>
      </c>
    </row>
    <row r="1121" spans="1:7" ht="15">
      <c r="A1121" s="334" t="s">
        <v>21529</v>
      </c>
      <c r="B1121" s="334" t="s">
        <v>21530</v>
      </c>
      <c r="C1121" s="218"/>
      <c r="D1121" s="218"/>
      <c r="E1121" s="334" t="s">
        <v>1677</v>
      </c>
      <c r="F1121" s="306">
        <f t="shared" si="17"/>
        <v>3426.6812369999998</v>
      </c>
      <c r="G1121" s="335">
        <v>82.01</v>
      </c>
    </row>
    <row r="1122" spans="1:7" ht="15">
      <c r="A1122" s="334" t="s">
        <v>21531</v>
      </c>
      <c r="B1122" s="334" t="s">
        <v>21532</v>
      </c>
      <c r="C1122" s="218"/>
      <c r="D1122" s="218"/>
      <c r="E1122" s="334" t="s">
        <v>1677</v>
      </c>
      <c r="F1122" s="306">
        <f t="shared" si="17"/>
        <v>24182.316374999999</v>
      </c>
      <c r="G1122" s="335">
        <v>578.75</v>
      </c>
    </row>
    <row r="1123" spans="1:7" ht="15">
      <c r="A1123" s="334" t="s">
        <v>21533</v>
      </c>
      <c r="B1123" s="334" t="s">
        <v>21534</v>
      </c>
      <c r="C1123" s="218"/>
      <c r="D1123" s="218"/>
      <c r="E1123" s="334" t="s">
        <v>1677</v>
      </c>
      <c r="F1123" s="306">
        <f t="shared" si="17"/>
        <v>26823.464051999999</v>
      </c>
      <c r="G1123" s="335">
        <v>641.96</v>
      </c>
    </row>
    <row r="1124" spans="1:7" ht="15">
      <c r="A1124" s="334" t="s">
        <v>2020</v>
      </c>
      <c r="B1124" s="334" t="s">
        <v>2021</v>
      </c>
      <c r="C1124" s="218"/>
      <c r="D1124" s="218"/>
      <c r="E1124" s="334" t="s">
        <v>1677</v>
      </c>
      <c r="F1124" s="306">
        <f t="shared" si="17"/>
        <v>2820.3997499999996</v>
      </c>
      <c r="G1124" s="335">
        <v>67.5</v>
      </c>
    </row>
    <row r="1125" spans="1:7" ht="15">
      <c r="A1125" s="334" t="s">
        <v>2022</v>
      </c>
      <c r="B1125" s="334" t="s">
        <v>2023</v>
      </c>
      <c r="C1125" s="218"/>
      <c r="D1125" s="218"/>
      <c r="E1125" s="334" t="s">
        <v>1677</v>
      </c>
      <c r="F1125" s="306">
        <f t="shared" si="17"/>
        <v>3864.1565759999999</v>
      </c>
      <c r="G1125" s="335">
        <v>92.48</v>
      </c>
    </row>
    <row r="1126" spans="1:7" ht="15">
      <c r="A1126" s="334" t="s">
        <v>2024</v>
      </c>
      <c r="B1126" s="334" t="s">
        <v>2025</v>
      </c>
      <c r="C1126" s="218"/>
      <c r="D1126" s="218"/>
      <c r="E1126" s="334" t="s">
        <v>1677</v>
      </c>
      <c r="F1126" s="306">
        <f t="shared" si="17"/>
        <v>4513.0574369999995</v>
      </c>
      <c r="G1126" s="335">
        <v>108.01</v>
      </c>
    </row>
    <row r="1127" spans="1:7" ht="15">
      <c r="A1127" s="334" t="s">
        <v>21535</v>
      </c>
      <c r="B1127" s="334" t="s">
        <v>21536</v>
      </c>
      <c r="C1127" s="218"/>
      <c r="D1127" s="218"/>
      <c r="E1127" s="334" t="s">
        <v>1677</v>
      </c>
      <c r="F1127" s="306">
        <f t="shared" si="17"/>
        <v>2961.2108189999999</v>
      </c>
      <c r="G1127" s="335">
        <v>70.87</v>
      </c>
    </row>
    <row r="1128" spans="1:7" ht="15">
      <c r="A1128" s="334" t="s">
        <v>2026</v>
      </c>
      <c r="B1128" s="334" t="s">
        <v>2027</v>
      </c>
      <c r="C1128" s="218"/>
      <c r="D1128" s="218"/>
      <c r="E1128" s="334" t="s">
        <v>1677</v>
      </c>
      <c r="F1128" s="306">
        <f t="shared" si="17"/>
        <v>2961.2108189999999</v>
      </c>
      <c r="G1128" s="335">
        <v>70.87</v>
      </c>
    </row>
    <row r="1129" spans="1:7" ht="15">
      <c r="A1129" s="334" t="s">
        <v>2028</v>
      </c>
      <c r="B1129" s="334" t="s">
        <v>2029</v>
      </c>
      <c r="C1129" s="218"/>
      <c r="D1129" s="218"/>
      <c r="E1129" s="334" t="s">
        <v>1677</v>
      </c>
      <c r="F1129" s="306">
        <f t="shared" si="17"/>
        <v>3553.7036849999995</v>
      </c>
      <c r="G1129" s="335">
        <v>85.05</v>
      </c>
    </row>
    <row r="1130" spans="1:7" ht="15">
      <c r="A1130" s="334" t="s">
        <v>2030</v>
      </c>
      <c r="B1130" s="334" t="s">
        <v>2031</v>
      </c>
      <c r="C1130" s="218"/>
      <c r="D1130" s="218"/>
      <c r="E1130" s="334" t="s">
        <v>1677</v>
      </c>
      <c r="F1130" s="306">
        <f t="shared" si="17"/>
        <v>3864.1565759999999</v>
      </c>
      <c r="G1130" s="335">
        <v>92.48</v>
      </c>
    </row>
    <row r="1131" spans="1:7" ht="15">
      <c r="A1131" s="334" t="s">
        <v>21537</v>
      </c>
      <c r="B1131" s="334" t="s">
        <v>21538</v>
      </c>
      <c r="C1131" s="218"/>
      <c r="D1131" s="218"/>
      <c r="E1131" s="334" t="s">
        <v>1677</v>
      </c>
      <c r="F1131" s="306">
        <f t="shared" si="17"/>
        <v>2820.3997499999996</v>
      </c>
      <c r="G1131" s="335">
        <v>67.5</v>
      </c>
    </row>
    <row r="1132" spans="1:7" ht="15">
      <c r="A1132" s="334" t="s">
        <v>2032</v>
      </c>
      <c r="B1132" s="334" t="s">
        <v>2033</v>
      </c>
      <c r="C1132" s="218"/>
      <c r="D1132" s="218"/>
      <c r="E1132" s="334" t="s">
        <v>1677</v>
      </c>
      <c r="F1132" s="306">
        <f t="shared" si="17"/>
        <v>3553.7036849999995</v>
      </c>
      <c r="G1132" s="335">
        <v>85.05</v>
      </c>
    </row>
    <row r="1133" spans="1:7" ht="15">
      <c r="A1133" s="334" t="s">
        <v>2034</v>
      </c>
      <c r="B1133" s="334" t="s">
        <v>2035</v>
      </c>
      <c r="C1133" s="218"/>
      <c r="D1133" s="218"/>
      <c r="E1133" s="334" t="s">
        <v>1677</v>
      </c>
      <c r="F1133" s="306">
        <f t="shared" si="17"/>
        <v>3864.1565759999999</v>
      </c>
      <c r="G1133" s="335">
        <v>92.48</v>
      </c>
    </row>
    <row r="1134" spans="1:7" ht="15">
      <c r="A1134" s="334" t="s">
        <v>2036</v>
      </c>
      <c r="B1134" s="334" t="s">
        <v>1979</v>
      </c>
      <c r="C1134" s="218"/>
      <c r="D1134" s="218"/>
      <c r="E1134" s="334" t="s">
        <v>23447</v>
      </c>
      <c r="F1134" s="306">
        <f t="shared" si="17"/>
        <v>107.38410899999998</v>
      </c>
      <c r="G1134" s="335">
        <v>2.57</v>
      </c>
    </row>
    <row r="1135" spans="1:7" ht="15">
      <c r="A1135" s="334" t="s">
        <v>2037</v>
      </c>
      <c r="B1135" s="334" t="s">
        <v>1931</v>
      </c>
      <c r="C1135" s="218"/>
      <c r="D1135" s="218"/>
      <c r="E1135" s="334" t="s">
        <v>23447</v>
      </c>
      <c r="F1135" s="306">
        <f t="shared" si="17"/>
        <v>85.238747999999987</v>
      </c>
      <c r="G1135" s="335">
        <v>2.04</v>
      </c>
    </row>
    <row r="1136" spans="1:7" ht="15">
      <c r="A1136" s="334" t="s">
        <v>2038</v>
      </c>
      <c r="B1136" s="334" t="s">
        <v>2039</v>
      </c>
      <c r="C1136" s="218"/>
      <c r="D1136" s="218"/>
      <c r="E1136" s="334" t="s">
        <v>23447</v>
      </c>
      <c r="F1136" s="306">
        <f t="shared" si="17"/>
        <v>617.14524899999992</v>
      </c>
      <c r="G1136" s="335">
        <v>14.77</v>
      </c>
    </row>
    <row r="1137" spans="1:7" ht="15">
      <c r="A1137" s="334" t="s">
        <v>2040</v>
      </c>
      <c r="B1137" s="334" t="s">
        <v>2041</v>
      </c>
      <c r="C1137" s="218"/>
      <c r="D1137" s="218"/>
      <c r="E1137" s="334" t="s">
        <v>23447</v>
      </c>
      <c r="F1137" s="306">
        <f t="shared" si="17"/>
        <v>318.39179399999995</v>
      </c>
      <c r="G1137" s="335">
        <v>7.62</v>
      </c>
    </row>
    <row r="1138" spans="1:7" ht="15">
      <c r="A1138" s="334" t="s">
        <v>2042</v>
      </c>
      <c r="B1138" s="334" t="s">
        <v>2043</v>
      </c>
      <c r="C1138" s="218"/>
      <c r="D1138" s="218"/>
      <c r="E1138" s="334" t="s">
        <v>23447</v>
      </c>
      <c r="F1138" s="306">
        <f t="shared" si="17"/>
        <v>128.69379599999999</v>
      </c>
      <c r="G1138" s="335">
        <v>3.08</v>
      </c>
    </row>
    <row r="1139" spans="1:7" ht="15">
      <c r="A1139" s="334" t="s">
        <v>2044</v>
      </c>
      <c r="B1139" s="334" t="s">
        <v>2045</v>
      </c>
      <c r="C1139" s="218"/>
      <c r="D1139" s="218"/>
      <c r="E1139" s="334" t="s">
        <v>23447</v>
      </c>
      <c r="F1139" s="306">
        <f t="shared" si="17"/>
        <v>290.39671499999997</v>
      </c>
      <c r="G1139" s="335">
        <v>6.95</v>
      </c>
    </row>
    <row r="1140" spans="1:7" ht="15">
      <c r="A1140" s="334" t="s">
        <v>2046</v>
      </c>
      <c r="B1140" s="334" t="s">
        <v>2047</v>
      </c>
      <c r="C1140" s="218"/>
      <c r="D1140" s="218"/>
      <c r="E1140" s="334" t="s">
        <v>23447</v>
      </c>
      <c r="F1140" s="306">
        <f t="shared" si="17"/>
        <v>537.75621899999987</v>
      </c>
      <c r="G1140" s="335">
        <v>12.87</v>
      </c>
    </row>
    <row r="1141" spans="1:7" ht="15">
      <c r="A1141" s="334" t="s">
        <v>2048</v>
      </c>
      <c r="B1141" s="334" t="s">
        <v>1939</v>
      </c>
      <c r="C1141" s="218"/>
      <c r="D1141" s="218"/>
      <c r="E1141" s="334" t="s">
        <v>23447</v>
      </c>
      <c r="F1141" s="306">
        <f t="shared" si="17"/>
        <v>67.689594</v>
      </c>
      <c r="G1141" s="335">
        <v>1.62</v>
      </c>
    </row>
    <row r="1142" spans="1:7" ht="15">
      <c r="A1142" s="334" t="s">
        <v>2049</v>
      </c>
      <c r="B1142" s="334" t="s">
        <v>2050</v>
      </c>
      <c r="C1142" s="218"/>
      <c r="D1142" s="218"/>
      <c r="E1142" s="334" t="s">
        <v>23447</v>
      </c>
      <c r="F1142" s="306">
        <f t="shared" si="17"/>
        <v>322.57016399999998</v>
      </c>
      <c r="G1142" s="335">
        <v>7.72</v>
      </c>
    </row>
    <row r="1143" spans="1:7" ht="15">
      <c r="A1143" s="334" t="s">
        <v>2051</v>
      </c>
      <c r="B1143" s="334" t="s">
        <v>2052</v>
      </c>
      <c r="C1143" s="218"/>
      <c r="D1143" s="218"/>
      <c r="E1143" s="334" t="s">
        <v>23447</v>
      </c>
      <c r="F1143" s="306">
        <f t="shared" si="17"/>
        <v>322.57016399999998</v>
      </c>
      <c r="G1143" s="335">
        <v>7.72</v>
      </c>
    </row>
    <row r="1144" spans="1:7" ht="15">
      <c r="A1144" s="334" t="s">
        <v>2053</v>
      </c>
      <c r="B1144" s="334" t="s">
        <v>2054</v>
      </c>
      <c r="C1144" s="218"/>
      <c r="D1144" s="218"/>
      <c r="E1144" s="334" t="s">
        <v>23447</v>
      </c>
      <c r="F1144" s="306">
        <f t="shared" si="17"/>
        <v>514.77518399999997</v>
      </c>
      <c r="G1144" s="335">
        <v>12.32</v>
      </c>
    </row>
    <row r="1145" spans="1:7" ht="15">
      <c r="A1145" s="334" t="s">
        <v>2055</v>
      </c>
      <c r="B1145" s="334" t="s">
        <v>2056</v>
      </c>
      <c r="C1145" s="218"/>
      <c r="D1145" s="218"/>
      <c r="E1145" s="334" t="s">
        <v>23447</v>
      </c>
      <c r="F1145" s="306">
        <f t="shared" si="17"/>
        <v>333.85176300000001</v>
      </c>
      <c r="G1145" s="335">
        <v>7.99</v>
      </c>
    </row>
    <row r="1146" spans="1:7" ht="15">
      <c r="A1146" s="334" t="s">
        <v>2057</v>
      </c>
      <c r="B1146" s="334" t="s">
        <v>2058</v>
      </c>
      <c r="C1146" s="218"/>
      <c r="D1146" s="218"/>
      <c r="E1146" s="334" t="s">
        <v>23447</v>
      </c>
      <c r="F1146" s="306">
        <f t="shared" si="17"/>
        <v>701.54832299999987</v>
      </c>
      <c r="G1146" s="335">
        <v>16.79</v>
      </c>
    </row>
    <row r="1147" spans="1:7" ht="15">
      <c r="A1147" s="334" t="s">
        <v>2059</v>
      </c>
      <c r="B1147" s="334" t="s">
        <v>2060</v>
      </c>
      <c r="C1147" s="218"/>
      <c r="D1147" s="218"/>
      <c r="E1147" s="334" t="s">
        <v>23447</v>
      </c>
      <c r="F1147" s="306">
        <f t="shared" si="17"/>
        <v>282.87564899999995</v>
      </c>
      <c r="G1147" s="335">
        <v>6.77</v>
      </c>
    </row>
    <row r="1148" spans="1:7" ht="15">
      <c r="A1148" s="334" t="s">
        <v>2061</v>
      </c>
      <c r="B1148" s="334" t="s">
        <v>2062</v>
      </c>
      <c r="C1148" s="218"/>
      <c r="D1148" s="218"/>
      <c r="E1148" s="334" t="s">
        <v>23447</v>
      </c>
      <c r="F1148" s="306">
        <f t="shared" si="17"/>
        <v>210.58984799999999</v>
      </c>
      <c r="G1148" s="335">
        <v>5.04</v>
      </c>
    </row>
    <row r="1149" spans="1:7" ht="15">
      <c r="A1149" s="334" t="s">
        <v>2063</v>
      </c>
      <c r="B1149" s="334" t="s">
        <v>2064</v>
      </c>
      <c r="C1149" s="218"/>
      <c r="D1149" s="218"/>
      <c r="E1149" s="334" t="s">
        <v>23447</v>
      </c>
      <c r="F1149" s="306">
        <f t="shared" si="17"/>
        <v>312.12423899999993</v>
      </c>
      <c r="G1149" s="335">
        <v>7.47</v>
      </c>
    </row>
    <row r="1150" spans="1:7" ht="15">
      <c r="A1150" s="334" t="s">
        <v>2065</v>
      </c>
      <c r="B1150" s="334" t="s">
        <v>2066</v>
      </c>
      <c r="C1150" s="218"/>
      <c r="D1150" s="218"/>
      <c r="E1150" s="334" t="s">
        <v>23447</v>
      </c>
      <c r="F1150" s="306">
        <f t="shared" si="17"/>
        <v>93.595488000000003</v>
      </c>
      <c r="G1150" s="335">
        <v>2.2400000000000002</v>
      </c>
    </row>
    <row r="1151" spans="1:7" ht="15">
      <c r="A1151" s="334" t="s">
        <v>2067</v>
      </c>
      <c r="B1151" s="334" t="s">
        <v>2068</v>
      </c>
      <c r="C1151" s="218"/>
      <c r="D1151" s="218"/>
      <c r="E1151" s="334" t="s">
        <v>23447</v>
      </c>
      <c r="F1151" s="306">
        <f t="shared" si="17"/>
        <v>308.78154299999994</v>
      </c>
      <c r="G1151" s="335">
        <v>7.39</v>
      </c>
    </row>
    <row r="1152" spans="1:7" ht="15">
      <c r="A1152" s="334" t="s">
        <v>2069</v>
      </c>
      <c r="B1152" s="334" t="s">
        <v>2070</v>
      </c>
      <c r="C1152" s="218"/>
      <c r="D1152" s="218"/>
      <c r="E1152" s="334" t="s">
        <v>23447</v>
      </c>
      <c r="F1152" s="306">
        <f t="shared" si="17"/>
        <v>596.67123599999991</v>
      </c>
      <c r="G1152" s="335">
        <v>14.28</v>
      </c>
    </row>
    <row r="1153" spans="1:7" ht="15">
      <c r="A1153" s="334" t="s">
        <v>2071</v>
      </c>
      <c r="B1153" s="334" t="s">
        <v>1995</v>
      </c>
      <c r="C1153" s="218"/>
      <c r="D1153" s="218"/>
      <c r="E1153" s="334" t="s">
        <v>23447</v>
      </c>
      <c r="F1153" s="306">
        <f t="shared" si="17"/>
        <v>104.04141300000001</v>
      </c>
      <c r="G1153" s="335">
        <v>2.4900000000000002</v>
      </c>
    </row>
    <row r="1154" spans="1:7" ht="15">
      <c r="A1154" s="334" t="s">
        <v>2072</v>
      </c>
      <c r="B1154" s="334" t="s">
        <v>2073</v>
      </c>
      <c r="C1154" s="218"/>
      <c r="D1154" s="218"/>
      <c r="E1154" s="334" t="s">
        <v>23447</v>
      </c>
      <c r="F1154" s="306">
        <f t="shared" si="17"/>
        <v>596.67123599999991</v>
      </c>
      <c r="G1154" s="335">
        <v>14.28</v>
      </c>
    </row>
    <row r="1155" spans="1:7" ht="15">
      <c r="A1155" s="334" t="s">
        <v>21539</v>
      </c>
      <c r="B1155" s="334" t="s">
        <v>21540</v>
      </c>
      <c r="C1155" s="218"/>
      <c r="D1155" s="218"/>
      <c r="E1155" s="334" t="s">
        <v>23447</v>
      </c>
      <c r="F1155" s="306">
        <f t="shared" si="17"/>
        <v>413.65862999999996</v>
      </c>
      <c r="G1155" s="335">
        <v>9.9</v>
      </c>
    </row>
    <row r="1156" spans="1:7" ht="15">
      <c r="A1156" s="334" t="s">
        <v>21541</v>
      </c>
      <c r="B1156" s="334" t="s">
        <v>1925</v>
      </c>
      <c r="C1156" s="218"/>
      <c r="D1156" s="218"/>
      <c r="E1156" s="334" t="s">
        <v>23447</v>
      </c>
      <c r="F1156" s="306">
        <f t="shared" ref="F1156:F1219" si="18">G1156*$G$1</f>
        <v>85.238747999999987</v>
      </c>
      <c r="G1156" s="335">
        <v>2.04</v>
      </c>
    </row>
    <row r="1157" spans="1:7" ht="15">
      <c r="A1157" s="334" t="s">
        <v>21542</v>
      </c>
      <c r="B1157" s="334" t="s">
        <v>1921</v>
      </c>
      <c r="C1157" s="218"/>
      <c r="D1157" s="218"/>
      <c r="E1157" s="334" t="s">
        <v>23447</v>
      </c>
      <c r="F1157" s="306">
        <f t="shared" si="18"/>
        <v>92.341976999999986</v>
      </c>
      <c r="G1157" s="335">
        <v>2.21</v>
      </c>
    </row>
    <row r="1158" spans="1:7" ht="15">
      <c r="A1158" s="334" t="s">
        <v>21543</v>
      </c>
      <c r="B1158" s="334" t="s">
        <v>1943</v>
      </c>
      <c r="C1158" s="218"/>
      <c r="D1158" s="218"/>
      <c r="E1158" s="334" t="s">
        <v>23447</v>
      </c>
      <c r="F1158" s="306">
        <f t="shared" si="18"/>
        <v>92.341976999999986</v>
      </c>
      <c r="G1158" s="335">
        <v>2.21</v>
      </c>
    </row>
    <row r="1159" spans="1:7" ht="15">
      <c r="A1159" s="334" t="s">
        <v>21544</v>
      </c>
      <c r="B1159" s="334" t="s">
        <v>1923</v>
      </c>
      <c r="C1159" s="218"/>
      <c r="D1159" s="218"/>
      <c r="E1159" s="334" t="s">
        <v>23447</v>
      </c>
      <c r="F1159" s="306">
        <f t="shared" si="18"/>
        <v>85.238747999999987</v>
      </c>
      <c r="G1159" s="335">
        <v>2.04</v>
      </c>
    </row>
    <row r="1160" spans="1:7" ht="15">
      <c r="A1160" s="334" t="s">
        <v>21545</v>
      </c>
      <c r="B1160" s="334" t="s">
        <v>1919</v>
      </c>
      <c r="C1160" s="218"/>
      <c r="D1160" s="218"/>
      <c r="E1160" s="334" t="s">
        <v>23447</v>
      </c>
      <c r="F1160" s="306">
        <f t="shared" si="18"/>
        <v>92.341976999999986</v>
      </c>
      <c r="G1160" s="335">
        <v>2.21</v>
      </c>
    </row>
    <row r="1161" spans="1:7" ht="15">
      <c r="A1161" s="334" t="s">
        <v>21546</v>
      </c>
      <c r="B1161" s="334" t="s">
        <v>21547</v>
      </c>
      <c r="C1161" s="218"/>
      <c r="D1161" s="218"/>
      <c r="E1161" s="334" t="s">
        <v>23447</v>
      </c>
      <c r="F1161" s="306">
        <f t="shared" si="18"/>
        <v>85.238747999999987</v>
      </c>
      <c r="G1161" s="335">
        <v>2.04</v>
      </c>
    </row>
    <row r="1162" spans="1:7" ht="15">
      <c r="A1162" s="334" t="s">
        <v>21548</v>
      </c>
      <c r="B1162" s="334" t="s">
        <v>21549</v>
      </c>
      <c r="C1162" s="218"/>
      <c r="D1162" s="218"/>
      <c r="E1162" s="334" t="s">
        <v>23447</v>
      </c>
      <c r="F1162" s="306">
        <f t="shared" si="18"/>
        <v>92.341976999999986</v>
      </c>
      <c r="G1162" s="335">
        <v>2.21</v>
      </c>
    </row>
    <row r="1163" spans="1:7" ht="15">
      <c r="A1163" s="334" t="s">
        <v>21550</v>
      </c>
      <c r="B1163" s="334" t="s">
        <v>21551</v>
      </c>
      <c r="C1163" s="218"/>
      <c r="D1163" s="218"/>
      <c r="E1163" s="334" t="s">
        <v>23447</v>
      </c>
      <c r="F1163" s="306">
        <f t="shared" si="18"/>
        <v>353.49010199999998</v>
      </c>
      <c r="G1163" s="335">
        <v>8.4600000000000009</v>
      </c>
    </row>
    <row r="1164" spans="1:7" ht="15">
      <c r="A1164" s="334" t="s">
        <v>21552</v>
      </c>
      <c r="B1164" s="334" t="s">
        <v>21553</v>
      </c>
      <c r="C1164" s="218"/>
      <c r="D1164" s="218"/>
      <c r="E1164" s="334" t="s">
        <v>23447</v>
      </c>
      <c r="F1164" s="306">
        <f t="shared" si="18"/>
        <v>685.25267999999983</v>
      </c>
      <c r="G1164" s="335">
        <v>16.399999999999999</v>
      </c>
    </row>
    <row r="1165" spans="1:7" ht="15">
      <c r="A1165" s="334" t="s">
        <v>21554</v>
      </c>
      <c r="B1165" s="334" t="s">
        <v>21532</v>
      </c>
      <c r="C1165" s="218"/>
      <c r="D1165" s="218"/>
      <c r="E1165" s="334" t="s">
        <v>23447</v>
      </c>
      <c r="F1165" s="306">
        <f t="shared" si="18"/>
        <v>483.85524599999997</v>
      </c>
      <c r="G1165" s="335">
        <v>11.58</v>
      </c>
    </row>
    <row r="1166" spans="1:7" ht="15">
      <c r="A1166" s="334" t="s">
        <v>21555</v>
      </c>
      <c r="B1166" s="334" t="s">
        <v>21534</v>
      </c>
      <c r="C1166" s="218"/>
      <c r="D1166" s="218"/>
      <c r="E1166" s="334" t="s">
        <v>23447</v>
      </c>
      <c r="F1166" s="306">
        <f t="shared" si="18"/>
        <v>536.50270799999998</v>
      </c>
      <c r="G1166" s="335">
        <v>12.84</v>
      </c>
    </row>
    <row r="1167" spans="1:7" ht="15">
      <c r="A1167" s="334" t="s">
        <v>2074</v>
      </c>
      <c r="B1167" s="334" t="s">
        <v>2075</v>
      </c>
      <c r="C1167" s="218"/>
      <c r="D1167" s="218"/>
      <c r="E1167" s="334" t="s">
        <v>1677</v>
      </c>
      <c r="F1167" s="306">
        <f t="shared" si="18"/>
        <v>1402.6788089999998</v>
      </c>
      <c r="G1167" s="335">
        <v>33.57</v>
      </c>
    </row>
    <row r="1168" spans="1:7" ht="15">
      <c r="A1168" s="334" t="s">
        <v>2076</v>
      </c>
      <c r="B1168" s="334" t="s">
        <v>2077</v>
      </c>
      <c r="C1168" s="218"/>
      <c r="D1168" s="218"/>
      <c r="E1168" s="334" t="s">
        <v>1677</v>
      </c>
      <c r="F1168" s="306">
        <f t="shared" si="18"/>
        <v>1459.5046409999998</v>
      </c>
      <c r="G1168" s="335">
        <v>34.93</v>
      </c>
    </row>
    <row r="1169" spans="1:7" ht="15">
      <c r="A1169" s="334" t="s">
        <v>2078</v>
      </c>
      <c r="B1169" s="334" t="s">
        <v>2079</v>
      </c>
      <c r="C1169" s="218"/>
      <c r="D1169" s="218"/>
      <c r="E1169" s="334" t="s">
        <v>1677</v>
      </c>
      <c r="F1169" s="306">
        <f t="shared" si="18"/>
        <v>2423.8724369999995</v>
      </c>
      <c r="G1169" s="335">
        <v>58.01</v>
      </c>
    </row>
    <row r="1170" spans="1:7" ht="15">
      <c r="A1170" s="334" t="s">
        <v>2080</v>
      </c>
      <c r="B1170" s="334" t="s">
        <v>2081</v>
      </c>
      <c r="C1170" s="218"/>
      <c r="D1170" s="218"/>
      <c r="E1170" s="334" t="s">
        <v>1677</v>
      </c>
      <c r="F1170" s="306">
        <f t="shared" si="18"/>
        <v>2030.2699829999999</v>
      </c>
      <c r="G1170" s="335">
        <v>48.59</v>
      </c>
    </row>
    <row r="1171" spans="1:7" ht="15">
      <c r="A1171" s="334" t="s">
        <v>2082</v>
      </c>
      <c r="B1171" s="334" t="s">
        <v>2083</v>
      </c>
      <c r="C1171" s="218"/>
      <c r="D1171" s="218"/>
      <c r="E1171" s="334" t="s">
        <v>1677</v>
      </c>
      <c r="F1171" s="306">
        <f t="shared" si="18"/>
        <v>1550.17527</v>
      </c>
      <c r="G1171" s="335">
        <v>37.1</v>
      </c>
    </row>
    <row r="1172" spans="1:7" ht="15">
      <c r="A1172" s="334" t="s">
        <v>2084</v>
      </c>
      <c r="B1172" s="334" t="s">
        <v>2085</v>
      </c>
      <c r="C1172" s="218"/>
      <c r="D1172" s="218"/>
      <c r="E1172" s="334" t="s">
        <v>1677</v>
      </c>
      <c r="F1172" s="306">
        <f t="shared" si="18"/>
        <v>1603.2405689999998</v>
      </c>
      <c r="G1172" s="335">
        <v>38.369999999999997</v>
      </c>
    </row>
    <row r="1173" spans="1:7" ht="15">
      <c r="A1173" s="334" t="s">
        <v>2086</v>
      </c>
      <c r="B1173" s="334" t="s">
        <v>2087</v>
      </c>
      <c r="C1173" s="218"/>
      <c r="D1173" s="218"/>
      <c r="E1173" s="334" t="s">
        <v>1677</v>
      </c>
      <c r="F1173" s="306">
        <f t="shared" si="18"/>
        <v>1657.1415419999996</v>
      </c>
      <c r="G1173" s="335">
        <v>39.659999999999997</v>
      </c>
    </row>
    <row r="1174" spans="1:7" ht="15">
      <c r="A1174" s="334" t="s">
        <v>2088</v>
      </c>
      <c r="B1174" s="334" t="s">
        <v>2089</v>
      </c>
      <c r="C1174" s="218"/>
      <c r="D1174" s="218"/>
      <c r="E1174" s="334" t="s">
        <v>1677</v>
      </c>
      <c r="F1174" s="306">
        <f t="shared" si="18"/>
        <v>1710.2068409999999</v>
      </c>
      <c r="G1174" s="335">
        <v>40.93</v>
      </c>
    </row>
    <row r="1175" spans="1:7" ht="15">
      <c r="A1175" s="334" t="s">
        <v>2090</v>
      </c>
      <c r="B1175" s="334" t="s">
        <v>2091</v>
      </c>
      <c r="C1175" s="218"/>
      <c r="D1175" s="218"/>
      <c r="E1175" s="334" t="s">
        <v>1677</v>
      </c>
      <c r="F1175" s="306">
        <f t="shared" si="18"/>
        <v>1763.6899769999998</v>
      </c>
      <c r="G1175" s="335">
        <v>42.21</v>
      </c>
    </row>
    <row r="1176" spans="1:7" ht="15">
      <c r="A1176" s="334" t="s">
        <v>2092</v>
      </c>
      <c r="B1176" s="334" t="s">
        <v>2093</v>
      </c>
      <c r="C1176" s="218"/>
      <c r="D1176" s="218"/>
      <c r="E1176" s="334" t="s">
        <v>1677</v>
      </c>
      <c r="F1176" s="306">
        <f t="shared" si="18"/>
        <v>1816.7552759999996</v>
      </c>
      <c r="G1176" s="335">
        <v>43.48</v>
      </c>
    </row>
    <row r="1177" spans="1:7" ht="15">
      <c r="A1177" s="334" t="s">
        <v>2094</v>
      </c>
      <c r="B1177" s="334" t="s">
        <v>2095</v>
      </c>
      <c r="C1177" s="218"/>
      <c r="D1177" s="218"/>
      <c r="E1177" s="334" t="s">
        <v>1677</v>
      </c>
      <c r="F1177" s="306">
        <f t="shared" si="18"/>
        <v>1870.6562489999999</v>
      </c>
      <c r="G1177" s="335">
        <v>44.77</v>
      </c>
    </row>
    <row r="1178" spans="1:7" ht="15">
      <c r="A1178" s="334" t="s">
        <v>2096</v>
      </c>
      <c r="B1178" s="334" t="s">
        <v>2097</v>
      </c>
      <c r="C1178" s="218"/>
      <c r="D1178" s="218"/>
      <c r="E1178" s="334" t="s">
        <v>1677</v>
      </c>
      <c r="F1178" s="306">
        <f t="shared" si="18"/>
        <v>1923.7215479999998</v>
      </c>
      <c r="G1178" s="335">
        <v>46.04</v>
      </c>
    </row>
    <row r="1179" spans="1:7" ht="15">
      <c r="A1179" s="334" t="s">
        <v>2098</v>
      </c>
      <c r="B1179" s="334" t="s">
        <v>2099</v>
      </c>
      <c r="C1179" s="218"/>
      <c r="D1179" s="218"/>
      <c r="E1179" s="334" t="s">
        <v>1677</v>
      </c>
      <c r="F1179" s="306">
        <f t="shared" si="18"/>
        <v>2030.2699829999999</v>
      </c>
      <c r="G1179" s="335">
        <v>48.59</v>
      </c>
    </row>
    <row r="1180" spans="1:7" ht="15">
      <c r="A1180" s="334" t="s">
        <v>2100</v>
      </c>
      <c r="B1180" s="334" t="s">
        <v>2101</v>
      </c>
      <c r="C1180" s="218"/>
      <c r="D1180" s="218"/>
      <c r="E1180" s="334" t="s">
        <v>1677</v>
      </c>
      <c r="F1180" s="306">
        <f t="shared" si="18"/>
        <v>2137.6540919999998</v>
      </c>
      <c r="G1180" s="335">
        <v>51.16</v>
      </c>
    </row>
    <row r="1181" spans="1:7" ht="15">
      <c r="A1181" s="334" t="s">
        <v>2102</v>
      </c>
      <c r="B1181" s="334" t="s">
        <v>2103</v>
      </c>
      <c r="C1181" s="218"/>
      <c r="D1181" s="218"/>
      <c r="E1181" s="334" t="s">
        <v>1677</v>
      </c>
      <c r="F1181" s="306">
        <f t="shared" si="18"/>
        <v>2191.1372279999996</v>
      </c>
      <c r="G1181" s="335">
        <v>52.44</v>
      </c>
    </row>
    <row r="1182" spans="1:7" ht="15">
      <c r="A1182" s="334" t="s">
        <v>2104</v>
      </c>
      <c r="B1182" s="334" t="s">
        <v>2105</v>
      </c>
      <c r="C1182" s="218"/>
      <c r="D1182" s="218"/>
      <c r="E1182" s="334" t="s">
        <v>1677</v>
      </c>
      <c r="F1182" s="306">
        <f t="shared" si="18"/>
        <v>2245.0382009999998</v>
      </c>
      <c r="G1182" s="335">
        <v>53.73</v>
      </c>
    </row>
    <row r="1183" spans="1:7" ht="15">
      <c r="A1183" s="334" t="s">
        <v>2106</v>
      </c>
      <c r="B1183" s="334" t="s">
        <v>2107</v>
      </c>
      <c r="C1183" s="218"/>
      <c r="D1183" s="218"/>
      <c r="E1183" s="334" t="s">
        <v>1677</v>
      </c>
      <c r="F1183" s="306">
        <f t="shared" si="18"/>
        <v>2297.6856629999997</v>
      </c>
      <c r="G1183" s="335">
        <v>54.99</v>
      </c>
    </row>
    <row r="1184" spans="1:7" ht="15">
      <c r="A1184" s="334" t="s">
        <v>2108</v>
      </c>
      <c r="B1184" s="334" t="s">
        <v>2109</v>
      </c>
      <c r="C1184" s="218"/>
      <c r="D1184" s="218"/>
      <c r="E1184" s="334" t="s">
        <v>1677</v>
      </c>
      <c r="F1184" s="306">
        <f t="shared" si="18"/>
        <v>2351.168799</v>
      </c>
      <c r="G1184" s="335">
        <v>56.27</v>
      </c>
    </row>
    <row r="1185" spans="1:7" ht="15">
      <c r="A1185" s="334" t="s">
        <v>2110</v>
      </c>
      <c r="B1185" s="334" t="s">
        <v>2111</v>
      </c>
      <c r="C1185" s="218"/>
      <c r="D1185" s="218"/>
      <c r="E1185" s="334" t="s">
        <v>1677</v>
      </c>
      <c r="F1185" s="306">
        <f t="shared" si="18"/>
        <v>2405.0697719999998</v>
      </c>
      <c r="G1185" s="335">
        <v>57.56</v>
      </c>
    </row>
    <row r="1186" spans="1:7" ht="15">
      <c r="A1186" s="334" t="s">
        <v>2112</v>
      </c>
      <c r="B1186" s="334" t="s">
        <v>2113</v>
      </c>
      <c r="C1186" s="218"/>
      <c r="D1186" s="218"/>
      <c r="E1186" s="334" t="s">
        <v>1677</v>
      </c>
      <c r="F1186" s="306">
        <f t="shared" si="18"/>
        <v>1683.4652729999998</v>
      </c>
      <c r="G1186" s="335">
        <v>40.29</v>
      </c>
    </row>
    <row r="1187" spans="1:7" ht="15">
      <c r="A1187" s="334" t="s">
        <v>2114</v>
      </c>
      <c r="B1187" s="334" t="s">
        <v>2115</v>
      </c>
      <c r="C1187" s="218"/>
      <c r="D1187" s="218"/>
      <c r="E1187" s="334" t="s">
        <v>1677</v>
      </c>
      <c r="F1187" s="306">
        <f t="shared" si="18"/>
        <v>2693.3773019999994</v>
      </c>
      <c r="G1187" s="335">
        <v>64.459999999999994</v>
      </c>
    </row>
    <row r="1188" spans="1:7" ht="15">
      <c r="A1188" s="334" t="s">
        <v>2116</v>
      </c>
      <c r="B1188" s="334" t="s">
        <v>2117</v>
      </c>
      <c r="C1188" s="218"/>
      <c r="D1188" s="218"/>
      <c r="E1188" s="334" t="s">
        <v>1677</v>
      </c>
      <c r="F1188" s="306">
        <f t="shared" si="18"/>
        <v>2030.2699829999999</v>
      </c>
      <c r="G1188" s="335">
        <v>48.59</v>
      </c>
    </row>
    <row r="1189" spans="1:7" ht="15">
      <c r="A1189" s="334" t="s">
        <v>2118</v>
      </c>
      <c r="B1189" s="334" t="s">
        <v>2119</v>
      </c>
      <c r="C1189" s="218"/>
      <c r="D1189" s="218"/>
      <c r="E1189" s="334" t="s">
        <v>1677</v>
      </c>
      <c r="F1189" s="306">
        <f t="shared" si="18"/>
        <v>2437.2432209999997</v>
      </c>
      <c r="G1189" s="335">
        <v>58.33</v>
      </c>
    </row>
    <row r="1190" spans="1:7" ht="15">
      <c r="A1190" s="334" t="s">
        <v>2120</v>
      </c>
      <c r="B1190" s="334" t="s">
        <v>2121</v>
      </c>
      <c r="C1190" s="218"/>
      <c r="D1190" s="218"/>
      <c r="E1190" s="334" t="s">
        <v>1677</v>
      </c>
      <c r="F1190" s="306">
        <f t="shared" si="18"/>
        <v>2518.3035989999998</v>
      </c>
      <c r="G1190" s="335">
        <v>60.27</v>
      </c>
    </row>
    <row r="1191" spans="1:7" ht="15">
      <c r="A1191" s="334" t="s">
        <v>2122</v>
      </c>
      <c r="B1191" s="334" t="s">
        <v>2123</v>
      </c>
      <c r="C1191" s="218"/>
      <c r="D1191" s="218"/>
      <c r="E1191" s="334" t="s">
        <v>1677</v>
      </c>
      <c r="F1191" s="306">
        <f t="shared" si="18"/>
        <v>2680.8421919999996</v>
      </c>
      <c r="G1191" s="335">
        <v>64.16</v>
      </c>
    </row>
    <row r="1192" spans="1:7" ht="15">
      <c r="A1192" s="334" t="s">
        <v>2124</v>
      </c>
      <c r="B1192" s="334" t="s">
        <v>2125</v>
      </c>
      <c r="C1192" s="218"/>
      <c r="D1192" s="218"/>
      <c r="E1192" s="334" t="s">
        <v>1677</v>
      </c>
      <c r="F1192" s="306">
        <f t="shared" si="18"/>
        <v>2761.9025699999993</v>
      </c>
      <c r="G1192" s="335">
        <v>66.099999999999994</v>
      </c>
    </row>
    <row r="1193" spans="1:7" ht="15">
      <c r="A1193" s="334" t="s">
        <v>2126</v>
      </c>
      <c r="B1193" s="334" t="s">
        <v>2127</v>
      </c>
      <c r="C1193" s="218"/>
      <c r="D1193" s="218"/>
      <c r="E1193" s="334" t="s">
        <v>1677</v>
      </c>
      <c r="F1193" s="306">
        <f t="shared" si="18"/>
        <v>3005.5015410000001</v>
      </c>
      <c r="G1193" s="335">
        <v>71.930000000000007</v>
      </c>
    </row>
    <row r="1194" spans="1:7" ht="15">
      <c r="A1194" s="334" t="s">
        <v>2128</v>
      </c>
      <c r="B1194" s="334" t="s">
        <v>2129</v>
      </c>
      <c r="C1194" s="218"/>
      <c r="D1194" s="218"/>
      <c r="E1194" s="334" t="s">
        <v>1677</v>
      </c>
      <c r="F1194" s="306">
        <f t="shared" si="18"/>
        <v>3168.0401339999994</v>
      </c>
      <c r="G1194" s="335">
        <v>75.819999999999993</v>
      </c>
    </row>
    <row r="1195" spans="1:7" ht="15">
      <c r="A1195" s="334" t="s">
        <v>2130</v>
      </c>
      <c r="B1195" s="334" t="s">
        <v>2131</v>
      </c>
      <c r="C1195" s="218"/>
      <c r="D1195" s="218"/>
      <c r="E1195" s="334" t="s">
        <v>1677</v>
      </c>
      <c r="F1195" s="306">
        <f t="shared" si="18"/>
        <v>3249.5183489999995</v>
      </c>
      <c r="G1195" s="335">
        <v>77.77</v>
      </c>
    </row>
    <row r="1196" spans="1:7" ht="15">
      <c r="A1196" s="334" t="s">
        <v>2132</v>
      </c>
      <c r="B1196" s="334" t="s">
        <v>2133</v>
      </c>
      <c r="C1196" s="218"/>
      <c r="D1196" s="218"/>
      <c r="E1196" s="334" t="s">
        <v>1677</v>
      </c>
      <c r="F1196" s="306">
        <f t="shared" si="18"/>
        <v>3330.9965639999996</v>
      </c>
      <c r="G1196" s="335">
        <v>79.72</v>
      </c>
    </row>
    <row r="1197" spans="1:7" ht="15">
      <c r="A1197" s="334" t="s">
        <v>2134</v>
      </c>
      <c r="B1197" s="334" t="s">
        <v>2135</v>
      </c>
      <c r="C1197" s="218"/>
      <c r="D1197" s="218"/>
      <c r="E1197" s="334" t="s">
        <v>1677</v>
      </c>
      <c r="F1197" s="306">
        <f t="shared" si="18"/>
        <v>1335.8248889999998</v>
      </c>
      <c r="G1197" s="335">
        <v>31.97</v>
      </c>
    </row>
    <row r="1198" spans="1:7" ht="15">
      <c r="A1198" s="334" t="s">
        <v>2136</v>
      </c>
      <c r="B1198" s="334" t="s">
        <v>2137</v>
      </c>
      <c r="C1198" s="218"/>
      <c r="D1198" s="218"/>
      <c r="E1198" s="334" t="s">
        <v>1677</v>
      </c>
      <c r="F1198" s="306">
        <f t="shared" si="18"/>
        <v>1870.6562489999999</v>
      </c>
      <c r="G1198" s="335">
        <v>44.77</v>
      </c>
    </row>
    <row r="1199" spans="1:7" ht="15">
      <c r="A1199" s="334" t="s">
        <v>2138</v>
      </c>
      <c r="B1199" s="334" t="s">
        <v>2139</v>
      </c>
      <c r="C1199" s="218"/>
      <c r="D1199" s="218"/>
      <c r="E1199" s="334" t="s">
        <v>1677</v>
      </c>
      <c r="F1199" s="306">
        <f t="shared" si="18"/>
        <v>2405.0697719999998</v>
      </c>
      <c r="G1199" s="335">
        <v>57.56</v>
      </c>
    </row>
    <row r="1200" spans="1:7" ht="15">
      <c r="A1200" s="334" t="s">
        <v>2140</v>
      </c>
      <c r="B1200" s="334" t="s">
        <v>2141</v>
      </c>
      <c r="C1200" s="218"/>
      <c r="D1200" s="218"/>
      <c r="E1200" s="334" t="s">
        <v>1677</v>
      </c>
      <c r="F1200" s="306">
        <f t="shared" si="18"/>
        <v>2423.8724369999995</v>
      </c>
      <c r="G1200" s="335">
        <v>58.01</v>
      </c>
    </row>
    <row r="1201" spans="1:7" ht="15">
      <c r="A1201" s="334" t="s">
        <v>2142</v>
      </c>
      <c r="B1201" s="334" t="s">
        <v>2143</v>
      </c>
      <c r="C1201" s="218"/>
      <c r="D1201" s="218"/>
      <c r="E1201" s="334" t="s">
        <v>1677</v>
      </c>
      <c r="F1201" s="306">
        <f t="shared" si="18"/>
        <v>14620.952303999999</v>
      </c>
      <c r="G1201" s="335">
        <v>349.92</v>
      </c>
    </row>
    <row r="1202" spans="1:7" ht="15">
      <c r="A1202" s="334" t="s">
        <v>2144</v>
      </c>
      <c r="B1202" s="334" t="s">
        <v>2145</v>
      </c>
      <c r="C1202" s="218"/>
      <c r="D1202" s="218"/>
      <c r="E1202" s="334" t="s">
        <v>1677</v>
      </c>
      <c r="F1202" s="306">
        <f t="shared" si="18"/>
        <v>16245.502559999999</v>
      </c>
      <c r="G1202" s="335">
        <v>388.8</v>
      </c>
    </row>
    <row r="1203" spans="1:7" ht="15">
      <c r="A1203" s="334" t="s">
        <v>2146</v>
      </c>
      <c r="B1203" s="334" t="s">
        <v>2147</v>
      </c>
      <c r="C1203" s="218"/>
      <c r="D1203" s="218"/>
      <c r="E1203" s="334" t="s">
        <v>1677</v>
      </c>
      <c r="F1203" s="306">
        <f t="shared" si="18"/>
        <v>1406.8571789999999</v>
      </c>
      <c r="G1203" s="335">
        <v>33.67</v>
      </c>
    </row>
    <row r="1204" spans="1:7" ht="15">
      <c r="A1204" s="334" t="s">
        <v>2148</v>
      </c>
      <c r="B1204" s="334" t="s">
        <v>2149</v>
      </c>
      <c r="C1204" s="218"/>
      <c r="D1204" s="218"/>
      <c r="E1204" s="334" t="s">
        <v>1677</v>
      </c>
      <c r="F1204" s="306">
        <f t="shared" si="18"/>
        <v>1772.4645539999999</v>
      </c>
      <c r="G1204" s="335">
        <v>42.42</v>
      </c>
    </row>
    <row r="1205" spans="1:7" ht="15">
      <c r="A1205" s="334" t="s">
        <v>2150</v>
      </c>
      <c r="B1205" s="334" t="s">
        <v>2151</v>
      </c>
      <c r="C1205" s="218"/>
      <c r="D1205" s="218"/>
      <c r="E1205" s="334" t="s">
        <v>1677</v>
      </c>
      <c r="F1205" s="306">
        <f t="shared" si="18"/>
        <v>2138.4897659999997</v>
      </c>
      <c r="G1205" s="335">
        <v>51.18</v>
      </c>
    </row>
    <row r="1206" spans="1:7" ht="15">
      <c r="A1206" s="334" t="s">
        <v>2152</v>
      </c>
      <c r="B1206" s="334" t="s">
        <v>2153</v>
      </c>
      <c r="C1206" s="218"/>
      <c r="D1206" s="218"/>
      <c r="E1206" s="334" t="s">
        <v>1677</v>
      </c>
      <c r="F1206" s="306">
        <f t="shared" si="18"/>
        <v>17057.359850999997</v>
      </c>
      <c r="G1206" s="335">
        <v>408.23</v>
      </c>
    </row>
    <row r="1207" spans="1:7" ht="15">
      <c r="A1207" s="334" t="s">
        <v>2154</v>
      </c>
      <c r="B1207" s="334" t="s">
        <v>2155</v>
      </c>
      <c r="C1207" s="218"/>
      <c r="D1207" s="218"/>
      <c r="E1207" s="334" t="s">
        <v>1677</v>
      </c>
      <c r="F1207" s="306">
        <f t="shared" si="18"/>
        <v>2813.2965209999998</v>
      </c>
      <c r="G1207" s="335">
        <v>67.33</v>
      </c>
    </row>
    <row r="1208" spans="1:7" ht="15">
      <c r="A1208" s="334" t="s">
        <v>2156</v>
      </c>
      <c r="B1208" s="334" t="s">
        <v>2157</v>
      </c>
      <c r="C1208" s="218"/>
      <c r="D1208" s="218"/>
      <c r="E1208" s="334" t="s">
        <v>23447</v>
      </c>
      <c r="F1208" s="306">
        <f t="shared" si="18"/>
        <v>202.65094499999998</v>
      </c>
      <c r="G1208" s="335">
        <v>4.8499999999999996</v>
      </c>
    </row>
    <row r="1209" spans="1:7" ht="15">
      <c r="A1209" s="334" t="s">
        <v>2158</v>
      </c>
      <c r="B1209" s="334" t="s">
        <v>2159</v>
      </c>
      <c r="C1209" s="218"/>
      <c r="D1209" s="218"/>
      <c r="E1209" s="334" t="s">
        <v>23447</v>
      </c>
      <c r="F1209" s="306">
        <f t="shared" si="18"/>
        <v>202.65094499999998</v>
      </c>
      <c r="G1209" s="335">
        <v>4.8499999999999996</v>
      </c>
    </row>
    <row r="1210" spans="1:7" ht="15">
      <c r="A1210" s="334" t="s">
        <v>2160</v>
      </c>
      <c r="B1210" s="334" t="s">
        <v>2161</v>
      </c>
      <c r="C1210" s="218"/>
      <c r="D1210" s="218"/>
      <c r="E1210" s="334" t="s">
        <v>23447</v>
      </c>
      <c r="F1210" s="306">
        <f t="shared" si="18"/>
        <v>202.65094499999998</v>
      </c>
      <c r="G1210" s="335">
        <v>4.8499999999999996</v>
      </c>
    </row>
    <row r="1211" spans="1:7" ht="15">
      <c r="A1211" s="334" t="s">
        <v>2162</v>
      </c>
      <c r="B1211" s="334" t="s">
        <v>2163</v>
      </c>
      <c r="C1211" s="218"/>
      <c r="D1211" s="218"/>
      <c r="E1211" s="334" t="s">
        <v>23447</v>
      </c>
      <c r="F1211" s="306">
        <f t="shared" si="18"/>
        <v>202.65094499999998</v>
      </c>
      <c r="G1211" s="335">
        <v>4.8499999999999996</v>
      </c>
    </row>
    <row r="1212" spans="1:7" ht="15">
      <c r="A1212" s="334" t="s">
        <v>2164</v>
      </c>
      <c r="B1212" s="334" t="s">
        <v>2165</v>
      </c>
      <c r="C1212" s="218"/>
      <c r="D1212" s="218"/>
      <c r="E1212" s="334" t="s">
        <v>23447</v>
      </c>
      <c r="F1212" s="306">
        <f t="shared" si="18"/>
        <v>202.65094499999998</v>
      </c>
      <c r="G1212" s="335">
        <v>4.8499999999999996</v>
      </c>
    </row>
    <row r="1213" spans="1:7" ht="15">
      <c r="A1213" s="334" t="s">
        <v>2166</v>
      </c>
      <c r="B1213" s="334" t="s">
        <v>2167</v>
      </c>
      <c r="C1213" s="218"/>
      <c r="D1213" s="218"/>
      <c r="E1213" s="334" t="s">
        <v>23447</v>
      </c>
      <c r="F1213" s="306">
        <f t="shared" si="18"/>
        <v>202.65094499999998</v>
      </c>
      <c r="G1213" s="335">
        <v>4.8499999999999996</v>
      </c>
    </row>
    <row r="1214" spans="1:7" ht="15">
      <c r="A1214" s="334" t="s">
        <v>2168</v>
      </c>
      <c r="B1214" s="334" t="s">
        <v>2169</v>
      </c>
      <c r="C1214" s="218"/>
      <c r="D1214" s="218"/>
      <c r="E1214" s="334" t="s">
        <v>23447</v>
      </c>
      <c r="F1214" s="306">
        <f t="shared" si="18"/>
        <v>202.65094499999998</v>
      </c>
      <c r="G1214" s="335">
        <v>4.8499999999999996</v>
      </c>
    </row>
    <row r="1215" spans="1:7" ht="15">
      <c r="A1215" s="334" t="s">
        <v>2170</v>
      </c>
      <c r="B1215" s="334" t="s">
        <v>2171</v>
      </c>
      <c r="C1215" s="218"/>
      <c r="D1215" s="218"/>
      <c r="E1215" s="334" t="s">
        <v>23447</v>
      </c>
      <c r="F1215" s="306">
        <f t="shared" si="18"/>
        <v>202.65094499999998</v>
      </c>
      <c r="G1215" s="335">
        <v>4.8499999999999996</v>
      </c>
    </row>
    <row r="1216" spans="1:7" ht="15">
      <c r="A1216" s="334" t="s">
        <v>2172</v>
      </c>
      <c r="B1216" s="334" t="s">
        <v>2173</v>
      </c>
      <c r="C1216" s="218"/>
      <c r="D1216" s="218"/>
      <c r="E1216" s="334" t="s">
        <v>23447</v>
      </c>
      <c r="F1216" s="306">
        <f t="shared" si="18"/>
        <v>202.65094499999998</v>
      </c>
      <c r="G1216" s="335">
        <v>4.8499999999999996</v>
      </c>
    </row>
    <row r="1217" spans="1:7" ht="15">
      <c r="A1217" s="334" t="s">
        <v>2174</v>
      </c>
      <c r="B1217" s="334" t="s">
        <v>2175</v>
      </c>
      <c r="C1217" s="218"/>
      <c r="D1217" s="218"/>
      <c r="E1217" s="334" t="s">
        <v>23447</v>
      </c>
      <c r="F1217" s="306">
        <f t="shared" si="18"/>
        <v>202.65094499999998</v>
      </c>
      <c r="G1217" s="335">
        <v>4.8499999999999996</v>
      </c>
    </row>
    <row r="1218" spans="1:7" ht="15">
      <c r="A1218" s="334" t="s">
        <v>2176</v>
      </c>
      <c r="B1218" s="334" t="s">
        <v>2177</v>
      </c>
      <c r="C1218" s="218"/>
      <c r="D1218" s="218"/>
      <c r="E1218" s="334" t="s">
        <v>23447</v>
      </c>
      <c r="F1218" s="306">
        <f t="shared" si="18"/>
        <v>202.65094499999998</v>
      </c>
      <c r="G1218" s="335">
        <v>4.8499999999999996</v>
      </c>
    </row>
    <row r="1219" spans="1:7" ht="15">
      <c r="A1219" s="334" t="s">
        <v>2178</v>
      </c>
      <c r="B1219" s="334" t="s">
        <v>2179</v>
      </c>
      <c r="C1219" s="218"/>
      <c r="D1219" s="218"/>
      <c r="E1219" s="334" t="s">
        <v>23447</v>
      </c>
      <c r="F1219" s="306">
        <f t="shared" si="18"/>
        <v>202.65094499999998</v>
      </c>
      <c r="G1219" s="335">
        <v>4.8499999999999996</v>
      </c>
    </row>
    <row r="1220" spans="1:7" ht="15">
      <c r="A1220" s="334" t="s">
        <v>2180</v>
      </c>
      <c r="B1220" s="334" t="s">
        <v>2181</v>
      </c>
      <c r="C1220" s="218"/>
      <c r="D1220" s="218"/>
      <c r="E1220" s="334" t="s">
        <v>23447</v>
      </c>
      <c r="F1220" s="306">
        <f t="shared" ref="F1220:F1283" si="19">G1220*$G$1</f>
        <v>202.65094499999998</v>
      </c>
      <c r="G1220" s="335">
        <v>4.8499999999999996</v>
      </c>
    </row>
    <row r="1221" spans="1:7" ht="15">
      <c r="A1221" s="334" t="s">
        <v>2182</v>
      </c>
      <c r="B1221" s="334" t="s">
        <v>2183</v>
      </c>
      <c r="C1221" s="218"/>
      <c r="D1221" s="218"/>
      <c r="E1221" s="334" t="s">
        <v>23447</v>
      </c>
      <c r="F1221" s="306">
        <f t="shared" si="19"/>
        <v>202.65094499999998</v>
      </c>
      <c r="G1221" s="335">
        <v>4.8499999999999996</v>
      </c>
    </row>
    <row r="1222" spans="1:7" ht="15">
      <c r="A1222" s="334" t="s">
        <v>2184</v>
      </c>
      <c r="B1222" s="334" t="s">
        <v>2185</v>
      </c>
      <c r="C1222" s="218"/>
      <c r="D1222" s="218"/>
      <c r="E1222" s="334" t="s">
        <v>23447</v>
      </c>
      <c r="F1222" s="306">
        <f t="shared" si="19"/>
        <v>202.65094499999998</v>
      </c>
      <c r="G1222" s="335">
        <v>4.8499999999999996</v>
      </c>
    </row>
    <row r="1223" spans="1:7" ht="15">
      <c r="A1223" s="334" t="s">
        <v>2186</v>
      </c>
      <c r="B1223" s="334" t="s">
        <v>2187</v>
      </c>
      <c r="C1223" s="218"/>
      <c r="D1223" s="218"/>
      <c r="E1223" s="334" t="s">
        <v>23447</v>
      </c>
      <c r="F1223" s="306">
        <f t="shared" si="19"/>
        <v>202.65094499999998</v>
      </c>
      <c r="G1223" s="335">
        <v>4.8499999999999996</v>
      </c>
    </row>
    <row r="1224" spans="1:7" ht="15">
      <c r="A1224" s="334" t="s">
        <v>2188</v>
      </c>
      <c r="B1224" s="334" t="s">
        <v>2189</v>
      </c>
      <c r="C1224" s="218"/>
      <c r="D1224" s="218"/>
      <c r="E1224" s="334" t="s">
        <v>23447</v>
      </c>
      <c r="F1224" s="306">
        <f t="shared" si="19"/>
        <v>202.65094499999998</v>
      </c>
      <c r="G1224" s="335">
        <v>4.8499999999999996</v>
      </c>
    </row>
    <row r="1225" spans="1:7" ht="15">
      <c r="A1225" s="334" t="s">
        <v>2190</v>
      </c>
      <c r="B1225" s="334" t="s">
        <v>2191</v>
      </c>
      <c r="C1225" s="218"/>
      <c r="D1225" s="218"/>
      <c r="E1225" s="334" t="s">
        <v>23447</v>
      </c>
      <c r="F1225" s="306">
        <f t="shared" si="19"/>
        <v>202.65094499999998</v>
      </c>
      <c r="G1225" s="335">
        <v>4.8499999999999996</v>
      </c>
    </row>
    <row r="1226" spans="1:7" ht="15">
      <c r="A1226" s="334" t="s">
        <v>2192</v>
      </c>
      <c r="B1226" s="334" t="s">
        <v>2193</v>
      </c>
      <c r="C1226" s="218"/>
      <c r="D1226" s="218"/>
      <c r="E1226" s="334" t="s">
        <v>23447</v>
      </c>
      <c r="F1226" s="306">
        <f t="shared" si="19"/>
        <v>202.65094499999998</v>
      </c>
      <c r="G1226" s="335">
        <v>4.8499999999999996</v>
      </c>
    </row>
    <row r="1227" spans="1:7" ht="15">
      <c r="A1227" s="334" t="s">
        <v>2194</v>
      </c>
      <c r="B1227" s="334" t="s">
        <v>2195</v>
      </c>
      <c r="C1227" s="218"/>
      <c r="D1227" s="218"/>
      <c r="E1227" s="334" t="s">
        <v>23447</v>
      </c>
      <c r="F1227" s="306">
        <f t="shared" si="19"/>
        <v>202.65094499999998</v>
      </c>
      <c r="G1227" s="335">
        <v>4.8499999999999996</v>
      </c>
    </row>
    <row r="1228" spans="1:7" ht="15">
      <c r="A1228" s="334" t="s">
        <v>2196</v>
      </c>
      <c r="B1228" s="334" t="s">
        <v>2197</v>
      </c>
      <c r="C1228" s="218"/>
      <c r="D1228" s="218"/>
      <c r="E1228" s="334" t="s">
        <v>23447</v>
      </c>
      <c r="F1228" s="306">
        <f t="shared" si="19"/>
        <v>202.65094499999998</v>
      </c>
      <c r="G1228" s="335">
        <v>4.8499999999999996</v>
      </c>
    </row>
    <row r="1229" spans="1:7" ht="15">
      <c r="A1229" s="334" t="s">
        <v>2198</v>
      </c>
      <c r="B1229" s="334" t="s">
        <v>2199</v>
      </c>
      <c r="C1229" s="218"/>
      <c r="D1229" s="218"/>
      <c r="E1229" s="334" t="s">
        <v>23447</v>
      </c>
      <c r="F1229" s="306">
        <f t="shared" si="19"/>
        <v>202.65094499999998</v>
      </c>
      <c r="G1229" s="335">
        <v>4.8499999999999996</v>
      </c>
    </row>
    <row r="1230" spans="1:7" ht="15">
      <c r="A1230" s="334" t="s">
        <v>2200</v>
      </c>
      <c r="B1230" s="334" t="s">
        <v>2201</v>
      </c>
      <c r="C1230" s="218"/>
      <c r="D1230" s="218"/>
      <c r="E1230" s="334" t="s">
        <v>23447</v>
      </c>
      <c r="F1230" s="306">
        <f t="shared" si="19"/>
        <v>202.65094499999998</v>
      </c>
      <c r="G1230" s="335">
        <v>4.8499999999999996</v>
      </c>
    </row>
    <row r="1231" spans="1:7" ht="15">
      <c r="A1231" s="334" t="s">
        <v>2202</v>
      </c>
      <c r="B1231" s="334" t="s">
        <v>2203</v>
      </c>
      <c r="C1231" s="218"/>
      <c r="D1231" s="218"/>
      <c r="E1231" s="334" t="s">
        <v>23447</v>
      </c>
      <c r="F1231" s="306">
        <f t="shared" si="19"/>
        <v>202.65094499999998</v>
      </c>
      <c r="G1231" s="335">
        <v>4.8499999999999996</v>
      </c>
    </row>
    <row r="1232" spans="1:7" ht="15">
      <c r="A1232" s="334" t="s">
        <v>2204</v>
      </c>
      <c r="B1232" s="334" t="s">
        <v>2205</v>
      </c>
      <c r="C1232" s="218"/>
      <c r="D1232" s="218"/>
      <c r="E1232" s="334" t="s">
        <v>23447</v>
      </c>
      <c r="F1232" s="306">
        <f t="shared" si="19"/>
        <v>202.65094499999998</v>
      </c>
      <c r="G1232" s="335">
        <v>4.8499999999999996</v>
      </c>
    </row>
    <row r="1233" spans="1:7" ht="15">
      <c r="A1233" s="334" t="s">
        <v>2206</v>
      </c>
      <c r="B1233" s="334" t="s">
        <v>2207</v>
      </c>
      <c r="C1233" s="218"/>
      <c r="D1233" s="218"/>
      <c r="E1233" s="334" t="s">
        <v>23447</v>
      </c>
      <c r="F1233" s="306">
        <f t="shared" si="19"/>
        <v>202.65094499999998</v>
      </c>
      <c r="G1233" s="335">
        <v>4.8499999999999996</v>
      </c>
    </row>
    <row r="1234" spans="1:7" ht="15">
      <c r="A1234" s="334" t="s">
        <v>2208</v>
      </c>
      <c r="B1234" s="334" t="s">
        <v>2209</v>
      </c>
      <c r="C1234" s="218"/>
      <c r="D1234" s="218"/>
      <c r="E1234" s="334" t="s">
        <v>23447</v>
      </c>
      <c r="F1234" s="306">
        <f t="shared" si="19"/>
        <v>202.65094499999998</v>
      </c>
      <c r="G1234" s="335">
        <v>4.8499999999999996</v>
      </c>
    </row>
    <row r="1235" spans="1:7" ht="15">
      <c r="A1235" s="334" t="s">
        <v>2210</v>
      </c>
      <c r="B1235" s="334" t="s">
        <v>2211</v>
      </c>
      <c r="C1235" s="218"/>
      <c r="D1235" s="218"/>
      <c r="E1235" s="334" t="s">
        <v>23447</v>
      </c>
      <c r="F1235" s="306">
        <f t="shared" si="19"/>
        <v>202.65094499999998</v>
      </c>
      <c r="G1235" s="335">
        <v>4.8499999999999996</v>
      </c>
    </row>
    <row r="1236" spans="1:7" ht="15">
      <c r="A1236" s="334" t="s">
        <v>2212</v>
      </c>
      <c r="B1236" s="334" t="s">
        <v>2213</v>
      </c>
      <c r="C1236" s="218"/>
      <c r="D1236" s="218"/>
      <c r="E1236" s="334" t="s">
        <v>23447</v>
      </c>
      <c r="F1236" s="306">
        <f t="shared" si="19"/>
        <v>202.65094499999998</v>
      </c>
      <c r="G1236" s="335">
        <v>4.8499999999999996</v>
      </c>
    </row>
    <row r="1237" spans="1:7" ht="15">
      <c r="A1237" s="334" t="s">
        <v>2214</v>
      </c>
      <c r="B1237" s="334" t="s">
        <v>2215</v>
      </c>
      <c r="C1237" s="218"/>
      <c r="D1237" s="218"/>
      <c r="E1237" s="334" t="s">
        <v>23447</v>
      </c>
      <c r="F1237" s="306">
        <f t="shared" si="19"/>
        <v>202.65094499999998</v>
      </c>
      <c r="G1237" s="335">
        <v>4.8499999999999996</v>
      </c>
    </row>
    <row r="1238" spans="1:7" ht="15">
      <c r="A1238" s="334" t="s">
        <v>2216</v>
      </c>
      <c r="B1238" s="334" t="s">
        <v>2217</v>
      </c>
      <c r="C1238" s="218"/>
      <c r="D1238" s="218"/>
      <c r="E1238" s="334" t="s">
        <v>23447</v>
      </c>
      <c r="F1238" s="306">
        <f t="shared" si="19"/>
        <v>255.71624399999999</v>
      </c>
      <c r="G1238" s="335">
        <v>6.12</v>
      </c>
    </row>
    <row r="1239" spans="1:7" ht="15">
      <c r="A1239" s="334" t="s">
        <v>2218</v>
      </c>
      <c r="B1239" s="334" t="s">
        <v>2219</v>
      </c>
      <c r="C1239" s="218"/>
      <c r="D1239" s="218"/>
      <c r="E1239" s="334" t="s">
        <v>23447</v>
      </c>
      <c r="F1239" s="306">
        <f t="shared" si="19"/>
        <v>120.33705599999999</v>
      </c>
      <c r="G1239" s="335">
        <v>2.88</v>
      </c>
    </row>
    <row r="1240" spans="1:7" ht="15">
      <c r="A1240" s="334" t="s">
        <v>2220</v>
      </c>
      <c r="B1240" s="334" t="s">
        <v>2221</v>
      </c>
      <c r="C1240" s="218"/>
      <c r="D1240" s="218"/>
      <c r="E1240" s="334" t="s">
        <v>23447</v>
      </c>
      <c r="F1240" s="306">
        <f t="shared" si="19"/>
        <v>111.14464199999999</v>
      </c>
      <c r="G1240" s="335">
        <v>2.66</v>
      </c>
    </row>
    <row r="1241" spans="1:7" ht="15">
      <c r="A1241" s="334" t="s">
        <v>2222</v>
      </c>
      <c r="B1241" s="334" t="s">
        <v>2223</v>
      </c>
      <c r="C1241" s="218"/>
      <c r="D1241" s="218"/>
      <c r="E1241" s="334" t="s">
        <v>23447</v>
      </c>
      <c r="F1241" s="306">
        <f t="shared" si="19"/>
        <v>92.341976999999986</v>
      </c>
      <c r="G1241" s="335">
        <v>2.21</v>
      </c>
    </row>
    <row r="1242" spans="1:7" ht="15">
      <c r="A1242" s="334" t="s">
        <v>2224</v>
      </c>
      <c r="B1242" s="334" t="s">
        <v>2225</v>
      </c>
      <c r="C1242" s="218"/>
      <c r="D1242" s="218"/>
      <c r="E1242" s="334" t="s">
        <v>23447</v>
      </c>
      <c r="F1242" s="306">
        <f t="shared" si="19"/>
        <v>115.74084899999998</v>
      </c>
      <c r="G1242" s="335">
        <v>2.77</v>
      </c>
    </row>
    <row r="1243" spans="1:7" ht="15">
      <c r="A1243" s="334" t="s">
        <v>2226</v>
      </c>
      <c r="B1243" s="334" t="s">
        <v>21556</v>
      </c>
      <c r="C1243" s="218"/>
      <c r="D1243" s="218"/>
      <c r="E1243" s="334" t="s">
        <v>23447</v>
      </c>
      <c r="F1243" s="306">
        <f t="shared" si="19"/>
        <v>69.360941999999994</v>
      </c>
      <c r="G1243" s="335">
        <v>1.66</v>
      </c>
    </row>
    <row r="1244" spans="1:7" ht="15">
      <c r="A1244" s="334" t="s">
        <v>21557</v>
      </c>
      <c r="B1244" s="334" t="s">
        <v>21558</v>
      </c>
      <c r="C1244" s="218"/>
      <c r="D1244" s="218"/>
      <c r="E1244" s="334" t="s">
        <v>23447</v>
      </c>
      <c r="F1244" s="306">
        <f t="shared" si="19"/>
        <v>140.39323199999998</v>
      </c>
      <c r="G1244" s="335">
        <v>3.36</v>
      </c>
    </row>
    <row r="1245" spans="1:7" ht="15">
      <c r="A1245" s="334" t="s">
        <v>2227</v>
      </c>
      <c r="B1245" s="334" t="s">
        <v>2228</v>
      </c>
      <c r="C1245" s="218"/>
      <c r="D1245" s="218"/>
      <c r="E1245" s="334" t="s">
        <v>23447</v>
      </c>
      <c r="F1245" s="306">
        <f t="shared" si="19"/>
        <v>307.528032</v>
      </c>
      <c r="G1245" s="335">
        <v>7.36</v>
      </c>
    </row>
    <row r="1246" spans="1:7" ht="15">
      <c r="A1246" s="334" t="s">
        <v>2229</v>
      </c>
      <c r="B1246" s="334" t="s">
        <v>2230</v>
      </c>
      <c r="C1246" s="218"/>
      <c r="D1246" s="218"/>
      <c r="E1246" s="334" t="s">
        <v>23447</v>
      </c>
      <c r="F1246" s="306">
        <f t="shared" si="19"/>
        <v>307.528032</v>
      </c>
      <c r="G1246" s="335">
        <v>7.36</v>
      </c>
    </row>
    <row r="1247" spans="1:7" ht="15">
      <c r="A1247" s="334" t="s">
        <v>2231</v>
      </c>
      <c r="B1247" s="334" t="s">
        <v>2232</v>
      </c>
      <c r="C1247" s="218"/>
      <c r="D1247" s="218"/>
      <c r="E1247" s="334" t="s">
        <v>23447</v>
      </c>
      <c r="F1247" s="306">
        <f t="shared" si="19"/>
        <v>307.528032</v>
      </c>
      <c r="G1247" s="335">
        <v>7.36</v>
      </c>
    </row>
    <row r="1248" spans="1:7" ht="15">
      <c r="A1248" s="334" t="s">
        <v>2233</v>
      </c>
      <c r="B1248" s="334" t="s">
        <v>2234</v>
      </c>
      <c r="C1248" s="218"/>
      <c r="D1248" s="218"/>
      <c r="E1248" s="334" t="s">
        <v>23447</v>
      </c>
      <c r="F1248" s="306">
        <f t="shared" si="19"/>
        <v>307.528032</v>
      </c>
      <c r="G1248" s="335">
        <v>7.36</v>
      </c>
    </row>
    <row r="1249" spans="1:7" ht="15">
      <c r="A1249" s="334" t="s">
        <v>2235</v>
      </c>
      <c r="B1249" s="334" t="s">
        <v>2236</v>
      </c>
      <c r="C1249" s="218"/>
      <c r="D1249" s="218"/>
      <c r="E1249" s="334" t="s">
        <v>23447</v>
      </c>
      <c r="F1249" s="306">
        <f t="shared" si="19"/>
        <v>307.528032</v>
      </c>
      <c r="G1249" s="335">
        <v>7.36</v>
      </c>
    </row>
    <row r="1250" spans="1:7" ht="15">
      <c r="A1250" s="334" t="s">
        <v>2237</v>
      </c>
      <c r="B1250" s="334" t="s">
        <v>2238</v>
      </c>
      <c r="C1250" s="218"/>
      <c r="D1250" s="218"/>
      <c r="E1250" s="334" t="s">
        <v>23447</v>
      </c>
      <c r="F1250" s="306">
        <f t="shared" si="19"/>
        <v>307.528032</v>
      </c>
      <c r="G1250" s="335">
        <v>7.36</v>
      </c>
    </row>
    <row r="1251" spans="1:7" ht="15">
      <c r="A1251" s="334" t="s">
        <v>2239</v>
      </c>
      <c r="B1251" s="334" t="s">
        <v>2240</v>
      </c>
      <c r="C1251" s="218"/>
      <c r="D1251" s="218"/>
      <c r="E1251" s="334" t="s">
        <v>23447</v>
      </c>
      <c r="F1251" s="306">
        <f t="shared" si="19"/>
        <v>307.528032</v>
      </c>
      <c r="G1251" s="335">
        <v>7.36</v>
      </c>
    </row>
    <row r="1252" spans="1:7" ht="15">
      <c r="A1252" s="334" t="s">
        <v>2241</v>
      </c>
      <c r="B1252" s="334" t="s">
        <v>2242</v>
      </c>
      <c r="C1252" s="218"/>
      <c r="D1252" s="218"/>
      <c r="E1252" s="334" t="s">
        <v>23447</v>
      </c>
      <c r="F1252" s="306">
        <f t="shared" si="19"/>
        <v>307.528032</v>
      </c>
      <c r="G1252" s="335">
        <v>7.36</v>
      </c>
    </row>
    <row r="1253" spans="1:7" ht="15">
      <c r="A1253" s="334" t="s">
        <v>2243</v>
      </c>
      <c r="B1253" s="334" t="s">
        <v>2244</v>
      </c>
      <c r="C1253" s="218"/>
      <c r="D1253" s="218"/>
      <c r="E1253" s="334" t="s">
        <v>23447</v>
      </c>
      <c r="F1253" s="306">
        <f t="shared" si="19"/>
        <v>307.528032</v>
      </c>
      <c r="G1253" s="335">
        <v>7.36</v>
      </c>
    </row>
    <row r="1254" spans="1:7" ht="15">
      <c r="A1254" s="334" t="s">
        <v>2245</v>
      </c>
      <c r="B1254" s="334" t="s">
        <v>2246</v>
      </c>
      <c r="C1254" s="218"/>
      <c r="D1254" s="218"/>
      <c r="E1254" s="334" t="s">
        <v>23447</v>
      </c>
      <c r="F1254" s="306">
        <f t="shared" si="19"/>
        <v>307.528032</v>
      </c>
      <c r="G1254" s="335">
        <v>7.36</v>
      </c>
    </row>
    <row r="1255" spans="1:7" ht="15">
      <c r="A1255" s="334" t="s">
        <v>2247</v>
      </c>
      <c r="B1255" s="334" t="s">
        <v>2248</v>
      </c>
      <c r="C1255" s="218"/>
      <c r="D1255" s="218"/>
      <c r="E1255" s="334" t="s">
        <v>23447</v>
      </c>
      <c r="F1255" s="306">
        <f t="shared" si="19"/>
        <v>307.528032</v>
      </c>
      <c r="G1255" s="335">
        <v>7.36</v>
      </c>
    </row>
    <row r="1256" spans="1:7" ht="15">
      <c r="A1256" s="334" t="s">
        <v>2249</v>
      </c>
      <c r="B1256" s="334" t="s">
        <v>2250</v>
      </c>
      <c r="C1256" s="218"/>
      <c r="D1256" s="218"/>
      <c r="E1256" s="334" t="s">
        <v>23447</v>
      </c>
      <c r="F1256" s="306">
        <f t="shared" si="19"/>
        <v>307.528032</v>
      </c>
      <c r="G1256" s="335">
        <v>7.36</v>
      </c>
    </row>
    <row r="1257" spans="1:7" ht="15">
      <c r="A1257" s="334" t="s">
        <v>2251</v>
      </c>
      <c r="B1257" s="334" t="s">
        <v>2252</v>
      </c>
      <c r="C1257" s="218"/>
      <c r="D1257" s="218"/>
      <c r="E1257" s="334" t="s">
        <v>23447</v>
      </c>
      <c r="F1257" s="306">
        <f t="shared" si="19"/>
        <v>307.528032</v>
      </c>
      <c r="G1257" s="335">
        <v>7.36</v>
      </c>
    </row>
    <row r="1258" spans="1:7" ht="15">
      <c r="A1258" s="334" t="s">
        <v>2253</v>
      </c>
      <c r="B1258" s="334" t="s">
        <v>2254</v>
      </c>
      <c r="C1258" s="218"/>
      <c r="D1258" s="218"/>
      <c r="E1258" s="334" t="s">
        <v>23447</v>
      </c>
      <c r="F1258" s="306">
        <f t="shared" si="19"/>
        <v>307.528032</v>
      </c>
      <c r="G1258" s="335">
        <v>7.36</v>
      </c>
    </row>
    <row r="1259" spans="1:7" ht="15">
      <c r="A1259" s="334" t="s">
        <v>2255</v>
      </c>
      <c r="B1259" s="334" t="s">
        <v>2256</v>
      </c>
      <c r="C1259" s="218"/>
      <c r="D1259" s="218"/>
      <c r="E1259" s="334" t="s">
        <v>23447</v>
      </c>
      <c r="F1259" s="306">
        <f t="shared" si="19"/>
        <v>307.528032</v>
      </c>
      <c r="G1259" s="335">
        <v>7.36</v>
      </c>
    </row>
    <row r="1260" spans="1:7" ht="15">
      <c r="A1260" s="334" t="s">
        <v>2257</v>
      </c>
      <c r="B1260" s="334" t="s">
        <v>2258</v>
      </c>
      <c r="C1260" s="218"/>
      <c r="D1260" s="218"/>
      <c r="E1260" s="334" t="s">
        <v>23447</v>
      </c>
      <c r="F1260" s="306">
        <f t="shared" si="19"/>
        <v>307.528032</v>
      </c>
      <c r="G1260" s="335">
        <v>7.36</v>
      </c>
    </row>
    <row r="1261" spans="1:7" ht="15">
      <c r="A1261" s="334" t="s">
        <v>2259</v>
      </c>
      <c r="B1261" s="334" t="s">
        <v>2260</v>
      </c>
      <c r="C1261" s="218"/>
      <c r="D1261" s="218"/>
      <c r="E1261" s="334" t="s">
        <v>23447</v>
      </c>
      <c r="F1261" s="306">
        <f t="shared" si="19"/>
        <v>307.528032</v>
      </c>
      <c r="G1261" s="335">
        <v>7.36</v>
      </c>
    </row>
    <row r="1262" spans="1:7" ht="15">
      <c r="A1262" s="334" t="s">
        <v>2261</v>
      </c>
      <c r="B1262" s="334" t="s">
        <v>2262</v>
      </c>
      <c r="C1262" s="218"/>
      <c r="D1262" s="218"/>
      <c r="E1262" s="334" t="s">
        <v>23447</v>
      </c>
      <c r="F1262" s="306">
        <f t="shared" si="19"/>
        <v>307.528032</v>
      </c>
      <c r="G1262" s="335">
        <v>7.36</v>
      </c>
    </row>
    <row r="1263" spans="1:7" ht="15">
      <c r="A1263" s="334" t="s">
        <v>2263</v>
      </c>
      <c r="B1263" s="334" t="s">
        <v>2264</v>
      </c>
      <c r="C1263" s="218"/>
      <c r="D1263" s="218"/>
      <c r="E1263" s="334" t="s">
        <v>23447</v>
      </c>
      <c r="F1263" s="306">
        <f t="shared" si="19"/>
        <v>307.528032</v>
      </c>
      <c r="G1263" s="335">
        <v>7.36</v>
      </c>
    </row>
    <row r="1264" spans="1:7" ht="15">
      <c r="A1264" s="334" t="s">
        <v>2265</v>
      </c>
      <c r="B1264" s="334" t="s">
        <v>2266</v>
      </c>
      <c r="C1264" s="218"/>
      <c r="D1264" s="218"/>
      <c r="E1264" s="334" t="s">
        <v>23447</v>
      </c>
      <c r="F1264" s="306">
        <f t="shared" si="19"/>
        <v>307.528032</v>
      </c>
      <c r="G1264" s="335">
        <v>7.36</v>
      </c>
    </row>
    <row r="1265" spans="1:7" ht="15">
      <c r="A1265" s="334" t="s">
        <v>2267</v>
      </c>
      <c r="B1265" s="334" t="s">
        <v>2268</v>
      </c>
      <c r="C1265" s="218"/>
      <c r="D1265" s="218"/>
      <c r="E1265" s="334" t="s">
        <v>23447</v>
      </c>
      <c r="F1265" s="306">
        <f t="shared" si="19"/>
        <v>307.528032</v>
      </c>
      <c r="G1265" s="335">
        <v>7.36</v>
      </c>
    </row>
    <row r="1266" spans="1:7" ht="15">
      <c r="A1266" s="334" t="s">
        <v>2269</v>
      </c>
      <c r="B1266" s="334" t="s">
        <v>2270</v>
      </c>
      <c r="C1266" s="218"/>
      <c r="D1266" s="218"/>
      <c r="E1266" s="334" t="s">
        <v>23447</v>
      </c>
      <c r="F1266" s="306">
        <f t="shared" si="19"/>
        <v>307.528032</v>
      </c>
      <c r="G1266" s="335">
        <v>7.36</v>
      </c>
    </row>
    <row r="1267" spans="1:7" ht="15">
      <c r="A1267" s="334" t="s">
        <v>2271</v>
      </c>
      <c r="B1267" s="334" t="s">
        <v>2272</v>
      </c>
      <c r="C1267" s="218"/>
      <c r="D1267" s="218"/>
      <c r="E1267" s="334" t="s">
        <v>23447</v>
      </c>
      <c r="F1267" s="306">
        <f t="shared" si="19"/>
        <v>307.528032</v>
      </c>
      <c r="G1267" s="335">
        <v>7.36</v>
      </c>
    </row>
    <row r="1268" spans="1:7" ht="15">
      <c r="A1268" s="334" t="s">
        <v>2273</v>
      </c>
      <c r="B1268" s="334" t="s">
        <v>2274</v>
      </c>
      <c r="C1268" s="218"/>
      <c r="D1268" s="218"/>
      <c r="E1268" s="334" t="s">
        <v>23447</v>
      </c>
      <c r="F1268" s="306">
        <f t="shared" si="19"/>
        <v>307.528032</v>
      </c>
      <c r="G1268" s="335">
        <v>7.36</v>
      </c>
    </row>
    <row r="1269" spans="1:7" ht="15">
      <c r="A1269" s="334" t="s">
        <v>2275</v>
      </c>
      <c r="B1269" s="334" t="s">
        <v>2276</v>
      </c>
      <c r="C1269" s="218"/>
      <c r="D1269" s="218"/>
      <c r="E1269" s="334" t="s">
        <v>23447</v>
      </c>
      <c r="F1269" s="306">
        <f t="shared" si="19"/>
        <v>307.528032</v>
      </c>
      <c r="G1269" s="335">
        <v>7.36</v>
      </c>
    </row>
    <row r="1270" spans="1:7" ht="15">
      <c r="A1270" s="334" t="s">
        <v>2277</v>
      </c>
      <c r="B1270" s="334" t="s">
        <v>2278</v>
      </c>
      <c r="C1270" s="218"/>
      <c r="D1270" s="218"/>
      <c r="E1270" s="334" t="s">
        <v>23447</v>
      </c>
      <c r="F1270" s="306">
        <f t="shared" si="19"/>
        <v>307.528032</v>
      </c>
      <c r="G1270" s="335">
        <v>7.36</v>
      </c>
    </row>
    <row r="1271" spans="1:7" ht="15">
      <c r="A1271" s="334" t="s">
        <v>2279</v>
      </c>
      <c r="B1271" s="334" t="s">
        <v>2280</v>
      </c>
      <c r="C1271" s="218"/>
      <c r="D1271" s="218"/>
      <c r="E1271" s="334" t="s">
        <v>23447</v>
      </c>
      <c r="F1271" s="306">
        <f t="shared" si="19"/>
        <v>307.528032</v>
      </c>
      <c r="G1271" s="335">
        <v>7.36</v>
      </c>
    </row>
    <row r="1272" spans="1:7" ht="15">
      <c r="A1272" s="334" t="s">
        <v>2281</v>
      </c>
      <c r="B1272" s="334" t="s">
        <v>2282</v>
      </c>
      <c r="C1272" s="218"/>
      <c r="D1272" s="218"/>
      <c r="E1272" s="334" t="s">
        <v>23447</v>
      </c>
      <c r="F1272" s="306">
        <f t="shared" si="19"/>
        <v>307.528032</v>
      </c>
      <c r="G1272" s="335">
        <v>7.36</v>
      </c>
    </row>
    <row r="1273" spans="1:7" ht="15">
      <c r="A1273" s="334" t="s">
        <v>2283</v>
      </c>
      <c r="B1273" s="334" t="s">
        <v>2284</v>
      </c>
      <c r="C1273" s="218"/>
      <c r="D1273" s="218"/>
      <c r="E1273" s="334" t="s">
        <v>23447</v>
      </c>
      <c r="F1273" s="306">
        <f t="shared" si="19"/>
        <v>307.528032</v>
      </c>
      <c r="G1273" s="335">
        <v>7.36</v>
      </c>
    </row>
    <row r="1274" spans="1:7" ht="15">
      <c r="A1274" s="334" t="s">
        <v>2285</v>
      </c>
      <c r="B1274" s="334" t="s">
        <v>2286</v>
      </c>
      <c r="C1274" s="218"/>
      <c r="D1274" s="218"/>
      <c r="E1274" s="334" t="s">
        <v>23447</v>
      </c>
      <c r="F1274" s="306">
        <f t="shared" si="19"/>
        <v>307.528032</v>
      </c>
      <c r="G1274" s="335">
        <v>7.36</v>
      </c>
    </row>
    <row r="1275" spans="1:7" ht="15">
      <c r="A1275" s="334" t="s">
        <v>2287</v>
      </c>
      <c r="B1275" s="334" t="s">
        <v>2288</v>
      </c>
      <c r="C1275" s="218"/>
      <c r="D1275" s="218"/>
      <c r="E1275" s="334" t="s">
        <v>23447</v>
      </c>
      <c r="F1275" s="306">
        <f t="shared" si="19"/>
        <v>307.528032</v>
      </c>
      <c r="G1275" s="335">
        <v>7.36</v>
      </c>
    </row>
    <row r="1276" spans="1:7" ht="15">
      <c r="A1276" s="334" t="s">
        <v>2289</v>
      </c>
      <c r="B1276" s="334" t="s">
        <v>2290</v>
      </c>
      <c r="C1276" s="218"/>
      <c r="D1276" s="218"/>
      <c r="E1276" s="334" t="s">
        <v>23447</v>
      </c>
      <c r="F1276" s="306">
        <f t="shared" si="19"/>
        <v>307.528032</v>
      </c>
      <c r="G1276" s="335">
        <v>7.36</v>
      </c>
    </row>
    <row r="1277" spans="1:7" ht="15">
      <c r="A1277" s="334" t="s">
        <v>2291</v>
      </c>
      <c r="B1277" s="334" t="s">
        <v>2292</v>
      </c>
      <c r="C1277" s="218"/>
      <c r="D1277" s="218"/>
      <c r="E1277" s="334" t="s">
        <v>23447</v>
      </c>
      <c r="F1277" s="306">
        <f t="shared" si="19"/>
        <v>307.528032</v>
      </c>
      <c r="G1277" s="335">
        <v>7.36</v>
      </c>
    </row>
    <row r="1278" spans="1:7" ht="15">
      <c r="A1278" s="334" t="s">
        <v>2293</v>
      </c>
      <c r="B1278" s="334" t="s">
        <v>2294</v>
      </c>
      <c r="C1278" s="218"/>
      <c r="D1278" s="218"/>
      <c r="E1278" s="334" t="s">
        <v>23447</v>
      </c>
      <c r="F1278" s="306">
        <f t="shared" si="19"/>
        <v>307.528032</v>
      </c>
      <c r="G1278" s="335">
        <v>7.36</v>
      </c>
    </row>
    <row r="1279" spans="1:7" ht="15">
      <c r="A1279" s="334" t="s">
        <v>2295</v>
      </c>
      <c r="B1279" s="334" t="s">
        <v>2296</v>
      </c>
      <c r="C1279" s="218"/>
      <c r="D1279" s="218"/>
      <c r="E1279" s="334" t="s">
        <v>23447</v>
      </c>
      <c r="F1279" s="306">
        <f t="shared" si="19"/>
        <v>307.528032</v>
      </c>
      <c r="G1279" s="335">
        <v>7.36</v>
      </c>
    </row>
    <row r="1280" spans="1:7" ht="15">
      <c r="A1280" s="334" t="s">
        <v>2297</v>
      </c>
      <c r="B1280" s="334" t="s">
        <v>2298</v>
      </c>
      <c r="C1280" s="218"/>
      <c r="D1280" s="218"/>
      <c r="E1280" s="334" t="s">
        <v>23447</v>
      </c>
      <c r="F1280" s="306">
        <f t="shared" si="19"/>
        <v>307.528032</v>
      </c>
      <c r="G1280" s="335">
        <v>7.36</v>
      </c>
    </row>
    <row r="1281" spans="1:7" ht="15">
      <c r="A1281" s="334" t="s">
        <v>2299</v>
      </c>
      <c r="B1281" s="334" t="s">
        <v>2300</v>
      </c>
      <c r="C1281" s="218"/>
      <c r="D1281" s="218"/>
      <c r="E1281" s="334" t="s">
        <v>23447</v>
      </c>
      <c r="F1281" s="306">
        <f t="shared" si="19"/>
        <v>307.528032</v>
      </c>
      <c r="G1281" s="335">
        <v>7.36</v>
      </c>
    </row>
    <row r="1282" spans="1:7" ht="15">
      <c r="A1282" s="334" t="s">
        <v>2301</v>
      </c>
      <c r="B1282" s="334" t="s">
        <v>2302</v>
      </c>
      <c r="C1282" s="218"/>
      <c r="D1282" s="218"/>
      <c r="E1282" s="334" t="s">
        <v>23447</v>
      </c>
      <c r="F1282" s="306">
        <f t="shared" si="19"/>
        <v>307.528032</v>
      </c>
      <c r="G1282" s="335">
        <v>7.36</v>
      </c>
    </row>
    <row r="1283" spans="1:7" ht="15">
      <c r="A1283" s="334" t="s">
        <v>2303</v>
      </c>
      <c r="B1283" s="334" t="s">
        <v>2304</v>
      </c>
      <c r="C1283" s="218"/>
      <c r="D1283" s="218"/>
      <c r="E1283" s="334" t="s">
        <v>23447</v>
      </c>
      <c r="F1283" s="306">
        <f t="shared" si="19"/>
        <v>307.528032</v>
      </c>
      <c r="G1283" s="335">
        <v>7.36</v>
      </c>
    </row>
    <row r="1284" spans="1:7" ht="15">
      <c r="A1284" s="334" t="s">
        <v>2305</v>
      </c>
      <c r="B1284" s="334" t="s">
        <v>2306</v>
      </c>
      <c r="C1284" s="218"/>
      <c r="D1284" s="218"/>
      <c r="E1284" s="334" t="s">
        <v>23447</v>
      </c>
      <c r="F1284" s="306">
        <f t="shared" ref="F1284:F1347" si="20">G1284*$G$1</f>
        <v>307.528032</v>
      </c>
      <c r="G1284" s="335">
        <v>7.36</v>
      </c>
    </row>
    <row r="1285" spans="1:7" ht="15">
      <c r="A1285" s="334" t="s">
        <v>2307</v>
      </c>
      <c r="B1285" s="334" t="s">
        <v>2308</v>
      </c>
      <c r="C1285" s="218"/>
      <c r="D1285" s="218"/>
      <c r="E1285" s="334" t="s">
        <v>23447</v>
      </c>
      <c r="F1285" s="306">
        <f t="shared" si="20"/>
        <v>307.528032</v>
      </c>
      <c r="G1285" s="335">
        <v>7.36</v>
      </c>
    </row>
    <row r="1286" spans="1:7" ht="15">
      <c r="A1286" s="334" t="s">
        <v>2309</v>
      </c>
      <c r="B1286" s="334" t="s">
        <v>2310</v>
      </c>
      <c r="C1286" s="218"/>
      <c r="D1286" s="218"/>
      <c r="E1286" s="334" t="s">
        <v>23447</v>
      </c>
      <c r="F1286" s="306">
        <f t="shared" si="20"/>
        <v>307.528032</v>
      </c>
      <c r="G1286" s="335">
        <v>7.36</v>
      </c>
    </row>
    <row r="1287" spans="1:7" ht="15">
      <c r="A1287" s="334" t="s">
        <v>2311</v>
      </c>
      <c r="B1287" s="334" t="s">
        <v>2312</v>
      </c>
      <c r="C1287" s="218"/>
      <c r="D1287" s="218"/>
      <c r="E1287" s="334" t="s">
        <v>23447</v>
      </c>
      <c r="F1287" s="306">
        <f t="shared" si="20"/>
        <v>307.528032</v>
      </c>
      <c r="G1287" s="335">
        <v>7.36</v>
      </c>
    </row>
    <row r="1288" spans="1:7" ht="15">
      <c r="A1288" s="334" t="s">
        <v>2313</v>
      </c>
      <c r="B1288" s="334" t="s">
        <v>2314</v>
      </c>
      <c r="C1288" s="218"/>
      <c r="D1288" s="218"/>
      <c r="E1288" s="334" t="s">
        <v>23447</v>
      </c>
      <c r="F1288" s="306">
        <f t="shared" si="20"/>
        <v>307.528032</v>
      </c>
      <c r="G1288" s="335">
        <v>7.36</v>
      </c>
    </row>
    <row r="1289" spans="1:7" ht="15">
      <c r="A1289" s="334" t="s">
        <v>2315</v>
      </c>
      <c r="B1289" s="334" t="s">
        <v>2316</v>
      </c>
      <c r="C1289" s="218"/>
      <c r="D1289" s="218"/>
      <c r="E1289" s="334" t="s">
        <v>23447</v>
      </c>
      <c r="F1289" s="306">
        <f t="shared" si="20"/>
        <v>307.528032</v>
      </c>
      <c r="G1289" s="335">
        <v>7.36</v>
      </c>
    </row>
    <row r="1290" spans="1:7" ht="15">
      <c r="A1290" s="334" t="s">
        <v>2317</v>
      </c>
      <c r="B1290" s="334" t="s">
        <v>2318</v>
      </c>
      <c r="C1290" s="218"/>
      <c r="D1290" s="218"/>
      <c r="E1290" s="334" t="s">
        <v>23447</v>
      </c>
      <c r="F1290" s="306">
        <f t="shared" si="20"/>
        <v>307.528032</v>
      </c>
      <c r="G1290" s="335">
        <v>7.36</v>
      </c>
    </row>
    <row r="1291" spans="1:7" ht="15">
      <c r="A1291" s="334" t="s">
        <v>2319</v>
      </c>
      <c r="B1291" s="334" t="s">
        <v>2320</v>
      </c>
      <c r="C1291" s="218"/>
      <c r="D1291" s="218"/>
      <c r="E1291" s="334" t="s">
        <v>23447</v>
      </c>
      <c r="F1291" s="306">
        <f t="shared" si="20"/>
        <v>307.528032</v>
      </c>
      <c r="G1291" s="335">
        <v>7.36</v>
      </c>
    </row>
    <row r="1292" spans="1:7" ht="15">
      <c r="A1292" s="334" t="s">
        <v>2321</v>
      </c>
      <c r="B1292" s="334" t="s">
        <v>2322</v>
      </c>
      <c r="C1292" s="218"/>
      <c r="D1292" s="218"/>
      <c r="E1292" s="334" t="s">
        <v>23447</v>
      </c>
      <c r="F1292" s="306">
        <f t="shared" si="20"/>
        <v>307.528032</v>
      </c>
      <c r="G1292" s="335">
        <v>7.36</v>
      </c>
    </row>
    <row r="1293" spans="1:7" ht="15">
      <c r="A1293" s="334" t="s">
        <v>2323</v>
      </c>
      <c r="B1293" s="334" t="s">
        <v>2324</v>
      </c>
      <c r="C1293" s="218"/>
      <c r="D1293" s="218"/>
      <c r="E1293" s="334" t="s">
        <v>23447</v>
      </c>
      <c r="F1293" s="306">
        <f t="shared" si="20"/>
        <v>307.528032</v>
      </c>
      <c r="G1293" s="335">
        <v>7.36</v>
      </c>
    </row>
    <row r="1294" spans="1:7" ht="15">
      <c r="A1294" s="334" t="s">
        <v>2325</v>
      </c>
      <c r="B1294" s="334" t="s">
        <v>2326</v>
      </c>
      <c r="C1294" s="218"/>
      <c r="D1294" s="218"/>
      <c r="E1294" s="334" t="s">
        <v>23447</v>
      </c>
      <c r="F1294" s="306">
        <f t="shared" si="20"/>
        <v>307.528032</v>
      </c>
      <c r="G1294" s="335">
        <v>7.36</v>
      </c>
    </row>
    <row r="1295" spans="1:7" ht="15">
      <c r="A1295" s="334" t="s">
        <v>2327</v>
      </c>
      <c r="B1295" s="334" t="s">
        <v>2328</v>
      </c>
      <c r="C1295" s="218"/>
      <c r="D1295" s="218"/>
      <c r="E1295" s="334" t="s">
        <v>23447</v>
      </c>
      <c r="F1295" s="306">
        <f t="shared" si="20"/>
        <v>307.528032</v>
      </c>
      <c r="G1295" s="335">
        <v>7.36</v>
      </c>
    </row>
    <row r="1296" spans="1:7" ht="15">
      <c r="A1296" s="334" t="s">
        <v>2329</v>
      </c>
      <c r="B1296" s="334" t="s">
        <v>2330</v>
      </c>
      <c r="C1296" s="218"/>
      <c r="D1296" s="218"/>
      <c r="E1296" s="334" t="s">
        <v>23447</v>
      </c>
      <c r="F1296" s="306">
        <f t="shared" si="20"/>
        <v>307.528032</v>
      </c>
      <c r="G1296" s="335">
        <v>7.36</v>
      </c>
    </row>
    <row r="1297" spans="1:7" ht="15">
      <c r="A1297" s="334" t="s">
        <v>2331</v>
      </c>
      <c r="B1297" s="334" t="s">
        <v>2332</v>
      </c>
      <c r="C1297" s="218"/>
      <c r="D1297" s="218"/>
      <c r="E1297" s="334" t="s">
        <v>23447</v>
      </c>
      <c r="F1297" s="306">
        <f t="shared" si="20"/>
        <v>307.528032</v>
      </c>
      <c r="G1297" s="335">
        <v>7.36</v>
      </c>
    </row>
    <row r="1298" spans="1:7" ht="15">
      <c r="A1298" s="334" t="s">
        <v>2333</v>
      </c>
      <c r="B1298" s="334" t="s">
        <v>2334</v>
      </c>
      <c r="C1298" s="218"/>
      <c r="D1298" s="218"/>
      <c r="E1298" s="334" t="s">
        <v>23447</v>
      </c>
      <c r="F1298" s="306">
        <f t="shared" si="20"/>
        <v>92.759814000000006</v>
      </c>
      <c r="G1298" s="335">
        <v>2.2200000000000002</v>
      </c>
    </row>
    <row r="1299" spans="1:7" ht="15">
      <c r="A1299" s="334" t="s">
        <v>2335</v>
      </c>
      <c r="B1299" s="334" t="s">
        <v>2336</v>
      </c>
      <c r="C1299" s="218"/>
      <c r="D1299" s="218"/>
      <c r="E1299" s="334" t="s">
        <v>23447</v>
      </c>
      <c r="F1299" s="306">
        <f t="shared" si="20"/>
        <v>92.759814000000006</v>
      </c>
      <c r="G1299" s="335">
        <v>2.2200000000000002</v>
      </c>
    </row>
    <row r="1300" spans="1:7" ht="15">
      <c r="A1300" s="334" t="s">
        <v>2337</v>
      </c>
      <c r="B1300" s="334" t="s">
        <v>2338</v>
      </c>
      <c r="C1300" s="218"/>
      <c r="D1300" s="218"/>
      <c r="E1300" s="334" t="s">
        <v>23447</v>
      </c>
      <c r="F1300" s="306">
        <f t="shared" si="20"/>
        <v>122.42624099999999</v>
      </c>
      <c r="G1300" s="335">
        <v>2.93</v>
      </c>
    </row>
    <row r="1301" spans="1:7" ht="15">
      <c r="A1301" s="334" t="s">
        <v>2339</v>
      </c>
      <c r="B1301" s="334" t="s">
        <v>2340</v>
      </c>
      <c r="C1301" s="218"/>
      <c r="D1301" s="218"/>
      <c r="E1301" s="334" t="s">
        <v>23447</v>
      </c>
      <c r="F1301" s="306">
        <f t="shared" si="20"/>
        <v>122.42624099999999</v>
      </c>
      <c r="G1301" s="335">
        <v>2.93</v>
      </c>
    </row>
    <row r="1302" spans="1:7" ht="15">
      <c r="A1302" s="334" t="s">
        <v>2341</v>
      </c>
      <c r="B1302" s="334" t="s">
        <v>2342</v>
      </c>
      <c r="C1302" s="218"/>
      <c r="D1302" s="218"/>
      <c r="E1302" s="334" t="s">
        <v>23447</v>
      </c>
      <c r="F1302" s="306">
        <f t="shared" si="20"/>
        <v>122.42624099999999</v>
      </c>
      <c r="G1302" s="335">
        <v>2.93</v>
      </c>
    </row>
    <row r="1303" spans="1:7" ht="15">
      <c r="A1303" s="334" t="s">
        <v>2343</v>
      </c>
      <c r="B1303" s="334" t="s">
        <v>2344</v>
      </c>
      <c r="C1303" s="218"/>
      <c r="D1303" s="218"/>
      <c r="E1303" s="334" t="s">
        <v>23447</v>
      </c>
      <c r="F1303" s="306">
        <f t="shared" si="20"/>
        <v>122.42624099999999</v>
      </c>
      <c r="G1303" s="335">
        <v>2.93</v>
      </c>
    </row>
    <row r="1304" spans="1:7" ht="15">
      <c r="A1304" s="334" t="s">
        <v>2345</v>
      </c>
      <c r="B1304" s="334" t="s">
        <v>2346</v>
      </c>
      <c r="C1304" s="218"/>
      <c r="D1304" s="218"/>
      <c r="E1304" s="334" t="s">
        <v>23447</v>
      </c>
      <c r="F1304" s="306">
        <f t="shared" si="20"/>
        <v>122.42624099999999</v>
      </c>
      <c r="G1304" s="335">
        <v>2.93</v>
      </c>
    </row>
    <row r="1305" spans="1:7" ht="15">
      <c r="A1305" s="334" t="s">
        <v>2347</v>
      </c>
      <c r="B1305" s="334" t="s">
        <v>2348</v>
      </c>
      <c r="C1305" s="218"/>
      <c r="D1305" s="218"/>
      <c r="E1305" s="334" t="s">
        <v>23447</v>
      </c>
      <c r="F1305" s="306">
        <f t="shared" si="20"/>
        <v>122.42624099999999</v>
      </c>
      <c r="G1305" s="335">
        <v>2.93</v>
      </c>
    </row>
    <row r="1306" spans="1:7" ht="15">
      <c r="A1306" s="334" t="s">
        <v>2349</v>
      </c>
      <c r="B1306" s="334" t="s">
        <v>2350</v>
      </c>
      <c r="C1306" s="218"/>
      <c r="D1306" s="218"/>
      <c r="E1306" s="334" t="s">
        <v>23447</v>
      </c>
      <c r="F1306" s="306">
        <f t="shared" si="20"/>
        <v>122.42624099999999</v>
      </c>
      <c r="G1306" s="335">
        <v>2.93</v>
      </c>
    </row>
    <row r="1307" spans="1:7" ht="15">
      <c r="A1307" s="334" t="s">
        <v>2351</v>
      </c>
      <c r="B1307" s="334" t="s">
        <v>2352</v>
      </c>
      <c r="C1307" s="218"/>
      <c r="D1307" s="218"/>
      <c r="E1307" s="334" t="s">
        <v>23447</v>
      </c>
      <c r="F1307" s="306">
        <f t="shared" si="20"/>
        <v>122.42624099999999</v>
      </c>
      <c r="G1307" s="335">
        <v>2.93</v>
      </c>
    </row>
    <row r="1308" spans="1:7" ht="15">
      <c r="A1308" s="334" t="s">
        <v>2353</v>
      </c>
      <c r="B1308" s="334" t="s">
        <v>2354</v>
      </c>
      <c r="C1308" s="218"/>
      <c r="D1308" s="218"/>
      <c r="E1308" s="334" t="s">
        <v>23447</v>
      </c>
      <c r="F1308" s="306">
        <f t="shared" si="20"/>
        <v>122.42624099999999</v>
      </c>
      <c r="G1308" s="335">
        <v>2.93</v>
      </c>
    </row>
    <row r="1309" spans="1:7" ht="15">
      <c r="A1309" s="334" t="s">
        <v>2355</v>
      </c>
      <c r="B1309" s="334" t="s">
        <v>2356</v>
      </c>
      <c r="C1309" s="218"/>
      <c r="D1309" s="218"/>
      <c r="E1309" s="334" t="s">
        <v>23447</v>
      </c>
      <c r="F1309" s="306">
        <f t="shared" si="20"/>
        <v>122.42624099999999</v>
      </c>
      <c r="G1309" s="335">
        <v>2.93</v>
      </c>
    </row>
    <row r="1310" spans="1:7" ht="15">
      <c r="A1310" s="334" t="s">
        <v>2357</v>
      </c>
      <c r="B1310" s="334" t="s">
        <v>2358</v>
      </c>
      <c r="C1310" s="218"/>
      <c r="D1310" s="218"/>
      <c r="E1310" s="334" t="s">
        <v>23447</v>
      </c>
      <c r="F1310" s="306">
        <f t="shared" si="20"/>
        <v>122.42624099999999</v>
      </c>
      <c r="G1310" s="335">
        <v>2.93</v>
      </c>
    </row>
    <row r="1311" spans="1:7" ht="15">
      <c r="A1311" s="334" t="s">
        <v>2359</v>
      </c>
      <c r="B1311" s="334" t="s">
        <v>2360</v>
      </c>
      <c r="C1311" s="218"/>
      <c r="D1311" s="218"/>
      <c r="E1311" s="334" t="s">
        <v>23447</v>
      </c>
      <c r="F1311" s="306">
        <f t="shared" si="20"/>
        <v>122.42624099999999</v>
      </c>
      <c r="G1311" s="335">
        <v>2.93</v>
      </c>
    </row>
    <row r="1312" spans="1:7" ht="15">
      <c r="A1312" s="334" t="s">
        <v>2361</v>
      </c>
      <c r="B1312" s="334" t="s">
        <v>2362</v>
      </c>
      <c r="C1312" s="218"/>
      <c r="D1312" s="218"/>
      <c r="E1312" s="334" t="s">
        <v>23447</v>
      </c>
      <c r="F1312" s="306">
        <f t="shared" si="20"/>
        <v>122.42624099999999</v>
      </c>
      <c r="G1312" s="335">
        <v>2.93</v>
      </c>
    </row>
    <row r="1313" spans="1:7" ht="15">
      <c r="A1313" s="334" t="s">
        <v>2363</v>
      </c>
      <c r="B1313" s="334" t="s">
        <v>2364</v>
      </c>
      <c r="C1313" s="218"/>
      <c r="D1313" s="218"/>
      <c r="E1313" s="334" t="s">
        <v>23447</v>
      </c>
      <c r="F1313" s="306">
        <f t="shared" si="20"/>
        <v>122.42624099999999</v>
      </c>
      <c r="G1313" s="335">
        <v>2.93</v>
      </c>
    </row>
    <row r="1314" spans="1:7" ht="15">
      <c r="A1314" s="334" t="s">
        <v>2365</v>
      </c>
      <c r="B1314" s="334" t="s">
        <v>2366</v>
      </c>
      <c r="C1314" s="218"/>
      <c r="D1314" s="218"/>
      <c r="E1314" s="334" t="s">
        <v>23447</v>
      </c>
      <c r="F1314" s="306">
        <f t="shared" si="20"/>
        <v>122.42624099999999</v>
      </c>
      <c r="G1314" s="335">
        <v>2.93</v>
      </c>
    </row>
    <row r="1315" spans="1:7" ht="15">
      <c r="A1315" s="334" t="s">
        <v>2367</v>
      </c>
      <c r="B1315" s="334" t="s">
        <v>2368</v>
      </c>
      <c r="C1315" s="218"/>
      <c r="D1315" s="218"/>
      <c r="E1315" s="334" t="s">
        <v>23447</v>
      </c>
      <c r="F1315" s="306">
        <f t="shared" si="20"/>
        <v>122.42624099999999</v>
      </c>
      <c r="G1315" s="335">
        <v>2.93</v>
      </c>
    </row>
    <row r="1316" spans="1:7" ht="15">
      <c r="A1316" s="334" t="s">
        <v>2369</v>
      </c>
      <c r="B1316" s="334" t="s">
        <v>2370</v>
      </c>
      <c r="C1316" s="218"/>
      <c r="D1316" s="218"/>
      <c r="E1316" s="334" t="s">
        <v>23447</v>
      </c>
      <c r="F1316" s="306">
        <f t="shared" si="20"/>
        <v>122.42624099999999</v>
      </c>
      <c r="G1316" s="335">
        <v>2.93</v>
      </c>
    </row>
    <row r="1317" spans="1:7" ht="15">
      <c r="A1317" s="334" t="s">
        <v>2371</v>
      </c>
      <c r="B1317" s="334" t="s">
        <v>2372</v>
      </c>
      <c r="C1317" s="218"/>
      <c r="D1317" s="218"/>
      <c r="E1317" s="334" t="s">
        <v>23447</v>
      </c>
      <c r="F1317" s="306">
        <f t="shared" si="20"/>
        <v>122.42624099999999</v>
      </c>
      <c r="G1317" s="335">
        <v>2.93</v>
      </c>
    </row>
    <row r="1318" spans="1:7" ht="15">
      <c r="A1318" s="334" t="s">
        <v>2373</v>
      </c>
      <c r="B1318" s="334" t="s">
        <v>2374</v>
      </c>
      <c r="C1318" s="218"/>
      <c r="D1318" s="218"/>
      <c r="E1318" s="334" t="s">
        <v>23447</v>
      </c>
      <c r="F1318" s="306">
        <f t="shared" si="20"/>
        <v>122.42624099999999</v>
      </c>
      <c r="G1318" s="335">
        <v>2.93</v>
      </c>
    </row>
    <row r="1319" spans="1:7" ht="15">
      <c r="A1319" s="334" t="s">
        <v>2375</v>
      </c>
      <c r="B1319" s="334" t="s">
        <v>2376</v>
      </c>
      <c r="C1319" s="218"/>
      <c r="D1319" s="218"/>
      <c r="E1319" s="334" t="s">
        <v>23447</v>
      </c>
      <c r="F1319" s="306">
        <f t="shared" si="20"/>
        <v>122.42624099999999</v>
      </c>
      <c r="G1319" s="335">
        <v>2.93</v>
      </c>
    </row>
    <row r="1320" spans="1:7" ht="15">
      <c r="A1320" s="334" t="s">
        <v>2377</v>
      </c>
      <c r="B1320" s="334" t="s">
        <v>2378</v>
      </c>
      <c r="C1320" s="218"/>
      <c r="D1320" s="218"/>
      <c r="E1320" s="334" t="s">
        <v>23447</v>
      </c>
      <c r="F1320" s="306">
        <f t="shared" si="20"/>
        <v>122.42624099999999</v>
      </c>
      <c r="G1320" s="335">
        <v>2.93</v>
      </c>
    </row>
    <row r="1321" spans="1:7" ht="15">
      <c r="A1321" s="334" t="s">
        <v>2379</v>
      </c>
      <c r="B1321" s="334" t="s">
        <v>2380</v>
      </c>
      <c r="C1321" s="218"/>
      <c r="D1321" s="218"/>
      <c r="E1321" s="334" t="s">
        <v>23447</v>
      </c>
      <c r="F1321" s="306">
        <f t="shared" si="20"/>
        <v>122.42624099999999</v>
      </c>
      <c r="G1321" s="335">
        <v>2.93</v>
      </c>
    </row>
    <row r="1322" spans="1:7" ht="15">
      <c r="A1322" s="334" t="s">
        <v>2381</v>
      </c>
      <c r="B1322" s="334" t="s">
        <v>2382</v>
      </c>
      <c r="C1322" s="218"/>
      <c r="D1322" s="218"/>
      <c r="E1322" s="334" t="s">
        <v>23447</v>
      </c>
      <c r="F1322" s="306">
        <f t="shared" si="20"/>
        <v>122.42624099999999</v>
      </c>
      <c r="G1322" s="335">
        <v>2.93</v>
      </c>
    </row>
    <row r="1323" spans="1:7" ht="15">
      <c r="A1323" s="334" t="s">
        <v>2383</v>
      </c>
      <c r="B1323" s="334" t="s">
        <v>2384</v>
      </c>
      <c r="C1323" s="218"/>
      <c r="D1323" s="218"/>
      <c r="E1323" s="334" t="s">
        <v>23447</v>
      </c>
      <c r="F1323" s="306">
        <f t="shared" si="20"/>
        <v>122.42624099999999</v>
      </c>
      <c r="G1323" s="335">
        <v>2.93</v>
      </c>
    </row>
    <row r="1324" spans="1:7" ht="15">
      <c r="A1324" s="334" t="s">
        <v>2385</v>
      </c>
      <c r="B1324" s="334" t="s">
        <v>2386</v>
      </c>
      <c r="C1324" s="218"/>
      <c r="D1324" s="218"/>
      <c r="E1324" s="334" t="s">
        <v>23447</v>
      </c>
      <c r="F1324" s="306">
        <f t="shared" si="20"/>
        <v>122.42624099999999</v>
      </c>
      <c r="G1324" s="335">
        <v>2.93</v>
      </c>
    </row>
    <row r="1325" spans="1:7" ht="15">
      <c r="A1325" s="334" t="s">
        <v>2387</v>
      </c>
      <c r="B1325" s="334" t="s">
        <v>2388</v>
      </c>
      <c r="C1325" s="218"/>
      <c r="D1325" s="218"/>
      <c r="E1325" s="334" t="s">
        <v>23447</v>
      </c>
      <c r="F1325" s="306">
        <f t="shared" si="20"/>
        <v>122.42624099999999</v>
      </c>
      <c r="G1325" s="335">
        <v>2.93</v>
      </c>
    </row>
    <row r="1326" spans="1:7" ht="15">
      <c r="A1326" s="334" t="s">
        <v>2389</v>
      </c>
      <c r="B1326" s="334" t="s">
        <v>2390</v>
      </c>
      <c r="C1326" s="218"/>
      <c r="D1326" s="218"/>
      <c r="E1326" s="334" t="s">
        <v>23447</v>
      </c>
      <c r="F1326" s="306">
        <f t="shared" si="20"/>
        <v>122.42624099999999</v>
      </c>
      <c r="G1326" s="335">
        <v>2.93</v>
      </c>
    </row>
    <row r="1327" spans="1:7" ht="15">
      <c r="A1327" s="334" t="s">
        <v>2391</v>
      </c>
      <c r="B1327" s="334" t="s">
        <v>2392</v>
      </c>
      <c r="C1327" s="218"/>
      <c r="D1327" s="218"/>
      <c r="E1327" s="334" t="s">
        <v>23447</v>
      </c>
      <c r="F1327" s="306">
        <f t="shared" si="20"/>
        <v>122.42624099999999</v>
      </c>
      <c r="G1327" s="335">
        <v>2.93</v>
      </c>
    </row>
    <row r="1328" spans="1:7" ht="15">
      <c r="A1328" s="334" t="s">
        <v>2393</v>
      </c>
      <c r="B1328" s="334" t="s">
        <v>2394</v>
      </c>
      <c r="C1328" s="218"/>
      <c r="D1328" s="218"/>
      <c r="E1328" s="334" t="s">
        <v>23447</v>
      </c>
      <c r="F1328" s="306">
        <f t="shared" si="20"/>
        <v>122.42624099999999</v>
      </c>
      <c r="G1328" s="335">
        <v>2.93</v>
      </c>
    </row>
    <row r="1329" spans="1:7" ht="15">
      <c r="A1329" s="334" t="s">
        <v>2395</v>
      </c>
      <c r="B1329" s="334" t="s">
        <v>2396</v>
      </c>
      <c r="C1329" s="218"/>
      <c r="D1329" s="218"/>
      <c r="E1329" s="334" t="s">
        <v>23447</v>
      </c>
      <c r="F1329" s="306">
        <f t="shared" si="20"/>
        <v>122.42624099999999</v>
      </c>
      <c r="G1329" s="335">
        <v>2.93</v>
      </c>
    </row>
    <row r="1330" spans="1:7" ht="15">
      <c r="A1330" s="334" t="s">
        <v>2397</v>
      </c>
      <c r="B1330" s="334" t="s">
        <v>2398</v>
      </c>
      <c r="C1330" s="218"/>
      <c r="D1330" s="218"/>
      <c r="E1330" s="334" t="s">
        <v>23447</v>
      </c>
      <c r="F1330" s="306">
        <f t="shared" si="20"/>
        <v>122.42624099999999</v>
      </c>
      <c r="G1330" s="335">
        <v>2.93</v>
      </c>
    </row>
    <row r="1331" spans="1:7" ht="15">
      <c r="A1331" s="334" t="s">
        <v>2399</v>
      </c>
      <c r="B1331" s="334" t="s">
        <v>2400</v>
      </c>
      <c r="C1331" s="218"/>
      <c r="D1331" s="218"/>
      <c r="E1331" s="334" t="s">
        <v>23447</v>
      </c>
      <c r="F1331" s="306">
        <f t="shared" si="20"/>
        <v>122.42624099999999</v>
      </c>
      <c r="G1331" s="335">
        <v>2.93</v>
      </c>
    </row>
    <row r="1332" spans="1:7" ht="15">
      <c r="A1332" s="334" t="s">
        <v>2401</v>
      </c>
      <c r="B1332" s="334" t="s">
        <v>2402</v>
      </c>
      <c r="C1332" s="218"/>
      <c r="D1332" s="218"/>
      <c r="E1332" s="334" t="s">
        <v>23447</v>
      </c>
      <c r="F1332" s="306">
        <f t="shared" si="20"/>
        <v>122.42624099999999</v>
      </c>
      <c r="G1332" s="335">
        <v>2.93</v>
      </c>
    </row>
    <row r="1333" spans="1:7" ht="15">
      <c r="A1333" s="334" t="s">
        <v>2403</v>
      </c>
      <c r="B1333" s="334" t="s">
        <v>2404</v>
      </c>
      <c r="C1333" s="218"/>
      <c r="D1333" s="218"/>
      <c r="E1333" s="334" t="s">
        <v>23447</v>
      </c>
      <c r="F1333" s="306">
        <f t="shared" si="20"/>
        <v>122.42624099999999</v>
      </c>
      <c r="G1333" s="335">
        <v>2.93</v>
      </c>
    </row>
    <row r="1334" spans="1:7" ht="15">
      <c r="A1334" s="334" t="s">
        <v>2405</v>
      </c>
      <c r="B1334" s="334" t="s">
        <v>2406</v>
      </c>
      <c r="C1334" s="218"/>
      <c r="D1334" s="218"/>
      <c r="E1334" s="334" t="s">
        <v>23447</v>
      </c>
      <c r="F1334" s="306">
        <f t="shared" si="20"/>
        <v>122.42624099999999</v>
      </c>
      <c r="G1334" s="335">
        <v>2.93</v>
      </c>
    </row>
    <row r="1335" spans="1:7" ht="15">
      <c r="A1335" s="334" t="s">
        <v>2407</v>
      </c>
      <c r="B1335" s="334" t="s">
        <v>2408</v>
      </c>
      <c r="C1335" s="218"/>
      <c r="D1335" s="218"/>
      <c r="E1335" s="334" t="s">
        <v>23447</v>
      </c>
      <c r="F1335" s="306">
        <f t="shared" si="20"/>
        <v>122.42624099999999</v>
      </c>
      <c r="G1335" s="335">
        <v>2.93</v>
      </c>
    </row>
    <row r="1336" spans="1:7" ht="15">
      <c r="A1336" s="334" t="s">
        <v>2409</v>
      </c>
      <c r="B1336" s="334" t="s">
        <v>2410</v>
      </c>
      <c r="C1336" s="218"/>
      <c r="D1336" s="218"/>
      <c r="E1336" s="334" t="s">
        <v>23447</v>
      </c>
      <c r="F1336" s="306">
        <f t="shared" si="20"/>
        <v>122.42624099999999</v>
      </c>
      <c r="G1336" s="335">
        <v>2.93</v>
      </c>
    </row>
    <row r="1337" spans="1:7" ht="15">
      <c r="A1337" s="334" t="s">
        <v>2411</v>
      </c>
      <c r="B1337" s="334" t="s">
        <v>2412</v>
      </c>
      <c r="C1337" s="218"/>
      <c r="D1337" s="218"/>
      <c r="E1337" s="334" t="s">
        <v>23447</v>
      </c>
      <c r="F1337" s="306">
        <f t="shared" si="20"/>
        <v>122.42624099999999</v>
      </c>
      <c r="G1337" s="335">
        <v>2.93</v>
      </c>
    </row>
    <row r="1338" spans="1:7" ht="15">
      <c r="A1338" s="334" t="s">
        <v>2413</v>
      </c>
      <c r="B1338" s="334" t="s">
        <v>2414</v>
      </c>
      <c r="C1338" s="218"/>
      <c r="D1338" s="218"/>
      <c r="E1338" s="334" t="s">
        <v>23447</v>
      </c>
      <c r="F1338" s="306">
        <f t="shared" si="20"/>
        <v>122.42624099999999</v>
      </c>
      <c r="G1338" s="335">
        <v>2.93</v>
      </c>
    </row>
    <row r="1339" spans="1:7" ht="15">
      <c r="A1339" s="334" t="s">
        <v>2415</v>
      </c>
      <c r="B1339" s="334" t="s">
        <v>2416</v>
      </c>
      <c r="C1339" s="218"/>
      <c r="D1339" s="218"/>
      <c r="E1339" s="334" t="s">
        <v>23447</v>
      </c>
      <c r="F1339" s="306">
        <f t="shared" si="20"/>
        <v>122.42624099999999</v>
      </c>
      <c r="G1339" s="335">
        <v>2.93</v>
      </c>
    </row>
    <row r="1340" spans="1:7" ht="15">
      <c r="A1340" s="334" t="s">
        <v>2417</v>
      </c>
      <c r="B1340" s="334" t="s">
        <v>2418</v>
      </c>
      <c r="C1340" s="218"/>
      <c r="D1340" s="218"/>
      <c r="E1340" s="334" t="s">
        <v>23447</v>
      </c>
      <c r="F1340" s="306">
        <f t="shared" si="20"/>
        <v>144.989439</v>
      </c>
      <c r="G1340" s="335">
        <v>3.47</v>
      </c>
    </row>
    <row r="1341" spans="1:7" ht="15">
      <c r="A1341" s="334" t="s">
        <v>2419</v>
      </c>
      <c r="B1341" s="334" t="s">
        <v>2420</v>
      </c>
      <c r="C1341" s="218"/>
      <c r="D1341" s="218"/>
      <c r="E1341" s="334" t="s">
        <v>23447</v>
      </c>
      <c r="F1341" s="306">
        <f t="shared" si="20"/>
        <v>144.989439</v>
      </c>
      <c r="G1341" s="335">
        <v>3.47</v>
      </c>
    </row>
    <row r="1342" spans="1:7" ht="15">
      <c r="A1342" s="334" t="s">
        <v>2421</v>
      </c>
      <c r="B1342" s="334" t="s">
        <v>2422</v>
      </c>
      <c r="C1342" s="218"/>
      <c r="D1342" s="218"/>
      <c r="E1342" s="334" t="s">
        <v>23447</v>
      </c>
      <c r="F1342" s="306">
        <f t="shared" si="20"/>
        <v>144.989439</v>
      </c>
      <c r="G1342" s="335">
        <v>3.47</v>
      </c>
    </row>
    <row r="1343" spans="1:7" ht="15">
      <c r="A1343" s="334" t="s">
        <v>2423</v>
      </c>
      <c r="B1343" s="334" t="s">
        <v>2424</v>
      </c>
      <c r="C1343" s="218"/>
      <c r="D1343" s="218"/>
      <c r="E1343" s="334" t="s">
        <v>23447</v>
      </c>
      <c r="F1343" s="306">
        <f t="shared" si="20"/>
        <v>122.42624099999999</v>
      </c>
      <c r="G1343" s="335">
        <v>2.93</v>
      </c>
    </row>
    <row r="1344" spans="1:7" ht="15">
      <c r="A1344" s="334" t="s">
        <v>2425</v>
      </c>
      <c r="B1344" s="334" t="s">
        <v>2426</v>
      </c>
      <c r="C1344" s="218"/>
      <c r="D1344" s="218"/>
      <c r="E1344" s="334" t="s">
        <v>23447</v>
      </c>
      <c r="F1344" s="306">
        <f t="shared" si="20"/>
        <v>122.42624099999999</v>
      </c>
      <c r="G1344" s="335">
        <v>2.93</v>
      </c>
    </row>
    <row r="1345" spans="1:7" ht="15">
      <c r="A1345" s="334" t="s">
        <v>2427</v>
      </c>
      <c r="B1345" s="334" t="s">
        <v>2428</v>
      </c>
      <c r="C1345" s="218"/>
      <c r="D1345" s="218"/>
      <c r="E1345" s="334" t="s">
        <v>23447</v>
      </c>
      <c r="F1345" s="306">
        <f t="shared" si="20"/>
        <v>122.42624099999999</v>
      </c>
      <c r="G1345" s="335">
        <v>2.93</v>
      </c>
    </row>
    <row r="1346" spans="1:7" ht="15">
      <c r="A1346" s="334" t="s">
        <v>2429</v>
      </c>
      <c r="B1346" s="334" t="s">
        <v>2430</v>
      </c>
      <c r="C1346" s="218"/>
      <c r="D1346" s="218"/>
      <c r="E1346" s="334" t="s">
        <v>23447</v>
      </c>
      <c r="F1346" s="306">
        <f t="shared" si="20"/>
        <v>122.42624099999999</v>
      </c>
      <c r="G1346" s="335">
        <v>2.93</v>
      </c>
    </row>
    <row r="1347" spans="1:7" ht="15">
      <c r="A1347" s="334" t="s">
        <v>2431</v>
      </c>
      <c r="B1347" s="334" t="s">
        <v>2432</v>
      </c>
      <c r="C1347" s="218"/>
      <c r="D1347" s="218"/>
      <c r="E1347" s="334" t="s">
        <v>23447</v>
      </c>
      <c r="F1347" s="306">
        <f t="shared" si="20"/>
        <v>122.42624099999999</v>
      </c>
      <c r="G1347" s="335">
        <v>2.93</v>
      </c>
    </row>
    <row r="1348" spans="1:7" ht="15">
      <c r="A1348" s="334" t="s">
        <v>2433</v>
      </c>
      <c r="B1348" s="334" t="s">
        <v>2434</v>
      </c>
      <c r="C1348" s="218"/>
      <c r="D1348" s="218"/>
      <c r="E1348" s="334" t="s">
        <v>23447</v>
      </c>
      <c r="F1348" s="306">
        <f t="shared" ref="F1348:F1411" si="21">G1348*$G$1</f>
        <v>122.42624099999999</v>
      </c>
      <c r="G1348" s="335">
        <v>2.93</v>
      </c>
    </row>
    <row r="1349" spans="1:7" ht="15">
      <c r="A1349" s="334" t="s">
        <v>2435</v>
      </c>
      <c r="B1349" s="334" t="s">
        <v>2436</v>
      </c>
      <c r="C1349" s="218"/>
      <c r="D1349" s="218"/>
      <c r="E1349" s="334" t="s">
        <v>23447</v>
      </c>
      <c r="F1349" s="306">
        <f t="shared" si="21"/>
        <v>122.42624099999999</v>
      </c>
      <c r="G1349" s="335">
        <v>2.93</v>
      </c>
    </row>
    <row r="1350" spans="1:7" ht="15">
      <c r="A1350" s="334" t="s">
        <v>2437</v>
      </c>
      <c r="B1350" s="334" t="s">
        <v>2438</v>
      </c>
      <c r="C1350" s="218"/>
      <c r="D1350" s="218"/>
      <c r="E1350" s="334" t="s">
        <v>23447</v>
      </c>
      <c r="F1350" s="306">
        <f t="shared" si="21"/>
        <v>122.42624099999999</v>
      </c>
      <c r="G1350" s="335">
        <v>2.93</v>
      </c>
    </row>
    <row r="1351" spans="1:7" ht="15">
      <c r="A1351" s="334" t="s">
        <v>2439</v>
      </c>
      <c r="B1351" s="334" t="s">
        <v>2440</v>
      </c>
      <c r="C1351" s="218"/>
      <c r="D1351" s="218"/>
      <c r="E1351" s="334" t="s">
        <v>23447</v>
      </c>
      <c r="F1351" s="306">
        <f t="shared" si="21"/>
        <v>122.42624099999999</v>
      </c>
      <c r="G1351" s="335">
        <v>2.93</v>
      </c>
    </row>
    <row r="1352" spans="1:7" ht="15">
      <c r="A1352" s="334" t="s">
        <v>2441</v>
      </c>
      <c r="B1352" s="334" t="s">
        <v>2442</v>
      </c>
      <c r="C1352" s="218"/>
      <c r="D1352" s="218"/>
      <c r="E1352" s="334" t="s">
        <v>23447</v>
      </c>
      <c r="F1352" s="306">
        <f t="shared" si="21"/>
        <v>122.42624099999999</v>
      </c>
      <c r="G1352" s="335">
        <v>2.93</v>
      </c>
    </row>
    <row r="1353" spans="1:7" ht="15">
      <c r="A1353" s="334" t="s">
        <v>2443</v>
      </c>
      <c r="B1353" s="334" t="s">
        <v>2444</v>
      </c>
      <c r="C1353" s="218"/>
      <c r="D1353" s="218"/>
      <c r="E1353" s="334" t="s">
        <v>23447</v>
      </c>
      <c r="F1353" s="306">
        <f t="shared" si="21"/>
        <v>122.42624099999999</v>
      </c>
      <c r="G1353" s="335">
        <v>2.93</v>
      </c>
    </row>
    <row r="1354" spans="1:7" ht="15">
      <c r="A1354" s="334" t="s">
        <v>2445</v>
      </c>
      <c r="B1354" s="334" t="s">
        <v>2446</v>
      </c>
      <c r="C1354" s="218"/>
      <c r="D1354" s="218"/>
      <c r="E1354" s="334" t="s">
        <v>23447</v>
      </c>
      <c r="F1354" s="306">
        <f t="shared" si="21"/>
        <v>122.42624099999999</v>
      </c>
      <c r="G1354" s="335">
        <v>2.93</v>
      </c>
    </row>
    <row r="1355" spans="1:7" ht="15">
      <c r="A1355" s="334" t="s">
        <v>2447</v>
      </c>
      <c r="B1355" s="334" t="s">
        <v>2448</v>
      </c>
      <c r="C1355" s="218"/>
      <c r="D1355" s="218"/>
      <c r="E1355" s="334" t="s">
        <v>23447</v>
      </c>
      <c r="F1355" s="306">
        <f t="shared" si="21"/>
        <v>122.42624099999999</v>
      </c>
      <c r="G1355" s="335">
        <v>2.93</v>
      </c>
    </row>
    <row r="1356" spans="1:7" ht="15">
      <c r="A1356" s="334" t="s">
        <v>2449</v>
      </c>
      <c r="B1356" s="334" t="s">
        <v>2450</v>
      </c>
      <c r="C1356" s="218"/>
      <c r="D1356" s="218"/>
      <c r="E1356" s="334" t="s">
        <v>23447</v>
      </c>
      <c r="F1356" s="306">
        <f t="shared" si="21"/>
        <v>122.42624099999999</v>
      </c>
      <c r="G1356" s="335">
        <v>2.93</v>
      </c>
    </row>
    <row r="1357" spans="1:7" ht="15">
      <c r="A1357" s="334" t="s">
        <v>2451</v>
      </c>
      <c r="B1357" s="334" t="s">
        <v>2452</v>
      </c>
      <c r="C1357" s="218"/>
      <c r="D1357" s="218"/>
      <c r="E1357" s="334" t="s">
        <v>23447</v>
      </c>
      <c r="F1357" s="306">
        <f t="shared" si="21"/>
        <v>122.42624099999999</v>
      </c>
      <c r="G1357" s="335">
        <v>2.93</v>
      </c>
    </row>
    <row r="1358" spans="1:7" ht="15">
      <c r="A1358" s="334" t="s">
        <v>2453</v>
      </c>
      <c r="B1358" s="334" t="s">
        <v>2454</v>
      </c>
      <c r="C1358" s="218"/>
      <c r="D1358" s="218"/>
      <c r="E1358" s="334" t="s">
        <v>23447</v>
      </c>
      <c r="F1358" s="306">
        <f t="shared" si="21"/>
        <v>92.759814000000006</v>
      </c>
      <c r="G1358" s="335">
        <v>2.2200000000000002</v>
      </c>
    </row>
    <row r="1359" spans="1:7" ht="15">
      <c r="A1359" s="334" t="s">
        <v>2455</v>
      </c>
      <c r="B1359" s="334" t="s">
        <v>2456</v>
      </c>
      <c r="C1359" s="218"/>
      <c r="D1359" s="218"/>
      <c r="E1359" s="334" t="s">
        <v>23447</v>
      </c>
      <c r="F1359" s="306">
        <f t="shared" si="21"/>
        <v>92.759814000000006</v>
      </c>
      <c r="G1359" s="335">
        <v>2.2200000000000002</v>
      </c>
    </row>
    <row r="1360" spans="1:7" ht="15">
      <c r="A1360" s="334" t="s">
        <v>2457</v>
      </c>
      <c r="B1360" s="334" t="s">
        <v>2458</v>
      </c>
      <c r="C1360" s="218"/>
      <c r="D1360" s="218"/>
      <c r="E1360" s="334" t="s">
        <v>23447</v>
      </c>
      <c r="F1360" s="306">
        <f t="shared" si="21"/>
        <v>122.42624099999999</v>
      </c>
      <c r="G1360" s="335">
        <v>2.93</v>
      </c>
    </row>
    <row r="1361" spans="1:7" ht="15">
      <c r="A1361" s="334" t="s">
        <v>2459</v>
      </c>
      <c r="B1361" s="334" t="s">
        <v>2460</v>
      </c>
      <c r="C1361" s="218"/>
      <c r="D1361" s="218"/>
      <c r="E1361" s="334" t="s">
        <v>23447</v>
      </c>
      <c r="F1361" s="306">
        <f t="shared" si="21"/>
        <v>122.42624099999999</v>
      </c>
      <c r="G1361" s="335">
        <v>2.93</v>
      </c>
    </row>
    <row r="1362" spans="1:7" ht="15">
      <c r="A1362" s="334" t="s">
        <v>2461</v>
      </c>
      <c r="B1362" s="334" t="s">
        <v>2462</v>
      </c>
      <c r="C1362" s="218"/>
      <c r="D1362" s="218"/>
      <c r="E1362" s="334" t="s">
        <v>23447</v>
      </c>
      <c r="F1362" s="306">
        <f t="shared" si="21"/>
        <v>122.42624099999999</v>
      </c>
      <c r="G1362" s="335">
        <v>2.93</v>
      </c>
    </row>
    <row r="1363" spans="1:7" ht="15">
      <c r="A1363" s="334" t="s">
        <v>2463</v>
      </c>
      <c r="B1363" s="334" t="s">
        <v>2464</v>
      </c>
      <c r="C1363" s="218"/>
      <c r="D1363" s="218"/>
      <c r="E1363" s="334" t="s">
        <v>23447</v>
      </c>
      <c r="F1363" s="306">
        <f t="shared" si="21"/>
        <v>122.42624099999999</v>
      </c>
      <c r="G1363" s="335">
        <v>2.93</v>
      </c>
    </row>
    <row r="1364" spans="1:7" ht="15">
      <c r="A1364" s="334" t="s">
        <v>2465</v>
      </c>
      <c r="B1364" s="334" t="s">
        <v>2466</v>
      </c>
      <c r="C1364" s="218"/>
      <c r="D1364" s="218"/>
      <c r="E1364" s="334" t="s">
        <v>23447</v>
      </c>
      <c r="F1364" s="306">
        <f t="shared" si="21"/>
        <v>122.42624099999999</v>
      </c>
      <c r="G1364" s="335">
        <v>2.93</v>
      </c>
    </row>
    <row r="1365" spans="1:7" ht="15">
      <c r="A1365" s="334" t="s">
        <v>2467</v>
      </c>
      <c r="B1365" s="334" t="s">
        <v>2468</v>
      </c>
      <c r="C1365" s="218"/>
      <c r="D1365" s="218"/>
      <c r="E1365" s="334" t="s">
        <v>23447</v>
      </c>
      <c r="F1365" s="306">
        <f t="shared" si="21"/>
        <v>122.42624099999999</v>
      </c>
      <c r="G1365" s="335">
        <v>2.93</v>
      </c>
    </row>
    <row r="1366" spans="1:7" ht="15">
      <c r="A1366" s="334" t="s">
        <v>2469</v>
      </c>
      <c r="B1366" s="334" t="s">
        <v>2470</v>
      </c>
      <c r="C1366" s="218"/>
      <c r="D1366" s="218"/>
      <c r="E1366" s="334" t="s">
        <v>23447</v>
      </c>
      <c r="F1366" s="306">
        <f t="shared" si="21"/>
        <v>122.42624099999999</v>
      </c>
      <c r="G1366" s="335">
        <v>2.93</v>
      </c>
    </row>
    <row r="1367" spans="1:7" ht="15">
      <c r="A1367" s="334" t="s">
        <v>2471</v>
      </c>
      <c r="B1367" s="334" t="s">
        <v>2472</v>
      </c>
      <c r="C1367" s="218"/>
      <c r="D1367" s="218"/>
      <c r="E1367" s="334" t="s">
        <v>23447</v>
      </c>
      <c r="F1367" s="306">
        <f t="shared" si="21"/>
        <v>122.42624099999999</v>
      </c>
      <c r="G1367" s="335">
        <v>2.93</v>
      </c>
    </row>
    <row r="1368" spans="1:7" ht="15">
      <c r="A1368" s="334" t="s">
        <v>2473</v>
      </c>
      <c r="B1368" s="334" t="s">
        <v>2474</v>
      </c>
      <c r="C1368" s="218"/>
      <c r="D1368" s="218"/>
      <c r="E1368" s="334" t="s">
        <v>23447</v>
      </c>
      <c r="F1368" s="306">
        <f t="shared" si="21"/>
        <v>122.42624099999999</v>
      </c>
      <c r="G1368" s="335">
        <v>2.93</v>
      </c>
    </row>
    <row r="1369" spans="1:7" ht="15">
      <c r="A1369" s="334" t="s">
        <v>2475</v>
      </c>
      <c r="B1369" s="334" t="s">
        <v>2476</v>
      </c>
      <c r="C1369" s="218"/>
      <c r="D1369" s="218"/>
      <c r="E1369" s="334" t="s">
        <v>23447</v>
      </c>
      <c r="F1369" s="306">
        <f t="shared" si="21"/>
        <v>122.42624099999999</v>
      </c>
      <c r="G1369" s="335">
        <v>2.93</v>
      </c>
    </row>
    <row r="1370" spans="1:7" ht="15">
      <c r="A1370" s="334" t="s">
        <v>2477</v>
      </c>
      <c r="B1370" s="334" t="s">
        <v>2478</v>
      </c>
      <c r="C1370" s="218"/>
      <c r="D1370" s="218"/>
      <c r="E1370" s="334" t="s">
        <v>23447</v>
      </c>
      <c r="F1370" s="306">
        <f t="shared" si="21"/>
        <v>122.42624099999999</v>
      </c>
      <c r="G1370" s="335">
        <v>2.93</v>
      </c>
    </row>
    <row r="1371" spans="1:7" ht="15">
      <c r="A1371" s="334" t="s">
        <v>2479</v>
      </c>
      <c r="B1371" s="334" t="s">
        <v>21559</v>
      </c>
      <c r="C1371" s="218"/>
      <c r="D1371" s="218"/>
      <c r="E1371" s="334" t="s">
        <v>23447</v>
      </c>
      <c r="F1371" s="306">
        <f t="shared" si="21"/>
        <v>122.42624099999999</v>
      </c>
      <c r="G1371" s="335">
        <v>2.93</v>
      </c>
    </row>
    <row r="1372" spans="1:7" ht="15">
      <c r="A1372" s="334" t="s">
        <v>2480</v>
      </c>
      <c r="B1372" s="334" t="s">
        <v>2481</v>
      </c>
      <c r="C1372" s="218"/>
      <c r="D1372" s="218"/>
      <c r="E1372" s="334" t="s">
        <v>23447</v>
      </c>
      <c r="F1372" s="306">
        <f t="shared" si="21"/>
        <v>122.42624099999999</v>
      </c>
      <c r="G1372" s="335">
        <v>2.93</v>
      </c>
    </row>
    <row r="1373" spans="1:7" ht="15">
      <c r="A1373" s="334" t="s">
        <v>2482</v>
      </c>
      <c r="B1373" s="334" t="s">
        <v>2483</v>
      </c>
      <c r="C1373" s="218"/>
      <c r="D1373" s="218"/>
      <c r="E1373" s="334" t="s">
        <v>23447</v>
      </c>
      <c r="F1373" s="306">
        <f t="shared" si="21"/>
        <v>122.42624099999999</v>
      </c>
      <c r="G1373" s="335">
        <v>2.93</v>
      </c>
    </row>
    <row r="1374" spans="1:7" ht="15">
      <c r="A1374" s="334" t="s">
        <v>2484</v>
      </c>
      <c r="B1374" s="334" t="s">
        <v>2485</v>
      </c>
      <c r="C1374" s="218"/>
      <c r="D1374" s="218"/>
      <c r="E1374" s="334" t="s">
        <v>23447</v>
      </c>
      <c r="F1374" s="306">
        <f t="shared" si="21"/>
        <v>122.42624099999999</v>
      </c>
      <c r="G1374" s="335">
        <v>2.93</v>
      </c>
    </row>
    <row r="1375" spans="1:7" ht="15">
      <c r="A1375" s="334" t="s">
        <v>2486</v>
      </c>
      <c r="B1375" s="334" t="s">
        <v>2487</v>
      </c>
      <c r="C1375" s="218"/>
      <c r="D1375" s="218"/>
      <c r="E1375" s="334" t="s">
        <v>23447</v>
      </c>
      <c r="F1375" s="306">
        <f t="shared" si="21"/>
        <v>122.42624099999999</v>
      </c>
      <c r="G1375" s="335">
        <v>2.93</v>
      </c>
    </row>
    <row r="1376" spans="1:7" ht="15">
      <c r="A1376" s="334" t="s">
        <v>2488</v>
      </c>
      <c r="B1376" s="334" t="s">
        <v>2489</v>
      </c>
      <c r="C1376" s="218"/>
      <c r="D1376" s="218"/>
      <c r="E1376" s="334" t="s">
        <v>23447</v>
      </c>
      <c r="F1376" s="306">
        <f t="shared" si="21"/>
        <v>122.42624099999999</v>
      </c>
      <c r="G1376" s="335">
        <v>2.93</v>
      </c>
    </row>
    <row r="1377" spans="1:7" ht="15">
      <c r="A1377" s="334" t="s">
        <v>2490</v>
      </c>
      <c r="B1377" s="334" t="s">
        <v>2491</v>
      </c>
      <c r="C1377" s="218"/>
      <c r="D1377" s="218"/>
      <c r="E1377" s="334" t="s">
        <v>23447</v>
      </c>
      <c r="F1377" s="306">
        <f t="shared" si="21"/>
        <v>122.42624099999999</v>
      </c>
      <c r="G1377" s="335">
        <v>2.93</v>
      </c>
    </row>
    <row r="1378" spans="1:7" ht="15">
      <c r="A1378" s="334" t="s">
        <v>2492</v>
      </c>
      <c r="B1378" s="334" t="s">
        <v>2493</v>
      </c>
      <c r="C1378" s="218"/>
      <c r="D1378" s="218"/>
      <c r="E1378" s="334" t="s">
        <v>23447</v>
      </c>
      <c r="F1378" s="306">
        <f t="shared" si="21"/>
        <v>122.42624099999999</v>
      </c>
      <c r="G1378" s="335">
        <v>2.93</v>
      </c>
    </row>
    <row r="1379" spans="1:7" ht="15">
      <c r="A1379" s="334" t="s">
        <v>2494</v>
      </c>
      <c r="B1379" s="334" t="s">
        <v>2495</v>
      </c>
      <c r="C1379" s="218"/>
      <c r="D1379" s="218"/>
      <c r="E1379" s="334" t="s">
        <v>23447</v>
      </c>
      <c r="F1379" s="306">
        <f t="shared" si="21"/>
        <v>122.42624099999999</v>
      </c>
      <c r="G1379" s="335">
        <v>2.93</v>
      </c>
    </row>
    <row r="1380" spans="1:7" ht="15">
      <c r="A1380" s="334" t="s">
        <v>2496</v>
      </c>
      <c r="B1380" s="334" t="s">
        <v>2497</v>
      </c>
      <c r="C1380" s="218"/>
      <c r="D1380" s="218"/>
      <c r="E1380" s="334" t="s">
        <v>23447</v>
      </c>
      <c r="F1380" s="306">
        <f t="shared" si="21"/>
        <v>122.42624099999999</v>
      </c>
      <c r="G1380" s="335">
        <v>2.93</v>
      </c>
    </row>
    <row r="1381" spans="1:7" ht="15">
      <c r="A1381" s="334" t="s">
        <v>2498</v>
      </c>
      <c r="B1381" s="334" t="s">
        <v>2499</v>
      </c>
      <c r="C1381" s="218"/>
      <c r="D1381" s="218"/>
      <c r="E1381" s="334" t="s">
        <v>23447</v>
      </c>
      <c r="F1381" s="306">
        <f t="shared" si="21"/>
        <v>122.42624099999999</v>
      </c>
      <c r="G1381" s="335">
        <v>2.93</v>
      </c>
    </row>
    <row r="1382" spans="1:7" ht="15">
      <c r="A1382" s="334" t="s">
        <v>2500</v>
      </c>
      <c r="B1382" s="334" t="s">
        <v>2501</v>
      </c>
      <c r="C1382" s="218"/>
      <c r="D1382" s="218"/>
      <c r="E1382" s="334" t="s">
        <v>23447</v>
      </c>
      <c r="F1382" s="306">
        <f t="shared" si="21"/>
        <v>122.42624099999999</v>
      </c>
      <c r="G1382" s="335">
        <v>2.93</v>
      </c>
    </row>
    <row r="1383" spans="1:7" ht="15">
      <c r="A1383" s="334" t="s">
        <v>2502</v>
      </c>
      <c r="B1383" s="334" t="s">
        <v>2503</v>
      </c>
      <c r="C1383" s="218"/>
      <c r="D1383" s="218"/>
      <c r="E1383" s="334" t="s">
        <v>23447</v>
      </c>
      <c r="F1383" s="306">
        <f t="shared" si="21"/>
        <v>122.42624099999999</v>
      </c>
      <c r="G1383" s="335">
        <v>2.93</v>
      </c>
    </row>
    <row r="1384" spans="1:7" ht="15">
      <c r="A1384" s="334" t="s">
        <v>2504</v>
      </c>
      <c r="B1384" s="334" t="s">
        <v>2505</v>
      </c>
      <c r="C1384" s="218"/>
      <c r="D1384" s="218"/>
      <c r="E1384" s="334" t="s">
        <v>23447</v>
      </c>
      <c r="F1384" s="306">
        <f t="shared" si="21"/>
        <v>122.42624099999999</v>
      </c>
      <c r="G1384" s="335">
        <v>2.93</v>
      </c>
    </row>
    <row r="1385" spans="1:7" ht="15">
      <c r="A1385" s="334" t="s">
        <v>2506</v>
      </c>
      <c r="B1385" s="334" t="s">
        <v>2507</v>
      </c>
      <c r="C1385" s="218"/>
      <c r="D1385" s="218"/>
      <c r="E1385" s="334" t="s">
        <v>23447</v>
      </c>
      <c r="F1385" s="306">
        <f t="shared" si="21"/>
        <v>122.42624099999999</v>
      </c>
      <c r="G1385" s="335">
        <v>2.93</v>
      </c>
    </row>
    <row r="1386" spans="1:7" ht="15">
      <c r="A1386" s="334" t="s">
        <v>2508</v>
      </c>
      <c r="B1386" s="334" t="s">
        <v>2509</v>
      </c>
      <c r="C1386" s="218"/>
      <c r="D1386" s="218"/>
      <c r="E1386" s="334" t="s">
        <v>23447</v>
      </c>
      <c r="F1386" s="306">
        <f t="shared" si="21"/>
        <v>122.42624099999999</v>
      </c>
      <c r="G1386" s="335">
        <v>2.93</v>
      </c>
    </row>
    <row r="1387" spans="1:7" ht="15">
      <c r="A1387" s="334" t="s">
        <v>2510</v>
      </c>
      <c r="B1387" s="334" t="s">
        <v>2511</v>
      </c>
      <c r="C1387" s="218"/>
      <c r="D1387" s="218"/>
      <c r="E1387" s="334" t="s">
        <v>23447</v>
      </c>
      <c r="F1387" s="306">
        <f t="shared" si="21"/>
        <v>122.42624099999999</v>
      </c>
      <c r="G1387" s="335">
        <v>2.93</v>
      </c>
    </row>
    <row r="1388" spans="1:7" ht="15">
      <c r="A1388" s="334" t="s">
        <v>2512</v>
      </c>
      <c r="B1388" s="334" t="s">
        <v>2513</v>
      </c>
      <c r="C1388" s="218"/>
      <c r="D1388" s="218"/>
      <c r="E1388" s="334" t="s">
        <v>23447</v>
      </c>
      <c r="F1388" s="306">
        <f t="shared" si="21"/>
        <v>122.42624099999999</v>
      </c>
      <c r="G1388" s="335">
        <v>2.93</v>
      </c>
    </row>
    <row r="1389" spans="1:7" ht="15">
      <c r="A1389" s="334" t="s">
        <v>2514</v>
      </c>
      <c r="B1389" s="334" t="s">
        <v>2515</v>
      </c>
      <c r="C1389" s="218"/>
      <c r="D1389" s="218"/>
      <c r="E1389" s="334" t="s">
        <v>23447</v>
      </c>
      <c r="F1389" s="306">
        <f t="shared" si="21"/>
        <v>122.42624099999999</v>
      </c>
      <c r="G1389" s="335">
        <v>2.93</v>
      </c>
    </row>
    <row r="1390" spans="1:7" ht="15">
      <c r="A1390" s="334" t="s">
        <v>2516</v>
      </c>
      <c r="B1390" s="334" t="s">
        <v>2517</v>
      </c>
      <c r="C1390" s="218"/>
      <c r="D1390" s="218"/>
      <c r="E1390" s="334" t="s">
        <v>23447</v>
      </c>
      <c r="F1390" s="306">
        <f t="shared" si="21"/>
        <v>122.42624099999999</v>
      </c>
      <c r="G1390" s="335">
        <v>2.93</v>
      </c>
    </row>
    <row r="1391" spans="1:7" ht="15">
      <c r="A1391" s="334" t="s">
        <v>2518</v>
      </c>
      <c r="B1391" s="334" t="s">
        <v>2519</v>
      </c>
      <c r="C1391" s="218"/>
      <c r="D1391" s="218"/>
      <c r="E1391" s="334" t="s">
        <v>23447</v>
      </c>
      <c r="F1391" s="306">
        <f t="shared" si="21"/>
        <v>122.42624099999999</v>
      </c>
      <c r="G1391" s="335">
        <v>2.93</v>
      </c>
    </row>
    <row r="1392" spans="1:7" ht="15">
      <c r="A1392" s="334" t="s">
        <v>2520</v>
      </c>
      <c r="B1392" s="334" t="s">
        <v>2521</v>
      </c>
      <c r="C1392" s="218"/>
      <c r="D1392" s="218"/>
      <c r="E1392" s="334" t="s">
        <v>23447</v>
      </c>
      <c r="F1392" s="306">
        <f t="shared" si="21"/>
        <v>122.42624099999999</v>
      </c>
      <c r="G1392" s="335">
        <v>2.93</v>
      </c>
    </row>
    <row r="1393" spans="1:7" ht="15">
      <c r="A1393" s="334" t="s">
        <v>2522</v>
      </c>
      <c r="B1393" s="334" t="s">
        <v>2523</v>
      </c>
      <c r="C1393" s="218"/>
      <c r="D1393" s="218"/>
      <c r="E1393" s="334" t="s">
        <v>23447</v>
      </c>
      <c r="F1393" s="306">
        <f t="shared" si="21"/>
        <v>122.42624099999999</v>
      </c>
      <c r="G1393" s="335">
        <v>2.93</v>
      </c>
    </row>
    <row r="1394" spans="1:7" ht="15">
      <c r="A1394" s="334" t="s">
        <v>2524</v>
      </c>
      <c r="B1394" s="334" t="s">
        <v>2525</v>
      </c>
      <c r="C1394" s="218"/>
      <c r="D1394" s="218"/>
      <c r="E1394" s="334" t="s">
        <v>23447</v>
      </c>
      <c r="F1394" s="306">
        <f t="shared" si="21"/>
        <v>122.42624099999999</v>
      </c>
      <c r="G1394" s="335">
        <v>2.93</v>
      </c>
    </row>
    <row r="1395" spans="1:7" ht="15">
      <c r="A1395" s="334" t="s">
        <v>2526</v>
      </c>
      <c r="B1395" s="334" t="s">
        <v>2527</v>
      </c>
      <c r="C1395" s="218"/>
      <c r="D1395" s="218"/>
      <c r="E1395" s="334" t="s">
        <v>23447</v>
      </c>
      <c r="F1395" s="306">
        <f t="shared" si="21"/>
        <v>122.42624099999999</v>
      </c>
      <c r="G1395" s="335">
        <v>2.93</v>
      </c>
    </row>
    <row r="1396" spans="1:7" ht="15">
      <c r="A1396" s="334" t="s">
        <v>2528</v>
      </c>
      <c r="B1396" s="334" t="s">
        <v>2529</v>
      </c>
      <c r="C1396" s="218"/>
      <c r="D1396" s="218"/>
      <c r="E1396" s="334" t="s">
        <v>23447</v>
      </c>
      <c r="F1396" s="306">
        <f t="shared" si="21"/>
        <v>122.42624099999999</v>
      </c>
      <c r="G1396" s="335">
        <v>2.93</v>
      </c>
    </row>
    <row r="1397" spans="1:7" ht="15">
      <c r="A1397" s="334" t="s">
        <v>2530</v>
      </c>
      <c r="B1397" s="334" t="s">
        <v>2531</v>
      </c>
      <c r="C1397" s="218"/>
      <c r="D1397" s="218"/>
      <c r="E1397" s="334" t="s">
        <v>23447</v>
      </c>
      <c r="F1397" s="306">
        <f t="shared" si="21"/>
        <v>122.42624099999999</v>
      </c>
      <c r="G1397" s="335">
        <v>2.93</v>
      </c>
    </row>
    <row r="1398" spans="1:7" ht="15">
      <c r="A1398" s="334" t="s">
        <v>2532</v>
      </c>
      <c r="B1398" s="334" t="s">
        <v>2533</v>
      </c>
      <c r="C1398" s="218"/>
      <c r="D1398" s="218"/>
      <c r="E1398" s="334" t="s">
        <v>23447</v>
      </c>
      <c r="F1398" s="306">
        <f t="shared" si="21"/>
        <v>122.42624099999999</v>
      </c>
      <c r="G1398" s="335">
        <v>2.93</v>
      </c>
    </row>
    <row r="1399" spans="1:7" ht="15">
      <c r="A1399" s="334" t="s">
        <v>2534</v>
      </c>
      <c r="B1399" s="334" t="s">
        <v>2535</v>
      </c>
      <c r="C1399" s="218"/>
      <c r="D1399" s="218"/>
      <c r="E1399" s="334" t="s">
        <v>23447</v>
      </c>
      <c r="F1399" s="306">
        <f t="shared" si="21"/>
        <v>122.42624099999999</v>
      </c>
      <c r="G1399" s="335">
        <v>2.93</v>
      </c>
    </row>
    <row r="1400" spans="1:7" ht="15">
      <c r="A1400" s="334" t="s">
        <v>2536</v>
      </c>
      <c r="B1400" s="334" t="s">
        <v>2537</v>
      </c>
      <c r="C1400" s="218"/>
      <c r="D1400" s="218"/>
      <c r="E1400" s="334" t="s">
        <v>23447</v>
      </c>
      <c r="F1400" s="306">
        <f t="shared" si="21"/>
        <v>144.989439</v>
      </c>
      <c r="G1400" s="335">
        <v>3.47</v>
      </c>
    </row>
    <row r="1401" spans="1:7" ht="15">
      <c r="A1401" s="334" t="s">
        <v>2538</v>
      </c>
      <c r="B1401" s="334" t="s">
        <v>2539</v>
      </c>
      <c r="C1401" s="218"/>
      <c r="D1401" s="218"/>
      <c r="E1401" s="334" t="s">
        <v>23447</v>
      </c>
      <c r="F1401" s="306">
        <f t="shared" si="21"/>
        <v>144.989439</v>
      </c>
      <c r="G1401" s="335">
        <v>3.47</v>
      </c>
    </row>
    <row r="1402" spans="1:7" ht="15">
      <c r="A1402" s="334" t="s">
        <v>2540</v>
      </c>
      <c r="B1402" s="334" t="s">
        <v>2541</v>
      </c>
      <c r="C1402" s="218"/>
      <c r="D1402" s="218"/>
      <c r="E1402" s="334" t="s">
        <v>23447</v>
      </c>
      <c r="F1402" s="306">
        <f t="shared" si="21"/>
        <v>144.989439</v>
      </c>
      <c r="G1402" s="335">
        <v>3.47</v>
      </c>
    </row>
    <row r="1403" spans="1:7" ht="15">
      <c r="A1403" s="334" t="s">
        <v>2542</v>
      </c>
      <c r="B1403" s="334" t="s">
        <v>2543</v>
      </c>
      <c r="C1403" s="218"/>
      <c r="D1403" s="218"/>
      <c r="E1403" s="334" t="s">
        <v>23447</v>
      </c>
      <c r="F1403" s="306">
        <f t="shared" si="21"/>
        <v>122.42624099999999</v>
      </c>
      <c r="G1403" s="335">
        <v>2.93</v>
      </c>
    </row>
    <row r="1404" spans="1:7" ht="15">
      <c r="A1404" s="334" t="s">
        <v>2544</v>
      </c>
      <c r="B1404" s="334" t="s">
        <v>2545</v>
      </c>
      <c r="C1404" s="218"/>
      <c r="D1404" s="218"/>
      <c r="E1404" s="334" t="s">
        <v>23447</v>
      </c>
      <c r="F1404" s="306">
        <f t="shared" si="21"/>
        <v>122.42624099999999</v>
      </c>
      <c r="G1404" s="335">
        <v>2.93</v>
      </c>
    </row>
    <row r="1405" spans="1:7" ht="15">
      <c r="A1405" s="334" t="s">
        <v>2546</v>
      </c>
      <c r="B1405" s="334" t="s">
        <v>2547</v>
      </c>
      <c r="C1405" s="218"/>
      <c r="D1405" s="218"/>
      <c r="E1405" s="334" t="s">
        <v>23447</v>
      </c>
      <c r="F1405" s="306">
        <f t="shared" si="21"/>
        <v>122.42624099999999</v>
      </c>
      <c r="G1405" s="335">
        <v>2.93</v>
      </c>
    </row>
    <row r="1406" spans="1:7" ht="15">
      <c r="A1406" s="334" t="s">
        <v>2548</v>
      </c>
      <c r="B1406" s="334" t="s">
        <v>2549</v>
      </c>
      <c r="C1406" s="218"/>
      <c r="D1406" s="218"/>
      <c r="E1406" s="334" t="s">
        <v>23447</v>
      </c>
      <c r="F1406" s="306">
        <f t="shared" si="21"/>
        <v>122.42624099999999</v>
      </c>
      <c r="G1406" s="335">
        <v>2.93</v>
      </c>
    </row>
    <row r="1407" spans="1:7" ht="15">
      <c r="A1407" s="334" t="s">
        <v>2550</v>
      </c>
      <c r="B1407" s="334" t="s">
        <v>2551</v>
      </c>
      <c r="C1407" s="218"/>
      <c r="D1407" s="218"/>
      <c r="E1407" s="334" t="s">
        <v>23447</v>
      </c>
      <c r="F1407" s="306">
        <f t="shared" si="21"/>
        <v>122.42624099999999</v>
      </c>
      <c r="G1407" s="335">
        <v>2.93</v>
      </c>
    </row>
    <row r="1408" spans="1:7" ht="15">
      <c r="A1408" s="334" t="s">
        <v>2552</v>
      </c>
      <c r="B1408" s="334" t="s">
        <v>2553</v>
      </c>
      <c r="C1408" s="218"/>
      <c r="D1408" s="218"/>
      <c r="E1408" s="334" t="s">
        <v>23447</v>
      </c>
      <c r="F1408" s="306">
        <f t="shared" si="21"/>
        <v>122.42624099999999</v>
      </c>
      <c r="G1408" s="335">
        <v>2.93</v>
      </c>
    </row>
    <row r="1409" spans="1:7" ht="15">
      <c r="A1409" s="334" t="s">
        <v>2554</v>
      </c>
      <c r="B1409" s="334" t="s">
        <v>2555</v>
      </c>
      <c r="C1409" s="218"/>
      <c r="D1409" s="218"/>
      <c r="E1409" s="334" t="s">
        <v>23447</v>
      </c>
      <c r="F1409" s="306">
        <f t="shared" si="21"/>
        <v>122.42624099999999</v>
      </c>
      <c r="G1409" s="335">
        <v>2.93</v>
      </c>
    </row>
    <row r="1410" spans="1:7" ht="15">
      <c r="A1410" s="334" t="s">
        <v>2556</v>
      </c>
      <c r="B1410" s="334" t="s">
        <v>2557</v>
      </c>
      <c r="C1410" s="218"/>
      <c r="D1410" s="218"/>
      <c r="E1410" s="334" t="s">
        <v>23447</v>
      </c>
      <c r="F1410" s="306">
        <f t="shared" si="21"/>
        <v>122.42624099999999</v>
      </c>
      <c r="G1410" s="335">
        <v>2.93</v>
      </c>
    </row>
    <row r="1411" spans="1:7" ht="15">
      <c r="A1411" s="334" t="s">
        <v>2558</v>
      </c>
      <c r="B1411" s="334" t="s">
        <v>2559</v>
      </c>
      <c r="C1411" s="218"/>
      <c r="D1411" s="218"/>
      <c r="E1411" s="334" t="s">
        <v>23447</v>
      </c>
      <c r="F1411" s="306">
        <f t="shared" si="21"/>
        <v>122.42624099999999</v>
      </c>
      <c r="G1411" s="335">
        <v>2.93</v>
      </c>
    </row>
    <row r="1412" spans="1:7" ht="15">
      <c r="A1412" s="334" t="s">
        <v>2560</v>
      </c>
      <c r="B1412" s="334" t="s">
        <v>2561</v>
      </c>
      <c r="C1412" s="218"/>
      <c r="D1412" s="218"/>
      <c r="E1412" s="334" t="s">
        <v>23447</v>
      </c>
      <c r="F1412" s="306">
        <f t="shared" ref="F1412:F1475" si="22">G1412*$G$1</f>
        <v>122.42624099999999</v>
      </c>
      <c r="G1412" s="335">
        <v>2.93</v>
      </c>
    </row>
    <row r="1413" spans="1:7" ht="15">
      <c r="A1413" s="334" t="s">
        <v>2562</v>
      </c>
      <c r="B1413" s="334" t="s">
        <v>2563</v>
      </c>
      <c r="C1413" s="218"/>
      <c r="D1413" s="218"/>
      <c r="E1413" s="334" t="s">
        <v>23447</v>
      </c>
      <c r="F1413" s="306">
        <f t="shared" si="22"/>
        <v>122.42624099999999</v>
      </c>
      <c r="G1413" s="335">
        <v>2.93</v>
      </c>
    </row>
    <row r="1414" spans="1:7" ht="15">
      <c r="A1414" s="334" t="s">
        <v>2564</v>
      </c>
      <c r="B1414" s="334" t="s">
        <v>2565</v>
      </c>
      <c r="C1414" s="218"/>
      <c r="D1414" s="218"/>
      <c r="E1414" s="334" t="s">
        <v>23447</v>
      </c>
      <c r="F1414" s="306">
        <f t="shared" si="22"/>
        <v>122.42624099999999</v>
      </c>
      <c r="G1414" s="335">
        <v>2.93</v>
      </c>
    </row>
    <row r="1415" spans="1:7" ht="15">
      <c r="A1415" s="334" t="s">
        <v>2566</v>
      </c>
      <c r="B1415" s="334" t="s">
        <v>2567</v>
      </c>
      <c r="C1415" s="218"/>
      <c r="D1415" s="218"/>
      <c r="E1415" s="334" t="s">
        <v>23447</v>
      </c>
      <c r="F1415" s="306">
        <f t="shared" si="22"/>
        <v>122.42624099999999</v>
      </c>
      <c r="G1415" s="335">
        <v>2.93</v>
      </c>
    </row>
    <row r="1416" spans="1:7" ht="15">
      <c r="A1416" s="334" t="s">
        <v>2568</v>
      </c>
      <c r="B1416" s="334" t="s">
        <v>2569</v>
      </c>
      <c r="C1416" s="218"/>
      <c r="D1416" s="218"/>
      <c r="E1416" s="334" t="s">
        <v>23447</v>
      </c>
      <c r="F1416" s="306">
        <f t="shared" si="22"/>
        <v>122.42624099999999</v>
      </c>
      <c r="G1416" s="335">
        <v>2.93</v>
      </c>
    </row>
    <row r="1417" spans="1:7" ht="15">
      <c r="A1417" s="334" t="s">
        <v>2570</v>
      </c>
      <c r="B1417" s="334" t="s">
        <v>2571</v>
      </c>
      <c r="C1417" s="218"/>
      <c r="D1417" s="218"/>
      <c r="E1417" s="334" t="s">
        <v>23447</v>
      </c>
      <c r="F1417" s="306">
        <f t="shared" si="22"/>
        <v>122.42624099999999</v>
      </c>
      <c r="G1417" s="335">
        <v>2.93</v>
      </c>
    </row>
    <row r="1418" spans="1:7" ht="15">
      <c r="A1418" s="334" t="s">
        <v>2572</v>
      </c>
      <c r="B1418" s="334" t="s">
        <v>2573</v>
      </c>
      <c r="C1418" s="218"/>
      <c r="D1418" s="218"/>
      <c r="E1418" s="334" t="s">
        <v>23447</v>
      </c>
      <c r="F1418" s="306">
        <f t="shared" si="22"/>
        <v>424.94022899999993</v>
      </c>
      <c r="G1418" s="335">
        <v>10.17</v>
      </c>
    </row>
    <row r="1419" spans="1:7" ht="15">
      <c r="A1419" s="334" t="s">
        <v>2574</v>
      </c>
      <c r="B1419" s="334" t="s">
        <v>2575</v>
      </c>
      <c r="C1419" s="218"/>
      <c r="D1419" s="218"/>
      <c r="E1419" s="334" t="s">
        <v>23447</v>
      </c>
      <c r="F1419" s="306">
        <f t="shared" si="22"/>
        <v>424.94022899999993</v>
      </c>
      <c r="G1419" s="335">
        <v>10.17</v>
      </c>
    </row>
    <row r="1420" spans="1:7" ht="15">
      <c r="A1420" s="334" t="s">
        <v>2576</v>
      </c>
      <c r="B1420" s="334" t="s">
        <v>2577</v>
      </c>
      <c r="C1420" s="218"/>
      <c r="D1420" s="218"/>
      <c r="E1420" s="334" t="s">
        <v>23447</v>
      </c>
      <c r="F1420" s="306">
        <f t="shared" si="22"/>
        <v>424.94022899999993</v>
      </c>
      <c r="G1420" s="335">
        <v>10.17</v>
      </c>
    </row>
    <row r="1421" spans="1:7" ht="15">
      <c r="A1421" s="334" t="s">
        <v>2578</v>
      </c>
      <c r="B1421" s="334" t="s">
        <v>2579</v>
      </c>
      <c r="C1421" s="218"/>
      <c r="D1421" s="218"/>
      <c r="E1421" s="334" t="s">
        <v>23447</v>
      </c>
      <c r="F1421" s="306">
        <f t="shared" si="22"/>
        <v>424.94022899999993</v>
      </c>
      <c r="G1421" s="335">
        <v>10.17</v>
      </c>
    </row>
    <row r="1422" spans="1:7" ht="15">
      <c r="A1422" s="334" t="s">
        <v>2580</v>
      </c>
      <c r="B1422" s="334" t="s">
        <v>2581</v>
      </c>
      <c r="C1422" s="218"/>
      <c r="D1422" s="218"/>
      <c r="E1422" s="334" t="s">
        <v>23447</v>
      </c>
      <c r="F1422" s="306">
        <f t="shared" si="22"/>
        <v>535.24919699999998</v>
      </c>
      <c r="G1422" s="335">
        <v>12.81</v>
      </c>
    </row>
    <row r="1423" spans="1:7" ht="15">
      <c r="A1423" s="334" t="s">
        <v>2582</v>
      </c>
      <c r="B1423" s="334" t="s">
        <v>2583</v>
      </c>
      <c r="C1423" s="218"/>
      <c r="D1423" s="218"/>
      <c r="E1423" s="334" t="s">
        <v>23447</v>
      </c>
      <c r="F1423" s="306">
        <f t="shared" si="22"/>
        <v>535.24919699999998</v>
      </c>
      <c r="G1423" s="335">
        <v>12.81</v>
      </c>
    </row>
    <row r="1424" spans="1:7" ht="15">
      <c r="A1424" s="334" t="s">
        <v>2584</v>
      </c>
      <c r="B1424" s="334" t="s">
        <v>2585</v>
      </c>
      <c r="C1424" s="218"/>
      <c r="D1424" s="218"/>
      <c r="E1424" s="334" t="s">
        <v>23447</v>
      </c>
      <c r="F1424" s="306">
        <f t="shared" si="22"/>
        <v>535.24919699999998</v>
      </c>
      <c r="G1424" s="335">
        <v>12.81</v>
      </c>
    </row>
    <row r="1425" spans="1:7" ht="15">
      <c r="A1425" s="334" t="s">
        <v>2586</v>
      </c>
      <c r="B1425" s="334" t="s">
        <v>2587</v>
      </c>
      <c r="C1425" s="218"/>
      <c r="D1425" s="218"/>
      <c r="E1425" s="334" t="s">
        <v>23447</v>
      </c>
      <c r="F1425" s="306">
        <f t="shared" si="22"/>
        <v>535.24919699999998</v>
      </c>
      <c r="G1425" s="335">
        <v>12.81</v>
      </c>
    </row>
    <row r="1426" spans="1:7" ht="15">
      <c r="A1426" s="334" t="s">
        <v>2588</v>
      </c>
      <c r="B1426" s="334" t="s">
        <v>2589</v>
      </c>
      <c r="C1426" s="218"/>
      <c r="D1426" s="218"/>
      <c r="E1426" s="334" t="s">
        <v>23447</v>
      </c>
      <c r="F1426" s="306">
        <f t="shared" si="22"/>
        <v>769.655754</v>
      </c>
      <c r="G1426" s="335">
        <v>18.420000000000002</v>
      </c>
    </row>
    <row r="1427" spans="1:7" ht="15">
      <c r="A1427" s="334" t="s">
        <v>2590</v>
      </c>
      <c r="B1427" s="334" t="s">
        <v>2591</v>
      </c>
      <c r="C1427" s="218"/>
      <c r="D1427" s="218"/>
      <c r="E1427" s="334" t="s">
        <v>23447</v>
      </c>
      <c r="F1427" s="306">
        <f t="shared" si="22"/>
        <v>769.655754</v>
      </c>
      <c r="G1427" s="335">
        <v>18.420000000000002</v>
      </c>
    </row>
    <row r="1428" spans="1:7" ht="15">
      <c r="A1428" s="334" t="s">
        <v>2592</v>
      </c>
      <c r="B1428" s="334" t="s">
        <v>2593</v>
      </c>
      <c r="C1428" s="218"/>
      <c r="D1428" s="218"/>
      <c r="E1428" s="334" t="s">
        <v>23447</v>
      </c>
      <c r="F1428" s="306">
        <f t="shared" si="22"/>
        <v>769.655754</v>
      </c>
      <c r="G1428" s="335">
        <v>18.420000000000002</v>
      </c>
    </row>
    <row r="1429" spans="1:7" ht="15">
      <c r="A1429" s="334" t="s">
        <v>2594</v>
      </c>
      <c r="B1429" s="334" t="s">
        <v>2595</v>
      </c>
      <c r="C1429" s="218"/>
      <c r="D1429" s="218"/>
      <c r="E1429" s="334" t="s">
        <v>23447</v>
      </c>
      <c r="F1429" s="306">
        <f t="shared" si="22"/>
        <v>769.655754</v>
      </c>
      <c r="G1429" s="335">
        <v>18.420000000000002</v>
      </c>
    </row>
    <row r="1430" spans="1:7" ht="15">
      <c r="A1430" s="334" t="s">
        <v>2596</v>
      </c>
      <c r="B1430" s="334" t="s">
        <v>2597</v>
      </c>
      <c r="C1430" s="218"/>
      <c r="D1430" s="218"/>
      <c r="E1430" s="334" t="s">
        <v>23447</v>
      </c>
      <c r="F1430" s="306">
        <f t="shared" si="22"/>
        <v>769.655754</v>
      </c>
      <c r="G1430" s="335">
        <v>18.420000000000002</v>
      </c>
    </row>
    <row r="1431" spans="1:7" ht="15">
      <c r="A1431" s="334" t="s">
        <v>2598</v>
      </c>
      <c r="B1431" s="334" t="s">
        <v>2599</v>
      </c>
      <c r="C1431" s="218"/>
      <c r="D1431" s="218"/>
      <c r="E1431" s="334" t="s">
        <v>1677</v>
      </c>
      <c r="F1431" s="306">
        <f t="shared" si="22"/>
        <v>15276.538557</v>
      </c>
      <c r="G1431" s="335">
        <v>365.61</v>
      </c>
    </row>
    <row r="1432" spans="1:7" ht="15">
      <c r="A1432" s="334" t="s">
        <v>2600</v>
      </c>
      <c r="B1432" s="334" t="s">
        <v>2601</v>
      </c>
      <c r="C1432" s="218"/>
      <c r="D1432" s="218"/>
      <c r="E1432" s="334" t="s">
        <v>1677</v>
      </c>
      <c r="F1432" s="306">
        <f t="shared" si="22"/>
        <v>15276.538557</v>
      </c>
      <c r="G1432" s="335">
        <v>365.61</v>
      </c>
    </row>
    <row r="1433" spans="1:7" ht="15">
      <c r="A1433" s="334" t="s">
        <v>2602</v>
      </c>
      <c r="B1433" s="334" t="s">
        <v>2603</v>
      </c>
      <c r="C1433" s="218"/>
      <c r="D1433" s="218"/>
      <c r="E1433" s="334" t="s">
        <v>1677</v>
      </c>
      <c r="F1433" s="306">
        <f t="shared" si="22"/>
        <v>15276.538557</v>
      </c>
      <c r="G1433" s="335">
        <v>365.61</v>
      </c>
    </row>
    <row r="1434" spans="1:7" ht="15">
      <c r="A1434" s="334" t="s">
        <v>2604</v>
      </c>
      <c r="B1434" s="334" t="s">
        <v>2605</v>
      </c>
      <c r="C1434" s="218"/>
      <c r="D1434" s="218"/>
      <c r="E1434" s="334" t="s">
        <v>1677</v>
      </c>
      <c r="F1434" s="306">
        <f t="shared" si="22"/>
        <v>15276.538557</v>
      </c>
      <c r="G1434" s="335">
        <v>365.61</v>
      </c>
    </row>
    <row r="1435" spans="1:7" ht="15">
      <c r="A1435" s="334" t="s">
        <v>2606</v>
      </c>
      <c r="B1435" s="334" t="s">
        <v>2607</v>
      </c>
      <c r="C1435" s="218"/>
      <c r="D1435" s="218"/>
      <c r="E1435" s="334" t="s">
        <v>1677</v>
      </c>
      <c r="F1435" s="306">
        <f t="shared" si="22"/>
        <v>15276.538557</v>
      </c>
      <c r="G1435" s="335">
        <v>365.61</v>
      </c>
    </row>
    <row r="1436" spans="1:7" ht="15">
      <c r="A1436" s="334" t="s">
        <v>2608</v>
      </c>
      <c r="B1436" s="334" t="s">
        <v>2609</v>
      </c>
      <c r="C1436" s="218"/>
      <c r="D1436" s="218"/>
      <c r="E1436" s="334" t="s">
        <v>23447</v>
      </c>
      <c r="F1436" s="306">
        <f t="shared" si="22"/>
        <v>615.89173799999992</v>
      </c>
      <c r="G1436" s="335">
        <v>14.74</v>
      </c>
    </row>
    <row r="1437" spans="1:7" ht="15">
      <c r="A1437" s="334" t="s">
        <v>2610</v>
      </c>
      <c r="B1437" s="334" t="s">
        <v>2611</v>
      </c>
      <c r="C1437" s="218"/>
      <c r="D1437" s="218"/>
      <c r="E1437" s="334" t="s">
        <v>23447</v>
      </c>
      <c r="F1437" s="306">
        <f t="shared" si="22"/>
        <v>615.89173799999992</v>
      </c>
      <c r="G1437" s="335">
        <v>14.74</v>
      </c>
    </row>
    <row r="1438" spans="1:7" ht="15">
      <c r="A1438" s="334" t="s">
        <v>2612</v>
      </c>
      <c r="B1438" s="334" t="s">
        <v>2613</v>
      </c>
      <c r="C1438" s="218"/>
      <c r="D1438" s="218"/>
      <c r="E1438" s="334" t="s">
        <v>23447</v>
      </c>
      <c r="F1438" s="306">
        <f t="shared" si="22"/>
        <v>439.98236099999991</v>
      </c>
      <c r="G1438" s="335">
        <v>10.53</v>
      </c>
    </row>
    <row r="1439" spans="1:7" ht="15">
      <c r="A1439" s="334" t="s">
        <v>2614</v>
      </c>
      <c r="B1439" s="334" t="s">
        <v>2615</v>
      </c>
      <c r="C1439" s="218"/>
      <c r="D1439" s="218"/>
      <c r="E1439" s="334" t="s">
        <v>23447</v>
      </c>
      <c r="F1439" s="306">
        <f t="shared" si="22"/>
        <v>439.98236099999991</v>
      </c>
      <c r="G1439" s="335">
        <v>10.53</v>
      </c>
    </row>
    <row r="1440" spans="1:7" ht="15">
      <c r="A1440" s="334" t="s">
        <v>2616</v>
      </c>
      <c r="B1440" s="334" t="s">
        <v>2617</v>
      </c>
      <c r="C1440" s="218"/>
      <c r="D1440" s="218"/>
      <c r="E1440" s="334" t="s">
        <v>23447</v>
      </c>
      <c r="F1440" s="306">
        <f t="shared" si="22"/>
        <v>439.98236099999991</v>
      </c>
      <c r="G1440" s="335">
        <v>10.53</v>
      </c>
    </row>
    <row r="1441" spans="1:7" ht="15">
      <c r="A1441" s="334" t="s">
        <v>2618</v>
      </c>
      <c r="B1441" s="334" t="s">
        <v>2619</v>
      </c>
      <c r="C1441" s="218"/>
      <c r="D1441" s="218"/>
      <c r="E1441" s="334" t="s">
        <v>23447</v>
      </c>
      <c r="F1441" s="306">
        <f t="shared" si="22"/>
        <v>439.98236099999991</v>
      </c>
      <c r="G1441" s="335">
        <v>10.53</v>
      </c>
    </row>
    <row r="1442" spans="1:7" ht="15">
      <c r="A1442" s="334" t="s">
        <v>2620</v>
      </c>
      <c r="B1442" s="334" t="s">
        <v>2621</v>
      </c>
      <c r="C1442" s="218"/>
      <c r="D1442" s="218"/>
      <c r="E1442" s="334" t="s">
        <v>23447</v>
      </c>
      <c r="F1442" s="306">
        <f t="shared" si="22"/>
        <v>315.88477199999994</v>
      </c>
      <c r="G1442" s="335">
        <v>7.56</v>
      </c>
    </row>
    <row r="1443" spans="1:7" ht="15">
      <c r="A1443" s="334" t="s">
        <v>2622</v>
      </c>
      <c r="B1443" s="334" t="s">
        <v>2623</v>
      </c>
      <c r="C1443" s="218"/>
      <c r="D1443" s="218"/>
      <c r="E1443" s="334" t="s">
        <v>23447</v>
      </c>
      <c r="F1443" s="306">
        <f t="shared" si="22"/>
        <v>610.87769399999991</v>
      </c>
      <c r="G1443" s="335">
        <v>14.62</v>
      </c>
    </row>
    <row r="1444" spans="1:7" ht="15">
      <c r="A1444" s="334" t="s">
        <v>2624</v>
      </c>
      <c r="B1444" s="334" t="s">
        <v>2625</v>
      </c>
      <c r="C1444" s="218"/>
      <c r="D1444" s="218"/>
      <c r="E1444" s="334" t="s">
        <v>23447</v>
      </c>
      <c r="F1444" s="306">
        <f t="shared" si="22"/>
        <v>266.58000599999997</v>
      </c>
      <c r="G1444" s="335">
        <v>6.38</v>
      </c>
    </row>
    <row r="1445" spans="1:7" ht="15">
      <c r="A1445" s="334" t="s">
        <v>2626</v>
      </c>
      <c r="B1445" s="334" t="s">
        <v>2627</v>
      </c>
      <c r="C1445" s="218"/>
      <c r="D1445" s="218"/>
      <c r="E1445" s="334" t="s">
        <v>23447</v>
      </c>
      <c r="F1445" s="306">
        <f t="shared" si="22"/>
        <v>266.58000599999997</v>
      </c>
      <c r="G1445" s="335">
        <v>6.38</v>
      </c>
    </row>
    <row r="1446" spans="1:7" ht="15">
      <c r="A1446" s="334" t="s">
        <v>2628</v>
      </c>
      <c r="B1446" s="334" t="s">
        <v>2629</v>
      </c>
      <c r="C1446" s="218"/>
      <c r="D1446" s="218"/>
      <c r="E1446" s="334" t="s">
        <v>23447</v>
      </c>
      <c r="F1446" s="306">
        <f t="shared" si="22"/>
        <v>297.91778099999999</v>
      </c>
      <c r="G1446" s="335">
        <v>7.13</v>
      </c>
    </row>
    <row r="1447" spans="1:7" ht="15">
      <c r="A1447" s="334" t="s">
        <v>2630</v>
      </c>
      <c r="B1447" s="334" t="s">
        <v>2631</v>
      </c>
      <c r="C1447" s="218"/>
      <c r="D1447" s="218"/>
      <c r="E1447" s="334" t="s">
        <v>23447</v>
      </c>
      <c r="F1447" s="306">
        <f t="shared" si="22"/>
        <v>297.91778099999999</v>
      </c>
      <c r="G1447" s="335">
        <v>7.13</v>
      </c>
    </row>
    <row r="1448" spans="1:7" ht="15">
      <c r="A1448" s="334" t="s">
        <v>2632</v>
      </c>
      <c r="B1448" s="334" t="s">
        <v>2633</v>
      </c>
      <c r="C1448" s="218"/>
      <c r="D1448" s="218"/>
      <c r="E1448" s="334" t="s">
        <v>23447</v>
      </c>
      <c r="F1448" s="306">
        <f t="shared" si="22"/>
        <v>297.91778099999999</v>
      </c>
      <c r="G1448" s="335">
        <v>7.13</v>
      </c>
    </row>
    <row r="1449" spans="1:7" ht="15">
      <c r="A1449" s="334" t="s">
        <v>2634</v>
      </c>
      <c r="B1449" s="334" t="s">
        <v>2635</v>
      </c>
      <c r="C1449" s="218"/>
      <c r="D1449" s="218"/>
      <c r="E1449" s="334" t="s">
        <v>23447</v>
      </c>
      <c r="F1449" s="306">
        <f t="shared" si="22"/>
        <v>297.91778099999999</v>
      </c>
      <c r="G1449" s="335">
        <v>7.13</v>
      </c>
    </row>
    <row r="1450" spans="1:7" ht="15">
      <c r="A1450" s="334" t="s">
        <v>2636</v>
      </c>
      <c r="B1450" s="334" t="s">
        <v>2637</v>
      </c>
      <c r="C1450" s="218"/>
      <c r="D1450" s="218"/>
      <c r="E1450" s="334" t="s">
        <v>23447</v>
      </c>
      <c r="F1450" s="306">
        <f t="shared" si="22"/>
        <v>297.91778099999999</v>
      </c>
      <c r="G1450" s="335">
        <v>7.13</v>
      </c>
    </row>
    <row r="1451" spans="1:7" ht="15">
      <c r="A1451" s="334" t="s">
        <v>2638</v>
      </c>
      <c r="B1451" s="334" t="s">
        <v>2639</v>
      </c>
      <c r="C1451" s="218"/>
      <c r="D1451" s="218"/>
      <c r="E1451" s="334" t="s">
        <v>23447</v>
      </c>
      <c r="F1451" s="306">
        <f t="shared" si="22"/>
        <v>297.91778099999999</v>
      </c>
      <c r="G1451" s="335">
        <v>7.13</v>
      </c>
    </row>
    <row r="1452" spans="1:7" ht="15">
      <c r="A1452" s="334" t="s">
        <v>2640</v>
      </c>
      <c r="B1452" s="334" t="s">
        <v>2641</v>
      </c>
      <c r="C1452" s="218"/>
      <c r="D1452" s="218"/>
      <c r="E1452" s="334" t="s">
        <v>23447</v>
      </c>
      <c r="F1452" s="306">
        <f t="shared" si="22"/>
        <v>297.91778099999999</v>
      </c>
      <c r="G1452" s="335">
        <v>7.13</v>
      </c>
    </row>
    <row r="1453" spans="1:7" ht="15">
      <c r="A1453" s="334" t="s">
        <v>2642</v>
      </c>
      <c r="B1453" s="334" t="s">
        <v>2643</v>
      </c>
      <c r="C1453" s="218"/>
      <c r="D1453" s="218"/>
      <c r="E1453" s="334" t="s">
        <v>23447</v>
      </c>
      <c r="F1453" s="306">
        <f t="shared" si="22"/>
        <v>297.91778099999999</v>
      </c>
      <c r="G1453" s="335">
        <v>7.13</v>
      </c>
    </row>
    <row r="1454" spans="1:7" ht="15">
      <c r="A1454" s="334" t="s">
        <v>2644</v>
      </c>
      <c r="B1454" s="334" t="s">
        <v>2645</v>
      </c>
      <c r="C1454" s="218"/>
      <c r="D1454" s="218"/>
      <c r="E1454" s="334" t="s">
        <v>23447</v>
      </c>
      <c r="F1454" s="306">
        <f t="shared" si="22"/>
        <v>297.91778099999999</v>
      </c>
      <c r="G1454" s="335">
        <v>7.13</v>
      </c>
    </row>
    <row r="1455" spans="1:7" ht="15">
      <c r="A1455" s="334" t="s">
        <v>2646</v>
      </c>
      <c r="B1455" s="334" t="s">
        <v>2647</v>
      </c>
      <c r="C1455" s="218"/>
      <c r="D1455" s="218"/>
      <c r="E1455" s="334" t="s">
        <v>23447</v>
      </c>
      <c r="F1455" s="306">
        <f t="shared" si="22"/>
        <v>297.91778099999999</v>
      </c>
      <c r="G1455" s="335">
        <v>7.13</v>
      </c>
    </row>
    <row r="1456" spans="1:7" ht="15">
      <c r="A1456" s="334" t="s">
        <v>2648</v>
      </c>
      <c r="B1456" s="334" t="s">
        <v>2649</v>
      </c>
      <c r="C1456" s="218"/>
      <c r="D1456" s="218"/>
      <c r="E1456" s="334" t="s">
        <v>23447</v>
      </c>
      <c r="F1456" s="306">
        <f t="shared" si="22"/>
        <v>297.91778099999999</v>
      </c>
      <c r="G1456" s="335">
        <v>7.13</v>
      </c>
    </row>
    <row r="1457" spans="1:7" ht="15">
      <c r="A1457" s="334" t="s">
        <v>2650</v>
      </c>
      <c r="B1457" s="334" t="s">
        <v>2651</v>
      </c>
      <c r="C1457" s="218"/>
      <c r="D1457" s="218"/>
      <c r="E1457" s="334" t="s">
        <v>23447</v>
      </c>
      <c r="F1457" s="306">
        <f t="shared" si="22"/>
        <v>297.91778099999999</v>
      </c>
      <c r="G1457" s="335">
        <v>7.13</v>
      </c>
    </row>
    <row r="1458" spans="1:7" ht="15">
      <c r="A1458" s="334" t="s">
        <v>2652</v>
      </c>
      <c r="B1458" s="334" t="s">
        <v>2653</v>
      </c>
      <c r="C1458" s="218"/>
      <c r="D1458" s="218"/>
      <c r="E1458" s="334" t="s">
        <v>23447</v>
      </c>
      <c r="F1458" s="306">
        <f t="shared" si="22"/>
        <v>297.91778099999999</v>
      </c>
      <c r="G1458" s="335">
        <v>7.13</v>
      </c>
    </row>
    <row r="1459" spans="1:7" ht="15">
      <c r="A1459" s="334" t="s">
        <v>2654</v>
      </c>
      <c r="B1459" s="334" t="s">
        <v>2655</v>
      </c>
      <c r="C1459" s="218"/>
      <c r="D1459" s="218"/>
      <c r="E1459" s="334" t="s">
        <v>23447</v>
      </c>
      <c r="F1459" s="306">
        <f t="shared" si="22"/>
        <v>297.91778099999999</v>
      </c>
      <c r="G1459" s="335">
        <v>7.13</v>
      </c>
    </row>
    <row r="1460" spans="1:7" ht="15">
      <c r="A1460" s="334" t="s">
        <v>2656</v>
      </c>
      <c r="B1460" s="334" t="s">
        <v>2657</v>
      </c>
      <c r="C1460" s="218"/>
      <c r="D1460" s="218"/>
      <c r="E1460" s="334" t="s">
        <v>23447</v>
      </c>
      <c r="F1460" s="306">
        <f t="shared" si="22"/>
        <v>297.91778099999999</v>
      </c>
      <c r="G1460" s="335">
        <v>7.13</v>
      </c>
    </row>
    <row r="1461" spans="1:7" ht="15">
      <c r="A1461" s="334" t="s">
        <v>2658</v>
      </c>
      <c r="B1461" s="334" t="s">
        <v>2659</v>
      </c>
      <c r="C1461" s="218"/>
      <c r="D1461" s="218"/>
      <c r="E1461" s="334" t="s">
        <v>23447</v>
      </c>
      <c r="F1461" s="306">
        <f t="shared" si="22"/>
        <v>297.91778099999999</v>
      </c>
      <c r="G1461" s="335">
        <v>7.13</v>
      </c>
    </row>
    <row r="1462" spans="1:7" ht="15">
      <c r="A1462" s="334" t="s">
        <v>2660</v>
      </c>
      <c r="B1462" s="334" t="s">
        <v>2661</v>
      </c>
      <c r="C1462" s="218"/>
      <c r="D1462" s="218"/>
      <c r="E1462" s="334" t="s">
        <v>23447</v>
      </c>
      <c r="F1462" s="306">
        <f t="shared" si="22"/>
        <v>297.91778099999999</v>
      </c>
      <c r="G1462" s="335">
        <v>7.13</v>
      </c>
    </row>
    <row r="1463" spans="1:7" ht="15">
      <c r="A1463" s="334" t="s">
        <v>2662</v>
      </c>
      <c r="B1463" s="334" t="s">
        <v>2663</v>
      </c>
      <c r="C1463" s="218"/>
      <c r="D1463" s="218"/>
      <c r="E1463" s="334" t="s">
        <v>23447</v>
      </c>
      <c r="F1463" s="306">
        <f t="shared" si="22"/>
        <v>297.91778099999999</v>
      </c>
      <c r="G1463" s="335">
        <v>7.13</v>
      </c>
    </row>
    <row r="1464" spans="1:7" ht="15">
      <c r="A1464" s="334" t="s">
        <v>2664</v>
      </c>
      <c r="B1464" s="334" t="s">
        <v>2665</v>
      </c>
      <c r="C1464" s="218"/>
      <c r="D1464" s="218"/>
      <c r="E1464" s="334" t="s">
        <v>23447</v>
      </c>
      <c r="F1464" s="306">
        <f t="shared" si="22"/>
        <v>297.91778099999999</v>
      </c>
      <c r="G1464" s="335">
        <v>7.13</v>
      </c>
    </row>
    <row r="1465" spans="1:7" ht="15">
      <c r="A1465" s="334" t="s">
        <v>2666</v>
      </c>
      <c r="B1465" s="334" t="s">
        <v>2667</v>
      </c>
      <c r="C1465" s="218"/>
      <c r="D1465" s="218"/>
      <c r="E1465" s="334" t="s">
        <v>23447</v>
      </c>
      <c r="F1465" s="306">
        <f t="shared" si="22"/>
        <v>297.91778099999999</v>
      </c>
      <c r="G1465" s="335">
        <v>7.13</v>
      </c>
    </row>
    <row r="1466" spans="1:7" ht="15">
      <c r="A1466" s="334" t="s">
        <v>2668</v>
      </c>
      <c r="B1466" s="334" t="s">
        <v>2669</v>
      </c>
      <c r="C1466" s="218"/>
      <c r="D1466" s="218"/>
      <c r="E1466" s="334" t="s">
        <v>23447</v>
      </c>
      <c r="F1466" s="306">
        <f t="shared" si="22"/>
        <v>297.91778099999999</v>
      </c>
      <c r="G1466" s="335">
        <v>7.13</v>
      </c>
    </row>
    <row r="1467" spans="1:7" ht="15">
      <c r="A1467" s="334" t="s">
        <v>2670</v>
      </c>
      <c r="B1467" s="334" t="s">
        <v>2671</v>
      </c>
      <c r="C1467" s="218"/>
      <c r="D1467" s="218"/>
      <c r="E1467" s="334" t="s">
        <v>23447</v>
      </c>
      <c r="F1467" s="306">
        <f t="shared" si="22"/>
        <v>297.91778099999999</v>
      </c>
      <c r="G1467" s="335">
        <v>7.13</v>
      </c>
    </row>
    <row r="1468" spans="1:7" ht="15">
      <c r="A1468" s="334" t="s">
        <v>2672</v>
      </c>
      <c r="B1468" s="334" t="s">
        <v>2673</v>
      </c>
      <c r="C1468" s="218"/>
      <c r="D1468" s="218"/>
      <c r="E1468" s="334" t="s">
        <v>23447</v>
      </c>
      <c r="F1468" s="306">
        <f t="shared" si="22"/>
        <v>297.91778099999999</v>
      </c>
      <c r="G1468" s="335">
        <v>7.13</v>
      </c>
    </row>
    <row r="1469" spans="1:7" ht="15">
      <c r="A1469" s="334" t="s">
        <v>2674</v>
      </c>
      <c r="B1469" s="334" t="s">
        <v>2675</v>
      </c>
      <c r="C1469" s="218"/>
      <c r="D1469" s="218"/>
      <c r="E1469" s="334" t="s">
        <v>23447</v>
      </c>
      <c r="F1469" s="306">
        <f t="shared" si="22"/>
        <v>297.91778099999999</v>
      </c>
      <c r="G1469" s="335">
        <v>7.13</v>
      </c>
    </row>
    <row r="1470" spans="1:7" ht="15">
      <c r="A1470" s="334" t="s">
        <v>2676</v>
      </c>
      <c r="B1470" s="334" t="s">
        <v>2677</v>
      </c>
      <c r="C1470" s="218"/>
      <c r="D1470" s="218"/>
      <c r="E1470" s="334" t="s">
        <v>23447</v>
      </c>
      <c r="F1470" s="306">
        <f t="shared" si="22"/>
        <v>297.91778099999999</v>
      </c>
      <c r="G1470" s="335">
        <v>7.13</v>
      </c>
    </row>
    <row r="1471" spans="1:7" ht="15">
      <c r="A1471" s="334" t="s">
        <v>2678</v>
      </c>
      <c r="B1471" s="334" t="s">
        <v>2679</v>
      </c>
      <c r="C1471" s="218"/>
      <c r="D1471" s="218"/>
      <c r="E1471" s="334" t="s">
        <v>23447</v>
      </c>
      <c r="F1471" s="306">
        <f t="shared" si="22"/>
        <v>297.91778099999999</v>
      </c>
      <c r="G1471" s="335">
        <v>7.13</v>
      </c>
    </row>
    <row r="1472" spans="1:7" ht="15">
      <c r="A1472" s="334" t="s">
        <v>2680</v>
      </c>
      <c r="B1472" s="334" t="s">
        <v>2681</v>
      </c>
      <c r="C1472" s="218"/>
      <c r="D1472" s="218"/>
      <c r="E1472" s="334" t="s">
        <v>23447</v>
      </c>
      <c r="F1472" s="306">
        <f t="shared" si="22"/>
        <v>297.91778099999999</v>
      </c>
      <c r="G1472" s="335">
        <v>7.13</v>
      </c>
    </row>
    <row r="1473" spans="1:7" ht="15">
      <c r="A1473" s="334" t="s">
        <v>2682</v>
      </c>
      <c r="B1473" s="334" t="s">
        <v>2683</v>
      </c>
      <c r="C1473" s="218"/>
      <c r="D1473" s="218"/>
      <c r="E1473" s="334" t="s">
        <v>23447</v>
      </c>
      <c r="F1473" s="306">
        <f t="shared" si="22"/>
        <v>266.58000599999997</v>
      </c>
      <c r="G1473" s="335">
        <v>6.38</v>
      </c>
    </row>
    <row r="1474" spans="1:7" ht="15">
      <c r="A1474" s="334" t="s">
        <v>2684</v>
      </c>
      <c r="B1474" s="334" t="s">
        <v>2685</v>
      </c>
      <c r="C1474" s="218"/>
      <c r="D1474" s="218"/>
      <c r="E1474" s="334" t="s">
        <v>23447</v>
      </c>
      <c r="F1474" s="306">
        <f t="shared" si="22"/>
        <v>297.91778099999999</v>
      </c>
      <c r="G1474" s="335">
        <v>7.13</v>
      </c>
    </row>
    <row r="1475" spans="1:7" ht="15">
      <c r="A1475" s="334" t="s">
        <v>2686</v>
      </c>
      <c r="B1475" s="334" t="s">
        <v>2687</v>
      </c>
      <c r="C1475" s="218"/>
      <c r="D1475" s="218"/>
      <c r="E1475" s="334" t="s">
        <v>23447</v>
      </c>
      <c r="F1475" s="306">
        <f t="shared" si="22"/>
        <v>297.91778099999999</v>
      </c>
      <c r="G1475" s="335">
        <v>7.13</v>
      </c>
    </row>
    <row r="1476" spans="1:7" ht="15">
      <c r="A1476" s="334" t="s">
        <v>2688</v>
      </c>
      <c r="B1476" s="334" t="s">
        <v>2689</v>
      </c>
      <c r="C1476" s="218"/>
      <c r="D1476" s="218"/>
      <c r="E1476" s="334" t="s">
        <v>23447</v>
      </c>
      <c r="F1476" s="306">
        <f t="shared" ref="F1476:F1539" si="23">G1476*$G$1</f>
        <v>297.91778099999999</v>
      </c>
      <c r="G1476" s="335">
        <v>7.13</v>
      </c>
    </row>
    <row r="1477" spans="1:7" ht="15">
      <c r="A1477" s="334" t="s">
        <v>2690</v>
      </c>
      <c r="B1477" s="334" t="s">
        <v>2691</v>
      </c>
      <c r="C1477" s="218"/>
      <c r="D1477" s="218"/>
      <c r="E1477" s="334" t="s">
        <v>23447</v>
      </c>
      <c r="F1477" s="306">
        <f t="shared" si="23"/>
        <v>297.91778099999999</v>
      </c>
      <c r="G1477" s="335">
        <v>7.13</v>
      </c>
    </row>
    <row r="1478" spans="1:7" ht="15">
      <c r="A1478" s="334" t="s">
        <v>2692</v>
      </c>
      <c r="B1478" s="334" t="s">
        <v>2693</v>
      </c>
      <c r="C1478" s="218"/>
      <c r="D1478" s="218"/>
      <c r="E1478" s="334" t="s">
        <v>23447</v>
      </c>
      <c r="F1478" s="306">
        <f t="shared" si="23"/>
        <v>297.91778099999999</v>
      </c>
      <c r="G1478" s="335">
        <v>7.13</v>
      </c>
    </row>
    <row r="1479" spans="1:7" ht="15">
      <c r="A1479" s="334" t="s">
        <v>2694</v>
      </c>
      <c r="B1479" s="334" t="s">
        <v>2695</v>
      </c>
      <c r="C1479" s="218"/>
      <c r="D1479" s="218"/>
      <c r="E1479" s="334" t="s">
        <v>23447</v>
      </c>
      <c r="F1479" s="306">
        <f t="shared" si="23"/>
        <v>297.91778099999999</v>
      </c>
      <c r="G1479" s="335">
        <v>7.13</v>
      </c>
    </row>
    <row r="1480" spans="1:7" ht="15">
      <c r="A1480" s="334" t="s">
        <v>2696</v>
      </c>
      <c r="B1480" s="334" t="s">
        <v>2697</v>
      </c>
      <c r="C1480" s="218"/>
      <c r="D1480" s="218"/>
      <c r="E1480" s="334" t="s">
        <v>23447</v>
      </c>
      <c r="F1480" s="306">
        <f t="shared" si="23"/>
        <v>297.91778099999999</v>
      </c>
      <c r="G1480" s="335">
        <v>7.13</v>
      </c>
    </row>
    <row r="1481" spans="1:7" ht="15">
      <c r="A1481" s="334" t="s">
        <v>2698</v>
      </c>
      <c r="B1481" s="334" t="s">
        <v>2699</v>
      </c>
      <c r="C1481" s="218"/>
      <c r="D1481" s="218"/>
      <c r="E1481" s="334" t="s">
        <v>23447</v>
      </c>
      <c r="F1481" s="306">
        <f t="shared" si="23"/>
        <v>297.91778099999999</v>
      </c>
      <c r="G1481" s="335">
        <v>7.13</v>
      </c>
    </row>
    <row r="1482" spans="1:7" ht="15">
      <c r="A1482" s="334" t="s">
        <v>2700</v>
      </c>
      <c r="B1482" s="334" t="s">
        <v>2701</v>
      </c>
      <c r="C1482" s="218"/>
      <c r="D1482" s="218"/>
      <c r="E1482" s="334" t="s">
        <v>23447</v>
      </c>
      <c r="F1482" s="306">
        <f t="shared" si="23"/>
        <v>297.91778099999999</v>
      </c>
      <c r="G1482" s="335">
        <v>7.13</v>
      </c>
    </row>
    <row r="1483" spans="1:7" ht="15">
      <c r="A1483" s="334" t="s">
        <v>2702</v>
      </c>
      <c r="B1483" s="334" t="s">
        <v>21560</v>
      </c>
      <c r="C1483" s="218"/>
      <c r="D1483" s="218"/>
      <c r="E1483" s="334" t="s">
        <v>23447</v>
      </c>
      <c r="F1483" s="306">
        <f t="shared" si="23"/>
        <v>297.91778099999999</v>
      </c>
      <c r="G1483" s="335">
        <v>7.13</v>
      </c>
    </row>
    <row r="1484" spans="1:7" ht="15">
      <c r="A1484" s="334" t="s">
        <v>2703</v>
      </c>
      <c r="B1484" s="334" t="s">
        <v>2704</v>
      </c>
      <c r="C1484" s="218"/>
      <c r="D1484" s="218"/>
      <c r="E1484" s="334" t="s">
        <v>23447</v>
      </c>
      <c r="F1484" s="306">
        <f t="shared" si="23"/>
        <v>297.91778099999999</v>
      </c>
      <c r="G1484" s="335">
        <v>7.13</v>
      </c>
    </row>
    <row r="1485" spans="1:7" ht="15">
      <c r="A1485" s="334" t="s">
        <v>2705</v>
      </c>
      <c r="B1485" s="334" t="s">
        <v>2706</v>
      </c>
      <c r="C1485" s="218"/>
      <c r="D1485" s="218"/>
      <c r="E1485" s="334" t="s">
        <v>23447</v>
      </c>
      <c r="F1485" s="306">
        <f t="shared" si="23"/>
        <v>297.91778099999999</v>
      </c>
      <c r="G1485" s="335">
        <v>7.13</v>
      </c>
    </row>
    <row r="1486" spans="1:7" ht="15">
      <c r="A1486" s="334" t="s">
        <v>2707</v>
      </c>
      <c r="B1486" s="334" t="s">
        <v>2708</v>
      </c>
      <c r="C1486" s="218"/>
      <c r="D1486" s="218"/>
      <c r="E1486" s="334" t="s">
        <v>23447</v>
      </c>
      <c r="F1486" s="306">
        <f t="shared" si="23"/>
        <v>297.91778099999999</v>
      </c>
      <c r="G1486" s="335">
        <v>7.13</v>
      </c>
    </row>
    <row r="1487" spans="1:7" ht="15">
      <c r="A1487" s="334" t="s">
        <v>2709</v>
      </c>
      <c r="B1487" s="334" t="s">
        <v>2710</v>
      </c>
      <c r="C1487" s="218"/>
      <c r="D1487" s="218"/>
      <c r="E1487" s="334" t="s">
        <v>23447</v>
      </c>
      <c r="F1487" s="306">
        <f t="shared" si="23"/>
        <v>297.91778099999999</v>
      </c>
      <c r="G1487" s="335">
        <v>7.13</v>
      </c>
    </row>
    <row r="1488" spans="1:7" ht="15">
      <c r="A1488" s="334" t="s">
        <v>2711</v>
      </c>
      <c r="B1488" s="334" t="s">
        <v>2712</v>
      </c>
      <c r="C1488" s="218"/>
      <c r="D1488" s="218"/>
      <c r="E1488" s="334" t="s">
        <v>23447</v>
      </c>
      <c r="F1488" s="306">
        <f t="shared" si="23"/>
        <v>297.91778099999999</v>
      </c>
      <c r="G1488" s="335">
        <v>7.13</v>
      </c>
    </row>
    <row r="1489" spans="1:7" ht="15">
      <c r="A1489" s="334" t="s">
        <v>2713</v>
      </c>
      <c r="B1489" s="334" t="s">
        <v>2714</v>
      </c>
      <c r="C1489" s="218"/>
      <c r="D1489" s="218"/>
      <c r="E1489" s="334" t="s">
        <v>23447</v>
      </c>
      <c r="F1489" s="306">
        <f t="shared" si="23"/>
        <v>297.91778099999999</v>
      </c>
      <c r="G1489" s="335">
        <v>7.13</v>
      </c>
    </row>
    <row r="1490" spans="1:7" ht="15">
      <c r="A1490" s="334" t="s">
        <v>2715</v>
      </c>
      <c r="B1490" s="334" t="s">
        <v>2716</v>
      </c>
      <c r="C1490" s="218"/>
      <c r="D1490" s="218"/>
      <c r="E1490" s="334" t="s">
        <v>23447</v>
      </c>
      <c r="F1490" s="306">
        <f t="shared" si="23"/>
        <v>297.91778099999999</v>
      </c>
      <c r="G1490" s="335">
        <v>7.13</v>
      </c>
    </row>
    <row r="1491" spans="1:7" ht="15">
      <c r="A1491" s="334" t="s">
        <v>2717</v>
      </c>
      <c r="B1491" s="334" t="s">
        <v>2718</v>
      </c>
      <c r="C1491" s="218"/>
      <c r="D1491" s="218"/>
      <c r="E1491" s="334" t="s">
        <v>23447</v>
      </c>
      <c r="F1491" s="306">
        <f t="shared" si="23"/>
        <v>297.91778099999999</v>
      </c>
      <c r="G1491" s="335">
        <v>7.13</v>
      </c>
    </row>
    <row r="1492" spans="1:7" ht="15">
      <c r="A1492" s="334" t="s">
        <v>2719</v>
      </c>
      <c r="B1492" s="334" t="s">
        <v>2720</v>
      </c>
      <c r="C1492" s="218"/>
      <c r="D1492" s="218"/>
      <c r="E1492" s="334" t="s">
        <v>23447</v>
      </c>
      <c r="F1492" s="306">
        <f t="shared" si="23"/>
        <v>297.91778099999999</v>
      </c>
      <c r="G1492" s="335">
        <v>7.13</v>
      </c>
    </row>
    <row r="1493" spans="1:7" ht="15">
      <c r="A1493" s="334" t="s">
        <v>2721</v>
      </c>
      <c r="B1493" s="334" t="s">
        <v>2722</v>
      </c>
      <c r="C1493" s="218"/>
      <c r="D1493" s="218"/>
      <c r="E1493" s="334" t="s">
        <v>23447</v>
      </c>
      <c r="F1493" s="306">
        <f t="shared" si="23"/>
        <v>297.91778099999999</v>
      </c>
      <c r="G1493" s="335">
        <v>7.13</v>
      </c>
    </row>
    <row r="1494" spans="1:7" ht="15">
      <c r="A1494" s="334" t="s">
        <v>2723</v>
      </c>
      <c r="B1494" s="334" t="s">
        <v>2724</v>
      </c>
      <c r="C1494" s="218"/>
      <c r="D1494" s="218"/>
      <c r="E1494" s="334" t="s">
        <v>23447</v>
      </c>
      <c r="F1494" s="306">
        <f t="shared" si="23"/>
        <v>297.91778099999999</v>
      </c>
      <c r="G1494" s="335">
        <v>7.13</v>
      </c>
    </row>
    <row r="1495" spans="1:7" ht="15">
      <c r="A1495" s="334" t="s">
        <v>2725</v>
      </c>
      <c r="B1495" s="334" t="s">
        <v>2726</v>
      </c>
      <c r="C1495" s="218"/>
      <c r="D1495" s="218"/>
      <c r="E1495" s="334" t="s">
        <v>23447</v>
      </c>
      <c r="F1495" s="306">
        <f t="shared" si="23"/>
        <v>297.91778099999999</v>
      </c>
      <c r="G1495" s="335">
        <v>7.13</v>
      </c>
    </row>
    <row r="1496" spans="1:7" ht="15">
      <c r="A1496" s="334" t="s">
        <v>2727</v>
      </c>
      <c r="B1496" s="334" t="s">
        <v>2728</v>
      </c>
      <c r="C1496" s="218"/>
      <c r="D1496" s="218"/>
      <c r="E1496" s="334" t="s">
        <v>23447</v>
      </c>
      <c r="F1496" s="306">
        <f t="shared" si="23"/>
        <v>328.41988199999997</v>
      </c>
      <c r="G1496" s="335">
        <v>7.86</v>
      </c>
    </row>
    <row r="1497" spans="1:7" ht="15">
      <c r="A1497" s="334" t="s">
        <v>2729</v>
      </c>
      <c r="B1497" s="334" t="s">
        <v>2730</v>
      </c>
      <c r="C1497" s="218"/>
      <c r="D1497" s="218"/>
      <c r="E1497" s="334" t="s">
        <v>23447</v>
      </c>
      <c r="F1497" s="306">
        <f t="shared" si="23"/>
        <v>328.41988199999997</v>
      </c>
      <c r="G1497" s="335">
        <v>7.86</v>
      </c>
    </row>
    <row r="1498" spans="1:7" ht="15">
      <c r="A1498" s="334" t="s">
        <v>2731</v>
      </c>
      <c r="B1498" s="334" t="s">
        <v>2732</v>
      </c>
      <c r="C1498" s="218"/>
      <c r="D1498" s="218"/>
      <c r="E1498" s="334" t="s">
        <v>23447</v>
      </c>
      <c r="F1498" s="306">
        <f t="shared" si="23"/>
        <v>328.41988199999997</v>
      </c>
      <c r="G1498" s="335">
        <v>7.86</v>
      </c>
    </row>
    <row r="1499" spans="1:7" ht="15">
      <c r="A1499" s="334" t="s">
        <v>2733</v>
      </c>
      <c r="B1499" s="334" t="s">
        <v>2734</v>
      </c>
      <c r="C1499" s="218"/>
      <c r="D1499" s="218"/>
      <c r="E1499" s="334" t="s">
        <v>23447</v>
      </c>
      <c r="F1499" s="306">
        <f t="shared" si="23"/>
        <v>297.91778099999999</v>
      </c>
      <c r="G1499" s="335">
        <v>7.13</v>
      </c>
    </row>
    <row r="1500" spans="1:7" ht="15">
      <c r="A1500" s="334" t="s">
        <v>2735</v>
      </c>
      <c r="B1500" s="334" t="s">
        <v>2736</v>
      </c>
      <c r="C1500" s="218"/>
      <c r="D1500" s="218"/>
      <c r="E1500" s="334" t="s">
        <v>23447</v>
      </c>
      <c r="F1500" s="306">
        <f t="shared" si="23"/>
        <v>297.91778099999999</v>
      </c>
      <c r="G1500" s="335">
        <v>7.13</v>
      </c>
    </row>
    <row r="1501" spans="1:7" ht="15">
      <c r="A1501" s="334" t="s">
        <v>2737</v>
      </c>
      <c r="B1501" s="334" t="s">
        <v>2738</v>
      </c>
      <c r="C1501" s="218"/>
      <c r="D1501" s="218"/>
      <c r="E1501" s="334" t="s">
        <v>23447</v>
      </c>
      <c r="F1501" s="306">
        <f t="shared" si="23"/>
        <v>297.91778099999999</v>
      </c>
      <c r="G1501" s="335">
        <v>7.13</v>
      </c>
    </row>
    <row r="1502" spans="1:7" ht="15">
      <c r="A1502" s="334" t="s">
        <v>2739</v>
      </c>
      <c r="B1502" s="334" t="s">
        <v>2740</v>
      </c>
      <c r="C1502" s="218"/>
      <c r="D1502" s="218"/>
      <c r="E1502" s="334" t="s">
        <v>23447</v>
      </c>
      <c r="F1502" s="306">
        <f t="shared" si="23"/>
        <v>297.91778099999999</v>
      </c>
      <c r="G1502" s="335">
        <v>7.13</v>
      </c>
    </row>
    <row r="1503" spans="1:7" ht="15">
      <c r="A1503" s="334" t="s">
        <v>2741</v>
      </c>
      <c r="B1503" s="334" t="s">
        <v>2742</v>
      </c>
      <c r="C1503" s="218"/>
      <c r="D1503" s="218"/>
      <c r="E1503" s="334" t="s">
        <v>23447</v>
      </c>
      <c r="F1503" s="306">
        <f t="shared" si="23"/>
        <v>297.91778099999999</v>
      </c>
      <c r="G1503" s="335">
        <v>7.13</v>
      </c>
    </row>
    <row r="1504" spans="1:7" ht="15">
      <c r="A1504" s="334" t="s">
        <v>2743</v>
      </c>
      <c r="B1504" s="334" t="s">
        <v>2744</v>
      </c>
      <c r="C1504" s="218"/>
      <c r="D1504" s="218"/>
      <c r="E1504" s="334" t="s">
        <v>23447</v>
      </c>
      <c r="F1504" s="306">
        <f t="shared" si="23"/>
        <v>297.91778099999999</v>
      </c>
      <c r="G1504" s="335">
        <v>7.13</v>
      </c>
    </row>
    <row r="1505" spans="1:7" ht="15">
      <c r="A1505" s="334" t="s">
        <v>2745</v>
      </c>
      <c r="B1505" s="334" t="s">
        <v>2746</v>
      </c>
      <c r="C1505" s="218"/>
      <c r="D1505" s="218"/>
      <c r="E1505" s="334" t="s">
        <v>23447</v>
      </c>
      <c r="F1505" s="306">
        <f t="shared" si="23"/>
        <v>297.91778099999999</v>
      </c>
      <c r="G1505" s="335">
        <v>7.13</v>
      </c>
    </row>
    <row r="1506" spans="1:7" ht="15">
      <c r="A1506" s="334" t="s">
        <v>2747</v>
      </c>
      <c r="B1506" s="334" t="s">
        <v>2748</v>
      </c>
      <c r="C1506" s="218"/>
      <c r="D1506" s="218"/>
      <c r="E1506" s="334" t="s">
        <v>23447</v>
      </c>
      <c r="F1506" s="306">
        <f t="shared" si="23"/>
        <v>297.91778099999999</v>
      </c>
      <c r="G1506" s="335">
        <v>7.13</v>
      </c>
    </row>
    <row r="1507" spans="1:7" ht="15">
      <c r="A1507" s="334" t="s">
        <v>2749</v>
      </c>
      <c r="B1507" s="334" t="s">
        <v>2750</v>
      </c>
      <c r="C1507" s="218"/>
      <c r="D1507" s="218"/>
      <c r="E1507" s="334" t="s">
        <v>23447</v>
      </c>
      <c r="F1507" s="306">
        <f t="shared" si="23"/>
        <v>297.91778099999999</v>
      </c>
      <c r="G1507" s="335">
        <v>7.13</v>
      </c>
    </row>
    <row r="1508" spans="1:7" ht="15">
      <c r="A1508" s="334" t="s">
        <v>2751</v>
      </c>
      <c r="B1508" s="334" t="s">
        <v>2752</v>
      </c>
      <c r="C1508" s="218"/>
      <c r="D1508" s="218"/>
      <c r="E1508" s="334" t="s">
        <v>23447</v>
      </c>
      <c r="F1508" s="306">
        <f t="shared" si="23"/>
        <v>297.91778099999999</v>
      </c>
      <c r="G1508" s="335">
        <v>7.13</v>
      </c>
    </row>
    <row r="1509" spans="1:7" ht="15">
      <c r="A1509" s="334" t="s">
        <v>2753</v>
      </c>
      <c r="B1509" s="334" t="s">
        <v>2754</v>
      </c>
      <c r="C1509" s="218"/>
      <c r="D1509" s="218"/>
      <c r="E1509" s="334" t="s">
        <v>23447</v>
      </c>
      <c r="F1509" s="306">
        <f t="shared" si="23"/>
        <v>297.91778099999999</v>
      </c>
      <c r="G1509" s="335">
        <v>7.13</v>
      </c>
    </row>
    <row r="1510" spans="1:7" ht="15">
      <c r="A1510" s="334" t="s">
        <v>2755</v>
      </c>
      <c r="B1510" s="334" t="s">
        <v>2756</v>
      </c>
      <c r="C1510" s="218"/>
      <c r="D1510" s="218"/>
      <c r="E1510" s="334" t="s">
        <v>23447</v>
      </c>
      <c r="F1510" s="306">
        <f t="shared" si="23"/>
        <v>297.91778099999999</v>
      </c>
      <c r="G1510" s="335">
        <v>7.13</v>
      </c>
    </row>
    <row r="1511" spans="1:7" ht="15">
      <c r="A1511" s="334" t="s">
        <v>2757</v>
      </c>
      <c r="B1511" s="334" t="s">
        <v>2758</v>
      </c>
      <c r="C1511" s="218"/>
      <c r="D1511" s="218"/>
      <c r="E1511" s="334" t="s">
        <v>23447</v>
      </c>
      <c r="F1511" s="306">
        <f t="shared" si="23"/>
        <v>297.91778099999999</v>
      </c>
      <c r="G1511" s="335">
        <v>7.13</v>
      </c>
    </row>
    <row r="1512" spans="1:7" ht="15">
      <c r="A1512" s="334" t="s">
        <v>2759</v>
      </c>
      <c r="B1512" s="334" t="s">
        <v>2760</v>
      </c>
      <c r="C1512" s="218"/>
      <c r="D1512" s="218"/>
      <c r="E1512" s="334" t="s">
        <v>23447</v>
      </c>
      <c r="F1512" s="306">
        <f t="shared" si="23"/>
        <v>297.91778099999999</v>
      </c>
      <c r="G1512" s="335">
        <v>7.13</v>
      </c>
    </row>
    <row r="1513" spans="1:7" ht="15">
      <c r="A1513" s="334" t="s">
        <v>2761</v>
      </c>
      <c r="B1513" s="334" t="s">
        <v>2762</v>
      </c>
      <c r="C1513" s="218"/>
      <c r="D1513" s="218"/>
      <c r="E1513" s="334" t="s">
        <v>23447</v>
      </c>
      <c r="F1513" s="306">
        <f t="shared" si="23"/>
        <v>297.91778099999999</v>
      </c>
      <c r="G1513" s="335">
        <v>7.13</v>
      </c>
    </row>
    <row r="1514" spans="1:7" ht="15">
      <c r="A1514" s="334" t="s">
        <v>2763</v>
      </c>
      <c r="B1514" s="334" t="s">
        <v>2764</v>
      </c>
      <c r="C1514" s="218"/>
      <c r="D1514" s="218"/>
      <c r="E1514" s="334" t="s">
        <v>23447</v>
      </c>
      <c r="F1514" s="306">
        <f t="shared" si="23"/>
        <v>297.91778099999999</v>
      </c>
      <c r="G1514" s="335">
        <v>7.13</v>
      </c>
    </row>
    <row r="1515" spans="1:7" ht="15">
      <c r="A1515" s="334" t="s">
        <v>2765</v>
      </c>
      <c r="B1515" s="334" t="s">
        <v>2766</v>
      </c>
      <c r="C1515" s="218"/>
      <c r="D1515" s="218"/>
      <c r="E1515" s="334" t="s">
        <v>23447</v>
      </c>
      <c r="F1515" s="306">
        <f t="shared" si="23"/>
        <v>297.91778099999999</v>
      </c>
      <c r="G1515" s="335">
        <v>7.13</v>
      </c>
    </row>
    <row r="1516" spans="1:7" ht="15">
      <c r="A1516" s="334" t="s">
        <v>2767</v>
      </c>
      <c r="B1516" s="334" t="s">
        <v>2768</v>
      </c>
      <c r="C1516" s="218"/>
      <c r="D1516" s="218"/>
      <c r="E1516" s="334" t="s">
        <v>23447</v>
      </c>
      <c r="F1516" s="306">
        <f t="shared" si="23"/>
        <v>297.91778099999999</v>
      </c>
      <c r="G1516" s="335">
        <v>7.13</v>
      </c>
    </row>
    <row r="1517" spans="1:7" ht="15">
      <c r="A1517" s="334" t="s">
        <v>2769</v>
      </c>
      <c r="B1517" s="334" t="s">
        <v>2770</v>
      </c>
      <c r="C1517" s="218"/>
      <c r="D1517" s="218"/>
      <c r="E1517" s="334" t="s">
        <v>23447</v>
      </c>
      <c r="F1517" s="306">
        <f t="shared" si="23"/>
        <v>297.91778099999999</v>
      </c>
      <c r="G1517" s="335">
        <v>7.13</v>
      </c>
    </row>
    <row r="1518" spans="1:7" ht="15">
      <c r="A1518" s="334" t="s">
        <v>2771</v>
      </c>
      <c r="B1518" s="334" t="s">
        <v>2772</v>
      </c>
      <c r="C1518" s="218"/>
      <c r="D1518" s="218"/>
      <c r="E1518" s="334" t="s">
        <v>23447</v>
      </c>
      <c r="F1518" s="306">
        <f t="shared" si="23"/>
        <v>297.91778099999999</v>
      </c>
      <c r="G1518" s="335">
        <v>7.13</v>
      </c>
    </row>
    <row r="1519" spans="1:7" ht="15">
      <c r="A1519" s="334" t="s">
        <v>2773</v>
      </c>
      <c r="B1519" s="334" t="s">
        <v>2774</v>
      </c>
      <c r="C1519" s="218"/>
      <c r="D1519" s="218"/>
      <c r="E1519" s="334" t="s">
        <v>23447</v>
      </c>
      <c r="F1519" s="306">
        <f t="shared" si="23"/>
        <v>297.91778099999999</v>
      </c>
      <c r="G1519" s="335">
        <v>7.13</v>
      </c>
    </row>
    <row r="1520" spans="1:7" ht="15">
      <c r="A1520" s="334" t="s">
        <v>2775</v>
      </c>
      <c r="B1520" s="334" t="s">
        <v>2776</v>
      </c>
      <c r="C1520" s="218"/>
      <c r="D1520" s="218"/>
      <c r="E1520" s="334" t="s">
        <v>23447</v>
      </c>
      <c r="F1520" s="306">
        <f t="shared" si="23"/>
        <v>297.91778099999999</v>
      </c>
      <c r="G1520" s="335">
        <v>7.13</v>
      </c>
    </row>
    <row r="1521" spans="1:7" ht="15">
      <c r="A1521" s="334" t="s">
        <v>2777</v>
      </c>
      <c r="B1521" s="334" t="s">
        <v>2778</v>
      </c>
      <c r="C1521" s="218"/>
      <c r="D1521" s="218"/>
      <c r="E1521" s="334" t="s">
        <v>23447</v>
      </c>
      <c r="F1521" s="306">
        <f t="shared" si="23"/>
        <v>297.91778099999999</v>
      </c>
      <c r="G1521" s="335">
        <v>7.13</v>
      </c>
    </row>
    <row r="1522" spans="1:7" ht="15">
      <c r="A1522" s="334" t="s">
        <v>2779</v>
      </c>
      <c r="B1522" s="334" t="s">
        <v>2780</v>
      </c>
      <c r="C1522" s="218"/>
      <c r="D1522" s="218"/>
      <c r="E1522" s="334" t="s">
        <v>23447</v>
      </c>
      <c r="F1522" s="306">
        <f t="shared" si="23"/>
        <v>297.91778099999999</v>
      </c>
      <c r="G1522" s="335">
        <v>7.13</v>
      </c>
    </row>
    <row r="1523" spans="1:7" ht="15">
      <c r="A1523" s="334" t="s">
        <v>2781</v>
      </c>
      <c r="B1523" s="334" t="s">
        <v>2782</v>
      </c>
      <c r="C1523" s="218"/>
      <c r="D1523" s="218"/>
      <c r="E1523" s="334" t="s">
        <v>23447</v>
      </c>
      <c r="F1523" s="306">
        <f t="shared" si="23"/>
        <v>297.91778099999999</v>
      </c>
      <c r="G1523" s="335">
        <v>7.13</v>
      </c>
    </row>
    <row r="1524" spans="1:7" ht="15">
      <c r="A1524" s="334" t="s">
        <v>2783</v>
      </c>
      <c r="B1524" s="334" t="s">
        <v>2784</v>
      </c>
      <c r="C1524" s="218"/>
      <c r="D1524" s="218"/>
      <c r="E1524" s="334" t="s">
        <v>23447</v>
      </c>
      <c r="F1524" s="306">
        <f t="shared" si="23"/>
        <v>297.91778099999999</v>
      </c>
      <c r="G1524" s="335">
        <v>7.13</v>
      </c>
    </row>
    <row r="1525" spans="1:7" ht="15">
      <c r="A1525" s="334" t="s">
        <v>2785</v>
      </c>
      <c r="B1525" s="334" t="s">
        <v>2786</v>
      </c>
      <c r="C1525" s="218"/>
      <c r="D1525" s="218"/>
      <c r="E1525" s="334" t="s">
        <v>23447</v>
      </c>
      <c r="F1525" s="306">
        <f t="shared" si="23"/>
        <v>297.91778099999999</v>
      </c>
      <c r="G1525" s="335">
        <v>7.13</v>
      </c>
    </row>
    <row r="1526" spans="1:7" ht="15">
      <c r="A1526" s="334" t="s">
        <v>2787</v>
      </c>
      <c r="B1526" s="334" t="s">
        <v>2788</v>
      </c>
      <c r="C1526" s="218"/>
      <c r="D1526" s="218"/>
      <c r="E1526" s="334" t="s">
        <v>23447</v>
      </c>
      <c r="F1526" s="306">
        <f t="shared" si="23"/>
        <v>297.91778099999999</v>
      </c>
      <c r="G1526" s="335">
        <v>7.13</v>
      </c>
    </row>
    <row r="1527" spans="1:7" ht="15">
      <c r="A1527" s="334" t="s">
        <v>2789</v>
      </c>
      <c r="B1527" s="334" t="s">
        <v>2790</v>
      </c>
      <c r="C1527" s="218"/>
      <c r="D1527" s="218"/>
      <c r="E1527" s="334" t="s">
        <v>23447</v>
      </c>
      <c r="F1527" s="306">
        <f t="shared" si="23"/>
        <v>297.91778099999999</v>
      </c>
      <c r="G1527" s="335">
        <v>7.13</v>
      </c>
    </row>
    <row r="1528" spans="1:7" ht="15">
      <c r="A1528" s="334" t="s">
        <v>2791</v>
      </c>
      <c r="B1528" s="334" t="s">
        <v>2792</v>
      </c>
      <c r="C1528" s="218"/>
      <c r="D1528" s="218"/>
      <c r="E1528" s="334" t="s">
        <v>23447</v>
      </c>
      <c r="F1528" s="306">
        <f t="shared" si="23"/>
        <v>297.91778099999999</v>
      </c>
      <c r="G1528" s="335">
        <v>7.13</v>
      </c>
    </row>
    <row r="1529" spans="1:7" ht="15">
      <c r="A1529" s="334" t="s">
        <v>2793</v>
      </c>
      <c r="B1529" s="334" t="s">
        <v>2794</v>
      </c>
      <c r="C1529" s="218"/>
      <c r="D1529" s="218"/>
      <c r="E1529" s="334" t="s">
        <v>23447</v>
      </c>
      <c r="F1529" s="306">
        <f t="shared" si="23"/>
        <v>297.91778099999999</v>
      </c>
      <c r="G1529" s="335">
        <v>7.13</v>
      </c>
    </row>
    <row r="1530" spans="1:7" ht="15">
      <c r="A1530" s="334" t="s">
        <v>2795</v>
      </c>
      <c r="B1530" s="334" t="s">
        <v>2796</v>
      </c>
      <c r="C1530" s="218"/>
      <c r="D1530" s="218"/>
      <c r="E1530" s="334" t="s">
        <v>23447</v>
      </c>
      <c r="F1530" s="306">
        <f t="shared" si="23"/>
        <v>297.91778099999999</v>
      </c>
      <c r="G1530" s="335">
        <v>7.13</v>
      </c>
    </row>
    <row r="1531" spans="1:7" ht="15">
      <c r="A1531" s="334" t="s">
        <v>2797</v>
      </c>
      <c r="B1531" s="334" t="s">
        <v>2798</v>
      </c>
      <c r="C1531" s="218"/>
      <c r="D1531" s="218"/>
      <c r="E1531" s="334" t="s">
        <v>23447</v>
      </c>
      <c r="F1531" s="306">
        <f t="shared" si="23"/>
        <v>297.91778099999999</v>
      </c>
      <c r="G1531" s="335">
        <v>7.13</v>
      </c>
    </row>
    <row r="1532" spans="1:7" ht="15">
      <c r="A1532" s="334" t="s">
        <v>2799</v>
      </c>
      <c r="B1532" s="334" t="s">
        <v>2800</v>
      </c>
      <c r="C1532" s="218"/>
      <c r="D1532" s="218"/>
      <c r="E1532" s="334" t="s">
        <v>23447</v>
      </c>
      <c r="F1532" s="306">
        <f t="shared" si="23"/>
        <v>236.07790499999999</v>
      </c>
      <c r="G1532" s="335">
        <v>5.65</v>
      </c>
    </row>
    <row r="1533" spans="1:7" ht="15">
      <c r="A1533" s="334" t="s">
        <v>2801</v>
      </c>
      <c r="B1533" s="334" t="s">
        <v>2802</v>
      </c>
      <c r="C1533" s="218"/>
      <c r="D1533" s="218"/>
      <c r="E1533" s="334" t="s">
        <v>23447</v>
      </c>
      <c r="F1533" s="306">
        <f t="shared" si="23"/>
        <v>358.92198299999995</v>
      </c>
      <c r="G1533" s="335">
        <v>8.59</v>
      </c>
    </row>
    <row r="1534" spans="1:7" ht="15">
      <c r="A1534" s="334" t="s">
        <v>2803</v>
      </c>
      <c r="B1534" s="334" t="s">
        <v>2804</v>
      </c>
      <c r="C1534" s="218"/>
      <c r="D1534" s="218"/>
      <c r="E1534" s="334" t="s">
        <v>23447</v>
      </c>
      <c r="F1534" s="306">
        <f t="shared" si="23"/>
        <v>322.57016399999998</v>
      </c>
      <c r="G1534" s="335">
        <v>7.72</v>
      </c>
    </row>
    <row r="1535" spans="1:7" ht="15">
      <c r="A1535" s="334" t="s">
        <v>2805</v>
      </c>
      <c r="B1535" s="334" t="s">
        <v>2806</v>
      </c>
      <c r="C1535" s="218"/>
      <c r="D1535" s="218"/>
      <c r="E1535" s="334" t="s">
        <v>23447</v>
      </c>
      <c r="F1535" s="306">
        <f t="shared" si="23"/>
        <v>358.92198299999995</v>
      </c>
      <c r="G1535" s="335">
        <v>8.59</v>
      </c>
    </row>
    <row r="1536" spans="1:7" ht="15">
      <c r="A1536" s="334" t="s">
        <v>2807</v>
      </c>
      <c r="B1536" s="334" t="s">
        <v>2808</v>
      </c>
      <c r="C1536" s="218"/>
      <c r="D1536" s="218"/>
      <c r="E1536" s="334" t="s">
        <v>23447</v>
      </c>
      <c r="F1536" s="306">
        <f t="shared" si="23"/>
        <v>395.27380199999999</v>
      </c>
      <c r="G1536" s="335">
        <v>9.4600000000000009</v>
      </c>
    </row>
    <row r="1537" spans="1:7" ht="15">
      <c r="A1537" s="334" t="s">
        <v>2809</v>
      </c>
      <c r="B1537" s="334" t="s">
        <v>2810</v>
      </c>
      <c r="C1537" s="218"/>
      <c r="D1537" s="218"/>
      <c r="E1537" s="334" t="s">
        <v>23447</v>
      </c>
      <c r="F1537" s="306">
        <f t="shared" si="23"/>
        <v>322.57016399999998</v>
      </c>
      <c r="G1537" s="335">
        <v>7.72</v>
      </c>
    </row>
    <row r="1538" spans="1:7" ht="15">
      <c r="A1538" s="334" t="s">
        <v>2811</v>
      </c>
      <c r="B1538" s="334" t="s">
        <v>2812</v>
      </c>
      <c r="C1538" s="218"/>
      <c r="D1538" s="218"/>
      <c r="E1538" s="334" t="s">
        <v>23447</v>
      </c>
      <c r="F1538" s="306">
        <f t="shared" si="23"/>
        <v>358.92198299999995</v>
      </c>
      <c r="G1538" s="335">
        <v>8.59</v>
      </c>
    </row>
    <row r="1539" spans="1:7" ht="15">
      <c r="A1539" s="334" t="s">
        <v>2813</v>
      </c>
      <c r="B1539" s="334" t="s">
        <v>2814</v>
      </c>
      <c r="C1539" s="218"/>
      <c r="D1539" s="218"/>
      <c r="E1539" s="334" t="s">
        <v>23447</v>
      </c>
      <c r="F1539" s="306">
        <f t="shared" si="23"/>
        <v>358.92198299999995</v>
      </c>
      <c r="G1539" s="335">
        <v>8.59</v>
      </c>
    </row>
    <row r="1540" spans="1:7" ht="15">
      <c r="A1540" s="334" t="s">
        <v>2815</v>
      </c>
      <c r="B1540" s="334" t="s">
        <v>2816</v>
      </c>
      <c r="C1540" s="218"/>
      <c r="D1540" s="218"/>
      <c r="E1540" s="334" t="s">
        <v>23447</v>
      </c>
      <c r="F1540" s="306">
        <f t="shared" ref="F1540:F1603" si="24">G1540*$G$1</f>
        <v>358.92198299999995</v>
      </c>
      <c r="G1540" s="335">
        <v>8.59</v>
      </c>
    </row>
    <row r="1541" spans="1:7" ht="15">
      <c r="A1541" s="334" t="s">
        <v>2817</v>
      </c>
      <c r="B1541" s="334" t="s">
        <v>2818</v>
      </c>
      <c r="C1541" s="218"/>
      <c r="D1541" s="218"/>
      <c r="E1541" s="334" t="s">
        <v>23447</v>
      </c>
      <c r="F1541" s="306">
        <f t="shared" si="24"/>
        <v>395.27380199999999</v>
      </c>
      <c r="G1541" s="335">
        <v>9.4600000000000009</v>
      </c>
    </row>
    <row r="1542" spans="1:7" ht="15">
      <c r="A1542" s="334" t="s">
        <v>2819</v>
      </c>
      <c r="B1542" s="334" t="s">
        <v>2820</v>
      </c>
      <c r="C1542" s="218"/>
      <c r="D1542" s="218"/>
      <c r="E1542" s="334" t="s">
        <v>23447</v>
      </c>
      <c r="F1542" s="306">
        <f t="shared" si="24"/>
        <v>395.27380199999999</v>
      </c>
      <c r="G1542" s="335">
        <v>9.4600000000000009</v>
      </c>
    </row>
    <row r="1543" spans="1:7" ht="15">
      <c r="A1543" s="334" t="s">
        <v>2821</v>
      </c>
      <c r="B1543" s="334" t="s">
        <v>2822</v>
      </c>
      <c r="C1543" s="218"/>
      <c r="D1543" s="218"/>
      <c r="E1543" s="334" t="s">
        <v>23447</v>
      </c>
      <c r="F1543" s="306">
        <f t="shared" si="24"/>
        <v>211.84335899999999</v>
      </c>
      <c r="G1543" s="335">
        <v>5.07</v>
      </c>
    </row>
    <row r="1544" spans="1:7" ht="15">
      <c r="A1544" s="334" t="s">
        <v>2823</v>
      </c>
      <c r="B1544" s="334" t="s">
        <v>2824</v>
      </c>
      <c r="C1544" s="218"/>
      <c r="D1544" s="218"/>
      <c r="E1544" s="334" t="s">
        <v>23447</v>
      </c>
      <c r="F1544" s="306">
        <f t="shared" si="24"/>
        <v>236.07790499999999</v>
      </c>
      <c r="G1544" s="335">
        <v>5.65</v>
      </c>
    </row>
    <row r="1545" spans="1:7" ht="15">
      <c r="A1545" s="334" t="s">
        <v>21561</v>
      </c>
      <c r="B1545" s="334" t="s">
        <v>21562</v>
      </c>
      <c r="C1545" s="218"/>
      <c r="D1545" s="218"/>
      <c r="E1545" s="334" t="s">
        <v>23447</v>
      </c>
      <c r="F1545" s="306">
        <f t="shared" si="24"/>
        <v>322.57016399999998</v>
      </c>
      <c r="G1545" s="335">
        <v>7.72</v>
      </c>
    </row>
    <row r="1546" spans="1:7" ht="15">
      <c r="A1546" s="334" t="s">
        <v>2825</v>
      </c>
      <c r="B1546" s="334" t="s">
        <v>2826</v>
      </c>
      <c r="C1546" s="218"/>
      <c r="D1546" s="218"/>
      <c r="E1546" s="334" t="s">
        <v>23447</v>
      </c>
      <c r="F1546" s="306">
        <f t="shared" si="24"/>
        <v>73.957148999999987</v>
      </c>
      <c r="G1546" s="335">
        <v>1.77</v>
      </c>
    </row>
    <row r="1547" spans="1:7" ht="15">
      <c r="A1547" s="334" t="s">
        <v>2827</v>
      </c>
      <c r="B1547" s="334" t="s">
        <v>2828</v>
      </c>
      <c r="C1547" s="218"/>
      <c r="D1547" s="218"/>
      <c r="E1547" s="334" t="s">
        <v>23447</v>
      </c>
      <c r="F1547" s="306">
        <f t="shared" si="24"/>
        <v>73.957148999999987</v>
      </c>
      <c r="G1547" s="335">
        <v>1.77</v>
      </c>
    </row>
    <row r="1548" spans="1:7" ht="15">
      <c r="A1548" s="334" t="s">
        <v>2829</v>
      </c>
      <c r="B1548" s="334" t="s">
        <v>2830</v>
      </c>
      <c r="C1548" s="218"/>
      <c r="D1548" s="218"/>
      <c r="E1548" s="334" t="s">
        <v>23447</v>
      </c>
      <c r="F1548" s="306">
        <f t="shared" si="24"/>
        <v>96.520346999999987</v>
      </c>
      <c r="G1548" s="335">
        <v>2.31</v>
      </c>
    </row>
    <row r="1549" spans="1:7" ht="15">
      <c r="A1549" s="334" t="s">
        <v>2831</v>
      </c>
      <c r="B1549" s="334" t="s">
        <v>2832</v>
      </c>
      <c r="C1549" s="218"/>
      <c r="D1549" s="218"/>
      <c r="E1549" s="334" t="s">
        <v>23447</v>
      </c>
      <c r="F1549" s="306">
        <f t="shared" si="24"/>
        <v>96.520346999999987</v>
      </c>
      <c r="G1549" s="335">
        <v>2.31</v>
      </c>
    </row>
    <row r="1550" spans="1:7" ht="15">
      <c r="A1550" s="334" t="s">
        <v>2833</v>
      </c>
      <c r="B1550" s="334" t="s">
        <v>2834</v>
      </c>
      <c r="C1550" s="218"/>
      <c r="D1550" s="218"/>
      <c r="E1550" s="334" t="s">
        <v>23447</v>
      </c>
      <c r="F1550" s="306">
        <f t="shared" si="24"/>
        <v>96.520346999999987</v>
      </c>
      <c r="G1550" s="335">
        <v>2.31</v>
      </c>
    </row>
    <row r="1551" spans="1:7" ht="15">
      <c r="A1551" s="334" t="s">
        <v>2835</v>
      </c>
      <c r="B1551" s="334" t="s">
        <v>2836</v>
      </c>
      <c r="C1551" s="218"/>
      <c r="D1551" s="218"/>
      <c r="E1551" s="334" t="s">
        <v>23447</v>
      </c>
      <c r="F1551" s="306">
        <f t="shared" si="24"/>
        <v>96.520346999999987</v>
      </c>
      <c r="G1551" s="335">
        <v>2.31</v>
      </c>
    </row>
    <row r="1552" spans="1:7" ht="15">
      <c r="A1552" s="334" t="s">
        <v>2837</v>
      </c>
      <c r="B1552" s="334" t="s">
        <v>2838</v>
      </c>
      <c r="C1552" s="218"/>
      <c r="D1552" s="218"/>
      <c r="E1552" s="334" t="s">
        <v>23447</v>
      </c>
      <c r="F1552" s="306">
        <f t="shared" si="24"/>
        <v>96.520346999999987</v>
      </c>
      <c r="G1552" s="335">
        <v>2.31</v>
      </c>
    </row>
    <row r="1553" spans="1:7" ht="15">
      <c r="A1553" s="334" t="s">
        <v>2839</v>
      </c>
      <c r="B1553" s="334" t="s">
        <v>2840</v>
      </c>
      <c r="C1553" s="218"/>
      <c r="D1553" s="218"/>
      <c r="E1553" s="334" t="s">
        <v>23447</v>
      </c>
      <c r="F1553" s="306">
        <f t="shared" si="24"/>
        <v>96.520346999999987</v>
      </c>
      <c r="G1553" s="335">
        <v>2.31</v>
      </c>
    </row>
    <row r="1554" spans="1:7" ht="15">
      <c r="A1554" s="334" t="s">
        <v>2841</v>
      </c>
      <c r="B1554" s="334" t="s">
        <v>2842</v>
      </c>
      <c r="C1554" s="218"/>
      <c r="D1554" s="218"/>
      <c r="E1554" s="334" t="s">
        <v>23447</v>
      </c>
      <c r="F1554" s="306">
        <f t="shared" si="24"/>
        <v>96.520346999999987</v>
      </c>
      <c r="G1554" s="335">
        <v>2.31</v>
      </c>
    </row>
    <row r="1555" spans="1:7" ht="15">
      <c r="A1555" s="334" t="s">
        <v>2843</v>
      </c>
      <c r="B1555" s="334" t="s">
        <v>2844</v>
      </c>
      <c r="C1555" s="218"/>
      <c r="D1555" s="218"/>
      <c r="E1555" s="334" t="s">
        <v>23447</v>
      </c>
      <c r="F1555" s="306">
        <f t="shared" si="24"/>
        <v>96.520346999999987</v>
      </c>
      <c r="G1555" s="335">
        <v>2.31</v>
      </c>
    </row>
    <row r="1556" spans="1:7" ht="15">
      <c r="A1556" s="334" t="s">
        <v>2845</v>
      </c>
      <c r="B1556" s="334" t="s">
        <v>2846</v>
      </c>
      <c r="C1556" s="218"/>
      <c r="D1556" s="218"/>
      <c r="E1556" s="334" t="s">
        <v>23447</v>
      </c>
      <c r="F1556" s="306">
        <f t="shared" si="24"/>
        <v>96.520346999999987</v>
      </c>
      <c r="G1556" s="335">
        <v>2.31</v>
      </c>
    </row>
    <row r="1557" spans="1:7" ht="15">
      <c r="A1557" s="334" t="s">
        <v>2847</v>
      </c>
      <c r="B1557" s="334" t="s">
        <v>2848</v>
      </c>
      <c r="C1557" s="218"/>
      <c r="D1557" s="218"/>
      <c r="E1557" s="334" t="s">
        <v>23447</v>
      </c>
      <c r="F1557" s="306">
        <f t="shared" si="24"/>
        <v>96.520346999999987</v>
      </c>
      <c r="G1557" s="335">
        <v>2.31</v>
      </c>
    </row>
    <row r="1558" spans="1:7" ht="15">
      <c r="A1558" s="334" t="s">
        <v>2849</v>
      </c>
      <c r="B1558" s="334" t="s">
        <v>2850</v>
      </c>
      <c r="C1558" s="218"/>
      <c r="D1558" s="218"/>
      <c r="E1558" s="334" t="s">
        <v>23447</v>
      </c>
      <c r="F1558" s="306">
        <f t="shared" si="24"/>
        <v>96.520346999999987</v>
      </c>
      <c r="G1558" s="335">
        <v>2.31</v>
      </c>
    </row>
    <row r="1559" spans="1:7" ht="15">
      <c r="A1559" s="334" t="s">
        <v>2851</v>
      </c>
      <c r="B1559" s="334" t="s">
        <v>2852</v>
      </c>
      <c r="C1559" s="218"/>
      <c r="D1559" s="218"/>
      <c r="E1559" s="334" t="s">
        <v>23447</v>
      </c>
      <c r="F1559" s="306">
        <f t="shared" si="24"/>
        <v>96.520346999999987</v>
      </c>
      <c r="G1559" s="335">
        <v>2.31</v>
      </c>
    </row>
    <row r="1560" spans="1:7" ht="15">
      <c r="A1560" s="334" t="s">
        <v>2853</v>
      </c>
      <c r="B1560" s="334" t="s">
        <v>2854</v>
      </c>
      <c r="C1560" s="218"/>
      <c r="D1560" s="218"/>
      <c r="E1560" s="334" t="s">
        <v>23447</v>
      </c>
      <c r="F1560" s="306">
        <f t="shared" si="24"/>
        <v>96.520346999999987</v>
      </c>
      <c r="G1560" s="335">
        <v>2.31</v>
      </c>
    </row>
    <row r="1561" spans="1:7" ht="15">
      <c r="A1561" s="334" t="s">
        <v>2855</v>
      </c>
      <c r="B1561" s="334" t="s">
        <v>2856</v>
      </c>
      <c r="C1561" s="218"/>
      <c r="D1561" s="218"/>
      <c r="E1561" s="334" t="s">
        <v>23447</v>
      </c>
      <c r="F1561" s="306">
        <f t="shared" si="24"/>
        <v>96.520346999999987</v>
      </c>
      <c r="G1561" s="335">
        <v>2.31</v>
      </c>
    </row>
    <row r="1562" spans="1:7" ht="15">
      <c r="A1562" s="334" t="s">
        <v>2857</v>
      </c>
      <c r="B1562" s="334" t="s">
        <v>2858</v>
      </c>
      <c r="C1562" s="218"/>
      <c r="D1562" s="218"/>
      <c r="E1562" s="334" t="s">
        <v>23447</v>
      </c>
      <c r="F1562" s="306">
        <f t="shared" si="24"/>
        <v>96.520346999999987</v>
      </c>
      <c r="G1562" s="335">
        <v>2.31</v>
      </c>
    </row>
    <row r="1563" spans="1:7" ht="15">
      <c r="A1563" s="334" t="s">
        <v>2859</v>
      </c>
      <c r="B1563" s="334" t="s">
        <v>2860</v>
      </c>
      <c r="C1563" s="218"/>
      <c r="D1563" s="218"/>
      <c r="E1563" s="334" t="s">
        <v>23447</v>
      </c>
      <c r="F1563" s="306">
        <f t="shared" si="24"/>
        <v>96.520346999999987</v>
      </c>
      <c r="G1563" s="335">
        <v>2.31</v>
      </c>
    </row>
    <row r="1564" spans="1:7" ht="15">
      <c r="A1564" s="334" t="s">
        <v>2861</v>
      </c>
      <c r="B1564" s="334" t="s">
        <v>2862</v>
      </c>
      <c r="C1564" s="218"/>
      <c r="D1564" s="218"/>
      <c r="E1564" s="334" t="s">
        <v>23447</v>
      </c>
      <c r="F1564" s="306">
        <f t="shared" si="24"/>
        <v>96.520346999999987</v>
      </c>
      <c r="G1564" s="335">
        <v>2.31</v>
      </c>
    </row>
    <row r="1565" spans="1:7" ht="15">
      <c r="A1565" s="334" t="s">
        <v>2863</v>
      </c>
      <c r="B1565" s="334" t="s">
        <v>2864</v>
      </c>
      <c r="C1565" s="218"/>
      <c r="D1565" s="218"/>
      <c r="E1565" s="334" t="s">
        <v>23447</v>
      </c>
      <c r="F1565" s="306">
        <f t="shared" si="24"/>
        <v>96.520346999999987</v>
      </c>
      <c r="G1565" s="335">
        <v>2.31</v>
      </c>
    </row>
    <row r="1566" spans="1:7" ht="15">
      <c r="A1566" s="334" t="s">
        <v>2865</v>
      </c>
      <c r="B1566" s="334" t="s">
        <v>2866</v>
      </c>
      <c r="C1566" s="218"/>
      <c r="D1566" s="218"/>
      <c r="E1566" s="334" t="s">
        <v>23447</v>
      </c>
      <c r="F1566" s="306">
        <f t="shared" si="24"/>
        <v>96.520346999999987</v>
      </c>
      <c r="G1566" s="335">
        <v>2.31</v>
      </c>
    </row>
    <row r="1567" spans="1:7" ht="15">
      <c r="A1567" s="334" t="s">
        <v>2867</v>
      </c>
      <c r="B1567" s="334" t="s">
        <v>2868</v>
      </c>
      <c r="C1567" s="218"/>
      <c r="D1567" s="218"/>
      <c r="E1567" s="334" t="s">
        <v>23447</v>
      </c>
      <c r="F1567" s="306">
        <f t="shared" si="24"/>
        <v>96.520346999999987</v>
      </c>
      <c r="G1567" s="335">
        <v>2.31</v>
      </c>
    </row>
    <row r="1568" spans="1:7" ht="15">
      <c r="A1568" s="334" t="s">
        <v>2869</v>
      </c>
      <c r="B1568" s="334" t="s">
        <v>2870</v>
      </c>
      <c r="C1568" s="218"/>
      <c r="D1568" s="218"/>
      <c r="E1568" s="334" t="s">
        <v>23447</v>
      </c>
      <c r="F1568" s="306">
        <f t="shared" si="24"/>
        <v>96.520346999999987</v>
      </c>
      <c r="G1568" s="335">
        <v>2.31</v>
      </c>
    </row>
    <row r="1569" spans="1:7" ht="15">
      <c r="A1569" s="334" t="s">
        <v>2871</v>
      </c>
      <c r="B1569" s="334" t="s">
        <v>2872</v>
      </c>
      <c r="C1569" s="218"/>
      <c r="D1569" s="218"/>
      <c r="E1569" s="334" t="s">
        <v>23447</v>
      </c>
      <c r="F1569" s="306">
        <f t="shared" si="24"/>
        <v>96.520346999999987</v>
      </c>
      <c r="G1569" s="335">
        <v>2.31</v>
      </c>
    </row>
    <row r="1570" spans="1:7" ht="15">
      <c r="A1570" s="334" t="s">
        <v>2873</v>
      </c>
      <c r="B1570" s="334" t="s">
        <v>2874</v>
      </c>
      <c r="C1570" s="218"/>
      <c r="D1570" s="218"/>
      <c r="E1570" s="334" t="s">
        <v>23447</v>
      </c>
      <c r="F1570" s="306">
        <f t="shared" si="24"/>
        <v>96.520346999999987</v>
      </c>
      <c r="G1570" s="335">
        <v>2.31</v>
      </c>
    </row>
    <row r="1571" spans="1:7" ht="15">
      <c r="A1571" s="334" t="s">
        <v>2875</v>
      </c>
      <c r="B1571" s="334" t="s">
        <v>2876</v>
      </c>
      <c r="C1571" s="218"/>
      <c r="D1571" s="218"/>
      <c r="E1571" s="334" t="s">
        <v>23447</v>
      </c>
      <c r="F1571" s="306">
        <f t="shared" si="24"/>
        <v>96.520346999999987</v>
      </c>
      <c r="G1571" s="335">
        <v>2.31</v>
      </c>
    </row>
    <row r="1572" spans="1:7" ht="15">
      <c r="A1572" s="334" t="s">
        <v>2877</v>
      </c>
      <c r="B1572" s="334" t="s">
        <v>2878</v>
      </c>
      <c r="C1572" s="218"/>
      <c r="D1572" s="218"/>
      <c r="E1572" s="334" t="s">
        <v>23447</v>
      </c>
      <c r="F1572" s="306">
        <f t="shared" si="24"/>
        <v>96.520346999999987</v>
      </c>
      <c r="G1572" s="335">
        <v>2.31</v>
      </c>
    </row>
    <row r="1573" spans="1:7" ht="15">
      <c r="A1573" s="334" t="s">
        <v>2879</v>
      </c>
      <c r="B1573" s="334" t="s">
        <v>2880</v>
      </c>
      <c r="C1573" s="218"/>
      <c r="D1573" s="218"/>
      <c r="E1573" s="334" t="s">
        <v>23447</v>
      </c>
      <c r="F1573" s="306">
        <f t="shared" si="24"/>
        <v>96.520346999999987</v>
      </c>
      <c r="G1573" s="335">
        <v>2.31</v>
      </c>
    </row>
    <row r="1574" spans="1:7" ht="15">
      <c r="A1574" s="334" t="s">
        <v>2881</v>
      </c>
      <c r="B1574" s="334" t="s">
        <v>2882</v>
      </c>
      <c r="C1574" s="218"/>
      <c r="D1574" s="218"/>
      <c r="E1574" s="334" t="s">
        <v>23447</v>
      </c>
      <c r="F1574" s="306">
        <f t="shared" si="24"/>
        <v>96.520346999999987</v>
      </c>
      <c r="G1574" s="335">
        <v>2.31</v>
      </c>
    </row>
    <row r="1575" spans="1:7" ht="15">
      <c r="A1575" s="334" t="s">
        <v>2883</v>
      </c>
      <c r="B1575" s="334" t="s">
        <v>2884</v>
      </c>
      <c r="C1575" s="218"/>
      <c r="D1575" s="218"/>
      <c r="E1575" s="334" t="s">
        <v>23447</v>
      </c>
      <c r="F1575" s="306">
        <f t="shared" si="24"/>
        <v>96.520346999999987</v>
      </c>
      <c r="G1575" s="335">
        <v>2.31</v>
      </c>
    </row>
    <row r="1576" spans="1:7" ht="15">
      <c r="A1576" s="334" t="s">
        <v>2885</v>
      </c>
      <c r="B1576" s="334" t="s">
        <v>2886</v>
      </c>
      <c r="C1576" s="218"/>
      <c r="D1576" s="218"/>
      <c r="E1576" s="334" t="s">
        <v>23447</v>
      </c>
      <c r="F1576" s="306">
        <f t="shared" si="24"/>
        <v>96.520346999999987</v>
      </c>
      <c r="G1576" s="335">
        <v>2.31</v>
      </c>
    </row>
    <row r="1577" spans="1:7" ht="15">
      <c r="A1577" s="334" t="s">
        <v>2887</v>
      </c>
      <c r="B1577" s="334" t="s">
        <v>2888</v>
      </c>
      <c r="C1577" s="218"/>
      <c r="D1577" s="218"/>
      <c r="E1577" s="334" t="s">
        <v>23447</v>
      </c>
      <c r="F1577" s="306">
        <f t="shared" si="24"/>
        <v>96.520346999999987</v>
      </c>
      <c r="G1577" s="335">
        <v>2.31</v>
      </c>
    </row>
    <row r="1578" spans="1:7" ht="15">
      <c r="A1578" s="334" t="s">
        <v>2889</v>
      </c>
      <c r="B1578" s="334" t="s">
        <v>2890</v>
      </c>
      <c r="C1578" s="218"/>
      <c r="D1578" s="218"/>
      <c r="E1578" s="334" t="s">
        <v>23447</v>
      </c>
      <c r="F1578" s="306">
        <f t="shared" si="24"/>
        <v>96.520346999999987</v>
      </c>
      <c r="G1578" s="335">
        <v>2.31</v>
      </c>
    </row>
    <row r="1579" spans="1:7" ht="15">
      <c r="A1579" s="334" t="s">
        <v>2891</v>
      </c>
      <c r="B1579" s="334" t="s">
        <v>2892</v>
      </c>
      <c r="C1579" s="218"/>
      <c r="D1579" s="218"/>
      <c r="E1579" s="334" t="s">
        <v>23447</v>
      </c>
      <c r="F1579" s="306">
        <f t="shared" si="24"/>
        <v>96.520346999999987</v>
      </c>
      <c r="G1579" s="335">
        <v>2.31</v>
      </c>
    </row>
    <row r="1580" spans="1:7" ht="15">
      <c r="A1580" s="334" t="s">
        <v>2893</v>
      </c>
      <c r="B1580" s="334" t="s">
        <v>2894</v>
      </c>
      <c r="C1580" s="218"/>
      <c r="D1580" s="218"/>
      <c r="E1580" s="334" t="s">
        <v>23447</v>
      </c>
      <c r="F1580" s="306">
        <f t="shared" si="24"/>
        <v>96.520346999999987</v>
      </c>
      <c r="G1580" s="335">
        <v>2.31</v>
      </c>
    </row>
    <row r="1581" spans="1:7" ht="15">
      <c r="A1581" s="334" t="s">
        <v>2895</v>
      </c>
      <c r="B1581" s="334" t="s">
        <v>2896</v>
      </c>
      <c r="C1581" s="218"/>
      <c r="D1581" s="218"/>
      <c r="E1581" s="334" t="s">
        <v>23447</v>
      </c>
      <c r="F1581" s="306">
        <f t="shared" si="24"/>
        <v>96.520346999999987</v>
      </c>
      <c r="G1581" s="335">
        <v>2.31</v>
      </c>
    </row>
    <row r="1582" spans="1:7" ht="15">
      <c r="A1582" s="334" t="s">
        <v>2897</v>
      </c>
      <c r="B1582" s="334" t="s">
        <v>2898</v>
      </c>
      <c r="C1582" s="218"/>
      <c r="D1582" s="218"/>
      <c r="E1582" s="334" t="s">
        <v>23447</v>
      </c>
      <c r="F1582" s="306">
        <f t="shared" si="24"/>
        <v>96.520346999999987</v>
      </c>
      <c r="G1582" s="335">
        <v>2.31</v>
      </c>
    </row>
    <row r="1583" spans="1:7" ht="15">
      <c r="A1583" s="334" t="s">
        <v>2899</v>
      </c>
      <c r="B1583" s="334" t="s">
        <v>2900</v>
      </c>
      <c r="C1583" s="218"/>
      <c r="D1583" s="218"/>
      <c r="E1583" s="334" t="s">
        <v>23447</v>
      </c>
      <c r="F1583" s="306">
        <f t="shared" si="24"/>
        <v>96.520346999999987</v>
      </c>
      <c r="G1583" s="335">
        <v>2.31</v>
      </c>
    </row>
    <row r="1584" spans="1:7" ht="15">
      <c r="A1584" s="334" t="s">
        <v>2901</v>
      </c>
      <c r="B1584" s="334" t="s">
        <v>2902</v>
      </c>
      <c r="C1584" s="218"/>
      <c r="D1584" s="218"/>
      <c r="E1584" s="334" t="s">
        <v>23447</v>
      </c>
      <c r="F1584" s="306">
        <f t="shared" si="24"/>
        <v>96.520346999999987</v>
      </c>
      <c r="G1584" s="335">
        <v>2.31</v>
      </c>
    </row>
    <row r="1585" spans="1:7" ht="15">
      <c r="A1585" s="334" t="s">
        <v>2903</v>
      </c>
      <c r="B1585" s="334" t="s">
        <v>2904</v>
      </c>
      <c r="C1585" s="218"/>
      <c r="D1585" s="218"/>
      <c r="E1585" s="334" t="s">
        <v>23447</v>
      </c>
      <c r="F1585" s="306">
        <f t="shared" si="24"/>
        <v>96.520346999999987</v>
      </c>
      <c r="G1585" s="335">
        <v>2.31</v>
      </c>
    </row>
    <row r="1586" spans="1:7" ht="15">
      <c r="A1586" s="334" t="s">
        <v>2905</v>
      </c>
      <c r="B1586" s="334" t="s">
        <v>2906</v>
      </c>
      <c r="C1586" s="218"/>
      <c r="D1586" s="218"/>
      <c r="E1586" s="334" t="s">
        <v>23447</v>
      </c>
      <c r="F1586" s="306">
        <f t="shared" si="24"/>
        <v>96.520346999999987</v>
      </c>
      <c r="G1586" s="335">
        <v>2.31</v>
      </c>
    </row>
    <row r="1587" spans="1:7" ht="15">
      <c r="A1587" s="334" t="s">
        <v>2907</v>
      </c>
      <c r="B1587" s="334" t="s">
        <v>2908</v>
      </c>
      <c r="C1587" s="218"/>
      <c r="D1587" s="218"/>
      <c r="E1587" s="334" t="s">
        <v>23447</v>
      </c>
      <c r="F1587" s="306">
        <f t="shared" si="24"/>
        <v>96.520346999999987</v>
      </c>
      <c r="G1587" s="335">
        <v>2.31</v>
      </c>
    </row>
    <row r="1588" spans="1:7" ht="15">
      <c r="A1588" s="334" t="s">
        <v>2909</v>
      </c>
      <c r="B1588" s="334" t="s">
        <v>2910</v>
      </c>
      <c r="C1588" s="218"/>
      <c r="D1588" s="218"/>
      <c r="E1588" s="334" t="s">
        <v>23447</v>
      </c>
      <c r="F1588" s="306">
        <f t="shared" si="24"/>
        <v>114.48733799999999</v>
      </c>
      <c r="G1588" s="335">
        <v>2.74</v>
      </c>
    </row>
    <row r="1589" spans="1:7" ht="15">
      <c r="A1589" s="334" t="s">
        <v>2911</v>
      </c>
      <c r="B1589" s="334" t="s">
        <v>2912</v>
      </c>
      <c r="C1589" s="218"/>
      <c r="D1589" s="218"/>
      <c r="E1589" s="334" t="s">
        <v>23447</v>
      </c>
      <c r="F1589" s="306">
        <f t="shared" si="24"/>
        <v>114.48733799999999</v>
      </c>
      <c r="G1589" s="335">
        <v>2.74</v>
      </c>
    </row>
    <row r="1590" spans="1:7" ht="15">
      <c r="A1590" s="334" t="s">
        <v>2913</v>
      </c>
      <c r="B1590" s="334" t="s">
        <v>2914</v>
      </c>
      <c r="C1590" s="218"/>
      <c r="D1590" s="218"/>
      <c r="E1590" s="334" t="s">
        <v>23447</v>
      </c>
      <c r="F1590" s="306">
        <f t="shared" si="24"/>
        <v>114.48733799999999</v>
      </c>
      <c r="G1590" s="335">
        <v>2.74</v>
      </c>
    </row>
    <row r="1591" spans="1:7" ht="15">
      <c r="A1591" s="334" t="s">
        <v>2915</v>
      </c>
      <c r="B1591" s="334" t="s">
        <v>2916</v>
      </c>
      <c r="C1591" s="218"/>
      <c r="D1591" s="218"/>
      <c r="E1591" s="334" t="s">
        <v>23447</v>
      </c>
      <c r="F1591" s="306">
        <f t="shared" si="24"/>
        <v>96.520346999999987</v>
      </c>
      <c r="G1591" s="335">
        <v>2.31</v>
      </c>
    </row>
    <row r="1592" spans="1:7" ht="15">
      <c r="A1592" s="334" t="s">
        <v>2917</v>
      </c>
      <c r="B1592" s="334" t="s">
        <v>2918</v>
      </c>
      <c r="C1592" s="218"/>
      <c r="D1592" s="218"/>
      <c r="E1592" s="334" t="s">
        <v>23447</v>
      </c>
      <c r="F1592" s="306">
        <f t="shared" si="24"/>
        <v>96.520346999999987</v>
      </c>
      <c r="G1592" s="335">
        <v>2.31</v>
      </c>
    </row>
    <row r="1593" spans="1:7" ht="15">
      <c r="A1593" s="334" t="s">
        <v>2919</v>
      </c>
      <c r="B1593" s="334" t="s">
        <v>2920</v>
      </c>
      <c r="C1593" s="218"/>
      <c r="D1593" s="218"/>
      <c r="E1593" s="334" t="s">
        <v>23447</v>
      </c>
      <c r="F1593" s="306">
        <f t="shared" si="24"/>
        <v>96.520346999999987</v>
      </c>
      <c r="G1593" s="335">
        <v>2.31</v>
      </c>
    </row>
    <row r="1594" spans="1:7" ht="15">
      <c r="A1594" s="334" t="s">
        <v>2921</v>
      </c>
      <c r="B1594" s="334" t="s">
        <v>2922</v>
      </c>
      <c r="C1594" s="218"/>
      <c r="D1594" s="218"/>
      <c r="E1594" s="334" t="s">
        <v>23447</v>
      </c>
      <c r="F1594" s="306">
        <f t="shared" si="24"/>
        <v>96.520346999999987</v>
      </c>
      <c r="G1594" s="335">
        <v>2.31</v>
      </c>
    </row>
    <row r="1595" spans="1:7" ht="15">
      <c r="A1595" s="334" t="s">
        <v>2923</v>
      </c>
      <c r="B1595" s="334" t="s">
        <v>2924</v>
      </c>
      <c r="C1595" s="218"/>
      <c r="D1595" s="218"/>
      <c r="E1595" s="334" t="s">
        <v>23447</v>
      </c>
      <c r="F1595" s="306">
        <f t="shared" si="24"/>
        <v>96.520346999999987</v>
      </c>
      <c r="G1595" s="335">
        <v>2.31</v>
      </c>
    </row>
    <row r="1596" spans="1:7" ht="15">
      <c r="A1596" s="334" t="s">
        <v>2925</v>
      </c>
      <c r="B1596" s="334" t="s">
        <v>2926</v>
      </c>
      <c r="C1596" s="218"/>
      <c r="D1596" s="218"/>
      <c r="E1596" s="334" t="s">
        <v>23447</v>
      </c>
      <c r="F1596" s="306">
        <f t="shared" si="24"/>
        <v>96.520346999999987</v>
      </c>
      <c r="G1596" s="335">
        <v>2.31</v>
      </c>
    </row>
    <row r="1597" spans="1:7" ht="15">
      <c r="A1597" s="334" t="s">
        <v>2927</v>
      </c>
      <c r="B1597" s="334" t="s">
        <v>2928</v>
      </c>
      <c r="C1597" s="218"/>
      <c r="D1597" s="218"/>
      <c r="E1597" s="334" t="s">
        <v>23447</v>
      </c>
      <c r="F1597" s="306">
        <f t="shared" si="24"/>
        <v>96.520346999999987</v>
      </c>
      <c r="G1597" s="335">
        <v>2.31</v>
      </c>
    </row>
    <row r="1598" spans="1:7" ht="15">
      <c r="A1598" s="334" t="s">
        <v>2929</v>
      </c>
      <c r="B1598" s="334" t="s">
        <v>2930</v>
      </c>
      <c r="C1598" s="218"/>
      <c r="D1598" s="218"/>
      <c r="E1598" s="334" t="s">
        <v>23447</v>
      </c>
      <c r="F1598" s="306">
        <f t="shared" si="24"/>
        <v>96.520346999999987</v>
      </c>
      <c r="G1598" s="335">
        <v>2.31</v>
      </c>
    </row>
    <row r="1599" spans="1:7" ht="15">
      <c r="A1599" s="334" t="s">
        <v>2931</v>
      </c>
      <c r="B1599" s="334" t="s">
        <v>2932</v>
      </c>
      <c r="C1599" s="218"/>
      <c r="D1599" s="218"/>
      <c r="E1599" s="334" t="s">
        <v>23447</v>
      </c>
      <c r="F1599" s="306">
        <f t="shared" si="24"/>
        <v>96.520346999999987</v>
      </c>
      <c r="G1599" s="335">
        <v>2.31</v>
      </c>
    </row>
    <row r="1600" spans="1:7" ht="15">
      <c r="A1600" s="334" t="s">
        <v>2933</v>
      </c>
      <c r="B1600" s="334" t="s">
        <v>2934</v>
      </c>
      <c r="C1600" s="218"/>
      <c r="D1600" s="218"/>
      <c r="E1600" s="334" t="s">
        <v>23447</v>
      </c>
      <c r="F1600" s="306">
        <f t="shared" si="24"/>
        <v>96.520346999999987</v>
      </c>
      <c r="G1600" s="335">
        <v>2.31</v>
      </c>
    </row>
    <row r="1601" spans="1:7" ht="15">
      <c r="A1601" s="334" t="s">
        <v>2935</v>
      </c>
      <c r="B1601" s="334" t="s">
        <v>2936</v>
      </c>
      <c r="C1601" s="218"/>
      <c r="D1601" s="218"/>
      <c r="E1601" s="334" t="s">
        <v>23447</v>
      </c>
      <c r="F1601" s="306">
        <f t="shared" si="24"/>
        <v>96.520346999999987</v>
      </c>
      <c r="G1601" s="335">
        <v>2.31</v>
      </c>
    </row>
    <row r="1602" spans="1:7" ht="15">
      <c r="A1602" s="334" t="s">
        <v>2937</v>
      </c>
      <c r="B1602" s="334" t="s">
        <v>2938</v>
      </c>
      <c r="C1602" s="218"/>
      <c r="D1602" s="218"/>
      <c r="E1602" s="334" t="s">
        <v>23447</v>
      </c>
      <c r="F1602" s="306">
        <f t="shared" si="24"/>
        <v>96.520346999999987</v>
      </c>
      <c r="G1602" s="335">
        <v>2.31</v>
      </c>
    </row>
    <row r="1603" spans="1:7" ht="15">
      <c r="A1603" s="334" t="s">
        <v>2939</v>
      </c>
      <c r="B1603" s="334" t="s">
        <v>2940</v>
      </c>
      <c r="C1603" s="218"/>
      <c r="D1603" s="218"/>
      <c r="E1603" s="334" t="s">
        <v>23447</v>
      </c>
      <c r="F1603" s="306">
        <f t="shared" si="24"/>
        <v>96.520346999999987</v>
      </c>
      <c r="G1603" s="335">
        <v>2.31</v>
      </c>
    </row>
    <row r="1604" spans="1:7" ht="15">
      <c r="A1604" s="334" t="s">
        <v>2941</v>
      </c>
      <c r="B1604" s="334" t="s">
        <v>2942</v>
      </c>
      <c r="C1604" s="218"/>
      <c r="D1604" s="218"/>
      <c r="E1604" s="334" t="s">
        <v>23447</v>
      </c>
      <c r="F1604" s="306">
        <f t="shared" ref="F1604:F1667" si="25">G1604*$G$1</f>
        <v>96.520346999999987</v>
      </c>
      <c r="G1604" s="335">
        <v>2.31</v>
      </c>
    </row>
    <row r="1605" spans="1:7" ht="15">
      <c r="A1605" s="334" t="s">
        <v>2943</v>
      </c>
      <c r="B1605" s="334" t="s">
        <v>2944</v>
      </c>
      <c r="C1605" s="218"/>
      <c r="D1605" s="218"/>
      <c r="E1605" s="334" t="s">
        <v>23447</v>
      </c>
      <c r="F1605" s="306">
        <f t="shared" si="25"/>
        <v>96.520346999999987</v>
      </c>
      <c r="G1605" s="335">
        <v>2.31</v>
      </c>
    </row>
    <row r="1606" spans="1:7" ht="15">
      <c r="A1606" s="334" t="s">
        <v>2945</v>
      </c>
      <c r="B1606" s="334" t="s">
        <v>2946</v>
      </c>
      <c r="C1606" s="218"/>
      <c r="D1606" s="218"/>
      <c r="E1606" s="334" t="s">
        <v>23447</v>
      </c>
      <c r="F1606" s="306">
        <f t="shared" si="25"/>
        <v>73.957148999999987</v>
      </c>
      <c r="G1606" s="335">
        <v>1.77</v>
      </c>
    </row>
    <row r="1607" spans="1:7" ht="15">
      <c r="A1607" s="334" t="s">
        <v>2947</v>
      </c>
      <c r="B1607" s="334" t="s">
        <v>2948</v>
      </c>
      <c r="C1607" s="218"/>
      <c r="D1607" s="218"/>
      <c r="E1607" s="334" t="s">
        <v>23447</v>
      </c>
      <c r="F1607" s="306">
        <f t="shared" si="25"/>
        <v>73.957148999999987</v>
      </c>
      <c r="G1607" s="335">
        <v>1.77</v>
      </c>
    </row>
    <row r="1608" spans="1:7" ht="15">
      <c r="A1608" s="334" t="s">
        <v>2949</v>
      </c>
      <c r="B1608" s="334" t="s">
        <v>2950</v>
      </c>
      <c r="C1608" s="218"/>
      <c r="D1608" s="218"/>
      <c r="E1608" s="334" t="s">
        <v>23447</v>
      </c>
      <c r="F1608" s="306">
        <f t="shared" si="25"/>
        <v>96.520346999999987</v>
      </c>
      <c r="G1608" s="335">
        <v>2.31</v>
      </c>
    </row>
    <row r="1609" spans="1:7" ht="15">
      <c r="A1609" s="334" t="s">
        <v>2951</v>
      </c>
      <c r="B1609" s="334" t="s">
        <v>2952</v>
      </c>
      <c r="C1609" s="218"/>
      <c r="D1609" s="218"/>
      <c r="E1609" s="334" t="s">
        <v>23447</v>
      </c>
      <c r="F1609" s="306">
        <f t="shared" si="25"/>
        <v>96.520346999999987</v>
      </c>
      <c r="G1609" s="335">
        <v>2.31</v>
      </c>
    </row>
    <row r="1610" spans="1:7" ht="15">
      <c r="A1610" s="334" t="s">
        <v>2953</v>
      </c>
      <c r="B1610" s="334" t="s">
        <v>2954</v>
      </c>
      <c r="C1610" s="218"/>
      <c r="D1610" s="218"/>
      <c r="E1610" s="334" t="s">
        <v>23447</v>
      </c>
      <c r="F1610" s="306">
        <f t="shared" si="25"/>
        <v>96.520346999999987</v>
      </c>
      <c r="G1610" s="335">
        <v>2.31</v>
      </c>
    </row>
    <row r="1611" spans="1:7" ht="15">
      <c r="A1611" s="334" t="s">
        <v>2955</v>
      </c>
      <c r="B1611" s="334" t="s">
        <v>2956</v>
      </c>
      <c r="C1611" s="218"/>
      <c r="D1611" s="218"/>
      <c r="E1611" s="334" t="s">
        <v>23447</v>
      </c>
      <c r="F1611" s="306">
        <f t="shared" si="25"/>
        <v>96.520346999999987</v>
      </c>
      <c r="G1611" s="335">
        <v>2.31</v>
      </c>
    </row>
    <row r="1612" spans="1:7" ht="15">
      <c r="A1612" s="334" t="s">
        <v>2957</v>
      </c>
      <c r="B1612" s="334" t="s">
        <v>2958</v>
      </c>
      <c r="C1612" s="218"/>
      <c r="D1612" s="218"/>
      <c r="E1612" s="334" t="s">
        <v>23447</v>
      </c>
      <c r="F1612" s="306">
        <f t="shared" si="25"/>
        <v>96.520346999999987</v>
      </c>
      <c r="G1612" s="335">
        <v>2.31</v>
      </c>
    </row>
    <row r="1613" spans="1:7" ht="15">
      <c r="A1613" s="334" t="s">
        <v>2959</v>
      </c>
      <c r="B1613" s="334" t="s">
        <v>2960</v>
      </c>
      <c r="C1613" s="218"/>
      <c r="D1613" s="218"/>
      <c r="E1613" s="334" t="s">
        <v>23447</v>
      </c>
      <c r="F1613" s="306">
        <f t="shared" si="25"/>
        <v>96.520346999999987</v>
      </c>
      <c r="G1613" s="335">
        <v>2.31</v>
      </c>
    </row>
    <row r="1614" spans="1:7" ht="15">
      <c r="A1614" s="334" t="s">
        <v>2961</v>
      </c>
      <c r="B1614" s="334" t="s">
        <v>2962</v>
      </c>
      <c r="C1614" s="218"/>
      <c r="D1614" s="218"/>
      <c r="E1614" s="334" t="s">
        <v>23447</v>
      </c>
      <c r="F1614" s="306">
        <f t="shared" si="25"/>
        <v>96.520346999999987</v>
      </c>
      <c r="G1614" s="335">
        <v>2.31</v>
      </c>
    </row>
    <row r="1615" spans="1:7" ht="15">
      <c r="A1615" s="334" t="s">
        <v>2963</v>
      </c>
      <c r="B1615" s="334" t="s">
        <v>2964</v>
      </c>
      <c r="C1615" s="218"/>
      <c r="D1615" s="218"/>
      <c r="E1615" s="334" t="s">
        <v>23447</v>
      </c>
      <c r="F1615" s="306">
        <f t="shared" si="25"/>
        <v>96.520346999999987</v>
      </c>
      <c r="G1615" s="335">
        <v>2.31</v>
      </c>
    </row>
    <row r="1616" spans="1:7" ht="15">
      <c r="A1616" s="334" t="s">
        <v>2965</v>
      </c>
      <c r="B1616" s="334" t="s">
        <v>2966</v>
      </c>
      <c r="C1616" s="218"/>
      <c r="D1616" s="218"/>
      <c r="E1616" s="334" t="s">
        <v>23447</v>
      </c>
      <c r="F1616" s="306">
        <f t="shared" si="25"/>
        <v>96.520346999999987</v>
      </c>
      <c r="G1616" s="335">
        <v>2.31</v>
      </c>
    </row>
    <row r="1617" spans="1:7" ht="15">
      <c r="A1617" s="334" t="s">
        <v>2967</v>
      </c>
      <c r="B1617" s="334" t="s">
        <v>2968</v>
      </c>
      <c r="C1617" s="218"/>
      <c r="D1617" s="218"/>
      <c r="E1617" s="334" t="s">
        <v>23447</v>
      </c>
      <c r="F1617" s="306">
        <f t="shared" si="25"/>
        <v>96.520346999999987</v>
      </c>
      <c r="G1617" s="335">
        <v>2.31</v>
      </c>
    </row>
    <row r="1618" spans="1:7" ht="15">
      <c r="A1618" s="334" t="s">
        <v>2969</v>
      </c>
      <c r="B1618" s="334" t="s">
        <v>2970</v>
      </c>
      <c r="C1618" s="218"/>
      <c r="D1618" s="218"/>
      <c r="E1618" s="334" t="s">
        <v>23447</v>
      </c>
      <c r="F1618" s="306">
        <f t="shared" si="25"/>
        <v>96.520346999999987</v>
      </c>
      <c r="G1618" s="335">
        <v>2.31</v>
      </c>
    </row>
    <row r="1619" spans="1:7" ht="15">
      <c r="A1619" s="334" t="s">
        <v>2971</v>
      </c>
      <c r="B1619" s="334" t="s">
        <v>2972</v>
      </c>
      <c r="C1619" s="218"/>
      <c r="D1619" s="218"/>
      <c r="E1619" s="334" t="s">
        <v>23447</v>
      </c>
      <c r="F1619" s="306">
        <f t="shared" si="25"/>
        <v>96.520346999999987</v>
      </c>
      <c r="G1619" s="335">
        <v>2.31</v>
      </c>
    </row>
    <row r="1620" spans="1:7" ht="15">
      <c r="A1620" s="334" t="s">
        <v>2973</v>
      </c>
      <c r="B1620" s="334" t="s">
        <v>2974</v>
      </c>
      <c r="C1620" s="218"/>
      <c r="D1620" s="218"/>
      <c r="E1620" s="334" t="s">
        <v>23447</v>
      </c>
      <c r="F1620" s="306">
        <f t="shared" si="25"/>
        <v>96.520346999999987</v>
      </c>
      <c r="G1620" s="335">
        <v>2.31</v>
      </c>
    </row>
    <row r="1621" spans="1:7" ht="15">
      <c r="A1621" s="334" t="s">
        <v>2975</v>
      </c>
      <c r="B1621" s="334" t="s">
        <v>2976</v>
      </c>
      <c r="C1621" s="218"/>
      <c r="D1621" s="218"/>
      <c r="E1621" s="334" t="s">
        <v>23447</v>
      </c>
      <c r="F1621" s="306">
        <f t="shared" si="25"/>
        <v>96.520346999999987</v>
      </c>
      <c r="G1621" s="335">
        <v>2.31</v>
      </c>
    </row>
    <row r="1622" spans="1:7" ht="15">
      <c r="A1622" s="334" t="s">
        <v>2977</v>
      </c>
      <c r="B1622" s="334" t="s">
        <v>2978</v>
      </c>
      <c r="C1622" s="218"/>
      <c r="D1622" s="218"/>
      <c r="E1622" s="334" t="s">
        <v>23447</v>
      </c>
      <c r="F1622" s="306">
        <f t="shared" si="25"/>
        <v>96.520346999999987</v>
      </c>
      <c r="G1622" s="335">
        <v>2.31</v>
      </c>
    </row>
    <row r="1623" spans="1:7" ht="15">
      <c r="A1623" s="334" t="s">
        <v>2979</v>
      </c>
      <c r="B1623" s="334" t="s">
        <v>2980</v>
      </c>
      <c r="C1623" s="218"/>
      <c r="D1623" s="218"/>
      <c r="E1623" s="334" t="s">
        <v>23447</v>
      </c>
      <c r="F1623" s="306">
        <f t="shared" si="25"/>
        <v>96.520346999999987</v>
      </c>
      <c r="G1623" s="335">
        <v>2.31</v>
      </c>
    </row>
    <row r="1624" spans="1:7" ht="15">
      <c r="A1624" s="334" t="s">
        <v>2981</v>
      </c>
      <c r="B1624" s="334" t="s">
        <v>2982</v>
      </c>
      <c r="C1624" s="218"/>
      <c r="D1624" s="218"/>
      <c r="E1624" s="334" t="s">
        <v>23447</v>
      </c>
      <c r="F1624" s="306">
        <f t="shared" si="25"/>
        <v>96.520346999999987</v>
      </c>
      <c r="G1624" s="335">
        <v>2.31</v>
      </c>
    </row>
    <row r="1625" spans="1:7" ht="15">
      <c r="A1625" s="334" t="s">
        <v>2983</v>
      </c>
      <c r="B1625" s="334" t="s">
        <v>2984</v>
      </c>
      <c r="C1625" s="218"/>
      <c r="D1625" s="218"/>
      <c r="E1625" s="334" t="s">
        <v>23447</v>
      </c>
      <c r="F1625" s="306">
        <f t="shared" si="25"/>
        <v>96.520346999999987</v>
      </c>
      <c r="G1625" s="335">
        <v>2.31</v>
      </c>
    </row>
    <row r="1626" spans="1:7" ht="15">
      <c r="A1626" s="334" t="s">
        <v>2985</v>
      </c>
      <c r="B1626" s="334" t="s">
        <v>2986</v>
      </c>
      <c r="C1626" s="218"/>
      <c r="D1626" s="218"/>
      <c r="E1626" s="334" t="s">
        <v>23447</v>
      </c>
      <c r="F1626" s="306">
        <f t="shared" si="25"/>
        <v>96.520346999999987</v>
      </c>
      <c r="G1626" s="335">
        <v>2.31</v>
      </c>
    </row>
    <row r="1627" spans="1:7" ht="15">
      <c r="A1627" s="334" t="s">
        <v>2987</v>
      </c>
      <c r="B1627" s="334" t="s">
        <v>2988</v>
      </c>
      <c r="C1627" s="218"/>
      <c r="D1627" s="218"/>
      <c r="E1627" s="334" t="s">
        <v>23447</v>
      </c>
      <c r="F1627" s="306">
        <f t="shared" si="25"/>
        <v>96.520346999999987</v>
      </c>
      <c r="G1627" s="335">
        <v>2.31</v>
      </c>
    </row>
    <row r="1628" spans="1:7" ht="15">
      <c r="A1628" s="334" t="s">
        <v>2989</v>
      </c>
      <c r="B1628" s="334" t="s">
        <v>2990</v>
      </c>
      <c r="C1628" s="218"/>
      <c r="D1628" s="218"/>
      <c r="E1628" s="334" t="s">
        <v>23447</v>
      </c>
      <c r="F1628" s="306">
        <f t="shared" si="25"/>
        <v>96.520346999999987</v>
      </c>
      <c r="G1628" s="335">
        <v>2.31</v>
      </c>
    </row>
    <row r="1629" spans="1:7" ht="15">
      <c r="A1629" s="334" t="s">
        <v>2991</v>
      </c>
      <c r="B1629" s="334" t="s">
        <v>2992</v>
      </c>
      <c r="C1629" s="218"/>
      <c r="D1629" s="218"/>
      <c r="E1629" s="334" t="s">
        <v>23447</v>
      </c>
      <c r="F1629" s="306">
        <f t="shared" si="25"/>
        <v>96.520346999999987</v>
      </c>
      <c r="G1629" s="335">
        <v>2.31</v>
      </c>
    </row>
    <row r="1630" spans="1:7" ht="15">
      <c r="A1630" s="334" t="s">
        <v>2993</v>
      </c>
      <c r="B1630" s="334" t="s">
        <v>2994</v>
      </c>
      <c r="C1630" s="218"/>
      <c r="D1630" s="218"/>
      <c r="E1630" s="334" t="s">
        <v>23447</v>
      </c>
      <c r="F1630" s="306">
        <f t="shared" si="25"/>
        <v>96.520346999999987</v>
      </c>
      <c r="G1630" s="335">
        <v>2.31</v>
      </c>
    </row>
    <row r="1631" spans="1:7" ht="15">
      <c r="A1631" s="334" t="s">
        <v>2995</v>
      </c>
      <c r="B1631" s="334" t="s">
        <v>2996</v>
      </c>
      <c r="C1631" s="218"/>
      <c r="D1631" s="218"/>
      <c r="E1631" s="334" t="s">
        <v>23447</v>
      </c>
      <c r="F1631" s="306">
        <f t="shared" si="25"/>
        <v>96.520346999999987</v>
      </c>
      <c r="G1631" s="335">
        <v>2.31</v>
      </c>
    </row>
    <row r="1632" spans="1:7" ht="15">
      <c r="A1632" s="334" t="s">
        <v>2997</v>
      </c>
      <c r="B1632" s="334" t="s">
        <v>2998</v>
      </c>
      <c r="C1632" s="218"/>
      <c r="D1632" s="218"/>
      <c r="E1632" s="334" t="s">
        <v>23447</v>
      </c>
      <c r="F1632" s="306">
        <f t="shared" si="25"/>
        <v>96.520346999999987</v>
      </c>
      <c r="G1632" s="335">
        <v>2.31</v>
      </c>
    </row>
    <row r="1633" spans="1:7" ht="15">
      <c r="A1633" s="334" t="s">
        <v>2999</v>
      </c>
      <c r="B1633" s="334" t="s">
        <v>3000</v>
      </c>
      <c r="C1633" s="218"/>
      <c r="D1633" s="218"/>
      <c r="E1633" s="334" t="s">
        <v>23447</v>
      </c>
      <c r="F1633" s="306">
        <f t="shared" si="25"/>
        <v>96.520346999999987</v>
      </c>
      <c r="G1633" s="335">
        <v>2.31</v>
      </c>
    </row>
    <row r="1634" spans="1:7" ht="15">
      <c r="A1634" s="334" t="s">
        <v>3001</v>
      </c>
      <c r="B1634" s="334" t="s">
        <v>3002</v>
      </c>
      <c r="C1634" s="218"/>
      <c r="D1634" s="218"/>
      <c r="E1634" s="334" t="s">
        <v>23447</v>
      </c>
      <c r="F1634" s="306">
        <f t="shared" si="25"/>
        <v>96.520346999999987</v>
      </c>
      <c r="G1634" s="335">
        <v>2.31</v>
      </c>
    </row>
    <row r="1635" spans="1:7" ht="15">
      <c r="A1635" s="334" t="s">
        <v>3003</v>
      </c>
      <c r="B1635" s="334" t="s">
        <v>3004</v>
      </c>
      <c r="C1635" s="218"/>
      <c r="D1635" s="218"/>
      <c r="E1635" s="334" t="s">
        <v>23447</v>
      </c>
      <c r="F1635" s="306">
        <f t="shared" si="25"/>
        <v>96.520346999999987</v>
      </c>
      <c r="G1635" s="335">
        <v>2.31</v>
      </c>
    </row>
    <row r="1636" spans="1:7" ht="15">
      <c r="A1636" s="334" t="s">
        <v>3005</v>
      </c>
      <c r="B1636" s="334" t="s">
        <v>3006</v>
      </c>
      <c r="C1636" s="218"/>
      <c r="D1636" s="218"/>
      <c r="E1636" s="334" t="s">
        <v>23447</v>
      </c>
      <c r="F1636" s="306">
        <f t="shared" si="25"/>
        <v>96.520346999999987</v>
      </c>
      <c r="G1636" s="335">
        <v>2.31</v>
      </c>
    </row>
    <row r="1637" spans="1:7" ht="15">
      <c r="A1637" s="334" t="s">
        <v>3007</v>
      </c>
      <c r="B1637" s="334" t="s">
        <v>3008</v>
      </c>
      <c r="C1637" s="218"/>
      <c r="D1637" s="218"/>
      <c r="E1637" s="334" t="s">
        <v>23447</v>
      </c>
      <c r="F1637" s="306">
        <f t="shared" si="25"/>
        <v>96.520346999999987</v>
      </c>
      <c r="G1637" s="335">
        <v>2.31</v>
      </c>
    </row>
    <row r="1638" spans="1:7" ht="15">
      <c r="A1638" s="334" t="s">
        <v>3009</v>
      </c>
      <c r="B1638" s="334" t="s">
        <v>3010</v>
      </c>
      <c r="C1638" s="218"/>
      <c r="D1638" s="218"/>
      <c r="E1638" s="334" t="s">
        <v>23447</v>
      </c>
      <c r="F1638" s="306">
        <f t="shared" si="25"/>
        <v>96.520346999999987</v>
      </c>
      <c r="G1638" s="335">
        <v>2.31</v>
      </c>
    </row>
    <row r="1639" spans="1:7" ht="15">
      <c r="A1639" s="334" t="s">
        <v>3011</v>
      </c>
      <c r="B1639" s="334" t="s">
        <v>3012</v>
      </c>
      <c r="C1639" s="218"/>
      <c r="D1639" s="218"/>
      <c r="E1639" s="334" t="s">
        <v>23447</v>
      </c>
      <c r="F1639" s="306">
        <f t="shared" si="25"/>
        <v>96.520346999999987</v>
      </c>
      <c r="G1639" s="335">
        <v>2.31</v>
      </c>
    </row>
    <row r="1640" spans="1:7" ht="15">
      <c r="A1640" s="334" t="s">
        <v>3013</v>
      </c>
      <c r="B1640" s="334" t="s">
        <v>3014</v>
      </c>
      <c r="C1640" s="218"/>
      <c r="D1640" s="218"/>
      <c r="E1640" s="334" t="s">
        <v>23447</v>
      </c>
      <c r="F1640" s="306">
        <f t="shared" si="25"/>
        <v>96.520346999999987</v>
      </c>
      <c r="G1640" s="335">
        <v>2.31</v>
      </c>
    </row>
    <row r="1641" spans="1:7" ht="15">
      <c r="A1641" s="334" t="s">
        <v>3015</v>
      </c>
      <c r="B1641" s="334" t="s">
        <v>3016</v>
      </c>
      <c r="C1641" s="218"/>
      <c r="D1641" s="218"/>
      <c r="E1641" s="334" t="s">
        <v>23447</v>
      </c>
      <c r="F1641" s="306">
        <f t="shared" si="25"/>
        <v>96.520346999999987</v>
      </c>
      <c r="G1641" s="335">
        <v>2.31</v>
      </c>
    </row>
    <row r="1642" spans="1:7" ht="15">
      <c r="A1642" s="334" t="s">
        <v>3017</v>
      </c>
      <c r="B1642" s="334" t="s">
        <v>3018</v>
      </c>
      <c r="C1642" s="218"/>
      <c r="D1642" s="218"/>
      <c r="E1642" s="334" t="s">
        <v>23447</v>
      </c>
      <c r="F1642" s="306">
        <f t="shared" si="25"/>
        <v>96.520346999999987</v>
      </c>
      <c r="G1642" s="335">
        <v>2.31</v>
      </c>
    </row>
    <row r="1643" spans="1:7" ht="15">
      <c r="A1643" s="334" t="s">
        <v>3019</v>
      </c>
      <c r="B1643" s="334" t="s">
        <v>3020</v>
      </c>
      <c r="C1643" s="218"/>
      <c r="D1643" s="218"/>
      <c r="E1643" s="334" t="s">
        <v>23447</v>
      </c>
      <c r="F1643" s="306">
        <f t="shared" si="25"/>
        <v>96.520346999999987</v>
      </c>
      <c r="G1643" s="335">
        <v>2.31</v>
      </c>
    </row>
    <row r="1644" spans="1:7" ht="15">
      <c r="A1644" s="334" t="s">
        <v>3021</v>
      </c>
      <c r="B1644" s="334" t="s">
        <v>3022</v>
      </c>
      <c r="C1644" s="218"/>
      <c r="D1644" s="218"/>
      <c r="E1644" s="334" t="s">
        <v>23447</v>
      </c>
      <c r="F1644" s="306">
        <f t="shared" si="25"/>
        <v>96.520346999999987</v>
      </c>
      <c r="G1644" s="335">
        <v>2.31</v>
      </c>
    </row>
    <row r="1645" spans="1:7" ht="15">
      <c r="A1645" s="334" t="s">
        <v>3023</v>
      </c>
      <c r="B1645" s="334" t="s">
        <v>3024</v>
      </c>
      <c r="C1645" s="218"/>
      <c r="D1645" s="218"/>
      <c r="E1645" s="334" t="s">
        <v>23447</v>
      </c>
      <c r="F1645" s="306">
        <f t="shared" si="25"/>
        <v>96.520346999999987</v>
      </c>
      <c r="G1645" s="335">
        <v>2.31</v>
      </c>
    </row>
    <row r="1646" spans="1:7" ht="15">
      <c r="A1646" s="334" t="s">
        <v>3025</v>
      </c>
      <c r="B1646" s="334" t="s">
        <v>3026</v>
      </c>
      <c r="C1646" s="218"/>
      <c r="D1646" s="218"/>
      <c r="E1646" s="334" t="s">
        <v>23447</v>
      </c>
      <c r="F1646" s="306">
        <f t="shared" si="25"/>
        <v>96.520346999999987</v>
      </c>
      <c r="G1646" s="335">
        <v>2.31</v>
      </c>
    </row>
    <row r="1647" spans="1:7" ht="15">
      <c r="A1647" s="334" t="s">
        <v>3027</v>
      </c>
      <c r="B1647" s="334" t="s">
        <v>3028</v>
      </c>
      <c r="C1647" s="218"/>
      <c r="D1647" s="218"/>
      <c r="E1647" s="334" t="s">
        <v>23447</v>
      </c>
      <c r="F1647" s="306">
        <f t="shared" si="25"/>
        <v>96.520346999999987</v>
      </c>
      <c r="G1647" s="335">
        <v>2.31</v>
      </c>
    </row>
    <row r="1648" spans="1:7" ht="15">
      <c r="A1648" s="334" t="s">
        <v>3029</v>
      </c>
      <c r="B1648" s="334" t="s">
        <v>3030</v>
      </c>
      <c r="C1648" s="218"/>
      <c r="D1648" s="218"/>
      <c r="E1648" s="334" t="s">
        <v>23447</v>
      </c>
      <c r="F1648" s="306">
        <f t="shared" si="25"/>
        <v>114.48733799999999</v>
      </c>
      <c r="G1648" s="335">
        <v>2.74</v>
      </c>
    </row>
    <row r="1649" spans="1:7" ht="15">
      <c r="A1649" s="334" t="s">
        <v>3031</v>
      </c>
      <c r="B1649" s="334" t="s">
        <v>3032</v>
      </c>
      <c r="C1649" s="218"/>
      <c r="D1649" s="218"/>
      <c r="E1649" s="334" t="s">
        <v>23447</v>
      </c>
      <c r="F1649" s="306">
        <f t="shared" si="25"/>
        <v>114.48733799999999</v>
      </c>
      <c r="G1649" s="335">
        <v>2.74</v>
      </c>
    </row>
    <row r="1650" spans="1:7" ht="15">
      <c r="A1650" s="334" t="s">
        <v>3033</v>
      </c>
      <c r="B1650" s="334" t="s">
        <v>3034</v>
      </c>
      <c r="C1650" s="218"/>
      <c r="D1650" s="218"/>
      <c r="E1650" s="334" t="s">
        <v>23447</v>
      </c>
      <c r="F1650" s="306">
        <f t="shared" si="25"/>
        <v>114.48733799999999</v>
      </c>
      <c r="G1650" s="335">
        <v>2.74</v>
      </c>
    </row>
    <row r="1651" spans="1:7" ht="15">
      <c r="A1651" s="334" t="s">
        <v>3035</v>
      </c>
      <c r="B1651" s="334" t="s">
        <v>3036</v>
      </c>
      <c r="C1651" s="218"/>
      <c r="D1651" s="218"/>
      <c r="E1651" s="334" t="s">
        <v>23447</v>
      </c>
      <c r="F1651" s="306">
        <f t="shared" si="25"/>
        <v>96.520346999999987</v>
      </c>
      <c r="G1651" s="335">
        <v>2.31</v>
      </c>
    </row>
    <row r="1652" spans="1:7" ht="15">
      <c r="A1652" s="334" t="s">
        <v>3037</v>
      </c>
      <c r="B1652" s="334" t="s">
        <v>3038</v>
      </c>
      <c r="C1652" s="218"/>
      <c r="D1652" s="218"/>
      <c r="E1652" s="334" t="s">
        <v>23447</v>
      </c>
      <c r="F1652" s="306">
        <f t="shared" si="25"/>
        <v>96.520346999999987</v>
      </c>
      <c r="G1652" s="335">
        <v>2.31</v>
      </c>
    </row>
    <row r="1653" spans="1:7" ht="15">
      <c r="A1653" s="334" t="s">
        <v>3039</v>
      </c>
      <c r="B1653" s="334" t="s">
        <v>3040</v>
      </c>
      <c r="C1653" s="218"/>
      <c r="D1653" s="218"/>
      <c r="E1653" s="334" t="s">
        <v>23447</v>
      </c>
      <c r="F1653" s="306">
        <f t="shared" si="25"/>
        <v>96.520346999999987</v>
      </c>
      <c r="G1653" s="335">
        <v>2.31</v>
      </c>
    </row>
    <row r="1654" spans="1:7" ht="15">
      <c r="A1654" s="334" t="s">
        <v>3041</v>
      </c>
      <c r="B1654" s="334" t="s">
        <v>3042</v>
      </c>
      <c r="C1654" s="218"/>
      <c r="D1654" s="218"/>
      <c r="E1654" s="334" t="s">
        <v>23447</v>
      </c>
      <c r="F1654" s="306">
        <f t="shared" si="25"/>
        <v>96.520346999999987</v>
      </c>
      <c r="G1654" s="335">
        <v>2.31</v>
      </c>
    </row>
    <row r="1655" spans="1:7" ht="15">
      <c r="A1655" s="334" t="s">
        <v>3043</v>
      </c>
      <c r="B1655" s="334" t="s">
        <v>3044</v>
      </c>
      <c r="C1655" s="218"/>
      <c r="D1655" s="218"/>
      <c r="E1655" s="334" t="s">
        <v>23447</v>
      </c>
      <c r="F1655" s="306">
        <f t="shared" si="25"/>
        <v>96.520346999999987</v>
      </c>
      <c r="G1655" s="335">
        <v>2.31</v>
      </c>
    </row>
    <row r="1656" spans="1:7" ht="15">
      <c r="A1656" s="334" t="s">
        <v>3045</v>
      </c>
      <c r="B1656" s="334" t="s">
        <v>3046</v>
      </c>
      <c r="C1656" s="218"/>
      <c r="D1656" s="218"/>
      <c r="E1656" s="334" t="s">
        <v>23447</v>
      </c>
      <c r="F1656" s="306">
        <f t="shared" si="25"/>
        <v>96.520346999999987</v>
      </c>
      <c r="G1656" s="335">
        <v>2.31</v>
      </c>
    </row>
    <row r="1657" spans="1:7" ht="15">
      <c r="A1657" s="334" t="s">
        <v>3047</v>
      </c>
      <c r="B1657" s="334" t="s">
        <v>3048</v>
      </c>
      <c r="C1657" s="218"/>
      <c r="D1657" s="218"/>
      <c r="E1657" s="334" t="s">
        <v>23447</v>
      </c>
      <c r="F1657" s="306">
        <f t="shared" si="25"/>
        <v>96.520346999999987</v>
      </c>
      <c r="G1657" s="335">
        <v>2.31</v>
      </c>
    </row>
    <row r="1658" spans="1:7" ht="15">
      <c r="A1658" s="334" t="s">
        <v>3049</v>
      </c>
      <c r="B1658" s="334" t="s">
        <v>3050</v>
      </c>
      <c r="C1658" s="218"/>
      <c r="D1658" s="218"/>
      <c r="E1658" s="334" t="s">
        <v>23447</v>
      </c>
      <c r="F1658" s="306">
        <f t="shared" si="25"/>
        <v>96.520346999999987</v>
      </c>
      <c r="G1658" s="335">
        <v>2.31</v>
      </c>
    </row>
    <row r="1659" spans="1:7" ht="15">
      <c r="A1659" s="334" t="s">
        <v>3051</v>
      </c>
      <c r="B1659" s="334" t="s">
        <v>3052</v>
      </c>
      <c r="C1659" s="218"/>
      <c r="D1659" s="218"/>
      <c r="E1659" s="334" t="s">
        <v>23447</v>
      </c>
      <c r="F1659" s="306">
        <f t="shared" si="25"/>
        <v>96.520346999999987</v>
      </c>
      <c r="G1659" s="335">
        <v>2.31</v>
      </c>
    </row>
    <row r="1660" spans="1:7" ht="15">
      <c r="A1660" s="334" t="s">
        <v>3053</v>
      </c>
      <c r="B1660" s="334" t="s">
        <v>3054</v>
      </c>
      <c r="C1660" s="218"/>
      <c r="D1660" s="218"/>
      <c r="E1660" s="334" t="s">
        <v>23447</v>
      </c>
      <c r="F1660" s="306">
        <f t="shared" si="25"/>
        <v>96.520346999999987</v>
      </c>
      <c r="G1660" s="335">
        <v>2.31</v>
      </c>
    </row>
    <row r="1661" spans="1:7" ht="15">
      <c r="A1661" s="334" t="s">
        <v>3055</v>
      </c>
      <c r="B1661" s="334" t="s">
        <v>3056</v>
      </c>
      <c r="C1661" s="218"/>
      <c r="D1661" s="218"/>
      <c r="E1661" s="334" t="s">
        <v>23447</v>
      </c>
      <c r="F1661" s="306">
        <f t="shared" si="25"/>
        <v>96.520346999999987</v>
      </c>
      <c r="G1661" s="335">
        <v>2.31</v>
      </c>
    </row>
    <row r="1662" spans="1:7" ht="15">
      <c r="A1662" s="334" t="s">
        <v>3057</v>
      </c>
      <c r="B1662" s="334" t="s">
        <v>3058</v>
      </c>
      <c r="C1662" s="218"/>
      <c r="D1662" s="218"/>
      <c r="E1662" s="334" t="s">
        <v>23447</v>
      </c>
      <c r="F1662" s="306">
        <f t="shared" si="25"/>
        <v>96.520346999999987</v>
      </c>
      <c r="G1662" s="335">
        <v>2.31</v>
      </c>
    </row>
    <row r="1663" spans="1:7" ht="15">
      <c r="A1663" s="334" t="s">
        <v>3059</v>
      </c>
      <c r="B1663" s="334" t="s">
        <v>3060</v>
      </c>
      <c r="C1663" s="218"/>
      <c r="D1663" s="218"/>
      <c r="E1663" s="334" t="s">
        <v>23447</v>
      </c>
      <c r="F1663" s="306">
        <f t="shared" si="25"/>
        <v>96.520346999999987</v>
      </c>
      <c r="G1663" s="335">
        <v>2.31</v>
      </c>
    </row>
    <row r="1664" spans="1:7" ht="15">
      <c r="A1664" s="334" t="s">
        <v>3061</v>
      </c>
      <c r="B1664" s="334" t="s">
        <v>3062</v>
      </c>
      <c r="C1664" s="218"/>
      <c r="D1664" s="218"/>
      <c r="E1664" s="334" t="s">
        <v>23447</v>
      </c>
      <c r="F1664" s="306">
        <f t="shared" si="25"/>
        <v>96.520346999999987</v>
      </c>
      <c r="G1664" s="335">
        <v>2.31</v>
      </c>
    </row>
    <row r="1665" spans="1:7" ht="15">
      <c r="A1665" s="334" t="s">
        <v>3063</v>
      </c>
      <c r="B1665" s="334" t="s">
        <v>3064</v>
      </c>
      <c r="C1665" s="218"/>
      <c r="D1665" s="218"/>
      <c r="E1665" s="334" t="s">
        <v>23447</v>
      </c>
      <c r="F1665" s="306">
        <f t="shared" si="25"/>
        <v>96.520346999999987</v>
      </c>
      <c r="G1665" s="335">
        <v>2.31</v>
      </c>
    </row>
    <row r="1666" spans="1:7" ht="15">
      <c r="A1666" s="334" t="s">
        <v>3065</v>
      </c>
      <c r="B1666" s="334" t="s">
        <v>3066</v>
      </c>
      <c r="C1666" s="218"/>
      <c r="D1666" s="218"/>
      <c r="E1666" s="334" t="s">
        <v>23447</v>
      </c>
      <c r="F1666" s="306">
        <f t="shared" si="25"/>
        <v>1567.724424</v>
      </c>
      <c r="G1666" s="335">
        <v>37.520000000000003</v>
      </c>
    </row>
    <row r="1667" spans="1:7" ht="15">
      <c r="A1667" s="334" t="s">
        <v>3067</v>
      </c>
      <c r="B1667" s="334" t="s">
        <v>3068</v>
      </c>
      <c r="C1667" s="218"/>
      <c r="D1667" s="218"/>
      <c r="E1667" s="334" t="s">
        <v>23447</v>
      </c>
      <c r="F1667" s="306">
        <f t="shared" si="25"/>
        <v>421.17969599999998</v>
      </c>
      <c r="G1667" s="335">
        <v>10.08</v>
      </c>
    </row>
    <row r="1668" spans="1:7" ht="15">
      <c r="A1668" s="334" t="s">
        <v>3069</v>
      </c>
      <c r="B1668" s="334" t="s">
        <v>3070</v>
      </c>
      <c r="C1668" s="218"/>
      <c r="D1668" s="218"/>
      <c r="E1668" s="334" t="s">
        <v>23447</v>
      </c>
      <c r="F1668" s="306">
        <f t="shared" ref="F1668:F1731" si="26">G1668*$G$1</f>
        <v>405.71972699999998</v>
      </c>
      <c r="G1668" s="335">
        <v>9.7100000000000009</v>
      </c>
    </row>
    <row r="1669" spans="1:7" ht="15">
      <c r="A1669" s="334" t="s">
        <v>3071</v>
      </c>
      <c r="B1669" s="334" t="s">
        <v>3072</v>
      </c>
      <c r="C1669" s="218"/>
      <c r="D1669" s="218"/>
      <c r="E1669" s="334" t="s">
        <v>173</v>
      </c>
      <c r="F1669" s="306">
        <f t="shared" si="26"/>
        <v>294.99292199999996</v>
      </c>
      <c r="G1669" s="335">
        <v>7.06</v>
      </c>
    </row>
    <row r="1670" spans="1:7" ht="15">
      <c r="A1670" s="334" t="s">
        <v>3073</v>
      </c>
      <c r="B1670" s="334" t="s">
        <v>21563</v>
      </c>
      <c r="C1670" s="218"/>
      <c r="D1670" s="218"/>
      <c r="E1670" s="334" t="s">
        <v>173</v>
      </c>
      <c r="F1670" s="306">
        <f t="shared" si="26"/>
        <v>446.24991599999993</v>
      </c>
      <c r="G1670" s="335">
        <v>10.68</v>
      </c>
    </row>
    <row r="1671" spans="1:7" ht="15">
      <c r="A1671" s="334" t="s">
        <v>3074</v>
      </c>
      <c r="B1671" s="334" t="s">
        <v>21564</v>
      </c>
      <c r="C1671" s="218"/>
      <c r="D1671" s="218"/>
      <c r="E1671" s="334" t="s">
        <v>173</v>
      </c>
      <c r="F1671" s="306">
        <f t="shared" si="26"/>
        <v>376.05329999999998</v>
      </c>
      <c r="G1671" s="335">
        <v>9</v>
      </c>
    </row>
    <row r="1672" spans="1:7" ht="15">
      <c r="A1672" s="334" t="s">
        <v>3075</v>
      </c>
      <c r="B1672" s="334" t="s">
        <v>21565</v>
      </c>
      <c r="C1672" s="218"/>
      <c r="D1672" s="218"/>
      <c r="E1672" s="334" t="s">
        <v>173</v>
      </c>
      <c r="F1672" s="306">
        <f t="shared" si="26"/>
        <v>596.25339899999994</v>
      </c>
      <c r="G1672" s="335">
        <v>14.27</v>
      </c>
    </row>
    <row r="1673" spans="1:7" ht="15">
      <c r="A1673" s="334" t="s">
        <v>3076</v>
      </c>
      <c r="B1673" s="334" t="s">
        <v>21566</v>
      </c>
      <c r="C1673" s="218"/>
      <c r="D1673" s="218"/>
      <c r="E1673" s="334" t="s">
        <v>173</v>
      </c>
      <c r="F1673" s="306">
        <f t="shared" si="26"/>
        <v>214.35038099999997</v>
      </c>
      <c r="G1673" s="335">
        <v>5.13</v>
      </c>
    </row>
    <row r="1674" spans="1:7" ht="15">
      <c r="A1674" s="334" t="s">
        <v>3077</v>
      </c>
      <c r="B1674" s="334" t="s">
        <v>21567</v>
      </c>
      <c r="C1674" s="218"/>
      <c r="D1674" s="218"/>
      <c r="E1674" s="334" t="s">
        <v>173</v>
      </c>
      <c r="F1674" s="306">
        <f t="shared" si="26"/>
        <v>439.98236099999991</v>
      </c>
      <c r="G1674" s="335">
        <v>10.53</v>
      </c>
    </row>
    <row r="1675" spans="1:7" ht="15">
      <c r="A1675" s="334" t="s">
        <v>3078</v>
      </c>
      <c r="B1675" s="334" t="s">
        <v>21568</v>
      </c>
      <c r="C1675" s="218"/>
      <c r="D1675" s="218"/>
      <c r="E1675" s="334" t="s">
        <v>173</v>
      </c>
      <c r="F1675" s="306">
        <f t="shared" si="26"/>
        <v>267.83351699999997</v>
      </c>
      <c r="G1675" s="335">
        <v>6.41</v>
      </c>
    </row>
    <row r="1676" spans="1:7" ht="15">
      <c r="A1676" s="334" t="s">
        <v>3079</v>
      </c>
      <c r="B1676" s="334" t="s">
        <v>21569</v>
      </c>
      <c r="C1676" s="218"/>
      <c r="D1676" s="218"/>
      <c r="E1676" s="334" t="s">
        <v>173</v>
      </c>
      <c r="F1676" s="306">
        <f t="shared" si="26"/>
        <v>286.63618199999996</v>
      </c>
      <c r="G1676" s="335">
        <v>6.86</v>
      </c>
    </row>
    <row r="1677" spans="1:7" ht="15">
      <c r="A1677" s="334" t="s">
        <v>3080</v>
      </c>
      <c r="B1677" s="334" t="s">
        <v>21570</v>
      </c>
      <c r="C1677" s="218"/>
      <c r="D1677" s="218"/>
      <c r="E1677" s="334" t="s">
        <v>173</v>
      </c>
      <c r="F1677" s="306">
        <f t="shared" si="26"/>
        <v>339.701481</v>
      </c>
      <c r="G1677" s="335">
        <v>8.1300000000000008</v>
      </c>
    </row>
    <row r="1678" spans="1:7" ht="15">
      <c r="A1678" s="334" t="s">
        <v>3081</v>
      </c>
      <c r="B1678" s="334" t="s">
        <v>21571</v>
      </c>
      <c r="C1678" s="218"/>
      <c r="D1678" s="218"/>
      <c r="E1678" s="334" t="s">
        <v>173</v>
      </c>
      <c r="F1678" s="306">
        <f t="shared" si="26"/>
        <v>188.44448699999998</v>
      </c>
      <c r="G1678" s="335">
        <v>4.51</v>
      </c>
    </row>
    <row r="1679" spans="1:7" ht="15">
      <c r="A1679" s="334" t="s">
        <v>3082</v>
      </c>
      <c r="B1679" s="334" t="s">
        <v>21572</v>
      </c>
      <c r="C1679" s="218"/>
      <c r="D1679" s="218"/>
      <c r="E1679" s="334" t="s">
        <v>173</v>
      </c>
      <c r="F1679" s="306">
        <f t="shared" si="26"/>
        <v>211.00768499999998</v>
      </c>
      <c r="G1679" s="335">
        <v>5.05</v>
      </c>
    </row>
    <row r="1680" spans="1:7" ht="15">
      <c r="A1680" s="334" t="s">
        <v>3083</v>
      </c>
      <c r="B1680" s="334" t="s">
        <v>21573</v>
      </c>
      <c r="C1680" s="218"/>
      <c r="D1680" s="218"/>
      <c r="E1680" s="334" t="s">
        <v>173</v>
      </c>
      <c r="F1680" s="306">
        <f t="shared" si="26"/>
        <v>333.85176300000001</v>
      </c>
      <c r="G1680" s="335">
        <v>7.99</v>
      </c>
    </row>
    <row r="1681" spans="1:7" ht="15">
      <c r="A1681" s="334" t="s">
        <v>21574</v>
      </c>
      <c r="B1681" s="334" t="s">
        <v>21575</v>
      </c>
      <c r="C1681" s="218"/>
      <c r="D1681" s="218"/>
      <c r="E1681" s="334" t="s">
        <v>173</v>
      </c>
      <c r="F1681" s="306">
        <f t="shared" si="26"/>
        <v>224.79630599999999</v>
      </c>
      <c r="G1681" s="335">
        <v>5.38</v>
      </c>
    </row>
    <row r="1682" spans="1:7" ht="15">
      <c r="A1682" s="334" t="s">
        <v>21576</v>
      </c>
      <c r="B1682" s="334" t="s">
        <v>21577</v>
      </c>
      <c r="C1682" s="218"/>
      <c r="D1682" s="218"/>
      <c r="E1682" s="334" t="s">
        <v>173</v>
      </c>
      <c r="F1682" s="306">
        <f t="shared" si="26"/>
        <v>148.74997199999999</v>
      </c>
      <c r="G1682" s="335">
        <v>3.56</v>
      </c>
    </row>
    <row r="1683" spans="1:7" ht="15">
      <c r="A1683" s="334" t="s">
        <v>21578</v>
      </c>
      <c r="B1683" s="334" t="s">
        <v>21579</v>
      </c>
      <c r="C1683" s="218"/>
      <c r="D1683" s="218"/>
      <c r="E1683" s="334" t="s">
        <v>173</v>
      </c>
      <c r="F1683" s="306">
        <f t="shared" si="26"/>
        <v>139.13972099999998</v>
      </c>
      <c r="G1683" s="335">
        <v>3.33</v>
      </c>
    </row>
    <row r="1684" spans="1:7" ht="15">
      <c r="A1684" s="334" t="s">
        <v>21580</v>
      </c>
      <c r="B1684" s="334" t="s">
        <v>21581</v>
      </c>
      <c r="C1684" s="218"/>
      <c r="D1684" s="218"/>
      <c r="E1684" s="334" t="s">
        <v>173</v>
      </c>
      <c r="F1684" s="306">
        <f t="shared" si="26"/>
        <v>282.03997499999997</v>
      </c>
      <c r="G1684" s="335">
        <v>6.75</v>
      </c>
    </row>
    <row r="1685" spans="1:7" ht="15">
      <c r="A1685" s="334" t="s">
        <v>21582</v>
      </c>
      <c r="B1685" s="334" t="s">
        <v>21583</v>
      </c>
      <c r="C1685" s="218"/>
      <c r="D1685" s="218"/>
      <c r="E1685" s="334" t="s">
        <v>173</v>
      </c>
      <c r="F1685" s="306">
        <f t="shared" si="26"/>
        <v>133.70784</v>
      </c>
      <c r="G1685" s="335">
        <v>3.2</v>
      </c>
    </row>
    <row r="1686" spans="1:7" ht="15">
      <c r="A1686" s="334" t="s">
        <v>21584</v>
      </c>
      <c r="B1686" s="334" t="s">
        <v>21585</v>
      </c>
      <c r="C1686" s="218"/>
      <c r="D1686" s="218"/>
      <c r="E1686" s="334" t="s">
        <v>173</v>
      </c>
      <c r="F1686" s="306">
        <f t="shared" si="26"/>
        <v>266.58000599999997</v>
      </c>
      <c r="G1686" s="335">
        <v>6.38</v>
      </c>
    </row>
    <row r="1687" spans="1:7" ht="15">
      <c r="A1687" s="334" t="s">
        <v>3084</v>
      </c>
      <c r="B1687" s="334" t="s">
        <v>3085</v>
      </c>
      <c r="C1687" s="218"/>
      <c r="D1687" s="218"/>
      <c r="E1687" s="334" t="s">
        <v>23447</v>
      </c>
      <c r="F1687" s="306">
        <f t="shared" si="26"/>
        <v>238.16708999999997</v>
      </c>
      <c r="G1687" s="335">
        <v>5.7</v>
      </c>
    </row>
    <row r="1688" spans="1:7" ht="15">
      <c r="A1688" s="334" t="s">
        <v>3086</v>
      </c>
      <c r="B1688" s="334" t="s">
        <v>3087</v>
      </c>
      <c r="C1688" s="218"/>
      <c r="D1688" s="218"/>
      <c r="E1688" s="334" t="s">
        <v>23447</v>
      </c>
      <c r="F1688" s="306">
        <f t="shared" si="26"/>
        <v>238.16708999999997</v>
      </c>
      <c r="G1688" s="335">
        <v>5.7</v>
      </c>
    </row>
    <row r="1689" spans="1:7" ht="15">
      <c r="A1689" s="334" t="s">
        <v>3088</v>
      </c>
      <c r="B1689" s="334" t="s">
        <v>3089</v>
      </c>
      <c r="C1689" s="218"/>
      <c r="D1689" s="218"/>
      <c r="E1689" s="334" t="s">
        <v>23447</v>
      </c>
      <c r="F1689" s="306">
        <f t="shared" si="26"/>
        <v>238.16708999999997</v>
      </c>
      <c r="G1689" s="335">
        <v>5.7</v>
      </c>
    </row>
    <row r="1690" spans="1:7" ht="15">
      <c r="A1690" s="334" t="s">
        <v>3090</v>
      </c>
      <c r="B1690" s="334" t="s">
        <v>3091</v>
      </c>
      <c r="C1690" s="218"/>
      <c r="D1690" s="218"/>
      <c r="E1690" s="334" t="s">
        <v>23447</v>
      </c>
      <c r="F1690" s="306">
        <f t="shared" si="26"/>
        <v>238.16708999999997</v>
      </c>
      <c r="G1690" s="335">
        <v>5.7</v>
      </c>
    </row>
    <row r="1691" spans="1:7" ht="15">
      <c r="A1691" s="334" t="s">
        <v>3092</v>
      </c>
      <c r="B1691" s="334" t="s">
        <v>3093</v>
      </c>
      <c r="C1691" s="218"/>
      <c r="D1691" s="218"/>
      <c r="E1691" s="334" t="s">
        <v>23447</v>
      </c>
      <c r="F1691" s="306">
        <f t="shared" si="26"/>
        <v>238.16708999999997</v>
      </c>
      <c r="G1691" s="335">
        <v>5.7</v>
      </c>
    </row>
    <row r="1692" spans="1:7" ht="15">
      <c r="A1692" s="334" t="s">
        <v>3094</v>
      </c>
      <c r="B1692" s="334" t="s">
        <v>21586</v>
      </c>
      <c r="C1692" s="218"/>
      <c r="D1692" s="218"/>
      <c r="E1692" s="334" t="s">
        <v>23447</v>
      </c>
      <c r="F1692" s="306">
        <f t="shared" si="26"/>
        <v>238.16708999999997</v>
      </c>
      <c r="G1692" s="335">
        <v>5.7</v>
      </c>
    </row>
    <row r="1693" spans="1:7" ht="15">
      <c r="A1693" s="334" t="s">
        <v>3095</v>
      </c>
      <c r="B1693" s="334" t="s">
        <v>3096</v>
      </c>
      <c r="C1693" s="218"/>
      <c r="D1693" s="218"/>
      <c r="E1693" s="334" t="s">
        <v>23447</v>
      </c>
      <c r="F1693" s="306">
        <f t="shared" si="26"/>
        <v>238.16708999999997</v>
      </c>
      <c r="G1693" s="335">
        <v>5.7</v>
      </c>
    </row>
    <row r="1694" spans="1:7" ht="15">
      <c r="A1694" s="334" t="s">
        <v>3097</v>
      </c>
      <c r="B1694" s="334" t="s">
        <v>3098</v>
      </c>
      <c r="C1694" s="218"/>
      <c r="D1694" s="218"/>
      <c r="E1694" s="334" t="s">
        <v>23447</v>
      </c>
      <c r="F1694" s="306">
        <f t="shared" si="26"/>
        <v>238.16708999999997</v>
      </c>
      <c r="G1694" s="335">
        <v>5.7</v>
      </c>
    </row>
    <row r="1695" spans="1:7" ht="15">
      <c r="A1695" s="334" t="s">
        <v>3099</v>
      </c>
      <c r="B1695" s="334" t="s">
        <v>3100</v>
      </c>
      <c r="C1695" s="218"/>
      <c r="D1695" s="218"/>
      <c r="E1695" s="334" t="s">
        <v>23447</v>
      </c>
      <c r="F1695" s="306">
        <f t="shared" si="26"/>
        <v>238.16708999999997</v>
      </c>
      <c r="G1695" s="335">
        <v>5.7</v>
      </c>
    </row>
    <row r="1696" spans="1:7" ht="15">
      <c r="A1696" s="334" t="s">
        <v>3101</v>
      </c>
      <c r="B1696" s="334" t="s">
        <v>3102</v>
      </c>
      <c r="C1696" s="218"/>
      <c r="D1696" s="218"/>
      <c r="E1696" s="334" t="s">
        <v>23447</v>
      </c>
      <c r="F1696" s="306">
        <f t="shared" si="26"/>
        <v>238.16708999999997</v>
      </c>
      <c r="G1696" s="335">
        <v>5.7</v>
      </c>
    </row>
    <row r="1697" spans="1:7" ht="15">
      <c r="A1697" s="334" t="s">
        <v>3103</v>
      </c>
      <c r="B1697" s="334" t="s">
        <v>3104</v>
      </c>
      <c r="C1697" s="218"/>
      <c r="D1697" s="218"/>
      <c r="E1697" s="334" t="s">
        <v>23447</v>
      </c>
      <c r="F1697" s="306">
        <f t="shared" si="26"/>
        <v>238.16708999999997</v>
      </c>
      <c r="G1697" s="335">
        <v>5.7</v>
      </c>
    </row>
    <row r="1698" spans="1:7" ht="15">
      <c r="A1698" s="334" t="s">
        <v>3105</v>
      </c>
      <c r="B1698" s="334" t="s">
        <v>3106</v>
      </c>
      <c r="C1698" s="218"/>
      <c r="D1698" s="218"/>
      <c r="E1698" s="334" t="s">
        <v>23447</v>
      </c>
      <c r="F1698" s="306">
        <f t="shared" si="26"/>
        <v>238.16708999999997</v>
      </c>
      <c r="G1698" s="335">
        <v>5.7</v>
      </c>
    </row>
    <row r="1699" spans="1:7" ht="15">
      <c r="A1699" s="334" t="s">
        <v>3107</v>
      </c>
      <c r="B1699" s="334" t="s">
        <v>3108</v>
      </c>
      <c r="C1699" s="218"/>
      <c r="D1699" s="218"/>
      <c r="E1699" s="334" t="s">
        <v>23447</v>
      </c>
      <c r="F1699" s="306">
        <f t="shared" si="26"/>
        <v>238.16708999999997</v>
      </c>
      <c r="G1699" s="335">
        <v>5.7</v>
      </c>
    </row>
    <row r="1700" spans="1:7" ht="15">
      <c r="A1700" s="334" t="s">
        <v>3109</v>
      </c>
      <c r="B1700" s="334" t="s">
        <v>3110</v>
      </c>
      <c r="C1700" s="218"/>
      <c r="D1700" s="218"/>
      <c r="E1700" s="334" t="s">
        <v>23447</v>
      </c>
      <c r="F1700" s="306">
        <f t="shared" si="26"/>
        <v>238.16708999999997</v>
      </c>
      <c r="G1700" s="335">
        <v>5.7</v>
      </c>
    </row>
    <row r="1701" spans="1:7" ht="15">
      <c r="A1701" s="334" t="s">
        <v>3111</v>
      </c>
      <c r="B1701" s="334" t="s">
        <v>3112</v>
      </c>
      <c r="C1701" s="218"/>
      <c r="D1701" s="218"/>
      <c r="E1701" s="334" t="s">
        <v>23447</v>
      </c>
      <c r="F1701" s="306">
        <f t="shared" si="26"/>
        <v>238.16708999999997</v>
      </c>
      <c r="G1701" s="335">
        <v>5.7</v>
      </c>
    </row>
    <row r="1702" spans="1:7" ht="15">
      <c r="A1702" s="334" t="s">
        <v>3113</v>
      </c>
      <c r="B1702" s="334" t="s">
        <v>3114</v>
      </c>
      <c r="C1702" s="218"/>
      <c r="D1702" s="218"/>
      <c r="E1702" s="334" t="s">
        <v>23447</v>
      </c>
      <c r="F1702" s="306">
        <f t="shared" si="26"/>
        <v>238.16708999999997</v>
      </c>
      <c r="G1702" s="335">
        <v>5.7</v>
      </c>
    </row>
    <row r="1703" spans="1:7" ht="15">
      <c r="A1703" s="334" t="s">
        <v>3115</v>
      </c>
      <c r="B1703" s="334" t="s">
        <v>3116</v>
      </c>
      <c r="C1703" s="218"/>
      <c r="D1703" s="218"/>
      <c r="E1703" s="334" t="s">
        <v>23447</v>
      </c>
      <c r="F1703" s="306">
        <f t="shared" si="26"/>
        <v>238.16708999999997</v>
      </c>
      <c r="G1703" s="335">
        <v>5.7</v>
      </c>
    </row>
    <row r="1704" spans="1:7" ht="15">
      <c r="A1704" s="334" t="s">
        <v>3117</v>
      </c>
      <c r="B1704" s="334" t="s">
        <v>3118</v>
      </c>
      <c r="C1704" s="218"/>
      <c r="D1704" s="218"/>
      <c r="E1704" s="334" t="s">
        <v>23447</v>
      </c>
      <c r="F1704" s="306">
        <f t="shared" si="26"/>
        <v>238.16708999999997</v>
      </c>
      <c r="G1704" s="335">
        <v>5.7</v>
      </c>
    </row>
    <row r="1705" spans="1:7" ht="15">
      <c r="A1705" s="334" t="s">
        <v>3119</v>
      </c>
      <c r="B1705" s="334" t="s">
        <v>3120</v>
      </c>
      <c r="C1705" s="218"/>
      <c r="D1705" s="218"/>
      <c r="E1705" s="334" t="s">
        <v>23447</v>
      </c>
      <c r="F1705" s="306">
        <f t="shared" si="26"/>
        <v>238.16708999999997</v>
      </c>
      <c r="G1705" s="335">
        <v>5.7</v>
      </c>
    </row>
    <row r="1706" spans="1:7" ht="15">
      <c r="A1706" s="334" t="s">
        <v>3121</v>
      </c>
      <c r="B1706" s="334" t="s">
        <v>3122</v>
      </c>
      <c r="C1706" s="218"/>
      <c r="D1706" s="218"/>
      <c r="E1706" s="334" t="s">
        <v>23447</v>
      </c>
      <c r="F1706" s="306">
        <f t="shared" si="26"/>
        <v>238.16708999999997</v>
      </c>
      <c r="G1706" s="335">
        <v>5.7</v>
      </c>
    </row>
    <row r="1707" spans="1:7" ht="15">
      <c r="A1707" s="334" t="s">
        <v>3123</v>
      </c>
      <c r="B1707" s="334" t="s">
        <v>3124</v>
      </c>
      <c r="C1707" s="218"/>
      <c r="D1707" s="218"/>
      <c r="E1707" s="334" t="s">
        <v>23447</v>
      </c>
      <c r="F1707" s="306">
        <f t="shared" si="26"/>
        <v>243.59897099999998</v>
      </c>
      <c r="G1707" s="335">
        <v>5.83</v>
      </c>
    </row>
    <row r="1708" spans="1:7" ht="15">
      <c r="A1708" s="334" t="s">
        <v>3125</v>
      </c>
      <c r="B1708" s="334" t="s">
        <v>3126</v>
      </c>
      <c r="C1708" s="218"/>
      <c r="D1708" s="218"/>
      <c r="E1708" s="334" t="s">
        <v>23447</v>
      </c>
      <c r="F1708" s="306">
        <f t="shared" si="26"/>
        <v>243.59897099999998</v>
      </c>
      <c r="G1708" s="335">
        <v>5.83</v>
      </c>
    </row>
    <row r="1709" spans="1:7" ht="15">
      <c r="A1709" s="334" t="s">
        <v>3127</v>
      </c>
      <c r="B1709" s="334" t="s">
        <v>3128</v>
      </c>
      <c r="C1709" s="218"/>
      <c r="D1709" s="218"/>
      <c r="E1709" s="334" t="s">
        <v>23447</v>
      </c>
      <c r="F1709" s="306">
        <f t="shared" si="26"/>
        <v>243.59897099999998</v>
      </c>
      <c r="G1709" s="335">
        <v>5.83</v>
      </c>
    </row>
    <row r="1710" spans="1:7" ht="15">
      <c r="A1710" s="334" t="s">
        <v>3129</v>
      </c>
      <c r="B1710" s="334" t="s">
        <v>3130</v>
      </c>
      <c r="C1710" s="218"/>
      <c r="D1710" s="218"/>
      <c r="E1710" s="334" t="s">
        <v>23447</v>
      </c>
      <c r="F1710" s="306">
        <f t="shared" si="26"/>
        <v>243.59897099999998</v>
      </c>
      <c r="G1710" s="335">
        <v>5.83</v>
      </c>
    </row>
    <row r="1711" spans="1:7" ht="15">
      <c r="A1711" s="334" t="s">
        <v>3131</v>
      </c>
      <c r="B1711" s="334" t="s">
        <v>3132</v>
      </c>
      <c r="C1711" s="218"/>
      <c r="D1711" s="218"/>
      <c r="E1711" s="334" t="s">
        <v>23447</v>
      </c>
      <c r="F1711" s="306">
        <f t="shared" si="26"/>
        <v>243.59897099999998</v>
      </c>
      <c r="G1711" s="335">
        <v>5.83</v>
      </c>
    </row>
    <row r="1712" spans="1:7" ht="15">
      <c r="A1712" s="334" t="s">
        <v>3133</v>
      </c>
      <c r="B1712" s="334" t="s">
        <v>3134</v>
      </c>
      <c r="C1712" s="218"/>
      <c r="D1712" s="218"/>
      <c r="E1712" s="334" t="s">
        <v>23447</v>
      </c>
      <c r="F1712" s="306">
        <f t="shared" si="26"/>
        <v>243.59897099999998</v>
      </c>
      <c r="G1712" s="335">
        <v>5.83</v>
      </c>
    </row>
    <row r="1713" spans="1:7" ht="15">
      <c r="A1713" s="334" t="s">
        <v>3135</v>
      </c>
      <c r="B1713" s="334" t="s">
        <v>3136</v>
      </c>
      <c r="C1713" s="218"/>
      <c r="D1713" s="218"/>
      <c r="E1713" s="334" t="s">
        <v>23447</v>
      </c>
      <c r="F1713" s="306">
        <f t="shared" si="26"/>
        <v>243.59897099999998</v>
      </c>
      <c r="G1713" s="335">
        <v>5.83</v>
      </c>
    </row>
    <row r="1714" spans="1:7" ht="15">
      <c r="A1714" s="334" t="s">
        <v>3137</v>
      </c>
      <c r="B1714" s="334" t="s">
        <v>3138</v>
      </c>
      <c r="C1714" s="218"/>
      <c r="D1714" s="218"/>
      <c r="E1714" s="334" t="s">
        <v>23447</v>
      </c>
      <c r="F1714" s="306">
        <f t="shared" si="26"/>
        <v>243.59897099999998</v>
      </c>
      <c r="G1714" s="335">
        <v>5.83</v>
      </c>
    </row>
    <row r="1715" spans="1:7" ht="15">
      <c r="A1715" s="334" t="s">
        <v>3139</v>
      </c>
      <c r="B1715" s="334" t="s">
        <v>3140</v>
      </c>
      <c r="C1715" s="218"/>
      <c r="D1715" s="218"/>
      <c r="E1715" s="334" t="s">
        <v>23447</v>
      </c>
      <c r="F1715" s="306">
        <f t="shared" si="26"/>
        <v>243.59897099999998</v>
      </c>
      <c r="G1715" s="335">
        <v>5.83</v>
      </c>
    </row>
    <row r="1716" spans="1:7" ht="15">
      <c r="A1716" s="334" t="s">
        <v>3141</v>
      </c>
      <c r="B1716" s="334" t="s">
        <v>3142</v>
      </c>
      <c r="C1716" s="218"/>
      <c r="D1716" s="218"/>
      <c r="E1716" s="334" t="s">
        <v>23447</v>
      </c>
      <c r="F1716" s="306">
        <f t="shared" si="26"/>
        <v>243.59897099999998</v>
      </c>
      <c r="G1716" s="335">
        <v>5.83</v>
      </c>
    </row>
    <row r="1717" spans="1:7" ht="15">
      <c r="A1717" s="334" t="s">
        <v>3143</v>
      </c>
      <c r="B1717" s="334" t="s">
        <v>3144</v>
      </c>
      <c r="C1717" s="218"/>
      <c r="D1717" s="218"/>
      <c r="E1717" s="334" t="s">
        <v>23447</v>
      </c>
      <c r="F1717" s="306">
        <f t="shared" si="26"/>
        <v>243.59897099999998</v>
      </c>
      <c r="G1717" s="335">
        <v>5.83</v>
      </c>
    </row>
    <row r="1718" spans="1:7" ht="15">
      <c r="A1718" s="334" t="s">
        <v>3145</v>
      </c>
      <c r="B1718" s="334" t="s">
        <v>3146</v>
      </c>
      <c r="C1718" s="218"/>
      <c r="D1718" s="218"/>
      <c r="E1718" s="334" t="s">
        <v>23447</v>
      </c>
      <c r="F1718" s="306">
        <f t="shared" si="26"/>
        <v>243.59897099999998</v>
      </c>
      <c r="G1718" s="335">
        <v>5.83</v>
      </c>
    </row>
    <row r="1719" spans="1:7" ht="15">
      <c r="A1719" s="334" t="s">
        <v>3147</v>
      </c>
      <c r="B1719" s="334" t="s">
        <v>3148</v>
      </c>
      <c r="C1719" s="218"/>
      <c r="D1719" s="218"/>
      <c r="E1719" s="334" t="s">
        <v>23447</v>
      </c>
      <c r="F1719" s="306">
        <f t="shared" si="26"/>
        <v>243.59897099999998</v>
      </c>
      <c r="G1719" s="335">
        <v>5.83</v>
      </c>
    </row>
    <row r="1720" spans="1:7" ht="15">
      <c r="A1720" s="334" t="s">
        <v>3149</v>
      </c>
      <c r="B1720" s="334" t="s">
        <v>3150</v>
      </c>
      <c r="C1720" s="218"/>
      <c r="D1720" s="218"/>
      <c r="E1720" s="334" t="s">
        <v>23447</v>
      </c>
      <c r="F1720" s="306">
        <f t="shared" si="26"/>
        <v>243.59897099999998</v>
      </c>
      <c r="G1720" s="335">
        <v>5.83</v>
      </c>
    </row>
    <row r="1721" spans="1:7" ht="15">
      <c r="A1721" s="334" t="s">
        <v>3151</v>
      </c>
      <c r="B1721" s="334" t="s">
        <v>3152</v>
      </c>
      <c r="C1721" s="218"/>
      <c r="D1721" s="218"/>
      <c r="E1721" s="334" t="s">
        <v>23447</v>
      </c>
      <c r="F1721" s="306">
        <f t="shared" si="26"/>
        <v>243.59897099999998</v>
      </c>
      <c r="G1721" s="335">
        <v>5.83</v>
      </c>
    </row>
    <row r="1722" spans="1:7" ht="15">
      <c r="A1722" s="334" t="s">
        <v>3153</v>
      </c>
      <c r="B1722" s="334" t="s">
        <v>3154</v>
      </c>
      <c r="C1722" s="218"/>
      <c r="D1722" s="218"/>
      <c r="E1722" s="334" t="s">
        <v>23447</v>
      </c>
      <c r="F1722" s="306">
        <f t="shared" si="26"/>
        <v>243.59897099999998</v>
      </c>
      <c r="G1722" s="335">
        <v>5.83</v>
      </c>
    </row>
    <row r="1723" spans="1:7" ht="15">
      <c r="A1723" s="334" t="s">
        <v>3155</v>
      </c>
      <c r="B1723" s="334" t="s">
        <v>3156</v>
      </c>
      <c r="C1723" s="218"/>
      <c r="D1723" s="218"/>
      <c r="E1723" s="334" t="s">
        <v>23447</v>
      </c>
      <c r="F1723" s="306">
        <f t="shared" si="26"/>
        <v>243.59897099999998</v>
      </c>
      <c r="G1723" s="335">
        <v>5.83</v>
      </c>
    </row>
    <row r="1724" spans="1:7" ht="15">
      <c r="A1724" s="334" t="s">
        <v>3157</v>
      </c>
      <c r="B1724" s="334" t="s">
        <v>3158</v>
      </c>
      <c r="C1724" s="218"/>
      <c r="D1724" s="218"/>
      <c r="E1724" s="334" t="s">
        <v>23447</v>
      </c>
      <c r="F1724" s="306">
        <f t="shared" si="26"/>
        <v>243.59897099999998</v>
      </c>
      <c r="G1724" s="335">
        <v>5.83</v>
      </c>
    </row>
    <row r="1725" spans="1:7" ht="15">
      <c r="A1725" s="334" t="s">
        <v>3159</v>
      </c>
      <c r="B1725" s="334" t="s">
        <v>3160</v>
      </c>
      <c r="C1725" s="218"/>
      <c r="D1725" s="218"/>
      <c r="E1725" s="334" t="s">
        <v>23447</v>
      </c>
      <c r="F1725" s="306">
        <f t="shared" si="26"/>
        <v>243.59897099999998</v>
      </c>
      <c r="G1725" s="335">
        <v>5.83</v>
      </c>
    </row>
    <row r="1726" spans="1:7" ht="15">
      <c r="A1726" s="334" t="s">
        <v>3161</v>
      </c>
      <c r="B1726" s="334" t="s">
        <v>3162</v>
      </c>
      <c r="C1726" s="218"/>
      <c r="D1726" s="218"/>
      <c r="E1726" s="334" t="s">
        <v>23447</v>
      </c>
      <c r="F1726" s="306">
        <f t="shared" si="26"/>
        <v>243.59897099999998</v>
      </c>
      <c r="G1726" s="335">
        <v>5.83</v>
      </c>
    </row>
    <row r="1727" spans="1:7" ht="15">
      <c r="A1727" s="334" t="s">
        <v>3163</v>
      </c>
      <c r="B1727" s="334" t="s">
        <v>3164</v>
      </c>
      <c r="C1727" s="218"/>
      <c r="D1727" s="218"/>
      <c r="E1727" s="334" t="s">
        <v>23447</v>
      </c>
      <c r="F1727" s="306">
        <f t="shared" si="26"/>
        <v>243.59897099999998</v>
      </c>
      <c r="G1727" s="335">
        <v>5.83</v>
      </c>
    </row>
    <row r="1728" spans="1:7" ht="15">
      <c r="A1728" s="334" t="s">
        <v>3165</v>
      </c>
      <c r="B1728" s="334" t="s">
        <v>3166</v>
      </c>
      <c r="C1728" s="218"/>
      <c r="D1728" s="218"/>
      <c r="E1728" s="334" t="s">
        <v>23447</v>
      </c>
      <c r="F1728" s="306">
        <f t="shared" si="26"/>
        <v>243.59897099999998</v>
      </c>
      <c r="G1728" s="335">
        <v>5.83</v>
      </c>
    </row>
    <row r="1729" spans="1:7" ht="15">
      <c r="A1729" s="334" t="s">
        <v>3167</v>
      </c>
      <c r="B1729" s="334" t="s">
        <v>3168</v>
      </c>
      <c r="C1729" s="218"/>
      <c r="D1729" s="218"/>
      <c r="E1729" s="334" t="s">
        <v>23447</v>
      </c>
      <c r="F1729" s="306">
        <f t="shared" si="26"/>
        <v>243.59897099999998</v>
      </c>
      <c r="G1729" s="335">
        <v>5.83</v>
      </c>
    </row>
    <row r="1730" spans="1:7" ht="15">
      <c r="A1730" s="334" t="s">
        <v>3169</v>
      </c>
      <c r="B1730" s="334" t="s">
        <v>3170</v>
      </c>
      <c r="C1730" s="218"/>
      <c r="D1730" s="218"/>
      <c r="E1730" s="334" t="s">
        <v>23447</v>
      </c>
      <c r="F1730" s="306">
        <f t="shared" si="26"/>
        <v>243.59897099999998</v>
      </c>
      <c r="G1730" s="335">
        <v>5.83</v>
      </c>
    </row>
    <row r="1731" spans="1:7" ht="15">
      <c r="A1731" s="334" t="s">
        <v>3171</v>
      </c>
      <c r="B1731" s="334" t="s">
        <v>3172</v>
      </c>
      <c r="C1731" s="218"/>
      <c r="D1731" s="218"/>
      <c r="E1731" s="334" t="s">
        <v>23447</v>
      </c>
      <c r="F1731" s="306">
        <f t="shared" si="26"/>
        <v>243.59897099999998</v>
      </c>
      <c r="G1731" s="335">
        <v>5.83</v>
      </c>
    </row>
    <row r="1732" spans="1:7" ht="15">
      <c r="A1732" s="334" t="s">
        <v>3173</v>
      </c>
      <c r="B1732" s="334" t="s">
        <v>3174</v>
      </c>
      <c r="C1732" s="218"/>
      <c r="D1732" s="218"/>
      <c r="E1732" s="334" t="s">
        <v>23447</v>
      </c>
      <c r="F1732" s="306">
        <f t="shared" ref="F1732:F1795" si="27">G1732*$G$1</f>
        <v>243.59897099999998</v>
      </c>
      <c r="G1732" s="335">
        <v>5.83</v>
      </c>
    </row>
    <row r="1733" spans="1:7" ht="15">
      <c r="A1733" s="334" t="s">
        <v>3175</v>
      </c>
      <c r="B1733" s="334" t="s">
        <v>3176</v>
      </c>
      <c r="C1733" s="218"/>
      <c r="D1733" s="218"/>
      <c r="E1733" s="334" t="s">
        <v>23447</v>
      </c>
      <c r="F1733" s="306">
        <f t="shared" si="27"/>
        <v>243.59897099999998</v>
      </c>
      <c r="G1733" s="335">
        <v>5.83</v>
      </c>
    </row>
    <row r="1734" spans="1:7" ht="15">
      <c r="A1734" s="334" t="s">
        <v>3177</v>
      </c>
      <c r="B1734" s="334" t="s">
        <v>3178</v>
      </c>
      <c r="C1734" s="218"/>
      <c r="D1734" s="218"/>
      <c r="E1734" s="334" t="s">
        <v>23447</v>
      </c>
      <c r="F1734" s="306">
        <f t="shared" si="27"/>
        <v>243.59897099999998</v>
      </c>
      <c r="G1734" s="335">
        <v>5.83</v>
      </c>
    </row>
    <row r="1735" spans="1:7" ht="15">
      <c r="A1735" s="334" t="s">
        <v>3179</v>
      </c>
      <c r="B1735" s="334" t="s">
        <v>3180</v>
      </c>
      <c r="C1735" s="218"/>
      <c r="D1735" s="218"/>
      <c r="E1735" s="334" t="s">
        <v>23447</v>
      </c>
      <c r="F1735" s="306">
        <f t="shared" si="27"/>
        <v>243.59897099999998</v>
      </c>
      <c r="G1735" s="335">
        <v>5.83</v>
      </c>
    </row>
    <row r="1736" spans="1:7" ht="15">
      <c r="A1736" s="334" t="s">
        <v>3181</v>
      </c>
      <c r="B1736" s="334" t="s">
        <v>3182</v>
      </c>
      <c r="C1736" s="218"/>
      <c r="D1736" s="218"/>
      <c r="E1736" s="334" t="s">
        <v>23447</v>
      </c>
      <c r="F1736" s="306">
        <f t="shared" si="27"/>
        <v>243.59897099999998</v>
      </c>
      <c r="G1736" s="335">
        <v>5.83</v>
      </c>
    </row>
    <row r="1737" spans="1:7" ht="15">
      <c r="A1737" s="334" t="s">
        <v>3183</v>
      </c>
      <c r="B1737" s="334" t="s">
        <v>3184</v>
      </c>
      <c r="C1737" s="218"/>
      <c r="D1737" s="218"/>
      <c r="E1737" s="334" t="s">
        <v>23447</v>
      </c>
      <c r="F1737" s="306">
        <f t="shared" si="27"/>
        <v>243.59897099999998</v>
      </c>
      <c r="G1737" s="335">
        <v>5.83</v>
      </c>
    </row>
    <row r="1738" spans="1:7" ht="15">
      <c r="A1738" s="334" t="s">
        <v>3185</v>
      </c>
      <c r="B1738" s="334" t="s">
        <v>3186</v>
      </c>
      <c r="C1738" s="218"/>
      <c r="D1738" s="218"/>
      <c r="E1738" s="334" t="s">
        <v>23447</v>
      </c>
      <c r="F1738" s="306">
        <f t="shared" si="27"/>
        <v>243.59897099999998</v>
      </c>
      <c r="G1738" s="335">
        <v>5.83</v>
      </c>
    </row>
    <row r="1739" spans="1:7" ht="15">
      <c r="A1739" s="334" t="s">
        <v>3187</v>
      </c>
      <c r="B1739" s="334" t="s">
        <v>3188</v>
      </c>
      <c r="C1739" s="218"/>
      <c r="D1739" s="218"/>
      <c r="E1739" s="334" t="s">
        <v>23447</v>
      </c>
      <c r="F1739" s="306">
        <f t="shared" si="27"/>
        <v>243.59897099999998</v>
      </c>
      <c r="G1739" s="335">
        <v>5.83</v>
      </c>
    </row>
    <row r="1740" spans="1:7" ht="15">
      <c r="A1740" s="334" t="s">
        <v>3189</v>
      </c>
      <c r="B1740" s="334" t="s">
        <v>3190</v>
      </c>
      <c r="C1740" s="218"/>
      <c r="D1740" s="218"/>
      <c r="E1740" s="334" t="s">
        <v>23447</v>
      </c>
      <c r="F1740" s="306">
        <f t="shared" si="27"/>
        <v>243.59897099999998</v>
      </c>
      <c r="G1740" s="335">
        <v>5.83</v>
      </c>
    </row>
    <row r="1741" spans="1:7" ht="15">
      <c r="A1741" s="334" t="s">
        <v>3191</v>
      </c>
      <c r="B1741" s="334" t="s">
        <v>3192</v>
      </c>
      <c r="C1741" s="218"/>
      <c r="D1741" s="218"/>
      <c r="E1741" s="334" t="s">
        <v>23447</v>
      </c>
      <c r="F1741" s="306">
        <f t="shared" si="27"/>
        <v>243.59897099999998</v>
      </c>
      <c r="G1741" s="335">
        <v>5.83</v>
      </c>
    </row>
    <row r="1742" spans="1:7" ht="15">
      <c r="A1742" s="334" t="s">
        <v>3193</v>
      </c>
      <c r="B1742" s="334" t="s">
        <v>3194</v>
      </c>
      <c r="C1742" s="218"/>
      <c r="D1742" s="218"/>
      <c r="E1742" s="334" t="s">
        <v>23447</v>
      </c>
      <c r="F1742" s="306">
        <f t="shared" si="27"/>
        <v>243.59897099999998</v>
      </c>
      <c r="G1742" s="335">
        <v>5.83</v>
      </c>
    </row>
    <row r="1743" spans="1:7" ht="15">
      <c r="A1743" s="334" t="s">
        <v>3195</v>
      </c>
      <c r="B1743" s="334" t="s">
        <v>3196</v>
      </c>
      <c r="C1743" s="218"/>
      <c r="D1743" s="218"/>
      <c r="E1743" s="334" t="s">
        <v>23447</v>
      </c>
      <c r="F1743" s="306">
        <f t="shared" si="27"/>
        <v>243.59897099999998</v>
      </c>
      <c r="G1743" s="335">
        <v>5.83</v>
      </c>
    </row>
    <row r="1744" spans="1:7" ht="15">
      <c r="A1744" s="334" t="s">
        <v>3197</v>
      </c>
      <c r="B1744" s="334" t="s">
        <v>3198</v>
      </c>
      <c r="C1744" s="218"/>
      <c r="D1744" s="218"/>
      <c r="E1744" s="334" t="s">
        <v>23447</v>
      </c>
      <c r="F1744" s="306">
        <f t="shared" si="27"/>
        <v>243.59897099999998</v>
      </c>
      <c r="G1744" s="335">
        <v>5.83</v>
      </c>
    </row>
    <row r="1745" spans="1:7" ht="15">
      <c r="A1745" s="334" t="s">
        <v>3199</v>
      </c>
      <c r="B1745" s="334" t="s">
        <v>3200</v>
      </c>
      <c r="C1745" s="218"/>
      <c r="D1745" s="218"/>
      <c r="E1745" s="334" t="s">
        <v>23447</v>
      </c>
      <c r="F1745" s="306">
        <f t="shared" si="27"/>
        <v>151.67483099999998</v>
      </c>
      <c r="G1745" s="335">
        <v>3.63</v>
      </c>
    </row>
    <row r="1746" spans="1:7" ht="15">
      <c r="A1746" s="334" t="s">
        <v>3201</v>
      </c>
      <c r="B1746" s="334" t="s">
        <v>3202</v>
      </c>
      <c r="C1746" s="218"/>
      <c r="D1746" s="218"/>
      <c r="E1746" s="334" t="s">
        <v>23447</v>
      </c>
      <c r="F1746" s="306">
        <f t="shared" si="27"/>
        <v>188.02664999999999</v>
      </c>
      <c r="G1746" s="335">
        <v>4.5</v>
      </c>
    </row>
    <row r="1747" spans="1:7" ht="15">
      <c r="A1747" s="334" t="s">
        <v>3203</v>
      </c>
      <c r="B1747" s="334" t="s">
        <v>3204</v>
      </c>
      <c r="C1747" s="218"/>
      <c r="D1747" s="218"/>
      <c r="E1747" s="334" t="s">
        <v>23447</v>
      </c>
      <c r="F1747" s="306">
        <f t="shared" si="27"/>
        <v>199.30824899999996</v>
      </c>
      <c r="G1747" s="335">
        <v>4.7699999999999996</v>
      </c>
    </row>
    <row r="1748" spans="1:7" ht="15">
      <c r="A1748" s="334" t="s">
        <v>3205</v>
      </c>
      <c r="B1748" s="334" t="s">
        <v>3206</v>
      </c>
      <c r="C1748" s="218"/>
      <c r="D1748" s="218"/>
      <c r="E1748" s="334" t="s">
        <v>173</v>
      </c>
      <c r="F1748" s="306">
        <f t="shared" si="27"/>
        <v>188.86232399999997</v>
      </c>
      <c r="G1748" s="335">
        <v>4.5199999999999996</v>
      </c>
    </row>
    <row r="1749" spans="1:7" ht="15">
      <c r="A1749" s="334" t="s">
        <v>3207</v>
      </c>
      <c r="B1749" s="334" t="s">
        <v>3208</v>
      </c>
      <c r="C1749" s="218"/>
      <c r="D1749" s="218"/>
      <c r="E1749" s="334" t="s">
        <v>173</v>
      </c>
      <c r="F1749" s="306">
        <f t="shared" si="27"/>
        <v>118.66570799999998</v>
      </c>
      <c r="G1749" s="335">
        <v>2.84</v>
      </c>
    </row>
    <row r="1750" spans="1:7" ht="15">
      <c r="A1750" s="334" t="s">
        <v>3209</v>
      </c>
      <c r="B1750" s="334" t="s">
        <v>3210</v>
      </c>
      <c r="C1750" s="218"/>
      <c r="D1750" s="218"/>
      <c r="E1750" s="334" t="s">
        <v>173</v>
      </c>
      <c r="F1750" s="306">
        <f t="shared" si="27"/>
        <v>140.39323199999998</v>
      </c>
      <c r="G1750" s="335">
        <v>3.36</v>
      </c>
    </row>
    <row r="1751" spans="1:7" ht="15">
      <c r="A1751" s="334" t="s">
        <v>3211</v>
      </c>
      <c r="B1751" s="334" t="s">
        <v>3212</v>
      </c>
      <c r="C1751" s="218"/>
      <c r="D1751" s="218"/>
      <c r="E1751" s="334" t="s">
        <v>173</v>
      </c>
      <c r="F1751" s="306">
        <f t="shared" si="27"/>
        <v>145.407276</v>
      </c>
      <c r="G1751" s="335">
        <v>3.48</v>
      </c>
    </row>
    <row r="1752" spans="1:7" ht="15">
      <c r="A1752" s="334" t="s">
        <v>3213</v>
      </c>
      <c r="B1752" s="334" t="s">
        <v>3214</v>
      </c>
      <c r="C1752" s="218"/>
      <c r="D1752" s="218"/>
      <c r="E1752" s="334" t="s">
        <v>173</v>
      </c>
      <c r="F1752" s="306">
        <f t="shared" si="27"/>
        <v>99.027368999999993</v>
      </c>
      <c r="G1752" s="335">
        <v>2.37</v>
      </c>
    </row>
    <row r="1753" spans="1:7" ht="15">
      <c r="A1753" s="334" t="s">
        <v>3215</v>
      </c>
      <c r="B1753" s="334" t="s">
        <v>3216</v>
      </c>
      <c r="C1753" s="218"/>
      <c r="D1753" s="218"/>
      <c r="E1753" s="334" t="s">
        <v>173</v>
      </c>
      <c r="F1753" s="306">
        <f t="shared" si="27"/>
        <v>167.97047399999997</v>
      </c>
      <c r="G1753" s="335">
        <v>4.0199999999999996</v>
      </c>
    </row>
    <row r="1754" spans="1:7" ht="15">
      <c r="A1754" s="334" t="s">
        <v>3217</v>
      </c>
      <c r="B1754" s="334" t="s">
        <v>3218</v>
      </c>
      <c r="C1754" s="218"/>
      <c r="D1754" s="218"/>
      <c r="E1754" s="334" t="s">
        <v>23447</v>
      </c>
      <c r="F1754" s="306">
        <f t="shared" si="27"/>
        <v>224.378469</v>
      </c>
      <c r="G1754" s="335">
        <v>5.37</v>
      </c>
    </row>
    <row r="1755" spans="1:7" ht="15">
      <c r="A1755" s="334" t="s">
        <v>3219</v>
      </c>
      <c r="B1755" s="334" t="s">
        <v>3220</v>
      </c>
      <c r="C1755" s="218"/>
      <c r="D1755" s="218"/>
      <c r="E1755" s="334" t="s">
        <v>1677</v>
      </c>
      <c r="F1755" s="306">
        <f t="shared" si="27"/>
        <v>9463.1723759999986</v>
      </c>
      <c r="G1755" s="335">
        <v>226.48</v>
      </c>
    </row>
    <row r="1756" spans="1:7" ht="15">
      <c r="A1756" s="334" t="s">
        <v>3221</v>
      </c>
      <c r="B1756" s="334" t="s">
        <v>3222</v>
      </c>
      <c r="C1756" s="218"/>
      <c r="D1756" s="218"/>
      <c r="E1756" s="334" t="s">
        <v>173</v>
      </c>
      <c r="F1756" s="306">
        <f t="shared" si="27"/>
        <v>266.16216900000001</v>
      </c>
      <c r="G1756" s="335">
        <v>6.37</v>
      </c>
    </row>
    <row r="1757" spans="1:7" ht="15">
      <c r="A1757" s="334" t="s">
        <v>3223</v>
      </c>
      <c r="B1757" s="334" t="s">
        <v>3224</v>
      </c>
      <c r="C1757" s="218"/>
      <c r="D1757" s="218"/>
      <c r="E1757" s="334" t="s">
        <v>173</v>
      </c>
      <c r="F1757" s="306">
        <f t="shared" si="27"/>
        <v>60.168527999999995</v>
      </c>
      <c r="G1757" s="335">
        <v>1.44</v>
      </c>
    </row>
    <row r="1758" spans="1:7" ht="15">
      <c r="A1758" s="334" t="s">
        <v>3225</v>
      </c>
      <c r="B1758" s="334" t="s">
        <v>3226</v>
      </c>
      <c r="C1758" s="218"/>
      <c r="D1758" s="218"/>
      <c r="E1758" s="334" t="s">
        <v>1677</v>
      </c>
      <c r="F1758" s="306">
        <f t="shared" si="27"/>
        <v>9654.5417219999999</v>
      </c>
      <c r="G1758" s="335">
        <v>231.06</v>
      </c>
    </row>
    <row r="1759" spans="1:7" ht="15">
      <c r="A1759" s="334" t="s">
        <v>3227</v>
      </c>
      <c r="B1759" s="334" t="s">
        <v>3228</v>
      </c>
      <c r="C1759" s="218"/>
      <c r="D1759" s="218"/>
      <c r="E1759" s="334" t="s">
        <v>1677</v>
      </c>
      <c r="F1759" s="306">
        <f t="shared" si="27"/>
        <v>8097.263222999999</v>
      </c>
      <c r="G1759" s="335">
        <v>193.79</v>
      </c>
    </row>
    <row r="1760" spans="1:7" ht="15">
      <c r="A1760" s="334" t="s">
        <v>21587</v>
      </c>
      <c r="B1760" s="334" t="s">
        <v>21588</v>
      </c>
      <c r="C1760" s="218"/>
      <c r="D1760" s="218"/>
      <c r="E1760" s="334" t="s">
        <v>173</v>
      </c>
      <c r="F1760" s="306">
        <f t="shared" si="27"/>
        <v>208.500663</v>
      </c>
      <c r="G1760" s="335">
        <v>4.99</v>
      </c>
    </row>
    <row r="1761" spans="1:7" ht="15">
      <c r="A1761" s="334" t="s">
        <v>21589</v>
      </c>
      <c r="B1761" s="334" t="s">
        <v>21590</v>
      </c>
      <c r="C1761" s="218"/>
      <c r="D1761" s="218"/>
      <c r="E1761" s="334" t="s">
        <v>173</v>
      </c>
      <c r="F1761" s="306">
        <f t="shared" si="27"/>
        <v>158.77805999999998</v>
      </c>
      <c r="G1761" s="335">
        <v>3.8</v>
      </c>
    </row>
    <row r="1762" spans="1:7" ht="15">
      <c r="A1762" s="334" t="s">
        <v>21591</v>
      </c>
      <c r="B1762" s="334" t="s">
        <v>21592</v>
      </c>
      <c r="C1762" s="218"/>
      <c r="D1762" s="218"/>
      <c r="E1762" s="334" t="s">
        <v>173</v>
      </c>
      <c r="F1762" s="306">
        <f t="shared" si="27"/>
        <v>496.80819299999996</v>
      </c>
      <c r="G1762" s="335">
        <v>11.89</v>
      </c>
    </row>
    <row r="1763" spans="1:7" ht="15">
      <c r="A1763" s="334" t="s">
        <v>21593</v>
      </c>
      <c r="B1763" s="334" t="s">
        <v>21594</v>
      </c>
      <c r="C1763" s="218"/>
      <c r="D1763" s="218"/>
      <c r="E1763" s="334" t="s">
        <v>173</v>
      </c>
      <c r="F1763" s="306">
        <f t="shared" si="27"/>
        <v>152.51050499999999</v>
      </c>
      <c r="G1763" s="335">
        <v>3.65</v>
      </c>
    </row>
    <row r="1764" spans="1:7" ht="15">
      <c r="A1764" s="334" t="s">
        <v>21595</v>
      </c>
      <c r="B1764" s="334" t="s">
        <v>21596</v>
      </c>
      <c r="C1764" s="218"/>
      <c r="D1764" s="218"/>
      <c r="E1764" s="334" t="s">
        <v>173</v>
      </c>
      <c r="F1764" s="306">
        <f t="shared" si="27"/>
        <v>84.403073999999989</v>
      </c>
      <c r="G1764" s="335">
        <v>2.02</v>
      </c>
    </row>
    <row r="1765" spans="1:7" ht="15">
      <c r="A1765" s="334" t="s">
        <v>21597</v>
      </c>
      <c r="B1765" s="334" t="s">
        <v>21598</v>
      </c>
      <c r="C1765" s="218"/>
      <c r="D1765" s="218"/>
      <c r="E1765" s="334" t="s">
        <v>173</v>
      </c>
      <c r="F1765" s="306">
        <f t="shared" si="27"/>
        <v>101.534391</v>
      </c>
      <c r="G1765" s="335">
        <v>2.4300000000000002</v>
      </c>
    </row>
    <row r="1766" spans="1:7" ht="15">
      <c r="A1766" s="334" t="s">
        <v>3229</v>
      </c>
      <c r="B1766" s="334" t="s">
        <v>3230</v>
      </c>
      <c r="C1766" s="218"/>
      <c r="D1766" s="218"/>
      <c r="E1766" s="334" t="s">
        <v>23447</v>
      </c>
      <c r="F1766" s="306">
        <f t="shared" si="27"/>
        <v>68.107430999999991</v>
      </c>
      <c r="G1766" s="335">
        <v>1.63</v>
      </c>
    </row>
    <row r="1767" spans="1:7" ht="15">
      <c r="A1767" s="334" t="s">
        <v>3231</v>
      </c>
      <c r="B1767" s="334" t="s">
        <v>3232</v>
      </c>
      <c r="C1767" s="218"/>
      <c r="D1767" s="218"/>
      <c r="E1767" s="334" t="s">
        <v>23447</v>
      </c>
      <c r="F1767" s="306">
        <f t="shared" si="27"/>
        <v>68.107430999999991</v>
      </c>
      <c r="G1767" s="335">
        <v>1.63</v>
      </c>
    </row>
    <row r="1768" spans="1:7" ht="15">
      <c r="A1768" s="334" t="s">
        <v>3233</v>
      </c>
      <c r="B1768" s="334" t="s">
        <v>3234</v>
      </c>
      <c r="C1768" s="218"/>
      <c r="D1768" s="218"/>
      <c r="E1768" s="334" t="s">
        <v>23447</v>
      </c>
      <c r="F1768" s="306">
        <f t="shared" si="27"/>
        <v>68.107430999999991</v>
      </c>
      <c r="G1768" s="335">
        <v>1.63</v>
      </c>
    </row>
    <row r="1769" spans="1:7" ht="15">
      <c r="A1769" s="334" t="s">
        <v>3235</v>
      </c>
      <c r="B1769" s="334" t="s">
        <v>21599</v>
      </c>
      <c r="C1769" s="218"/>
      <c r="D1769" s="218"/>
      <c r="E1769" s="334" t="s">
        <v>23447</v>
      </c>
      <c r="F1769" s="306">
        <f t="shared" si="27"/>
        <v>54.318809999999999</v>
      </c>
      <c r="G1769" s="335">
        <v>1.3</v>
      </c>
    </row>
    <row r="1770" spans="1:7" ht="15">
      <c r="A1770" s="334" t="s">
        <v>3236</v>
      </c>
      <c r="B1770" s="334" t="s">
        <v>3237</v>
      </c>
      <c r="C1770" s="218"/>
      <c r="D1770" s="218"/>
      <c r="E1770" s="334" t="s">
        <v>1677</v>
      </c>
      <c r="F1770" s="306">
        <f t="shared" si="27"/>
        <v>6806.9825669999991</v>
      </c>
      <c r="G1770" s="335">
        <v>162.91</v>
      </c>
    </row>
    <row r="1771" spans="1:7" ht="15">
      <c r="A1771" s="334" t="s">
        <v>3238</v>
      </c>
      <c r="B1771" s="334" t="s">
        <v>3239</v>
      </c>
      <c r="C1771" s="218"/>
      <c r="D1771" s="218"/>
      <c r="E1771" s="334" t="s">
        <v>23447</v>
      </c>
      <c r="F1771" s="306">
        <f t="shared" si="27"/>
        <v>54.318809999999999</v>
      </c>
      <c r="G1771" s="335">
        <v>1.3</v>
      </c>
    </row>
    <row r="1772" spans="1:7" ht="15">
      <c r="A1772" s="334" t="s">
        <v>3240</v>
      </c>
      <c r="B1772" s="334" t="s">
        <v>3241</v>
      </c>
      <c r="C1772" s="218"/>
      <c r="D1772" s="218"/>
      <c r="E1772" s="334" t="s">
        <v>23447</v>
      </c>
      <c r="F1772" s="306">
        <f t="shared" si="27"/>
        <v>101.95222799999999</v>
      </c>
      <c r="G1772" s="335">
        <v>2.44</v>
      </c>
    </row>
    <row r="1773" spans="1:7" ht="15">
      <c r="A1773" s="334" t="s">
        <v>3242</v>
      </c>
      <c r="B1773" s="334" t="s">
        <v>3243</v>
      </c>
      <c r="C1773" s="218"/>
      <c r="D1773" s="218"/>
      <c r="E1773" s="334" t="s">
        <v>23447</v>
      </c>
      <c r="F1773" s="306">
        <f t="shared" si="27"/>
        <v>101.95222799999999</v>
      </c>
      <c r="G1773" s="335">
        <v>2.44</v>
      </c>
    </row>
    <row r="1774" spans="1:7" ht="15">
      <c r="A1774" s="334" t="s">
        <v>3244</v>
      </c>
      <c r="B1774" s="334" t="s">
        <v>3245</v>
      </c>
      <c r="C1774" s="218"/>
      <c r="D1774" s="218"/>
      <c r="E1774" s="334" t="s">
        <v>23447</v>
      </c>
      <c r="F1774" s="306">
        <f t="shared" si="27"/>
        <v>101.95222799999999</v>
      </c>
      <c r="G1774" s="335">
        <v>2.44</v>
      </c>
    </row>
    <row r="1775" spans="1:7" ht="15">
      <c r="A1775" s="334" t="s">
        <v>3246</v>
      </c>
      <c r="B1775" s="334" t="s">
        <v>3247</v>
      </c>
      <c r="C1775" s="218"/>
      <c r="D1775" s="218"/>
      <c r="E1775" s="334" t="s">
        <v>23447</v>
      </c>
      <c r="F1775" s="306">
        <f t="shared" si="27"/>
        <v>101.95222799999999</v>
      </c>
      <c r="G1775" s="335">
        <v>2.44</v>
      </c>
    </row>
    <row r="1776" spans="1:7" ht="15">
      <c r="A1776" s="334" t="s">
        <v>3248</v>
      </c>
      <c r="B1776" s="334" t="s">
        <v>3249</v>
      </c>
      <c r="C1776" s="218"/>
      <c r="D1776" s="218"/>
      <c r="E1776" s="334" t="s">
        <v>23447</v>
      </c>
      <c r="F1776" s="306">
        <f t="shared" si="27"/>
        <v>128.27595899999997</v>
      </c>
      <c r="G1776" s="335">
        <v>3.07</v>
      </c>
    </row>
    <row r="1777" spans="1:7" ht="15">
      <c r="A1777" s="334" t="s">
        <v>3250</v>
      </c>
      <c r="B1777" s="334" t="s">
        <v>3251</v>
      </c>
      <c r="C1777" s="218"/>
      <c r="D1777" s="218"/>
      <c r="E1777" s="334" t="s">
        <v>23447</v>
      </c>
      <c r="F1777" s="306">
        <f t="shared" si="27"/>
        <v>101.95222799999999</v>
      </c>
      <c r="G1777" s="335">
        <v>2.44</v>
      </c>
    </row>
    <row r="1778" spans="1:7" ht="15">
      <c r="A1778" s="334" t="s">
        <v>3252</v>
      </c>
      <c r="B1778" s="334" t="s">
        <v>3253</v>
      </c>
      <c r="C1778" s="218"/>
      <c r="D1778" s="218"/>
      <c r="E1778" s="334" t="s">
        <v>23447</v>
      </c>
      <c r="F1778" s="306">
        <f t="shared" si="27"/>
        <v>128.27595899999997</v>
      </c>
      <c r="G1778" s="335">
        <v>3.07</v>
      </c>
    </row>
    <row r="1779" spans="1:7" ht="15">
      <c r="A1779" s="334" t="s">
        <v>3254</v>
      </c>
      <c r="B1779" s="334" t="s">
        <v>3255</v>
      </c>
      <c r="C1779" s="218"/>
      <c r="D1779" s="218"/>
      <c r="E1779" s="334" t="s">
        <v>173</v>
      </c>
      <c r="F1779" s="306">
        <f t="shared" si="27"/>
        <v>41.783699999999996</v>
      </c>
      <c r="G1779" s="335">
        <v>1</v>
      </c>
    </row>
    <row r="1780" spans="1:7" ht="15">
      <c r="A1780" s="334" t="s">
        <v>3256</v>
      </c>
      <c r="B1780" s="334" t="s">
        <v>3257</v>
      </c>
      <c r="C1780" s="218"/>
      <c r="D1780" s="218"/>
      <c r="E1780" s="334" t="s">
        <v>173</v>
      </c>
      <c r="F1780" s="306">
        <f t="shared" si="27"/>
        <v>41.783699999999996</v>
      </c>
      <c r="G1780" s="335">
        <v>1</v>
      </c>
    </row>
    <row r="1781" spans="1:7" ht="15">
      <c r="A1781" s="334" t="s">
        <v>3258</v>
      </c>
      <c r="B1781" s="334" t="s">
        <v>3259</v>
      </c>
      <c r="C1781" s="218"/>
      <c r="D1781" s="218"/>
      <c r="E1781" s="334" t="s">
        <v>173</v>
      </c>
      <c r="F1781" s="306">
        <f t="shared" si="27"/>
        <v>41.783699999999996</v>
      </c>
      <c r="G1781" s="335">
        <v>1</v>
      </c>
    </row>
    <row r="1782" spans="1:7" ht="15">
      <c r="A1782" s="334" t="s">
        <v>3260</v>
      </c>
      <c r="B1782" s="334" t="s">
        <v>3261</v>
      </c>
      <c r="C1782" s="218"/>
      <c r="D1782" s="218"/>
      <c r="E1782" s="334" t="s">
        <v>173</v>
      </c>
      <c r="F1782" s="306">
        <f t="shared" si="27"/>
        <v>41.783699999999996</v>
      </c>
      <c r="G1782" s="335">
        <v>1</v>
      </c>
    </row>
    <row r="1783" spans="1:7" ht="15">
      <c r="A1783" s="334" t="s">
        <v>3262</v>
      </c>
      <c r="B1783" s="334" t="s">
        <v>3263</v>
      </c>
      <c r="C1783" s="218"/>
      <c r="D1783" s="218"/>
      <c r="E1783" s="334" t="s">
        <v>1677</v>
      </c>
      <c r="F1783" s="306">
        <f t="shared" si="27"/>
        <v>6806.9825669999991</v>
      </c>
      <c r="G1783" s="335">
        <v>162.91</v>
      </c>
    </row>
    <row r="1784" spans="1:7" ht="15">
      <c r="A1784" s="334" t="s">
        <v>3264</v>
      </c>
      <c r="B1784" s="334" t="s">
        <v>3265</v>
      </c>
      <c r="C1784" s="218"/>
      <c r="D1784" s="218"/>
      <c r="E1784" s="334" t="s">
        <v>1677</v>
      </c>
      <c r="F1784" s="306">
        <f t="shared" si="27"/>
        <v>6806.9825669999991</v>
      </c>
      <c r="G1784" s="335">
        <v>162.91</v>
      </c>
    </row>
    <row r="1785" spans="1:7" ht="15">
      <c r="A1785" s="334" t="s">
        <v>3266</v>
      </c>
      <c r="B1785" s="334" t="s">
        <v>3267</v>
      </c>
      <c r="C1785" s="218"/>
      <c r="D1785" s="218"/>
      <c r="E1785" s="334" t="s">
        <v>1677</v>
      </c>
      <c r="F1785" s="306">
        <f t="shared" si="27"/>
        <v>6806.9825669999991</v>
      </c>
      <c r="G1785" s="335">
        <v>162.91</v>
      </c>
    </row>
    <row r="1786" spans="1:7" ht="15">
      <c r="A1786" s="334" t="s">
        <v>3268</v>
      </c>
      <c r="B1786" s="334" t="s">
        <v>3269</v>
      </c>
      <c r="C1786" s="218"/>
      <c r="D1786" s="218"/>
      <c r="E1786" s="334" t="s">
        <v>1677</v>
      </c>
      <c r="F1786" s="306">
        <f t="shared" si="27"/>
        <v>13505.745351</v>
      </c>
      <c r="G1786" s="335">
        <v>323.23</v>
      </c>
    </row>
    <row r="1787" spans="1:7" ht="15">
      <c r="A1787" s="334" t="s">
        <v>21600</v>
      </c>
      <c r="B1787" s="334" t="s">
        <v>21601</v>
      </c>
      <c r="C1787" s="218"/>
      <c r="D1787" s="218"/>
      <c r="E1787" s="334" t="s">
        <v>1677</v>
      </c>
      <c r="F1787" s="306">
        <f t="shared" si="27"/>
        <v>5402.2145729999993</v>
      </c>
      <c r="G1787" s="335">
        <v>129.29</v>
      </c>
    </row>
    <row r="1788" spans="1:7" ht="15">
      <c r="A1788" s="334" t="s">
        <v>21602</v>
      </c>
      <c r="B1788" s="334" t="s">
        <v>21603</v>
      </c>
      <c r="C1788" s="218"/>
      <c r="D1788" s="218"/>
      <c r="E1788" s="334" t="s">
        <v>1677</v>
      </c>
      <c r="F1788" s="306">
        <f t="shared" si="27"/>
        <v>2700.8983679999997</v>
      </c>
      <c r="G1788" s="335">
        <v>64.64</v>
      </c>
    </row>
    <row r="1789" spans="1:7" ht="15">
      <c r="A1789" s="334" t="s">
        <v>3270</v>
      </c>
      <c r="B1789" s="334" t="s">
        <v>3271</v>
      </c>
      <c r="C1789" s="218"/>
      <c r="D1789" s="218"/>
      <c r="E1789" s="334" t="s">
        <v>23447</v>
      </c>
      <c r="F1789" s="306">
        <f t="shared" si="27"/>
        <v>416.58348899999999</v>
      </c>
      <c r="G1789" s="335">
        <v>9.9700000000000006</v>
      </c>
    </row>
    <row r="1790" spans="1:7" ht="15">
      <c r="A1790" s="334" t="s">
        <v>3272</v>
      </c>
      <c r="B1790" s="334" t="s">
        <v>3273</v>
      </c>
      <c r="C1790" s="218"/>
      <c r="D1790" s="218"/>
      <c r="E1790" s="334" t="s">
        <v>23447</v>
      </c>
      <c r="F1790" s="306">
        <f t="shared" si="27"/>
        <v>391.51326899999992</v>
      </c>
      <c r="G1790" s="335">
        <v>9.3699999999999992</v>
      </c>
    </row>
    <row r="1791" spans="1:7" ht="15">
      <c r="A1791" s="334" t="s">
        <v>3274</v>
      </c>
      <c r="B1791" s="334" t="s">
        <v>3275</v>
      </c>
      <c r="C1791" s="218"/>
      <c r="D1791" s="218"/>
      <c r="E1791" s="334" t="s">
        <v>23447</v>
      </c>
      <c r="F1791" s="306">
        <f t="shared" si="27"/>
        <v>475.91634299999998</v>
      </c>
      <c r="G1791" s="335">
        <v>11.39</v>
      </c>
    </row>
    <row r="1792" spans="1:7" ht="15">
      <c r="A1792" s="334" t="s">
        <v>3276</v>
      </c>
      <c r="B1792" s="334" t="s">
        <v>3277</v>
      </c>
      <c r="C1792" s="218"/>
      <c r="D1792" s="218"/>
      <c r="E1792" s="334" t="s">
        <v>23447</v>
      </c>
      <c r="F1792" s="306">
        <f t="shared" si="27"/>
        <v>564.07994999999994</v>
      </c>
      <c r="G1792" s="335">
        <v>13.5</v>
      </c>
    </row>
    <row r="1793" spans="1:7" ht="15">
      <c r="A1793" s="334" t="s">
        <v>3278</v>
      </c>
      <c r="B1793" s="334" t="s">
        <v>3279</v>
      </c>
      <c r="C1793" s="218"/>
      <c r="D1793" s="218"/>
      <c r="E1793" s="334" t="s">
        <v>23447</v>
      </c>
      <c r="F1793" s="306">
        <f t="shared" si="27"/>
        <v>172.148844</v>
      </c>
      <c r="G1793" s="335">
        <v>4.12</v>
      </c>
    </row>
    <row r="1794" spans="1:7" ht="15">
      <c r="A1794" s="334" t="s">
        <v>3280</v>
      </c>
      <c r="B1794" s="334" t="s">
        <v>3281</v>
      </c>
      <c r="C1794" s="218"/>
      <c r="D1794" s="218"/>
      <c r="E1794" s="334" t="s">
        <v>23447</v>
      </c>
      <c r="F1794" s="306">
        <f t="shared" si="27"/>
        <v>172.148844</v>
      </c>
      <c r="G1794" s="335">
        <v>4.12</v>
      </c>
    </row>
    <row r="1795" spans="1:7" ht="15">
      <c r="A1795" s="334" t="s">
        <v>3282</v>
      </c>
      <c r="B1795" s="334" t="s">
        <v>3283</v>
      </c>
      <c r="C1795" s="218"/>
      <c r="D1795" s="218"/>
      <c r="E1795" s="334" t="s">
        <v>23447</v>
      </c>
      <c r="F1795" s="306">
        <f t="shared" si="27"/>
        <v>172.148844</v>
      </c>
      <c r="G1795" s="335">
        <v>4.12</v>
      </c>
    </row>
    <row r="1796" spans="1:7" ht="15">
      <c r="A1796" s="334" t="s">
        <v>3284</v>
      </c>
      <c r="B1796" s="334" t="s">
        <v>3285</v>
      </c>
      <c r="C1796" s="218"/>
      <c r="D1796" s="218"/>
      <c r="E1796" s="334" t="s">
        <v>23447</v>
      </c>
      <c r="F1796" s="306">
        <f t="shared" ref="F1796:F1859" si="28">G1796*$G$1</f>
        <v>160.44940799999998</v>
      </c>
      <c r="G1796" s="335">
        <v>3.84</v>
      </c>
    </row>
    <row r="1797" spans="1:7" ht="15">
      <c r="A1797" s="334" t="s">
        <v>3286</v>
      </c>
      <c r="B1797" s="334" t="s">
        <v>3287</v>
      </c>
      <c r="C1797" s="218"/>
      <c r="D1797" s="218"/>
      <c r="E1797" s="334" t="s">
        <v>23447</v>
      </c>
      <c r="F1797" s="306">
        <f t="shared" si="28"/>
        <v>128.69379599999999</v>
      </c>
      <c r="G1797" s="335">
        <v>3.08</v>
      </c>
    </row>
    <row r="1798" spans="1:7" ht="15">
      <c r="A1798" s="334" t="s">
        <v>3288</v>
      </c>
      <c r="B1798" s="334" t="s">
        <v>3289</v>
      </c>
      <c r="C1798" s="218"/>
      <c r="D1798" s="218"/>
      <c r="E1798" s="334" t="s">
        <v>23447</v>
      </c>
      <c r="F1798" s="306">
        <f t="shared" si="28"/>
        <v>128.69379599999999</v>
      </c>
      <c r="G1798" s="335">
        <v>3.08</v>
      </c>
    </row>
    <row r="1799" spans="1:7" ht="15">
      <c r="A1799" s="334" t="s">
        <v>3290</v>
      </c>
      <c r="B1799" s="334" t="s">
        <v>21604</v>
      </c>
      <c r="C1799" s="218"/>
      <c r="D1799" s="218"/>
      <c r="E1799" s="334" t="s">
        <v>23447</v>
      </c>
      <c r="F1799" s="306">
        <f t="shared" si="28"/>
        <v>539.42756699999995</v>
      </c>
      <c r="G1799" s="335">
        <v>12.91</v>
      </c>
    </row>
    <row r="1800" spans="1:7" ht="15">
      <c r="A1800" s="334" t="s">
        <v>3291</v>
      </c>
      <c r="B1800" s="334" t="s">
        <v>21605</v>
      </c>
      <c r="C1800" s="218"/>
      <c r="D1800" s="218"/>
      <c r="E1800" s="334" t="s">
        <v>23447</v>
      </c>
      <c r="F1800" s="306">
        <f t="shared" si="28"/>
        <v>597.50690999999995</v>
      </c>
      <c r="G1800" s="335">
        <v>14.3</v>
      </c>
    </row>
    <row r="1801" spans="1:7" ht="15">
      <c r="A1801" s="334" t="s">
        <v>3292</v>
      </c>
      <c r="B1801" s="334" t="s">
        <v>3293</v>
      </c>
      <c r="C1801" s="218"/>
      <c r="D1801" s="218"/>
      <c r="E1801" s="334" t="s">
        <v>23447</v>
      </c>
      <c r="F1801" s="306">
        <f t="shared" si="28"/>
        <v>526.47461999999996</v>
      </c>
      <c r="G1801" s="335">
        <v>12.6</v>
      </c>
    </row>
    <row r="1802" spans="1:7" ht="15">
      <c r="A1802" s="334" t="s">
        <v>3294</v>
      </c>
      <c r="B1802" s="334" t="s">
        <v>3295</v>
      </c>
      <c r="C1802" s="218"/>
      <c r="D1802" s="218"/>
      <c r="E1802" s="334" t="s">
        <v>23447</v>
      </c>
      <c r="F1802" s="306">
        <f t="shared" si="28"/>
        <v>624.66631499999994</v>
      </c>
      <c r="G1802" s="335">
        <v>14.95</v>
      </c>
    </row>
    <row r="1803" spans="1:7" ht="15">
      <c r="A1803" s="334" t="s">
        <v>3296</v>
      </c>
      <c r="B1803" s="334" t="s">
        <v>3297</v>
      </c>
      <c r="C1803" s="218"/>
      <c r="D1803" s="218"/>
      <c r="E1803" s="334" t="s">
        <v>23447</v>
      </c>
      <c r="F1803" s="306">
        <f t="shared" si="28"/>
        <v>128.69379599999999</v>
      </c>
      <c r="G1803" s="335">
        <v>3.08</v>
      </c>
    </row>
    <row r="1804" spans="1:7" ht="15">
      <c r="A1804" s="334" t="s">
        <v>3298</v>
      </c>
      <c r="B1804" s="334" t="s">
        <v>3299</v>
      </c>
      <c r="C1804" s="218"/>
      <c r="D1804" s="218"/>
      <c r="E1804" s="334" t="s">
        <v>23447</v>
      </c>
      <c r="F1804" s="306">
        <f t="shared" si="28"/>
        <v>207.24715199999997</v>
      </c>
      <c r="G1804" s="335">
        <v>4.96</v>
      </c>
    </row>
    <row r="1805" spans="1:7" ht="15">
      <c r="A1805" s="334" t="s">
        <v>3300</v>
      </c>
      <c r="B1805" s="334" t="s">
        <v>3301</v>
      </c>
      <c r="C1805" s="218"/>
      <c r="D1805" s="218"/>
      <c r="E1805" s="334" t="s">
        <v>23447</v>
      </c>
      <c r="F1805" s="306">
        <f t="shared" si="28"/>
        <v>229.81034999999997</v>
      </c>
      <c r="G1805" s="335">
        <v>5.5</v>
      </c>
    </row>
    <row r="1806" spans="1:7" ht="15">
      <c r="A1806" s="334" t="s">
        <v>3302</v>
      </c>
      <c r="B1806" s="334" t="s">
        <v>3303</v>
      </c>
      <c r="C1806" s="218"/>
      <c r="D1806" s="218"/>
      <c r="E1806" s="334" t="s">
        <v>23447</v>
      </c>
      <c r="F1806" s="306">
        <f t="shared" si="28"/>
        <v>207.24715199999997</v>
      </c>
      <c r="G1806" s="335">
        <v>4.96</v>
      </c>
    </row>
    <row r="1807" spans="1:7" ht="15">
      <c r="A1807" s="334" t="s">
        <v>3304</v>
      </c>
      <c r="B1807" s="334" t="s">
        <v>3305</v>
      </c>
      <c r="C1807" s="218"/>
      <c r="D1807" s="218"/>
      <c r="E1807" s="334" t="s">
        <v>23447</v>
      </c>
      <c r="F1807" s="306">
        <f t="shared" si="28"/>
        <v>207.24715199999997</v>
      </c>
      <c r="G1807" s="335">
        <v>4.96</v>
      </c>
    </row>
    <row r="1808" spans="1:7" ht="15">
      <c r="A1808" s="334" t="s">
        <v>3306</v>
      </c>
      <c r="B1808" s="334" t="s">
        <v>3307</v>
      </c>
      <c r="C1808" s="218"/>
      <c r="D1808" s="218"/>
      <c r="E1808" s="334" t="s">
        <v>23447</v>
      </c>
      <c r="F1808" s="306">
        <f t="shared" si="28"/>
        <v>229.81034999999997</v>
      </c>
      <c r="G1808" s="335">
        <v>5.5</v>
      </c>
    </row>
    <row r="1809" spans="1:7" ht="15">
      <c r="A1809" s="334" t="s">
        <v>3308</v>
      </c>
      <c r="B1809" s="334" t="s">
        <v>3309</v>
      </c>
      <c r="C1809" s="218"/>
      <c r="D1809" s="218"/>
      <c r="E1809" s="334" t="s">
        <v>23447</v>
      </c>
      <c r="F1809" s="306">
        <f t="shared" si="28"/>
        <v>258.22326599999997</v>
      </c>
      <c r="G1809" s="335">
        <v>6.18</v>
      </c>
    </row>
    <row r="1810" spans="1:7" ht="15">
      <c r="A1810" s="334" t="s">
        <v>3310</v>
      </c>
      <c r="B1810" s="334" t="s">
        <v>3311</v>
      </c>
      <c r="C1810" s="218"/>
      <c r="D1810" s="218"/>
      <c r="E1810" s="334" t="s">
        <v>23447</v>
      </c>
      <c r="F1810" s="306">
        <f t="shared" si="28"/>
        <v>452.51747099999994</v>
      </c>
      <c r="G1810" s="335">
        <v>10.83</v>
      </c>
    </row>
    <row r="1811" spans="1:7" ht="15">
      <c r="A1811" s="334" t="s">
        <v>3312</v>
      </c>
      <c r="B1811" s="334" t="s">
        <v>3313</v>
      </c>
      <c r="C1811" s="218"/>
      <c r="D1811" s="218"/>
      <c r="E1811" s="334" t="s">
        <v>23447</v>
      </c>
      <c r="F1811" s="306">
        <f t="shared" si="28"/>
        <v>437.89317599999998</v>
      </c>
      <c r="G1811" s="335">
        <v>10.48</v>
      </c>
    </row>
    <row r="1812" spans="1:7" ht="15">
      <c r="A1812" s="334" t="s">
        <v>3314</v>
      </c>
      <c r="B1812" s="334" t="s">
        <v>3315</v>
      </c>
      <c r="C1812" s="218"/>
      <c r="D1812" s="218"/>
      <c r="E1812" s="334" t="s">
        <v>23447</v>
      </c>
      <c r="F1812" s="306">
        <f t="shared" si="28"/>
        <v>190.95150899999999</v>
      </c>
      <c r="G1812" s="335">
        <v>4.57</v>
      </c>
    </row>
    <row r="1813" spans="1:7" ht="15">
      <c r="A1813" s="334" t="s">
        <v>3316</v>
      </c>
      <c r="B1813" s="334" t="s">
        <v>3317</v>
      </c>
      <c r="C1813" s="218"/>
      <c r="D1813" s="218"/>
      <c r="E1813" s="334" t="s">
        <v>23447</v>
      </c>
      <c r="F1813" s="306">
        <f t="shared" si="28"/>
        <v>306.27452099999999</v>
      </c>
      <c r="G1813" s="335">
        <v>7.33</v>
      </c>
    </row>
    <row r="1814" spans="1:7" ht="15">
      <c r="A1814" s="334" t="s">
        <v>3318</v>
      </c>
      <c r="B1814" s="334" t="s">
        <v>3319</v>
      </c>
      <c r="C1814" s="218"/>
      <c r="D1814" s="218"/>
      <c r="E1814" s="334" t="s">
        <v>23447</v>
      </c>
      <c r="F1814" s="306">
        <f t="shared" si="28"/>
        <v>603.35662799999989</v>
      </c>
      <c r="G1814" s="335">
        <v>14.44</v>
      </c>
    </row>
    <row r="1815" spans="1:7" ht="15">
      <c r="A1815" s="334" t="s">
        <v>3320</v>
      </c>
      <c r="B1815" s="334" t="s">
        <v>21606</v>
      </c>
      <c r="C1815" s="218"/>
      <c r="D1815" s="218"/>
      <c r="E1815" s="334" t="s">
        <v>23447</v>
      </c>
      <c r="F1815" s="306">
        <f t="shared" si="28"/>
        <v>377.72464799999995</v>
      </c>
      <c r="G1815" s="335">
        <v>9.0399999999999991</v>
      </c>
    </row>
    <row r="1816" spans="1:7" ht="15">
      <c r="A1816" s="334" t="s">
        <v>3321</v>
      </c>
      <c r="B1816" s="334" t="s">
        <v>3322</v>
      </c>
      <c r="C1816" s="218"/>
      <c r="D1816" s="218"/>
      <c r="E1816" s="334" t="s">
        <v>23447</v>
      </c>
      <c r="F1816" s="306">
        <f t="shared" si="28"/>
        <v>142.482417</v>
      </c>
      <c r="G1816" s="335">
        <v>3.41</v>
      </c>
    </row>
    <row r="1817" spans="1:7" ht="15">
      <c r="A1817" s="334" t="s">
        <v>3323</v>
      </c>
      <c r="B1817" s="334" t="s">
        <v>3324</v>
      </c>
      <c r="C1817" s="218"/>
      <c r="D1817" s="218"/>
      <c r="E1817" s="334" t="s">
        <v>23447</v>
      </c>
      <c r="F1817" s="306">
        <f t="shared" si="28"/>
        <v>142.482417</v>
      </c>
      <c r="G1817" s="335">
        <v>3.41</v>
      </c>
    </row>
    <row r="1818" spans="1:7" ht="15">
      <c r="A1818" s="334" t="s">
        <v>3325</v>
      </c>
      <c r="B1818" s="334" t="s">
        <v>3326</v>
      </c>
      <c r="C1818" s="218"/>
      <c r="D1818" s="218"/>
      <c r="E1818" s="334" t="s">
        <v>23447</v>
      </c>
      <c r="F1818" s="306">
        <f t="shared" si="28"/>
        <v>465.470418</v>
      </c>
      <c r="G1818" s="335">
        <v>11.14</v>
      </c>
    </row>
    <row r="1819" spans="1:7" ht="15">
      <c r="A1819" s="334" t="s">
        <v>3327</v>
      </c>
      <c r="B1819" s="334" t="s">
        <v>21607</v>
      </c>
      <c r="C1819" s="218"/>
      <c r="D1819" s="218"/>
      <c r="E1819" s="334" t="s">
        <v>23447</v>
      </c>
      <c r="F1819" s="306">
        <f t="shared" si="28"/>
        <v>1908.6794159999997</v>
      </c>
      <c r="G1819" s="335">
        <v>45.68</v>
      </c>
    </row>
    <row r="1820" spans="1:7" ht="15">
      <c r="A1820" s="334" t="s">
        <v>21608</v>
      </c>
      <c r="B1820" s="334" t="s">
        <v>21609</v>
      </c>
      <c r="C1820" s="218"/>
      <c r="D1820" s="218"/>
      <c r="E1820" s="334" t="s">
        <v>23447</v>
      </c>
      <c r="F1820" s="306">
        <f t="shared" si="28"/>
        <v>1908.6794159999997</v>
      </c>
      <c r="G1820" s="335">
        <v>45.68</v>
      </c>
    </row>
    <row r="1821" spans="1:7" ht="15">
      <c r="A1821" s="334" t="s">
        <v>21610</v>
      </c>
      <c r="B1821" s="334" t="s">
        <v>21611</v>
      </c>
      <c r="C1821" s="218"/>
      <c r="D1821" s="218"/>
      <c r="E1821" s="334" t="s">
        <v>23447</v>
      </c>
      <c r="F1821" s="306">
        <f t="shared" si="28"/>
        <v>2301.8640329999998</v>
      </c>
      <c r="G1821" s="335">
        <v>55.09</v>
      </c>
    </row>
    <row r="1822" spans="1:7" ht="15">
      <c r="A1822" s="334" t="s">
        <v>21612</v>
      </c>
      <c r="B1822" s="334" t="s">
        <v>21613</v>
      </c>
      <c r="C1822" s="218"/>
      <c r="D1822" s="218"/>
      <c r="E1822" s="334" t="s">
        <v>23447</v>
      </c>
      <c r="F1822" s="306">
        <f t="shared" si="28"/>
        <v>2301.8640329999998</v>
      </c>
      <c r="G1822" s="335">
        <v>55.09</v>
      </c>
    </row>
    <row r="1823" spans="1:7" ht="15">
      <c r="A1823" s="334" t="s">
        <v>21614</v>
      </c>
      <c r="B1823" s="334" t="s">
        <v>21615</v>
      </c>
      <c r="C1823" s="218"/>
      <c r="D1823" s="218"/>
      <c r="E1823" s="334" t="s">
        <v>23447</v>
      </c>
      <c r="F1823" s="306">
        <f t="shared" si="28"/>
        <v>2301.8640329999998</v>
      </c>
      <c r="G1823" s="335">
        <v>55.09</v>
      </c>
    </row>
    <row r="1824" spans="1:7" ht="15">
      <c r="A1824" s="334" t="s">
        <v>21616</v>
      </c>
      <c r="B1824" s="334" t="s">
        <v>21617</v>
      </c>
      <c r="C1824" s="218"/>
      <c r="D1824" s="218"/>
      <c r="E1824" s="334" t="s">
        <v>23447</v>
      </c>
      <c r="F1824" s="306">
        <f t="shared" si="28"/>
        <v>1616.1935159999998</v>
      </c>
      <c r="G1824" s="335">
        <v>38.68</v>
      </c>
    </row>
    <row r="1825" spans="1:7" ht="15">
      <c r="A1825" s="334" t="s">
        <v>21618</v>
      </c>
      <c r="B1825" s="334" t="s">
        <v>21619</v>
      </c>
      <c r="C1825" s="218"/>
      <c r="D1825" s="218"/>
      <c r="E1825" s="334" t="s">
        <v>23447</v>
      </c>
      <c r="F1825" s="306">
        <f t="shared" si="28"/>
        <v>1616.1935159999998</v>
      </c>
      <c r="G1825" s="335">
        <v>38.68</v>
      </c>
    </row>
    <row r="1826" spans="1:7" ht="15">
      <c r="A1826" s="334" t="s">
        <v>21620</v>
      </c>
      <c r="B1826" s="334" t="s">
        <v>21621</v>
      </c>
      <c r="C1826" s="218"/>
      <c r="D1826" s="218"/>
      <c r="E1826" s="334" t="s">
        <v>23447</v>
      </c>
      <c r="F1826" s="306">
        <f t="shared" si="28"/>
        <v>1950.0452789999999</v>
      </c>
      <c r="G1826" s="335">
        <v>46.67</v>
      </c>
    </row>
    <row r="1827" spans="1:7" ht="15">
      <c r="A1827" s="334" t="s">
        <v>21622</v>
      </c>
      <c r="B1827" s="334" t="s">
        <v>21623</v>
      </c>
      <c r="C1827" s="218"/>
      <c r="D1827" s="218"/>
      <c r="E1827" s="334" t="s">
        <v>23447</v>
      </c>
      <c r="F1827" s="306">
        <f t="shared" si="28"/>
        <v>1950.0452789999999</v>
      </c>
      <c r="G1827" s="335">
        <v>46.67</v>
      </c>
    </row>
    <row r="1828" spans="1:7" ht="15">
      <c r="A1828" s="334" t="s">
        <v>21624</v>
      </c>
      <c r="B1828" s="334" t="s">
        <v>21625</v>
      </c>
      <c r="C1828" s="218"/>
      <c r="D1828" s="218"/>
      <c r="E1828" s="334" t="s">
        <v>23447</v>
      </c>
      <c r="F1828" s="306">
        <f t="shared" si="28"/>
        <v>1950.0452789999999</v>
      </c>
      <c r="G1828" s="335">
        <v>46.67</v>
      </c>
    </row>
    <row r="1829" spans="1:7" ht="15">
      <c r="A1829" s="334" t="s">
        <v>21626</v>
      </c>
      <c r="B1829" s="334" t="s">
        <v>21627</v>
      </c>
      <c r="C1829" s="218"/>
      <c r="D1829" s="218"/>
      <c r="E1829" s="334" t="s">
        <v>23447</v>
      </c>
      <c r="F1829" s="306">
        <f t="shared" si="28"/>
        <v>419.92618499999998</v>
      </c>
      <c r="G1829" s="335">
        <v>10.050000000000001</v>
      </c>
    </row>
    <row r="1830" spans="1:7" ht="15">
      <c r="A1830" s="334" t="s">
        <v>21628</v>
      </c>
      <c r="B1830" s="334" t="s">
        <v>21629</v>
      </c>
      <c r="C1830" s="218"/>
      <c r="D1830" s="218"/>
      <c r="E1830" s="334" t="s">
        <v>23447</v>
      </c>
      <c r="F1830" s="306">
        <f t="shared" si="28"/>
        <v>347.64038399999998</v>
      </c>
      <c r="G1830" s="335">
        <v>8.32</v>
      </c>
    </row>
    <row r="1831" spans="1:7" ht="15">
      <c r="A1831" s="334" t="s">
        <v>3328</v>
      </c>
      <c r="B1831" s="334" t="s">
        <v>21630</v>
      </c>
      <c r="C1831" s="218"/>
      <c r="D1831" s="218"/>
      <c r="E1831" s="334" t="s">
        <v>23447</v>
      </c>
      <c r="F1831" s="306">
        <f t="shared" si="28"/>
        <v>525.63894599999992</v>
      </c>
      <c r="G1831" s="335">
        <v>12.58</v>
      </c>
    </row>
    <row r="1832" spans="1:7" ht="15">
      <c r="A1832" s="334" t="s">
        <v>3329</v>
      </c>
      <c r="B1832" s="334" t="s">
        <v>21631</v>
      </c>
      <c r="C1832" s="218"/>
      <c r="D1832" s="218"/>
      <c r="E1832" s="334" t="s">
        <v>23447</v>
      </c>
      <c r="F1832" s="306">
        <f t="shared" si="28"/>
        <v>525.63894599999992</v>
      </c>
      <c r="G1832" s="335">
        <v>12.58</v>
      </c>
    </row>
    <row r="1833" spans="1:7" ht="15">
      <c r="A1833" s="334" t="s">
        <v>3330</v>
      </c>
      <c r="B1833" s="334" t="s">
        <v>21632</v>
      </c>
      <c r="C1833" s="218"/>
      <c r="D1833" s="218"/>
      <c r="E1833" s="334" t="s">
        <v>23447</v>
      </c>
      <c r="F1833" s="306">
        <f t="shared" si="28"/>
        <v>525.63894599999992</v>
      </c>
      <c r="G1833" s="335">
        <v>12.58</v>
      </c>
    </row>
    <row r="1834" spans="1:7" ht="15">
      <c r="A1834" s="334" t="s">
        <v>3331</v>
      </c>
      <c r="B1834" s="334" t="s">
        <v>21633</v>
      </c>
      <c r="C1834" s="218"/>
      <c r="D1834" s="218"/>
      <c r="E1834" s="334" t="s">
        <v>23447</v>
      </c>
      <c r="F1834" s="306">
        <f t="shared" si="28"/>
        <v>525.63894599999992</v>
      </c>
      <c r="G1834" s="335">
        <v>12.58</v>
      </c>
    </row>
    <row r="1835" spans="1:7" ht="15">
      <c r="A1835" s="334" t="s">
        <v>3332</v>
      </c>
      <c r="B1835" s="334" t="s">
        <v>21634</v>
      </c>
      <c r="C1835" s="218"/>
      <c r="D1835" s="218"/>
      <c r="E1835" s="334" t="s">
        <v>23447</v>
      </c>
      <c r="F1835" s="306">
        <f t="shared" si="28"/>
        <v>525.63894599999992</v>
      </c>
      <c r="G1835" s="335">
        <v>12.58</v>
      </c>
    </row>
    <row r="1836" spans="1:7" ht="15">
      <c r="A1836" s="334" t="s">
        <v>3333</v>
      </c>
      <c r="B1836" s="334" t="s">
        <v>21635</v>
      </c>
      <c r="C1836" s="218"/>
      <c r="D1836" s="218"/>
      <c r="E1836" s="334" t="s">
        <v>23447</v>
      </c>
      <c r="F1836" s="306">
        <f t="shared" si="28"/>
        <v>525.63894599999992</v>
      </c>
      <c r="G1836" s="335">
        <v>12.58</v>
      </c>
    </row>
    <row r="1837" spans="1:7" ht="15">
      <c r="A1837" s="334" t="s">
        <v>3334</v>
      </c>
      <c r="B1837" s="334" t="s">
        <v>21636</v>
      </c>
      <c r="C1837" s="218"/>
      <c r="D1837" s="218"/>
      <c r="E1837" s="334" t="s">
        <v>23447</v>
      </c>
      <c r="F1837" s="306">
        <f t="shared" si="28"/>
        <v>525.63894599999992</v>
      </c>
      <c r="G1837" s="335">
        <v>12.58</v>
      </c>
    </row>
    <row r="1838" spans="1:7" ht="15">
      <c r="A1838" s="334" t="s">
        <v>3335</v>
      </c>
      <c r="B1838" s="334" t="s">
        <v>21637</v>
      </c>
      <c r="C1838" s="218"/>
      <c r="D1838" s="218"/>
      <c r="E1838" s="334" t="s">
        <v>23447</v>
      </c>
      <c r="F1838" s="306">
        <f t="shared" si="28"/>
        <v>525.63894599999992</v>
      </c>
      <c r="G1838" s="335">
        <v>12.58</v>
      </c>
    </row>
    <row r="1839" spans="1:7" ht="15">
      <c r="A1839" s="334" t="s">
        <v>3336</v>
      </c>
      <c r="B1839" s="334" t="s">
        <v>21638</v>
      </c>
      <c r="C1839" s="218"/>
      <c r="D1839" s="218"/>
      <c r="E1839" s="334" t="s">
        <v>23447</v>
      </c>
      <c r="F1839" s="306">
        <f t="shared" si="28"/>
        <v>525.63894599999992</v>
      </c>
      <c r="G1839" s="335">
        <v>12.58</v>
      </c>
    </row>
    <row r="1840" spans="1:7" ht="15">
      <c r="A1840" s="334" t="s">
        <v>3337</v>
      </c>
      <c r="B1840" s="334" t="s">
        <v>21639</v>
      </c>
      <c r="C1840" s="218"/>
      <c r="D1840" s="218"/>
      <c r="E1840" s="334" t="s">
        <v>23447</v>
      </c>
      <c r="F1840" s="306">
        <f t="shared" si="28"/>
        <v>525.63894599999992</v>
      </c>
      <c r="G1840" s="335">
        <v>12.58</v>
      </c>
    </row>
    <row r="1841" spans="1:7" ht="15">
      <c r="A1841" s="334" t="s">
        <v>3338</v>
      </c>
      <c r="B1841" s="334" t="s">
        <v>21640</v>
      </c>
      <c r="C1841" s="218"/>
      <c r="D1841" s="218"/>
      <c r="E1841" s="334" t="s">
        <v>23447</v>
      </c>
      <c r="F1841" s="306">
        <f t="shared" si="28"/>
        <v>525.63894599999992</v>
      </c>
      <c r="G1841" s="335">
        <v>12.58</v>
      </c>
    </row>
    <row r="1842" spans="1:7" ht="15">
      <c r="A1842" s="334" t="s">
        <v>3339</v>
      </c>
      <c r="B1842" s="334" t="s">
        <v>21641</v>
      </c>
      <c r="C1842" s="218"/>
      <c r="D1842" s="218"/>
      <c r="E1842" s="334" t="s">
        <v>23447</v>
      </c>
      <c r="F1842" s="306">
        <f t="shared" si="28"/>
        <v>525.63894599999992</v>
      </c>
      <c r="G1842" s="335">
        <v>12.58</v>
      </c>
    </row>
    <row r="1843" spans="1:7" ht="15">
      <c r="A1843" s="334" t="s">
        <v>3340</v>
      </c>
      <c r="B1843" s="334" t="s">
        <v>21642</v>
      </c>
      <c r="C1843" s="218"/>
      <c r="D1843" s="218"/>
      <c r="E1843" s="334" t="s">
        <v>23447</v>
      </c>
      <c r="F1843" s="306">
        <f t="shared" si="28"/>
        <v>525.63894599999992</v>
      </c>
      <c r="G1843" s="335">
        <v>12.58</v>
      </c>
    </row>
    <row r="1844" spans="1:7" ht="15">
      <c r="A1844" s="334" t="s">
        <v>3341</v>
      </c>
      <c r="B1844" s="334" t="s">
        <v>21643</v>
      </c>
      <c r="C1844" s="218"/>
      <c r="D1844" s="218"/>
      <c r="E1844" s="334" t="s">
        <v>23447</v>
      </c>
      <c r="F1844" s="306">
        <f t="shared" si="28"/>
        <v>525.63894599999992</v>
      </c>
      <c r="G1844" s="335">
        <v>12.58</v>
      </c>
    </row>
    <row r="1845" spans="1:7" ht="15">
      <c r="A1845" s="334" t="s">
        <v>3342</v>
      </c>
      <c r="B1845" s="334" t="s">
        <v>21644</v>
      </c>
      <c r="C1845" s="218"/>
      <c r="D1845" s="218"/>
      <c r="E1845" s="334" t="s">
        <v>23447</v>
      </c>
      <c r="F1845" s="306">
        <f t="shared" si="28"/>
        <v>525.63894599999992</v>
      </c>
      <c r="G1845" s="335">
        <v>12.58</v>
      </c>
    </row>
    <row r="1846" spans="1:7" ht="15">
      <c r="A1846" s="334" t="s">
        <v>3343</v>
      </c>
      <c r="B1846" s="334" t="s">
        <v>21645</v>
      </c>
      <c r="C1846" s="218"/>
      <c r="D1846" s="218"/>
      <c r="E1846" s="334" t="s">
        <v>23447</v>
      </c>
      <c r="F1846" s="306">
        <f t="shared" si="28"/>
        <v>525.63894599999992</v>
      </c>
      <c r="G1846" s="335">
        <v>12.58</v>
      </c>
    </row>
    <row r="1847" spans="1:7" ht="15">
      <c r="A1847" s="334" t="s">
        <v>3344</v>
      </c>
      <c r="B1847" s="334" t="s">
        <v>21646</v>
      </c>
      <c r="C1847" s="218"/>
      <c r="D1847" s="218"/>
      <c r="E1847" s="334" t="s">
        <v>23447</v>
      </c>
      <c r="F1847" s="306">
        <f t="shared" si="28"/>
        <v>525.63894599999992</v>
      </c>
      <c r="G1847" s="335">
        <v>12.58</v>
      </c>
    </row>
    <row r="1848" spans="1:7" ht="15">
      <c r="A1848" s="334" t="s">
        <v>3345</v>
      </c>
      <c r="B1848" s="334" t="s">
        <v>21647</v>
      </c>
      <c r="C1848" s="218"/>
      <c r="D1848" s="218"/>
      <c r="E1848" s="334" t="s">
        <v>23447</v>
      </c>
      <c r="F1848" s="306">
        <f t="shared" si="28"/>
        <v>525.63894599999992</v>
      </c>
      <c r="G1848" s="335">
        <v>12.58</v>
      </c>
    </row>
    <row r="1849" spans="1:7" ht="15">
      <c r="A1849" s="334" t="s">
        <v>3346</v>
      </c>
      <c r="B1849" s="334" t="s">
        <v>21648</v>
      </c>
      <c r="C1849" s="218"/>
      <c r="D1849" s="218"/>
      <c r="E1849" s="334" t="s">
        <v>23447</v>
      </c>
      <c r="F1849" s="306">
        <f t="shared" si="28"/>
        <v>525.63894599999992</v>
      </c>
      <c r="G1849" s="335">
        <v>12.58</v>
      </c>
    </row>
    <row r="1850" spans="1:7" ht="15">
      <c r="A1850" s="334" t="s">
        <v>3347</v>
      </c>
      <c r="B1850" s="334" t="s">
        <v>21649</v>
      </c>
      <c r="C1850" s="218"/>
      <c r="D1850" s="218"/>
      <c r="E1850" s="334" t="s">
        <v>23447</v>
      </c>
      <c r="F1850" s="306">
        <f t="shared" si="28"/>
        <v>525.63894599999992</v>
      </c>
      <c r="G1850" s="335">
        <v>12.58</v>
      </c>
    </row>
    <row r="1851" spans="1:7" ht="15">
      <c r="A1851" s="334" t="s">
        <v>3348</v>
      </c>
      <c r="B1851" s="334" t="s">
        <v>21650</v>
      </c>
      <c r="C1851" s="218"/>
      <c r="D1851" s="218"/>
      <c r="E1851" s="334" t="s">
        <v>23447</v>
      </c>
      <c r="F1851" s="306">
        <f t="shared" si="28"/>
        <v>525.63894599999992</v>
      </c>
      <c r="G1851" s="335">
        <v>12.58</v>
      </c>
    </row>
    <row r="1852" spans="1:7" ht="15">
      <c r="A1852" s="334" t="s">
        <v>3349</v>
      </c>
      <c r="B1852" s="334" t="s">
        <v>21651</v>
      </c>
      <c r="C1852" s="218"/>
      <c r="D1852" s="218"/>
      <c r="E1852" s="334" t="s">
        <v>23447</v>
      </c>
      <c r="F1852" s="306">
        <f t="shared" si="28"/>
        <v>525.63894599999992</v>
      </c>
      <c r="G1852" s="335">
        <v>12.58</v>
      </c>
    </row>
    <row r="1853" spans="1:7" ht="15">
      <c r="A1853" s="334" t="s">
        <v>3350</v>
      </c>
      <c r="B1853" s="334" t="s">
        <v>21652</v>
      </c>
      <c r="C1853" s="218"/>
      <c r="D1853" s="218"/>
      <c r="E1853" s="334" t="s">
        <v>23447</v>
      </c>
      <c r="F1853" s="306">
        <f t="shared" si="28"/>
        <v>525.63894599999992</v>
      </c>
      <c r="G1853" s="335">
        <v>12.58</v>
      </c>
    </row>
    <row r="1854" spans="1:7" ht="15">
      <c r="A1854" s="334" t="s">
        <v>3351</v>
      </c>
      <c r="B1854" s="334" t="s">
        <v>21653</v>
      </c>
      <c r="C1854" s="218"/>
      <c r="D1854" s="218"/>
      <c r="E1854" s="334" t="s">
        <v>23447</v>
      </c>
      <c r="F1854" s="306">
        <f t="shared" si="28"/>
        <v>525.63894599999992</v>
      </c>
      <c r="G1854" s="335">
        <v>12.58</v>
      </c>
    </row>
    <row r="1855" spans="1:7" ht="15">
      <c r="A1855" s="334" t="s">
        <v>3352</v>
      </c>
      <c r="B1855" s="334" t="s">
        <v>21654</v>
      </c>
      <c r="C1855" s="218"/>
      <c r="D1855" s="218"/>
      <c r="E1855" s="334" t="s">
        <v>23447</v>
      </c>
      <c r="F1855" s="306">
        <f t="shared" si="28"/>
        <v>525.63894599999992</v>
      </c>
      <c r="G1855" s="335">
        <v>12.58</v>
      </c>
    </row>
    <row r="1856" spans="1:7" ht="15">
      <c r="A1856" s="334" t="s">
        <v>3353</v>
      </c>
      <c r="B1856" s="334" t="s">
        <v>21655</v>
      </c>
      <c r="C1856" s="218"/>
      <c r="D1856" s="218"/>
      <c r="E1856" s="334" t="s">
        <v>23447</v>
      </c>
      <c r="F1856" s="306">
        <f t="shared" si="28"/>
        <v>525.63894599999992</v>
      </c>
      <c r="G1856" s="335">
        <v>12.58</v>
      </c>
    </row>
    <row r="1857" spans="1:7" ht="15">
      <c r="A1857" s="334" t="s">
        <v>3354</v>
      </c>
      <c r="B1857" s="334" t="s">
        <v>21656</v>
      </c>
      <c r="C1857" s="218"/>
      <c r="D1857" s="218"/>
      <c r="E1857" s="334" t="s">
        <v>23447</v>
      </c>
      <c r="F1857" s="306">
        <f t="shared" si="28"/>
        <v>525.63894599999992</v>
      </c>
      <c r="G1857" s="335">
        <v>12.58</v>
      </c>
    </row>
    <row r="1858" spans="1:7" ht="15">
      <c r="A1858" s="334" t="s">
        <v>3355</v>
      </c>
      <c r="B1858" s="334" t="s">
        <v>21657</v>
      </c>
      <c r="C1858" s="218"/>
      <c r="D1858" s="218"/>
      <c r="E1858" s="334" t="s">
        <v>23447</v>
      </c>
      <c r="F1858" s="306">
        <f t="shared" si="28"/>
        <v>525.63894599999992</v>
      </c>
      <c r="G1858" s="335">
        <v>12.58</v>
      </c>
    </row>
    <row r="1859" spans="1:7" ht="15">
      <c r="A1859" s="334" t="s">
        <v>3356</v>
      </c>
      <c r="B1859" s="334" t="s">
        <v>21658</v>
      </c>
      <c r="C1859" s="218"/>
      <c r="D1859" s="218"/>
      <c r="E1859" s="334" t="s">
        <v>23447</v>
      </c>
      <c r="F1859" s="306">
        <f t="shared" si="28"/>
        <v>525.63894599999992</v>
      </c>
      <c r="G1859" s="335">
        <v>12.58</v>
      </c>
    </row>
    <row r="1860" spans="1:7" ht="15">
      <c r="A1860" s="334" t="s">
        <v>3357</v>
      </c>
      <c r="B1860" s="334" t="s">
        <v>21659</v>
      </c>
      <c r="C1860" s="218"/>
      <c r="D1860" s="218"/>
      <c r="E1860" s="334" t="s">
        <v>23447</v>
      </c>
      <c r="F1860" s="306">
        <f t="shared" ref="F1860:F1923" si="29">G1860*$G$1</f>
        <v>525.63894599999992</v>
      </c>
      <c r="G1860" s="335">
        <v>12.58</v>
      </c>
    </row>
    <row r="1861" spans="1:7" ht="15">
      <c r="A1861" s="334" t="s">
        <v>3358</v>
      </c>
      <c r="B1861" s="334" t="s">
        <v>21660</v>
      </c>
      <c r="C1861" s="218"/>
      <c r="D1861" s="218"/>
      <c r="E1861" s="334" t="s">
        <v>23447</v>
      </c>
      <c r="F1861" s="306">
        <f t="shared" si="29"/>
        <v>525.63894599999992</v>
      </c>
      <c r="G1861" s="335">
        <v>12.58</v>
      </c>
    </row>
    <row r="1862" spans="1:7" ht="15">
      <c r="A1862" s="334" t="s">
        <v>3359</v>
      </c>
      <c r="B1862" s="334" t="s">
        <v>21661</v>
      </c>
      <c r="C1862" s="218"/>
      <c r="D1862" s="218"/>
      <c r="E1862" s="334" t="s">
        <v>23447</v>
      </c>
      <c r="F1862" s="306">
        <f t="shared" si="29"/>
        <v>525.63894599999992</v>
      </c>
      <c r="G1862" s="335">
        <v>12.58</v>
      </c>
    </row>
    <row r="1863" spans="1:7" ht="15">
      <c r="A1863" s="334" t="s">
        <v>3360</v>
      </c>
      <c r="B1863" s="334" t="s">
        <v>21662</v>
      </c>
      <c r="C1863" s="218"/>
      <c r="D1863" s="218"/>
      <c r="E1863" s="334" t="s">
        <v>23447</v>
      </c>
      <c r="F1863" s="306">
        <f t="shared" si="29"/>
        <v>525.63894599999992</v>
      </c>
      <c r="G1863" s="335">
        <v>12.58</v>
      </c>
    </row>
    <row r="1864" spans="1:7" ht="15">
      <c r="A1864" s="334" t="s">
        <v>3361</v>
      </c>
      <c r="B1864" s="334" t="s">
        <v>21663</v>
      </c>
      <c r="C1864" s="218"/>
      <c r="D1864" s="218"/>
      <c r="E1864" s="334" t="s">
        <v>23447</v>
      </c>
      <c r="F1864" s="306">
        <f t="shared" si="29"/>
        <v>525.63894599999992</v>
      </c>
      <c r="G1864" s="335">
        <v>12.58</v>
      </c>
    </row>
    <row r="1865" spans="1:7" ht="15">
      <c r="A1865" s="334" t="s">
        <v>3362</v>
      </c>
      <c r="B1865" s="334" t="s">
        <v>21664</v>
      </c>
      <c r="C1865" s="218"/>
      <c r="D1865" s="218"/>
      <c r="E1865" s="334" t="s">
        <v>23447</v>
      </c>
      <c r="F1865" s="306">
        <f t="shared" si="29"/>
        <v>525.63894599999992</v>
      </c>
      <c r="G1865" s="335">
        <v>12.58</v>
      </c>
    </row>
    <row r="1866" spans="1:7" ht="15">
      <c r="A1866" s="334" t="s">
        <v>3363</v>
      </c>
      <c r="B1866" s="334" t="s">
        <v>21665</v>
      </c>
      <c r="C1866" s="218"/>
      <c r="D1866" s="218"/>
      <c r="E1866" s="334" t="s">
        <v>23447</v>
      </c>
      <c r="F1866" s="306">
        <f t="shared" si="29"/>
        <v>525.63894599999992</v>
      </c>
      <c r="G1866" s="335">
        <v>12.58</v>
      </c>
    </row>
    <row r="1867" spans="1:7" ht="15">
      <c r="A1867" s="334" t="s">
        <v>3364</v>
      </c>
      <c r="B1867" s="334" t="s">
        <v>21666</v>
      </c>
      <c r="C1867" s="218"/>
      <c r="D1867" s="218"/>
      <c r="E1867" s="334" t="s">
        <v>23447</v>
      </c>
      <c r="F1867" s="306">
        <f t="shared" si="29"/>
        <v>525.63894599999992</v>
      </c>
      <c r="G1867" s="335">
        <v>12.58</v>
      </c>
    </row>
    <row r="1868" spans="1:7" ht="15">
      <c r="A1868" s="334" t="s">
        <v>3365</v>
      </c>
      <c r="B1868" s="334" t="s">
        <v>21667</v>
      </c>
      <c r="C1868" s="218"/>
      <c r="D1868" s="218"/>
      <c r="E1868" s="334" t="s">
        <v>23447</v>
      </c>
      <c r="F1868" s="306">
        <f t="shared" si="29"/>
        <v>525.63894599999992</v>
      </c>
      <c r="G1868" s="335">
        <v>12.58</v>
      </c>
    </row>
    <row r="1869" spans="1:7" ht="15">
      <c r="A1869" s="334" t="s">
        <v>3366</v>
      </c>
      <c r="B1869" s="334" t="s">
        <v>21668</v>
      </c>
      <c r="C1869" s="218"/>
      <c r="D1869" s="218"/>
      <c r="E1869" s="334" t="s">
        <v>23447</v>
      </c>
      <c r="F1869" s="306">
        <f t="shared" si="29"/>
        <v>525.63894599999992</v>
      </c>
      <c r="G1869" s="335">
        <v>12.58</v>
      </c>
    </row>
    <row r="1870" spans="1:7" ht="15">
      <c r="A1870" s="334" t="s">
        <v>3367</v>
      </c>
      <c r="B1870" s="334" t="s">
        <v>21669</v>
      </c>
      <c r="C1870" s="218"/>
      <c r="D1870" s="218"/>
      <c r="E1870" s="334" t="s">
        <v>23447</v>
      </c>
      <c r="F1870" s="306">
        <f t="shared" si="29"/>
        <v>525.63894599999992</v>
      </c>
      <c r="G1870" s="335">
        <v>12.58</v>
      </c>
    </row>
    <row r="1871" spans="1:7" ht="15">
      <c r="A1871" s="334" t="s">
        <v>3368</v>
      </c>
      <c r="B1871" s="334" t="s">
        <v>21670</v>
      </c>
      <c r="C1871" s="218"/>
      <c r="D1871" s="218"/>
      <c r="E1871" s="334" t="s">
        <v>23447</v>
      </c>
      <c r="F1871" s="306">
        <f t="shared" si="29"/>
        <v>525.63894599999992</v>
      </c>
      <c r="G1871" s="335">
        <v>12.58</v>
      </c>
    </row>
    <row r="1872" spans="1:7" ht="15">
      <c r="A1872" s="334" t="s">
        <v>3369</v>
      </c>
      <c r="B1872" s="334" t="s">
        <v>21671</v>
      </c>
      <c r="C1872" s="218"/>
      <c r="D1872" s="218"/>
      <c r="E1872" s="334" t="s">
        <v>23447</v>
      </c>
      <c r="F1872" s="306">
        <f t="shared" si="29"/>
        <v>525.63894599999992</v>
      </c>
      <c r="G1872" s="335">
        <v>12.58</v>
      </c>
    </row>
    <row r="1873" spans="1:7" ht="15">
      <c r="A1873" s="334" t="s">
        <v>3370</v>
      </c>
      <c r="B1873" s="334" t="s">
        <v>21672</v>
      </c>
      <c r="C1873" s="218"/>
      <c r="D1873" s="218"/>
      <c r="E1873" s="334" t="s">
        <v>23447</v>
      </c>
      <c r="F1873" s="306">
        <f t="shared" si="29"/>
        <v>525.63894599999992</v>
      </c>
      <c r="G1873" s="335">
        <v>12.58</v>
      </c>
    </row>
    <row r="1874" spans="1:7" ht="15">
      <c r="A1874" s="334" t="s">
        <v>3371</v>
      </c>
      <c r="B1874" s="334" t="s">
        <v>21673</v>
      </c>
      <c r="C1874" s="218"/>
      <c r="D1874" s="218"/>
      <c r="E1874" s="334" t="s">
        <v>23447</v>
      </c>
      <c r="F1874" s="306">
        <f t="shared" si="29"/>
        <v>525.63894599999992</v>
      </c>
      <c r="G1874" s="335">
        <v>12.58</v>
      </c>
    </row>
    <row r="1875" spans="1:7" ht="15">
      <c r="A1875" s="334" t="s">
        <v>3372</v>
      </c>
      <c r="B1875" s="334" t="s">
        <v>21674</v>
      </c>
      <c r="C1875" s="218"/>
      <c r="D1875" s="218"/>
      <c r="E1875" s="334" t="s">
        <v>23447</v>
      </c>
      <c r="F1875" s="306">
        <f t="shared" si="29"/>
        <v>525.63894599999992</v>
      </c>
      <c r="G1875" s="335">
        <v>12.58</v>
      </c>
    </row>
    <row r="1876" spans="1:7" ht="15">
      <c r="A1876" s="334" t="s">
        <v>3373</v>
      </c>
      <c r="B1876" s="334" t="s">
        <v>21675</v>
      </c>
      <c r="C1876" s="218"/>
      <c r="D1876" s="218"/>
      <c r="E1876" s="334" t="s">
        <v>23447</v>
      </c>
      <c r="F1876" s="306">
        <f t="shared" si="29"/>
        <v>525.63894599999992</v>
      </c>
      <c r="G1876" s="335">
        <v>12.58</v>
      </c>
    </row>
    <row r="1877" spans="1:7" ht="15">
      <c r="A1877" s="334" t="s">
        <v>3374</v>
      </c>
      <c r="B1877" s="334" t="s">
        <v>21676</v>
      </c>
      <c r="C1877" s="218"/>
      <c r="D1877" s="218"/>
      <c r="E1877" s="334" t="s">
        <v>23447</v>
      </c>
      <c r="F1877" s="306">
        <f t="shared" si="29"/>
        <v>525.63894599999992</v>
      </c>
      <c r="G1877" s="335">
        <v>12.58</v>
      </c>
    </row>
    <row r="1878" spans="1:7" ht="15">
      <c r="A1878" s="334" t="s">
        <v>3375</v>
      </c>
      <c r="B1878" s="334" t="s">
        <v>21677</v>
      </c>
      <c r="C1878" s="218"/>
      <c r="D1878" s="218"/>
      <c r="E1878" s="334" t="s">
        <v>23447</v>
      </c>
      <c r="F1878" s="306">
        <f t="shared" si="29"/>
        <v>525.63894599999992</v>
      </c>
      <c r="G1878" s="335">
        <v>12.58</v>
      </c>
    </row>
    <row r="1879" spans="1:7" ht="15">
      <c r="A1879" s="334" t="s">
        <v>3376</v>
      </c>
      <c r="B1879" s="334" t="s">
        <v>21678</v>
      </c>
      <c r="C1879" s="218"/>
      <c r="D1879" s="218"/>
      <c r="E1879" s="334" t="s">
        <v>23447</v>
      </c>
      <c r="F1879" s="306">
        <f t="shared" si="29"/>
        <v>525.63894599999992</v>
      </c>
      <c r="G1879" s="335">
        <v>12.58</v>
      </c>
    </row>
    <row r="1880" spans="1:7" ht="15">
      <c r="A1880" s="334" t="s">
        <v>3377</v>
      </c>
      <c r="B1880" s="334" t="s">
        <v>21679</v>
      </c>
      <c r="C1880" s="218"/>
      <c r="D1880" s="218"/>
      <c r="E1880" s="334" t="s">
        <v>23447</v>
      </c>
      <c r="F1880" s="306">
        <f t="shared" si="29"/>
        <v>525.63894599999992</v>
      </c>
      <c r="G1880" s="335">
        <v>12.58</v>
      </c>
    </row>
    <row r="1881" spans="1:7" ht="15">
      <c r="A1881" s="334" t="s">
        <v>3378</v>
      </c>
      <c r="B1881" s="334" t="s">
        <v>21680</v>
      </c>
      <c r="C1881" s="218"/>
      <c r="D1881" s="218"/>
      <c r="E1881" s="334" t="s">
        <v>23447</v>
      </c>
      <c r="F1881" s="306">
        <f t="shared" si="29"/>
        <v>525.63894599999992</v>
      </c>
      <c r="G1881" s="335">
        <v>12.58</v>
      </c>
    </row>
    <row r="1882" spans="1:7" ht="15">
      <c r="A1882" s="334" t="s">
        <v>3379</v>
      </c>
      <c r="B1882" s="334" t="s">
        <v>21681</v>
      </c>
      <c r="C1882" s="218"/>
      <c r="D1882" s="218"/>
      <c r="E1882" s="334" t="s">
        <v>23447</v>
      </c>
      <c r="F1882" s="306">
        <f t="shared" si="29"/>
        <v>525.63894599999992</v>
      </c>
      <c r="G1882" s="335">
        <v>12.58</v>
      </c>
    </row>
    <row r="1883" spans="1:7" ht="15">
      <c r="A1883" s="334" t="s">
        <v>3380</v>
      </c>
      <c r="B1883" s="334" t="s">
        <v>21682</v>
      </c>
      <c r="C1883" s="218"/>
      <c r="D1883" s="218"/>
      <c r="E1883" s="334" t="s">
        <v>23447</v>
      </c>
      <c r="F1883" s="306">
        <f t="shared" si="29"/>
        <v>525.63894599999992</v>
      </c>
      <c r="G1883" s="335">
        <v>12.58</v>
      </c>
    </row>
    <row r="1884" spans="1:7" ht="15">
      <c r="A1884" s="334" t="s">
        <v>3381</v>
      </c>
      <c r="B1884" s="334" t="s">
        <v>21683</v>
      </c>
      <c r="C1884" s="218"/>
      <c r="D1884" s="218"/>
      <c r="E1884" s="334" t="s">
        <v>23447</v>
      </c>
      <c r="F1884" s="306">
        <f t="shared" si="29"/>
        <v>525.63894599999992</v>
      </c>
      <c r="G1884" s="335">
        <v>12.58</v>
      </c>
    </row>
    <row r="1885" spans="1:7" ht="15">
      <c r="A1885" s="334" t="s">
        <v>3382</v>
      </c>
      <c r="B1885" s="334" t="s">
        <v>21684</v>
      </c>
      <c r="C1885" s="218"/>
      <c r="D1885" s="218"/>
      <c r="E1885" s="334" t="s">
        <v>23447</v>
      </c>
      <c r="F1885" s="306">
        <f t="shared" si="29"/>
        <v>525.63894599999992</v>
      </c>
      <c r="G1885" s="335">
        <v>12.58</v>
      </c>
    </row>
    <row r="1886" spans="1:7" ht="15">
      <c r="A1886" s="334" t="s">
        <v>3383</v>
      </c>
      <c r="B1886" s="334" t="s">
        <v>21685</v>
      </c>
      <c r="C1886" s="218"/>
      <c r="D1886" s="218"/>
      <c r="E1886" s="334" t="s">
        <v>23447</v>
      </c>
      <c r="F1886" s="306">
        <f t="shared" si="29"/>
        <v>525.63894599999992</v>
      </c>
      <c r="G1886" s="335">
        <v>12.58</v>
      </c>
    </row>
    <row r="1887" spans="1:7" ht="15">
      <c r="A1887" s="334" t="s">
        <v>3384</v>
      </c>
      <c r="B1887" s="334" t="s">
        <v>21686</v>
      </c>
      <c r="C1887" s="218"/>
      <c r="D1887" s="218"/>
      <c r="E1887" s="334" t="s">
        <v>23447</v>
      </c>
      <c r="F1887" s="306">
        <f t="shared" si="29"/>
        <v>525.63894599999992</v>
      </c>
      <c r="G1887" s="335">
        <v>12.58</v>
      </c>
    </row>
    <row r="1888" spans="1:7" ht="15">
      <c r="A1888" s="334" t="s">
        <v>3385</v>
      </c>
      <c r="B1888" s="334" t="s">
        <v>21687</v>
      </c>
      <c r="C1888" s="218"/>
      <c r="D1888" s="218"/>
      <c r="E1888" s="334" t="s">
        <v>23447</v>
      </c>
      <c r="F1888" s="306">
        <f t="shared" si="29"/>
        <v>525.63894599999992</v>
      </c>
      <c r="G1888" s="335">
        <v>12.58</v>
      </c>
    </row>
    <row r="1889" spans="1:7" ht="15">
      <c r="A1889" s="334" t="s">
        <v>3386</v>
      </c>
      <c r="B1889" s="334" t="s">
        <v>21688</v>
      </c>
      <c r="C1889" s="218"/>
      <c r="D1889" s="218"/>
      <c r="E1889" s="334" t="s">
        <v>23447</v>
      </c>
      <c r="F1889" s="306">
        <f t="shared" si="29"/>
        <v>525.63894599999992</v>
      </c>
      <c r="G1889" s="335">
        <v>12.58</v>
      </c>
    </row>
    <row r="1890" spans="1:7" ht="15">
      <c r="A1890" s="334" t="s">
        <v>3387</v>
      </c>
      <c r="B1890" s="334" t="s">
        <v>21689</v>
      </c>
      <c r="C1890" s="218"/>
      <c r="D1890" s="218"/>
      <c r="E1890" s="334" t="s">
        <v>23447</v>
      </c>
      <c r="F1890" s="306">
        <f t="shared" si="29"/>
        <v>525.63894599999992</v>
      </c>
      <c r="G1890" s="335">
        <v>12.58</v>
      </c>
    </row>
    <row r="1891" spans="1:7" ht="15">
      <c r="A1891" s="334" t="s">
        <v>3388</v>
      </c>
      <c r="B1891" s="334" t="s">
        <v>21690</v>
      </c>
      <c r="C1891" s="218"/>
      <c r="D1891" s="218"/>
      <c r="E1891" s="334" t="s">
        <v>23447</v>
      </c>
      <c r="F1891" s="306">
        <f t="shared" si="29"/>
        <v>525.63894599999992</v>
      </c>
      <c r="G1891" s="335">
        <v>12.58</v>
      </c>
    </row>
    <row r="1892" spans="1:7" ht="15">
      <c r="A1892" s="334" t="s">
        <v>3389</v>
      </c>
      <c r="B1892" s="334" t="s">
        <v>21691</v>
      </c>
      <c r="C1892" s="218"/>
      <c r="D1892" s="218"/>
      <c r="E1892" s="334" t="s">
        <v>23447</v>
      </c>
      <c r="F1892" s="306">
        <f t="shared" si="29"/>
        <v>525.63894599999992</v>
      </c>
      <c r="G1892" s="335">
        <v>12.58</v>
      </c>
    </row>
    <row r="1893" spans="1:7" ht="15">
      <c r="A1893" s="334" t="s">
        <v>3390</v>
      </c>
      <c r="B1893" s="334" t="s">
        <v>21692</v>
      </c>
      <c r="C1893" s="218"/>
      <c r="D1893" s="218"/>
      <c r="E1893" s="334" t="s">
        <v>23447</v>
      </c>
      <c r="F1893" s="306">
        <f t="shared" si="29"/>
        <v>525.63894599999992</v>
      </c>
      <c r="G1893" s="335">
        <v>12.58</v>
      </c>
    </row>
    <row r="1894" spans="1:7" ht="15">
      <c r="A1894" s="334" t="s">
        <v>3391</v>
      </c>
      <c r="B1894" s="334" t="s">
        <v>21693</v>
      </c>
      <c r="C1894" s="218"/>
      <c r="D1894" s="218"/>
      <c r="E1894" s="334" t="s">
        <v>23447</v>
      </c>
      <c r="F1894" s="306">
        <f t="shared" si="29"/>
        <v>525.63894599999992</v>
      </c>
      <c r="G1894" s="335">
        <v>12.58</v>
      </c>
    </row>
    <row r="1895" spans="1:7" ht="15">
      <c r="A1895" s="334" t="s">
        <v>3392</v>
      </c>
      <c r="B1895" s="334" t="s">
        <v>21694</v>
      </c>
      <c r="C1895" s="218"/>
      <c r="D1895" s="218"/>
      <c r="E1895" s="334" t="s">
        <v>23447</v>
      </c>
      <c r="F1895" s="306">
        <f t="shared" si="29"/>
        <v>525.63894599999992</v>
      </c>
      <c r="G1895" s="335">
        <v>12.58</v>
      </c>
    </row>
    <row r="1896" spans="1:7" ht="15">
      <c r="A1896" s="334" t="s">
        <v>3393</v>
      </c>
      <c r="B1896" s="334" t="s">
        <v>21695</v>
      </c>
      <c r="C1896" s="218"/>
      <c r="D1896" s="218"/>
      <c r="E1896" s="334" t="s">
        <v>23447</v>
      </c>
      <c r="F1896" s="306">
        <f t="shared" si="29"/>
        <v>525.63894599999992</v>
      </c>
      <c r="G1896" s="335">
        <v>12.58</v>
      </c>
    </row>
    <row r="1897" spans="1:7" ht="15">
      <c r="A1897" s="334" t="s">
        <v>3394</v>
      </c>
      <c r="B1897" s="334" t="s">
        <v>21696</v>
      </c>
      <c r="C1897" s="218"/>
      <c r="D1897" s="218"/>
      <c r="E1897" s="334" t="s">
        <v>23447</v>
      </c>
      <c r="F1897" s="306">
        <f t="shared" si="29"/>
        <v>525.63894599999992</v>
      </c>
      <c r="G1897" s="335">
        <v>12.58</v>
      </c>
    </row>
    <row r="1898" spans="1:7" ht="15">
      <c r="A1898" s="334" t="s">
        <v>3395</v>
      </c>
      <c r="B1898" s="334" t="s">
        <v>21697</v>
      </c>
      <c r="C1898" s="218"/>
      <c r="D1898" s="218"/>
      <c r="E1898" s="334" t="s">
        <v>23447</v>
      </c>
      <c r="F1898" s="306">
        <f t="shared" si="29"/>
        <v>525.63894599999992</v>
      </c>
      <c r="G1898" s="335">
        <v>12.58</v>
      </c>
    </row>
    <row r="1899" spans="1:7" ht="15">
      <c r="A1899" s="334" t="s">
        <v>3396</v>
      </c>
      <c r="B1899" s="334" t="s">
        <v>21698</v>
      </c>
      <c r="C1899" s="218"/>
      <c r="D1899" s="218"/>
      <c r="E1899" s="334" t="s">
        <v>23447</v>
      </c>
      <c r="F1899" s="306">
        <f t="shared" si="29"/>
        <v>525.63894599999992</v>
      </c>
      <c r="G1899" s="335">
        <v>12.58</v>
      </c>
    </row>
    <row r="1900" spans="1:7" ht="15">
      <c r="A1900" s="334" t="s">
        <v>3397</v>
      </c>
      <c r="B1900" s="334" t="s">
        <v>21699</v>
      </c>
      <c r="C1900" s="218"/>
      <c r="D1900" s="218"/>
      <c r="E1900" s="334" t="s">
        <v>23447</v>
      </c>
      <c r="F1900" s="306">
        <f t="shared" si="29"/>
        <v>525.63894599999992</v>
      </c>
      <c r="G1900" s="335">
        <v>12.58</v>
      </c>
    </row>
    <row r="1901" spans="1:7" ht="15">
      <c r="A1901" s="334" t="s">
        <v>3398</v>
      </c>
      <c r="B1901" s="334" t="s">
        <v>21700</v>
      </c>
      <c r="C1901" s="218"/>
      <c r="D1901" s="218"/>
      <c r="E1901" s="334" t="s">
        <v>23447</v>
      </c>
      <c r="F1901" s="306">
        <f t="shared" si="29"/>
        <v>525.63894599999992</v>
      </c>
      <c r="G1901" s="335">
        <v>12.58</v>
      </c>
    </row>
    <row r="1902" spans="1:7" ht="15">
      <c r="A1902" s="334" t="s">
        <v>3399</v>
      </c>
      <c r="B1902" s="334" t="s">
        <v>21701</v>
      </c>
      <c r="C1902" s="218"/>
      <c r="D1902" s="218"/>
      <c r="E1902" s="334" t="s">
        <v>23447</v>
      </c>
      <c r="F1902" s="306">
        <f t="shared" si="29"/>
        <v>525.63894599999992</v>
      </c>
      <c r="G1902" s="335">
        <v>12.58</v>
      </c>
    </row>
    <row r="1903" spans="1:7" ht="15">
      <c r="A1903" s="334" t="s">
        <v>3400</v>
      </c>
      <c r="B1903" s="334" t="s">
        <v>21702</v>
      </c>
      <c r="C1903" s="218"/>
      <c r="D1903" s="218"/>
      <c r="E1903" s="334" t="s">
        <v>23447</v>
      </c>
      <c r="F1903" s="306">
        <f t="shared" si="29"/>
        <v>525.63894599999992</v>
      </c>
      <c r="G1903" s="335">
        <v>12.58</v>
      </c>
    </row>
    <row r="1904" spans="1:7" ht="15">
      <c r="A1904" s="334" t="s">
        <v>3401</v>
      </c>
      <c r="B1904" s="334" t="s">
        <v>21703</v>
      </c>
      <c r="C1904" s="218"/>
      <c r="D1904" s="218"/>
      <c r="E1904" s="334" t="s">
        <v>23447</v>
      </c>
      <c r="F1904" s="306">
        <f t="shared" si="29"/>
        <v>525.63894599999992</v>
      </c>
      <c r="G1904" s="335">
        <v>12.58</v>
      </c>
    </row>
    <row r="1905" spans="1:7" ht="15">
      <c r="A1905" s="334" t="s">
        <v>3402</v>
      </c>
      <c r="B1905" s="334" t="s">
        <v>21704</v>
      </c>
      <c r="C1905" s="218"/>
      <c r="D1905" s="218"/>
      <c r="E1905" s="334" t="s">
        <v>23447</v>
      </c>
      <c r="F1905" s="306">
        <f t="shared" si="29"/>
        <v>462.54555899999997</v>
      </c>
      <c r="G1905" s="335">
        <v>11.07</v>
      </c>
    </row>
    <row r="1906" spans="1:7" ht="15">
      <c r="A1906" s="334" t="s">
        <v>3403</v>
      </c>
      <c r="B1906" s="334" t="s">
        <v>21705</v>
      </c>
      <c r="C1906" s="218"/>
      <c r="D1906" s="218"/>
      <c r="E1906" s="334" t="s">
        <v>23447</v>
      </c>
      <c r="F1906" s="306">
        <f t="shared" si="29"/>
        <v>462.54555899999997</v>
      </c>
      <c r="G1906" s="335">
        <v>11.07</v>
      </c>
    </row>
    <row r="1907" spans="1:7" ht="15">
      <c r="A1907" s="334" t="s">
        <v>3404</v>
      </c>
      <c r="B1907" s="334" t="s">
        <v>21706</v>
      </c>
      <c r="C1907" s="218"/>
      <c r="D1907" s="218"/>
      <c r="E1907" s="334" t="s">
        <v>23447</v>
      </c>
      <c r="F1907" s="306">
        <f t="shared" si="29"/>
        <v>525.63894599999992</v>
      </c>
      <c r="G1907" s="335">
        <v>12.58</v>
      </c>
    </row>
    <row r="1908" spans="1:7" ht="15">
      <c r="A1908" s="334" t="s">
        <v>3405</v>
      </c>
      <c r="B1908" s="334" t="s">
        <v>21707</v>
      </c>
      <c r="C1908" s="218"/>
      <c r="D1908" s="218"/>
      <c r="E1908" s="334" t="s">
        <v>23447</v>
      </c>
      <c r="F1908" s="306">
        <f t="shared" si="29"/>
        <v>525.63894599999992</v>
      </c>
      <c r="G1908" s="335">
        <v>12.58</v>
      </c>
    </row>
    <row r="1909" spans="1:7" ht="15">
      <c r="A1909" s="334" t="s">
        <v>3406</v>
      </c>
      <c r="B1909" s="334" t="s">
        <v>21708</v>
      </c>
      <c r="C1909" s="218"/>
      <c r="D1909" s="218"/>
      <c r="E1909" s="334" t="s">
        <v>23447</v>
      </c>
      <c r="F1909" s="306">
        <f t="shared" si="29"/>
        <v>525.63894599999992</v>
      </c>
      <c r="G1909" s="335">
        <v>12.58</v>
      </c>
    </row>
    <row r="1910" spans="1:7" ht="15">
      <c r="A1910" s="334" t="s">
        <v>3407</v>
      </c>
      <c r="B1910" s="334" t="s">
        <v>21709</v>
      </c>
      <c r="C1910" s="218"/>
      <c r="D1910" s="218"/>
      <c r="E1910" s="334" t="s">
        <v>23447</v>
      </c>
      <c r="F1910" s="306">
        <f t="shared" si="29"/>
        <v>525.63894599999992</v>
      </c>
      <c r="G1910" s="335">
        <v>12.58</v>
      </c>
    </row>
    <row r="1911" spans="1:7" ht="15">
      <c r="A1911" s="334" t="s">
        <v>3408</v>
      </c>
      <c r="B1911" s="334" t="s">
        <v>21710</v>
      </c>
      <c r="C1911" s="218"/>
      <c r="D1911" s="218"/>
      <c r="E1911" s="334" t="s">
        <v>23447</v>
      </c>
      <c r="F1911" s="306">
        <f t="shared" si="29"/>
        <v>525.63894599999992</v>
      </c>
      <c r="G1911" s="335">
        <v>12.58</v>
      </c>
    </row>
    <row r="1912" spans="1:7" ht="15">
      <c r="A1912" s="334" t="s">
        <v>3409</v>
      </c>
      <c r="B1912" s="334" t="s">
        <v>21711</v>
      </c>
      <c r="C1912" s="218"/>
      <c r="D1912" s="218"/>
      <c r="E1912" s="334" t="s">
        <v>23447</v>
      </c>
      <c r="F1912" s="306">
        <f t="shared" si="29"/>
        <v>525.63894599999992</v>
      </c>
      <c r="G1912" s="335">
        <v>12.58</v>
      </c>
    </row>
    <row r="1913" spans="1:7" ht="15">
      <c r="A1913" s="334" t="s">
        <v>3410</v>
      </c>
      <c r="B1913" s="334" t="s">
        <v>21712</v>
      </c>
      <c r="C1913" s="218"/>
      <c r="D1913" s="218"/>
      <c r="E1913" s="334" t="s">
        <v>23447</v>
      </c>
      <c r="F1913" s="306">
        <f t="shared" si="29"/>
        <v>525.63894599999992</v>
      </c>
      <c r="G1913" s="335">
        <v>12.58</v>
      </c>
    </row>
    <row r="1914" spans="1:7" ht="15">
      <c r="A1914" s="334" t="s">
        <v>3411</v>
      </c>
      <c r="B1914" s="334" t="s">
        <v>21713</v>
      </c>
      <c r="C1914" s="218"/>
      <c r="D1914" s="218"/>
      <c r="E1914" s="334" t="s">
        <v>23447</v>
      </c>
      <c r="F1914" s="306">
        <f t="shared" si="29"/>
        <v>525.63894599999992</v>
      </c>
      <c r="G1914" s="335">
        <v>12.58</v>
      </c>
    </row>
    <row r="1915" spans="1:7" ht="15">
      <c r="A1915" s="334" t="s">
        <v>3412</v>
      </c>
      <c r="B1915" s="334" t="s">
        <v>21714</v>
      </c>
      <c r="C1915" s="218"/>
      <c r="D1915" s="218"/>
      <c r="E1915" s="334" t="s">
        <v>23447</v>
      </c>
      <c r="F1915" s="306">
        <f t="shared" si="29"/>
        <v>588.31449599999996</v>
      </c>
      <c r="G1915" s="335">
        <v>14.08</v>
      </c>
    </row>
    <row r="1916" spans="1:7" ht="15">
      <c r="A1916" s="334" t="s">
        <v>3413</v>
      </c>
      <c r="B1916" s="334" t="s">
        <v>21715</v>
      </c>
      <c r="C1916" s="218"/>
      <c r="D1916" s="218"/>
      <c r="E1916" s="334" t="s">
        <v>23447</v>
      </c>
      <c r="F1916" s="306">
        <f t="shared" si="29"/>
        <v>588.31449599999996</v>
      </c>
      <c r="G1916" s="335">
        <v>14.08</v>
      </c>
    </row>
    <row r="1917" spans="1:7" ht="15">
      <c r="A1917" s="334" t="s">
        <v>3414</v>
      </c>
      <c r="B1917" s="334" t="s">
        <v>21716</v>
      </c>
      <c r="C1917" s="218"/>
      <c r="D1917" s="218"/>
      <c r="E1917" s="334" t="s">
        <v>23447</v>
      </c>
      <c r="F1917" s="306">
        <f t="shared" si="29"/>
        <v>588.31449599999996</v>
      </c>
      <c r="G1917" s="335">
        <v>14.08</v>
      </c>
    </row>
    <row r="1918" spans="1:7" ht="15">
      <c r="A1918" s="334" t="s">
        <v>3415</v>
      </c>
      <c r="B1918" s="334" t="s">
        <v>21717</v>
      </c>
      <c r="C1918" s="218"/>
      <c r="D1918" s="218"/>
      <c r="E1918" s="334" t="s">
        <v>23447</v>
      </c>
      <c r="F1918" s="306">
        <f t="shared" si="29"/>
        <v>588.31449599999996</v>
      </c>
      <c r="G1918" s="335">
        <v>14.08</v>
      </c>
    </row>
    <row r="1919" spans="1:7" ht="15">
      <c r="A1919" s="334" t="s">
        <v>3416</v>
      </c>
      <c r="B1919" s="334" t="s">
        <v>21718</v>
      </c>
      <c r="C1919" s="218"/>
      <c r="D1919" s="218"/>
      <c r="E1919" s="334" t="s">
        <v>23447</v>
      </c>
      <c r="F1919" s="306">
        <f t="shared" si="29"/>
        <v>462.54555899999997</v>
      </c>
      <c r="G1919" s="335">
        <v>11.07</v>
      </c>
    </row>
    <row r="1920" spans="1:7" ht="15">
      <c r="A1920" s="334" t="s">
        <v>3417</v>
      </c>
      <c r="B1920" s="334" t="s">
        <v>21719</v>
      </c>
      <c r="C1920" s="218"/>
      <c r="D1920" s="218"/>
      <c r="E1920" s="334" t="s">
        <v>23447</v>
      </c>
      <c r="F1920" s="306">
        <f t="shared" si="29"/>
        <v>462.54555899999997</v>
      </c>
      <c r="G1920" s="335">
        <v>11.07</v>
      </c>
    </row>
    <row r="1921" spans="1:7" ht="15">
      <c r="A1921" s="334" t="s">
        <v>3418</v>
      </c>
      <c r="B1921" s="334" t="s">
        <v>21720</v>
      </c>
      <c r="C1921" s="218"/>
      <c r="D1921" s="218"/>
      <c r="E1921" s="334" t="s">
        <v>23447</v>
      </c>
      <c r="F1921" s="306">
        <f t="shared" si="29"/>
        <v>462.54555899999997</v>
      </c>
      <c r="G1921" s="335">
        <v>11.07</v>
      </c>
    </row>
    <row r="1922" spans="1:7" ht="15">
      <c r="A1922" s="334" t="s">
        <v>3419</v>
      </c>
      <c r="B1922" s="334" t="s">
        <v>21721</v>
      </c>
      <c r="C1922" s="218"/>
      <c r="D1922" s="218"/>
      <c r="E1922" s="334" t="s">
        <v>23447</v>
      </c>
      <c r="F1922" s="306">
        <f t="shared" si="29"/>
        <v>588.31449599999996</v>
      </c>
      <c r="G1922" s="335">
        <v>14.08</v>
      </c>
    </row>
    <row r="1923" spans="1:7" ht="15">
      <c r="A1923" s="334" t="s">
        <v>3420</v>
      </c>
      <c r="B1923" s="334" t="s">
        <v>21722</v>
      </c>
      <c r="C1923" s="218"/>
      <c r="D1923" s="218"/>
      <c r="E1923" s="334" t="s">
        <v>23447</v>
      </c>
      <c r="F1923" s="306">
        <f t="shared" si="29"/>
        <v>588.31449599999996</v>
      </c>
      <c r="G1923" s="335">
        <v>14.08</v>
      </c>
    </row>
    <row r="1924" spans="1:7" ht="15">
      <c r="A1924" s="334" t="s">
        <v>3421</v>
      </c>
      <c r="B1924" s="334" t="s">
        <v>21723</v>
      </c>
      <c r="C1924" s="218"/>
      <c r="D1924" s="218"/>
      <c r="E1924" s="334" t="s">
        <v>23447</v>
      </c>
      <c r="F1924" s="306">
        <f t="shared" ref="F1924:F1987" si="30">G1924*$G$1</f>
        <v>588.31449599999996</v>
      </c>
      <c r="G1924" s="335">
        <v>14.08</v>
      </c>
    </row>
    <row r="1925" spans="1:7" ht="15">
      <c r="A1925" s="334" t="s">
        <v>3422</v>
      </c>
      <c r="B1925" s="334" t="s">
        <v>21724</v>
      </c>
      <c r="C1925" s="218"/>
      <c r="D1925" s="218"/>
      <c r="E1925" s="334" t="s">
        <v>23447</v>
      </c>
      <c r="F1925" s="306">
        <f t="shared" si="30"/>
        <v>588.31449599999996</v>
      </c>
      <c r="G1925" s="335">
        <v>14.08</v>
      </c>
    </row>
    <row r="1926" spans="1:7" ht="15">
      <c r="A1926" s="334" t="s">
        <v>3423</v>
      </c>
      <c r="B1926" s="334" t="s">
        <v>21725</v>
      </c>
      <c r="C1926" s="218"/>
      <c r="D1926" s="218"/>
      <c r="E1926" s="334" t="s">
        <v>23447</v>
      </c>
      <c r="F1926" s="306">
        <f t="shared" si="30"/>
        <v>588.31449599999996</v>
      </c>
      <c r="G1926" s="335">
        <v>14.08</v>
      </c>
    </row>
    <row r="1927" spans="1:7" ht="15">
      <c r="A1927" s="334" t="s">
        <v>3424</v>
      </c>
      <c r="B1927" s="334" t="s">
        <v>21726</v>
      </c>
      <c r="C1927" s="218"/>
      <c r="D1927" s="218"/>
      <c r="E1927" s="334" t="s">
        <v>23447</v>
      </c>
      <c r="F1927" s="306">
        <f t="shared" si="30"/>
        <v>588.31449599999996</v>
      </c>
      <c r="G1927" s="335">
        <v>14.08</v>
      </c>
    </row>
    <row r="1928" spans="1:7" ht="15">
      <c r="A1928" s="334" t="s">
        <v>3425</v>
      </c>
      <c r="B1928" s="334" t="s">
        <v>21727</v>
      </c>
      <c r="C1928" s="218"/>
      <c r="D1928" s="218"/>
      <c r="E1928" s="334" t="s">
        <v>23447</v>
      </c>
      <c r="F1928" s="306">
        <f t="shared" si="30"/>
        <v>588.31449599999996</v>
      </c>
      <c r="G1928" s="335">
        <v>14.08</v>
      </c>
    </row>
    <row r="1929" spans="1:7" ht="15">
      <c r="A1929" s="334" t="s">
        <v>3426</v>
      </c>
      <c r="B1929" s="334" t="s">
        <v>21728</v>
      </c>
      <c r="C1929" s="218"/>
      <c r="D1929" s="218"/>
      <c r="E1929" s="334" t="s">
        <v>23447</v>
      </c>
      <c r="F1929" s="306">
        <f t="shared" si="30"/>
        <v>588.31449599999996</v>
      </c>
      <c r="G1929" s="335">
        <v>14.08</v>
      </c>
    </row>
    <row r="1930" spans="1:7" ht="15">
      <c r="A1930" s="334" t="s">
        <v>3427</v>
      </c>
      <c r="B1930" s="334" t="s">
        <v>21729</v>
      </c>
      <c r="C1930" s="218"/>
      <c r="D1930" s="218"/>
      <c r="E1930" s="334" t="s">
        <v>23447</v>
      </c>
      <c r="F1930" s="306">
        <f t="shared" si="30"/>
        <v>588.31449599999996</v>
      </c>
      <c r="G1930" s="335">
        <v>14.08</v>
      </c>
    </row>
    <row r="1931" spans="1:7" ht="15">
      <c r="A1931" s="334" t="s">
        <v>3428</v>
      </c>
      <c r="B1931" s="334" t="s">
        <v>21730</v>
      </c>
      <c r="C1931" s="218"/>
      <c r="D1931" s="218"/>
      <c r="E1931" s="334" t="s">
        <v>23447</v>
      </c>
      <c r="F1931" s="306">
        <f t="shared" si="30"/>
        <v>588.31449599999996</v>
      </c>
      <c r="G1931" s="335">
        <v>14.08</v>
      </c>
    </row>
    <row r="1932" spans="1:7" ht="15">
      <c r="A1932" s="334" t="s">
        <v>3429</v>
      </c>
      <c r="B1932" s="334" t="s">
        <v>21731</v>
      </c>
      <c r="C1932" s="218"/>
      <c r="D1932" s="218"/>
      <c r="E1932" s="334" t="s">
        <v>23447</v>
      </c>
      <c r="F1932" s="306">
        <f t="shared" si="30"/>
        <v>588.31449599999996</v>
      </c>
      <c r="G1932" s="335">
        <v>14.08</v>
      </c>
    </row>
    <row r="1933" spans="1:7" ht="15">
      <c r="A1933" s="334" t="s">
        <v>3430</v>
      </c>
      <c r="B1933" s="334" t="s">
        <v>21732</v>
      </c>
      <c r="C1933" s="218"/>
      <c r="D1933" s="218"/>
      <c r="E1933" s="334" t="s">
        <v>23447</v>
      </c>
      <c r="F1933" s="306">
        <f t="shared" si="30"/>
        <v>588.31449599999996</v>
      </c>
      <c r="G1933" s="335">
        <v>14.08</v>
      </c>
    </row>
    <row r="1934" spans="1:7" ht="15">
      <c r="A1934" s="334" t="s">
        <v>3431</v>
      </c>
      <c r="B1934" s="334" t="s">
        <v>21733</v>
      </c>
      <c r="C1934" s="218"/>
      <c r="D1934" s="218"/>
      <c r="E1934" s="334" t="s">
        <v>23447</v>
      </c>
      <c r="F1934" s="306">
        <f t="shared" si="30"/>
        <v>588.31449599999996</v>
      </c>
      <c r="G1934" s="335">
        <v>14.08</v>
      </c>
    </row>
    <row r="1935" spans="1:7" ht="15">
      <c r="A1935" s="334" t="s">
        <v>3432</v>
      </c>
      <c r="B1935" s="334" t="s">
        <v>3433</v>
      </c>
      <c r="C1935" s="218"/>
      <c r="D1935" s="218"/>
      <c r="E1935" s="334" t="s">
        <v>23447</v>
      </c>
      <c r="F1935" s="306">
        <f t="shared" si="30"/>
        <v>588.31449599999996</v>
      </c>
      <c r="G1935" s="335">
        <v>14.08</v>
      </c>
    </row>
    <row r="1936" spans="1:7" ht="15">
      <c r="A1936" s="334" t="s">
        <v>3434</v>
      </c>
      <c r="B1936" s="334" t="s">
        <v>3435</v>
      </c>
      <c r="C1936" s="218"/>
      <c r="D1936" s="218"/>
      <c r="E1936" s="334" t="s">
        <v>23447</v>
      </c>
      <c r="F1936" s="306">
        <f t="shared" si="30"/>
        <v>588.31449599999996</v>
      </c>
      <c r="G1936" s="335">
        <v>14.08</v>
      </c>
    </row>
    <row r="1937" spans="1:7" ht="15">
      <c r="A1937" s="334" t="s">
        <v>3436</v>
      </c>
      <c r="B1937" s="334" t="s">
        <v>3437</v>
      </c>
      <c r="C1937" s="218"/>
      <c r="D1937" s="218"/>
      <c r="E1937" s="334" t="s">
        <v>23447</v>
      </c>
      <c r="F1937" s="306">
        <f t="shared" si="30"/>
        <v>588.31449599999996</v>
      </c>
      <c r="G1937" s="335">
        <v>14.08</v>
      </c>
    </row>
    <row r="1938" spans="1:7" ht="15">
      <c r="A1938" s="334" t="s">
        <v>3438</v>
      </c>
      <c r="B1938" s="334" t="s">
        <v>3439</v>
      </c>
      <c r="C1938" s="218"/>
      <c r="D1938" s="218"/>
      <c r="E1938" s="334" t="s">
        <v>23447</v>
      </c>
      <c r="F1938" s="306">
        <f t="shared" si="30"/>
        <v>588.31449599999996</v>
      </c>
      <c r="G1938" s="335">
        <v>14.08</v>
      </c>
    </row>
    <row r="1939" spans="1:7" ht="15">
      <c r="A1939" s="334" t="s">
        <v>3440</v>
      </c>
      <c r="B1939" s="334" t="s">
        <v>3441</v>
      </c>
      <c r="C1939" s="218"/>
      <c r="D1939" s="218"/>
      <c r="E1939" s="334" t="s">
        <v>23447</v>
      </c>
      <c r="F1939" s="306">
        <f t="shared" si="30"/>
        <v>588.31449599999996</v>
      </c>
      <c r="G1939" s="335">
        <v>14.08</v>
      </c>
    </row>
    <row r="1940" spans="1:7" ht="15">
      <c r="A1940" s="334" t="s">
        <v>3442</v>
      </c>
      <c r="B1940" s="334" t="s">
        <v>3443</v>
      </c>
      <c r="C1940" s="218"/>
      <c r="D1940" s="218"/>
      <c r="E1940" s="334" t="s">
        <v>23447</v>
      </c>
      <c r="F1940" s="306">
        <f t="shared" si="30"/>
        <v>588.31449599999996</v>
      </c>
      <c r="G1940" s="335">
        <v>14.08</v>
      </c>
    </row>
    <row r="1941" spans="1:7" ht="15">
      <c r="A1941" s="334" t="s">
        <v>3444</v>
      </c>
      <c r="B1941" s="334" t="s">
        <v>3445</v>
      </c>
      <c r="C1941" s="218"/>
      <c r="D1941" s="218"/>
      <c r="E1941" s="334" t="s">
        <v>23447</v>
      </c>
      <c r="F1941" s="306">
        <f t="shared" si="30"/>
        <v>588.31449599999996</v>
      </c>
      <c r="G1941" s="335">
        <v>14.08</v>
      </c>
    </row>
    <row r="1942" spans="1:7" ht="15">
      <c r="A1942" s="334" t="s">
        <v>3446</v>
      </c>
      <c r="B1942" s="334" t="s">
        <v>3447</v>
      </c>
      <c r="C1942" s="218"/>
      <c r="D1942" s="218"/>
      <c r="E1942" s="334" t="s">
        <v>23447</v>
      </c>
      <c r="F1942" s="306">
        <f t="shared" si="30"/>
        <v>588.31449599999996</v>
      </c>
      <c r="G1942" s="335">
        <v>14.08</v>
      </c>
    </row>
    <row r="1943" spans="1:7" ht="15">
      <c r="A1943" s="334" t="s">
        <v>3448</v>
      </c>
      <c r="B1943" s="334" t="s">
        <v>3449</v>
      </c>
      <c r="C1943" s="218"/>
      <c r="D1943" s="218"/>
      <c r="E1943" s="334" t="s">
        <v>23447</v>
      </c>
      <c r="F1943" s="306">
        <f t="shared" si="30"/>
        <v>588.31449599999996</v>
      </c>
      <c r="G1943" s="335">
        <v>14.08</v>
      </c>
    </row>
    <row r="1944" spans="1:7" ht="15">
      <c r="A1944" s="334" t="s">
        <v>3450</v>
      </c>
      <c r="B1944" s="334" t="s">
        <v>3451</v>
      </c>
      <c r="C1944" s="218"/>
      <c r="D1944" s="218"/>
      <c r="E1944" s="334" t="s">
        <v>23447</v>
      </c>
      <c r="F1944" s="306">
        <f t="shared" si="30"/>
        <v>588.31449599999996</v>
      </c>
      <c r="G1944" s="335">
        <v>14.08</v>
      </c>
    </row>
    <row r="1945" spans="1:7" ht="15">
      <c r="A1945" s="334" t="s">
        <v>3452</v>
      </c>
      <c r="B1945" s="334" t="s">
        <v>3453</v>
      </c>
      <c r="C1945" s="218"/>
      <c r="D1945" s="218"/>
      <c r="E1945" s="334" t="s">
        <v>23447</v>
      </c>
      <c r="F1945" s="306">
        <f t="shared" si="30"/>
        <v>588.31449599999996</v>
      </c>
      <c r="G1945" s="335">
        <v>14.08</v>
      </c>
    </row>
    <row r="1946" spans="1:7" ht="15">
      <c r="A1946" s="334" t="s">
        <v>3454</v>
      </c>
      <c r="B1946" s="334" t="s">
        <v>3455</v>
      </c>
      <c r="C1946" s="218"/>
      <c r="D1946" s="218"/>
      <c r="E1946" s="334" t="s">
        <v>23447</v>
      </c>
      <c r="F1946" s="306">
        <f t="shared" si="30"/>
        <v>588.31449599999996</v>
      </c>
      <c r="G1946" s="335">
        <v>14.08</v>
      </c>
    </row>
    <row r="1947" spans="1:7" ht="15">
      <c r="A1947" s="334" t="s">
        <v>3456</v>
      </c>
      <c r="B1947" s="334" t="s">
        <v>3457</v>
      </c>
      <c r="C1947" s="218"/>
      <c r="D1947" s="218"/>
      <c r="E1947" s="334" t="s">
        <v>23447</v>
      </c>
      <c r="F1947" s="306">
        <f t="shared" si="30"/>
        <v>588.31449599999996</v>
      </c>
      <c r="G1947" s="335">
        <v>14.08</v>
      </c>
    </row>
    <row r="1948" spans="1:7" ht="15">
      <c r="A1948" s="334" t="s">
        <v>3458</v>
      </c>
      <c r="B1948" s="334" t="s">
        <v>3459</v>
      </c>
      <c r="C1948" s="218"/>
      <c r="D1948" s="218"/>
      <c r="E1948" s="334" t="s">
        <v>23447</v>
      </c>
      <c r="F1948" s="306">
        <f t="shared" si="30"/>
        <v>588.31449599999996</v>
      </c>
      <c r="G1948" s="335">
        <v>14.08</v>
      </c>
    </row>
    <row r="1949" spans="1:7" ht="15">
      <c r="A1949" s="334" t="s">
        <v>3460</v>
      </c>
      <c r="B1949" s="334" t="s">
        <v>3461</v>
      </c>
      <c r="C1949" s="218"/>
      <c r="D1949" s="218"/>
      <c r="E1949" s="334" t="s">
        <v>23447</v>
      </c>
      <c r="F1949" s="306">
        <f t="shared" si="30"/>
        <v>588.31449599999996</v>
      </c>
      <c r="G1949" s="335">
        <v>14.08</v>
      </c>
    </row>
    <row r="1950" spans="1:7" ht="15">
      <c r="A1950" s="334" t="s">
        <v>3462</v>
      </c>
      <c r="B1950" s="334" t="s">
        <v>3463</v>
      </c>
      <c r="C1950" s="218"/>
      <c r="D1950" s="218"/>
      <c r="E1950" s="334" t="s">
        <v>23447</v>
      </c>
      <c r="F1950" s="306">
        <f t="shared" si="30"/>
        <v>588.31449599999996</v>
      </c>
      <c r="G1950" s="335">
        <v>14.08</v>
      </c>
    </row>
    <row r="1951" spans="1:7" ht="15">
      <c r="A1951" s="334" t="s">
        <v>3464</v>
      </c>
      <c r="B1951" s="334" t="s">
        <v>3465</v>
      </c>
      <c r="C1951" s="218"/>
      <c r="D1951" s="218"/>
      <c r="E1951" s="334" t="s">
        <v>23447</v>
      </c>
      <c r="F1951" s="306">
        <f t="shared" si="30"/>
        <v>588.31449599999996</v>
      </c>
      <c r="G1951" s="335">
        <v>14.08</v>
      </c>
    </row>
    <row r="1952" spans="1:7" ht="15">
      <c r="A1952" s="334" t="s">
        <v>3466</v>
      </c>
      <c r="B1952" s="334" t="s">
        <v>3467</v>
      </c>
      <c r="C1952" s="218"/>
      <c r="D1952" s="218"/>
      <c r="E1952" s="334" t="s">
        <v>23447</v>
      </c>
      <c r="F1952" s="306">
        <f t="shared" si="30"/>
        <v>588.31449599999996</v>
      </c>
      <c r="G1952" s="335">
        <v>14.08</v>
      </c>
    </row>
    <row r="1953" spans="1:7" ht="15">
      <c r="A1953" s="334" t="s">
        <v>3468</v>
      </c>
      <c r="B1953" s="334" t="s">
        <v>3469</v>
      </c>
      <c r="C1953" s="218"/>
      <c r="D1953" s="218"/>
      <c r="E1953" s="334" t="s">
        <v>23447</v>
      </c>
      <c r="F1953" s="306">
        <f t="shared" si="30"/>
        <v>588.31449599999996</v>
      </c>
      <c r="G1953" s="335">
        <v>14.08</v>
      </c>
    </row>
    <row r="1954" spans="1:7" ht="15">
      <c r="A1954" s="334" t="s">
        <v>3470</v>
      </c>
      <c r="B1954" s="334" t="s">
        <v>3471</v>
      </c>
      <c r="C1954" s="218"/>
      <c r="D1954" s="218"/>
      <c r="E1954" s="334" t="s">
        <v>23447</v>
      </c>
      <c r="F1954" s="306">
        <f t="shared" si="30"/>
        <v>588.31449599999996</v>
      </c>
      <c r="G1954" s="335">
        <v>14.08</v>
      </c>
    </row>
    <row r="1955" spans="1:7" ht="15">
      <c r="A1955" s="334" t="s">
        <v>3472</v>
      </c>
      <c r="B1955" s="334" t="s">
        <v>3473</v>
      </c>
      <c r="C1955" s="218"/>
      <c r="D1955" s="218"/>
      <c r="E1955" s="334" t="s">
        <v>23447</v>
      </c>
      <c r="F1955" s="306">
        <f t="shared" si="30"/>
        <v>588.31449599999996</v>
      </c>
      <c r="G1955" s="335">
        <v>14.08</v>
      </c>
    </row>
    <row r="1956" spans="1:7" ht="15">
      <c r="A1956" s="334" t="s">
        <v>3474</v>
      </c>
      <c r="B1956" s="334" t="s">
        <v>3475</v>
      </c>
      <c r="C1956" s="218"/>
      <c r="D1956" s="218"/>
      <c r="E1956" s="334" t="s">
        <v>23447</v>
      </c>
      <c r="F1956" s="306">
        <f t="shared" si="30"/>
        <v>588.31449599999996</v>
      </c>
      <c r="G1956" s="335">
        <v>14.08</v>
      </c>
    </row>
    <row r="1957" spans="1:7" ht="15">
      <c r="A1957" s="334" t="s">
        <v>3476</v>
      </c>
      <c r="B1957" s="334" t="s">
        <v>3477</v>
      </c>
      <c r="C1957" s="218"/>
      <c r="D1957" s="218"/>
      <c r="E1957" s="334" t="s">
        <v>23447</v>
      </c>
      <c r="F1957" s="306">
        <f t="shared" si="30"/>
        <v>588.31449599999996</v>
      </c>
      <c r="G1957" s="335">
        <v>14.08</v>
      </c>
    </row>
    <row r="1958" spans="1:7" ht="15">
      <c r="A1958" s="334" t="s">
        <v>3478</v>
      </c>
      <c r="B1958" s="334" t="s">
        <v>3479</v>
      </c>
      <c r="C1958" s="218"/>
      <c r="D1958" s="218"/>
      <c r="E1958" s="334" t="s">
        <v>23447</v>
      </c>
      <c r="F1958" s="306">
        <f t="shared" si="30"/>
        <v>588.31449599999996</v>
      </c>
      <c r="G1958" s="335">
        <v>14.08</v>
      </c>
    </row>
    <row r="1959" spans="1:7" ht="15">
      <c r="A1959" s="334" t="s">
        <v>3480</v>
      </c>
      <c r="B1959" s="334" t="s">
        <v>3481</v>
      </c>
      <c r="C1959" s="218"/>
      <c r="D1959" s="218"/>
      <c r="E1959" s="334" t="s">
        <v>23447</v>
      </c>
      <c r="F1959" s="306">
        <f t="shared" si="30"/>
        <v>588.31449599999996</v>
      </c>
      <c r="G1959" s="335">
        <v>14.08</v>
      </c>
    </row>
    <row r="1960" spans="1:7" ht="15">
      <c r="A1960" s="334" t="s">
        <v>3482</v>
      </c>
      <c r="B1960" s="334" t="s">
        <v>3483</v>
      </c>
      <c r="C1960" s="218"/>
      <c r="D1960" s="218"/>
      <c r="E1960" s="334" t="s">
        <v>23447</v>
      </c>
      <c r="F1960" s="306">
        <f t="shared" si="30"/>
        <v>588.31449599999996</v>
      </c>
      <c r="G1960" s="335">
        <v>14.08</v>
      </c>
    </row>
    <row r="1961" spans="1:7" ht="15">
      <c r="A1961" s="334" t="s">
        <v>3484</v>
      </c>
      <c r="B1961" s="334" t="s">
        <v>3485</v>
      </c>
      <c r="C1961" s="218"/>
      <c r="D1961" s="218"/>
      <c r="E1961" s="334" t="s">
        <v>23447</v>
      </c>
      <c r="F1961" s="306">
        <f t="shared" si="30"/>
        <v>588.31449599999996</v>
      </c>
      <c r="G1961" s="335">
        <v>14.08</v>
      </c>
    </row>
    <row r="1962" spans="1:7" ht="15">
      <c r="A1962" s="334" t="s">
        <v>3486</v>
      </c>
      <c r="B1962" s="334" t="s">
        <v>3487</v>
      </c>
      <c r="C1962" s="218"/>
      <c r="D1962" s="218"/>
      <c r="E1962" s="334" t="s">
        <v>23447</v>
      </c>
      <c r="F1962" s="306">
        <f t="shared" si="30"/>
        <v>588.31449599999996</v>
      </c>
      <c r="G1962" s="335">
        <v>14.08</v>
      </c>
    </row>
    <row r="1963" spans="1:7" ht="15">
      <c r="A1963" s="334" t="s">
        <v>3488</v>
      </c>
      <c r="B1963" s="334" t="s">
        <v>3489</v>
      </c>
      <c r="C1963" s="218"/>
      <c r="D1963" s="218"/>
      <c r="E1963" s="334" t="s">
        <v>23447</v>
      </c>
      <c r="F1963" s="306">
        <f t="shared" si="30"/>
        <v>588.31449599999996</v>
      </c>
      <c r="G1963" s="335">
        <v>14.08</v>
      </c>
    </row>
    <row r="1964" spans="1:7" ht="15">
      <c r="A1964" s="334" t="s">
        <v>3490</v>
      </c>
      <c r="B1964" s="334" t="s">
        <v>3491</v>
      </c>
      <c r="C1964" s="218"/>
      <c r="D1964" s="218"/>
      <c r="E1964" s="334" t="s">
        <v>23447</v>
      </c>
      <c r="F1964" s="306">
        <f t="shared" si="30"/>
        <v>588.31449599999996</v>
      </c>
      <c r="G1964" s="335">
        <v>14.08</v>
      </c>
    </row>
    <row r="1965" spans="1:7" ht="15">
      <c r="A1965" s="334" t="s">
        <v>3492</v>
      </c>
      <c r="B1965" s="334" t="s">
        <v>3493</v>
      </c>
      <c r="C1965" s="218"/>
      <c r="D1965" s="218"/>
      <c r="E1965" s="334" t="s">
        <v>23447</v>
      </c>
      <c r="F1965" s="306">
        <f t="shared" si="30"/>
        <v>588.31449599999996</v>
      </c>
      <c r="G1965" s="335">
        <v>14.08</v>
      </c>
    </row>
    <row r="1966" spans="1:7" ht="15">
      <c r="A1966" s="334" t="s">
        <v>3494</v>
      </c>
      <c r="B1966" s="334" t="s">
        <v>3495</v>
      </c>
      <c r="C1966" s="218"/>
      <c r="D1966" s="218"/>
      <c r="E1966" s="334" t="s">
        <v>23447</v>
      </c>
      <c r="F1966" s="306">
        <f t="shared" si="30"/>
        <v>588.31449599999996</v>
      </c>
      <c r="G1966" s="335">
        <v>14.08</v>
      </c>
    </row>
    <row r="1967" spans="1:7" ht="15">
      <c r="A1967" s="334" t="s">
        <v>3496</v>
      </c>
      <c r="B1967" s="334" t="s">
        <v>21734</v>
      </c>
      <c r="C1967" s="218"/>
      <c r="D1967" s="218"/>
      <c r="E1967" s="334" t="s">
        <v>23447</v>
      </c>
      <c r="F1967" s="306">
        <f t="shared" si="30"/>
        <v>525.63894599999992</v>
      </c>
      <c r="G1967" s="335">
        <v>12.58</v>
      </c>
    </row>
    <row r="1968" spans="1:7" ht="15">
      <c r="A1968" s="334" t="s">
        <v>3497</v>
      </c>
      <c r="B1968" s="334" t="s">
        <v>21735</v>
      </c>
      <c r="C1968" s="218"/>
      <c r="D1968" s="218"/>
      <c r="E1968" s="334" t="s">
        <v>23447</v>
      </c>
      <c r="F1968" s="306">
        <f t="shared" si="30"/>
        <v>525.63894599999992</v>
      </c>
      <c r="G1968" s="335">
        <v>12.58</v>
      </c>
    </row>
    <row r="1969" spans="1:7" ht="15">
      <c r="A1969" s="334" t="s">
        <v>3498</v>
      </c>
      <c r="B1969" s="334" t="s">
        <v>21736</v>
      </c>
      <c r="C1969" s="218"/>
      <c r="D1969" s="218"/>
      <c r="E1969" s="334" t="s">
        <v>23447</v>
      </c>
      <c r="F1969" s="306">
        <f t="shared" si="30"/>
        <v>525.63894599999992</v>
      </c>
      <c r="G1969" s="335">
        <v>12.58</v>
      </c>
    </row>
    <row r="1970" spans="1:7" ht="15">
      <c r="A1970" s="334" t="s">
        <v>3499</v>
      </c>
      <c r="B1970" s="334" t="s">
        <v>21737</v>
      </c>
      <c r="C1970" s="218"/>
      <c r="D1970" s="218"/>
      <c r="E1970" s="334" t="s">
        <v>23447</v>
      </c>
      <c r="F1970" s="306">
        <f t="shared" si="30"/>
        <v>525.63894599999992</v>
      </c>
      <c r="G1970" s="335">
        <v>12.58</v>
      </c>
    </row>
    <row r="1971" spans="1:7" ht="15">
      <c r="A1971" s="334" t="s">
        <v>3500</v>
      </c>
      <c r="B1971" s="334" t="s">
        <v>21738</v>
      </c>
      <c r="C1971" s="218"/>
      <c r="D1971" s="218"/>
      <c r="E1971" s="334" t="s">
        <v>23447</v>
      </c>
      <c r="F1971" s="306">
        <f t="shared" si="30"/>
        <v>525.63894599999992</v>
      </c>
      <c r="G1971" s="335">
        <v>12.58</v>
      </c>
    </row>
    <row r="1972" spans="1:7" ht="15">
      <c r="A1972" s="334" t="s">
        <v>3501</v>
      </c>
      <c r="B1972" s="334" t="s">
        <v>21739</v>
      </c>
      <c r="C1972" s="218"/>
      <c r="D1972" s="218"/>
      <c r="E1972" s="334" t="s">
        <v>23447</v>
      </c>
      <c r="F1972" s="306">
        <f t="shared" si="30"/>
        <v>525.63894599999992</v>
      </c>
      <c r="G1972" s="335">
        <v>12.58</v>
      </c>
    </row>
    <row r="1973" spans="1:7" ht="15">
      <c r="A1973" s="334" t="s">
        <v>3502</v>
      </c>
      <c r="B1973" s="334" t="s">
        <v>21740</v>
      </c>
      <c r="C1973" s="218"/>
      <c r="D1973" s="218"/>
      <c r="E1973" s="334" t="s">
        <v>23447</v>
      </c>
      <c r="F1973" s="306">
        <f t="shared" si="30"/>
        <v>525.63894599999992</v>
      </c>
      <c r="G1973" s="335">
        <v>12.58</v>
      </c>
    </row>
    <row r="1974" spans="1:7" ht="15">
      <c r="A1974" s="334" t="s">
        <v>3503</v>
      </c>
      <c r="B1974" s="334" t="s">
        <v>21741</v>
      </c>
      <c r="C1974" s="218"/>
      <c r="D1974" s="218"/>
      <c r="E1974" s="334" t="s">
        <v>23447</v>
      </c>
      <c r="F1974" s="306">
        <f t="shared" si="30"/>
        <v>525.63894599999992</v>
      </c>
      <c r="G1974" s="335">
        <v>12.58</v>
      </c>
    </row>
    <row r="1975" spans="1:7" ht="15">
      <c r="A1975" s="334" t="s">
        <v>3504</v>
      </c>
      <c r="B1975" s="334" t="s">
        <v>21742</v>
      </c>
      <c r="C1975" s="218"/>
      <c r="D1975" s="218"/>
      <c r="E1975" s="334" t="s">
        <v>23447</v>
      </c>
      <c r="F1975" s="306">
        <f t="shared" si="30"/>
        <v>525.63894599999992</v>
      </c>
      <c r="G1975" s="335">
        <v>12.58</v>
      </c>
    </row>
    <row r="1976" spans="1:7" ht="15">
      <c r="A1976" s="334" t="s">
        <v>3505</v>
      </c>
      <c r="B1976" s="334" t="s">
        <v>21743</v>
      </c>
      <c r="C1976" s="218"/>
      <c r="D1976" s="218"/>
      <c r="E1976" s="334" t="s">
        <v>23447</v>
      </c>
      <c r="F1976" s="306">
        <f t="shared" si="30"/>
        <v>525.63894599999992</v>
      </c>
      <c r="G1976" s="335">
        <v>12.58</v>
      </c>
    </row>
    <row r="1977" spans="1:7" ht="15">
      <c r="A1977" s="334" t="s">
        <v>3506</v>
      </c>
      <c r="B1977" s="334" t="s">
        <v>21744</v>
      </c>
      <c r="C1977" s="218"/>
      <c r="D1977" s="218"/>
      <c r="E1977" s="334" t="s">
        <v>23447</v>
      </c>
      <c r="F1977" s="306">
        <f t="shared" si="30"/>
        <v>525.63894599999992</v>
      </c>
      <c r="G1977" s="335">
        <v>12.58</v>
      </c>
    </row>
    <row r="1978" spans="1:7" ht="15">
      <c r="A1978" s="334" t="s">
        <v>3507</v>
      </c>
      <c r="B1978" s="334" t="s">
        <v>21745</v>
      </c>
      <c r="C1978" s="218"/>
      <c r="D1978" s="218"/>
      <c r="E1978" s="334" t="s">
        <v>23447</v>
      </c>
      <c r="F1978" s="306">
        <f t="shared" si="30"/>
        <v>525.63894599999992</v>
      </c>
      <c r="G1978" s="335">
        <v>12.58</v>
      </c>
    </row>
    <row r="1979" spans="1:7" ht="15">
      <c r="A1979" s="334" t="s">
        <v>3508</v>
      </c>
      <c r="B1979" s="334" t="s">
        <v>3509</v>
      </c>
      <c r="C1979" s="218"/>
      <c r="D1979" s="218"/>
      <c r="E1979" s="334" t="s">
        <v>23447</v>
      </c>
      <c r="F1979" s="306">
        <f t="shared" si="30"/>
        <v>466.72392899999994</v>
      </c>
      <c r="G1979" s="335">
        <v>11.17</v>
      </c>
    </row>
    <row r="1980" spans="1:7" ht="15">
      <c r="A1980" s="334" t="s">
        <v>3510</v>
      </c>
      <c r="B1980" s="334" t="s">
        <v>3511</v>
      </c>
      <c r="C1980" s="218"/>
      <c r="D1980" s="218"/>
      <c r="E1980" s="334" t="s">
        <v>23447</v>
      </c>
      <c r="F1980" s="306">
        <f t="shared" si="30"/>
        <v>466.72392899999994</v>
      </c>
      <c r="G1980" s="335">
        <v>11.17</v>
      </c>
    </row>
    <row r="1981" spans="1:7" ht="15">
      <c r="A1981" s="334" t="s">
        <v>3512</v>
      </c>
      <c r="B1981" s="334" t="s">
        <v>3513</v>
      </c>
      <c r="C1981" s="218"/>
      <c r="D1981" s="218"/>
      <c r="E1981" s="334" t="s">
        <v>23447</v>
      </c>
      <c r="F1981" s="306">
        <f t="shared" si="30"/>
        <v>466.72392899999994</v>
      </c>
      <c r="G1981" s="335">
        <v>11.17</v>
      </c>
    </row>
    <row r="1982" spans="1:7" ht="15">
      <c r="A1982" s="334" t="s">
        <v>3514</v>
      </c>
      <c r="B1982" s="334" t="s">
        <v>3515</v>
      </c>
      <c r="C1982" s="218"/>
      <c r="D1982" s="218"/>
      <c r="E1982" s="334" t="s">
        <v>23447</v>
      </c>
      <c r="F1982" s="306">
        <f t="shared" si="30"/>
        <v>417.41916299999997</v>
      </c>
      <c r="G1982" s="335">
        <v>9.99</v>
      </c>
    </row>
    <row r="1983" spans="1:7" ht="15">
      <c r="A1983" s="334" t="s">
        <v>21746</v>
      </c>
      <c r="B1983" s="334" t="s">
        <v>21747</v>
      </c>
      <c r="C1983" s="218"/>
      <c r="D1983" s="218"/>
      <c r="E1983" s="334" t="s">
        <v>23447</v>
      </c>
      <c r="F1983" s="306">
        <f t="shared" si="30"/>
        <v>525.63894599999992</v>
      </c>
      <c r="G1983" s="335">
        <v>12.58</v>
      </c>
    </row>
    <row r="1984" spans="1:7" ht="15">
      <c r="A1984" s="334" t="s">
        <v>21748</v>
      </c>
      <c r="B1984" s="334" t="s">
        <v>21749</v>
      </c>
      <c r="C1984" s="218"/>
      <c r="D1984" s="218"/>
      <c r="E1984" s="334" t="s">
        <v>23447</v>
      </c>
      <c r="F1984" s="306">
        <f t="shared" si="30"/>
        <v>588.31449599999996</v>
      </c>
      <c r="G1984" s="335">
        <v>14.08</v>
      </c>
    </row>
    <row r="1985" spans="1:7" ht="15">
      <c r="A1985" s="334" t="s">
        <v>21750</v>
      </c>
      <c r="B1985" s="334" t="s">
        <v>21751</v>
      </c>
      <c r="C1985" s="218"/>
      <c r="D1985" s="218"/>
      <c r="E1985" s="334" t="s">
        <v>23447</v>
      </c>
      <c r="F1985" s="306">
        <f t="shared" si="30"/>
        <v>588.31449599999996</v>
      </c>
      <c r="G1985" s="335">
        <v>14.08</v>
      </c>
    </row>
    <row r="1986" spans="1:7" ht="15">
      <c r="A1986" s="334" t="s">
        <v>21752</v>
      </c>
      <c r="B1986" s="334" t="s">
        <v>21753</v>
      </c>
      <c r="C1986" s="218"/>
      <c r="D1986" s="218"/>
      <c r="E1986" s="334" t="s">
        <v>23447</v>
      </c>
      <c r="F1986" s="306">
        <f t="shared" si="30"/>
        <v>588.31449599999996</v>
      </c>
      <c r="G1986" s="335">
        <v>14.08</v>
      </c>
    </row>
    <row r="1987" spans="1:7" ht="15">
      <c r="A1987" s="334" t="s">
        <v>21754</v>
      </c>
      <c r="B1987" s="334" t="s">
        <v>21755</v>
      </c>
      <c r="C1987" s="218"/>
      <c r="D1987" s="218"/>
      <c r="E1987" s="334" t="s">
        <v>23447</v>
      </c>
      <c r="F1987" s="306">
        <f t="shared" si="30"/>
        <v>525.63894599999992</v>
      </c>
      <c r="G1987" s="335">
        <v>12.58</v>
      </c>
    </row>
    <row r="1988" spans="1:7" ht="15">
      <c r="A1988" s="334" t="s">
        <v>21756</v>
      </c>
      <c r="B1988" s="334" t="s">
        <v>21757</v>
      </c>
      <c r="C1988" s="218"/>
      <c r="D1988" s="218"/>
      <c r="E1988" s="334" t="s">
        <v>23447</v>
      </c>
      <c r="F1988" s="306">
        <f t="shared" ref="F1988:F2051" si="31">G1988*$G$1</f>
        <v>525.63894599999992</v>
      </c>
      <c r="G1988" s="335">
        <v>12.58</v>
      </c>
    </row>
    <row r="1989" spans="1:7" ht="15">
      <c r="A1989" s="334" t="s">
        <v>3516</v>
      </c>
      <c r="B1989" s="334" t="s">
        <v>3517</v>
      </c>
      <c r="C1989" s="218"/>
      <c r="D1989" s="218"/>
      <c r="E1989" s="334" t="s">
        <v>173</v>
      </c>
      <c r="F1989" s="306">
        <f t="shared" si="31"/>
        <v>163.79210399999999</v>
      </c>
      <c r="G1989" s="335">
        <v>3.92</v>
      </c>
    </row>
    <row r="1990" spans="1:7" ht="15">
      <c r="A1990" s="334" t="s">
        <v>3518</v>
      </c>
      <c r="B1990" s="334" t="s">
        <v>3519</v>
      </c>
      <c r="C1990" s="218"/>
      <c r="D1990" s="218"/>
      <c r="E1990" s="334" t="s">
        <v>173</v>
      </c>
      <c r="F1990" s="306">
        <f t="shared" si="31"/>
        <v>163.79210399999999</v>
      </c>
      <c r="G1990" s="335">
        <v>3.92</v>
      </c>
    </row>
    <row r="1991" spans="1:7" ht="15">
      <c r="A1991" s="334" t="s">
        <v>3520</v>
      </c>
      <c r="B1991" s="334" t="s">
        <v>3521</v>
      </c>
      <c r="C1991" s="218"/>
      <c r="D1991" s="218"/>
      <c r="E1991" s="334" t="s">
        <v>173</v>
      </c>
      <c r="F1991" s="306">
        <f t="shared" si="31"/>
        <v>163.79210399999999</v>
      </c>
      <c r="G1991" s="335">
        <v>3.92</v>
      </c>
    </row>
    <row r="1992" spans="1:7" ht="15">
      <c r="A1992" s="334" t="s">
        <v>3522</v>
      </c>
      <c r="B1992" s="334" t="s">
        <v>3523</v>
      </c>
      <c r="C1992" s="218"/>
      <c r="D1992" s="218"/>
      <c r="E1992" s="334" t="s">
        <v>173</v>
      </c>
      <c r="F1992" s="306">
        <f t="shared" si="31"/>
        <v>163.79210399999999</v>
      </c>
      <c r="G1992" s="335">
        <v>3.92</v>
      </c>
    </row>
    <row r="1993" spans="1:7" ht="15">
      <c r="A1993" s="334" t="s">
        <v>21758</v>
      </c>
      <c r="B1993" s="334" t="s">
        <v>21759</v>
      </c>
      <c r="C1993" s="218"/>
      <c r="D1993" s="218"/>
      <c r="E1993" s="334" t="s">
        <v>23447</v>
      </c>
      <c r="F1993" s="306">
        <f t="shared" si="31"/>
        <v>73.539311999999995</v>
      </c>
      <c r="G1993" s="335">
        <v>1.76</v>
      </c>
    </row>
    <row r="1994" spans="1:7" ht="15">
      <c r="A1994" s="334" t="s">
        <v>21760</v>
      </c>
      <c r="B1994" s="334" t="s">
        <v>21761</v>
      </c>
      <c r="C1994" s="218"/>
      <c r="D1994" s="218"/>
      <c r="E1994" s="334" t="s">
        <v>23447</v>
      </c>
      <c r="F1994" s="306">
        <f t="shared" si="31"/>
        <v>73.539311999999995</v>
      </c>
      <c r="G1994" s="335">
        <v>1.76</v>
      </c>
    </row>
    <row r="1995" spans="1:7" ht="15">
      <c r="A1995" s="334" t="s">
        <v>3524</v>
      </c>
      <c r="B1995" s="334" t="s">
        <v>3525</v>
      </c>
      <c r="C1995" s="218"/>
      <c r="D1995" s="218"/>
      <c r="E1995" s="334" t="s">
        <v>23447</v>
      </c>
      <c r="F1995" s="306">
        <f t="shared" si="31"/>
        <v>440.40019799999993</v>
      </c>
      <c r="G1995" s="335">
        <v>10.54</v>
      </c>
    </row>
    <row r="1996" spans="1:7" ht="15">
      <c r="A1996" s="334" t="s">
        <v>3526</v>
      </c>
      <c r="B1996" s="334" t="s">
        <v>3527</v>
      </c>
      <c r="C1996" s="218"/>
      <c r="D1996" s="218"/>
      <c r="E1996" s="334" t="s">
        <v>23447</v>
      </c>
      <c r="F1996" s="306">
        <f t="shared" si="31"/>
        <v>1325.796801</v>
      </c>
      <c r="G1996" s="335">
        <v>31.73</v>
      </c>
    </row>
    <row r="1997" spans="1:7" ht="15">
      <c r="A1997" s="334" t="s">
        <v>3528</v>
      </c>
      <c r="B1997" s="334" t="s">
        <v>3529</v>
      </c>
      <c r="C1997" s="218"/>
      <c r="D1997" s="218"/>
      <c r="E1997" s="334" t="s">
        <v>23447</v>
      </c>
      <c r="F1997" s="306">
        <f t="shared" si="31"/>
        <v>1116.4604639999998</v>
      </c>
      <c r="G1997" s="335">
        <v>26.72</v>
      </c>
    </row>
    <row r="1998" spans="1:7" ht="15">
      <c r="A1998" s="334" t="s">
        <v>3530</v>
      </c>
      <c r="B1998" s="334" t="s">
        <v>3531</v>
      </c>
      <c r="C1998" s="218"/>
      <c r="D1998" s="218"/>
      <c r="E1998" s="334" t="s">
        <v>23447</v>
      </c>
      <c r="F1998" s="306">
        <f t="shared" si="31"/>
        <v>831.91346699999997</v>
      </c>
      <c r="G1998" s="335">
        <v>19.91</v>
      </c>
    </row>
    <row r="1999" spans="1:7" ht="15">
      <c r="A1999" s="334" t="s">
        <v>3532</v>
      </c>
      <c r="B1999" s="334" t="s">
        <v>3533</v>
      </c>
      <c r="C1999" s="218"/>
      <c r="D1999" s="218"/>
      <c r="E1999" s="334" t="s">
        <v>23447</v>
      </c>
      <c r="F1999" s="306">
        <f t="shared" si="31"/>
        <v>452.51747099999994</v>
      </c>
      <c r="G1999" s="335">
        <v>10.83</v>
      </c>
    </row>
    <row r="2000" spans="1:7" ht="15">
      <c r="A2000" s="334" t="s">
        <v>3534</v>
      </c>
      <c r="B2000" s="334" t="s">
        <v>3535</v>
      </c>
      <c r="C2000" s="218"/>
      <c r="D2000" s="218"/>
      <c r="E2000" s="334" t="s">
        <v>23447</v>
      </c>
      <c r="F2000" s="306">
        <f t="shared" si="31"/>
        <v>244.43464499999996</v>
      </c>
      <c r="G2000" s="335">
        <v>5.85</v>
      </c>
    </row>
    <row r="2001" spans="1:7" ht="15">
      <c r="A2001" s="334" t="s">
        <v>3536</v>
      </c>
      <c r="B2001" s="334" t="s">
        <v>3537</v>
      </c>
      <c r="C2001" s="218"/>
      <c r="D2001" s="218"/>
      <c r="E2001" s="334" t="s">
        <v>23447</v>
      </c>
      <c r="F2001" s="306">
        <f t="shared" si="31"/>
        <v>607.53499799999986</v>
      </c>
      <c r="G2001" s="335">
        <v>14.54</v>
      </c>
    </row>
    <row r="2002" spans="1:7" ht="15">
      <c r="A2002" s="334" t="s">
        <v>3538</v>
      </c>
      <c r="B2002" s="334" t="s">
        <v>3539</v>
      </c>
      <c r="C2002" s="218"/>
      <c r="D2002" s="218"/>
      <c r="E2002" s="334" t="s">
        <v>23447</v>
      </c>
      <c r="F2002" s="306">
        <f t="shared" si="31"/>
        <v>627.17333699999995</v>
      </c>
      <c r="G2002" s="335">
        <v>15.01</v>
      </c>
    </row>
    <row r="2003" spans="1:7" ht="15">
      <c r="A2003" s="334" t="s">
        <v>3540</v>
      </c>
      <c r="B2003" s="334" t="s">
        <v>3541</v>
      </c>
      <c r="C2003" s="218"/>
      <c r="D2003" s="218"/>
      <c r="E2003" s="334" t="s">
        <v>23447</v>
      </c>
      <c r="F2003" s="306">
        <f t="shared" si="31"/>
        <v>581.62910399999998</v>
      </c>
      <c r="G2003" s="335">
        <v>13.92</v>
      </c>
    </row>
    <row r="2004" spans="1:7" ht="15">
      <c r="A2004" s="334" t="s">
        <v>3542</v>
      </c>
      <c r="B2004" s="334" t="s">
        <v>3543</v>
      </c>
      <c r="C2004" s="218"/>
      <c r="D2004" s="218"/>
      <c r="E2004" s="334" t="s">
        <v>1677</v>
      </c>
      <c r="F2004" s="306">
        <f t="shared" si="31"/>
        <v>5352.0741330000001</v>
      </c>
      <c r="G2004" s="335">
        <v>128.09</v>
      </c>
    </row>
    <row r="2005" spans="1:7" ht="15">
      <c r="A2005" s="334" t="s">
        <v>3544</v>
      </c>
      <c r="B2005" s="334" t="s">
        <v>3545</v>
      </c>
      <c r="C2005" s="218"/>
      <c r="D2005" s="218"/>
      <c r="E2005" s="334" t="s">
        <v>23447</v>
      </c>
      <c r="F2005" s="306">
        <f t="shared" si="31"/>
        <v>1106.0145389999998</v>
      </c>
      <c r="G2005" s="335">
        <v>26.47</v>
      </c>
    </row>
    <row r="2006" spans="1:7" ht="15">
      <c r="A2006" s="334" t="s">
        <v>3546</v>
      </c>
      <c r="B2006" s="334" t="s">
        <v>3547</v>
      </c>
      <c r="C2006" s="218"/>
      <c r="D2006" s="218"/>
      <c r="E2006" s="334" t="s">
        <v>23447</v>
      </c>
      <c r="F2006" s="306">
        <f t="shared" si="31"/>
        <v>274.93674599999997</v>
      </c>
      <c r="G2006" s="335">
        <v>6.58</v>
      </c>
    </row>
    <row r="2007" spans="1:7" ht="15">
      <c r="A2007" s="334" t="s">
        <v>3548</v>
      </c>
      <c r="B2007" s="334" t="s">
        <v>3549</v>
      </c>
      <c r="C2007" s="218"/>
      <c r="D2007" s="218"/>
      <c r="E2007" s="334" t="s">
        <v>23447</v>
      </c>
      <c r="F2007" s="306">
        <f t="shared" si="31"/>
        <v>534.83136000000002</v>
      </c>
      <c r="G2007" s="335">
        <v>12.8</v>
      </c>
    </row>
    <row r="2008" spans="1:7" ht="15">
      <c r="A2008" s="334" t="s">
        <v>3550</v>
      </c>
      <c r="B2008" s="334" t="s">
        <v>3551</v>
      </c>
      <c r="C2008" s="218"/>
      <c r="D2008" s="218"/>
      <c r="E2008" s="334" t="s">
        <v>23447</v>
      </c>
      <c r="F2008" s="306">
        <f t="shared" si="31"/>
        <v>303.34966199999997</v>
      </c>
      <c r="G2008" s="335">
        <v>7.26</v>
      </c>
    </row>
    <row r="2009" spans="1:7" ht="15">
      <c r="A2009" s="334" t="s">
        <v>3552</v>
      </c>
      <c r="B2009" s="334" t="s">
        <v>3553</v>
      </c>
      <c r="C2009" s="218"/>
      <c r="D2009" s="218"/>
      <c r="E2009" s="334" t="s">
        <v>23447</v>
      </c>
      <c r="F2009" s="306">
        <f t="shared" si="31"/>
        <v>677.31377699999996</v>
      </c>
      <c r="G2009" s="335">
        <v>16.21</v>
      </c>
    </row>
    <row r="2010" spans="1:7" ht="15">
      <c r="A2010" s="334" t="s">
        <v>3554</v>
      </c>
      <c r="B2010" s="334" t="s">
        <v>3555</v>
      </c>
      <c r="C2010" s="218"/>
      <c r="D2010" s="218"/>
      <c r="E2010" s="334" t="s">
        <v>23447</v>
      </c>
      <c r="F2010" s="306">
        <f t="shared" si="31"/>
        <v>677.31377699999996</v>
      </c>
      <c r="G2010" s="335">
        <v>16.21</v>
      </c>
    </row>
    <row r="2011" spans="1:7" ht="15">
      <c r="A2011" s="334" t="s">
        <v>3556</v>
      </c>
      <c r="B2011" s="334" t="s">
        <v>3557</v>
      </c>
      <c r="C2011" s="218"/>
      <c r="D2011" s="218"/>
      <c r="E2011" s="334" t="s">
        <v>23447</v>
      </c>
      <c r="F2011" s="306">
        <f t="shared" si="31"/>
        <v>677.31377699999996</v>
      </c>
      <c r="G2011" s="335">
        <v>16.21</v>
      </c>
    </row>
    <row r="2012" spans="1:7" ht="15">
      <c r="A2012" s="334" t="s">
        <v>3558</v>
      </c>
      <c r="B2012" s="334" t="s">
        <v>3559</v>
      </c>
      <c r="C2012" s="218"/>
      <c r="D2012" s="218"/>
      <c r="E2012" s="334" t="s">
        <v>23447</v>
      </c>
      <c r="F2012" s="306">
        <f t="shared" si="31"/>
        <v>663.52515599999992</v>
      </c>
      <c r="G2012" s="335">
        <v>15.88</v>
      </c>
    </row>
    <row r="2013" spans="1:7" ht="15">
      <c r="A2013" s="334" t="s">
        <v>3560</v>
      </c>
      <c r="B2013" s="334" t="s">
        <v>3561</v>
      </c>
      <c r="C2013" s="218"/>
      <c r="D2013" s="218"/>
      <c r="E2013" s="334" t="s">
        <v>23447</v>
      </c>
      <c r="F2013" s="306">
        <f t="shared" si="31"/>
        <v>749.59957799999995</v>
      </c>
      <c r="G2013" s="335">
        <v>17.940000000000001</v>
      </c>
    </row>
    <row r="2014" spans="1:7" ht="15">
      <c r="A2014" s="334" t="s">
        <v>3562</v>
      </c>
      <c r="B2014" s="334" t="s">
        <v>3563</v>
      </c>
      <c r="C2014" s="218"/>
      <c r="D2014" s="218"/>
      <c r="E2014" s="334" t="s">
        <v>23447</v>
      </c>
      <c r="F2014" s="306">
        <f t="shared" si="31"/>
        <v>749.59957799999995</v>
      </c>
      <c r="G2014" s="335">
        <v>17.940000000000001</v>
      </c>
    </row>
    <row r="2015" spans="1:7" ht="15">
      <c r="A2015" s="334" t="s">
        <v>3564</v>
      </c>
      <c r="B2015" s="334" t="s">
        <v>3565</v>
      </c>
      <c r="C2015" s="218"/>
      <c r="D2015" s="218"/>
      <c r="E2015" s="334" t="s">
        <v>23447</v>
      </c>
      <c r="F2015" s="306">
        <f t="shared" si="31"/>
        <v>427.02941399999997</v>
      </c>
      <c r="G2015" s="335">
        <v>10.220000000000001</v>
      </c>
    </row>
    <row r="2016" spans="1:7" ht="15">
      <c r="A2016" s="334" t="s">
        <v>3566</v>
      </c>
      <c r="B2016" s="334" t="s">
        <v>3567</v>
      </c>
      <c r="C2016" s="218"/>
      <c r="D2016" s="218"/>
      <c r="E2016" s="334" t="s">
        <v>23447</v>
      </c>
      <c r="F2016" s="306">
        <f t="shared" si="31"/>
        <v>437.47533899999996</v>
      </c>
      <c r="G2016" s="335">
        <v>10.47</v>
      </c>
    </row>
    <row r="2017" spans="1:7" ht="15">
      <c r="A2017" s="334" t="s">
        <v>3568</v>
      </c>
      <c r="B2017" s="334" t="s">
        <v>3569</v>
      </c>
      <c r="C2017" s="218"/>
      <c r="D2017" s="218"/>
      <c r="E2017" s="334" t="s">
        <v>23447</v>
      </c>
      <c r="F2017" s="306">
        <f t="shared" si="31"/>
        <v>777.59465699999987</v>
      </c>
      <c r="G2017" s="335">
        <v>18.61</v>
      </c>
    </row>
    <row r="2018" spans="1:7" ht="15">
      <c r="A2018" s="334" t="s">
        <v>3570</v>
      </c>
      <c r="B2018" s="334" t="s">
        <v>3571</v>
      </c>
      <c r="C2018" s="218"/>
      <c r="D2018" s="218"/>
      <c r="E2018" s="334" t="s">
        <v>23447</v>
      </c>
      <c r="F2018" s="306">
        <f t="shared" si="31"/>
        <v>777.59465699999987</v>
      </c>
      <c r="G2018" s="335">
        <v>18.61</v>
      </c>
    </row>
    <row r="2019" spans="1:7" ht="15">
      <c r="A2019" s="334" t="s">
        <v>3572</v>
      </c>
      <c r="B2019" s="334" t="s">
        <v>3573</v>
      </c>
      <c r="C2019" s="218"/>
      <c r="D2019" s="218"/>
      <c r="E2019" s="334" t="s">
        <v>23447</v>
      </c>
      <c r="F2019" s="306">
        <f t="shared" si="31"/>
        <v>738.73581599999989</v>
      </c>
      <c r="G2019" s="335">
        <v>17.68</v>
      </c>
    </row>
    <row r="2020" spans="1:7" ht="15">
      <c r="A2020" s="334" t="s">
        <v>3574</v>
      </c>
      <c r="B2020" s="334" t="s">
        <v>3575</v>
      </c>
      <c r="C2020" s="218"/>
      <c r="D2020" s="218"/>
      <c r="E2020" s="334" t="s">
        <v>23447</v>
      </c>
      <c r="F2020" s="306">
        <f t="shared" si="31"/>
        <v>32.173448999999998</v>
      </c>
      <c r="G2020" s="335">
        <v>0.77</v>
      </c>
    </row>
    <row r="2021" spans="1:7" ht="15">
      <c r="A2021" s="334" t="s">
        <v>21762</v>
      </c>
      <c r="B2021" s="334" t="s">
        <v>21763</v>
      </c>
      <c r="C2021" s="218"/>
      <c r="D2021" s="218"/>
      <c r="E2021" s="334" t="s">
        <v>1677</v>
      </c>
      <c r="F2021" s="306">
        <f t="shared" si="31"/>
        <v>35.516144999999995</v>
      </c>
      <c r="G2021" s="335">
        <v>0.85</v>
      </c>
    </row>
    <row r="2022" spans="1:7" ht="15">
      <c r="A2022" s="334" t="s">
        <v>21764</v>
      </c>
      <c r="B2022" s="334" t="s">
        <v>21765</v>
      </c>
      <c r="C2022" s="218"/>
      <c r="D2022" s="218"/>
      <c r="E2022" s="334" t="s">
        <v>1677</v>
      </c>
      <c r="F2022" s="306">
        <f t="shared" si="31"/>
        <v>35.516144999999995</v>
      </c>
      <c r="G2022" s="335">
        <v>0.85</v>
      </c>
    </row>
    <row r="2023" spans="1:7" ht="15">
      <c r="A2023" s="334" t="s">
        <v>21766</v>
      </c>
      <c r="B2023" s="334" t="s">
        <v>21767</v>
      </c>
      <c r="C2023" s="218"/>
      <c r="D2023" s="218"/>
      <c r="E2023" s="334" t="s">
        <v>1677</v>
      </c>
      <c r="F2023" s="306">
        <f t="shared" si="31"/>
        <v>35.516144999999995</v>
      </c>
      <c r="G2023" s="335">
        <v>0.85</v>
      </c>
    </row>
    <row r="2024" spans="1:7" ht="15">
      <c r="A2024" s="334" t="s">
        <v>21768</v>
      </c>
      <c r="B2024" s="334" t="s">
        <v>21769</v>
      </c>
      <c r="C2024" s="218"/>
      <c r="D2024" s="218"/>
      <c r="E2024" s="334" t="s">
        <v>23447</v>
      </c>
      <c r="F2024" s="306">
        <f t="shared" si="31"/>
        <v>35.516144999999995</v>
      </c>
      <c r="G2024" s="335">
        <v>0.85</v>
      </c>
    </row>
    <row r="2025" spans="1:7" ht="15">
      <c r="A2025" s="334" t="s">
        <v>21770</v>
      </c>
      <c r="B2025" s="334" t="s">
        <v>21771</v>
      </c>
      <c r="C2025" s="218"/>
      <c r="D2025" s="218"/>
      <c r="E2025" s="334" t="s">
        <v>1677</v>
      </c>
      <c r="F2025" s="306">
        <f t="shared" si="31"/>
        <v>35.516144999999995</v>
      </c>
      <c r="G2025" s="335">
        <v>0.85</v>
      </c>
    </row>
    <row r="2026" spans="1:7" ht="15">
      <c r="A2026" s="334" t="s">
        <v>21772</v>
      </c>
      <c r="B2026" s="334" t="s">
        <v>21773</v>
      </c>
      <c r="C2026" s="218"/>
      <c r="D2026" s="218"/>
      <c r="E2026" s="334" t="s">
        <v>1677</v>
      </c>
      <c r="F2026" s="306">
        <f t="shared" si="31"/>
        <v>35.516144999999995</v>
      </c>
      <c r="G2026" s="335">
        <v>0.85</v>
      </c>
    </row>
    <row r="2027" spans="1:7" ht="15">
      <c r="A2027" s="334" t="s">
        <v>21774</v>
      </c>
      <c r="B2027" s="334" t="s">
        <v>21775</v>
      </c>
      <c r="C2027" s="218"/>
      <c r="D2027" s="218"/>
      <c r="E2027" s="334" t="s">
        <v>1677</v>
      </c>
      <c r="F2027" s="306">
        <f t="shared" si="31"/>
        <v>35.516144999999995</v>
      </c>
      <c r="G2027" s="335">
        <v>0.85</v>
      </c>
    </row>
    <row r="2028" spans="1:7" ht="15">
      <c r="A2028" s="334" t="s">
        <v>21776</v>
      </c>
      <c r="B2028" s="334" t="s">
        <v>21777</v>
      </c>
      <c r="C2028" s="218"/>
      <c r="D2028" s="218"/>
      <c r="E2028" s="334" t="s">
        <v>1677</v>
      </c>
      <c r="F2028" s="306">
        <f t="shared" si="31"/>
        <v>35.516144999999995</v>
      </c>
      <c r="G2028" s="335">
        <v>0.85</v>
      </c>
    </row>
    <row r="2029" spans="1:7" ht="15">
      <c r="A2029" s="334" t="s">
        <v>21778</v>
      </c>
      <c r="B2029" s="334" t="s">
        <v>21779</v>
      </c>
      <c r="C2029" s="218"/>
      <c r="D2029" s="218"/>
      <c r="E2029" s="334" t="s">
        <v>1677</v>
      </c>
      <c r="F2029" s="306">
        <f t="shared" si="31"/>
        <v>35.516144999999995</v>
      </c>
      <c r="G2029" s="335">
        <v>0.85</v>
      </c>
    </row>
    <row r="2030" spans="1:7" ht="15">
      <c r="A2030" s="334" t="s">
        <v>21780</v>
      </c>
      <c r="B2030" s="334" t="s">
        <v>21781</v>
      </c>
      <c r="C2030" s="218"/>
      <c r="D2030" s="218"/>
      <c r="E2030" s="334" t="s">
        <v>1677</v>
      </c>
      <c r="F2030" s="306">
        <f t="shared" si="31"/>
        <v>35.516144999999995</v>
      </c>
      <c r="G2030" s="335">
        <v>0.85</v>
      </c>
    </row>
    <row r="2031" spans="1:7" ht="15">
      <c r="A2031" s="334" t="s">
        <v>21782</v>
      </c>
      <c r="B2031" s="334" t="s">
        <v>21783</v>
      </c>
      <c r="C2031" s="218"/>
      <c r="D2031" s="218"/>
      <c r="E2031" s="334" t="s">
        <v>1677</v>
      </c>
      <c r="F2031" s="306">
        <f t="shared" si="31"/>
        <v>35.516144999999995</v>
      </c>
      <c r="G2031" s="335">
        <v>0.85</v>
      </c>
    </row>
    <row r="2032" spans="1:7" ht="15">
      <c r="A2032" s="334" t="s">
        <v>21784</v>
      </c>
      <c r="B2032" s="334" t="s">
        <v>21785</v>
      </c>
      <c r="C2032" s="218"/>
      <c r="D2032" s="218"/>
      <c r="E2032" s="334" t="s">
        <v>23447</v>
      </c>
      <c r="F2032" s="306">
        <f t="shared" si="31"/>
        <v>35.516144999999995</v>
      </c>
      <c r="G2032" s="335">
        <v>0.85</v>
      </c>
    </row>
    <row r="2033" spans="1:7" ht="15">
      <c r="A2033" s="334" t="s">
        <v>21786</v>
      </c>
      <c r="B2033" s="334" t="s">
        <v>21787</v>
      </c>
      <c r="C2033" s="218"/>
      <c r="D2033" s="218"/>
      <c r="E2033" s="334" t="s">
        <v>23447</v>
      </c>
      <c r="F2033" s="306">
        <f t="shared" si="31"/>
        <v>35.516144999999995</v>
      </c>
      <c r="G2033" s="335">
        <v>0.85</v>
      </c>
    </row>
    <row r="2034" spans="1:7" ht="15">
      <c r="A2034" s="334" t="s">
        <v>21788</v>
      </c>
      <c r="B2034" s="334" t="s">
        <v>21789</v>
      </c>
      <c r="C2034" s="218"/>
      <c r="D2034" s="218"/>
      <c r="E2034" s="334" t="s">
        <v>1677</v>
      </c>
      <c r="F2034" s="306">
        <f t="shared" si="31"/>
        <v>35.516144999999995</v>
      </c>
      <c r="G2034" s="335">
        <v>0.85</v>
      </c>
    </row>
    <row r="2035" spans="1:7" ht="15">
      <c r="A2035" s="334" t="s">
        <v>3576</v>
      </c>
      <c r="B2035" s="334" t="s">
        <v>3577</v>
      </c>
      <c r="C2035" s="218"/>
      <c r="D2035" s="218"/>
      <c r="E2035" s="334" t="s">
        <v>1677</v>
      </c>
      <c r="F2035" s="306">
        <f t="shared" si="31"/>
        <v>35.516144999999995</v>
      </c>
      <c r="G2035" s="335">
        <v>0.85</v>
      </c>
    </row>
    <row r="2036" spans="1:7" ht="15">
      <c r="A2036" s="334" t="s">
        <v>3578</v>
      </c>
      <c r="B2036" s="334" t="s">
        <v>3579</v>
      </c>
      <c r="C2036" s="218"/>
      <c r="D2036" s="218"/>
      <c r="E2036" s="334" t="s">
        <v>1677</v>
      </c>
      <c r="F2036" s="306">
        <f t="shared" si="31"/>
        <v>35.516144999999995</v>
      </c>
      <c r="G2036" s="335">
        <v>0.85</v>
      </c>
    </row>
    <row r="2037" spans="1:7" ht="15">
      <c r="A2037" s="334" t="s">
        <v>3580</v>
      </c>
      <c r="B2037" s="334" t="s">
        <v>3581</v>
      </c>
      <c r="C2037" s="218"/>
      <c r="D2037" s="218"/>
      <c r="E2037" s="334" t="s">
        <v>1677</v>
      </c>
      <c r="F2037" s="306">
        <f t="shared" si="31"/>
        <v>35.516144999999995</v>
      </c>
      <c r="G2037" s="335">
        <v>0.85</v>
      </c>
    </row>
    <row r="2038" spans="1:7" ht="15">
      <c r="A2038" s="334" t="s">
        <v>3582</v>
      </c>
      <c r="B2038" s="334" t="s">
        <v>3583</v>
      </c>
      <c r="C2038" s="218"/>
      <c r="D2038" s="218"/>
      <c r="E2038" s="334" t="s">
        <v>3584</v>
      </c>
      <c r="F2038" s="306">
        <f t="shared" si="31"/>
        <v>142.90025399999999</v>
      </c>
      <c r="G2038" s="335">
        <v>3.42</v>
      </c>
    </row>
    <row r="2039" spans="1:7" ht="15">
      <c r="A2039" s="334" t="s">
        <v>3585</v>
      </c>
      <c r="B2039" s="334" t="s">
        <v>3586</v>
      </c>
      <c r="C2039" s="218"/>
      <c r="D2039" s="218"/>
      <c r="E2039" s="334" t="s">
        <v>3584</v>
      </c>
      <c r="F2039" s="306">
        <f t="shared" si="31"/>
        <v>142.90025399999999</v>
      </c>
      <c r="G2039" s="335">
        <v>3.42</v>
      </c>
    </row>
    <row r="2040" spans="1:7" ht="15">
      <c r="A2040" s="334" t="s">
        <v>21790</v>
      </c>
      <c r="B2040" s="334" t="s">
        <v>21791</v>
      </c>
      <c r="C2040" s="218"/>
      <c r="D2040" s="218"/>
      <c r="E2040" s="334" t="s">
        <v>1677</v>
      </c>
      <c r="F2040" s="306">
        <f t="shared" si="31"/>
        <v>35.516144999999995</v>
      </c>
      <c r="G2040" s="335">
        <v>0.85</v>
      </c>
    </row>
    <row r="2041" spans="1:7" ht="15">
      <c r="A2041" s="334" t="s">
        <v>21792</v>
      </c>
      <c r="B2041" s="334" t="s">
        <v>21793</v>
      </c>
      <c r="C2041" s="218"/>
      <c r="D2041" s="218"/>
      <c r="E2041" s="334" t="s">
        <v>3584</v>
      </c>
      <c r="F2041" s="306">
        <f t="shared" si="31"/>
        <v>142.90025399999999</v>
      </c>
      <c r="G2041" s="335">
        <v>3.42</v>
      </c>
    </row>
    <row r="2042" spans="1:7" ht="15">
      <c r="A2042" s="334" t="s">
        <v>3587</v>
      </c>
      <c r="B2042" s="334" t="s">
        <v>3588</v>
      </c>
      <c r="C2042" s="218"/>
      <c r="D2042" s="218"/>
      <c r="E2042" s="334" t="s">
        <v>173</v>
      </c>
      <c r="F2042" s="306">
        <f t="shared" si="31"/>
        <v>139.13972099999998</v>
      </c>
      <c r="G2042" s="335">
        <v>3.33</v>
      </c>
    </row>
    <row r="2043" spans="1:7" ht="15">
      <c r="A2043" s="334" t="s">
        <v>3589</v>
      </c>
      <c r="B2043" s="334" t="s">
        <v>3590</v>
      </c>
      <c r="C2043" s="218"/>
      <c r="D2043" s="218"/>
      <c r="E2043" s="334" t="s">
        <v>173</v>
      </c>
      <c r="F2043" s="306">
        <f t="shared" si="31"/>
        <v>117.41219699999999</v>
      </c>
      <c r="G2043" s="335">
        <v>2.81</v>
      </c>
    </row>
    <row r="2044" spans="1:7" ht="15">
      <c r="A2044" s="334" t="s">
        <v>3591</v>
      </c>
      <c r="B2044" s="334" t="s">
        <v>3592</v>
      </c>
      <c r="C2044" s="218"/>
      <c r="D2044" s="218"/>
      <c r="E2044" s="334" t="s">
        <v>23447</v>
      </c>
      <c r="F2044" s="306">
        <f t="shared" si="31"/>
        <v>742.4963489999999</v>
      </c>
      <c r="G2044" s="335">
        <v>17.77</v>
      </c>
    </row>
    <row r="2045" spans="1:7" ht="15">
      <c r="A2045" s="334" t="s">
        <v>3593</v>
      </c>
      <c r="B2045" s="334" t="s">
        <v>21794</v>
      </c>
      <c r="C2045" s="218"/>
      <c r="D2045" s="218"/>
      <c r="E2045" s="334" t="s">
        <v>23447</v>
      </c>
      <c r="F2045" s="306">
        <f t="shared" si="31"/>
        <v>742.4963489999999</v>
      </c>
      <c r="G2045" s="335">
        <v>17.77</v>
      </c>
    </row>
    <row r="2046" spans="1:7" ht="15">
      <c r="A2046" s="334" t="s">
        <v>3594</v>
      </c>
      <c r="B2046" s="334" t="s">
        <v>3595</v>
      </c>
      <c r="C2046" s="218"/>
      <c r="D2046" s="218"/>
      <c r="E2046" s="334" t="s">
        <v>23447</v>
      </c>
      <c r="F2046" s="306">
        <f t="shared" si="31"/>
        <v>799.74001799999996</v>
      </c>
      <c r="G2046" s="335">
        <v>19.14</v>
      </c>
    </row>
    <row r="2047" spans="1:7" ht="15">
      <c r="A2047" s="334" t="s">
        <v>3596</v>
      </c>
      <c r="B2047" s="334" t="s">
        <v>21795</v>
      </c>
      <c r="C2047" s="218"/>
      <c r="D2047" s="218"/>
      <c r="E2047" s="334" t="s">
        <v>23447</v>
      </c>
      <c r="F2047" s="306">
        <f t="shared" si="31"/>
        <v>742.4963489999999</v>
      </c>
      <c r="G2047" s="335">
        <v>17.77</v>
      </c>
    </row>
    <row r="2048" spans="1:7" ht="15">
      <c r="A2048" s="334" t="s">
        <v>3597</v>
      </c>
      <c r="B2048" s="334" t="s">
        <v>3598</v>
      </c>
      <c r="C2048" s="218"/>
      <c r="D2048" s="218"/>
      <c r="E2048" s="334" t="s">
        <v>23447</v>
      </c>
      <c r="F2048" s="306">
        <f t="shared" si="31"/>
        <v>742.4963489999999</v>
      </c>
      <c r="G2048" s="335">
        <v>17.77</v>
      </c>
    </row>
    <row r="2049" spans="1:7" ht="15">
      <c r="A2049" s="334" t="s">
        <v>3599</v>
      </c>
      <c r="B2049" s="334" t="s">
        <v>3600</v>
      </c>
      <c r="C2049" s="218"/>
      <c r="D2049" s="218"/>
      <c r="E2049" s="334" t="s">
        <v>23447</v>
      </c>
      <c r="F2049" s="306">
        <f t="shared" si="31"/>
        <v>794.72597399999995</v>
      </c>
      <c r="G2049" s="335">
        <v>19.02</v>
      </c>
    </row>
    <row r="2050" spans="1:7" ht="15">
      <c r="A2050" s="334" t="s">
        <v>3601</v>
      </c>
      <c r="B2050" s="334" t="s">
        <v>21796</v>
      </c>
      <c r="C2050" s="218"/>
      <c r="D2050" s="218"/>
      <c r="E2050" s="334" t="s">
        <v>23447</v>
      </c>
      <c r="F2050" s="306">
        <f t="shared" si="31"/>
        <v>765.89522099999988</v>
      </c>
      <c r="G2050" s="335">
        <v>18.329999999999998</v>
      </c>
    </row>
    <row r="2051" spans="1:7" ht="15">
      <c r="A2051" s="334" t="s">
        <v>3602</v>
      </c>
      <c r="B2051" s="334" t="s">
        <v>3603</v>
      </c>
      <c r="C2051" s="218"/>
      <c r="D2051" s="218"/>
      <c r="E2051" s="334" t="s">
        <v>23447</v>
      </c>
      <c r="F2051" s="306">
        <f t="shared" si="31"/>
        <v>691.10239799999988</v>
      </c>
      <c r="G2051" s="335">
        <v>16.54</v>
      </c>
    </row>
    <row r="2052" spans="1:7" ht="15">
      <c r="A2052" s="334" t="s">
        <v>3604</v>
      </c>
      <c r="B2052" s="334" t="s">
        <v>3605</v>
      </c>
      <c r="C2052" s="218"/>
      <c r="D2052" s="218"/>
      <c r="E2052" s="334" t="s">
        <v>23447</v>
      </c>
      <c r="F2052" s="306">
        <f t="shared" ref="F2052:F2115" si="32">G2052*$G$1</f>
        <v>691.10239799999988</v>
      </c>
      <c r="G2052" s="335">
        <v>16.54</v>
      </c>
    </row>
    <row r="2053" spans="1:7" ht="15">
      <c r="A2053" s="334" t="s">
        <v>3606</v>
      </c>
      <c r="B2053" s="334" t="s">
        <v>3607</v>
      </c>
      <c r="C2053" s="218"/>
      <c r="D2053" s="218"/>
      <c r="E2053" s="334" t="s">
        <v>23447</v>
      </c>
      <c r="F2053" s="306">
        <f t="shared" si="32"/>
        <v>799.74001799999996</v>
      </c>
      <c r="G2053" s="335">
        <v>19.14</v>
      </c>
    </row>
    <row r="2054" spans="1:7" ht="15">
      <c r="A2054" s="334" t="s">
        <v>21797</v>
      </c>
      <c r="B2054" s="334" t="s">
        <v>21798</v>
      </c>
      <c r="C2054" s="218"/>
      <c r="D2054" s="218"/>
      <c r="E2054" s="334" t="s">
        <v>23447</v>
      </c>
      <c r="F2054" s="306">
        <f t="shared" si="32"/>
        <v>742.4963489999999</v>
      </c>
      <c r="G2054" s="335">
        <v>17.77</v>
      </c>
    </row>
    <row r="2055" spans="1:7" ht="15">
      <c r="A2055" s="334" t="s">
        <v>3608</v>
      </c>
      <c r="B2055" s="334" t="s">
        <v>3609</v>
      </c>
      <c r="C2055" s="218"/>
      <c r="D2055" s="218"/>
      <c r="E2055" s="334" t="s">
        <v>23447</v>
      </c>
      <c r="F2055" s="306">
        <f t="shared" si="32"/>
        <v>799.74001799999996</v>
      </c>
      <c r="G2055" s="335">
        <v>19.14</v>
      </c>
    </row>
    <row r="2056" spans="1:7" ht="15">
      <c r="A2056" s="334" t="s">
        <v>3610</v>
      </c>
      <c r="B2056" s="334" t="s">
        <v>21799</v>
      </c>
      <c r="C2056" s="218"/>
      <c r="D2056" s="218"/>
      <c r="E2056" s="334" t="s">
        <v>23447</v>
      </c>
      <c r="F2056" s="306">
        <f t="shared" si="32"/>
        <v>799.74001799999996</v>
      </c>
      <c r="G2056" s="335">
        <v>19.14</v>
      </c>
    </row>
    <row r="2057" spans="1:7" ht="15">
      <c r="A2057" s="334" t="s">
        <v>3611</v>
      </c>
      <c r="B2057" s="334" t="s">
        <v>3612</v>
      </c>
      <c r="C2057" s="218"/>
      <c r="D2057" s="218"/>
      <c r="E2057" s="334" t="s">
        <v>23447</v>
      </c>
      <c r="F2057" s="306">
        <f t="shared" si="32"/>
        <v>742.4963489999999</v>
      </c>
      <c r="G2057" s="335">
        <v>17.77</v>
      </c>
    </row>
    <row r="2058" spans="1:7" ht="15">
      <c r="A2058" s="334" t="s">
        <v>3613</v>
      </c>
      <c r="B2058" s="334" t="s">
        <v>3614</v>
      </c>
      <c r="C2058" s="218"/>
      <c r="D2058" s="218"/>
      <c r="E2058" s="334" t="s">
        <v>23447</v>
      </c>
      <c r="F2058" s="306">
        <f t="shared" si="32"/>
        <v>742.4963489999999</v>
      </c>
      <c r="G2058" s="335">
        <v>17.77</v>
      </c>
    </row>
    <row r="2059" spans="1:7" ht="15">
      <c r="A2059" s="334" t="s">
        <v>3615</v>
      </c>
      <c r="B2059" s="334" t="s">
        <v>3616</v>
      </c>
      <c r="C2059" s="218"/>
      <c r="D2059" s="218"/>
      <c r="E2059" s="334" t="s">
        <v>23447</v>
      </c>
      <c r="F2059" s="306">
        <f t="shared" si="32"/>
        <v>742.4963489999999</v>
      </c>
      <c r="G2059" s="335">
        <v>17.77</v>
      </c>
    </row>
    <row r="2060" spans="1:7" ht="15">
      <c r="A2060" s="334" t="s">
        <v>3617</v>
      </c>
      <c r="B2060" s="334" t="s">
        <v>3618</v>
      </c>
      <c r="C2060" s="218"/>
      <c r="D2060" s="218"/>
      <c r="E2060" s="334" t="s">
        <v>23447</v>
      </c>
      <c r="F2060" s="306">
        <f t="shared" si="32"/>
        <v>742.4963489999999</v>
      </c>
      <c r="G2060" s="335">
        <v>17.77</v>
      </c>
    </row>
    <row r="2061" spans="1:7" ht="15">
      <c r="A2061" s="334" t="s">
        <v>3619</v>
      </c>
      <c r="B2061" s="334" t="s">
        <v>21800</v>
      </c>
      <c r="C2061" s="218"/>
      <c r="D2061" s="218"/>
      <c r="E2061" s="334" t="s">
        <v>23447</v>
      </c>
      <c r="F2061" s="306">
        <f t="shared" si="32"/>
        <v>794.72597399999995</v>
      </c>
      <c r="G2061" s="335">
        <v>19.02</v>
      </c>
    </row>
    <row r="2062" spans="1:7" ht="15">
      <c r="A2062" s="334" t="s">
        <v>3620</v>
      </c>
      <c r="B2062" s="334" t="s">
        <v>3621</v>
      </c>
      <c r="C2062" s="218"/>
      <c r="D2062" s="218"/>
      <c r="E2062" s="334" t="s">
        <v>23447</v>
      </c>
      <c r="F2062" s="306">
        <f t="shared" si="32"/>
        <v>878.71121099999993</v>
      </c>
      <c r="G2062" s="335">
        <v>21.03</v>
      </c>
    </row>
    <row r="2063" spans="1:7" ht="15">
      <c r="A2063" s="334" t="s">
        <v>3622</v>
      </c>
      <c r="B2063" s="334" t="s">
        <v>3623</v>
      </c>
      <c r="C2063" s="218"/>
      <c r="D2063" s="218"/>
      <c r="E2063" s="334" t="s">
        <v>23447</v>
      </c>
      <c r="F2063" s="306">
        <f t="shared" si="32"/>
        <v>691.10239799999988</v>
      </c>
      <c r="G2063" s="335">
        <v>16.54</v>
      </c>
    </row>
    <row r="2064" spans="1:7" ht="15">
      <c r="A2064" s="334" t="s">
        <v>3624</v>
      </c>
      <c r="B2064" s="334" t="s">
        <v>21801</v>
      </c>
      <c r="C2064" s="218"/>
      <c r="D2064" s="218"/>
      <c r="E2064" s="334" t="s">
        <v>23447</v>
      </c>
      <c r="F2064" s="306">
        <f t="shared" si="32"/>
        <v>742.4963489999999</v>
      </c>
      <c r="G2064" s="335">
        <v>17.77</v>
      </c>
    </row>
    <row r="2065" spans="1:7" ht="15">
      <c r="A2065" s="334" t="s">
        <v>3625</v>
      </c>
      <c r="B2065" s="334" t="s">
        <v>21802</v>
      </c>
      <c r="C2065" s="218"/>
      <c r="D2065" s="218"/>
      <c r="E2065" s="334" t="s">
        <v>23447</v>
      </c>
      <c r="F2065" s="306">
        <f t="shared" si="32"/>
        <v>742.4963489999999</v>
      </c>
      <c r="G2065" s="335">
        <v>17.77</v>
      </c>
    </row>
    <row r="2066" spans="1:7" ht="15">
      <c r="A2066" s="334" t="s">
        <v>3626</v>
      </c>
      <c r="B2066" s="334" t="s">
        <v>21803</v>
      </c>
      <c r="C2066" s="218"/>
      <c r="D2066" s="218"/>
      <c r="E2066" s="334" t="s">
        <v>23447</v>
      </c>
      <c r="F2066" s="306">
        <f t="shared" si="32"/>
        <v>742.4963489999999</v>
      </c>
      <c r="G2066" s="335">
        <v>17.77</v>
      </c>
    </row>
    <row r="2067" spans="1:7" ht="15">
      <c r="A2067" s="334" t="s">
        <v>3627</v>
      </c>
      <c r="B2067" s="334" t="s">
        <v>21804</v>
      </c>
      <c r="C2067" s="218"/>
      <c r="D2067" s="218"/>
      <c r="E2067" s="334" t="s">
        <v>23447</v>
      </c>
      <c r="F2067" s="306">
        <f t="shared" si="32"/>
        <v>742.4963489999999</v>
      </c>
      <c r="G2067" s="335">
        <v>17.77</v>
      </c>
    </row>
    <row r="2068" spans="1:7" ht="15">
      <c r="A2068" s="334" t="s">
        <v>3628</v>
      </c>
      <c r="B2068" s="334" t="s">
        <v>21805</v>
      </c>
      <c r="C2068" s="218"/>
      <c r="D2068" s="218"/>
      <c r="E2068" s="334" t="s">
        <v>23447</v>
      </c>
      <c r="F2068" s="306">
        <f t="shared" si="32"/>
        <v>742.4963489999999</v>
      </c>
      <c r="G2068" s="335">
        <v>17.77</v>
      </c>
    </row>
    <row r="2069" spans="1:7" ht="15">
      <c r="A2069" s="334" t="s">
        <v>3629</v>
      </c>
      <c r="B2069" s="334" t="s">
        <v>3630</v>
      </c>
      <c r="C2069" s="218"/>
      <c r="D2069" s="218"/>
      <c r="E2069" s="334" t="s">
        <v>23447</v>
      </c>
      <c r="F2069" s="306">
        <f t="shared" si="32"/>
        <v>742.4963489999999</v>
      </c>
      <c r="G2069" s="335">
        <v>17.77</v>
      </c>
    </row>
    <row r="2070" spans="1:7" ht="15">
      <c r="A2070" s="334" t="s">
        <v>3631</v>
      </c>
      <c r="B2070" s="334" t="s">
        <v>3632</v>
      </c>
      <c r="C2070" s="218"/>
      <c r="D2070" s="218"/>
      <c r="E2070" s="334" t="s">
        <v>23447</v>
      </c>
      <c r="F2070" s="306">
        <f t="shared" si="32"/>
        <v>742.4963489999999</v>
      </c>
      <c r="G2070" s="335">
        <v>17.77</v>
      </c>
    </row>
    <row r="2071" spans="1:7" ht="15">
      <c r="A2071" s="334" t="s">
        <v>3633</v>
      </c>
      <c r="B2071" s="334" t="s">
        <v>3634</v>
      </c>
      <c r="C2071" s="218"/>
      <c r="D2071" s="218"/>
      <c r="E2071" s="334" t="s">
        <v>23447</v>
      </c>
      <c r="F2071" s="306">
        <f t="shared" si="32"/>
        <v>742.4963489999999</v>
      </c>
      <c r="G2071" s="335">
        <v>17.77</v>
      </c>
    </row>
    <row r="2072" spans="1:7" ht="15">
      <c r="A2072" s="334" t="s">
        <v>3635</v>
      </c>
      <c r="B2072" s="334" t="s">
        <v>21806</v>
      </c>
      <c r="C2072" s="218"/>
      <c r="D2072" s="218"/>
      <c r="E2072" s="334" t="s">
        <v>23447</v>
      </c>
      <c r="F2072" s="306">
        <f t="shared" si="32"/>
        <v>742.4963489999999</v>
      </c>
      <c r="G2072" s="335">
        <v>17.77</v>
      </c>
    </row>
    <row r="2073" spans="1:7" ht="15">
      <c r="A2073" s="334" t="s">
        <v>3636</v>
      </c>
      <c r="B2073" s="334" t="s">
        <v>3637</v>
      </c>
      <c r="C2073" s="218"/>
      <c r="D2073" s="218"/>
      <c r="E2073" s="334" t="s">
        <v>23447</v>
      </c>
      <c r="F2073" s="306">
        <f t="shared" si="32"/>
        <v>742.4963489999999</v>
      </c>
      <c r="G2073" s="335">
        <v>17.77</v>
      </c>
    </row>
    <row r="2074" spans="1:7" ht="15">
      <c r="A2074" s="334" t="s">
        <v>3638</v>
      </c>
      <c r="B2074" s="334" t="s">
        <v>21807</v>
      </c>
      <c r="C2074" s="218"/>
      <c r="D2074" s="218"/>
      <c r="E2074" s="334" t="s">
        <v>23447</v>
      </c>
      <c r="F2074" s="306">
        <f t="shared" si="32"/>
        <v>765.89522099999988</v>
      </c>
      <c r="G2074" s="335">
        <v>18.329999999999998</v>
      </c>
    </row>
    <row r="2075" spans="1:7" ht="15">
      <c r="A2075" s="334" t="s">
        <v>3639</v>
      </c>
      <c r="B2075" s="334" t="s">
        <v>3640</v>
      </c>
      <c r="C2075" s="218"/>
      <c r="D2075" s="218"/>
      <c r="E2075" s="334" t="s">
        <v>23447</v>
      </c>
      <c r="F2075" s="306">
        <f t="shared" si="32"/>
        <v>742.4963489999999</v>
      </c>
      <c r="G2075" s="335">
        <v>17.77</v>
      </c>
    </row>
    <row r="2076" spans="1:7" ht="15">
      <c r="A2076" s="334" t="s">
        <v>3641</v>
      </c>
      <c r="B2076" s="334" t="s">
        <v>21808</v>
      </c>
      <c r="C2076" s="218"/>
      <c r="D2076" s="218"/>
      <c r="E2076" s="334" t="s">
        <v>23447</v>
      </c>
      <c r="F2076" s="306">
        <f t="shared" si="32"/>
        <v>2071.2180089999997</v>
      </c>
      <c r="G2076" s="335">
        <v>49.57</v>
      </c>
    </row>
    <row r="2077" spans="1:7" ht="15">
      <c r="A2077" s="334" t="s">
        <v>3642</v>
      </c>
      <c r="B2077" s="334" t="s">
        <v>21809</v>
      </c>
      <c r="C2077" s="218"/>
      <c r="D2077" s="218"/>
      <c r="E2077" s="334" t="s">
        <v>23447</v>
      </c>
      <c r="F2077" s="306">
        <f t="shared" si="32"/>
        <v>2071.2180089999997</v>
      </c>
      <c r="G2077" s="335">
        <v>49.57</v>
      </c>
    </row>
    <row r="2078" spans="1:7" ht="15">
      <c r="A2078" s="334" t="s">
        <v>3643</v>
      </c>
      <c r="B2078" s="334" t="s">
        <v>21810</v>
      </c>
      <c r="C2078" s="218"/>
      <c r="D2078" s="218"/>
      <c r="E2078" s="334" t="s">
        <v>23447</v>
      </c>
      <c r="F2078" s="306">
        <f t="shared" si="32"/>
        <v>2071.2180089999997</v>
      </c>
      <c r="G2078" s="335">
        <v>49.57</v>
      </c>
    </row>
    <row r="2079" spans="1:7" ht="15">
      <c r="A2079" s="334" t="s">
        <v>3644</v>
      </c>
      <c r="B2079" s="334" t="s">
        <v>21811</v>
      </c>
      <c r="C2079" s="218"/>
      <c r="D2079" s="218"/>
      <c r="E2079" s="334" t="s">
        <v>23447</v>
      </c>
      <c r="F2079" s="306">
        <f t="shared" si="32"/>
        <v>2071.2180089999997</v>
      </c>
      <c r="G2079" s="335">
        <v>49.57</v>
      </c>
    </row>
    <row r="2080" spans="1:7" ht="15">
      <c r="A2080" s="334" t="s">
        <v>3645</v>
      </c>
      <c r="B2080" s="334" t="s">
        <v>3646</v>
      </c>
      <c r="C2080" s="218"/>
      <c r="D2080" s="218"/>
      <c r="E2080" s="334" t="s">
        <v>23447</v>
      </c>
      <c r="F2080" s="306">
        <f t="shared" si="32"/>
        <v>742.4963489999999</v>
      </c>
      <c r="G2080" s="335">
        <v>17.77</v>
      </c>
    </row>
    <row r="2081" spans="1:7" ht="15">
      <c r="A2081" s="334" t="s">
        <v>3647</v>
      </c>
      <c r="B2081" s="334" t="s">
        <v>3648</v>
      </c>
      <c r="C2081" s="218"/>
      <c r="D2081" s="218"/>
      <c r="E2081" s="334" t="s">
        <v>23447</v>
      </c>
      <c r="F2081" s="306">
        <f t="shared" si="32"/>
        <v>742.4963489999999</v>
      </c>
      <c r="G2081" s="335">
        <v>17.77</v>
      </c>
    </row>
    <row r="2082" spans="1:7" ht="15">
      <c r="A2082" s="334" t="s">
        <v>3649</v>
      </c>
      <c r="B2082" s="334" t="s">
        <v>3650</v>
      </c>
      <c r="C2082" s="218"/>
      <c r="D2082" s="218"/>
      <c r="E2082" s="334" t="s">
        <v>23447</v>
      </c>
      <c r="F2082" s="306">
        <f t="shared" si="32"/>
        <v>742.4963489999999</v>
      </c>
      <c r="G2082" s="335">
        <v>17.77</v>
      </c>
    </row>
    <row r="2083" spans="1:7" ht="15">
      <c r="A2083" s="334" t="s">
        <v>3651</v>
      </c>
      <c r="B2083" s="334" t="s">
        <v>3652</v>
      </c>
      <c r="C2083" s="218"/>
      <c r="D2083" s="218"/>
      <c r="E2083" s="334" t="s">
        <v>23447</v>
      </c>
      <c r="F2083" s="306">
        <f t="shared" si="32"/>
        <v>742.4963489999999</v>
      </c>
      <c r="G2083" s="335">
        <v>17.77</v>
      </c>
    </row>
    <row r="2084" spans="1:7" ht="15">
      <c r="A2084" s="334" t="s">
        <v>3653</v>
      </c>
      <c r="B2084" s="334" t="s">
        <v>3654</v>
      </c>
      <c r="C2084" s="218"/>
      <c r="D2084" s="218"/>
      <c r="E2084" s="334" t="s">
        <v>23447</v>
      </c>
      <c r="F2084" s="306">
        <f t="shared" si="32"/>
        <v>742.4963489999999</v>
      </c>
      <c r="G2084" s="335">
        <v>17.77</v>
      </c>
    </row>
    <row r="2085" spans="1:7" ht="15">
      <c r="A2085" s="334" t="s">
        <v>3655</v>
      </c>
      <c r="B2085" s="334" t="s">
        <v>3656</v>
      </c>
      <c r="C2085" s="218"/>
      <c r="D2085" s="218"/>
      <c r="E2085" s="334" t="s">
        <v>23447</v>
      </c>
      <c r="F2085" s="306">
        <f t="shared" si="32"/>
        <v>742.4963489999999</v>
      </c>
      <c r="G2085" s="335">
        <v>17.77</v>
      </c>
    </row>
    <row r="2086" spans="1:7" ht="15">
      <c r="A2086" s="334" t="s">
        <v>3657</v>
      </c>
      <c r="B2086" s="334" t="s">
        <v>3658</v>
      </c>
      <c r="C2086" s="218"/>
      <c r="D2086" s="218"/>
      <c r="E2086" s="334" t="s">
        <v>23447</v>
      </c>
      <c r="F2086" s="306">
        <f t="shared" si="32"/>
        <v>799.74001799999996</v>
      </c>
      <c r="G2086" s="335">
        <v>19.14</v>
      </c>
    </row>
    <row r="2087" spans="1:7" ht="15">
      <c r="A2087" s="334" t="s">
        <v>3659</v>
      </c>
      <c r="B2087" s="334" t="s">
        <v>3660</v>
      </c>
      <c r="C2087" s="218"/>
      <c r="D2087" s="218"/>
      <c r="E2087" s="334" t="s">
        <v>23447</v>
      </c>
      <c r="F2087" s="306">
        <f t="shared" si="32"/>
        <v>799.74001799999996</v>
      </c>
      <c r="G2087" s="335">
        <v>19.14</v>
      </c>
    </row>
    <row r="2088" spans="1:7" ht="15">
      <c r="A2088" s="334" t="s">
        <v>3661</v>
      </c>
      <c r="B2088" s="334" t="s">
        <v>3662</v>
      </c>
      <c r="C2088" s="218"/>
      <c r="D2088" s="218"/>
      <c r="E2088" s="334" t="s">
        <v>23447</v>
      </c>
      <c r="F2088" s="306">
        <f t="shared" si="32"/>
        <v>799.74001799999996</v>
      </c>
      <c r="G2088" s="335">
        <v>19.14</v>
      </c>
    </row>
    <row r="2089" spans="1:7" ht="15">
      <c r="A2089" s="334" t="s">
        <v>3663</v>
      </c>
      <c r="B2089" s="334" t="s">
        <v>3664</v>
      </c>
      <c r="C2089" s="218"/>
      <c r="D2089" s="218"/>
      <c r="E2089" s="334" t="s">
        <v>23447</v>
      </c>
      <c r="F2089" s="306">
        <f t="shared" si="32"/>
        <v>799.74001799999996</v>
      </c>
      <c r="G2089" s="335">
        <v>19.14</v>
      </c>
    </row>
    <row r="2090" spans="1:7" ht="15">
      <c r="A2090" s="334" t="s">
        <v>3665</v>
      </c>
      <c r="B2090" s="334" t="s">
        <v>21812</v>
      </c>
      <c r="C2090" s="218"/>
      <c r="D2090" s="218"/>
      <c r="E2090" s="334" t="s">
        <v>23447</v>
      </c>
      <c r="F2090" s="306">
        <f t="shared" si="32"/>
        <v>818.5426829999999</v>
      </c>
      <c r="G2090" s="335">
        <v>19.59</v>
      </c>
    </row>
    <row r="2091" spans="1:7" ht="15">
      <c r="A2091" s="334" t="s">
        <v>3666</v>
      </c>
      <c r="B2091" s="334" t="s">
        <v>21813</v>
      </c>
      <c r="C2091" s="218"/>
      <c r="D2091" s="218"/>
      <c r="E2091" s="334" t="s">
        <v>23447</v>
      </c>
      <c r="F2091" s="306">
        <f t="shared" si="32"/>
        <v>854.05882799999995</v>
      </c>
      <c r="G2091" s="335">
        <v>20.440000000000001</v>
      </c>
    </row>
    <row r="2092" spans="1:7" ht="15">
      <c r="A2092" s="334" t="s">
        <v>3667</v>
      </c>
      <c r="B2092" s="334" t="s">
        <v>3668</v>
      </c>
      <c r="C2092" s="218"/>
      <c r="D2092" s="218"/>
      <c r="E2092" s="334" t="s">
        <v>23447</v>
      </c>
      <c r="F2092" s="306">
        <f t="shared" si="32"/>
        <v>878.71121099999993</v>
      </c>
      <c r="G2092" s="335">
        <v>21.03</v>
      </c>
    </row>
    <row r="2093" spans="1:7" ht="15">
      <c r="A2093" s="334" t="s">
        <v>3669</v>
      </c>
      <c r="B2093" s="334" t="s">
        <v>3670</v>
      </c>
      <c r="C2093" s="218"/>
      <c r="D2093" s="218"/>
      <c r="E2093" s="334" t="s">
        <v>23447</v>
      </c>
      <c r="F2093" s="306">
        <f t="shared" si="32"/>
        <v>742.4963489999999</v>
      </c>
      <c r="G2093" s="335">
        <v>17.77</v>
      </c>
    </row>
    <row r="2094" spans="1:7" ht="15">
      <c r="A2094" s="334" t="s">
        <v>3671</v>
      </c>
      <c r="B2094" s="334" t="s">
        <v>21814</v>
      </c>
      <c r="C2094" s="218"/>
      <c r="D2094" s="218"/>
      <c r="E2094" s="334" t="s">
        <v>23447</v>
      </c>
      <c r="F2094" s="306">
        <f t="shared" si="32"/>
        <v>2071.2180089999997</v>
      </c>
      <c r="G2094" s="335">
        <v>49.57</v>
      </c>
    </row>
    <row r="2095" spans="1:7" ht="15">
      <c r="A2095" s="334" t="s">
        <v>3672</v>
      </c>
      <c r="B2095" s="334" t="s">
        <v>21815</v>
      </c>
      <c r="C2095" s="218"/>
      <c r="D2095" s="218"/>
      <c r="E2095" s="334" t="s">
        <v>23447</v>
      </c>
      <c r="F2095" s="306">
        <f t="shared" si="32"/>
        <v>2071.2180089999997</v>
      </c>
      <c r="G2095" s="335">
        <v>49.57</v>
      </c>
    </row>
    <row r="2096" spans="1:7" ht="15">
      <c r="A2096" s="334" t="s">
        <v>21816</v>
      </c>
      <c r="B2096" s="334" t="s">
        <v>21817</v>
      </c>
      <c r="C2096" s="218"/>
      <c r="D2096" s="218"/>
      <c r="E2096" s="334" t="s">
        <v>23447</v>
      </c>
      <c r="F2096" s="306">
        <f t="shared" si="32"/>
        <v>818.12484599999982</v>
      </c>
      <c r="G2096" s="335">
        <v>19.579999999999998</v>
      </c>
    </row>
    <row r="2097" spans="1:7" ht="15">
      <c r="A2097" s="334" t="s">
        <v>21818</v>
      </c>
      <c r="B2097" s="334" t="s">
        <v>21819</v>
      </c>
      <c r="C2097" s="218"/>
      <c r="D2097" s="218"/>
      <c r="E2097" s="334" t="s">
        <v>23447</v>
      </c>
      <c r="F2097" s="306">
        <f t="shared" si="32"/>
        <v>818.12484599999982</v>
      </c>
      <c r="G2097" s="335">
        <v>19.579999999999998</v>
      </c>
    </row>
    <row r="2098" spans="1:7" ht="15">
      <c r="A2098" s="334" t="s">
        <v>21820</v>
      </c>
      <c r="B2098" s="334" t="s">
        <v>21821</v>
      </c>
      <c r="C2098" s="218"/>
      <c r="D2098" s="218"/>
      <c r="E2098" s="334" t="s">
        <v>23447</v>
      </c>
      <c r="F2098" s="306">
        <f t="shared" si="32"/>
        <v>868.68312299999991</v>
      </c>
      <c r="G2098" s="335">
        <v>20.79</v>
      </c>
    </row>
    <row r="2099" spans="1:7" ht="15">
      <c r="A2099" s="334" t="s">
        <v>21822</v>
      </c>
      <c r="B2099" s="334" t="s">
        <v>21823</v>
      </c>
      <c r="C2099" s="218"/>
      <c r="D2099" s="218"/>
      <c r="E2099" s="334" t="s">
        <v>23447</v>
      </c>
      <c r="F2099" s="306">
        <f t="shared" si="32"/>
        <v>818.12484599999982</v>
      </c>
      <c r="G2099" s="335">
        <v>19.579999999999998</v>
      </c>
    </row>
    <row r="2100" spans="1:7" ht="15">
      <c r="A2100" s="334" t="s">
        <v>21824</v>
      </c>
      <c r="B2100" s="334" t="s">
        <v>21825</v>
      </c>
      <c r="C2100" s="218"/>
      <c r="D2100" s="218"/>
      <c r="E2100" s="334" t="s">
        <v>23447</v>
      </c>
      <c r="F2100" s="306">
        <f t="shared" si="32"/>
        <v>818.12484599999982</v>
      </c>
      <c r="G2100" s="335">
        <v>19.579999999999998</v>
      </c>
    </row>
    <row r="2101" spans="1:7" ht="15">
      <c r="A2101" s="334" t="s">
        <v>21826</v>
      </c>
      <c r="B2101" s="334" t="s">
        <v>21827</v>
      </c>
      <c r="C2101" s="218"/>
      <c r="D2101" s="218"/>
      <c r="E2101" s="334" t="s">
        <v>23447</v>
      </c>
      <c r="F2101" s="306">
        <f t="shared" si="32"/>
        <v>868.68312299999991</v>
      </c>
      <c r="G2101" s="335">
        <v>20.79</v>
      </c>
    </row>
    <row r="2102" spans="1:7" ht="15">
      <c r="A2102" s="334" t="s">
        <v>21828</v>
      </c>
      <c r="B2102" s="334" t="s">
        <v>21829</v>
      </c>
      <c r="C2102" s="218"/>
      <c r="D2102" s="218"/>
      <c r="E2102" s="334" t="s">
        <v>23447</v>
      </c>
      <c r="F2102" s="306">
        <f t="shared" si="32"/>
        <v>765.89522099999988</v>
      </c>
      <c r="G2102" s="335">
        <v>18.329999999999998</v>
      </c>
    </row>
    <row r="2103" spans="1:7" ht="15">
      <c r="A2103" s="334" t="s">
        <v>21830</v>
      </c>
      <c r="B2103" s="334" t="s">
        <v>21831</v>
      </c>
      <c r="C2103" s="218"/>
      <c r="D2103" s="218"/>
      <c r="E2103" s="334" t="s">
        <v>23447</v>
      </c>
      <c r="F2103" s="306">
        <f t="shared" si="32"/>
        <v>878.71121099999993</v>
      </c>
      <c r="G2103" s="335">
        <v>21.03</v>
      </c>
    </row>
    <row r="2104" spans="1:7" ht="15">
      <c r="A2104" s="334" t="s">
        <v>21832</v>
      </c>
      <c r="B2104" s="334" t="s">
        <v>21833</v>
      </c>
      <c r="C2104" s="218"/>
      <c r="D2104" s="218"/>
      <c r="E2104" s="334" t="s">
        <v>23447</v>
      </c>
      <c r="F2104" s="306">
        <f t="shared" si="32"/>
        <v>765.89522099999988</v>
      </c>
      <c r="G2104" s="335">
        <v>18.329999999999998</v>
      </c>
    </row>
    <row r="2105" spans="1:7" ht="15">
      <c r="A2105" s="334" t="s">
        <v>21834</v>
      </c>
      <c r="B2105" s="334" t="s">
        <v>21835</v>
      </c>
      <c r="C2105" s="218"/>
      <c r="D2105" s="218"/>
      <c r="E2105" s="334" t="s">
        <v>23447</v>
      </c>
      <c r="F2105" s="306">
        <f t="shared" si="32"/>
        <v>878.71121099999993</v>
      </c>
      <c r="G2105" s="335">
        <v>21.03</v>
      </c>
    </row>
    <row r="2106" spans="1:7" ht="15">
      <c r="A2106" s="334" t="s">
        <v>21836</v>
      </c>
      <c r="B2106" s="334" t="s">
        <v>21837</v>
      </c>
      <c r="C2106" s="218"/>
      <c r="D2106" s="218"/>
      <c r="E2106" s="334" t="s">
        <v>23447</v>
      </c>
      <c r="F2106" s="306">
        <f t="shared" si="32"/>
        <v>818.5426829999999</v>
      </c>
      <c r="G2106" s="335">
        <v>19.59</v>
      </c>
    </row>
    <row r="2107" spans="1:7" ht="15">
      <c r="A2107" s="334" t="s">
        <v>21838</v>
      </c>
      <c r="B2107" s="334" t="s">
        <v>21839</v>
      </c>
      <c r="C2107" s="218"/>
      <c r="D2107" s="218"/>
      <c r="E2107" s="334" t="s">
        <v>23447</v>
      </c>
      <c r="F2107" s="306">
        <f t="shared" si="32"/>
        <v>691.10239799999988</v>
      </c>
      <c r="G2107" s="335">
        <v>16.54</v>
      </c>
    </row>
    <row r="2108" spans="1:7" ht="15">
      <c r="A2108" s="334" t="s">
        <v>21840</v>
      </c>
      <c r="B2108" s="334" t="s">
        <v>21841</v>
      </c>
      <c r="C2108" s="218"/>
      <c r="D2108" s="218"/>
      <c r="E2108" s="334" t="s">
        <v>23447</v>
      </c>
      <c r="F2108" s="306">
        <f t="shared" si="32"/>
        <v>742.4963489999999</v>
      </c>
      <c r="G2108" s="335">
        <v>17.77</v>
      </c>
    </row>
    <row r="2109" spans="1:7" ht="15">
      <c r="A2109" s="334" t="s">
        <v>21842</v>
      </c>
      <c r="B2109" s="334" t="s">
        <v>21843</v>
      </c>
      <c r="C2109" s="218"/>
      <c r="D2109" s="218"/>
      <c r="E2109" s="334" t="s">
        <v>23447</v>
      </c>
      <c r="F2109" s="306">
        <f t="shared" si="32"/>
        <v>742.4963489999999</v>
      </c>
      <c r="G2109" s="335">
        <v>17.77</v>
      </c>
    </row>
    <row r="2110" spans="1:7" ht="15">
      <c r="A2110" s="334" t="s">
        <v>21844</v>
      </c>
      <c r="B2110" s="334" t="s">
        <v>21845</v>
      </c>
      <c r="C2110" s="218"/>
      <c r="D2110" s="218"/>
      <c r="E2110" s="334" t="s">
        <v>23447</v>
      </c>
      <c r="F2110" s="306">
        <f t="shared" si="32"/>
        <v>742.4963489999999</v>
      </c>
      <c r="G2110" s="335">
        <v>17.77</v>
      </c>
    </row>
    <row r="2111" spans="1:7" ht="15">
      <c r="A2111" s="334" t="s">
        <v>21846</v>
      </c>
      <c r="B2111" s="334" t="s">
        <v>21847</v>
      </c>
      <c r="C2111" s="218"/>
      <c r="D2111" s="218"/>
      <c r="E2111" s="334" t="s">
        <v>23447</v>
      </c>
      <c r="F2111" s="306">
        <f t="shared" si="32"/>
        <v>742.4963489999999</v>
      </c>
      <c r="G2111" s="335">
        <v>17.77</v>
      </c>
    </row>
    <row r="2112" spans="1:7" ht="15">
      <c r="A2112" s="334" t="s">
        <v>21848</v>
      </c>
      <c r="B2112" s="334" t="s">
        <v>21849</v>
      </c>
      <c r="C2112" s="218"/>
      <c r="D2112" s="218"/>
      <c r="E2112" s="334" t="s">
        <v>23447</v>
      </c>
      <c r="F2112" s="306">
        <f t="shared" si="32"/>
        <v>742.4963489999999</v>
      </c>
      <c r="G2112" s="335">
        <v>17.77</v>
      </c>
    </row>
    <row r="2113" spans="1:7" ht="15">
      <c r="A2113" s="334" t="s">
        <v>21850</v>
      </c>
      <c r="B2113" s="334" t="s">
        <v>21851</v>
      </c>
      <c r="C2113" s="218"/>
      <c r="D2113" s="218"/>
      <c r="E2113" s="334" t="s">
        <v>23447</v>
      </c>
      <c r="F2113" s="306">
        <f t="shared" si="32"/>
        <v>742.4963489999999</v>
      </c>
      <c r="G2113" s="335">
        <v>17.77</v>
      </c>
    </row>
    <row r="2114" spans="1:7" ht="15">
      <c r="A2114" s="334" t="s">
        <v>21852</v>
      </c>
      <c r="B2114" s="334" t="s">
        <v>21853</v>
      </c>
      <c r="C2114" s="218"/>
      <c r="D2114" s="218"/>
      <c r="E2114" s="334" t="s">
        <v>23447</v>
      </c>
      <c r="F2114" s="306">
        <f t="shared" si="32"/>
        <v>742.4963489999999</v>
      </c>
      <c r="G2114" s="335">
        <v>17.77</v>
      </c>
    </row>
    <row r="2115" spans="1:7" ht="15">
      <c r="A2115" s="334" t="s">
        <v>21854</v>
      </c>
      <c r="B2115" s="334" t="s">
        <v>21855</v>
      </c>
      <c r="C2115" s="218"/>
      <c r="D2115" s="218"/>
      <c r="E2115" s="334" t="s">
        <v>23447</v>
      </c>
      <c r="F2115" s="306">
        <f t="shared" si="32"/>
        <v>691.10239799999988</v>
      </c>
      <c r="G2115" s="335">
        <v>16.54</v>
      </c>
    </row>
    <row r="2116" spans="1:7" ht="15">
      <c r="A2116" s="334" t="s">
        <v>21856</v>
      </c>
      <c r="B2116" s="334" t="s">
        <v>21857</v>
      </c>
      <c r="C2116" s="218"/>
      <c r="D2116" s="218"/>
      <c r="E2116" s="334" t="s">
        <v>23447</v>
      </c>
      <c r="F2116" s="306">
        <f t="shared" ref="F2116:F2179" si="33">G2116*$G$1</f>
        <v>742.4963489999999</v>
      </c>
      <c r="G2116" s="335">
        <v>17.77</v>
      </c>
    </row>
    <row r="2117" spans="1:7" ht="15">
      <c r="A2117" s="334" t="s">
        <v>21858</v>
      </c>
      <c r="B2117" s="334" t="s">
        <v>21859</v>
      </c>
      <c r="C2117" s="218"/>
      <c r="D2117" s="218"/>
      <c r="E2117" s="334" t="s">
        <v>23447</v>
      </c>
      <c r="F2117" s="306">
        <f t="shared" si="33"/>
        <v>799.74001799999996</v>
      </c>
      <c r="G2117" s="335">
        <v>19.14</v>
      </c>
    </row>
    <row r="2118" spans="1:7" ht="15">
      <c r="A2118" s="334" t="s">
        <v>21860</v>
      </c>
      <c r="B2118" s="334" t="s">
        <v>21861</v>
      </c>
      <c r="C2118" s="218"/>
      <c r="D2118" s="218"/>
      <c r="E2118" s="334" t="s">
        <v>23447</v>
      </c>
      <c r="F2118" s="306">
        <f t="shared" si="33"/>
        <v>799.74001799999996</v>
      </c>
      <c r="G2118" s="335">
        <v>19.14</v>
      </c>
    </row>
    <row r="2119" spans="1:7" ht="15">
      <c r="A2119" s="334" t="s">
        <v>21862</v>
      </c>
      <c r="B2119" s="334" t="s">
        <v>21863</v>
      </c>
      <c r="C2119" s="218"/>
      <c r="D2119" s="218"/>
      <c r="E2119" s="334" t="s">
        <v>23447</v>
      </c>
      <c r="F2119" s="306">
        <f t="shared" si="33"/>
        <v>799.74001799999996</v>
      </c>
      <c r="G2119" s="335">
        <v>19.14</v>
      </c>
    </row>
    <row r="2120" spans="1:7" ht="15">
      <c r="A2120" s="334" t="s">
        <v>21864</v>
      </c>
      <c r="B2120" s="334" t="s">
        <v>21865</v>
      </c>
      <c r="C2120" s="218"/>
      <c r="D2120" s="218"/>
      <c r="E2120" s="334" t="s">
        <v>23447</v>
      </c>
      <c r="F2120" s="306">
        <f t="shared" si="33"/>
        <v>799.74001799999996</v>
      </c>
      <c r="G2120" s="335">
        <v>19.14</v>
      </c>
    </row>
    <row r="2121" spans="1:7" ht="15">
      <c r="A2121" s="334" t="s">
        <v>21866</v>
      </c>
      <c r="B2121" s="334" t="s">
        <v>21867</v>
      </c>
      <c r="C2121" s="218"/>
      <c r="D2121" s="218"/>
      <c r="E2121" s="334" t="s">
        <v>23447</v>
      </c>
      <c r="F2121" s="306">
        <f t="shared" si="33"/>
        <v>742.4963489999999</v>
      </c>
      <c r="G2121" s="335">
        <v>17.77</v>
      </c>
    </row>
    <row r="2122" spans="1:7" ht="15">
      <c r="A2122" s="334" t="s">
        <v>21868</v>
      </c>
      <c r="B2122" s="334" t="s">
        <v>21869</v>
      </c>
      <c r="C2122" s="218"/>
      <c r="D2122" s="218"/>
      <c r="E2122" s="334" t="s">
        <v>23447</v>
      </c>
      <c r="F2122" s="306">
        <f t="shared" si="33"/>
        <v>742.4963489999999</v>
      </c>
      <c r="G2122" s="335">
        <v>17.77</v>
      </c>
    </row>
    <row r="2123" spans="1:7" ht="15">
      <c r="A2123" s="334" t="s">
        <v>21870</v>
      </c>
      <c r="B2123" s="334" t="s">
        <v>21871</v>
      </c>
      <c r="C2123" s="218"/>
      <c r="D2123" s="218"/>
      <c r="E2123" s="334" t="s">
        <v>23447</v>
      </c>
      <c r="F2123" s="306">
        <f t="shared" si="33"/>
        <v>742.4963489999999</v>
      </c>
      <c r="G2123" s="335">
        <v>17.77</v>
      </c>
    </row>
    <row r="2124" spans="1:7" ht="15">
      <c r="A2124" s="334" t="s">
        <v>21872</v>
      </c>
      <c r="B2124" s="334" t="s">
        <v>21873</v>
      </c>
      <c r="C2124" s="218"/>
      <c r="D2124" s="218"/>
      <c r="E2124" s="334" t="s">
        <v>23447</v>
      </c>
      <c r="F2124" s="306">
        <f t="shared" si="33"/>
        <v>742.4963489999999</v>
      </c>
      <c r="G2124" s="335">
        <v>17.77</v>
      </c>
    </row>
    <row r="2125" spans="1:7" ht="15">
      <c r="A2125" s="334" t="s">
        <v>21874</v>
      </c>
      <c r="B2125" s="334" t="s">
        <v>21875</v>
      </c>
      <c r="C2125" s="218"/>
      <c r="D2125" s="218"/>
      <c r="E2125" s="334" t="s">
        <v>23447</v>
      </c>
      <c r="F2125" s="306">
        <f t="shared" si="33"/>
        <v>742.4963489999999</v>
      </c>
      <c r="G2125" s="335">
        <v>17.77</v>
      </c>
    </row>
    <row r="2126" spans="1:7" ht="15">
      <c r="A2126" s="334" t="s">
        <v>21876</v>
      </c>
      <c r="B2126" s="334" t="s">
        <v>21877</v>
      </c>
      <c r="C2126" s="218"/>
      <c r="D2126" s="218"/>
      <c r="E2126" s="334" t="s">
        <v>23447</v>
      </c>
      <c r="F2126" s="306">
        <f t="shared" si="33"/>
        <v>742.4963489999999</v>
      </c>
      <c r="G2126" s="335">
        <v>17.77</v>
      </c>
    </row>
    <row r="2127" spans="1:7" ht="15">
      <c r="A2127" s="334" t="s">
        <v>21878</v>
      </c>
      <c r="B2127" s="334" t="s">
        <v>21879</v>
      </c>
      <c r="C2127" s="218"/>
      <c r="D2127" s="218"/>
      <c r="E2127" s="334" t="s">
        <v>23447</v>
      </c>
      <c r="F2127" s="306">
        <f t="shared" si="33"/>
        <v>742.4963489999999</v>
      </c>
      <c r="G2127" s="335">
        <v>17.77</v>
      </c>
    </row>
    <row r="2128" spans="1:7" ht="15">
      <c r="A2128" s="334" t="s">
        <v>21880</v>
      </c>
      <c r="B2128" s="334" t="s">
        <v>21881</v>
      </c>
      <c r="C2128" s="218"/>
      <c r="D2128" s="218"/>
      <c r="E2128" s="334" t="s">
        <v>23447</v>
      </c>
      <c r="F2128" s="306">
        <f t="shared" si="33"/>
        <v>799.74001799999996</v>
      </c>
      <c r="G2128" s="335">
        <v>19.14</v>
      </c>
    </row>
    <row r="2129" spans="1:7" ht="15">
      <c r="A2129" s="334" t="s">
        <v>21882</v>
      </c>
      <c r="B2129" s="334" t="s">
        <v>21883</v>
      </c>
      <c r="C2129" s="218"/>
      <c r="D2129" s="218"/>
      <c r="E2129" s="334" t="s">
        <v>23447</v>
      </c>
      <c r="F2129" s="306">
        <f t="shared" si="33"/>
        <v>742.4963489999999</v>
      </c>
      <c r="G2129" s="335">
        <v>17.77</v>
      </c>
    </row>
    <row r="2130" spans="1:7" ht="15">
      <c r="A2130" s="334" t="s">
        <v>21884</v>
      </c>
      <c r="B2130" s="334" t="s">
        <v>21885</v>
      </c>
      <c r="C2130" s="218"/>
      <c r="D2130" s="218"/>
      <c r="E2130" s="334" t="s">
        <v>23447</v>
      </c>
      <c r="F2130" s="306">
        <f t="shared" si="33"/>
        <v>742.4963489999999</v>
      </c>
      <c r="G2130" s="335">
        <v>17.77</v>
      </c>
    </row>
    <row r="2131" spans="1:7" ht="15">
      <c r="A2131" s="334" t="s">
        <v>21886</v>
      </c>
      <c r="B2131" s="334" t="s">
        <v>21887</v>
      </c>
      <c r="C2131" s="218"/>
      <c r="D2131" s="218"/>
      <c r="E2131" s="334" t="s">
        <v>23447</v>
      </c>
      <c r="F2131" s="306">
        <f t="shared" si="33"/>
        <v>742.4963489999999</v>
      </c>
      <c r="G2131" s="335">
        <v>17.77</v>
      </c>
    </row>
    <row r="2132" spans="1:7" ht="15">
      <c r="A2132" s="334" t="s">
        <v>21888</v>
      </c>
      <c r="B2132" s="334" t="s">
        <v>21889</v>
      </c>
      <c r="C2132" s="218"/>
      <c r="D2132" s="218"/>
      <c r="E2132" s="334" t="s">
        <v>23447</v>
      </c>
      <c r="F2132" s="306">
        <f t="shared" si="33"/>
        <v>742.4963489999999</v>
      </c>
      <c r="G2132" s="335">
        <v>17.77</v>
      </c>
    </row>
    <row r="2133" spans="1:7" ht="15">
      <c r="A2133" s="334" t="s">
        <v>21890</v>
      </c>
      <c r="B2133" s="334" t="s">
        <v>21891</v>
      </c>
      <c r="C2133" s="218"/>
      <c r="D2133" s="218"/>
      <c r="E2133" s="334" t="s">
        <v>23447</v>
      </c>
      <c r="F2133" s="306">
        <f t="shared" si="33"/>
        <v>799.74001799999996</v>
      </c>
      <c r="G2133" s="335">
        <v>19.14</v>
      </c>
    </row>
    <row r="2134" spans="1:7" ht="15">
      <c r="A2134" s="334" t="s">
        <v>21892</v>
      </c>
      <c r="B2134" s="334" t="s">
        <v>21893</v>
      </c>
      <c r="C2134" s="218"/>
      <c r="D2134" s="218"/>
      <c r="E2134" s="334" t="s">
        <v>23447</v>
      </c>
      <c r="F2134" s="306">
        <f t="shared" si="33"/>
        <v>799.74001799999996</v>
      </c>
      <c r="G2134" s="335">
        <v>19.14</v>
      </c>
    </row>
    <row r="2135" spans="1:7" ht="15">
      <c r="A2135" s="334" t="s">
        <v>21894</v>
      </c>
      <c r="B2135" s="334" t="s">
        <v>21895</v>
      </c>
      <c r="C2135" s="218"/>
      <c r="D2135" s="218"/>
      <c r="E2135" s="334" t="s">
        <v>23447</v>
      </c>
      <c r="F2135" s="306">
        <f t="shared" si="33"/>
        <v>799.74001799999996</v>
      </c>
      <c r="G2135" s="335">
        <v>19.14</v>
      </c>
    </row>
    <row r="2136" spans="1:7" ht="15">
      <c r="A2136" s="334" t="s">
        <v>21896</v>
      </c>
      <c r="B2136" s="334" t="s">
        <v>21897</v>
      </c>
      <c r="C2136" s="218"/>
      <c r="D2136" s="218"/>
      <c r="E2136" s="334" t="s">
        <v>23447</v>
      </c>
      <c r="F2136" s="306">
        <f t="shared" si="33"/>
        <v>2071.2180089999997</v>
      </c>
      <c r="G2136" s="335">
        <v>49.57</v>
      </c>
    </row>
    <row r="2137" spans="1:7" ht="15">
      <c r="A2137" s="334" t="s">
        <v>21898</v>
      </c>
      <c r="B2137" s="334" t="s">
        <v>21899</v>
      </c>
      <c r="C2137" s="218"/>
      <c r="D2137" s="218"/>
      <c r="E2137" s="334" t="s">
        <v>23447</v>
      </c>
      <c r="F2137" s="306">
        <f t="shared" si="33"/>
        <v>2071.2180089999997</v>
      </c>
      <c r="G2137" s="335">
        <v>49.57</v>
      </c>
    </row>
    <row r="2138" spans="1:7" ht="15">
      <c r="A2138" s="334" t="s">
        <v>21900</v>
      </c>
      <c r="B2138" s="334" t="s">
        <v>21901</v>
      </c>
      <c r="C2138" s="218"/>
      <c r="D2138" s="218"/>
      <c r="E2138" s="334" t="s">
        <v>23447</v>
      </c>
      <c r="F2138" s="306">
        <f t="shared" si="33"/>
        <v>2071.2180089999997</v>
      </c>
      <c r="G2138" s="335">
        <v>49.57</v>
      </c>
    </row>
    <row r="2139" spans="1:7" ht="15">
      <c r="A2139" s="334" t="s">
        <v>21902</v>
      </c>
      <c r="B2139" s="334" t="s">
        <v>21903</v>
      </c>
      <c r="C2139" s="218"/>
      <c r="D2139" s="218"/>
      <c r="E2139" s="334" t="s">
        <v>23447</v>
      </c>
      <c r="F2139" s="306">
        <f t="shared" si="33"/>
        <v>2071.2180089999997</v>
      </c>
      <c r="G2139" s="335">
        <v>49.57</v>
      </c>
    </row>
    <row r="2140" spans="1:7" ht="15">
      <c r="A2140" s="334" t="s">
        <v>21904</v>
      </c>
      <c r="B2140" s="334" t="s">
        <v>21905</v>
      </c>
      <c r="C2140" s="218"/>
      <c r="D2140" s="218"/>
      <c r="E2140" s="334" t="s">
        <v>23447</v>
      </c>
      <c r="F2140" s="306">
        <f t="shared" si="33"/>
        <v>2071.2180089999997</v>
      </c>
      <c r="G2140" s="335">
        <v>49.57</v>
      </c>
    </row>
    <row r="2141" spans="1:7" ht="15">
      <c r="A2141" s="334" t="s">
        <v>21906</v>
      </c>
      <c r="B2141" s="334" t="s">
        <v>21907</v>
      </c>
      <c r="C2141" s="218"/>
      <c r="D2141" s="218"/>
      <c r="E2141" s="334" t="s">
        <v>23447</v>
      </c>
      <c r="F2141" s="306">
        <f t="shared" si="33"/>
        <v>2071.2180089999997</v>
      </c>
      <c r="G2141" s="335">
        <v>49.57</v>
      </c>
    </row>
    <row r="2142" spans="1:7" ht="15">
      <c r="A2142" s="334" t="s">
        <v>21908</v>
      </c>
      <c r="B2142" s="334" t="s">
        <v>21909</v>
      </c>
      <c r="C2142" s="218"/>
      <c r="D2142" s="218"/>
      <c r="E2142" s="334" t="s">
        <v>23447</v>
      </c>
      <c r="F2142" s="306">
        <f t="shared" si="33"/>
        <v>794.72597399999995</v>
      </c>
      <c r="G2142" s="335">
        <v>19.02</v>
      </c>
    </row>
    <row r="2143" spans="1:7" ht="15">
      <c r="A2143" s="334" t="s">
        <v>21910</v>
      </c>
      <c r="B2143" s="334" t="s">
        <v>21911</v>
      </c>
      <c r="C2143" s="218"/>
      <c r="D2143" s="218"/>
      <c r="E2143" s="334" t="s">
        <v>23447</v>
      </c>
      <c r="F2143" s="306">
        <f t="shared" si="33"/>
        <v>742.4963489999999</v>
      </c>
      <c r="G2143" s="335">
        <v>17.77</v>
      </c>
    </row>
    <row r="2144" spans="1:7" ht="15">
      <c r="A2144" s="334" t="s">
        <v>21912</v>
      </c>
      <c r="B2144" s="334" t="s">
        <v>21913</v>
      </c>
      <c r="C2144" s="218"/>
      <c r="D2144" s="218"/>
      <c r="E2144" s="334" t="s">
        <v>23447</v>
      </c>
      <c r="F2144" s="306">
        <f t="shared" si="33"/>
        <v>742.4963489999999</v>
      </c>
      <c r="G2144" s="335">
        <v>17.77</v>
      </c>
    </row>
    <row r="2145" spans="1:7" ht="15">
      <c r="A2145" s="334" t="s">
        <v>21914</v>
      </c>
      <c r="B2145" s="334" t="s">
        <v>21915</v>
      </c>
      <c r="C2145" s="218"/>
      <c r="D2145" s="218"/>
      <c r="E2145" s="334" t="s">
        <v>23447</v>
      </c>
      <c r="F2145" s="306">
        <f t="shared" si="33"/>
        <v>742.4963489999999</v>
      </c>
      <c r="G2145" s="335">
        <v>17.77</v>
      </c>
    </row>
    <row r="2146" spans="1:7" ht="15">
      <c r="A2146" s="334" t="s">
        <v>21916</v>
      </c>
      <c r="B2146" s="334" t="s">
        <v>21917</v>
      </c>
      <c r="C2146" s="218"/>
      <c r="D2146" s="218"/>
      <c r="E2146" s="334" t="s">
        <v>23447</v>
      </c>
      <c r="F2146" s="306">
        <f t="shared" si="33"/>
        <v>742.4963489999999</v>
      </c>
      <c r="G2146" s="335">
        <v>17.77</v>
      </c>
    </row>
    <row r="2147" spans="1:7" ht="15">
      <c r="A2147" s="334" t="s">
        <v>21918</v>
      </c>
      <c r="B2147" s="334" t="s">
        <v>21919</v>
      </c>
      <c r="C2147" s="218"/>
      <c r="D2147" s="218"/>
      <c r="E2147" s="334" t="s">
        <v>23447</v>
      </c>
      <c r="F2147" s="306">
        <f t="shared" si="33"/>
        <v>742.4963489999999</v>
      </c>
      <c r="G2147" s="335">
        <v>17.77</v>
      </c>
    </row>
    <row r="2148" spans="1:7" ht="15">
      <c r="A2148" s="334" t="s">
        <v>21920</v>
      </c>
      <c r="B2148" s="334" t="s">
        <v>21921</v>
      </c>
      <c r="C2148" s="218"/>
      <c r="D2148" s="218"/>
      <c r="E2148" s="334" t="s">
        <v>23447</v>
      </c>
      <c r="F2148" s="306">
        <f t="shared" si="33"/>
        <v>742.4963489999999</v>
      </c>
      <c r="G2148" s="335">
        <v>17.77</v>
      </c>
    </row>
    <row r="2149" spans="1:7" ht="15">
      <c r="A2149" s="334" t="s">
        <v>21922</v>
      </c>
      <c r="B2149" s="334" t="s">
        <v>21923</v>
      </c>
      <c r="C2149" s="218"/>
      <c r="D2149" s="218"/>
      <c r="E2149" s="334" t="s">
        <v>23447</v>
      </c>
      <c r="F2149" s="306">
        <f t="shared" si="33"/>
        <v>742.4963489999999</v>
      </c>
      <c r="G2149" s="335">
        <v>17.77</v>
      </c>
    </row>
    <row r="2150" spans="1:7" ht="15">
      <c r="A2150" s="334" t="s">
        <v>21924</v>
      </c>
      <c r="B2150" s="334" t="s">
        <v>21925</v>
      </c>
      <c r="C2150" s="218"/>
      <c r="D2150" s="218"/>
      <c r="E2150" s="334" t="s">
        <v>23447</v>
      </c>
      <c r="F2150" s="306">
        <f t="shared" si="33"/>
        <v>742.4963489999999</v>
      </c>
      <c r="G2150" s="335">
        <v>17.77</v>
      </c>
    </row>
    <row r="2151" spans="1:7" ht="15">
      <c r="A2151" s="334" t="s">
        <v>21926</v>
      </c>
      <c r="B2151" s="334" t="s">
        <v>21927</v>
      </c>
      <c r="C2151" s="218"/>
      <c r="D2151" s="218"/>
      <c r="E2151" s="334" t="s">
        <v>23447</v>
      </c>
      <c r="F2151" s="306">
        <f t="shared" si="33"/>
        <v>742.4963489999999</v>
      </c>
      <c r="G2151" s="335">
        <v>17.77</v>
      </c>
    </row>
    <row r="2152" spans="1:7" ht="15">
      <c r="A2152" s="334" t="s">
        <v>21928</v>
      </c>
      <c r="B2152" s="334" t="s">
        <v>21929</v>
      </c>
      <c r="C2152" s="218"/>
      <c r="D2152" s="218"/>
      <c r="E2152" s="334" t="s">
        <v>23447</v>
      </c>
      <c r="F2152" s="306">
        <f t="shared" si="33"/>
        <v>742.4963489999999</v>
      </c>
      <c r="G2152" s="335">
        <v>17.77</v>
      </c>
    </row>
    <row r="2153" spans="1:7" ht="15">
      <c r="A2153" s="334" t="s">
        <v>21930</v>
      </c>
      <c r="B2153" s="334" t="s">
        <v>21931</v>
      </c>
      <c r="C2153" s="218"/>
      <c r="D2153" s="218"/>
      <c r="E2153" s="334" t="s">
        <v>23447</v>
      </c>
      <c r="F2153" s="306">
        <f t="shared" si="33"/>
        <v>742.4963489999999</v>
      </c>
      <c r="G2153" s="335">
        <v>17.77</v>
      </c>
    </row>
    <row r="2154" spans="1:7" ht="15">
      <c r="A2154" s="334" t="s">
        <v>21932</v>
      </c>
      <c r="B2154" s="334" t="s">
        <v>21933</v>
      </c>
      <c r="C2154" s="218"/>
      <c r="D2154" s="218"/>
      <c r="E2154" s="334" t="s">
        <v>23447</v>
      </c>
      <c r="F2154" s="306">
        <f t="shared" si="33"/>
        <v>742.4963489999999</v>
      </c>
      <c r="G2154" s="335">
        <v>17.77</v>
      </c>
    </row>
    <row r="2155" spans="1:7" ht="15">
      <c r="A2155" s="334" t="s">
        <v>21934</v>
      </c>
      <c r="B2155" s="334" t="s">
        <v>21935</v>
      </c>
      <c r="C2155" s="218"/>
      <c r="D2155" s="218"/>
      <c r="E2155" s="334" t="s">
        <v>23447</v>
      </c>
      <c r="F2155" s="306">
        <f t="shared" si="33"/>
        <v>742.4963489999999</v>
      </c>
      <c r="G2155" s="335">
        <v>17.77</v>
      </c>
    </row>
    <row r="2156" spans="1:7" ht="15">
      <c r="A2156" s="334" t="s">
        <v>21936</v>
      </c>
      <c r="B2156" s="334" t="s">
        <v>21937</v>
      </c>
      <c r="C2156" s="218"/>
      <c r="D2156" s="218"/>
      <c r="E2156" s="334" t="s">
        <v>23447</v>
      </c>
      <c r="F2156" s="306">
        <f t="shared" si="33"/>
        <v>742.4963489999999</v>
      </c>
      <c r="G2156" s="335">
        <v>17.77</v>
      </c>
    </row>
    <row r="2157" spans="1:7" ht="15">
      <c r="A2157" s="334" t="s">
        <v>21938</v>
      </c>
      <c r="B2157" s="334" t="s">
        <v>21939</v>
      </c>
      <c r="C2157" s="218"/>
      <c r="D2157" s="218"/>
      <c r="E2157" s="334" t="s">
        <v>23447</v>
      </c>
      <c r="F2157" s="306">
        <f t="shared" si="33"/>
        <v>742.4963489999999</v>
      </c>
      <c r="G2157" s="335">
        <v>17.77</v>
      </c>
    </row>
    <row r="2158" spans="1:7" ht="15">
      <c r="A2158" s="334" t="s">
        <v>21940</v>
      </c>
      <c r="B2158" s="334" t="s">
        <v>21941</v>
      </c>
      <c r="C2158" s="218"/>
      <c r="D2158" s="218"/>
      <c r="E2158" s="334" t="s">
        <v>23447</v>
      </c>
      <c r="F2158" s="306">
        <f t="shared" si="33"/>
        <v>742.4963489999999</v>
      </c>
      <c r="G2158" s="335">
        <v>17.77</v>
      </c>
    </row>
    <row r="2159" spans="1:7" ht="15">
      <c r="A2159" s="334" t="s">
        <v>21942</v>
      </c>
      <c r="B2159" s="334" t="s">
        <v>21943</v>
      </c>
      <c r="C2159" s="218"/>
      <c r="D2159" s="218"/>
      <c r="E2159" s="334" t="s">
        <v>23447</v>
      </c>
      <c r="F2159" s="306">
        <f t="shared" si="33"/>
        <v>742.4963489999999</v>
      </c>
      <c r="G2159" s="335">
        <v>17.77</v>
      </c>
    </row>
    <row r="2160" spans="1:7" ht="15">
      <c r="A2160" s="334" t="s">
        <v>21944</v>
      </c>
      <c r="B2160" s="334" t="s">
        <v>21945</v>
      </c>
      <c r="C2160" s="218"/>
      <c r="D2160" s="218"/>
      <c r="E2160" s="334" t="s">
        <v>23447</v>
      </c>
      <c r="F2160" s="306">
        <f t="shared" si="33"/>
        <v>742.4963489999999</v>
      </c>
      <c r="G2160" s="335">
        <v>17.77</v>
      </c>
    </row>
    <row r="2161" spans="1:7" ht="15">
      <c r="A2161" s="334" t="s">
        <v>21946</v>
      </c>
      <c r="B2161" s="334" t="s">
        <v>21947</v>
      </c>
      <c r="C2161" s="218"/>
      <c r="D2161" s="218"/>
      <c r="E2161" s="334" t="s">
        <v>23447</v>
      </c>
      <c r="F2161" s="306">
        <f t="shared" si="33"/>
        <v>742.4963489999999</v>
      </c>
      <c r="G2161" s="335">
        <v>17.77</v>
      </c>
    </row>
    <row r="2162" spans="1:7" ht="15">
      <c r="A2162" s="334" t="s">
        <v>21948</v>
      </c>
      <c r="B2162" s="334" t="s">
        <v>21949</v>
      </c>
      <c r="C2162" s="218"/>
      <c r="D2162" s="218"/>
      <c r="E2162" s="334" t="s">
        <v>23447</v>
      </c>
      <c r="F2162" s="306">
        <f t="shared" si="33"/>
        <v>742.4963489999999</v>
      </c>
      <c r="G2162" s="335">
        <v>17.77</v>
      </c>
    </row>
    <row r="2163" spans="1:7" ht="15">
      <c r="A2163" s="334" t="s">
        <v>21950</v>
      </c>
      <c r="B2163" s="334" t="s">
        <v>21951</v>
      </c>
      <c r="C2163" s="218"/>
      <c r="D2163" s="218"/>
      <c r="E2163" s="334" t="s">
        <v>23447</v>
      </c>
      <c r="F2163" s="306">
        <f t="shared" si="33"/>
        <v>2071.2180089999997</v>
      </c>
      <c r="G2163" s="335">
        <v>49.57</v>
      </c>
    </row>
    <row r="2164" spans="1:7" ht="15">
      <c r="A2164" s="334" t="s">
        <v>21952</v>
      </c>
      <c r="B2164" s="334" t="s">
        <v>21953</v>
      </c>
      <c r="C2164" s="218"/>
      <c r="D2164" s="218"/>
      <c r="E2164" s="334" t="s">
        <v>23447</v>
      </c>
      <c r="F2164" s="306">
        <f t="shared" si="33"/>
        <v>2071.2180089999997</v>
      </c>
      <c r="G2164" s="335">
        <v>49.57</v>
      </c>
    </row>
    <row r="2165" spans="1:7" ht="15">
      <c r="A2165" s="334" t="s">
        <v>21954</v>
      </c>
      <c r="B2165" s="334" t="s">
        <v>21955</v>
      </c>
      <c r="C2165" s="218"/>
      <c r="D2165" s="218"/>
      <c r="E2165" s="334" t="s">
        <v>23447</v>
      </c>
      <c r="F2165" s="306">
        <f t="shared" si="33"/>
        <v>2071.2180089999997</v>
      </c>
      <c r="G2165" s="335">
        <v>49.57</v>
      </c>
    </row>
    <row r="2166" spans="1:7" ht="15">
      <c r="A2166" s="334" t="s">
        <v>21956</v>
      </c>
      <c r="B2166" s="334" t="s">
        <v>21957</v>
      </c>
      <c r="C2166" s="218"/>
      <c r="D2166" s="218"/>
      <c r="E2166" s="334" t="s">
        <v>23447</v>
      </c>
      <c r="F2166" s="306">
        <f t="shared" si="33"/>
        <v>2071.2180089999997</v>
      </c>
      <c r="G2166" s="335">
        <v>49.57</v>
      </c>
    </row>
    <row r="2167" spans="1:7" ht="15">
      <c r="A2167" s="334" t="s">
        <v>21958</v>
      </c>
      <c r="B2167" s="334" t="s">
        <v>21959</v>
      </c>
      <c r="C2167" s="218"/>
      <c r="D2167" s="218"/>
      <c r="E2167" s="334" t="s">
        <v>23447</v>
      </c>
      <c r="F2167" s="306">
        <f t="shared" si="33"/>
        <v>2071.2180089999997</v>
      </c>
      <c r="G2167" s="335">
        <v>49.57</v>
      </c>
    </row>
    <row r="2168" spans="1:7" ht="15">
      <c r="A2168" s="334" t="s">
        <v>21960</v>
      </c>
      <c r="B2168" s="334" t="s">
        <v>21961</v>
      </c>
      <c r="C2168" s="218"/>
      <c r="D2168" s="218"/>
      <c r="E2168" s="334" t="s">
        <v>23447</v>
      </c>
      <c r="F2168" s="306">
        <f t="shared" si="33"/>
        <v>2071.2180089999997</v>
      </c>
      <c r="G2168" s="335">
        <v>49.57</v>
      </c>
    </row>
    <row r="2169" spans="1:7" ht="15">
      <c r="A2169" s="334" t="s">
        <v>21962</v>
      </c>
      <c r="B2169" s="334" t="s">
        <v>21963</v>
      </c>
      <c r="C2169" s="218"/>
      <c r="D2169" s="218"/>
      <c r="E2169" s="334" t="s">
        <v>23447</v>
      </c>
      <c r="F2169" s="306">
        <f t="shared" si="33"/>
        <v>2071.2180089999997</v>
      </c>
      <c r="G2169" s="335">
        <v>49.57</v>
      </c>
    </row>
    <row r="2170" spans="1:7" ht="15">
      <c r="A2170" s="334" t="s">
        <v>21964</v>
      </c>
      <c r="B2170" s="334" t="s">
        <v>21965</v>
      </c>
      <c r="C2170" s="218"/>
      <c r="D2170" s="218"/>
      <c r="E2170" s="334" t="s">
        <v>23447</v>
      </c>
      <c r="F2170" s="306">
        <f t="shared" si="33"/>
        <v>2071.2180089999997</v>
      </c>
      <c r="G2170" s="335">
        <v>49.57</v>
      </c>
    </row>
    <row r="2171" spans="1:7" ht="15">
      <c r="A2171" s="334" t="s">
        <v>21966</v>
      </c>
      <c r="B2171" s="334" t="s">
        <v>21967</v>
      </c>
      <c r="C2171" s="218"/>
      <c r="D2171" s="218"/>
      <c r="E2171" s="334" t="s">
        <v>23447</v>
      </c>
      <c r="F2171" s="306">
        <f t="shared" si="33"/>
        <v>2071.2180089999997</v>
      </c>
      <c r="G2171" s="335">
        <v>49.57</v>
      </c>
    </row>
    <row r="2172" spans="1:7" ht="15">
      <c r="A2172" s="334" t="s">
        <v>21968</v>
      </c>
      <c r="B2172" s="334" t="s">
        <v>21969</v>
      </c>
      <c r="C2172" s="218"/>
      <c r="D2172" s="218"/>
      <c r="E2172" s="334" t="s">
        <v>23447</v>
      </c>
      <c r="F2172" s="306">
        <f t="shared" si="33"/>
        <v>742.4963489999999</v>
      </c>
      <c r="G2172" s="335">
        <v>17.77</v>
      </c>
    </row>
    <row r="2173" spans="1:7" ht="15">
      <c r="A2173" s="334" t="s">
        <v>21970</v>
      </c>
      <c r="B2173" s="334" t="s">
        <v>21971</v>
      </c>
      <c r="C2173" s="218"/>
      <c r="D2173" s="218"/>
      <c r="E2173" s="334" t="s">
        <v>23447</v>
      </c>
      <c r="F2173" s="306">
        <f t="shared" si="33"/>
        <v>2071.2180089999997</v>
      </c>
      <c r="G2173" s="335">
        <v>49.57</v>
      </c>
    </row>
    <row r="2174" spans="1:7" ht="15">
      <c r="A2174" s="334" t="s">
        <v>21972</v>
      </c>
      <c r="B2174" s="334" t="s">
        <v>21973</v>
      </c>
      <c r="C2174" s="218"/>
      <c r="D2174" s="218"/>
      <c r="E2174" s="334" t="s">
        <v>23447</v>
      </c>
      <c r="F2174" s="306">
        <f t="shared" si="33"/>
        <v>2071.2180089999997</v>
      </c>
      <c r="G2174" s="335">
        <v>49.57</v>
      </c>
    </row>
    <row r="2175" spans="1:7" ht="15">
      <c r="A2175" s="334" t="s">
        <v>21974</v>
      </c>
      <c r="B2175" s="334" t="s">
        <v>21975</v>
      </c>
      <c r="C2175" s="218"/>
      <c r="D2175" s="218"/>
      <c r="E2175" s="334" t="s">
        <v>23447</v>
      </c>
      <c r="F2175" s="306">
        <f t="shared" si="33"/>
        <v>2071.2180089999997</v>
      </c>
      <c r="G2175" s="335">
        <v>49.57</v>
      </c>
    </row>
    <row r="2176" spans="1:7" ht="15">
      <c r="A2176" s="334" t="s">
        <v>21976</v>
      </c>
      <c r="B2176" s="334" t="s">
        <v>21977</v>
      </c>
      <c r="C2176" s="218"/>
      <c r="D2176" s="218"/>
      <c r="E2176" s="334" t="s">
        <v>23447</v>
      </c>
      <c r="F2176" s="306">
        <f t="shared" si="33"/>
        <v>2071.2180089999997</v>
      </c>
      <c r="G2176" s="335">
        <v>49.57</v>
      </c>
    </row>
    <row r="2177" spans="1:7" ht="15">
      <c r="A2177" s="334" t="s">
        <v>21978</v>
      </c>
      <c r="B2177" s="334" t="s">
        <v>21979</v>
      </c>
      <c r="C2177" s="218"/>
      <c r="D2177" s="218"/>
      <c r="E2177" s="334" t="s">
        <v>23447</v>
      </c>
      <c r="F2177" s="306">
        <f t="shared" si="33"/>
        <v>2071.2180089999997</v>
      </c>
      <c r="G2177" s="335">
        <v>49.57</v>
      </c>
    </row>
    <row r="2178" spans="1:7" ht="15">
      <c r="A2178" s="334" t="s">
        <v>21980</v>
      </c>
      <c r="B2178" s="334" t="s">
        <v>21981</v>
      </c>
      <c r="C2178" s="218"/>
      <c r="D2178" s="218"/>
      <c r="E2178" s="334" t="s">
        <v>23447</v>
      </c>
      <c r="F2178" s="306">
        <f t="shared" si="33"/>
        <v>2071.2180089999997</v>
      </c>
      <c r="G2178" s="335">
        <v>49.57</v>
      </c>
    </row>
    <row r="2179" spans="1:7" ht="15">
      <c r="A2179" s="334" t="s">
        <v>21982</v>
      </c>
      <c r="B2179" s="334" t="s">
        <v>21983</v>
      </c>
      <c r="C2179" s="218"/>
      <c r="D2179" s="218"/>
      <c r="E2179" s="334" t="s">
        <v>23447</v>
      </c>
      <c r="F2179" s="306">
        <f t="shared" si="33"/>
        <v>2071.2180089999997</v>
      </c>
      <c r="G2179" s="335">
        <v>49.57</v>
      </c>
    </row>
    <row r="2180" spans="1:7" ht="15">
      <c r="A2180" s="334" t="s">
        <v>21984</v>
      </c>
      <c r="B2180" s="334" t="s">
        <v>21985</v>
      </c>
      <c r="C2180" s="218"/>
      <c r="D2180" s="218"/>
      <c r="E2180" s="334" t="s">
        <v>23447</v>
      </c>
      <c r="F2180" s="306">
        <f t="shared" ref="F2180:F2243" si="34">G2180*$G$1</f>
        <v>2071.2180089999997</v>
      </c>
      <c r="G2180" s="335">
        <v>49.57</v>
      </c>
    </row>
    <row r="2181" spans="1:7" ht="15">
      <c r="A2181" s="334" t="s">
        <v>21986</v>
      </c>
      <c r="B2181" s="334" t="s">
        <v>21987</v>
      </c>
      <c r="C2181" s="218"/>
      <c r="D2181" s="218"/>
      <c r="E2181" s="334" t="s">
        <v>23447</v>
      </c>
      <c r="F2181" s="306">
        <f t="shared" si="34"/>
        <v>2071.2180089999997</v>
      </c>
      <c r="G2181" s="335">
        <v>49.57</v>
      </c>
    </row>
    <row r="2182" spans="1:7" ht="15">
      <c r="A2182" s="334" t="s">
        <v>21988</v>
      </c>
      <c r="B2182" s="334" t="s">
        <v>21989</v>
      </c>
      <c r="C2182" s="218"/>
      <c r="D2182" s="218"/>
      <c r="E2182" s="334" t="s">
        <v>23447</v>
      </c>
      <c r="F2182" s="306">
        <f t="shared" si="34"/>
        <v>2071.2180089999997</v>
      </c>
      <c r="G2182" s="335">
        <v>49.57</v>
      </c>
    </row>
    <row r="2183" spans="1:7" ht="15">
      <c r="A2183" s="334" t="s">
        <v>21990</v>
      </c>
      <c r="B2183" s="334" t="s">
        <v>21991</v>
      </c>
      <c r="C2183" s="218"/>
      <c r="D2183" s="218"/>
      <c r="E2183" s="334" t="s">
        <v>23447</v>
      </c>
      <c r="F2183" s="306">
        <f t="shared" si="34"/>
        <v>742.4963489999999</v>
      </c>
      <c r="G2183" s="335">
        <v>17.77</v>
      </c>
    </row>
    <row r="2184" spans="1:7" ht="15">
      <c r="A2184" s="334" t="s">
        <v>21992</v>
      </c>
      <c r="B2184" s="334" t="s">
        <v>21993</v>
      </c>
      <c r="C2184" s="218"/>
      <c r="D2184" s="218"/>
      <c r="E2184" s="334" t="s">
        <v>23447</v>
      </c>
      <c r="F2184" s="306">
        <f t="shared" si="34"/>
        <v>2071.2180089999997</v>
      </c>
      <c r="G2184" s="335">
        <v>49.57</v>
      </c>
    </row>
    <row r="2185" spans="1:7" ht="15">
      <c r="A2185" s="334" t="s">
        <v>21994</v>
      </c>
      <c r="B2185" s="334" t="s">
        <v>21995</v>
      </c>
      <c r="C2185" s="218"/>
      <c r="D2185" s="218"/>
      <c r="E2185" s="334" t="s">
        <v>23447</v>
      </c>
      <c r="F2185" s="306">
        <f t="shared" si="34"/>
        <v>2071.2180089999997</v>
      </c>
      <c r="G2185" s="335">
        <v>49.57</v>
      </c>
    </row>
    <row r="2186" spans="1:7" ht="15">
      <c r="A2186" s="334" t="s">
        <v>21996</v>
      </c>
      <c r="B2186" s="334" t="s">
        <v>21997</v>
      </c>
      <c r="C2186" s="218"/>
      <c r="D2186" s="218"/>
      <c r="E2186" s="334" t="s">
        <v>23447</v>
      </c>
      <c r="F2186" s="306">
        <f t="shared" si="34"/>
        <v>2071.2180089999997</v>
      </c>
      <c r="G2186" s="335">
        <v>49.57</v>
      </c>
    </row>
    <row r="2187" spans="1:7" ht="15">
      <c r="A2187" s="334" t="s">
        <v>21998</v>
      </c>
      <c r="B2187" s="334" t="s">
        <v>21999</v>
      </c>
      <c r="C2187" s="218"/>
      <c r="D2187" s="218"/>
      <c r="E2187" s="334" t="s">
        <v>23447</v>
      </c>
      <c r="F2187" s="306">
        <f t="shared" si="34"/>
        <v>2071.2180089999997</v>
      </c>
      <c r="G2187" s="335">
        <v>49.57</v>
      </c>
    </row>
    <row r="2188" spans="1:7" ht="15">
      <c r="A2188" s="334" t="s">
        <v>22000</v>
      </c>
      <c r="B2188" s="334" t="s">
        <v>22001</v>
      </c>
      <c r="C2188" s="218"/>
      <c r="D2188" s="218"/>
      <c r="E2188" s="334" t="s">
        <v>23447</v>
      </c>
      <c r="F2188" s="306">
        <f t="shared" si="34"/>
        <v>2071.2180089999997</v>
      </c>
      <c r="G2188" s="335">
        <v>49.57</v>
      </c>
    </row>
    <row r="2189" spans="1:7" ht="15">
      <c r="A2189" s="334" t="s">
        <v>22002</v>
      </c>
      <c r="B2189" s="334" t="s">
        <v>22003</v>
      </c>
      <c r="C2189" s="218"/>
      <c r="D2189" s="218"/>
      <c r="E2189" s="334" t="s">
        <v>23447</v>
      </c>
      <c r="F2189" s="306">
        <f t="shared" si="34"/>
        <v>2071.2180089999997</v>
      </c>
      <c r="G2189" s="335">
        <v>49.57</v>
      </c>
    </row>
    <row r="2190" spans="1:7" ht="15">
      <c r="A2190" s="334" t="s">
        <v>22004</v>
      </c>
      <c r="B2190" s="334" t="s">
        <v>22005</v>
      </c>
      <c r="C2190" s="218"/>
      <c r="D2190" s="218"/>
      <c r="E2190" s="334" t="s">
        <v>23447</v>
      </c>
      <c r="F2190" s="306">
        <f t="shared" si="34"/>
        <v>2071.2180089999997</v>
      </c>
      <c r="G2190" s="335">
        <v>49.57</v>
      </c>
    </row>
    <row r="2191" spans="1:7" ht="15">
      <c r="A2191" s="334" t="s">
        <v>22006</v>
      </c>
      <c r="B2191" s="334" t="s">
        <v>22007</v>
      </c>
      <c r="C2191" s="218"/>
      <c r="D2191" s="218"/>
      <c r="E2191" s="334" t="s">
        <v>23447</v>
      </c>
      <c r="F2191" s="306">
        <f t="shared" si="34"/>
        <v>2071.2180089999997</v>
      </c>
      <c r="G2191" s="335">
        <v>49.57</v>
      </c>
    </row>
    <row r="2192" spans="1:7" ht="15">
      <c r="A2192" s="334" t="s">
        <v>22008</v>
      </c>
      <c r="B2192" s="334" t="s">
        <v>22009</v>
      </c>
      <c r="C2192" s="218"/>
      <c r="D2192" s="218"/>
      <c r="E2192" s="334" t="s">
        <v>23447</v>
      </c>
      <c r="F2192" s="306">
        <f t="shared" si="34"/>
        <v>2071.2180089999997</v>
      </c>
      <c r="G2192" s="335">
        <v>49.57</v>
      </c>
    </row>
    <row r="2193" spans="1:7" ht="15">
      <c r="A2193" s="334" t="s">
        <v>22010</v>
      </c>
      <c r="B2193" s="334" t="s">
        <v>22011</v>
      </c>
      <c r="C2193" s="218"/>
      <c r="D2193" s="218"/>
      <c r="E2193" s="334" t="s">
        <v>23447</v>
      </c>
      <c r="F2193" s="306">
        <f t="shared" si="34"/>
        <v>742.4963489999999</v>
      </c>
      <c r="G2193" s="335">
        <v>17.77</v>
      </c>
    </row>
    <row r="2194" spans="1:7" ht="15">
      <c r="A2194" s="334" t="s">
        <v>22012</v>
      </c>
      <c r="B2194" s="334" t="s">
        <v>22013</v>
      </c>
      <c r="C2194" s="218"/>
      <c r="D2194" s="218"/>
      <c r="E2194" s="334" t="s">
        <v>23447</v>
      </c>
      <c r="F2194" s="306">
        <f t="shared" si="34"/>
        <v>799.74001799999996</v>
      </c>
      <c r="G2194" s="335">
        <v>19.14</v>
      </c>
    </row>
    <row r="2195" spans="1:7" ht="15">
      <c r="A2195" s="334" t="s">
        <v>22014</v>
      </c>
      <c r="B2195" s="334" t="s">
        <v>22015</v>
      </c>
      <c r="C2195" s="218"/>
      <c r="D2195" s="218"/>
      <c r="E2195" s="334" t="s">
        <v>23447</v>
      </c>
      <c r="F2195" s="306">
        <f t="shared" si="34"/>
        <v>799.74001799999996</v>
      </c>
      <c r="G2195" s="335">
        <v>19.14</v>
      </c>
    </row>
    <row r="2196" spans="1:7" ht="15">
      <c r="A2196" s="334" t="s">
        <v>22016</v>
      </c>
      <c r="B2196" s="334" t="s">
        <v>22017</v>
      </c>
      <c r="C2196" s="218"/>
      <c r="D2196" s="218"/>
      <c r="E2196" s="334" t="s">
        <v>23447</v>
      </c>
      <c r="F2196" s="306">
        <f t="shared" si="34"/>
        <v>799.74001799999996</v>
      </c>
      <c r="G2196" s="335">
        <v>19.14</v>
      </c>
    </row>
    <row r="2197" spans="1:7" ht="15">
      <c r="A2197" s="334" t="s">
        <v>22018</v>
      </c>
      <c r="B2197" s="334" t="s">
        <v>22019</v>
      </c>
      <c r="C2197" s="218"/>
      <c r="D2197" s="218"/>
      <c r="E2197" s="334" t="s">
        <v>23447</v>
      </c>
      <c r="F2197" s="306">
        <f t="shared" si="34"/>
        <v>799.74001799999996</v>
      </c>
      <c r="G2197" s="335">
        <v>19.14</v>
      </c>
    </row>
    <row r="2198" spans="1:7" ht="15">
      <c r="A2198" s="334" t="s">
        <v>22020</v>
      </c>
      <c r="B2198" s="334" t="s">
        <v>22021</v>
      </c>
      <c r="C2198" s="218"/>
      <c r="D2198" s="218"/>
      <c r="E2198" s="334" t="s">
        <v>23447</v>
      </c>
      <c r="F2198" s="306">
        <f t="shared" si="34"/>
        <v>799.74001799999996</v>
      </c>
      <c r="G2198" s="335">
        <v>19.14</v>
      </c>
    </row>
    <row r="2199" spans="1:7" ht="15">
      <c r="A2199" s="334" t="s">
        <v>22022</v>
      </c>
      <c r="B2199" s="334" t="s">
        <v>22023</v>
      </c>
      <c r="C2199" s="218"/>
      <c r="D2199" s="218"/>
      <c r="E2199" s="334" t="s">
        <v>23447</v>
      </c>
      <c r="F2199" s="306">
        <f t="shared" si="34"/>
        <v>799.74001799999996</v>
      </c>
      <c r="G2199" s="335">
        <v>19.14</v>
      </c>
    </row>
    <row r="2200" spans="1:7" ht="15">
      <c r="A2200" s="334" t="s">
        <v>22024</v>
      </c>
      <c r="B2200" s="334" t="s">
        <v>22025</v>
      </c>
      <c r="C2200" s="218"/>
      <c r="D2200" s="218"/>
      <c r="E2200" s="334" t="s">
        <v>23447</v>
      </c>
      <c r="F2200" s="306">
        <f t="shared" si="34"/>
        <v>799.74001799999996</v>
      </c>
      <c r="G2200" s="335">
        <v>19.14</v>
      </c>
    </row>
    <row r="2201" spans="1:7" ht="15">
      <c r="A2201" s="334" t="s">
        <v>22026</v>
      </c>
      <c r="B2201" s="334" t="s">
        <v>22027</v>
      </c>
      <c r="C2201" s="218"/>
      <c r="D2201" s="218"/>
      <c r="E2201" s="334" t="s">
        <v>23447</v>
      </c>
      <c r="F2201" s="306">
        <f t="shared" si="34"/>
        <v>799.74001799999996</v>
      </c>
      <c r="G2201" s="335">
        <v>19.14</v>
      </c>
    </row>
    <row r="2202" spans="1:7" ht="15">
      <c r="A2202" s="334" t="s">
        <v>22028</v>
      </c>
      <c r="B2202" s="334" t="s">
        <v>22029</v>
      </c>
      <c r="C2202" s="218"/>
      <c r="D2202" s="218"/>
      <c r="E2202" s="334" t="s">
        <v>23447</v>
      </c>
      <c r="F2202" s="306">
        <f t="shared" si="34"/>
        <v>799.74001799999996</v>
      </c>
      <c r="G2202" s="335">
        <v>19.14</v>
      </c>
    </row>
    <row r="2203" spans="1:7" ht="15">
      <c r="A2203" s="334" t="s">
        <v>22030</v>
      </c>
      <c r="B2203" s="334" t="s">
        <v>22031</v>
      </c>
      <c r="C2203" s="218"/>
      <c r="D2203" s="218"/>
      <c r="E2203" s="334" t="s">
        <v>23447</v>
      </c>
      <c r="F2203" s="306">
        <f t="shared" si="34"/>
        <v>799.74001799999996</v>
      </c>
      <c r="G2203" s="335">
        <v>19.14</v>
      </c>
    </row>
    <row r="2204" spans="1:7" ht="15">
      <c r="A2204" s="334" t="s">
        <v>22032</v>
      </c>
      <c r="B2204" s="334" t="s">
        <v>22033</v>
      </c>
      <c r="C2204" s="218"/>
      <c r="D2204" s="218"/>
      <c r="E2204" s="334" t="s">
        <v>23447</v>
      </c>
      <c r="F2204" s="306">
        <f t="shared" si="34"/>
        <v>799.74001799999996</v>
      </c>
      <c r="G2204" s="335">
        <v>19.14</v>
      </c>
    </row>
    <row r="2205" spans="1:7" ht="15">
      <c r="A2205" s="334" t="s">
        <v>22034</v>
      </c>
      <c r="B2205" s="334" t="s">
        <v>22035</v>
      </c>
      <c r="C2205" s="218"/>
      <c r="D2205" s="218"/>
      <c r="E2205" s="334" t="s">
        <v>23447</v>
      </c>
      <c r="F2205" s="306">
        <f t="shared" si="34"/>
        <v>799.74001799999996</v>
      </c>
      <c r="G2205" s="335">
        <v>19.14</v>
      </c>
    </row>
    <row r="2206" spans="1:7" ht="15">
      <c r="A2206" s="334" t="s">
        <v>22036</v>
      </c>
      <c r="B2206" s="334" t="s">
        <v>22037</v>
      </c>
      <c r="C2206" s="218"/>
      <c r="D2206" s="218"/>
      <c r="E2206" s="334" t="s">
        <v>23447</v>
      </c>
      <c r="F2206" s="306">
        <f t="shared" si="34"/>
        <v>799.74001799999996</v>
      </c>
      <c r="G2206" s="335">
        <v>19.14</v>
      </c>
    </row>
    <row r="2207" spans="1:7" ht="15">
      <c r="A2207" s="334" t="s">
        <v>22038</v>
      </c>
      <c r="B2207" s="334" t="s">
        <v>22039</v>
      </c>
      <c r="C2207" s="218"/>
      <c r="D2207" s="218"/>
      <c r="E2207" s="334" t="s">
        <v>23447</v>
      </c>
      <c r="F2207" s="306">
        <f t="shared" si="34"/>
        <v>799.74001799999996</v>
      </c>
      <c r="G2207" s="335">
        <v>19.14</v>
      </c>
    </row>
    <row r="2208" spans="1:7" ht="15">
      <c r="A2208" s="334" t="s">
        <v>22040</v>
      </c>
      <c r="B2208" s="334" t="s">
        <v>22041</v>
      </c>
      <c r="C2208" s="218"/>
      <c r="D2208" s="218"/>
      <c r="E2208" s="334" t="s">
        <v>23447</v>
      </c>
      <c r="F2208" s="306">
        <f t="shared" si="34"/>
        <v>799.74001799999996</v>
      </c>
      <c r="G2208" s="335">
        <v>19.14</v>
      </c>
    </row>
    <row r="2209" spans="1:7" ht="15">
      <c r="A2209" s="334" t="s">
        <v>22042</v>
      </c>
      <c r="B2209" s="334" t="s">
        <v>22043</v>
      </c>
      <c r="C2209" s="218"/>
      <c r="D2209" s="218"/>
      <c r="E2209" s="334" t="s">
        <v>23447</v>
      </c>
      <c r="F2209" s="306">
        <f t="shared" si="34"/>
        <v>799.74001799999996</v>
      </c>
      <c r="G2209" s="335">
        <v>19.14</v>
      </c>
    </row>
    <row r="2210" spans="1:7" ht="15">
      <c r="A2210" s="334" t="s">
        <v>22044</v>
      </c>
      <c r="B2210" s="334" t="s">
        <v>22045</v>
      </c>
      <c r="C2210" s="218"/>
      <c r="D2210" s="218"/>
      <c r="E2210" s="334" t="s">
        <v>23447</v>
      </c>
      <c r="F2210" s="306">
        <f t="shared" si="34"/>
        <v>799.74001799999996</v>
      </c>
      <c r="G2210" s="335">
        <v>19.14</v>
      </c>
    </row>
    <row r="2211" spans="1:7" ht="15">
      <c r="A2211" s="334" t="s">
        <v>22046</v>
      </c>
      <c r="B2211" s="334" t="s">
        <v>22047</v>
      </c>
      <c r="C2211" s="218"/>
      <c r="D2211" s="218"/>
      <c r="E2211" s="334" t="s">
        <v>23447</v>
      </c>
      <c r="F2211" s="306">
        <f t="shared" si="34"/>
        <v>818.12484599999982</v>
      </c>
      <c r="G2211" s="335">
        <v>19.579999999999998</v>
      </c>
    </row>
    <row r="2212" spans="1:7" ht="15">
      <c r="A2212" s="334" t="s">
        <v>22048</v>
      </c>
      <c r="B2212" s="334" t="s">
        <v>22049</v>
      </c>
      <c r="C2212" s="218"/>
      <c r="D2212" s="218"/>
      <c r="E2212" s="334" t="s">
        <v>23447</v>
      </c>
      <c r="F2212" s="306">
        <f t="shared" si="34"/>
        <v>818.12484599999982</v>
      </c>
      <c r="G2212" s="335">
        <v>19.579999999999998</v>
      </c>
    </row>
    <row r="2213" spans="1:7" ht="15">
      <c r="A2213" s="334" t="s">
        <v>22050</v>
      </c>
      <c r="B2213" s="334" t="s">
        <v>22051</v>
      </c>
      <c r="C2213" s="218"/>
      <c r="D2213" s="218"/>
      <c r="E2213" s="334" t="s">
        <v>23447</v>
      </c>
      <c r="F2213" s="306">
        <f t="shared" si="34"/>
        <v>868.68312299999991</v>
      </c>
      <c r="G2213" s="335">
        <v>20.79</v>
      </c>
    </row>
    <row r="2214" spans="1:7" ht="15">
      <c r="A2214" s="334" t="s">
        <v>22052</v>
      </c>
      <c r="B2214" s="334" t="s">
        <v>22053</v>
      </c>
      <c r="C2214" s="218"/>
      <c r="D2214" s="218"/>
      <c r="E2214" s="334" t="s">
        <v>23447</v>
      </c>
      <c r="F2214" s="306">
        <f t="shared" si="34"/>
        <v>868.68312299999991</v>
      </c>
      <c r="G2214" s="335">
        <v>20.79</v>
      </c>
    </row>
    <row r="2215" spans="1:7" ht="15">
      <c r="A2215" s="334" t="s">
        <v>22054</v>
      </c>
      <c r="B2215" s="334" t="s">
        <v>22055</v>
      </c>
      <c r="C2215" s="218"/>
      <c r="D2215" s="218"/>
      <c r="E2215" s="334" t="s">
        <v>23447</v>
      </c>
      <c r="F2215" s="306">
        <f t="shared" si="34"/>
        <v>868.68312299999991</v>
      </c>
      <c r="G2215" s="335">
        <v>20.79</v>
      </c>
    </row>
    <row r="2216" spans="1:7" ht="15">
      <c r="A2216" s="334" t="s">
        <v>22056</v>
      </c>
      <c r="B2216" s="334" t="s">
        <v>22057</v>
      </c>
      <c r="C2216" s="218"/>
      <c r="D2216" s="218"/>
      <c r="E2216" s="334" t="s">
        <v>23447</v>
      </c>
      <c r="F2216" s="306">
        <f t="shared" si="34"/>
        <v>868.68312299999991</v>
      </c>
      <c r="G2216" s="335">
        <v>20.79</v>
      </c>
    </row>
    <row r="2217" spans="1:7" ht="15">
      <c r="A2217" s="334" t="s">
        <v>22058</v>
      </c>
      <c r="B2217" s="334" t="s">
        <v>22059</v>
      </c>
      <c r="C2217" s="218"/>
      <c r="D2217" s="218"/>
      <c r="E2217" s="334" t="s">
        <v>23447</v>
      </c>
      <c r="F2217" s="306">
        <f t="shared" si="34"/>
        <v>868.68312299999991</v>
      </c>
      <c r="G2217" s="335">
        <v>20.79</v>
      </c>
    </row>
    <row r="2218" spans="1:7" ht="15">
      <c r="A2218" s="334" t="s">
        <v>22060</v>
      </c>
      <c r="B2218" s="334" t="s">
        <v>22061</v>
      </c>
      <c r="C2218" s="218"/>
      <c r="D2218" s="218"/>
      <c r="E2218" s="334" t="s">
        <v>23447</v>
      </c>
      <c r="F2218" s="306">
        <f t="shared" si="34"/>
        <v>868.68312299999991</v>
      </c>
      <c r="G2218" s="335">
        <v>20.79</v>
      </c>
    </row>
    <row r="2219" spans="1:7" ht="15">
      <c r="A2219" s="334" t="s">
        <v>22062</v>
      </c>
      <c r="B2219" s="334" t="s">
        <v>22063</v>
      </c>
      <c r="C2219" s="218"/>
      <c r="D2219" s="218"/>
      <c r="E2219" s="334" t="s">
        <v>23447</v>
      </c>
      <c r="F2219" s="306">
        <f t="shared" si="34"/>
        <v>868.68312299999991</v>
      </c>
      <c r="G2219" s="335">
        <v>20.79</v>
      </c>
    </row>
    <row r="2220" spans="1:7" ht="15">
      <c r="A2220" s="334" t="s">
        <v>22064</v>
      </c>
      <c r="B2220" s="334" t="s">
        <v>22065</v>
      </c>
      <c r="C2220" s="218"/>
      <c r="D2220" s="218"/>
      <c r="E2220" s="334" t="s">
        <v>23447</v>
      </c>
      <c r="F2220" s="306">
        <f t="shared" si="34"/>
        <v>868.68312299999991</v>
      </c>
      <c r="G2220" s="335">
        <v>20.79</v>
      </c>
    </row>
    <row r="2221" spans="1:7" ht="15">
      <c r="A2221" s="334" t="s">
        <v>22066</v>
      </c>
      <c r="B2221" s="334" t="s">
        <v>22067</v>
      </c>
      <c r="C2221" s="218"/>
      <c r="D2221" s="218"/>
      <c r="E2221" s="334" t="s">
        <v>23447</v>
      </c>
      <c r="F2221" s="306">
        <f t="shared" si="34"/>
        <v>868.68312299999991</v>
      </c>
      <c r="G2221" s="335">
        <v>20.79</v>
      </c>
    </row>
    <row r="2222" spans="1:7" ht="15">
      <c r="A2222" s="334" t="s">
        <v>22068</v>
      </c>
      <c r="B2222" s="334" t="s">
        <v>22069</v>
      </c>
      <c r="C2222" s="218"/>
      <c r="D2222" s="218"/>
      <c r="E2222" s="334" t="s">
        <v>23447</v>
      </c>
      <c r="F2222" s="306">
        <f t="shared" si="34"/>
        <v>868.68312299999991</v>
      </c>
      <c r="G2222" s="335">
        <v>20.79</v>
      </c>
    </row>
    <row r="2223" spans="1:7" ht="15">
      <c r="A2223" s="334" t="s">
        <v>22070</v>
      </c>
      <c r="B2223" s="334" t="s">
        <v>22071</v>
      </c>
      <c r="C2223" s="218"/>
      <c r="D2223" s="218"/>
      <c r="E2223" s="334" t="s">
        <v>23447</v>
      </c>
      <c r="F2223" s="306">
        <f t="shared" si="34"/>
        <v>868.68312299999991</v>
      </c>
      <c r="G2223" s="335">
        <v>20.79</v>
      </c>
    </row>
    <row r="2224" spans="1:7" ht="15">
      <c r="A2224" s="334" t="s">
        <v>22072</v>
      </c>
      <c r="B2224" s="334" t="s">
        <v>22073</v>
      </c>
      <c r="C2224" s="218"/>
      <c r="D2224" s="218"/>
      <c r="E2224" s="334" t="s">
        <v>23447</v>
      </c>
      <c r="F2224" s="306">
        <f t="shared" si="34"/>
        <v>868.68312299999991</v>
      </c>
      <c r="G2224" s="335">
        <v>20.79</v>
      </c>
    </row>
    <row r="2225" spans="1:7" ht="15">
      <c r="A2225" s="334" t="s">
        <v>22074</v>
      </c>
      <c r="B2225" s="334" t="s">
        <v>22075</v>
      </c>
      <c r="C2225" s="218"/>
      <c r="D2225" s="218"/>
      <c r="E2225" s="334" t="s">
        <v>23447</v>
      </c>
      <c r="F2225" s="306">
        <f t="shared" si="34"/>
        <v>868.68312299999991</v>
      </c>
      <c r="G2225" s="335">
        <v>20.79</v>
      </c>
    </row>
    <row r="2226" spans="1:7" ht="15">
      <c r="A2226" s="334" t="s">
        <v>22076</v>
      </c>
      <c r="B2226" s="334" t="s">
        <v>22077</v>
      </c>
      <c r="C2226" s="218"/>
      <c r="D2226" s="218"/>
      <c r="E2226" s="334" t="s">
        <v>23447</v>
      </c>
      <c r="F2226" s="306">
        <f t="shared" si="34"/>
        <v>742.4963489999999</v>
      </c>
      <c r="G2226" s="335">
        <v>17.77</v>
      </c>
    </row>
    <row r="2227" spans="1:7" ht="15">
      <c r="A2227" s="334" t="s">
        <v>22078</v>
      </c>
      <c r="B2227" s="334" t="s">
        <v>22079</v>
      </c>
      <c r="C2227" s="218"/>
      <c r="D2227" s="218"/>
      <c r="E2227" s="334" t="s">
        <v>23447</v>
      </c>
      <c r="F2227" s="306">
        <f t="shared" si="34"/>
        <v>742.4963489999999</v>
      </c>
      <c r="G2227" s="335">
        <v>17.77</v>
      </c>
    </row>
    <row r="2228" spans="1:7" ht="15">
      <c r="A2228" s="334" t="s">
        <v>22080</v>
      </c>
      <c r="B2228" s="334" t="s">
        <v>22081</v>
      </c>
      <c r="C2228" s="218"/>
      <c r="D2228" s="218"/>
      <c r="E2228" s="334" t="s">
        <v>23447</v>
      </c>
      <c r="F2228" s="306">
        <f t="shared" si="34"/>
        <v>742.4963489999999</v>
      </c>
      <c r="G2228" s="335">
        <v>17.77</v>
      </c>
    </row>
    <row r="2229" spans="1:7" ht="15">
      <c r="A2229" s="334" t="s">
        <v>22082</v>
      </c>
      <c r="B2229" s="334" t="s">
        <v>22083</v>
      </c>
      <c r="C2229" s="218"/>
      <c r="D2229" s="218"/>
      <c r="E2229" s="334" t="s">
        <v>23447</v>
      </c>
      <c r="F2229" s="306">
        <f t="shared" si="34"/>
        <v>742.4963489999999</v>
      </c>
      <c r="G2229" s="335">
        <v>17.77</v>
      </c>
    </row>
    <row r="2230" spans="1:7" ht="15">
      <c r="A2230" s="334" t="s">
        <v>22084</v>
      </c>
      <c r="B2230" s="334" t="s">
        <v>22085</v>
      </c>
      <c r="C2230" s="218"/>
      <c r="D2230" s="218"/>
      <c r="E2230" s="334" t="s">
        <v>23447</v>
      </c>
      <c r="F2230" s="306">
        <f t="shared" si="34"/>
        <v>742.4963489999999</v>
      </c>
      <c r="G2230" s="335">
        <v>17.77</v>
      </c>
    </row>
    <row r="2231" spans="1:7" ht="15">
      <c r="A2231" s="334" t="s">
        <v>22086</v>
      </c>
      <c r="B2231" s="334" t="s">
        <v>22087</v>
      </c>
      <c r="C2231" s="218"/>
      <c r="D2231" s="218"/>
      <c r="E2231" s="334" t="s">
        <v>23447</v>
      </c>
      <c r="F2231" s="306">
        <f t="shared" si="34"/>
        <v>742.4963489999999</v>
      </c>
      <c r="G2231" s="335">
        <v>17.77</v>
      </c>
    </row>
    <row r="2232" spans="1:7" ht="15">
      <c r="A2232" s="334" t="s">
        <v>22088</v>
      </c>
      <c r="B2232" s="334" t="s">
        <v>22089</v>
      </c>
      <c r="C2232" s="218"/>
      <c r="D2232" s="218"/>
      <c r="E2232" s="334" t="s">
        <v>23447</v>
      </c>
      <c r="F2232" s="306">
        <f t="shared" si="34"/>
        <v>742.4963489999999</v>
      </c>
      <c r="G2232" s="335">
        <v>17.77</v>
      </c>
    </row>
    <row r="2233" spans="1:7" ht="15">
      <c r="A2233" s="334" t="s">
        <v>22090</v>
      </c>
      <c r="B2233" s="334" t="s">
        <v>22091</v>
      </c>
      <c r="C2233" s="218"/>
      <c r="D2233" s="218"/>
      <c r="E2233" s="334" t="s">
        <v>23447</v>
      </c>
      <c r="F2233" s="306">
        <f t="shared" si="34"/>
        <v>742.4963489999999</v>
      </c>
      <c r="G2233" s="335">
        <v>17.77</v>
      </c>
    </row>
    <row r="2234" spans="1:7" ht="15">
      <c r="A2234" s="334" t="s">
        <v>22092</v>
      </c>
      <c r="B2234" s="334" t="s">
        <v>22093</v>
      </c>
      <c r="C2234" s="218"/>
      <c r="D2234" s="218"/>
      <c r="E2234" s="334" t="s">
        <v>23447</v>
      </c>
      <c r="F2234" s="306">
        <f t="shared" si="34"/>
        <v>742.4963489999999</v>
      </c>
      <c r="G2234" s="335">
        <v>17.77</v>
      </c>
    </row>
    <row r="2235" spans="1:7" ht="15">
      <c r="A2235" s="334" t="s">
        <v>22094</v>
      </c>
      <c r="B2235" s="334" t="s">
        <v>22095</v>
      </c>
      <c r="C2235" s="218"/>
      <c r="D2235" s="218"/>
      <c r="E2235" s="334" t="s">
        <v>23447</v>
      </c>
      <c r="F2235" s="306">
        <f t="shared" si="34"/>
        <v>742.4963489999999</v>
      </c>
      <c r="G2235" s="335">
        <v>17.77</v>
      </c>
    </row>
    <row r="2236" spans="1:7" ht="15">
      <c r="A2236" s="334" t="s">
        <v>22096</v>
      </c>
      <c r="B2236" s="334" t="s">
        <v>22097</v>
      </c>
      <c r="C2236" s="218"/>
      <c r="D2236" s="218"/>
      <c r="E2236" s="334" t="s">
        <v>23447</v>
      </c>
      <c r="F2236" s="306">
        <f t="shared" si="34"/>
        <v>742.4963489999999</v>
      </c>
      <c r="G2236" s="335">
        <v>17.77</v>
      </c>
    </row>
    <row r="2237" spans="1:7" ht="15">
      <c r="A2237" s="334" t="s">
        <v>22098</v>
      </c>
      <c r="B2237" s="334" t="s">
        <v>22099</v>
      </c>
      <c r="C2237" s="218"/>
      <c r="D2237" s="218"/>
      <c r="E2237" s="334" t="s">
        <v>23447</v>
      </c>
      <c r="F2237" s="306">
        <f t="shared" si="34"/>
        <v>742.4963489999999</v>
      </c>
      <c r="G2237" s="335">
        <v>17.77</v>
      </c>
    </row>
    <row r="2238" spans="1:7" ht="15">
      <c r="A2238" s="334" t="s">
        <v>22100</v>
      </c>
      <c r="B2238" s="334" t="s">
        <v>22101</v>
      </c>
      <c r="C2238" s="218"/>
      <c r="D2238" s="218"/>
      <c r="E2238" s="334" t="s">
        <v>23447</v>
      </c>
      <c r="F2238" s="306">
        <f t="shared" si="34"/>
        <v>742.4963489999999</v>
      </c>
      <c r="G2238" s="335">
        <v>17.77</v>
      </c>
    </row>
    <row r="2239" spans="1:7" ht="15">
      <c r="A2239" s="334" t="s">
        <v>22102</v>
      </c>
      <c r="B2239" s="334" t="s">
        <v>22103</v>
      </c>
      <c r="C2239" s="218"/>
      <c r="D2239" s="218"/>
      <c r="E2239" s="334" t="s">
        <v>23447</v>
      </c>
      <c r="F2239" s="306">
        <f t="shared" si="34"/>
        <v>742.4963489999999</v>
      </c>
      <c r="G2239" s="335">
        <v>17.77</v>
      </c>
    </row>
    <row r="2240" spans="1:7" ht="15">
      <c r="A2240" s="334" t="s">
        <v>22104</v>
      </c>
      <c r="B2240" s="334" t="s">
        <v>22105</v>
      </c>
      <c r="C2240" s="218"/>
      <c r="D2240" s="218"/>
      <c r="E2240" s="334" t="s">
        <v>23447</v>
      </c>
      <c r="F2240" s="306">
        <f t="shared" si="34"/>
        <v>742.4963489999999</v>
      </c>
      <c r="G2240" s="335">
        <v>17.77</v>
      </c>
    </row>
    <row r="2241" spans="1:7" ht="15">
      <c r="A2241" s="334" t="s">
        <v>22106</v>
      </c>
      <c r="B2241" s="334" t="s">
        <v>22107</v>
      </c>
      <c r="C2241" s="218"/>
      <c r="D2241" s="218"/>
      <c r="E2241" s="334" t="s">
        <v>23447</v>
      </c>
      <c r="F2241" s="306">
        <f t="shared" si="34"/>
        <v>742.4963489999999</v>
      </c>
      <c r="G2241" s="335">
        <v>17.77</v>
      </c>
    </row>
    <row r="2242" spans="1:7" ht="15">
      <c r="A2242" s="334" t="s">
        <v>22108</v>
      </c>
      <c r="B2242" s="334" t="s">
        <v>22109</v>
      </c>
      <c r="C2242" s="218"/>
      <c r="D2242" s="218"/>
      <c r="E2242" s="334" t="s">
        <v>23447</v>
      </c>
      <c r="F2242" s="306">
        <f t="shared" si="34"/>
        <v>742.4963489999999</v>
      </c>
      <c r="G2242" s="335">
        <v>17.77</v>
      </c>
    </row>
    <row r="2243" spans="1:7" ht="15">
      <c r="A2243" s="334" t="s">
        <v>22110</v>
      </c>
      <c r="B2243" s="334" t="s">
        <v>22111</v>
      </c>
      <c r="C2243" s="218"/>
      <c r="D2243" s="218"/>
      <c r="E2243" s="334" t="s">
        <v>23447</v>
      </c>
      <c r="F2243" s="306">
        <f t="shared" si="34"/>
        <v>742.4963489999999</v>
      </c>
      <c r="G2243" s="335">
        <v>17.77</v>
      </c>
    </row>
    <row r="2244" spans="1:7" ht="15">
      <c r="A2244" s="334" t="s">
        <v>22112</v>
      </c>
      <c r="B2244" s="334" t="s">
        <v>22113</v>
      </c>
      <c r="C2244" s="218"/>
      <c r="D2244" s="218"/>
      <c r="E2244" s="334" t="s">
        <v>23447</v>
      </c>
      <c r="F2244" s="306">
        <f t="shared" ref="F2244:F2307" si="35">G2244*$G$1</f>
        <v>742.4963489999999</v>
      </c>
      <c r="G2244" s="335">
        <v>17.77</v>
      </c>
    </row>
    <row r="2245" spans="1:7" ht="15">
      <c r="A2245" s="334" t="s">
        <v>22114</v>
      </c>
      <c r="B2245" s="334" t="s">
        <v>22115</v>
      </c>
      <c r="C2245" s="218"/>
      <c r="D2245" s="218"/>
      <c r="E2245" s="334" t="s">
        <v>23447</v>
      </c>
      <c r="F2245" s="306">
        <f t="shared" si="35"/>
        <v>742.4963489999999</v>
      </c>
      <c r="G2245" s="335">
        <v>17.77</v>
      </c>
    </row>
    <row r="2246" spans="1:7" ht="15">
      <c r="A2246" s="334" t="s">
        <v>22116</v>
      </c>
      <c r="B2246" s="334" t="s">
        <v>22117</v>
      </c>
      <c r="C2246" s="218"/>
      <c r="D2246" s="218"/>
      <c r="E2246" s="334" t="s">
        <v>23447</v>
      </c>
      <c r="F2246" s="306">
        <f t="shared" si="35"/>
        <v>742.4963489999999</v>
      </c>
      <c r="G2246" s="335">
        <v>17.77</v>
      </c>
    </row>
    <row r="2247" spans="1:7" ht="15">
      <c r="A2247" s="334" t="s">
        <v>22118</v>
      </c>
      <c r="B2247" s="334" t="s">
        <v>22119</v>
      </c>
      <c r="C2247" s="218"/>
      <c r="D2247" s="218"/>
      <c r="E2247" s="334" t="s">
        <v>23447</v>
      </c>
      <c r="F2247" s="306">
        <f t="shared" si="35"/>
        <v>742.4963489999999</v>
      </c>
      <c r="G2247" s="335">
        <v>17.77</v>
      </c>
    </row>
    <row r="2248" spans="1:7" ht="15">
      <c r="A2248" s="334" t="s">
        <v>22120</v>
      </c>
      <c r="B2248" s="334" t="s">
        <v>22121</v>
      </c>
      <c r="C2248" s="218"/>
      <c r="D2248" s="218"/>
      <c r="E2248" s="334" t="s">
        <v>23447</v>
      </c>
      <c r="F2248" s="306">
        <f t="shared" si="35"/>
        <v>742.4963489999999</v>
      </c>
      <c r="G2248" s="335">
        <v>17.77</v>
      </c>
    </row>
    <row r="2249" spans="1:7" ht="15">
      <c r="A2249" s="334" t="s">
        <v>22122</v>
      </c>
      <c r="B2249" s="334" t="s">
        <v>22123</v>
      </c>
      <c r="C2249" s="218"/>
      <c r="D2249" s="218"/>
      <c r="E2249" s="334" t="s">
        <v>23447</v>
      </c>
      <c r="F2249" s="306">
        <f t="shared" si="35"/>
        <v>799.74001799999996</v>
      </c>
      <c r="G2249" s="335">
        <v>19.14</v>
      </c>
    </row>
    <row r="2250" spans="1:7" ht="15">
      <c r="A2250" s="334" t="s">
        <v>22124</v>
      </c>
      <c r="B2250" s="334" t="s">
        <v>22125</v>
      </c>
      <c r="C2250" s="218"/>
      <c r="D2250" s="218"/>
      <c r="E2250" s="334" t="s">
        <v>23447</v>
      </c>
      <c r="F2250" s="306">
        <f t="shared" si="35"/>
        <v>799.74001799999996</v>
      </c>
      <c r="G2250" s="335">
        <v>19.14</v>
      </c>
    </row>
    <row r="2251" spans="1:7" ht="15">
      <c r="A2251" s="334" t="s">
        <v>22126</v>
      </c>
      <c r="B2251" s="334" t="s">
        <v>22127</v>
      </c>
      <c r="C2251" s="218"/>
      <c r="D2251" s="218"/>
      <c r="E2251" s="334" t="s">
        <v>23447</v>
      </c>
      <c r="F2251" s="306">
        <f t="shared" si="35"/>
        <v>799.74001799999996</v>
      </c>
      <c r="G2251" s="335">
        <v>19.14</v>
      </c>
    </row>
    <row r="2252" spans="1:7" ht="15">
      <c r="A2252" s="334" t="s">
        <v>22128</v>
      </c>
      <c r="B2252" s="334" t="s">
        <v>22129</v>
      </c>
      <c r="C2252" s="218"/>
      <c r="D2252" s="218"/>
      <c r="E2252" s="334" t="s">
        <v>23447</v>
      </c>
      <c r="F2252" s="306">
        <f t="shared" si="35"/>
        <v>799.74001799999996</v>
      </c>
      <c r="G2252" s="335">
        <v>19.14</v>
      </c>
    </row>
    <row r="2253" spans="1:7" ht="15">
      <c r="A2253" s="334" t="s">
        <v>22130</v>
      </c>
      <c r="B2253" s="334" t="s">
        <v>22131</v>
      </c>
      <c r="C2253" s="218"/>
      <c r="D2253" s="218"/>
      <c r="E2253" s="334" t="s">
        <v>23447</v>
      </c>
      <c r="F2253" s="306">
        <f t="shared" si="35"/>
        <v>799.74001799999996</v>
      </c>
      <c r="G2253" s="335">
        <v>19.14</v>
      </c>
    </row>
    <row r="2254" spans="1:7" ht="15">
      <c r="A2254" s="334" t="s">
        <v>22132</v>
      </c>
      <c r="B2254" s="334" t="s">
        <v>22133</v>
      </c>
      <c r="C2254" s="218"/>
      <c r="D2254" s="218"/>
      <c r="E2254" s="334" t="s">
        <v>23447</v>
      </c>
      <c r="F2254" s="306">
        <f t="shared" si="35"/>
        <v>799.74001799999996</v>
      </c>
      <c r="G2254" s="335">
        <v>19.14</v>
      </c>
    </row>
    <row r="2255" spans="1:7" ht="15">
      <c r="A2255" s="334" t="s">
        <v>22134</v>
      </c>
      <c r="B2255" s="334" t="s">
        <v>22135</v>
      </c>
      <c r="C2255" s="218"/>
      <c r="D2255" s="218"/>
      <c r="E2255" s="334" t="s">
        <v>23447</v>
      </c>
      <c r="F2255" s="306">
        <f t="shared" si="35"/>
        <v>799.74001799999996</v>
      </c>
      <c r="G2255" s="335">
        <v>19.14</v>
      </c>
    </row>
    <row r="2256" spans="1:7" ht="15">
      <c r="A2256" s="334" t="s">
        <v>22136</v>
      </c>
      <c r="B2256" s="334" t="s">
        <v>22137</v>
      </c>
      <c r="C2256" s="218"/>
      <c r="D2256" s="218"/>
      <c r="E2256" s="334" t="s">
        <v>23447</v>
      </c>
      <c r="F2256" s="306">
        <f t="shared" si="35"/>
        <v>799.74001799999996</v>
      </c>
      <c r="G2256" s="335">
        <v>19.14</v>
      </c>
    </row>
    <row r="2257" spans="1:7" ht="15">
      <c r="A2257" s="334" t="s">
        <v>22138</v>
      </c>
      <c r="B2257" s="334" t="s">
        <v>22139</v>
      </c>
      <c r="C2257" s="218"/>
      <c r="D2257" s="218"/>
      <c r="E2257" s="334" t="s">
        <v>23447</v>
      </c>
      <c r="F2257" s="306">
        <f t="shared" si="35"/>
        <v>799.74001799999996</v>
      </c>
      <c r="G2257" s="335">
        <v>19.14</v>
      </c>
    </row>
    <row r="2258" spans="1:7" ht="15">
      <c r="A2258" s="334" t="s">
        <v>22140</v>
      </c>
      <c r="B2258" s="334" t="s">
        <v>22141</v>
      </c>
      <c r="C2258" s="218"/>
      <c r="D2258" s="218"/>
      <c r="E2258" s="334" t="s">
        <v>23447</v>
      </c>
      <c r="F2258" s="306">
        <f t="shared" si="35"/>
        <v>799.74001799999996</v>
      </c>
      <c r="G2258" s="335">
        <v>19.14</v>
      </c>
    </row>
    <row r="2259" spans="1:7" ht="15">
      <c r="A2259" s="334" t="s">
        <v>22142</v>
      </c>
      <c r="B2259" s="334" t="s">
        <v>22143</v>
      </c>
      <c r="C2259" s="218"/>
      <c r="D2259" s="218"/>
      <c r="E2259" s="334" t="s">
        <v>23447</v>
      </c>
      <c r="F2259" s="306">
        <f t="shared" si="35"/>
        <v>799.74001799999996</v>
      </c>
      <c r="G2259" s="335">
        <v>19.14</v>
      </c>
    </row>
    <row r="2260" spans="1:7" ht="15">
      <c r="A2260" s="334" t="s">
        <v>22144</v>
      </c>
      <c r="B2260" s="334" t="s">
        <v>22145</v>
      </c>
      <c r="C2260" s="218"/>
      <c r="D2260" s="218"/>
      <c r="E2260" s="334" t="s">
        <v>23447</v>
      </c>
      <c r="F2260" s="306">
        <f t="shared" si="35"/>
        <v>799.74001799999996</v>
      </c>
      <c r="G2260" s="335">
        <v>19.14</v>
      </c>
    </row>
    <row r="2261" spans="1:7" ht="15">
      <c r="A2261" s="334" t="s">
        <v>22146</v>
      </c>
      <c r="B2261" s="334" t="s">
        <v>22147</v>
      </c>
      <c r="C2261" s="218"/>
      <c r="D2261" s="218"/>
      <c r="E2261" s="334" t="s">
        <v>23447</v>
      </c>
      <c r="F2261" s="306">
        <f t="shared" si="35"/>
        <v>799.74001799999996</v>
      </c>
      <c r="G2261" s="335">
        <v>19.14</v>
      </c>
    </row>
    <row r="2262" spans="1:7" ht="15">
      <c r="A2262" s="334" t="s">
        <v>22148</v>
      </c>
      <c r="B2262" s="334" t="s">
        <v>22149</v>
      </c>
      <c r="C2262" s="218"/>
      <c r="D2262" s="218"/>
      <c r="E2262" s="334" t="s">
        <v>23447</v>
      </c>
      <c r="F2262" s="306">
        <f t="shared" si="35"/>
        <v>799.74001799999996</v>
      </c>
      <c r="G2262" s="335">
        <v>19.14</v>
      </c>
    </row>
    <row r="2263" spans="1:7" ht="15">
      <c r="A2263" s="334" t="s">
        <v>22150</v>
      </c>
      <c r="B2263" s="334" t="s">
        <v>22151</v>
      </c>
      <c r="C2263" s="218"/>
      <c r="D2263" s="218"/>
      <c r="E2263" s="334" t="s">
        <v>23447</v>
      </c>
      <c r="F2263" s="306">
        <f t="shared" si="35"/>
        <v>799.74001799999996</v>
      </c>
      <c r="G2263" s="335">
        <v>19.14</v>
      </c>
    </row>
    <row r="2264" spans="1:7" ht="15">
      <c r="A2264" s="334" t="s">
        <v>22152</v>
      </c>
      <c r="B2264" s="334" t="s">
        <v>22153</v>
      </c>
      <c r="C2264" s="218"/>
      <c r="D2264" s="218"/>
      <c r="E2264" s="334" t="s">
        <v>23447</v>
      </c>
      <c r="F2264" s="306">
        <f t="shared" si="35"/>
        <v>799.74001799999996</v>
      </c>
      <c r="G2264" s="335">
        <v>19.14</v>
      </c>
    </row>
    <row r="2265" spans="1:7" ht="15">
      <c r="A2265" s="334" t="s">
        <v>22154</v>
      </c>
      <c r="B2265" s="334" t="s">
        <v>22155</v>
      </c>
      <c r="C2265" s="218"/>
      <c r="D2265" s="218"/>
      <c r="E2265" s="334" t="s">
        <v>23447</v>
      </c>
      <c r="F2265" s="306">
        <f t="shared" si="35"/>
        <v>799.74001799999996</v>
      </c>
      <c r="G2265" s="335">
        <v>19.14</v>
      </c>
    </row>
    <row r="2266" spans="1:7" ht="15">
      <c r="A2266" s="334" t="s">
        <v>22156</v>
      </c>
      <c r="B2266" s="334" t="s">
        <v>22157</v>
      </c>
      <c r="C2266" s="218"/>
      <c r="D2266" s="218"/>
      <c r="E2266" s="334" t="s">
        <v>23447</v>
      </c>
      <c r="F2266" s="306">
        <f t="shared" si="35"/>
        <v>818.12484599999982</v>
      </c>
      <c r="G2266" s="335">
        <v>19.579999999999998</v>
      </c>
    </row>
    <row r="2267" spans="1:7" ht="15">
      <c r="A2267" s="334" t="s">
        <v>22158</v>
      </c>
      <c r="B2267" s="334" t="s">
        <v>22159</v>
      </c>
      <c r="C2267" s="218"/>
      <c r="D2267" s="218"/>
      <c r="E2267" s="334" t="s">
        <v>23447</v>
      </c>
      <c r="F2267" s="306">
        <f t="shared" si="35"/>
        <v>818.12484599999982</v>
      </c>
      <c r="G2267" s="335">
        <v>19.579999999999998</v>
      </c>
    </row>
    <row r="2268" spans="1:7" ht="15">
      <c r="A2268" s="334" t="s">
        <v>22160</v>
      </c>
      <c r="B2268" s="334" t="s">
        <v>22161</v>
      </c>
      <c r="C2268" s="218"/>
      <c r="D2268" s="218"/>
      <c r="E2268" s="334" t="s">
        <v>23447</v>
      </c>
      <c r="F2268" s="306">
        <f t="shared" si="35"/>
        <v>868.68312299999991</v>
      </c>
      <c r="G2268" s="335">
        <v>20.79</v>
      </c>
    </row>
    <row r="2269" spans="1:7" ht="15">
      <c r="A2269" s="334" t="s">
        <v>22162</v>
      </c>
      <c r="B2269" s="334" t="s">
        <v>22163</v>
      </c>
      <c r="C2269" s="218"/>
      <c r="D2269" s="218"/>
      <c r="E2269" s="334" t="s">
        <v>23447</v>
      </c>
      <c r="F2269" s="306">
        <f t="shared" si="35"/>
        <v>868.68312299999991</v>
      </c>
      <c r="G2269" s="335">
        <v>20.79</v>
      </c>
    </row>
    <row r="2270" spans="1:7" ht="15">
      <c r="A2270" s="334" t="s">
        <v>22164</v>
      </c>
      <c r="B2270" s="334" t="s">
        <v>22165</v>
      </c>
      <c r="C2270" s="218"/>
      <c r="D2270" s="218"/>
      <c r="E2270" s="334" t="s">
        <v>23447</v>
      </c>
      <c r="F2270" s="306">
        <f t="shared" si="35"/>
        <v>868.68312299999991</v>
      </c>
      <c r="G2270" s="335">
        <v>20.79</v>
      </c>
    </row>
    <row r="2271" spans="1:7" ht="15">
      <c r="A2271" s="334" t="s">
        <v>22166</v>
      </c>
      <c r="B2271" s="334" t="s">
        <v>22167</v>
      </c>
      <c r="C2271" s="218"/>
      <c r="D2271" s="218"/>
      <c r="E2271" s="334" t="s">
        <v>23447</v>
      </c>
      <c r="F2271" s="306">
        <f t="shared" si="35"/>
        <v>868.68312299999991</v>
      </c>
      <c r="G2271" s="335">
        <v>20.79</v>
      </c>
    </row>
    <row r="2272" spans="1:7" ht="15">
      <c r="A2272" s="334" t="s">
        <v>22168</v>
      </c>
      <c r="B2272" s="334" t="s">
        <v>22169</v>
      </c>
      <c r="C2272" s="218"/>
      <c r="D2272" s="218"/>
      <c r="E2272" s="334" t="s">
        <v>23447</v>
      </c>
      <c r="F2272" s="306">
        <f t="shared" si="35"/>
        <v>868.68312299999991</v>
      </c>
      <c r="G2272" s="335">
        <v>20.79</v>
      </c>
    </row>
    <row r="2273" spans="1:7" ht="15">
      <c r="A2273" s="334" t="s">
        <v>22170</v>
      </c>
      <c r="B2273" s="334" t="s">
        <v>22171</v>
      </c>
      <c r="C2273" s="218"/>
      <c r="D2273" s="218"/>
      <c r="E2273" s="334" t="s">
        <v>23447</v>
      </c>
      <c r="F2273" s="306">
        <f t="shared" si="35"/>
        <v>868.68312299999991</v>
      </c>
      <c r="G2273" s="335">
        <v>20.79</v>
      </c>
    </row>
    <row r="2274" spans="1:7" ht="15">
      <c r="A2274" s="334" t="s">
        <v>22172</v>
      </c>
      <c r="B2274" s="334" t="s">
        <v>22173</v>
      </c>
      <c r="C2274" s="218"/>
      <c r="D2274" s="218"/>
      <c r="E2274" s="334" t="s">
        <v>23447</v>
      </c>
      <c r="F2274" s="306">
        <f t="shared" si="35"/>
        <v>868.68312299999991</v>
      </c>
      <c r="G2274" s="335">
        <v>20.79</v>
      </c>
    </row>
    <row r="2275" spans="1:7" ht="15">
      <c r="A2275" s="334" t="s">
        <v>22174</v>
      </c>
      <c r="B2275" s="334" t="s">
        <v>22175</v>
      </c>
      <c r="C2275" s="218"/>
      <c r="D2275" s="218"/>
      <c r="E2275" s="334" t="s">
        <v>23447</v>
      </c>
      <c r="F2275" s="306">
        <f t="shared" si="35"/>
        <v>868.68312299999991</v>
      </c>
      <c r="G2275" s="335">
        <v>20.79</v>
      </c>
    </row>
    <row r="2276" spans="1:7" ht="15">
      <c r="A2276" s="334" t="s">
        <v>22176</v>
      </c>
      <c r="B2276" s="334" t="s">
        <v>22177</v>
      </c>
      <c r="C2276" s="218"/>
      <c r="D2276" s="218"/>
      <c r="E2276" s="334" t="s">
        <v>23447</v>
      </c>
      <c r="F2276" s="306">
        <f t="shared" si="35"/>
        <v>868.68312299999991</v>
      </c>
      <c r="G2276" s="335">
        <v>20.79</v>
      </c>
    </row>
    <row r="2277" spans="1:7" ht="15">
      <c r="A2277" s="334" t="s">
        <v>22178</v>
      </c>
      <c r="B2277" s="334" t="s">
        <v>22179</v>
      </c>
      <c r="C2277" s="218"/>
      <c r="D2277" s="218"/>
      <c r="E2277" s="334" t="s">
        <v>23447</v>
      </c>
      <c r="F2277" s="306">
        <f t="shared" si="35"/>
        <v>868.68312299999991</v>
      </c>
      <c r="G2277" s="335">
        <v>20.79</v>
      </c>
    </row>
    <row r="2278" spans="1:7" ht="15">
      <c r="A2278" s="334" t="s">
        <v>22180</v>
      </c>
      <c r="B2278" s="334" t="s">
        <v>22181</v>
      </c>
      <c r="C2278" s="218"/>
      <c r="D2278" s="218"/>
      <c r="E2278" s="334" t="s">
        <v>23447</v>
      </c>
      <c r="F2278" s="306">
        <f t="shared" si="35"/>
        <v>868.68312299999991</v>
      </c>
      <c r="G2278" s="335">
        <v>20.79</v>
      </c>
    </row>
    <row r="2279" spans="1:7" ht="15">
      <c r="A2279" s="334" t="s">
        <v>22182</v>
      </c>
      <c r="B2279" s="334" t="s">
        <v>22183</v>
      </c>
      <c r="C2279" s="218"/>
      <c r="D2279" s="218"/>
      <c r="E2279" s="334" t="s">
        <v>23447</v>
      </c>
      <c r="F2279" s="306">
        <f t="shared" si="35"/>
        <v>868.68312299999991</v>
      </c>
      <c r="G2279" s="335">
        <v>20.79</v>
      </c>
    </row>
    <row r="2280" spans="1:7" ht="15">
      <c r="A2280" s="334" t="s">
        <v>22184</v>
      </c>
      <c r="B2280" s="334" t="s">
        <v>22185</v>
      </c>
      <c r="C2280" s="218"/>
      <c r="D2280" s="218"/>
      <c r="E2280" s="334" t="s">
        <v>23447</v>
      </c>
      <c r="F2280" s="306">
        <f t="shared" si="35"/>
        <v>868.68312299999991</v>
      </c>
      <c r="G2280" s="335">
        <v>20.79</v>
      </c>
    </row>
    <row r="2281" spans="1:7" ht="15">
      <c r="A2281" s="334" t="s">
        <v>22186</v>
      </c>
      <c r="B2281" s="334" t="s">
        <v>22187</v>
      </c>
      <c r="C2281" s="218"/>
      <c r="D2281" s="218"/>
      <c r="E2281" s="334" t="s">
        <v>23447</v>
      </c>
      <c r="F2281" s="306">
        <f t="shared" si="35"/>
        <v>2071.2180089999997</v>
      </c>
      <c r="G2281" s="335">
        <v>49.57</v>
      </c>
    </row>
    <row r="2282" spans="1:7" ht="15">
      <c r="A2282" s="334" t="s">
        <v>22188</v>
      </c>
      <c r="B2282" s="334" t="s">
        <v>22189</v>
      </c>
      <c r="C2282" s="218"/>
      <c r="D2282" s="218"/>
      <c r="E2282" s="334" t="s">
        <v>23447</v>
      </c>
      <c r="F2282" s="306">
        <f t="shared" si="35"/>
        <v>2071.2180089999997</v>
      </c>
      <c r="G2282" s="335">
        <v>49.57</v>
      </c>
    </row>
    <row r="2283" spans="1:7" ht="15">
      <c r="A2283" s="334" t="s">
        <v>22190</v>
      </c>
      <c r="B2283" s="334" t="s">
        <v>22191</v>
      </c>
      <c r="C2283" s="218"/>
      <c r="D2283" s="218"/>
      <c r="E2283" s="334" t="s">
        <v>23447</v>
      </c>
      <c r="F2283" s="306">
        <f t="shared" si="35"/>
        <v>2071.2180089999997</v>
      </c>
      <c r="G2283" s="335">
        <v>49.57</v>
      </c>
    </row>
    <row r="2284" spans="1:7" ht="15">
      <c r="A2284" s="334" t="s">
        <v>22192</v>
      </c>
      <c r="B2284" s="334" t="s">
        <v>22193</v>
      </c>
      <c r="C2284" s="218"/>
      <c r="D2284" s="218"/>
      <c r="E2284" s="334" t="s">
        <v>23447</v>
      </c>
      <c r="F2284" s="306">
        <f t="shared" si="35"/>
        <v>2071.2180089999997</v>
      </c>
      <c r="G2284" s="335">
        <v>49.57</v>
      </c>
    </row>
    <row r="2285" spans="1:7" ht="15">
      <c r="A2285" s="334" t="s">
        <v>22194</v>
      </c>
      <c r="B2285" s="334" t="s">
        <v>22195</v>
      </c>
      <c r="C2285" s="218"/>
      <c r="D2285" s="218"/>
      <c r="E2285" s="334" t="s">
        <v>23447</v>
      </c>
      <c r="F2285" s="306">
        <f t="shared" si="35"/>
        <v>2071.2180089999997</v>
      </c>
      <c r="G2285" s="335">
        <v>49.57</v>
      </c>
    </row>
    <row r="2286" spans="1:7" ht="15">
      <c r="A2286" s="334" t="s">
        <v>22196</v>
      </c>
      <c r="B2286" s="334" t="s">
        <v>22197</v>
      </c>
      <c r="C2286" s="218"/>
      <c r="D2286" s="218"/>
      <c r="E2286" s="334" t="s">
        <v>23447</v>
      </c>
      <c r="F2286" s="306">
        <f t="shared" si="35"/>
        <v>2071.2180089999997</v>
      </c>
      <c r="G2286" s="335">
        <v>49.57</v>
      </c>
    </row>
    <row r="2287" spans="1:7" ht="15">
      <c r="A2287" s="334" t="s">
        <v>22198</v>
      </c>
      <c r="B2287" s="334" t="s">
        <v>22199</v>
      </c>
      <c r="C2287" s="218"/>
      <c r="D2287" s="218"/>
      <c r="E2287" s="334" t="s">
        <v>23447</v>
      </c>
      <c r="F2287" s="306">
        <f t="shared" si="35"/>
        <v>2071.2180089999997</v>
      </c>
      <c r="G2287" s="335">
        <v>49.57</v>
      </c>
    </row>
    <row r="2288" spans="1:7" ht="15">
      <c r="A2288" s="334" t="s">
        <v>22200</v>
      </c>
      <c r="B2288" s="334" t="s">
        <v>22201</v>
      </c>
      <c r="C2288" s="218"/>
      <c r="D2288" s="218"/>
      <c r="E2288" s="334" t="s">
        <v>23447</v>
      </c>
      <c r="F2288" s="306">
        <f t="shared" si="35"/>
        <v>2071.2180089999997</v>
      </c>
      <c r="G2288" s="335">
        <v>49.57</v>
      </c>
    </row>
    <row r="2289" spans="1:7" ht="15">
      <c r="A2289" s="334" t="s">
        <v>22202</v>
      </c>
      <c r="B2289" s="334" t="s">
        <v>22203</v>
      </c>
      <c r="C2289" s="218"/>
      <c r="D2289" s="218"/>
      <c r="E2289" s="334" t="s">
        <v>23447</v>
      </c>
      <c r="F2289" s="306">
        <f t="shared" si="35"/>
        <v>2071.2180089999997</v>
      </c>
      <c r="G2289" s="335">
        <v>49.57</v>
      </c>
    </row>
    <row r="2290" spans="1:7" ht="15">
      <c r="A2290" s="334" t="s">
        <v>22204</v>
      </c>
      <c r="B2290" s="334" t="s">
        <v>22205</v>
      </c>
      <c r="C2290" s="218"/>
      <c r="D2290" s="218"/>
      <c r="E2290" s="334" t="s">
        <v>23447</v>
      </c>
      <c r="F2290" s="306">
        <f t="shared" si="35"/>
        <v>2071.2180089999997</v>
      </c>
      <c r="G2290" s="335">
        <v>49.57</v>
      </c>
    </row>
    <row r="2291" spans="1:7" ht="15">
      <c r="A2291" s="334" t="s">
        <v>22206</v>
      </c>
      <c r="B2291" s="334" t="s">
        <v>22207</v>
      </c>
      <c r="C2291" s="218"/>
      <c r="D2291" s="218"/>
      <c r="E2291" s="334" t="s">
        <v>23447</v>
      </c>
      <c r="F2291" s="306">
        <f t="shared" si="35"/>
        <v>2071.2180089999997</v>
      </c>
      <c r="G2291" s="335">
        <v>49.57</v>
      </c>
    </row>
    <row r="2292" spans="1:7" ht="15">
      <c r="A2292" s="334" t="s">
        <v>22208</v>
      </c>
      <c r="B2292" s="334" t="s">
        <v>22209</v>
      </c>
      <c r="C2292" s="218"/>
      <c r="D2292" s="218"/>
      <c r="E2292" s="334" t="s">
        <v>23447</v>
      </c>
      <c r="F2292" s="306">
        <f t="shared" si="35"/>
        <v>2071.2180089999997</v>
      </c>
      <c r="G2292" s="335">
        <v>49.57</v>
      </c>
    </row>
    <row r="2293" spans="1:7" ht="15">
      <c r="A2293" s="334" t="s">
        <v>22210</v>
      </c>
      <c r="B2293" s="334" t="s">
        <v>22211</v>
      </c>
      <c r="C2293" s="218"/>
      <c r="D2293" s="218"/>
      <c r="E2293" s="334" t="s">
        <v>23447</v>
      </c>
      <c r="F2293" s="306">
        <f t="shared" si="35"/>
        <v>2071.2180089999997</v>
      </c>
      <c r="G2293" s="335">
        <v>49.57</v>
      </c>
    </row>
    <row r="2294" spans="1:7" ht="15">
      <c r="A2294" s="334" t="s">
        <v>22212</v>
      </c>
      <c r="B2294" s="334" t="s">
        <v>22213</v>
      </c>
      <c r="C2294" s="218"/>
      <c r="D2294" s="218"/>
      <c r="E2294" s="334" t="s">
        <v>23447</v>
      </c>
      <c r="F2294" s="306">
        <f t="shared" si="35"/>
        <v>2071.2180089999997</v>
      </c>
      <c r="G2294" s="335">
        <v>49.57</v>
      </c>
    </row>
    <row r="2295" spans="1:7" ht="15">
      <c r="A2295" s="334" t="s">
        <v>22214</v>
      </c>
      <c r="B2295" s="334" t="s">
        <v>22215</v>
      </c>
      <c r="C2295" s="218"/>
      <c r="D2295" s="218"/>
      <c r="E2295" s="334" t="s">
        <v>23447</v>
      </c>
      <c r="F2295" s="306">
        <f t="shared" si="35"/>
        <v>2071.2180089999997</v>
      </c>
      <c r="G2295" s="335">
        <v>49.57</v>
      </c>
    </row>
    <row r="2296" spans="1:7" ht="15">
      <c r="A2296" s="334" t="s">
        <v>22216</v>
      </c>
      <c r="B2296" s="334" t="s">
        <v>22217</v>
      </c>
      <c r="C2296" s="218"/>
      <c r="D2296" s="218"/>
      <c r="E2296" s="334" t="s">
        <v>23447</v>
      </c>
      <c r="F2296" s="306">
        <f t="shared" si="35"/>
        <v>2071.2180089999997</v>
      </c>
      <c r="G2296" s="335">
        <v>49.57</v>
      </c>
    </row>
    <row r="2297" spans="1:7" ht="15">
      <c r="A2297" s="334" t="s">
        <v>22218</v>
      </c>
      <c r="B2297" s="334" t="s">
        <v>22219</v>
      </c>
      <c r="C2297" s="218"/>
      <c r="D2297" s="218"/>
      <c r="E2297" s="334" t="s">
        <v>23447</v>
      </c>
      <c r="F2297" s="306">
        <f t="shared" si="35"/>
        <v>2071.2180089999997</v>
      </c>
      <c r="G2297" s="335">
        <v>49.57</v>
      </c>
    </row>
    <row r="2298" spans="1:7" ht="15">
      <c r="A2298" s="334" t="s">
        <v>22220</v>
      </c>
      <c r="B2298" s="334" t="s">
        <v>22221</v>
      </c>
      <c r="C2298" s="218"/>
      <c r="D2298" s="218"/>
      <c r="E2298" s="334" t="s">
        <v>23447</v>
      </c>
      <c r="F2298" s="306">
        <f t="shared" si="35"/>
        <v>2071.2180089999997</v>
      </c>
      <c r="G2298" s="335">
        <v>49.57</v>
      </c>
    </row>
    <row r="2299" spans="1:7" ht="15">
      <c r="A2299" s="334" t="s">
        <v>22222</v>
      </c>
      <c r="B2299" s="334" t="s">
        <v>22223</v>
      </c>
      <c r="C2299" s="218"/>
      <c r="D2299" s="218"/>
      <c r="E2299" s="334" t="s">
        <v>23447</v>
      </c>
      <c r="F2299" s="306">
        <f t="shared" si="35"/>
        <v>2071.2180089999997</v>
      </c>
      <c r="G2299" s="335">
        <v>49.57</v>
      </c>
    </row>
    <row r="2300" spans="1:7" ht="15">
      <c r="A2300" s="334" t="s">
        <v>22224</v>
      </c>
      <c r="B2300" s="334" t="s">
        <v>22225</v>
      </c>
      <c r="C2300" s="218"/>
      <c r="D2300" s="218"/>
      <c r="E2300" s="334" t="s">
        <v>23447</v>
      </c>
      <c r="F2300" s="306">
        <f t="shared" si="35"/>
        <v>2071.2180089999997</v>
      </c>
      <c r="G2300" s="335">
        <v>49.57</v>
      </c>
    </row>
    <row r="2301" spans="1:7" ht="15">
      <c r="A2301" s="334" t="s">
        <v>22226</v>
      </c>
      <c r="B2301" s="334" t="s">
        <v>22227</v>
      </c>
      <c r="C2301" s="218"/>
      <c r="D2301" s="218"/>
      <c r="E2301" s="334" t="s">
        <v>23447</v>
      </c>
      <c r="F2301" s="306">
        <f t="shared" si="35"/>
        <v>2071.2180089999997</v>
      </c>
      <c r="G2301" s="335">
        <v>49.57</v>
      </c>
    </row>
    <row r="2302" spans="1:7" ht="15">
      <c r="A2302" s="334" t="s">
        <v>22228</v>
      </c>
      <c r="B2302" s="334" t="s">
        <v>22229</v>
      </c>
      <c r="C2302" s="218"/>
      <c r="D2302" s="218"/>
      <c r="E2302" s="334" t="s">
        <v>23447</v>
      </c>
      <c r="F2302" s="306">
        <f t="shared" si="35"/>
        <v>2071.2180089999997</v>
      </c>
      <c r="G2302" s="335">
        <v>49.57</v>
      </c>
    </row>
    <row r="2303" spans="1:7" ht="15">
      <c r="A2303" s="334" t="s">
        <v>22230</v>
      </c>
      <c r="B2303" s="334" t="s">
        <v>22231</v>
      </c>
      <c r="C2303" s="218"/>
      <c r="D2303" s="218"/>
      <c r="E2303" s="334" t="s">
        <v>23447</v>
      </c>
      <c r="F2303" s="306">
        <f t="shared" si="35"/>
        <v>2071.2180089999997</v>
      </c>
      <c r="G2303" s="335">
        <v>49.57</v>
      </c>
    </row>
    <row r="2304" spans="1:7" ht="15">
      <c r="A2304" s="334" t="s">
        <v>22232</v>
      </c>
      <c r="B2304" s="334" t="s">
        <v>22233</v>
      </c>
      <c r="C2304" s="218"/>
      <c r="D2304" s="218"/>
      <c r="E2304" s="334" t="s">
        <v>23447</v>
      </c>
      <c r="F2304" s="306">
        <f t="shared" si="35"/>
        <v>2071.2180089999997</v>
      </c>
      <c r="G2304" s="335">
        <v>49.57</v>
      </c>
    </row>
    <row r="2305" spans="1:7" ht="15">
      <c r="A2305" s="334" t="s">
        <v>22234</v>
      </c>
      <c r="B2305" s="334" t="s">
        <v>22235</v>
      </c>
      <c r="C2305" s="218"/>
      <c r="D2305" s="218"/>
      <c r="E2305" s="334" t="s">
        <v>23447</v>
      </c>
      <c r="F2305" s="306">
        <f t="shared" si="35"/>
        <v>2071.2180089999997</v>
      </c>
      <c r="G2305" s="335">
        <v>49.57</v>
      </c>
    </row>
    <row r="2306" spans="1:7" ht="15">
      <c r="A2306" s="334" t="s">
        <v>22236</v>
      </c>
      <c r="B2306" s="334" t="s">
        <v>22237</v>
      </c>
      <c r="C2306" s="218"/>
      <c r="D2306" s="218"/>
      <c r="E2306" s="334" t="s">
        <v>23447</v>
      </c>
      <c r="F2306" s="306">
        <f t="shared" si="35"/>
        <v>2071.2180089999997</v>
      </c>
      <c r="G2306" s="335">
        <v>49.57</v>
      </c>
    </row>
    <row r="2307" spans="1:7" ht="15">
      <c r="A2307" s="334" t="s">
        <v>22238</v>
      </c>
      <c r="B2307" s="334" t="s">
        <v>22239</v>
      </c>
      <c r="C2307" s="218"/>
      <c r="D2307" s="218"/>
      <c r="E2307" s="334" t="s">
        <v>23447</v>
      </c>
      <c r="F2307" s="306">
        <f t="shared" si="35"/>
        <v>2071.2180089999997</v>
      </c>
      <c r="G2307" s="335">
        <v>49.57</v>
      </c>
    </row>
    <row r="2308" spans="1:7" ht="15">
      <c r="A2308" s="334" t="s">
        <v>22240</v>
      </c>
      <c r="B2308" s="334" t="s">
        <v>22241</v>
      </c>
      <c r="C2308" s="218"/>
      <c r="D2308" s="218"/>
      <c r="E2308" s="334" t="s">
        <v>23447</v>
      </c>
      <c r="F2308" s="306">
        <f t="shared" ref="F2308:F2371" si="36">G2308*$G$1</f>
        <v>2071.2180089999997</v>
      </c>
      <c r="G2308" s="335">
        <v>49.57</v>
      </c>
    </row>
    <row r="2309" spans="1:7" ht="15">
      <c r="A2309" s="334" t="s">
        <v>22242</v>
      </c>
      <c r="B2309" s="334" t="s">
        <v>22243</v>
      </c>
      <c r="C2309" s="218"/>
      <c r="D2309" s="218"/>
      <c r="E2309" s="334" t="s">
        <v>23447</v>
      </c>
      <c r="F2309" s="306">
        <f t="shared" si="36"/>
        <v>2071.2180089999997</v>
      </c>
      <c r="G2309" s="335">
        <v>49.57</v>
      </c>
    </row>
    <row r="2310" spans="1:7" ht="15">
      <c r="A2310" s="334" t="s">
        <v>22244</v>
      </c>
      <c r="B2310" s="334" t="s">
        <v>22245</v>
      </c>
      <c r="C2310" s="218"/>
      <c r="D2310" s="218"/>
      <c r="E2310" s="334" t="s">
        <v>23447</v>
      </c>
      <c r="F2310" s="306">
        <f t="shared" si="36"/>
        <v>2071.2180089999997</v>
      </c>
      <c r="G2310" s="335">
        <v>49.57</v>
      </c>
    </row>
    <row r="2311" spans="1:7" ht="15">
      <c r="A2311" s="334" t="s">
        <v>22246</v>
      </c>
      <c r="B2311" s="334" t="s">
        <v>22247</v>
      </c>
      <c r="C2311" s="218"/>
      <c r="D2311" s="218"/>
      <c r="E2311" s="334" t="s">
        <v>23447</v>
      </c>
      <c r="F2311" s="306">
        <f t="shared" si="36"/>
        <v>2071.2180089999997</v>
      </c>
      <c r="G2311" s="335">
        <v>49.57</v>
      </c>
    </row>
    <row r="2312" spans="1:7" ht="15">
      <c r="A2312" s="334" t="s">
        <v>22248</v>
      </c>
      <c r="B2312" s="334" t="s">
        <v>22249</v>
      </c>
      <c r="C2312" s="218"/>
      <c r="D2312" s="218"/>
      <c r="E2312" s="334" t="s">
        <v>23447</v>
      </c>
      <c r="F2312" s="306">
        <f t="shared" si="36"/>
        <v>2071.2180089999997</v>
      </c>
      <c r="G2312" s="335">
        <v>49.57</v>
      </c>
    </row>
    <row r="2313" spans="1:7" ht="15">
      <c r="A2313" s="334" t="s">
        <v>22250</v>
      </c>
      <c r="B2313" s="334" t="s">
        <v>22251</v>
      </c>
      <c r="C2313" s="218"/>
      <c r="D2313" s="218"/>
      <c r="E2313" s="334" t="s">
        <v>23447</v>
      </c>
      <c r="F2313" s="306">
        <f t="shared" si="36"/>
        <v>2071.2180089999997</v>
      </c>
      <c r="G2313" s="335">
        <v>49.57</v>
      </c>
    </row>
    <row r="2314" spans="1:7" ht="15">
      <c r="A2314" s="334" t="s">
        <v>22252</v>
      </c>
      <c r="B2314" s="334" t="s">
        <v>22253</v>
      </c>
      <c r="C2314" s="218"/>
      <c r="D2314" s="218"/>
      <c r="E2314" s="334" t="s">
        <v>23447</v>
      </c>
      <c r="F2314" s="306">
        <f t="shared" si="36"/>
        <v>2071.2180089999997</v>
      </c>
      <c r="G2314" s="335">
        <v>49.57</v>
      </c>
    </row>
    <row r="2315" spans="1:7" ht="15">
      <c r="A2315" s="334" t="s">
        <v>22254</v>
      </c>
      <c r="B2315" s="334" t="s">
        <v>22255</v>
      </c>
      <c r="C2315" s="218"/>
      <c r="D2315" s="218"/>
      <c r="E2315" s="334" t="s">
        <v>23447</v>
      </c>
      <c r="F2315" s="306">
        <f t="shared" si="36"/>
        <v>2071.2180089999997</v>
      </c>
      <c r="G2315" s="335">
        <v>49.57</v>
      </c>
    </row>
    <row r="2316" spans="1:7" ht="15">
      <c r="A2316" s="334" t="s">
        <v>22256</v>
      </c>
      <c r="B2316" s="334" t="s">
        <v>22257</v>
      </c>
      <c r="C2316" s="218"/>
      <c r="D2316" s="218"/>
      <c r="E2316" s="334" t="s">
        <v>23447</v>
      </c>
      <c r="F2316" s="306">
        <f t="shared" si="36"/>
        <v>2071.2180089999997</v>
      </c>
      <c r="G2316" s="335">
        <v>49.57</v>
      </c>
    </row>
    <row r="2317" spans="1:7" ht="15">
      <c r="A2317" s="334" t="s">
        <v>22258</v>
      </c>
      <c r="B2317" s="334" t="s">
        <v>22259</v>
      </c>
      <c r="C2317" s="218"/>
      <c r="D2317" s="218"/>
      <c r="E2317" s="334" t="s">
        <v>23447</v>
      </c>
      <c r="F2317" s="306">
        <f t="shared" si="36"/>
        <v>2071.2180089999997</v>
      </c>
      <c r="G2317" s="335">
        <v>49.57</v>
      </c>
    </row>
    <row r="2318" spans="1:7" ht="15">
      <c r="A2318" s="334" t="s">
        <v>22260</v>
      </c>
      <c r="B2318" s="334" t="s">
        <v>22261</v>
      </c>
      <c r="C2318" s="218"/>
      <c r="D2318" s="218"/>
      <c r="E2318" s="334" t="s">
        <v>23447</v>
      </c>
      <c r="F2318" s="306">
        <f t="shared" si="36"/>
        <v>2071.2180089999997</v>
      </c>
      <c r="G2318" s="335">
        <v>49.57</v>
      </c>
    </row>
    <row r="2319" spans="1:7" ht="15">
      <c r="A2319" s="334" t="s">
        <v>22262</v>
      </c>
      <c r="B2319" s="334" t="s">
        <v>22263</v>
      </c>
      <c r="C2319" s="218"/>
      <c r="D2319" s="218"/>
      <c r="E2319" s="334" t="s">
        <v>23447</v>
      </c>
      <c r="F2319" s="306">
        <f t="shared" si="36"/>
        <v>2071.2180089999997</v>
      </c>
      <c r="G2319" s="335">
        <v>49.57</v>
      </c>
    </row>
    <row r="2320" spans="1:7" ht="15">
      <c r="A2320" s="334" t="s">
        <v>22264</v>
      </c>
      <c r="B2320" s="334" t="s">
        <v>22265</v>
      </c>
      <c r="C2320" s="218"/>
      <c r="D2320" s="218"/>
      <c r="E2320" s="334" t="s">
        <v>23447</v>
      </c>
      <c r="F2320" s="306">
        <f t="shared" si="36"/>
        <v>2071.2180089999997</v>
      </c>
      <c r="G2320" s="335">
        <v>49.57</v>
      </c>
    </row>
    <row r="2321" spans="1:7" ht="15">
      <c r="A2321" s="334" t="s">
        <v>22266</v>
      </c>
      <c r="B2321" s="334" t="s">
        <v>22267</v>
      </c>
      <c r="C2321" s="218"/>
      <c r="D2321" s="218"/>
      <c r="E2321" s="334" t="s">
        <v>23447</v>
      </c>
      <c r="F2321" s="306">
        <f t="shared" si="36"/>
        <v>2071.2180089999997</v>
      </c>
      <c r="G2321" s="335">
        <v>49.57</v>
      </c>
    </row>
    <row r="2322" spans="1:7" ht="15">
      <c r="A2322" s="334" t="s">
        <v>22268</v>
      </c>
      <c r="B2322" s="334" t="s">
        <v>22269</v>
      </c>
      <c r="C2322" s="218"/>
      <c r="D2322" s="218"/>
      <c r="E2322" s="334" t="s">
        <v>23447</v>
      </c>
      <c r="F2322" s="306">
        <f t="shared" si="36"/>
        <v>2071.2180089999997</v>
      </c>
      <c r="G2322" s="335">
        <v>49.57</v>
      </c>
    </row>
    <row r="2323" spans="1:7" ht="15">
      <c r="A2323" s="334" t="s">
        <v>22270</v>
      </c>
      <c r="B2323" s="334" t="s">
        <v>22271</v>
      </c>
      <c r="C2323" s="218"/>
      <c r="D2323" s="218"/>
      <c r="E2323" s="334" t="s">
        <v>23447</v>
      </c>
      <c r="F2323" s="306">
        <f t="shared" si="36"/>
        <v>2071.2180089999997</v>
      </c>
      <c r="G2323" s="335">
        <v>49.57</v>
      </c>
    </row>
    <row r="2324" spans="1:7" ht="15">
      <c r="A2324" s="334" t="s">
        <v>22272</v>
      </c>
      <c r="B2324" s="334" t="s">
        <v>22273</v>
      </c>
      <c r="C2324" s="218"/>
      <c r="D2324" s="218"/>
      <c r="E2324" s="334" t="s">
        <v>23447</v>
      </c>
      <c r="F2324" s="306">
        <f t="shared" si="36"/>
        <v>2071.2180089999997</v>
      </c>
      <c r="G2324" s="335">
        <v>49.57</v>
      </c>
    </row>
    <row r="2325" spans="1:7" ht="15">
      <c r="A2325" s="334" t="s">
        <v>22274</v>
      </c>
      <c r="B2325" s="334" t="s">
        <v>22275</v>
      </c>
      <c r="C2325" s="218"/>
      <c r="D2325" s="218"/>
      <c r="E2325" s="334" t="s">
        <v>23447</v>
      </c>
      <c r="F2325" s="306">
        <f t="shared" si="36"/>
        <v>742.4963489999999</v>
      </c>
      <c r="G2325" s="335">
        <v>17.77</v>
      </c>
    </row>
    <row r="2326" spans="1:7" ht="15">
      <c r="A2326" s="334" t="s">
        <v>22276</v>
      </c>
      <c r="B2326" s="334" t="s">
        <v>22277</v>
      </c>
      <c r="C2326" s="218"/>
      <c r="D2326" s="218"/>
      <c r="E2326" s="334" t="s">
        <v>23447</v>
      </c>
      <c r="F2326" s="306">
        <f t="shared" si="36"/>
        <v>867.84744899999987</v>
      </c>
      <c r="G2326" s="335">
        <v>20.77</v>
      </c>
    </row>
    <row r="2327" spans="1:7" ht="15">
      <c r="A2327" s="334" t="s">
        <v>22278</v>
      </c>
      <c r="B2327" s="334" t="s">
        <v>22279</v>
      </c>
      <c r="C2327" s="218"/>
      <c r="D2327" s="218"/>
      <c r="E2327" s="334" t="s">
        <v>23447</v>
      </c>
      <c r="F2327" s="306">
        <f t="shared" si="36"/>
        <v>867.84744899999987</v>
      </c>
      <c r="G2327" s="335">
        <v>20.77</v>
      </c>
    </row>
    <row r="2328" spans="1:7" ht="15">
      <c r="A2328" s="334" t="s">
        <v>3673</v>
      </c>
      <c r="B2328" s="334" t="s">
        <v>3674</v>
      </c>
      <c r="C2328" s="218"/>
      <c r="D2328" s="218"/>
      <c r="E2328" s="334" t="s">
        <v>23447</v>
      </c>
      <c r="F2328" s="306">
        <f t="shared" si="36"/>
        <v>153.764016</v>
      </c>
      <c r="G2328" s="335">
        <v>3.68</v>
      </c>
    </row>
    <row r="2329" spans="1:7" ht="15">
      <c r="A2329" s="334" t="s">
        <v>3675</v>
      </c>
      <c r="B2329" s="334" t="s">
        <v>3676</v>
      </c>
      <c r="C2329" s="218"/>
      <c r="D2329" s="218"/>
      <c r="E2329" s="334" t="s">
        <v>23447</v>
      </c>
      <c r="F2329" s="306">
        <f t="shared" si="36"/>
        <v>153.764016</v>
      </c>
      <c r="G2329" s="335">
        <v>3.68</v>
      </c>
    </row>
    <row r="2330" spans="1:7" ht="15">
      <c r="A2330" s="334" t="s">
        <v>3677</v>
      </c>
      <c r="B2330" s="334" t="s">
        <v>3678</v>
      </c>
      <c r="C2330" s="218"/>
      <c r="D2330" s="218"/>
      <c r="E2330" s="334" t="s">
        <v>23447</v>
      </c>
      <c r="F2330" s="306">
        <f t="shared" si="36"/>
        <v>139.55755799999997</v>
      </c>
      <c r="G2330" s="335">
        <v>3.34</v>
      </c>
    </row>
    <row r="2331" spans="1:7" ht="15">
      <c r="A2331" s="334" t="s">
        <v>3679</v>
      </c>
      <c r="B2331" s="334" t="s">
        <v>3680</v>
      </c>
      <c r="C2331" s="218"/>
      <c r="D2331" s="218"/>
      <c r="E2331" s="334" t="s">
        <v>23447</v>
      </c>
      <c r="F2331" s="306">
        <f t="shared" si="36"/>
        <v>158.77805999999998</v>
      </c>
      <c r="G2331" s="335">
        <v>3.8</v>
      </c>
    </row>
    <row r="2332" spans="1:7" ht="15">
      <c r="A2332" s="334" t="s">
        <v>3681</v>
      </c>
      <c r="B2332" s="334" t="s">
        <v>3682</v>
      </c>
      <c r="C2332" s="218"/>
      <c r="D2332" s="218"/>
      <c r="E2332" s="334" t="s">
        <v>23447</v>
      </c>
      <c r="F2332" s="306">
        <f t="shared" si="36"/>
        <v>158.77805999999998</v>
      </c>
      <c r="G2332" s="335">
        <v>3.8</v>
      </c>
    </row>
    <row r="2333" spans="1:7" ht="15">
      <c r="A2333" s="334" t="s">
        <v>3683</v>
      </c>
      <c r="B2333" s="334" t="s">
        <v>3684</v>
      </c>
      <c r="C2333" s="218"/>
      <c r="D2333" s="218"/>
      <c r="E2333" s="334" t="s">
        <v>23447</v>
      </c>
      <c r="F2333" s="306">
        <f t="shared" si="36"/>
        <v>158.77805999999998</v>
      </c>
      <c r="G2333" s="335">
        <v>3.8</v>
      </c>
    </row>
    <row r="2334" spans="1:7" ht="15">
      <c r="A2334" s="334" t="s">
        <v>3685</v>
      </c>
      <c r="B2334" s="334" t="s">
        <v>3686</v>
      </c>
      <c r="C2334" s="218"/>
      <c r="D2334" s="218"/>
      <c r="E2334" s="334" t="s">
        <v>23447</v>
      </c>
      <c r="F2334" s="306">
        <f t="shared" si="36"/>
        <v>158.77805999999998</v>
      </c>
      <c r="G2334" s="335">
        <v>3.8</v>
      </c>
    </row>
    <row r="2335" spans="1:7" ht="15">
      <c r="A2335" s="334" t="s">
        <v>3687</v>
      </c>
      <c r="B2335" s="334" t="s">
        <v>3688</v>
      </c>
      <c r="C2335" s="218"/>
      <c r="D2335" s="218"/>
      <c r="E2335" s="334" t="s">
        <v>23447</v>
      </c>
      <c r="F2335" s="306">
        <f t="shared" si="36"/>
        <v>158.77805999999998</v>
      </c>
      <c r="G2335" s="335">
        <v>3.8</v>
      </c>
    </row>
    <row r="2336" spans="1:7" ht="15">
      <c r="A2336" s="334" t="s">
        <v>3689</v>
      </c>
      <c r="B2336" s="334" t="s">
        <v>3690</v>
      </c>
      <c r="C2336" s="218"/>
      <c r="D2336" s="218"/>
      <c r="E2336" s="334" t="s">
        <v>23447</v>
      </c>
      <c r="F2336" s="306">
        <f t="shared" si="36"/>
        <v>158.77805999999998</v>
      </c>
      <c r="G2336" s="335">
        <v>3.8</v>
      </c>
    </row>
    <row r="2337" spans="1:7" ht="15">
      <c r="A2337" s="334" t="s">
        <v>3691</v>
      </c>
      <c r="B2337" s="334" t="s">
        <v>3692</v>
      </c>
      <c r="C2337" s="218"/>
      <c r="D2337" s="218"/>
      <c r="E2337" s="334" t="s">
        <v>23447</v>
      </c>
      <c r="F2337" s="306">
        <f t="shared" si="36"/>
        <v>158.77805999999998</v>
      </c>
      <c r="G2337" s="335">
        <v>3.8</v>
      </c>
    </row>
    <row r="2338" spans="1:7" ht="15">
      <c r="A2338" s="334" t="s">
        <v>3693</v>
      </c>
      <c r="B2338" s="334" t="s">
        <v>3694</v>
      </c>
      <c r="C2338" s="218"/>
      <c r="D2338" s="218"/>
      <c r="E2338" s="334" t="s">
        <v>23447</v>
      </c>
      <c r="F2338" s="306">
        <f t="shared" si="36"/>
        <v>167.13479999999998</v>
      </c>
      <c r="G2338" s="335">
        <v>4</v>
      </c>
    </row>
    <row r="2339" spans="1:7" ht="15">
      <c r="A2339" s="334" t="s">
        <v>22280</v>
      </c>
      <c r="B2339" s="334" t="s">
        <v>22281</v>
      </c>
      <c r="C2339" s="218"/>
      <c r="D2339" s="218"/>
      <c r="E2339" s="334" t="s">
        <v>23447</v>
      </c>
      <c r="F2339" s="306">
        <f t="shared" si="36"/>
        <v>158.77805999999998</v>
      </c>
      <c r="G2339" s="335">
        <v>3.8</v>
      </c>
    </row>
    <row r="2340" spans="1:7" ht="15">
      <c r="A2340" s="334" t="s">
        <v>22282</v>
      </c>
      <c r="B2340" s="334" t="s">
        <v>22283</v>
      </c>
      <c r="C2340" s="218"/>
      <c r="D2340" s="218"/>
      <c r="E2340" s="334" t="s">
        <v>23447</v>
      </c>
      <c r="F2340" s="306">
        <f t="shared" si="36"/>
        <v>158.77805999999998</v>
      </c>
      <c r="G2340" s="335">
        <v>3.8</v>
      </c>
    </row>
    <row r="2341" spans="1:7" ht="15">
      <c r="A2341" s="334" t="s">
        <v>22284</v>
      </c>
      <c r="B2341" s="334" t="s">
        <v>22285</v>
      </c>
      <c r="C2341" s="218"/>
      <c r="D2341" s="218"/>
      <c r="E2341" s="334" t="s">
        <v>23447</v>
      </c>
      <c r="F2341" s="306">
        <f t="shared" si="36"/>
        <v>158.77805999999998</v>
      </c>
      <c r="G2341" s="335">
        <v>3.8</v>
      </c>
    </row>
    <row r="2342" spans="1:7" ht="15">
      <c r="A2342" s="334" t="s">
        <v>22286</v>
      </c>
      <c r="B2342" s="334" t="s">
        <v>22287</v>
      </c>
      <c r="C2342" s="218"/>
      <c r="D2342" s="218"/>
      <c r="E2342" s="334" t="s">
        <v>23447</v>
      </c>
      <c r="F2342" s="306">
        <f t="shared" si="36"/>
        <v>158.77805999999998</v>
      </c>
      <c r="G2342" s="335">
        <v>3.8</v>
      </c>
    </row>
    <row r="2343" spans="1:7" ht="15">
      <c r="A2343" s="334" t="s">
        <v>3695</v>
      </c>
      <c r="B2343" s="334" t="s">
        <v>3696</v>
      </c>
      <c r="C2343" s="218"/>
      <c r="D2343" s="218"/>
      <c r="E2343" s="334" t="s">
        <v>23447</v>
      </c>
      <c r="F2343" s="306">
        <f t="shared" si="36"/>
        <v>366.02521199999995</v>
      </c>
      <c r="G2343" s="335">
        <v>8.76</v>
      </c>
    </row>
    <row r="2344" spans="1:7" ht="15">
      <c r="A2344" s="334" t="s">
        <v>3697</v>
      </c>
      <c r="B2344" s="334" t="s">
        <v>3698</v>
      </c>
      <c r="C2344" s="218"/>
      <c r="D2344" s="218"/>
      <c r="E2344" s="334" t="s">
        <v>23447</v>
      </c>
      <c r="F2344" s="306">
        <f t="shared" si="36"/>
        <v>366.02521199999995</v>
      </c>
      <c r="G2344" s="335">
        <v>8.76</v>
      </c>
    </row>
    <row r="2345" spans="1:7" ht="15">
      <c r="A2345" s="334" t="s">
        <v>3699</v>
      </c>
      <c r="B2345" s="334" t="s">
        <v>3700</v>
      </c>
      <c r="C2345" s="218"/>
      <c r="D2345" s="218"/>
      <c r="E2345" s="334" t="s">
        <v>23447</v>
      </c>
      <c r="F2345" s="306">
        <f t="shared" si="36"/>
        <v>366.02521199999995</v>
      </c>
      <c r="G2345" s="335">
        <v>8.76</v>
      </c>
    </row>
    <row r="2346" spans="1:7" ht="15">
      <c r="A2346" s="334" t="s">
        <v>3701</v>
      </c>
      <c r="B2346" s="334" t="s">
        <v>3702</v>
      </c>
      <c r="C2346" s="218"/>
      <c r="D2346" s="218"/>
      <c r="E2346" s="334" t="s">
        <v>23447</v>
      </c>
      <c r="F2346" s="306">
        <f t="shared" si="36"/>
        <v>366.02521199999995</v>
      </c>
      <c r="G2346" s="335">
        <v>8.76</v>
      </c>
    </row>
    <row r="2347" spans="1:7" ht="15">
      <c r="A2347" s="334" t="s">
        <v>3703</v>
      </c>
      <c r="B2347" s="334" t="s">
        <v>3704</v>
      </c>
      <c r="C2347" s="218"/>
      <c r="D2347" s="218"/>
      <c r="E2347" s="334" t="s">
        <v>23447</v>
      </c>
      <c r="F2347" s="306">
        <f t="shared" si="36"/>
        <v>366.02521199999995</v>
      </c>
      <c r="G2347" s="335">
        <v>8.76</v>
      </c>
    </row>
    <row r="2348" spans="1:7" ht="15">
      <c r="A2348" s="334" t="s">
        <v>3705</v>
      </c>
      <c r="B2348" s="334" t="s">
        <v>3706</v>
      </c>
      <c r="C2348" s="218"/>
      <c r="D2348" s="218"/>
      <c r="E2348" s="334" t="s">
        <v>23447</v>
      </c>
      <c r="F2348" s="306">
        <f t="shared" si="36"/>
        <v>366.02521199999995</v>
      </c>
      <c r="G2348" s="335">
        <v>8.76</v>
      </c>
    </row>
    <row r="2349" spans="1:7" ht="15">
      <c r="A2349" s="334" t="s">
        <v>3707</v>
      </c>
      <c r="B2349" s="334" t="s">
        <v>3708</v>
      </c>
      <c r="C2349" s="218"/>
      <c r="D2349" s="218"/>
      <c r="E2349" s="334" t="s">
        <v>23447</v>
      </c>
      <c r="F2349" s="306">
        <f t="shared" si="36"/>
        <v>337.19445899999999</v>
      </c>
      <c r="G2349" s="335">
        <v>8.07</v>
      </c>
    </row>
    <row r="2350" spans="1:7" ht="15">
      <c r="A2350" s="334" t="s">
        <v>3709</v>
      </c>
      <c r="B2350" s="334" t="s">
        <v>3710</v>
      </c>
      <c r="C2350" s="218"/>
      <c r="D2350" s="218"/>
      <c r="E2350" s="334" t="s">
        <v>23447</v>
      </c>
      <c r="F2350" s="306">
        <f t="shared" si="36"/>
        <v>337.19445899999999</v>
      </c>
      <c r="G2350" s="335">
        <v>8.07</v>
      </c>
    </row>
    <row r="2351" spans="1:7" ht="15">
      <c r="A2351" s="334" t="s">
        <v>3711</v>
      </c>
      <c r="B2351" s="334" t="s">
        <v>3712</v>
      </c>
      <c r="C2351" s="218"/>
      <c r="D2351" s="218"/>
      <c r="E2351" s="334" t="s">
        <v>23447</v>
      </c>
      <c r="F2351" s="306">
        <f t="shared" si="36"/>
        <v>526.47461999999996</v>
      </c>
      <c r="G2351" s="335">
        <v>12.6</v>
      </c>
    </row>
    <row r="2352" spans="1:7" ht="15">
      <c r="A2352" s="334" t="s">
        <v>3713</v>
      </c>
      <c r="B2352" s="334" t="s">
        <v>3714</v>
      </c>
      <c r="C2352" s="218"/>
      <c r="D2352" s="218"/>
      <c r="E2352" s="334" t="s">
        <v>23447</v>
      </c>
      <c r="F2352" s="306">
        <f t="shared" si="36"/>
        <v>1203.3705599999998</v>
      </c>
      <c r="G2352" s="335">
        <v>28.8</v>
      </c>
    </row>
    <row r="2353" spans="1:7" ht="15">
      <c r="A2353" s="334" t="s">
        <v>3715</v>
      </c>
      <c r="B2353" s="334" t="s">
        <v>3716</v>
      </c>
      <c r="C2353" s="218"/>
      <c r="D2353" s="218"/>
      <c r="E2353" s="334" t="s">
        <v>23447</v>
      </c>
      <c r="F2353" s="306">
        <f t="shared" si="36"/>
        <v>907.54196399999989</v>
      </c>
      <c r="G2353" s="335">
        <v>21.72</v>
      </c>
    </row>
    <row r="2354" spans="1:7" ht="15">
      <c r="A2354" s="334" t="s">
        <v>3717</v>
      </c>
      <c r="B2354" s="334" t="s">
        <v>3718</v>
      </c>
      <c r="C2354" s="218"/>
      <c r="D2354" s="218"/>
      <c r="E2354" s="334" t="s">
        <v>23447</v>
      </c>
      <c r="F2354" s="306">
        <f t="shared" si="36"/>
        <v>750.43525199999999</v>
      </c>
      <c r="G2354" s="335">
        <v>17.96</v>
      </c>
    </row>
    <row r="2355" spans="1:7" ht="15">
      <c r="A2355" s="334" t="s">
        <v>3719</v>
      </c>
      <c r="B2355" s="334" t="s">
        <v>3720</v>
      </c>
      <c r="C2355" s="218"/>
      <c r="D2355" s="218"/>
      <c r="E2355" s="334" t="s">
        <v>23447</v>
      </c>
      <c r="F2355" s="306">
        <f t="shared" si="36"/>
        <v>601.68527999999992</v>
      </c>
      <c r="G2355" s="335">
        <v>14.4</v>
      </c>
    </row>
    <row r="2356" spans="1:7" ht="15">
      <c r="A2356" s="334" t="s">
        <v>3721</v>
      </c>
      <c r="B2356" s="334" t="s">
        <v>3722</v>
      </c>
      <c r="C2356" s="218"/>
      <c r="D2356" s="218"/>
      <c r="E2356" s="334" t="s">
        <v>23447</v>
      </c>
      <c r="F2356" s="306">
        <f t="shared" si="36"/>
        <v>1203.3705599999998</v>
      </c>
      <c r="G2356" s="335">
        <v>28.8</v>
      </c>
    </row>
    <row r="2357" spans="1:7" ht="15">
      <c r="A2357" s="334" t="s">
        <v>3723</v>
      </c>
      <c r="B2357" s="334" t="s">
        <v>3724</v>
      </c>
      <c r="C2357" s="218"/>
      <c r="D2357" s="218"/>
      <c r="E2357" s="334" t="s">
        <v>23447</v>
      </c>
      <c r="F2357" s="306">
        <f t="shared" si="36"/>
        <v>1203.3705599999998</v>
      </c>
      <c r="G2357" s="335">
        <v>28.8</v>
      </c>
    </row>
    <row r="2358" spans="1:7" ht="15">
      <c r="A2358" s="334" t="s">
        <v>3725</v>
      </c>
      <c r="B2358" s="334" t="s">
        <v>3726</v>
      </c>
      <c r="C2358" s="218"/>
      <c r="D2358" s="218"/>
      <c r="E2358" s="334" t="s">
        <v>23447</v>
      </c>
      <c r="F2358" s="306">
        <f t="shared" si="36"/>
        <v>1203.3705599999998</v>
      </c>
      <c r="G2358" s="335">
        <v>28.8</v>
      </c>
    </row>
    <row r="2359" spans="1:7" ht="15">
      <c r="A2359" s="334" t="s">
        <v>3727</v>
      </c>
      <c r="B2359" s="334" t="s">
        <v>3728</v>
      </c>
      <c r="C2359" s="218"/>
      <c r="D2359" s="218"/>
      <c r="E2359" s="334" t="s">
        <v>23447</v>
      </c>
      <c r="F2359" s="306">
        <f t="shared" si="36"/>
        <v>1203.3705599999998</v>
      </c>
      <c r="G2359" s="335">
        <v>28.8</v>
      </c>
    </row>
    <row r="2360" spans="1:7" ht="15">
      <c r="A2360" s="334" t="s">
        <v>3729</v>
      </c>
      <c r="B2360" s="334" t="s">
        <v>3730</v>
      </c>
      <c r="C2360" s="218"/>
      <c r="D2360" s="218"/>
      <c r="E2360" s="334" t="s">
        <v>23447</v>
      </c>
      <c r="F2360" s="306">
        <f t="shared" si="36"/>
        <v>1203.3705599999998</v>
      </c>
      <c r="G2360" s="335">
        <v>28.8</v>
      </c>
    </row>
    <row r="2361" spans="1:7" ht="15">
      <c r="A2361" s="334" t="s">
        <v>3731</v>
      </c>
      <c r="B2361" s="334" t="s">
        <v>3732</v>
      </c>
      <c r="C2361" s="218"/>
      <c r="D2361" s="218"/>
      <c r="E2361" s="334" t="s">
        <v>23447</v>
      </c>
      <c r="F2361" s="306">
        <f t="shared" si="36"/>
        <v>1203.3705599999998</v>
      </c>
      <c r="G2361" s="335">
        <v>28.8</v>
      </c>
    </row>
    <row r="2362" spans="1:7" ht="15">
      <c r="A2362" s="334" t="s">
        <v>3733</v>
      </c>
      <c r="B2362" s="334" t="s">
        <v>3734</v>
      </c>
      <c r="C2362" s="218"/>
      <c r="D2362" s="218"/>
      <c r="E2362" s="334" t="s">
        <v>23447</v>
      </c>
      <c r="F2362" s="306">
        <f t="shared" si="36"/>
        <v>1103.0896799999998</v>
      </c>
      <c r="G2362" s="335">
        <v>26.4</v>
      </c>
    </row>
    <row r="2363" spans="1:7" ht="15">
      <c r="A2363" s="334" t="s">
        <v>3735</v>
      </c>
      <c r="B2363" s="334" t="s">
        <v>3736</v>
      </c>
      <c r="C2363" s="218"/>
      <c r="D2363" s="218"/>
      <c r="E2363" s="334" t="s">
        <v>23447</v>
      </c>
      <c r="F2363" s="306">
        <f t="shared" si="36"/>
        <v>831.91346699999997</v>
      </c>
      <c r="G2363" s="335">
        <v>19.91</v>
      </c>
    </row>
    <row r="2364" spans="1:7" ht="15">
      <c r="A2364" s="334" t="s">
        <v>3737</v>
      </c>
      <c r="B2364" s="334" t="s">
        <v>3738</v>
      </c>
      <c r="C2364" s="218"/>
      <c r="D2364" s="218"/>
      <c r="E2364" s="334" t="s">
        <v>23447</v>
      </c>
      <c r="F2364" s="306">
        <f t="shared" si="36"/>
        <v>687.34186499999987</v>
      </c>
      <c r="G2364" s="335">
        <v>16.45</v>
      </c>
    </row>
    <row r="2365" spans="1:7" ht="15">
      <c r="A2365" s="334" t="s">
        <v>3739</v>
      </c>
      <c r="B2365" s="334" t="s">
        <v>3740</v>
      </c>
      <c r="C2365" s="218"/>
      <c r="D2365" s="218"/>
      <c r="E2365" s="334" t="s">
        <v>23447</v>
      </c>
      <c r="F2365" s="306">
        <f t="shared" si="36"/>
        <v>1103.0896799999998</v>
      </c>
      <c r="G2365" s="335">
        <v>26.4</v>
      </c>
    </row>
    <row r="2366" spans="1:7" ht="15">
      <c r="A2366" s="334" t="s">
        <v>3741</v>
      </c>
      <c r="B2366" s="334" t="s">
        <v>3742</v>
      </c>
      <c r="C2366" s="218"/>
      <c r="D2366" s="218"/>
      <c r="E2366" s="334" t="s">
        <v>23447</v>
      </c>
      <c r="F2366" s="306">
        <f t="shared" si="36"/>
        <v>1314.0973649999999</v>
      </c>
      <c r="G2366" s="335">
        <v>31.45</v>
      </c>
    </row>
    <row r="2367" spans="1:7" ht="15">
      <c r="A2367" s="334" t="s">
        <v>3743</v>
      </c>
      <c r="B2367" s="334" t="s">
        <v>3744</v>
      </c>
      <c r="C2367" s="218"/>
      <c r="D2367" s="218"/>
      <c r="E2367" s="334" t="s">
        <v>23447</v>
      </c>
      <c r="F2367" s="306">
        <f t="shared" si="36"/>
        <v>1314.0973649999999</v>
      </c>
      <c r="G2367" s="335">
        <v>31.45</v>
      </c>
    </row>
    <row r="2368" spans="1:7" ht="15">
      <c r="A2368" s="334" t="s">
        <v>3745</v>
      </c>
      <c r="B2368" s="334" t="s">
        <v>3746</v>
      </c>
      <c r="C2368" s="218"/>
      <c r="D2368" s="218"/>
      <c r="E2368" s="334" t="s">
        <v>23447</v>
      </c>
      <c r="F2368" s="306">
        <f t="shared" si="36"/>
        <v>282.45781199999999</v>
      </c>
      <c r="G2368" s="335">
        <v>6.76</v>
      </c>
    </row>
    <row r="2369" spans="1:7" ht="15">
      <c r="A2369" s="334" t="s">
        <v>3747</v>
      </c>
      <c r="B2369" s="334" t="s">
        <v>3748</v>
      </c>
      <c r="C2369" s="218"/>
      <c r="D2369" s="218"/>
      <c r="E2369" s="334" t="s">
        <v>23447</v>
      </c>
      <c r="F2369" s="306">
        <f t="shared" si="36"/>
        <v>742.07851200000005</v>
      </c>
      <c r="G2369" s="335">
        <v>17.760000000000002</v>
      </c>
    </row>
    <row r="2370" spans="1:7" ht="15">
      <c r="A2370" s="334" t="s">
        <v>3749</v>
      </c>
      <c r="B2370" s="334" t="s">
        <v>3750</v>
      </c>
      <c r="C2370" s="218"/>
      <c r="D2370" s="218"/>
      <c r="E2370" s="334" t="s">
        <v>173</v>
      </c>
      <c r="F2370" s="306">
        <f t="shared" si="36"/>
        <v>6987.4881509999987</v>
      </c>
      <c r="G2370" s="335">
        <v>167.23</v>
      </c>
    </row>
    <row r="2371" spans="1:7" ht="15">
      <c r="A2371" s="334" t="s">
        <v>3751</v>
      </c>
      <c r="B2371" s="334" t="s">
        <v>3752</v>
      </c>
      <c r="C2371" s="218"/>
      <c r="D2371" s="218"/>
      <c r="E2371" s="334" t="s">
        <v>23447</v>
      </c>
      <c r="F2371" s="306">
        <f t="shared" si="36"/>
        <v>282.45781199999999</v>
      </c>
      <c r="G2371" s="335">
        <v>6.76</v>
      </c>
    </row>
    <row r="2372" spans="1:7" ht="15">
      <c r="A2372" s="334" t="s">
        <v>3753</v>
      </c>
      <c r="B2372" s="334" t="s">
        <v>3754</v>
      </c>
      <c r="C2372" s="218"/>
      <c r="D2372" s="218"/>
      <c r="E2372" s="334" t="s">
        <v>23447</v>
      </c>
      <c r="F2372" s="306">
        <f t="shared" ref="F2372:F2435" si="37">G2372*$G$1</f>
        <v>370.62141899999995</v>
      </c>
      <c r="G2372" s="335">
        <v>8.8699999999999992</v>
      </c>
    </row>
    <row r="2373" spans="1:7" ht="15">
      <c r="A2373" s="334" t="s">
        <v>3755</v>
      </c>
      <c r="B2373" s="334" t="s">
        <v>3756</v>
      </c>
      <c r="C2373" s="218"/>
      <c r="D2373" s="218"/>
      <c r="E2373" s="334" t="s">
        <v>23447</v>
      </c>
      <c r="F2373" s="306">
        <f t="shared" si="37"/>
        <v>370.62141899999995</v>
      </c>
      <c r="G2373" s="335">
        <v>8.8699999999999992</v>
      </c>
    </row>
    <row r="2374" spans="1:7" ht="15">
      <c r="A2374" s="334" t="s">
        <v>3757</v>
      </c>
      <c r="B2374" s="334" t="s">
        <v>3758</v>
      </c>
      <c r="C2374" s="218"/>
      <c r="D2374" s="218"/>
      <c r="E2374" s="334" t="s">
        <v>23447</v>
      </c>
      <c r="F2374" s="306">
        <f t="shared" si="37"/>
        <v>526.47461999999996</v>
      </c>
      <c r="G2374" s="335">
        <v>12.6</v>
      </c>
    </row>
    <row r="2375" spans="1:7" ht="15">
      <c r="A2375" s="334" t="s">
        <v>3759</v>
      </c>
      <c r="B2375" s="334" t="s">
        <v>3760</v>
      </c>
      <c r="C2375" s="218"/>
      <c r="D2375" s="218"/>
      <c r="E2375" s="334" t="s">
        <v>23447</v>
      </c>
      <c r="F2375" s="306">
        <f t="shared" si="37"/>
        <v>397.36298699999998</v>
      </c>
      <c r="G2375" s="335">
        <v>9.51</v>
      </c>
    </row>
    <row r="2376" spans="1:7" ht="15">
      <c r="A2376" s="334" t="s">
        <v>3761</v>
      </c>
      <c r="B2376" s="334" t="s">
        <v>3762</v>
      </c>
      <c r="C2376" s="218"/>
      <c r="D2376" s="218"/>
      <c r="E2376" s="334" t="s">
        <v>23447</v>
      </c>
      <c r="F2376" s="306">
        <f t="shared" si="37"/>
        <v>328.41988199999997</v>
      </c>
      <c r="G2376" s="335">
        <v>7.86</v>
      </c>
    </row>
    <row r="2377" spans="1:7" ht="15">
      <c r="A2377" s="334" t="s">
        <v>3763</v>
      </c>
      <c r="B2377" s="334" t="s">
        <v>3764</v>
      </c>
      <c r="C2377" s="218"/>
      <c r="D2377" s="218"/>
      <c r="E2377" s="334" t="s">
        <v>23447</v>
      </c>
      <c r="F2377" s="306">
        <f t="shared" si="37"/>
        <v>526.47461999999996</v>
      </c>
      <c r="G2377" s="335">
        <v>12.6</v>
      </c>
    </row>
    <row r="2378" spans="1:7" ht="15">
      <c r="A2378" s="334" t="s">
        <v>3765</v>
      </c>
      <c r="B2378" s="334" t="s">
        <v>3766</v>
      </c>
      <c r="C2378" s="218"/>
      <c r="D2378" s="218"/>
      <c r="E2378" s="334" t="s">
        <v>23447</v>
      </c>
      <c r="F2378" s="306">
        <f t="shared" si="37"/>
        <v>526.47461999999996</v>
      </c>
      <c r="G2378" s="335">
        <v>12.6</v>
      </c>
    </row>
    <row r="2379" spans="1:7" ht="15">
      <c r="A2379" s="334" t="s">
        <v>3767</v>
      </c>
      <c r="B2379" s="334" t="s">
        <v>3768</v>
      </c>
      <c r="C2379" s="218"/>
      <c r="D2379" s="218"/>
      <c r="E2379" s="334" t="s">
        <v>23447</v>
      </c>
      <c r="F2379" s="306">
        <f t="shared" si="37"/>
        <v>526.47461999999996</v>
      </c>
      <c r="G2379" s="335">
        <v>12.6</v>
      </c>
    </row>
    <row r="2380" spans="1:7" ht="15">
      <c r="A2380" s="334" t="s">
        <v>3769</v>
      </c>
      <c r="B2380" s="334" t="s">
        <v>3770</v>
      </c>
      <c r="C2380" s="218"/>
      <c r="D2380" s="218"/>
      <c r="E2380" s="334" t="s">
        <v>23447</v>
      </c>
      <c r="F2380" s="306">
        <f t="shared" si="37"/>
        <v>526.47461999999996</v>
      </c>
      <c r="G2380" s="335">
        <v>12.6</v>
      </c>
    </row>
    <row r="2381" spans="1:7" ht="15">
      <c r="A2381" s="334" t="s">
        <v>3771</v>
      </c>
      <c r="B2381" s="334" t="s">
        <v>3772</v>
      </c>
      <c r="C2381" s="218"/>
      <c r="D2381" s="218"/>
      <c r="E2381" s="334" t="s">
        <v>23447</v>
      </c>
      <c r="F2381" s="306">
        <f t="shared" si="37"/>
        <v>526.47461999999996</v>
      </c>
      <c r="G2381" s="335">
        <v>12.6</v>
      </c>
    </row>
    <row r="2382" spans="1:7" ht="15">
      <c r="A2382" s="334" t="s">
        <v>3773</v>
      </c>
      <c r="B2382" s="334" t="s">
        <v>3774</v>
      </c>
      <c r="C2382" s="218"/>
      <c r="D2382" s="218"/>
      <c r="E2382" s="334" t="s">
        <v>23447</v>
      </c>
      <c r="F2382" s="306">
        <f t="shared" si="37"/>
        <v>526.47461999999996</v>
      </c>
      <c r="G2382" s="335">
        <v>12.6</v>
      </c>
    </row>
    <row r="2383" spans="1:7" ht="15">
      <c r="A2383" s="334" t="s">
        <v>3775</v>
      </c>
      <c r="B2383" s="334" t="s">
        <v>3776</v>
      </c>
      <c r="C2383" s="218"/>
      <c r="D2383" s="218"/>
      <c r="E2383" s="334" t="s">
        <v>23447</v>
      </c>
      <c r="F2383" s="306">
        <f t="shared" si="37"/>
        <v>558.23023199999989</v>
      </c>
      <c r="G2383" s="335">
        <v>13.36</v>
      </c>
    </row>
    <row r="2384" spans="1:7" ht="15">
      <c r="A2384" s="334" t="s">
        <v>3777</v>
      </c>
      <c r="B2384" s="334" t="s">
        <v>3778</v>
      </c>
      <c r="C2384" s="218"/>
      <c r="D2384" s="218"/>
      <c r="E2384" s="334" t="s">
        <v>23447</v>
      </c>
      <c r="F2384" s="306">
        <f t="shared" si="37"/>
        <v>526.47461999999996</v>
      </c>
      <c r="G2384" s="335">
        <v>12.6</v>
      </c>
    </row>
    <row r="2385" spans="1:7" ht="15">
      <c r="A2385" s="334" t="s">
        <v>3779</v>
      </c>
      <c r="B2385" s="334" t="s">
        <v>3780</v>
      </c>
      <c r="C2385" s="218"/>
      <c r="D2385" s="218"/>
      <c r="E2385" s="334" t="s">
        <v>23447</v>
      </c>
      <c r="F2385" s="306">
        <f t="shared" si="37"/>
        <v>397.36298699999998</v>
      </c>
      <c r="G2385" s="335">
        <v>9.51</v>
      </c>
    </row>
    <row r="2386" spans="1:7" ht="15">
      <c r="A2386" s="334" t="s">
        <v>3781</v>
      </c>
      <c r="B2386" s="334" t="s">
        <v>3782</v>
      </c>
      <c r="C2386" s="218"/>
      <c r="D2386" s="218"/>
      <c r="E2386" s="334" t="s">
        <v>23447</v>
      </c>
      <c r="F2386" s="306">
        <f t="shared" si="37"/>
        <v>328.00204499999995</v>
      </c>
      <c r="G2386" s="335">
        <v>7.85</v>
      </c>
    </row>
    <row r="2387" spans="1:7" ht="15">
      <c r="A2387" s="334" t="s">
        <v>3783</v>
      </c>
      <c r="B2387" s="334" t="s">
        <v>3784</v>
      </c>
      <c r="C2387" s="218"/>
      <c r="D2387" s="218"/>
      <c r="E2387" s="334" t="s">
        <v>23447</v>
      </c>
      <c r="F2387" s="306">
        <f t="shared" si="37"/>
        <v>526.47461999999996</v>
      </c>
      <c r="G2387" s="335">
        <v>12.6</v>
      </c>
    </row>
    <row r="2388" spans="1:7" ht="15">
      <c r="A2388" s="334" t="s">
        <v>3785</v>
      </c>
      <c r="B2388" s="334" t="s">
        <v>3786</v>
      </c>
      <c r="C2388" s="218"/>
      <c r="D2388" s="218"/>
      <c r="E2388" s="334" t="s">
        <v>23447</v>
      </c>
      <c r="F2388" s="306">
        <f t="shared" si="37"/>
        <v>526.47461999999996</v>
      </c>
      <c r="G2388" s="335">
        <v>12.6</v>
      </c>
    </row>
    <row r="2389" spans="1:7" ht="15">
      <c r="A2389" s="334" t="s">
        <v>3787</v>
      </c>
      <c r="B2389" s="334" t="s">
        <v>3788</v>
      </c>
      <c r="C2389" s="218"/>
      <c r="D2389" s="218"/>
      <c r="E2389" s="334" t="s">
        <v>23447</v>
      </c>
      <c r="F2389" s="306">
        <f t="shared" si="37"/>
        <v>526.47461999999996</v>
      </c>
      <c r="G2389" s="335">
        <v>12.6</v>
      </c>
    </row>
    <row r="2390" spans="1:7" ht="15">
      <c r="A2390" s="334" t="s">
        <v>3789</v>
      </c>
      <c r="B2390" s="334" t="s">
        <v>3790</v>
      </c>
      <c r="C2390" s="218"/>
      <c r="D2390" s="218"/>
      <c r="E2390" s="334" t="s">
        <v>23447</v>
      </c>
      <c r="F2390" s="306">
        <f t="shared" si="37"/>
        <v>526.47461999999996</v>
      </c>
      <c r="G2390" s="335">
        <v>12.6</v>
      </c>
    </row>
    <row r="2391" spans="1:7" ht="15">
      <c r="A2391" s="334" t="s">
        <v>3791</v>
      </c>
      <c r="B2391" s="334" t="s">
        <v>3792</v>
      </c>
      <c r="C2391" s="218"/>
      <c r="D2391" s="218"/>
      <c r="E2391" s="334" t="s">
        <v>23447</v>
      </c>
      <c r="F2391" s="306">
        <f t="shared" si="37"/>
        <v>526.47461999999996</v>
      </c>
      <c r="G2391" s="335">
        <v>12.6</v>
      </c>
    </row>
    <row r="2392" spans="1:7" ht="15">
      <c r="A2392" s="334" t="s">
        <v>3793</v>
      </c>
      <c r="B2392" s="334" t="s">
        <v>3794</v>
      </c>
      <c r="C2392" s="218"/>
      <c r="D2392" s="218"/>
      <c r="E2392" s="334" t="s">
        <v>23447</v>
      </c>
      <c r="F2392" s="306">
        <f t="shared" si="37"/>
        <v>526.47461999999996</v>
      </c>
      <c r="G2392" s="335">
        <v>12.6</v>
      </c>
    </row>
    <row r="2393" spans="1:7" ht="15">
      <c r="A2393" s="334" t="s">
        <v>3795</v>
      </c>
      <c r="B2393" s="334" t="s">
        <v>3796</v>
      </c>
      <c r="C2393" s="218"/>
      <c r="D2393" s="218"/>
      <c r="E2393" s="334" t="s">
        <v>23447</v>
      </c>
      <c r="F2393" s="306">
        <f t="shared" si="37"/>
        <v>526.47461999999996</v>
      </c>
      <c r="G2393" s="335">
        <v>12.6</v>
      </c>
    </row>
    <row r="2394" spans="1:7" ht="15">
      <c r="A2394" s="334" t="s">
        <v>3797</v>
      </c>
      <c r="B2394" s="334" t="s">
        <v>3798</v>
      </c>
      <c r="C2394" s="218"/>
      <c r="D2394" s="218"/>
      <c r="E2394" s="334" t="s">
        <v>23447</v>
      </c>
      <c r="F2394" s="306">
        <f t="shared" si="37"/>
        <v>328.00204499999995</v>
      </c>
      <c r="G2394" s="335">
        <v>7.85</v>
      </c>
    </row>
    <row r="2395" spans="1:7" ht="15">
      <c r="A2395" s="334" t="s">
        <v>3799</v>
      </c>
      <c r="B2395" s="334" t="s">
        <v>3800</v>
      </c>
      <c r="C2395" s="218"/>
      <c r="D2395" s="218"/>
      <c r="E2395" s="334" t="s">
        <v>23447</v>
      </c>
      <c r="F2395" s="306">
        <f t="shared" si="37"/>
        <v>526.47461999999996</v>
      </c>
      <c r="G2395" s="335">
        <v>12.6</v>
      </c>
    </row>
    <row r="2396" spans="1:7" ht="15">
      <c r="A2396" s="334" t="s">
        <v>3801</v>
      </c>
      <c r="B2396" s="334" t="s">
        <v>3802</v>
      </c>
      <c r="C2396" s="218"/>
      <c r="D2396" s="218"/>
      <c r="E2396" s="334" t="s">
        <v>23447</v>
      </c>
      <c r="F2396" s="306">
        <f t="shared" si="37"/>
        <v>526.47461999999996</v>
      </c>
      <c r="G2396" s="335">
        <v>12.6</v>
      </c>
    </row>
    <row r="2397" spans="1:7" ht="15">
      <c r="A2397" s="334" t="s">
        <v>3803</v>
      </c>
      <c r="B2397" s="334" t="s">
        <v>3804</v>
      </c>
      <c r="C2397" s="218"/>
      <c r="D2397" s="218"/>
      <c r="E2397" s="334" t="s">
        <v>23447</v>
      </c>
      <c r="F2397" s="306">
        <f t="shared" si="37"/>
        <v>526.47461999999996</v>
      </c>
      <c r="G2397" s="335">
        <v>12.6</v>
      </c>
    </row>
    <row r="2398" spans="1:7" ht="15">
      <c r="A2398" s="334" t="s">
        <v>3805</v>
      </c>
      <c r="B2398" s="334" t="s">
        <v>3806</v>
      </c>
      <c r="C2398" s="218"/>
      <c r="D2398" s="218"/>
      <c r="E2398" s="334" t="s">
        <v>23447</v>
      </c>
      <c r="F2398" s="306">
        <f t="shared" si="37"/>
        <v>526.47461999999996</v>
      </c>
      <c r="G2398" s="335">
        <v>12.6</v>
      </c>
    </row>
    <row r="2399" spans="1:7" ht="15">
      <c r="A2399" s="334" t="s">
        <v>3807</v>
      </c>
      <c r="B2399" s="334" t="s">
        <v>3808</v>
      </c>
      <c r="C2399" s="218"/>
      <c r="D2399" s="218"/>
      <c r="E2399" s="334" t="s">
        <v>23447</v>
      </c>
      <c r="F2399" s="306">
        <f t="shared" si="37"/>
        <v>526.47461999999996</v>
      </c>
      <c r="G2399" s="335">
        <v>12.6</v>
      </c>
    </row>
    <row r="2400" spans="1:7" ht="15">
      <c r="A2400" s="334" t="s">
        <v>3809</v>
      </c>
      <c r="B2400" s="334" t="s">
        <v>3810</v>
      </c>
      <c r="C2400" s="218"/>
      <c r="D2400" s="218"/>
      <c r="E2400" s="334" t="s">
        <v>23447</v>
      </c>
      <c r="F2400" s="306">
        <f t="shared" si="37"/>
        <v>526.47461999999996</v>
      </c>
      <c r="G2400" s="335">
        <v>12.6</v>
      </c>
    </row>
    <row r="2401" spans="1:7" ht="15">
      <c r="A2401" s="334" t="s">
        <v>3811</v>
      </c>
      <c r="B2401" s="334" t="s">
        <v>3812</v>
      </c>
      <c r="C2401" s="218"/>
      <c r="D2401" s="218"/>
      <c r="E2401" s="334" t="s">
        <v>23447</v>
      </c>
      <c r="F2401" s="306">
        <f t="shared" si="37"/>
        <v>418.67267399999992</v>
      </c>
      <c r="G2401" s="335">
        <v>10.02</v>
      </c>
    </row>
    <row r="2402" spans="1:7" ht="15">
      <c r="A2402" s="334" t="s">
        <v>3813</v>
      </c>
      <c r="B2402" s="334" t="s">
        <v>3814</v>
      </c>
      <c r="C2402" s="218"/>
      <c r="D2402" s="218"/>
      <c r="E2402" s="334" t="s">
        <v>23447</v>
      </c>
      <c r="F2402" s="306">
        <f t="shared" si="37"/>
        <v>315.88477199999994</v>
      </c>
      <c r="G2402" s="335">
        <v>7.56</v>
      </c>
    </row>
    <row r="2403" spans="1:7" ht="15">
      <c r="A2403" s="334" t="s">
        <v>3815</v>
      </c>
      <c r="B2403" s="334" t="s">
        <v>3816</v>
      </c>
      <c r="C2403" s="218"/>
      <c r="D2403" s="218"/>
      <c r="E2403" s="334" t="s">
        <v>23447</v>
      </c>
      <c r="F2403" s="306">
        <f t="shared" si="37"/>
        <v>260.31245100000001</v>
      </c>
      <c r="G2403" s="335">
        <v>6.23</v>
      </c>
    </row>
    <row r="2404" spans="1:7" ht="15">
      <c r="A2404" s="334" t="s">
        <v>3817</v>
      </c>
      <c r="B2404" s="334" t="s">
        <v>3818</v>
      </c>
      <c r="C2404" s="218"/>
      <c r="D2404" s="218"/>
      <c r="E2404" s="334" t="s">
        <v>23447</v>
      </c>
      <c r="F2404" s="306">
        <f t="shared" si="37"/>
        <v>418.67267399999992</v>
      </c>
      <c r="G2404" s="335">
        <v>10.02</v>
      </c>
    </row>
    <row r="2405" spans="1:7" ht="15">
      <c r="A2405" s="334" t="s">
        <v>3819</v>
      </c>
      <c r="B2405" s="334" t="s">
        <v>3820</v>
      </c>
      <c r="C2405" s="218"/>
      <c r="D2405" s="218"/>
      <c r="E2405" s="334" t="s">
        <v>23447</v>
      </c>
      <c r="F2405" s="306">
        <f t="shared" si="37"/>
        <v>418.67267399999992</v>
      </c>
      <c r="G2405" s="335">
        <v>10.02</v>
      </c>
    </row>
    <row r="2406" spans="1:7" ht="15">
      <c r="A2406" s="334" t="s">
        <v>3821</v>
      </c>
      <c r="B2406" s="334" t="s">
        <v>3822</v>
      </c>
      <c r="C2406" s="218"/>
      <c r="D2406" s="218"/>
      <c r="E2406" s="334" t="s">
        <v>23447</v>
      </c>
      <c r="F2406" s="306">
        <f t="shared" si="37"/>
        <v>418.67267399999992</v>
      </c>
      <c r="G2406" s="335">
        <v>10.02</v>
      </c>
    </row>
    <row r="2407" spans="1:7" ht="15">
      <c r="A2407" s="334" t="s">
        <v>3823</v>
      </c>
      <c r="B2407" s="334" t="s">
        <v>3824</v>
      </c>
      <c r="C2407" s="218"/>
      <c r="D2407" s="218"/>
      <c r="E2407" s="334" t="s">
        <v>23447</v>
      </c>
      <c r="F2407" s="306">
        <f t="shared" si="37"/>
        <v>418.67267399999992</v>
      </c>
      <c r="G2407" s="335">
        <v>10.02</v>
      </c>
    </row>
    <row r="2408" spans="1:7" ht="15">
      <c r="A2408" s="334" t="s">
        <v>3825</v>
      </c>
      <c r="B2408" s="334" t="s">
        <v>3826</v>
      </c>
      <c r="C2408" s="218"/>
      <c r="D2408" s="218"/>
      <c r="E2408" s="334" t="s">
        <v>23447</v>
      </c>
      <c r="F2408" s="306">
        <f t="shared" si="37"/>
        <v>418.67267399999992</v>
      </c>
      <c r="G2408" s="335">
        <v>10.02</v>
      </c>
    </row>
    <row r="2409" spans="1:7" ht="15">
      <c r="A2409" s="334" t="s">
        <v>3827</v>
      </c>
      <c r="B2409" s="334" t="s">
        <v>3828</v>
      </c>
      <c r="C2409" s="218"/>
      <c r="D2409" s="218"/>
      <c r="E2409" s="334" t="s">
        <v>23447</v>
      </c>
      <c r="F2409" s="306">
        <f t="shared" si="37"/>
        <v>227.72116499999998</v>
      </c>
      <c r="G2409" s="335">
        <v>5.45</v>
      </c>
    </row>
    <row r="2410" spans="1:7" ht="15">
      <c r="A2410" s="334" t="s">
        <v>3829</v>
      </c>
      <c r="B2410" s="334" t="s">
        <v>3830</v>
      </c>
      <c r="C2410" s="218"/>
      <c r="D2410" s="218"/>
      <c r="E2410" s="334" t="s">
        <v>23447</v>
      </c>
      <c r="F2410" s="306">
        <f t="shared" si="37"/>
        <v>1056.7097729999998</v>
      </c>
      <c r="G2410" s="335">
        <v>25.29</v>
      </c>
    </row>
    <row r="2411" spans="1:7" ht="15">
      <c r="A2411" s="334" t="s">
        <v>3831</v>
      </c>
      <c r="B2411" s="334" t="s">
        <v>3832</v>
      </c>
      <c r="C2411" s="218"/>
      <c r="D2411" s="218"/>
      <c r="E2411" s="334" t="s">
        <v>23447</v>
      </c>
      <c r="F2411" s="306">
        <f t="shared" si="37"/>
        <v>1185.8214059999998</v>
      </c>
      <c r="G2411" s="335">
        <v>28.38</v>
      </c>
    </row>
    <row r="2412" spans="1:7" ht="15">
      <c r="A2412" s="334" t="s">
        <v>3833</v>
      </c>
      <c r="B2412" s="334" t="s">
        <v>3834</v>
      </c>
      <c r="C2412" s="218"/>
      <c r="D2412" s="218"/>
      <c r="E2412" s="334" t="s">
        <v>23447</v>
      </c>
      <c r="F2412" s="306">
        <f t="shared" si="37"/>
        <v>1315.7687129999997</v>
      </c>
      <c r="G2412" s="335">
        <v>31.49</v>
      </c>
    </row>
    <row r="2413" spans="1:7" ht="15">
      <c r="A2413" s="334" t="s">
        <v>3835</v>
      </c>
      <c r="B2413" s="334" t="s">
        <v>3836</v>
      </c>
      <c r="C2413" s="218"/>
      <c r="D2413" s="218"/>
      <c r="E2413" s="334" t="s">
        <v>23447</v>
      </c>
      <c r="F2413" s="306">
        <f t="shared" si="37"/>
        <v>1056.7097729999998</v>
      </c>
      <c r="G2413" s="335">
        <v>25.29</v>
      </c>
    </row>
    <row r="2414" spans="1:7" ht="15">
      <c r="A2414" s="334" t="s">
        <v>3837</v>
      </c>
      <c r="B2414" s="334" t="s">
        <v>3838</v>
      </c>
      <c r="C2414" s="218"/>
      <c r="D2414" s="218"/>
      <c r="E2414" s="334" t="s">
        <v>23447</v>
      </c>
      <c r="F2414" s="306">
        <f t="shared" si="37"/>
        <v>1056.7097729999998</v>
      </c>
      <c r="G2414" s="335">
        <v>25.29</v>
      </c>
    </row>
    <row r="2415" spans="1:7" ht="15">
      <c r="A2415" s="334" t="s">
        <v>3839</v>
      </c>
      <c r="B2415" s="334" t="s">
        <v>3840</v>
      </c>
      <c r="C2415" s="218"/>
      <c r="D2415" s="218"/>
      <c r="E2415" s="334" t="s">
        <v>23447</v>
      </c>
      <c r="F2415" s="306">
        <f t="shared" si="37"/>
        <v>1056.7097729999998</v>
      </c>
      <c r="G2415" s="335">
        <v>25.29</v>
      </c>
    </row>
    <row r="2416" spans="1:7" ht="15">
      <c r="A2416" s="334" t="s">
        <v>3841</v>
      </c>
      <c r="B2416" s="334" t="s">
        <v>3842</v>
      </c>
      <c r="C2416" s="218"/>
      <c r="D2416" s="218"/>
      <c r="E2416" s="334" t="s">
        <v>23447</v>
      </c>
      <c r="F2416" s="306">
        <f t="shared" si="37"/>
        <v>1056.7097729999998</v>
      </c>
      <c r="G2416" s="335">
        <v>25.29</v>
      </c>
    </row>
    <row r="2417" spans="1:7" ht="15">
      <c r="A2417" s="334" t="s">
        <v>3843</v>
      </c>
      <c r="B2417" s="334" t="s">
        <v>3844</v>
      </c>
      <c r="C2417" s="218"/>
      <c r="D2417" s="218"/>
      <c r="E2417" s="334" t="s">
        <v>23447</v>
      </c>
      <c r="F2417" s="306">
        <f t="shared" si="37"/>
        <v>1056.7097729999998</v>
      </c>
      <c r="G2417" s="335">
        <v>25.29</v>
      </c>
    </row>
    <row r="2418" spans="1:7" ht="15">
      <c r="A2418" s="334" t="s">
        <v>3845</v>
      </c>
      <c r="B2418" s="334" t="s">
        <v>3846</v>
      </c>
      <c r="C2418" s="218"/>
      <c r="D2418" s="218"/>
      <c r="E2418" s="334" t="s">
        <v>23447</v>
      </c>
      <c r="F2418" s="306">
        <f t="shared" si="37"/>
        <v>1056.7097729999998</v>
      </c>
      <c r="G2418" s="335">
        <v>25.29</v>
      </c>
    </row>
    <row r="2419" spans="1:7" ht="15">
      <c r="A2419" s="334" t="s">
        <v>3847</v>
      </c>
      <c r="B2419" s="334" t="s">
        <v>3848</v>
      </c>
      <c r="C2419" s="218"/>
      <c r="D2419" s="218"/>
      <c r="E2419" s="334" t="s">
        <v>23447</v>
      </c>
      <c r="F2419" s="306">
        <f t="shared" si="37"/>
        <v>1056.7097729999998</v>
      </c>
      <c r="G2419" s="335">
        <v>25.29</v>
      </c>
    </row>
    <row r="2420" spans="1:7" ht="15">
      <c r="A2420" s="334" t="s">
        <v>3849</v>
      </c>
      <c r="B2420" s="334" t="s">
        <v>3850</v>
      </c>
      <c r="C2420" s="218"/>
      <c r="D2420" s="218"/>
      <c r="E2420" s="334" t="s">
        <v>23447</v>
      </c>
      <c r="F2420" s="306">
        <f t="shared" si="37"/>
        <v>1056.7097729999998</v>
      </c>
      <c r="G2420" s="335">
        <v>25.29</v>
      </c>
    </row>
    <row r="2421" spans="1:7" ht="15">
      <c r="A2421" s="334" t="s">
        <v>3851</v>
      </c>
      <c r="B2421" s="334" t="s">
        <v>3852</v>
      </c>
      <c r="C2421" s="218"/>
      <c r="D2421" s="218"/>
      <c r="E2421" s="334" t="s">
        <v>23447</v>
      </c>
      <c r="F2421" s="306">
        <f t="shared" si="37"/>
        <v>1056.7097729999998</v>
      </c>
      <c r="G2421" s="335">
        <v>25.29</v>
      </c>
    </row>
    <row r="2422" spans="1:7" ht="15">
      <c r="A2422" s="334" t="s">
        <v>3853</v>
      </c>
      <c r="B2422" s="334" t="s">
        <v>3854</v>
      </c>
      <c r="C2422" s="218"/>
      <c r="D2422" s="218"/>
      <c r="E2422" s="334" t="s">
        <v>23447</v>
      </c>
      <c r="F2422" s="306">
        <f t="shared" si="37"/>
        <v>1056.7097729999998</v>
      </c>
      <c r="G2422" s="335">
        <v>25.29</v>
      </c>
    </row>
    <row r="2423" spans="1:7" ht="15">
      <c r="A2423" s="334" t="s">
        <v>3855</v>
      </c>
      <c r="B2423" s="334" t="s">
        <v>3856</v>
      </c>
      <c r="C2423" s="218"/>
      <c r="D2423" s="218"/>
      <c r="E2423" s="334" t="s">
        <v>23447</v>
      </c>
      <c r="F2423" s="306">
        <f t="shared" si="37"/>
        <v>1056.7097729999998</v>
      </c>
      <c r="G2423" s="335">
        <v>25.29</v>
      </c>
    </row>
    <row r="2424" spans="1:7" ht="15">
      <c r="A2424" s="334" t="s">
        <v>3857</v>
      </c>
      <c r="B2424" s="334" t="s">
        <v>3858</v>
      </c>
      <c r="C2424" s="218"/>
      <c r="D2424" s="218"/>
      <c r="E2424" s="334" t="s">
        <v>23447</v>
      </c>
      <c r="F2424" s="306">
        <f t="shared" si="37"/>
        <v>1056.7097729999998</v>
      </c>
      <c r="G2424" s="335">
        <v>25.29</v>
      </c>
    </row>
    <row r="2425" spans="1:7" ht="15">
      <c r="A2425" s="334" t="s">
        <v>3859</v>
      </c>
      <c r="B2425" s="334" t="s">
        <v>3860</v>
      </c>
      <c r="C2425" s="218"/>
      <c r="D2425" s="218"/>
      <c r="E2425" s="334" t="s">
        <v>23447</v>
      </c>
      <c r="F2425" s="306">
        <f t="shared" si="37"/>
        <v>1056.7097729999998</v>
      </c>
      <c r="G2425" s="335">
        <v>25.29</v>
      </c>
    </row>
    <row r="2426" spans="1:7" ht="15">
      <c r="A2426" s="334" t="s">
        <v>3861</v>
      </c>
      <c r="B2426" s="334" t="s">
        <v>3862</v>
      </c>
      <c r="C2426" s="218"/>
      <c r="D2426" s="218"/>
      <c r="E2426" s="334" t="s">
        <v>23447</v>
      </c>
      <c r="F2426" s="306">
        <f t="shared" si="37"/>
        <v>1056.7097729999998</v>
      </c>
      <c r="G2426" s="335">
        <v>25.29</v>
      </c>
    </row>
    <row r="2427" spans="1:7" ht="15">
      <c r="A2427" s="334" t="s">
        <v>3863</v>
      </c>
      <c r="B2427" s="334" t="s">
        <v>3864</v>
      </c>
      <c r="C2427" s="218"/>
      <c r="D2427" s="218"/>
      <c r="E2427" s="334" t="s">
        <v>23447</v>
      </c>
      <c r="F2427" s="306">
        <f t="shared" si="37"/>
        <v>551.54483999999991</v>
      </c>
      <c r="G2427" s="335">
        <v>13.2</v>
      </c>
    </row>
    <row r="2428" spans="1:7" ht="15">
      <c r="A2428" s="334" t="s">
        <v>3865</v>
      </c>
      <c r="B2428" s="334" t="s">
        <v>3866</v>
      </c>
      <c r="C2428" s="218"/>
      <c r="D2428" s="218"/>
      <c r="E2428" s="334" t="s">
        <v>23447</v>
      </c>
      <c r="F2428" s="306">
        <f t="shared" si="37"/>
        <v>121.59056699999999</v>
      </c>
      <c r="G2428" s="335">
        <v>2.91</v>
      </c>
    </row>
    <row r="2429" spans="1:7" ht="15">
      <c r="A2429" s="334" t="s">
        <v>3867</v>
      </c>
      <c r="B2429" s="334" t="s">
        <v>3868</v>
      </c>
      <c r="C2429" s="218"/>
      <c r="D2429" s="218"/>
      <c r="E2429" s="334" t="s">
        <v>23447</v>
      </c>
      <c r="F2429" s="306">
        <f t="shared" si="37"/>
        <v>121.59056699999999</v>
      </c>
      <c r="G2429" s="335">
        <v>2.91</v>
      </c>
    </row>
    <row r="2430" spans="1:7" ht="15">
      <c r="A2430" s="334" t="s">
        <v>3869</v>
      </c>
      <c r="B2430" s="334" t="s">
        <v>3870</v>
      </c>
      <c r="C2430" s="218"/>
      <c r="D2430" s="218"/>
      <c r="E2430" s="334" t="s">
        <v>23447</v>
      </c>
      <c r="F2430" s="306">
        <f t="shared" si="37"/>
        <v>790.96544099999994</v>
      </c>
      <c r="G2430" s="335">
        <v>18.93</v>
      </c>
    </row>
    <row r="2431" spans="1:7" ht="15">
      <c r="A2431" s="334" t="s">
        <v>22288</v>
      </c>
      <c r="B2431" s="334" t="s">
        <v>22289</v>
      </c>
      <c r="C2431" s="218"/>
      <c r="D2431" s="218"/>
      <c r="E2431" s="334" t="s">
        <v>23447</v>
      </c>
      <c r="F2431" s="306">
        <f t="shared" si="37"/>
        <v>113.23382699999999</v>
      </c>
      <c r="G2431" s="335">
        <v>2.71</v>
      </c>
    </row>
    <row r="2432" spans="1:7" ht="15">
      <c r="A2432" s="334" t="s">
        <v>22290</v>
      </c>
      <c r="B2432" s="334" t="s">
        <v>22291</v>
      </c>
      <c r="C2432" s="218"/>
      <c r="D2432" s="218"/>
      <c r="E2432" s="334" t="s">
        <v>23447</v>
      </c>
      <c r="F2432" s="306">
        <f t="shared" si="37"/>
        <v>440.40019799999993</v>
      </c>
      <c r="G2432" s="335">
        <v>10.54</v>
      </c>
    </row>
    <row r="2433" spans="1:7" ht="15">
      <c r="A2433" s="334" t="s">
        <v>22292</v>
      </c>
      <c r="B2433" s="334" t="s">
        <v>22293</v>
      </c>
      <c r="C2433" s="218"/>
      <c r="D2433" s="218"/>
      <c r="E2433" s="334" t="s">
        <v>23447</v>
      </c>
      <c r="F2433" s="306">
        <f t="shared" si="37"/>
        <v>113.23382699999999</v>
      </c>
      <c r="G2433" s="335">
        <v>2.71</v>
      </c>
    </row>
    <row r="2434" spans="1:7" ht="15">
      <c r="A2434" s="334" t="s">
        <v>3871</v>
      </c>
      <c r="B2434" s="334" t="s">
        <v>3872</v>
      </c>
      <c r="C2434" s="218"/>
      <c r="D2434" s="218"/>
      <c r="E2434" s="334" t="s">
        <v>23447</v>
      </c>
      <c r="F2434" s="306">
        <f t="shared" si="37"/>
        <v>437.47533899999996</v>
      </c>
      <c r="G2434" s="335">
        <v>10.47</v>
      </c>
    </row>
    <row r="2435" spans="1:7" ht="15">
      <c r="A2435" s="334" t="s">
        <v>3873</v>
      </c>
      <c r="B2435" s="334" t="s">
        <v>3874</v>
      </c>
      <c r="C2435" s="218"/>
      <c r="D2435" s="218"/>
      <c r="E2435" s="334" t="s">
        <v>23447</v>
      </c>
      <c r="F2435" s="306">
        <f t="shared" si="37"/>
        <v>437.47533899999996</v>
      </c>
      <c r="G2435" s="335">
        <v>10.47</v>
      </c>
    </row>
    <row r="2436" spans="1:7" ht="15">
      <c r="A2436" s="334" t="s">
        <v>3875</v>
      </c>
      <c r="B2436" s="334" t="s">
        <v>3876</v>
      </c>
      <c r="C2436" s="218"/>
      <c r="D2436" s="218"/>
      <c r="E2436" s="334" t="s">
        <v>23447</v>
      </c>
      <c r="F2436" s="306">
        <f t="shared" ref="F2436:F2499" si="38">G2436*$G$1</f>
        <v>1303.6514399999999</v>
      </c>
      <c r="G2436" s="335">
        <v>31.2</v>
      </c>
    </row>
    <row r="2437" spans="1:7" ht="15">
      <c r="A2437" s="334" t="s">
        <v>3877</v>
      </c>
      <c r="B2437" s="334" t="s">
        <v>3878</v>
      </c>
      <c r="C2437" s="218"/>
      <c r="D2437" s="218"/>
      <c r="E2437" s="334" t="s">
        <v>23447</v>
      </c>
      <c r="F2437" s="306">
        <f t="shared" si="38"/>
        <v>953.08619699999986</v>
      </c>
      <c r="G2437" s="335">
        <v>22.81</v>
      </c>
    </row>
    <row r="2438" spans="1:7" ht="15">
      <c r="A2438" s="334" t="s">
        <v>3879</v>
      </c>
      <c r="B2438" s="334" t="s">
        <v>3880</v>
      </c>
      <c r="C2438" s="218"/>
      <c r="D2438" s="218"/>
      <c r="E2438" s="334" t="s">
        <v>23447</v>
      </c>
      <c r="F2438" s="306">
        <f t="shared" si="38"/>
        <v>696.53427899999997</v>
      </c>
      <c r="G2438" s="335">
        <v>16.670000000000002</v>
      </c>
    </row>
    <row r="2439" spans="1:7" ht="15">
      <c r="A2439" s="334" t="s">
        <v>3881</v>
      </c>
      <c r="B2439" s="334" t="s">
        <v>3882</v>
      </c>
      <c r="C2439" s="218"/>
      <c r="D2439" s="218"/>
      <c r="E2439" s="334" t="s">
        <v>23447</v>
      </c>
      <c r="F2439" s="306">
        <f t="shared" si="38"/>
        <v>696.53427899999997</v>
      </c>
      <c r="G2439" s="335">
        <v>16.670000000000002</v>
      </c>
    </row>
    <row r="2440" spans="1:7" ht="15">
      <c r="A2440" s="334" t="s">
        <v>3883</v>
      </c>
      <c r="B2440" s="334" t="s">
        <v>3884</v>
      </c>
      <c r="C2440" s="218"/>
      <c r="D2440" s="218"/>
      <c r="E2440" s="334" t="s">
        <v>23447</v>
      </c>
      <c r="F2440" s="306">
        <f t="shared" si="38"/>
        <v>696.53427899999997</v>
      </c>
      <c r="G2440" s="335">
        <v>16.670000000000002</v>
      </c>
    </row>
    <row r="2441" spans="1:7" ht="15">
      <c r="A2441" s="334" t="s">
        <v>3885</v>
      </c>
      <c r="B2441" s="334" t="s">
        <v>3886</v>
      </c>
      <c r="C2441" s="218"/>
      <c r="D2441" s="218"/>
      <c r="E2441" s="334" t="s">
        <v>23447</v>
      </c>
      <c r="F2441" s="306">
        <f t="shared" si="38"/>
        <v>696.53427899999997</v>
      </c>
      <c r="G2441" s="335">
        <v>16.670000000000002</v>
      </c>
    </row>
    <row r="2442" spans="1:7" ht="15">
      <c r="A2442" s="334" t="s">
        <v>3887</v>
      </c>
      <c r="B2442" s="334" t="s">
        <v>3888</v>
      </c>
      <c r="C2442" s="218"/>
      <c r="D2442" s="218"/>
      <c r="E2442" s="334" t="s">
        <v>23447</v>
      </c>
      <c r="F2442" s="306">
        <f t="shared" si="38"/>
        <v>696.53427899999997</v>
      </c>
      <c r="G2442" s="335">
        <v>16.670000000000002</v>
      </c>
    </row>
    <row r="2443" spans="1:7" ht="15">
      <c r="A2443" s="334" t="s">
        <v>3889</v>
      </c>
      <c r="B2443" s="334" t="s">
        <v>3890</v>
      </c>
      <c r="C2443" s="218"/>
      <c r="D2443" s="218"/>
      <c r="E2443" s="334" t="s">
        <v>23447</v>
      </c>
      <c r="F2443" s="306">
        <f t="shared" si="38"/>
        <v>696.53427899999997</v>
      </c>
      <c r="G2443" s="335">
        <v>16.670000000000002</v>
      </c>
    </row>
    <row r="2444" spans="1:7" ht="15">
      <c r="A2444" s="334" t="s">
        <v>3891</v>
      </c>
      <c r="B2444" s="334" t="s">
        <v>3892</v>
      </c>
      <c r="C2444" s="218"/>
      <c r="D2444" s="218"/>
      <c r="E2444" s="334" t="s">
        <v>23447</v>
      </c>
      <c r="F2444" s="306">
        <f t="shared" si="38"/>
        <v>496.80819299999996</v>
      </c>
      <c r="G2444" s="335">
        <v>11.89</v>
      </c>
    </row>
    <row r="2445" spans="1:7" ht="15">
      <c r="A2445" s="334" t="s">
        <v>3893</v>
      </c>
      <c r="B2445" s="334" t="s">
        <v>3894</v>
      </c>
      <c r="C2445" s="218"/>
      <c r="D2445" s="218"/>
      <c r="E2445" s="334" t="s">
        <v>23447</v>
      </c>
      <c r="F2445" s="306">
        <f t="shared" si="38"/>
        <v>496.80819299999996</v>
      </c>
      <c r="G2445" s="335">
        <v>11.89</v>
      </c>
    </row>
    <row r="2446" spans="1:7" ht="15">
      <c r="A2446" s="334" t="s">
        <v>3895</v>
      </c>
      <c r="B2446" s="334" t="s">
        <v>3896</v>
      </c>
      <c r="C2446" s="218"/>
      <c r="D2446" s="218"/>
      <c r="E2446" s="334" t="s">
        <v>23447</v>
      </c>
      <c r="F2446" s="306">
        <f t="shared" si="38"/>
        <v>496.80819299999996</v>
      </c>
      <c r="G2446" s="335">
        <v>11.89</v>
      </c>
    </row>
    <row r="2447" spans="1:7" ht="15">
      <c r="A2447" s="334" t="s">
        <v>3897</v>
      </c>
      <c r="B2447" s="334" t="s">
        <v>3898</v>
      </c>
      <c r="C2447" s="218"/>
      <c r="D2447" s="218"/>
      <c r="E2447" s="334" t="s">
        <v>23447</v>
      </c>
      <c r="F2447" s="306">
        <f t="shared" si="38"/>
        <v>496.80819299999996</v>
      </c>
      <c r="G2447" s="335">
        <v>11.89</v>
      </c>
    </row>
    <row r="2448" spans="1:7" ht="15">
      <c r="A2448" s="334" t="s">
        <v>22294</v>
      </c>
      <c r="B2448" s="334" t="s">
        <v>22295</v>
      </c>
      <c r="C2448" s="218"/>
      <c r="D2448" s="218"/>
      <c r="E2448" s="334" t="s">
        <v>23447</v>
      </c>
      <c r="F2448" s="306">
        <f t="shared" si="38"/>
        <v>1203.3705599999998</v>
      </c>
      <c r="G2448" s="335">
        <v>28.8</v>
      </c>
    </row>
    <row r="2449" spans="1:7" ht="15">
      <c r="A2449" s="334" t="s">
        <v>22296</v>
      </c>
      <c r="B2449" s="334" t="s">
        <v>22297</v>
      </c>
      <c r="C2449" s="218"/>
      <c r="D2449" s="218"/>
      <c r="E2449" s="334" t="s">
        <v>23447</v>
      </c>
      <c r="F2449" s="306">
        <f t="shared" si="38"/>
        <v>907.12412699999993</v>
      </c>
      <c r="G2449" s="335">
        <v>21.71</v>
      </c>
    </row>
    <row r="2450" spans="1:7" ht="15">
      <c r="A2450" s="334" t="s">
        <v>22298</v>
      </c>
      <c r="B2450" s="334" t="s">
        <v>22299</v>
      </c>
      <c r="C2450" s="218"/>
      <c r="D2450" s="218"/>
      <c r="E2450" s="334" t="s">
        <v>23447</v>
      </c>
      <c r="F2450" s="306">
        <f t="shared" si="38"/>
        <v>750.43525199999999</v>
      </c>
      <c r="G2450" s="335">
        <v>17.96</v>
      </c>
    </row>
    <row r="2451" spans="1:7" ht="15">
      <c r="A2451" s="334" t="s">
        <v>22300</v>
      </c>
      <c r="B2451" s="334" t="s">
        <v>22301</v>
      </c>
      <c r="C2451" s="218"/>
      <c r="D2451" s="218"/>
      <c r="E2451" s="334" t="s">
        <v>23447</v>
      </c>
      <c r="F2451" s="306">
        <f t="shared" si="38"/>
        <v>601.68527999999992</v>
      </c>
      <c r="G2451" s="335">
        <v>14.4</v>
      </c>
    </row>
    <row r="2452" spans="1:7" ht="15">
      <c r="A2452" s="334" t="s">
        <v>22302</v>
      </c>
      <c r="B2452" s="334" t="s">
        <v>22303</v>
      </c>
      <c r="C2452" s="218"/>
      <c r="D2452" s="218"/>
      <c r="E2452" s="334" t="s">
        <v>23447</v>
      </c>
      <c r="F2452" s="306">
        <f t="shared" si="38"/>
        <v>1203.3705599999998</v>
      </c>
      <c r="G2452" s="335">
        <v>28.8</v>
      </c>
    </row>
    <row r="2453" spans="1:7" ht="15">
      <c r="A2453" s="334" t="s">
        <v>22304</v>
      </c>
      <c r="B2453" s="334" t="s">
        <v>22305</v>
      </c>
      <c r="C2453" s="218"/>
      <c r="D2453" s="218"/>
      <c r="E2453" s="334" t="s">
        <v>23447</v>
      </c>
      <c r="F2453" s="306">
        <f t="shared" si="38"/>
        <v>1203.3705599999998</v>
      </c>
      <c r="G2453" s="335">
        <v>28.8</v>
      </c>
    </row>
    <row r="2454" spans="1:7" ht="15">
      <c r="A2454" s="334" t="s">
        <v>22306</v>
      </c>
      <c r="B2454" s="334" t="s">
        <v>22307</v>
      </c>
      <c r="C2454" s="218"/>
      <c r="D2454" s="218"/>
      <c r="E2454" s="334" t="s">
        <v>23447</v>
      </c>
      <c r="F2454" s="306">
        <f t="shared" si="38"/>
        <v>1203.3705599999998</v>
      </c>
      <c r="G2454" s="335">
        <v>28.8</v>
      </c>
    </row>
    <row r="2455" spans="1:7" ht="15">
      <c r="A2455" s="334" t="s">
        <v>22308</v>
      </c>
      <c r="B2455" s="334" t="s">
        <v>22309</v>
      </c>
      <c r="C2455" s="218"/>
      <c r="D2455" s="218"/>
      <c r="E2455" s="334" t="s">
        <v>23447</v>
      </c>
      <c r="F2455" s="306">
        <f t="shared" si="38"/>
        <v>1203.3705599999998</v>
      </c>
      <c r="G2455" s="335">
        <v>28.8</v>
      </c>
    </row>
    <row r="2456" spans="1:7" ht="15">
      <c r="A2456" s="334" t="s">
        <v>22310</v>
      </c>
      <c r="B2456" s="334" t="s">
        <v>22311</v>
      </c>
      <c r="C2456" s="218"/>
      <c r="D2456" s="218"/>
      <c r="E2456" s="334" t="s">
        <v>23447</v>
      </c>
      <c r="F2456" s="306">
        <f t="shared" si="38"/>
        <v>1203.3705599999998</v>
      </c>
      <c r="G2456" s="335">
        <v>28.8</v>
      </c>
    </row>
    <row r="2457" spans="1:7" ht="15">
      <c r="A2457" s="334" t="s">
        <v>22312</v>
      </c>
      <c r="B2457" s="334" t="s">
        <v>22313</v>
      </c>
      <c r="C2457" s="218"/>
      <c r="D2457" s="218"/>
      <c r="E2457" s="334" t="s">
        <v>23447</v>
      </c>
      <c r="F2457" s="306">
        <f t="shared" si="38"/>
        <v>1203.3705599999998</v>
      </c>
      <c r="G2457" s="335">
        <v>28.8</v>
      </c>
    </row>
    <row r="2458" spans="1:7" ht="15">
      <c r="A2458" s="334" t="s">
        <v>22314</v>
      </c>
      <c r="B2458" s="334" t="s">
        <v>22315</v>
      </c>
      <c r="C2458" s="218"/>
      <c r="D2458" s="218"/>
      <c r="E2458" s="334" t="s">
        <v>23447</v>
      </c>
      <c r="F2458" s="306">
        <f t="shared" si="38"/>
        <v>1187.0749169999999</v>
      </c>
      <c r="G2458" s="335">
        <v>28.41</v>
      </c>
    </row>
    <row r="2459" spans="1:7" ht="15">
      <c r="A2459" s="334" t="s">
        <v>22316</v>
      </c>
      <c r="B2459" s="334" t="s">
        <v>22317</v>
      </c>
      <c r="C2459" s="218"/>
      <c r="D2459" s="218"/>
      <c r="E2459" s="334" t="s">
        <v>23447</v>
      </c>
      <c r="F2459" s="306">
        <f t="shared" si="38"/>
        <v>1667.1696299999999</v>
      </c>
      <c r="G2459" s="335">
        <v>39.9</v>
      </c>
    </row>
    <row r="2460" spans="1:7" ht="15">
      <c r="A2460" s="334" t="s">
        <v>22318</v>
      </c>
      <c r="B2460" s="334" t="s">
        <v>22319</v>
      </c>
      <c r="C2460" s="218"/>
      <c r="D2460" s="218"/>
      <c r="E2460" s="334" t="s">
        <v>23447</v>
      </c>
      <c r="F2460" s="306">
        <f t="shared" si="38"/>
        <v>1574.4098159999999</v>
      </c>
      <c r="G2460" s="335">
        <v>37.68</v>
      </c>
    </row>
    <row r="2461" spans="1:7" ht="15">
      <c r="A2461" s="334" t="s">
        <v>22320</v>
      </c>
      <c r="B2461" s="334" t="s">
        <v>22321</v>
      </c>
      <c r="C2461" s="218"/>
      <c r="D2461" s="218"/>
      <c r="E2461" s="334" t="s">
        <v>23447</v>
      </c>
      <c r="F2461" s="306">
        <f t="shared" si="38"/>
        <v>951.41484899999989</v>
      </c>
      <c r="G2461" s="335">
        <v>22.77</v>
      </c>
    </row>
    <row r="2462" spans="1:7" ht="15">
      <c r="A2462" s="334" t="s">
        <v>22322</v>
      </c>
      <c r="B2462" s="334" t="s">
        <v>22323</v>
      </c>
      <c r="C2462" s="218"/>
      <c r="D2462" s="218"/>
      <c r="E2462" s="334" t="s">
        <v>23447</v>
      </c>
      <c r="F2462" s="306">
        <f t="shared" si="38"/>
        <v>1152.812283</v>
      </c>
      <c r="G2462" s="335">
        <v>27.59</v>
      </c>
    </row>
    <row r="2463" spans="1:7" ht="15">
      <c r="A2463" s="334" t="s">
        <v>22324</v>
      </c>
      <c r="B2463" s="334" t="s">
        <v>22325</v>
      </c>
      <c r="C2463" s="218"/>
      <c r="D2463" s="218"/>
      <c r="E2463" s="334" t="s">
        <v>23447</v>
      </c>
      <c r="F2463" s="306">
        <f t="shared" si="38"/>
        <v>1528.0299089999999</v>
      </c>
      <c r="G2463" s="335">
        <v>36.57</v>
      </c>
    </row>
    <row r="2464" spans="1:7" ht="15">
      <c r="A2464" s="334" t="s">
        <v>3899</v>
      </c>
      <c r="B2464" s="334" t="s">
        <v>3900</v>
      </c>
      <c r="C2464" s="218"/>
      <c r="D2464" s="218"/>
      <c r="E2464" s="334" t="s">
        <v>23447</v>
      </c>
      <c r="F2464" s="306">
        <f t="shared" si="38"/>
        <v>664.77866699999993</v>
      </c>
      <c r="G2464" s="335">
        <v>15.91</v>
      </c>
    </row>
    <row r="2465" spans="1:7" ht="15">
      <c r="A2465" s="334" t="s">
        <v>3901</v>
      </c>
      <c r="B2465" s="334" t="s">
        <v>3902</v>
      </c>
      <c r="C2465" s="218"/>
      <c r="D2465" s="218"/>
      <c r="E2465" s="334" t="s">
        <v>23447</v>
      </c>
      <c r="F2465" s="306">
        <f t="shared" si="38"/>
        <v>664.77866699999993</v>
      </c>
      <c r="G2465" s="335">
        <v>15.91</v>
      </c>
    </row>
    <row r="2466" spans="1:7" ht="15">
      <c r="A2466" s="334" t="s">
        <v>3903</v>
      </c>
      <c r="B2466" s="334" t="s">
        <v>3904</v>
      </c>
      <c r="C2466" s="218"/>
      <c r="D2466" s="218"/>
      <c r="E2466" s="334" t="s">
        <v>23447</v>
      </c>
      <c r="F2466" s="306">
        <f t="shared" si="38"/>
        <v>664.77866699999993</v>
      </c>
      <c r="G2466" s="335">
        <v>15.91</v>
      </c>
    </row>
    <row r="2467" spans="1:7" ht="15">
      <c r="A2467" s="334" t="s">
        <v>3905</v>
      </c>
      <c r="B2467" s="334" t="s">
        <v>3906</v>
      </c>
      <c r="C2467" s="218"/>
      <c r="D2467" s="218"/>
      <c r="E2467" s="334" t="s">
        <v>23447</v>
      </c>
      <c r="F2467" s="306">
        <f t="shared" si="38"/>
        <v>664.77866699999993</v>
      </c>
      <c r="G2467" s="335">
        <v>15.91</v>
      </c>
    </row>
    <row r="2468" spans="1:7" ht="15">
      <c r="A2468" s="334" t="s">
        <v>3907</v>
      </c>
      <c r="B2468" s="334" t="s">
        <v>3908</v>
      </c>
      <c r="C2468" s="218"/>
      <c r="D2468" s="218"/>
      <c r="E2468" s="334" t="s">
        <v>23447</v>
      </c>
      <c r="F2468" s="306">
        <f t="shared" si="38"/>
        <v>664.77866699999993</v>
      </c>
      <c r="G2468" s="335">
        <v>15.91</v>
      </c>
    </row>
    <row r="2469" spans="1:7" ht="15">
      <c r="A2469" s="334" t="s">
        <v>22326</v>
      </c>
      <c r="B2469" s="334" t="s">
        <v>22327</v>
      </c>
      <c r="C2469" s="218"/>
      <c r="D2469" s="218"/>
      <c r="E2469" s="334" t="s">
        <v>23447</v>
      </c>
      <c r="F2469" s="306">
        <f t="shared" si="38"/>
        <v>664.77866699999993</v>
      </c>
      <c r="G2469" s="335">
        <v>15.91</v>
      </c>
    </row>
    <row r="2470" spans="1:7" ht="15">
      <c r="A2470" s="334" t="s">
        <v>22328</v>
      </c>
      <c r="B2470" s="334" t="s">
        <v>22329</v>
      </c>
      <c r="C2470" s="218"/>
      <c r="D2470" s="218"/>
      <c r="E2470" s="334" t="s">
        <v>23447</v>
      </c>
      <c r="F2470" s="306">
        <f t="shared" si="38"/>
        <v>664.77866699999993</v>
      </c>
      <c r="G2470" s="335">
        <v>15.91</v>
      </c>
    </row>
    <row r="2471" spans="1:7" ht="15">
      <c r="A2471" s="334" t="s">
        <v>22330</v>
      </c>
      <c r="B2471" s="334" t="s">
        <v>22331</v>
      </c>
      <c r="C2471" s="218"/>
      <c r="D2471" s="218"/>
      <c r="E2471" s="334" t="s">
        <v>23447</v>
      </c>
      <c r="F2471" s="306">
        <f t="shared" si="38"/>
        <v>664.77866699999993</v>
      </c>
      <c r="G2471" s="335">
        <v>15.91</v>
      </c>
    </row>
    <row r="2472" spans="1:7" ht="15">
      <c r="A2472" s="334" t="s">
        <v>22332</v>
      </c>
      <c r="B2472" s="334" t="s">
        <v>22333</v>
      </c>
      <c r="C2472" s="218"/>
      <c r="D2472" s="218"/>
      <c r="E2472" s="334" t="s">
        <v>23447</v>
      </c>
      <c r="F2472" s="306">
        <f t="shared" si="38"/>
        <v>664.77866699999993</v>
      </c>
      <c r="G2472" s="335">
        <v>15.91</v>
      </c>
    </row>
    <row r="2473" spans="1:7" ht="15">
      <c r="A2473" s="334" t="s">
        <v>22334</v>
      </c>
      <c r="B2473" s="334" t="s">
        <v>22335</v>
      </c>
      <c r="C2473" s="218"/>
      <c r="D2473" s="218"/>
      <c r="E2473" s="334" t="s">
        <v>23447</v>
      </c>
      <c r="F2473" s="306">
        <f t="shared" si="38"/>
        <v>664.77866699999993</v>
      </c>
      <c r="G2473" s="335">
        <v>15.91</v>
      </c>
    </row>
    <row r="2474" spans="1:7" ht="15">
      <c r="A2474" s="334" t="s">
        <v>22336</v>
      </c>
      <c r="B2474" s="334" t="s">
        <v>22337</v>
      </c>
      <c r="C2474" s="218"/>
      <c r="D2474" s="218"/>
      <c r="E2474" s="334" t="s">
        <v>23447</v>
      </c>
      <c r="F2474" s="306">
        <f t="shared" si="38"/>
        <v>664.77866699999993</v>
      </c>
      <c r="G2474" s="335">
        <v>15.91</v>
      </c>
    </row>
    <row r="2475" spans="1:7" ht="15">
      <c r="A2475" s="334" t="s">
        <v>22338</v>
      </c>
      <c r="B2475" s="334" t="s">
        <v>22339</v>
      </c>
      <c r="C2475" s="218"/>
      <c r="D2475" s="218"/>
      <c r="E2475" s="334" t="s">
        <v>23447</v>
      </c>
      <c r="F2475" s="306">
        <f t="shared" si="38"/>
        <v>664.77866699999993</v>
      </c>
      <c r="G2475" s="335">
        <v>15.91</v>
      </c>
    </row>
    <row r="2476" spans="1:7" ht="15">
      <c r="A2476" s="334" t="s">
        <v>22340</v>
      </c>
      <c r="B2476" s="334" t="s">
        <v>22341</v>
      </c>
      <c r="C2476" s="218"/>
      <c r="D2476" s="218"/>
      <c r="E2476" s="334" t="s">
        <v>23447</v>
      </c>
      <c r="F2476" s="306">
        <f t="shared" si="38"/>
        <v>664.77866699999993</v>
      </c>
      <c r="G2476" s="335">
        <v>15.91</v>
      </c>
    </row>
    <row r="2477" spans="1:7" ht="15">
      <c r="A2477" s="334" t="s">
        <v>22342</v>
      </c>
      <c r="B2477" s="334" t="s">
        <v>22343</v>
      </c>
      <c r="C2477" s="218"/>
      <c r="D2477" s="218"/>
      <c r="E2477" s="334" t="s">
        <v>23447</v>
      </c>
      <c r="F2477" s="306">
        <f t="shared" si="38"/>
        <v>664.77866699999993</v>
      </c>
      <c r="G2477" s="335">
        <v>15.91</v>
      </c>
    </row>
    <row r="2478" spans="1:7" ht="15">
      <c r="A2478" s="334" t="s">
        <v>22344</v>
      </c>
      <c r="B2478" s="334" t="s">
        <v>22345</v>
      </c>
      <c r="C2478" s="218"/>
      <c r="D2478" s="218"/>
      <c r="E2478" s="334" t="s">
        <v>23447</v>
      </c>
      <c r="F2478" s="306">
        <f t="shared" si="38"/>
        <v>664.77866699999993</v>
      </c>
      <c r="G2478" s="335">
        <v>15.91</v>
      </c>
    </row>
    <row r="2479" spans="1:7" ht="15">
      <c r="A2479" s="334" t="s">
        <v>22346</v>
      </c>
      <c r="B2479" s="334" t="s">
        <v>22347</v>
      </c>
      <c r="C2479" s="218"/>
      <c r="D2479" s="218"/>
      <c r="E2479" s="334" t="s">
        <v>23447</v>
      </c>
      <c r="F2479" s="306">
        <f t="shared" si="38"/>
        <v>664.77866699999993</v>
      </c>
      <c r="G2479" s="335">
        <v>15.91</v>
      </c>
    </row>
    <row r="2480" spans="1:7" ht="15">
      <c r="A2480" s="334" t="s">
        <v>3909</v>
      </c>
      <c r="B2480" s="334" t="s">
        <v>3910</v>
      </c>
      <c r="C2480" s="218"/>
      <c r="D2480" s="218"/>
      <c r="E2480" s="334" t="s">
        <v>23447</v>
      </c>
      <c r="F2480" s="306">
        <f t="shared" si="38"/>
        <v>771.74493899999993</v>
      </c>
      <c r="G2480" s="335">
        <v>18.47</v>
      </c>
    </row>
    <row r="2481" spans="1:7" ht="15">
      <c r="A2481" s="334" t="s">
        <v>3911</v>
      </c>
      <c r="B2481" s="334" t="s">
        <v>3912</v>
      </c>
      <c r="C2481" s="218"/>
      <c r="D2481" s="218"/>
      <c r="E2481" s="334" t="s">
        <v>23447</v>
      </c>
      <c r="F2481" s="306">
        <f t="shared" si="38"/>
        <v>771.74493899999993</v>
      </c>
      <c r="G2481" s="335">
        <v>18.47</v>
      </c>
    </row>
    <row r="2482" spans="1:7" ht="15">
      <c r="A2482" s="334" t="s">
        <v>3913</v>
      </c>
      <c r="B2482" s="334" t="s">
        <v>3914</v>
      </c>
      <c r="C2482" s="218"/>
      <c r="D2482" s="218"/>
      <c r="E2482" s="334" t="s">
        <v>23447</v>
      </c>
      <c r="F2482" s="306">
        <f t="shared" si="38"/>
        <v>771.74493899999993</v>
      </c>
      <c r="G2482" s="335">
        <v>18.47</v>
      </c>
    </row>
    <row r="2483" spans="1:7" ht="15">
      <c r="A2483" s="334" t="s">
        <v>3915</v>
      </c>
      <c r="B2483" s="334" t="s">
        <v>3916</v>
      </c>
      <c r="C2483" s="218"/>
      <c r="D2483" s="218"/>
      <c r="E2483" s="334" t="s">
        <v>23447</v>
      </c>
      <c r="F2483" s="306">
        <f t="shared" si="38"/>
        <v>771.74493899999993</v>
      </c>
      <c r="G2483" s="335">
        <v>18.47</v>
      </c>
    </row>
    <row r="2484" spans="1:7" ht="15">
      <c r="A2484" s="334" t="s">
        <v>3917</v>
      </c>
      <c r="B2484" s="334" t="s">
        <v>3918</v>
      </c>
      <c r="C2484" s="218"/>
      <c r="D2484" s="218"/>
      <c r="E2484" s="334" t="s">
        <v>23447</v>
      </c>
      <c r="F2484" s="306">
        <f t="shared" si="38"/>
        <v>771.74493899999993</v>
      </c>
      <c r="G2484" s="335">
        <v>18.47</v>
      </c>
    </row>
    <row r="2485" spans="1:7" ht="15">
      <c r="A2485" s="334" t="s">
        <v>3919</v>
      </c>
      <c r="B2485" s="334" t="s">
        <v>3920</v>
      </c>
      <c r="C2485" s="218"/>
      <c r="D2485" s="218"/>
      <c r="E2485" s="334" t="s">
        <v>23447</v>
      </c>
      <c r="F2485" s="306">
        <f t="shared" si="38"/>
        <v>771.74493899999993</v>
      </c>
      <c r="G2485" s="335">
        <v>18.47</v>
      </c>
    </row>
    <row r="2486" spans="1:7" ht="15">
      <c r="A2486" s="334" t="s">
        <v>3921</v>
      </c>
      <c r="B2486" s="334" t="s">
        <v>3922</v>
      </c>
      <c r="C2486" s="218"/>
      <c r="D2486" s="218"/>
      <c r="E2486" s="334" t="s">
        <v>23447</v>
      </c>
      <c r="F2486" s="306">
        <f t="shared" si="38"/>
        <v>771.74493899999993</v>
      </c>
      <c r="G2486" s="335">
        <v>18.47</v>
      </c>
    </row>
    <row r="2487" spans="1:7" ht="15">
      <c r="A2487" s="334" t="s">
        <v>3923</v>
      </c>
      <c r="B2487" s="334" t="s">
        <v>3924</v>
      </c>
      <c r="C2487" s="218"/>
      <c r="D2487" s="218"/>
      <c r="E2487" s="334" t="s">
        <v>23447</v>
      </c>
      <c r="F2487" s="306">
        <f t="shared" si="38"/>
        <v>818.12484599999982</v>
      </c>
      <c r="G2487" s="335">
        <v>19.579999999999998</v>
      </c>
    </row>
    <row r="2488" spans="1:7" ht="15">
      <c r="A2488" s="334" t="s">
        <v>3925</v>
      </c>
      <c r="B2488" s="334" t="s">
        <v>3926</v>
      </c>
      <c r="C2488" s="218"/>
      <c r="D2488" s="218"/>
      <c r="E2488" s="334" t="s">
        <v>23447</v>
      </c>
      <c r="F2488" s="306">
        <f t="shared" si="38"/>
        <v>818.12484599999982</v>
      </c>
      <c r="G2488" s="335">
        <v>19.579999999999998</v>
      </c>
    </row>
    <row r="2489" spans="1:7" ht="15">
      <c r="A2489" s="334" t="s">
        <v>3927</v>
      </c>
      <c r="B2489" s="334" t="s">
        <v>3928</v>
      </c>
      <c r="C2489" s="218"/>
      <c r="D2489" s="218"/>
      <c r="E2489" s="334" t="s">
        <v>23447</v>
      </c>
      <c r="F2489" s="306">
        <f t="shared" si="38"/>
        <v>1203.3705599999998</v>
      </c>
      <c r="G2489" s="335">
        <v>28.8</v>
      </c>
    </row>
    <row r="2490" spans="1:7" ht="15">
      <c r="A2490" s="334" t="s">
        <v>3929</v>
      </c>
      <c r="B2490" s="334" t="s">
        <v>22348</v>
      </c>
      <c r="C2490" s="218"/>
      <c r="D2490" s="218"/>
      <c r="E2490" s="334" t="s">
        <v>23447</v>
      </c>
      <c r="F2490" s="306">
        <f t="shared" si="38"/>
        <v>1203.3705599999998</v>
      </c>
      <c r="G2490" s="335">
        <v>28.8</v>
      </c>
    </row>
    <row r="2491" spans="1:7" ht="15">
      <c r="A2491" s="334" t="s">
        <v>3930</v>
      </c>
      <c r="B2491" s="334" t="s">
        <v>3931</v>
      </c>
      <c r="C2491" s="218"/>
      <c r="D2491" s="218"/>
      <c r="E2491" s="334" t="s">
        <v>23447</v>
      </c>
      <c r="F2491" s="306">
        <f t="shared" si="38"/>
        <v>1203.3705599999998</v>
      </c>
      <c r="G2491" s="335">
        <v>28.8</v>
      </c>
    </row>
    <row r="2492" spans="1:7" ht="15">
      <c r="A2492" s="334" t="s">
        <v>3932</v>
      </c>
      <c r="B2492" s="334" t="s">
        <v>3933</v>
      </c>
      <c r="C2492" s="218"/>
      <c r="D2492" s="218"/>
      <c r="E2492" s="334" t="s">
        <v>23447</v>
      </c>
      <c r="F2492" s="306">
        <f t="shared" si="38"/>
        <v>1203.3705599999998</v>
      </c>
      <c r="G2492" s="335">
        <v>28.8</v>
      </c>
    </row>
    <row r="2493" spans="1:7" ht="15">
      <c r="A2493" s="334" t="s">
        <v>3934</v>
      </c>
      <c r="B2493" s="334" t="s">
        <v>3935</v>
      </c>
      <c r="C2493" s="218"/>
      <c r="D2493" s="218"/>
      <c r="E2493" s="334" t="s">
        <v>23447</v>
      </c>
      <c r="F2493" s="306">
        <f t="shared" si="38"/>
        <v>836.09183699999994</v>
      </c>
      <c r="G2493" s="335">
        <v>20.010000000000002</v>
      </c>
    </row>
    <row r="2494" spans="1:7" ht="15">
      <c r="A2494" s="334" t="s">
        <v>3936</v>
      </c>
      <c r="B2494" s="334" t="s">
        <v>3937</v>
      </c>
      <c r="C2494" s="218"/>
      <c r="D2494" s="218"/>
      <c r="E2494" s="334" t="s">
        <v>23447</v>
      </c>
      <c r="F2494" s="306">
        <f t="shared" si="38"/>
        <v>771.74493899999993</v>
      </c>
      <c r="G2494" s="335">
        <v>18.47</v>
      </c>
    </row>
    <row r="2495" spans="1:7" ht="15">
      <c r="A2495" s="334" t="s">
        <v>3938</v>
      </c>
      <c r="B2495" s="334" t="s">
        <v>3939</v>
      </c>
      <c r="C2495" s="218"/>
      <c r="D2495" s="218"/>
      <c r="E2495" s="334" t="s">
        <v>23447</v>
      </c>
      <c r="F2495" s="306">
        <f t="shared" si="38"/>
        <v>771.74493899999993</v>
      </c>
      <c r="G2495" s="335">
        <v>18.47</v>
      </c>
    </row>
    <row r="2496" spans="1:7" ht="15">
      <c r="A2496" s="334" t="s">
        <v>3940</v>
      </c>
      <c r="B2496" s="334" t="s">
        <v>3941</v>
      </c>
      <c r="C2496" s="218"/>
      <c r="D2496" s="218"/>
      <c r="E2496" s="334" t="s">
        <v>23447</v>
      </c>
      <c r="F2496" s="306">
        <f t="shared" si="38"/>
        <v>1203.3705599999998</v>
      </c>
      <c r="G2496" s="335">
        <v>28.8</v>
      </c>
    </row>
    <row r="2497" spans="1:7" ht="15">
      <c r="A2497" s="334" t="s">
        <v>3942</v>
      </c>
      <c r="B2497" s="334" t="s">
        <v>3943</v>
      </c>
      <c r="C2497" s="218"/>
      <c r="D2497" s="218"/>
      <c r="E2497" s="334" t="s">
        <v>23447</v>
      </c>
      <c r="F2497" s="306">
        <f t="shared" si="38"/>
        <v>1203.3705599999998</v>
      </c>
      <c r="G2497" s="335">
        <v>28.8</v>
      </c>
    </row>
    <row r="2498" spans="1:7" ht="15">
      <c r="A2498" s="334" t="s">
        <v>3944</v>
      </c>
      <c r="B2498" s="334" t="s">
        <v>3945</v>
      </c>
      <c r="C2498" s="218"/>
      <c r="D2498" s="218"/>
      <c r="E2498" s="334" t="s">
        <v>23447</v>
      </c>
      <c r="F2498" s="306">
        <f t="shared" si="38"/>
        <v>1203.3705599999998</v>
      </c>
      <c r="G2498" s="335">
        <v>28.8</v>
      </c>
    </row>
    <row r="2499" spans="1:7" ht="15">
      <c r="A2499" s="334" t="s">
        <v>3946</v>
      </c>
      <c r="B2499" s="334" t="s">
        <v>3947</v>
      </c>
      <c r="C2499" s="218"/>
      <c r="D2499" s="218"/>
      <c r="E2499" s="334" t="s">
        <v>23447</v>
      </c>
      <c r="F2499" s="306">
        <f t="shared" si="38"/>
        <v>1203.3705599999998</v>
      </c>
      <c r="G2499" s="335">
        <v>28.8</v>
      </c>
    </row>
    <row r="2500" spans="1:7" ht="15">
      <c r="A2500" s="334" t="s">
        <v>3948</v>
      </c>
      <c r="B2500" s="334" t="s">
        <v>3949</v>
      </c>
      <c r="C2500" s="218"/>
      <c r="D2500" s="218"/>
      <c r="E2500" s="334" t="s">
        <v>23447</v>
      </c>
      <c r="F2500" s="306">
        <f t="shared" ref="F2500:F2563" si="39">G2500*$G$1</f>
        <v>1203.3705599999998</v>
      </c>
      <c r="G2500" s="335">
        <v>28.8</v>
      </c>
    </row>
    <row r="2501" spans="1:7" ht="15">
      <c r="A2501" s="334" t="s">
        <v>3950</v>
      </c>
      <c r="B2501" s="334" t="s">
        <v>3951</v>
      </c>
      <c r="C2501" s="218"/>
      <c r="D2501" s="218"/>
      <c r="E2501" s="334" t="s">
        <v>23447</v>
      </c>
      <c r="F2501" s="306">
        <f t="shared" si="39"/>
        <v>1203.3705599999998</v>
      </c>
      <c r="G2501" s="335">
        <v>28.8</v>
      </c>
    </row>
    <row r="2502" spans="1:7" ht="15">
      <c r="A2502" s="334" t="s">
        <v>3952</v>
      </c>
      <c r="B2502" s="334" t="s">
        <v>3953</v>
      </c>
      <c r="C2502" s="218"/>
      <c r="D2502" s="218"/>
      <c r="E2502" s="334" t="s">
        <v>23447</v>
      </c>
      <c r="F2502" s="306">
        <f t="shared" si="39"/>
        <v>1203.3705599999998</v>
      </c>
      <c r="G2502" s="335">
        <v>28.8</v>
      </c>
    </row>
    <row r="2503" spans="1:7" ht="15">
      <c r="A2503" s="334" t="s">
        <v>3954</v>
      </c>
      <c r="B2503" s="334" t="s">
        <v>3955</v>
      </c>
      <c r="C2503" s="218"/>
      <c r="D2503" s="218"/>
      <c r="E2503" s="334" t="s">
        <v>23447</v>
      </c>
      <c r="F2503" s="306">
        <f t="shared" si="39"/>
        <v>1148.2160759999999</v>
      </c>
      <c r="G2503" s="335">
        <v>27.48</v>
      </c>
    </row>
    <row r="2504" spans="1:7" ht="15">
      <c r="A2504" s="334" t="s">
        <v>3956</v>
      </c>
      <c r="B2504" s="334" t="s">
        <v>3957</v>
      </c>
      <c r="C2504" s="218"/>
      <c r="D2504" s="218"/>
      <c r="E2504" s="334" t="s">
        <v>23447</v>
      </c>
      <c r="F2504" s="306">
        <f t="shared" si="39"/>
        <v>260.31245100000001</v>
      </c>
      <c r="G2504" s="335">
        <v>6.23</v>
      </c>
    </row>
    <row r="2505" spans="1:7" ht="15">
      <c r="A2505" s="334" t="s">
        <v>3958</v>
      </c>
      <c r="B2505" s="334" t="s">
        <v>3959</v>
      </c>
      <c r="C2505" s="218"/>
      <c r="D2505" s="218"/>
      <c r="E2505" s="334" t="s">
        <v>23447</v>
      </c>
      <c r="F2505" s="306">
        <f t="shared" si="39"/>
        <v>257.38759199999998</v>
      </c>
      <c r="G2505" s="335">
        <v>6.16</v>
      </c>
    </row>
    <row r="2506" spans="1:7" ht="15">
      <c r="A2506" s="334" t="s">
        <v>3960</v>
      </c>
      <c r="B2506" s="334" t="s">
        <v>3961</v>
      </c>
      <c r="C2506" s="218"/>
      <c r="D2506" s="218"/>
      <c r="E2506" s="334" t="s">
        <v>23447</v>
      </c>
      <c r="F2506" s="306">
        <f t="shared" si="39"/>
        <v>257.38759199999998</v>
      </c>
      <c r="G2506" s="335">
        <v>6.16</v>
      </c>
    </row>
    <row r="2507" spans="1:7" ht="15">
      <c r="A2507" s="334" t="s">
        <v>3962</v>
      </c>
      <c r="B2507" s="334" t="s">
        <v>3963</v>
      </c>
      <c r="C2507" s="218"/>
      <c r="D2507" s="218"/>
      <c r="E2507" s="334" t="s">
        <v>23447</v>
      </c>
      <c r="F2507" s="306">
        <f t="shared" si="39"/>
        <v>257.38759199999998</v>
      </c>
      <c r="G2507" s="335">
        <v>6.16</v>
      </c>
    </row>
    <row r="2508" spans="1:7" ht="15">
      <c r="A2508" s="334" t="s">
        <v>3964</v>
      </c>
      <c r="B2508" s="334" t="s">
        <v>3965</v>
      </c>
      <c r="C2508" s="218"/>
      <c r="D2508" s="218"/>
      <c r="E2508" s="334" t="s">
        <v>23447</v>
      </c>
      <c r="F2508" s="306">
        <f t="shared" si="39"/>
        <v>257.38759199999998</v>
      </c>
      <c r="G2508" s="335">
        <v>6.16</v>
      </c>
    </row>
    <row r="2509" spans="1:7" ht="15">
      <c r="A2509" s="334" t="s">
        <v>3966</v>
      </c>
      <c r="B2509" s="334" t="s">
        <v>3967</v>
      </c>
      <c r="C2509" s="218"/>
      <c r="D2509" s="218"/>
      <c r="E2509" s="334" t="s">
        <v>23447</v>
      </c>
      <c r="F2509" s="306">
        <f t="shared" si="39"/>
        <v>257.38759199999998</v>
      </c>
      <c r="G2509" s="335">
        <v>6.16</v>
      </c>
    </row>
    <row r="2510" spans="1:7" ht="15">
      <c r="A2510" s="334" t="s">
        <v>3968</v>
      </c>
      <c r="B2510" s="334" t="s">
        <v>3969</v>
      </c>
      <c r="C2510" s="218"/>
      <c r="D2510" s="218"/>
      <c r="E2510" s="334" t="s">
        <v>23447</v>
      </c>
      <c r="F2510" s="306">
        <f t="shared" si="39"/>
        <v>257.38759199999998</v>
      </c>
      <c r="G2510" s="335">
        <v>6.16</v>
      </c>
    </row>
    <row r="2511" spans="1:7" ht="15">
      <c r="A2511" s="334" t="s">
        <v>3970</v>
      </c>
      <c r="B2511" s="334" t="s">
        <v>3971</v>
      </c>
      <c r="C2511" s="218"/>
      <c r="D2511" s="218"/>
      <c r="E2511" s="334" t="s">
        <v>23447</v>
      </c>
      <c r="F2511" s="306">
        <f t="shared" si="39"/>
        <v>278.69727899999998</v>
      </c>
      <c r="G2511" s="335">
        <v>6.67</v>
      </c>
    </row>
    <row r="2512" spans="1:7" ht="15">
      <c r="A2512" s="334" t="s">
        <v>3972</v>
      </c>
      <c r="B2512" s="334" t="s">
        <v>3973</v>
      </c>
      <c r="C2512" s="218"/>
      <c r="D2512" s="218"/>
      <c r="E2512" s="334" t="s">
        <v>23447</v>
      </c>
      <c r="F2512" s="306">
        <f t="shared" si="39"/>
        <v>574.52587499999993</v>
      </c>
      <c r="G2512" s="335">
        <v>13.75</v>
      </c>
    </row>
    <row r="2513" spans="1:7" ht="15">
      <c r="A2513" s="334" t="s">
        <v>3974</v>
      </c>
      <c r="B2513" s="334" t="s">
        <v>3975</v>
      </c>
      <c r="C2513" s="218"/>
      <c r="D2513" s="218"/>
      <c r="E2513" s="334" t="s">
        <v>23447</v>
      </c>
      <c r="F2513" s="306">
        <f t="shared" si="39"/>
        <v>955.1753819999999</v>
      </c>
      <c r="G2513" s="335">
        <v>22.86</v>
      </c>
    </row>
    <row r="2514" spans="1:7" ht="15">
      <c r="A2514" s="334" t="s">
        <v>3976</v>
      </c>
      <c r="B2514" s="334" t="s">
        <v>3977</v>
      </c>
      <c r="C2514" s="218"/>
      <c r="D2514" s="218"/>
      <c r="E2514" s="334" t="s">
        <v>23447</v>
      </c>
      <c r="F2514" s="306">
        <f t="shared" si="39"/>
        <v>272.01188699999994</v>
      </c>
      <c r="G2514" s="335">
        <v>6.51</v>
      </c>
    </row>
    <row r="2515" spans="1:7" ht="15">
      <c r="A2515" s="334" t="s">
        <v>3978</v>
      </c>
      <c r="B2515" s="334" t="s">
        <v>3979</v>
      </c>
      <c r="C2515" s="218"/>
      <c r="D2515" s="218"/>
      <c r="E2515" s="334" t="s">
        <v>23447</v>
      </c>
      <c r="F2515" s="306">
        <f t="shared" si="39"/>
        <v>272.01188699999994</v>
      </c>
      <c r="G2515" s="335">
        <v>6.51</v>
      </c>
    </row>
    <row r="2516" spans="1:7" ht="15">
      <c r="A2516" s="334" t="s">
        <v>3980</v>
      </c>
      <c r="B2516" s="334" t="s">
        <v>3981</v>
      </c>
      <c r="C2516" s="218"/>
      <c r="D2516" s="218"/>
      <c r="E2516" s="334" t="s">
        <v>23447</v>
      </c>
      <c r="F2516" s="306">
        <f t="shared" si="39"/>
        <v>278.69727899999998</v>
      </c>
      <c r="G2516" s="335">
        <v>6.67</v>
      </c>
    </row>
    <row r="2517" spans="1:7" ht="15">
      <c r="A2517" s="334" t="s">
        <v>3982</v>
      </c>
      <c r="B2517" s="334" t="s">
        <v>3983</v>
      </c>
      <c r="C2517" s="218"/>
      <c r="D2517" s="218"/>
      <c r="E2517" s="334" t="s">
        <v>23447</v>
      </c>
      <c r="F2517" s="306">
        <f t="shared" si="39"/>
        <v>955.1753819999999</v>
      </c>
      <c r="G2517" s="335">
        <v>22.86</v>
      </c>
    </row>
    <row r="2518" spans="1:7" ht="15">
      <c r="A2518" s="334" t="s">
        <v>3984</v>
      </c>
      <c r="B2518" s="334" t="s">
        <v>3985</v>
      </c>
      <c r="C2518" s="218"/>
      <c r="D2518" s="218"/>
      <c r="E2518" s="334" t="s">
        <v>23447</v>
      </c>
      <c r="F2518" s="306">
        <f t="shared" si="39"/>
        <v>955.1753819999999</v>
      </c>
      <c r="G2518" s="335">
        <v>22.86</v>
      </c>
    </row>
    <row r="2519" spans="1:7" ht="15">
      <c r="A2519" s="334" t="s">
        <v>3986</v>
      </c>
      <c r="B2519" s="334" t="s">
        <v>3987</v>
      </c>
      <c r="C2519" s="218"/>
      <c r="D2519" s="218"/>
      <c r="E2519" s="334" t="s">
        <v>23447</v>
      </c>
      <c r="F2519" s="306">
        <f t="shared" si="39"/>
        <v>955.1753819999999</v>
      </c>
      <c r="G2519" s="335">
        <v>22.86</v>
      </c>
    </row>
    <row r="2520" spans="1:7" ht="15">
      <c r="A2520" s="334" t="s">
        <v>3988</v>
      </c>
      <c r="B2520" s="334" t="s">
        <v>3989</v>
      </c>
      <c r="C2520" s="218"/>
      <c r="D2520" s="218"/>
      <c r="E2520" s="334" t="s">
        <v>23447</v>
      </c>
      <c r="F2520" s="306">
        <f t="shared" si="39"/>
        <v>955.1753819999999</v>
      </c>
      <c r="G2520" s="335">
        <v>22.86</v>
      </c>
    </row>
    <row r="2521" spans="1:7" ht="15">
      <c r="A2521" s="334" t="s">
        <v>3990</v>
      </c>
      <c r="B2521" s="334" t="s">
        <v>3991</v>
      </c>
      <c r="C2521" s="218"/>
      <c r="D2521" s="218"/>
      <c r="E2521" s="334" t="s">
        <v>23447</v>
      </c>
      <c r="F2521" s="306">
        <f t="shared" si="39"/>
        <v>303.34966199999997</v>
      </c>
      <c r="G2521" s="335">
        <v>7.26</v>
      </c>
    </row>
    <row r="2522" spans="1:7" ht="15">
      <c r="A2522" s="334" t="s">
        <v>3992</v>
      </c>
      <c r="B2522" s="334" t="s">
        <v>3993</v>
      </c>
      <c r="C2522" s="218"/>
      <c r="D2522" s="218"/>
      <c r="E2522" s="334" t="s">
        <v>23447</v>
      </c>
      <c r="F2522" s="306">
        <f t="shared" si="39"/>
        <v>257.38759199999998</v>
      </c>
      <c r="G2522" s="335">
        <v>6.16</v>
      </c>
    </row>
    <row r="2523" spans="1:7" ht="15">
      <c r="A2523" s="334" t="s">
        <v>3994</v>
      </c>
      <c r="B2523" s="334" t="s">
        <v>3995</v>
      </c>
      <c r="C2523" s="218"/>
      <c r="D2523" s="218"/>
      <c r="E2523" s="334" t="s">
        <v>23447</v>
      </c>
      <c r="F2523" s="306">
        <f t="shared" si="39"/>
        <v>257.38759199999998</v>
      </c>
      <c r="G2523" s="335">
        <v>6.16</v>
      </c>
    </row>
    <row r="2524" spans="1:7" ht="15">
      <c r="A2524" s="334" t="s">
        <v>3996</v>
      </c>
      <c r="B2524" s="334" t="s">
        <v>3997</v>
      </c>
      <c r="C2524" s="218"/>
      <c r="D2524" s="218"/>
      <c r="E2524" s="334" t="s">
        <v>23447</v>
      </c>
      <c r="F2524" s="306">
        <f t="shared" si="39"/>
        <v>257.38759199999998</v>
      </c>
      <c r="G2524" s="335">
        <v>6.16</v>
      </c>
    </row>
    <row r="2525" spans="1:7" ht="15">
      <c r="A2525" s="334" t="s">
        <v>3998</v>
      </c>
      <c r="B2525" s="334" t="s">
        <v>3999</v>
      </c>
      <c r="C2525" s="218"/>
      <c r="D2525" s="218"/>
      <c r="E2525" s="334" t="s">
        <v>23447</v>
      </c>
      <c r="F2525" s="306">
        <f t="shared" si="39"/>
        <v>914.22735599999987</v>
      </c>
      <c r="G2525" s="335">
        <v>21.88</v>
      </c>
    </row>
    <row r="2526" spans="1:7" ht="15">
      <c r="A2526" s="334" t="s">
        <v>4000</v>
      </c>
      <c r="B2526" s="334" t="s">
        <v>4001</v>
      </c>
      <c r="C2526" s="218"/>
      <c r="D2526" s="218"/>
      <c r="E2526" s="334" t="s">
        <v>23447</v>
      </c>
      <c r="F2526" s="306">
        <f t="shared" si="39"/>
        <v>303.34966199999997</v>
      </c>
      <c r="G2526" s="335">
        <v>7.26</v>
      </c>
    </row>
    <row r="2527" spans="1:7" ht="15">
      <c r="A2527" s="334" t="s">
        <v>4002</v>
      </c>
      <c r="B2527" s="334" t="s">
        <v>4003</v>
      </c>
      <c r="C2527" s="218"/>
      <c r="D2527" s="218"/>
      <c r="E2527" s="334" t="s">
        <v>23447</v>
      </c>
      <c r="F2527" s="306">
        <f t="shared" si="39"/>
        <v>303.34966199999997</v>
      </c>
      <c r="G2527" s="335">
        <v>7.26</v>
      </c>
    </row>
    <row r="2528" spans="1:7" ht="15">
      <c r="A2528" s="334" t="s">
        <v>4004</v>
      </c>
      <c r="B2528" s="334" t="s">
        <v>4005</v>
      </c>
      <c r="C2528" s="218"/>
      <c r="D2528" s="218"/>
      <c r="E2528" s="334" t="s">
        <v>23447</v>
      </c>
      <c r="F2528" s="306">
        <f t="shared" si="39"/>
        <v>303.34966199999997</v>
      </c>
      <c r="G2528" s="335">
        <v>7.26</v>
      </c>
    </row>
    <row r="2529" spans="1:7" ht="15">
      <c r="A2529" s="334" t="s">
        <v>4006</v>
      </c>
      <c r="B2529" s="334" t="s">
        <v>4007</v>
      </c>
      <c r="C2529" s="218"/>
      <c r="D2529" s="218"/>
      <c r="E2529" s="334" t="s">
        <v>23447</v>
      </c>
      <c r="F2529" s="306">
        <f t="shared" si="39"/>
        <v>1148.2160759999999</v>
      </c>
      <c r="G2529" s="335">
        <v>27.48</v>
      </c>
    </row>
    <row r="2530" spans="1:7" ht="15">
      <c r="A2530" s="334" t="s">
        <v>22349</v>
      </c>
      <c r="B2530" s="334" t="s">
        <v>22350</v>
      </c>
      <c r="C2530" s="218"/>
      <c r="D2530" s="218"/>
      <c r="E2530" s="334" t="s">
        <v>23447</v>
      </c>
      <c r="F2530" s="306">
        <f t="shared" si="39"/>
        <v>574.52587499999993</v>
      </c>
      <c r="G2530" s="335">
        <v>13.75</v>
      </c>
    </row>
    <row r="2531" spans="1:7" ht="15">
      <c r="A2531" s="334" t="s">
        <v>4008</v>
      </c>
      <c r="B2531" s="334" t="s">
        <v>4009</v>
      </c>
      <c r="C2531" s="218"/>
      <c r="D2531" s="218"/>
      <c r="E2531" s="334" t="s">
        <v>23447</v>
      </c>
      <c r="F2531" s="306">
        <f t="shared" si="39"/>
        <v>202.65094499999998</v>
      </c>
      <c r="G2531" s="335">
        <v>4.8499999999999996</v>
      </c>
    </row>
    <row r="2532" spans="1:7" ht="15">
      <c r="A2532" s="334" t="s">
        <v>4010</v>
      </c>
      <c r="B2532" s="334" t="s">
        <v>4011</v>
      </c>
      <c r="C2532" s="218"/>
      <c r="D2532" s="218"/>
      <c r="E2532" s="334" t="s">
        <v>23447</v>
      </c>
      <c r="F2532" s="306">
        <f t="shared" si="39"/>
        <v>257.38759199999998</v>
      </c>
      <c r="G2532" s="335">
        <v>6.16</v>
      </c>
    </row>
    <row r="2533" spans="1:7" ht="15">
      <c r="A2533" s="334" t="s">
        <v>4012</v>
      </c>
      <c r="B2533" s="334" t="s">
        <v>22351</v>
      </c>
      <c r="C2533" s="218"/>
      <c r="D2533" s="218"/>
      <c r="E2533" s="334" t="s">
        <v>23447</v>
      </c>
      <c r="F2533" s="306">
        <f t="shared" si="39"/>
        <v>216.02172899999997</v>
      </c>
      <c r="G2533" s="335">
        <v>5.17</v>
      </c>
    </row>
    <row r="2534" spans="1:7" ht="15">
      <c r="A2534" s="334" t="s">
        <v>4013</v>
      </c>
      <c r="B2534" s="334" t="s">
        <v>4014</v>
      </c>
      <c r="C2534" s="218"/>
      <c r="D2534" s="218"/>
      <c r="E2534" s="334" t="s">
        <v>23447</v>
      </c>
      <c r="F2534" s="306">
        <f t="shared" si="39"/>
        <v>244.85248199999998</v>
      </c>
      <c r="G2534" s="335">
        <v>5.86</v>
      </c>
    </row>
    <row r="2535" spans="1:7" ht="15">
      <c r="A2535" s="334" t="s">
        <v>4015</v>
      </c>
      <c r="B2535" s="334" t="s">
        <v>4016</v>
      </c>
      <c r="C2535" s="218"/>
      <c r="D2535" s="218"/>
      <c r="E2535" s="334" t="s">
        <v>23447</v>
      </c>
      <c r="F2535" s="306">
        <f t="shared" si="39"/>
        <v>358.08630899999997</v>
      </c>
      <c r="G2535" s="335">
        <v>8.57</v>
      </c>
    </row>
    <row r="2536" spans="1:7" ht="15">
      <c r="A2536" s="334" t="s">
        <v>4017</v>
      </c>
      <c r="B2536" s="334" t="s">
        <v>4018</v>
      </c>
      <c r="C2536" s="218"/>
      <c r="D2536" s="218"/>
      <c r="E2536" s="334" t="s">
        <v>23447</v>
      </c>
      <c r="F2536" s="306">
        <f t="shared" si="39"/>
        <v>404.46621599999997</v>
      </c>
      <c r="G2536" s="335">
        <v>9.68</v>
      </c>
    </row>
    <row r="2537" spans="1:7" ht="15">
      <c r="A2537" s="334" t="s">
        <v>4019</v>
      </c>
      <c r="B2537" s="334" t="s">
        <v>4020</v>
      </c>
      <c r="C2537" s="218"/>
      <c r="D2537" s="218"/>
      <c r="E2537" s="334" t="s">
        <v>23447</v>
      </c>
      <c r="F2537" s="306">
        <f t="shared" si="39"/>
        <v>236.07790499999999</v>
      </c>
      <c r="G2537" s="335">
        <v>5.65</v>
      </c>
    </row>
    <row r="2538" spans="1:7" ht="15">
      <c r="A2538" s="334" t="s">
        <v>4021</v>
      </c>
      <c r="B2538" s="334" t="s">
        <v>4022</v>
      </c>
      <c r="C2538" s="218"/>
      <c r="D2538" s="218"/>
      <c r="E2538" s="334" t="s">
        <v>23447</v>
      </c>
      <c r="F2538" s="306">
        <f t="shared" si="39"/>
        <v>236.07790499999999</v>
      </c>
      <c r="G2538" s="335">
        <v>5.65</v>
      </c>
    </row>
    <row r="2539" spans="1:7" ht="15">
      <c r="A2539" s="334" t="s">
        <v>4023</v>
      </c>
      <c r="B2539" s="334" t="s">
        <v>4024</v>
      </c>
      <c r="C2539" s="218"/>
      <c r="D2539" s="218"/>
      <c r="E2539" s="334" t="s">
        <v>23447</v>
      </c>
      <c r="F2539" s="306">
        <f t="shared" si="39"/>
        <v>257.38759199999998</v>
      </c>
      <c r="G2539" s="335">
        <v>6.16</v>
      </c>
    </row>
    <row r="2540" spans="1:7" ht="15">
      <c r="A2540" s="334" t="s">
        <v>22352</v>
      </c>
      <c r="B2540" s="334" t="s">
        <v>22353</v>
      </c>
      <c r="C2540" s="218"/>
      <c r="D2540" s="218"/>
      <c r="E2540" s="334" t="s">
        <v>23447</v>
      </c>
      <c r="F2540" s="306">
        <f t="shared" si="39"/>
        <v>85.656584999999978</v>
      </c>
      <c r="G2540" s="335">
        <v>2.0499999999999998</v>
      </c>
    </row>
    <row r="2541" spans="1:7" ht="15">
      <c r="A2541" s="334" t="s">
        <v>4025</v>
      </c>
      <c r="B2541" s="334" t="s">
        <v>4026</v>
      </c>
      <c r="C2541" s="218"/>
      <c r="D2541" s="218"/>
      <c r="E2541" s="334" t="s">
        <v>173</v>
      </c>
      <c r="F2541" s="306">
        <f t="shared" si="39"/>
        <v>160.867245</v>
      </c>
      <c r="G2541" s="335">
        <v>3.85</v>
      </c>
    </row>
    <row r="2542" spans="1:7" ht="15">
      <c r="A2542" s="334" t="s">
        <v>4027</v>
      </c>
      <c r="B2542" s="334" t="s">
        <v>4028</v>
      </c>
      <c r="C2542" s="218"/>
      <c r="D2542" s="218"/>
      <c r="E2542" s="334" t="s">
        <v>23447</v>
      </c>
      <c r="F2542" s="306">
        <f t="shared" si="39"/>
        <v>254.46273299999996</v>
      </c>
      <c r="G2542" s="335">
        <v>6.09</v>
      </c>
    </row>
    <row r="2543" spans="1:7" ht="15">
      <c r="A2543" s="334" t="s">
        <v>4029</v>
      </c>
      <c r="B2543" s="334" t="s">
        <v>4030</v>
      </c>
      <c r="C2543" s="218"/>
      <c r="D2543" s="218"/>
      <c r="E2543" s="334" t="s">
        <v>23447</v>
      </c>
      <c r="F2543" s="306">
        <f t="shared" si="39"/>
        <v>254.46273299999996</v>
      </c>
      <c r="G2543" s="335">
        <v>6.09</v>
      </c>
    </row>
    <row r="2544" spans="1:7" ht="15">
      <c r="A2544" s="334" t="s">
        <v>4031</v>
      </c>
      <c r="B2544" s="334" t="s">
        <v>4032</v>
      </c>
      <c r="C2544" s="218"/>
      <c r="D2544" s="218"/>
      <c r="E2544" s="334" t="s">
        <v>23447</v>
      </c>
      <c r="F2544" s="306">
        <f t="shared" si="39"/>
        <v>254.46273299999996</v>
      </c>
      <c r="G2544" s="335">
        <v>6.09</v>
      </c>
    </row>
    <row r="2545" spans="1:7" ht="15">
      <c r="A2545" s="334" t="s">
        <v>4033</v>
      </c>
      <c r="B2545" s="334" t="s">
        <v>4034</v>
      </c>
      <c r="C2545" s="218"/>
      <c r="D2545" s="218"/>
      <c r="E2545" s="334" t="s">
        <v>23447</v>
      </c>
      <c r="F2545" s="306">
        <f t="shared" si="39"/>
        <v>254.46273299999996</v>
      </c>
      <c r="G2545" s="335">
        <v>6.09</v>
      </c>
    </row>
    <row r="2546" spans="1:7" ht="15">
      <c r="A2546" s="334" t="s">
        <v>4035</v>
      </c>
      <c r="B2546" s="334" t="s">
        <v>4036</v>
      </c>
      <c r="C2546" s="218"/>
      <c r="D2546" s="218"/>
      <c r="E2546" s="334" t="s">
        <v>23447</v>
      </c>
      <c r="F2546" s="306">
        <f t="shared" si="39"/>
        <v>254.46273299999996</v>
      </c>
      <c r="G2546" s="335">
        <v>6.09</v>
      </c>
    </row>
    <row r="2547" spans="1:7" ht="15">
      <c r="A2547" s="334" t="s">
        <v>4037</v>
      </c>
      <c r="B2547" s="334" t="s">
        <v>4038</v>
      </c>
      <c r="C2547" s="218"/>
      <c r="D2547" s="218"/>
      <c r="E2547" s="334" t="s">
        <v>23447</v>
      </c>
      <c r="F2547" s="306">
        <f t="shared" si="39"/>
        <v>254.46273299999996</v>
      </c>
      <c r="G2547" s="335">
        <v>6.09</v>
      </c>
    </row>
    <row r="2548" spans="1:7" ht="15">
      <c r="A2548" s="334" t="s">
        <v>4039</v>
      </c>
      <c r="B2548" s="334" t="s">
        <v>4040</v>
      </c>
      <c r="C2548" s="218"/>
      <c r="D2548" s="218"/>
      <c r="E2548" s="334" t="s">
        <v>23447</v>
      </c>
      <c r="F2548" s="306">
        <f t="shared" si="39"/>
        <v>269.504865</v>
      </c>
      <c r="G2548" s="335">
        <v>6.45</v>
      </c>
    </row>
    <row r="2549" spans="1:7" ht="15">
      <c r="A2549" s="334" t="s">
        <v>4041</v>
      </c>
      <c r="B2549" s="334" t="s">
        <v>4042</v>
      </c>
      <c r="C2549" s="218"/>
      <c r="D2549" s="218"/>
      <c r="E2549" s="334" t="s">
        <v>23447</v>
      </c>
      <c r="F2549" s="306">
        <f t="shared" si="39"/>
        <v>254.46273299999996</v>
      </c>
      <c r="G2549" s="335">
        <v>6.09</v>
      </c>
    </row>
    <row r="2550" spans="1:7" ht="15">
      <c r="A2550" s="334" t="s">
        <v>4043</v>
      </c>
      <c r="B2550" s="334" t="s">
        <v>4044</v>
      </c>
      <c r="C2550" s="218"/>
      <c r="D2550" s="218"/>
      <c r="E2550" s="334" t="s">
        <v>23447</v>
      </c>
      <c r="F2550" s="306">
        <f t="shared" si="39"/>
        <v>254.46273299999996</v>
      </c>
      <c r="G2550" s="335">
        <v>6.09</v>
      </c>
    </row>
    <row r="2551" spans="1:7" ht="15">
      <c r="A2551" s="334" t="s">
        <v>4045</v>
      </c>
      <c r="B2551" s="334" t="s">
        <v>4046</v>
      </c>
      <c r="C2551" s="218"/>
      <c r="D2551" s="218"/>
      <c r="E2551" s="334" t="s">
        <v>23447</v>
      </c>
      <c r="F2551" s="306">
        <f t="shared" si="39"/>
        <v>269.504865</v>
      </c>
      <c r="G2551" s="335">
        <v>6.45</v>
      </c>
    </row>
    <row r="2552" spans="1:7" ht="15">
      <c r="A2552" s="334" t="s">
        <v>4047</v>
      </c>
      <c r="B2552" s="334" t="s">
        <v>4048</v>
      </c>
      <c r="C2552" s="218"/>
      <c r="D2552" s="218"/>
      <c r="E2552" s="334" t="s">
        <v>23447</v>
      </c>
      <c r="F2552" s="306">
        <f t="shared" si="39"/>
        <v>254.46273299999996</v>
      </c>
      <c r="G2552" s="335">
        <v>6.09</v>
      </c>
    </row>
    <row r="2553" spans="1:7" ht="15">
      <c r="A2553" s="334" t="s">
        <v>4049</v>
      </c>
      <c r="B2553" s="334" t="s">
        <v>4050</v>
      </c>
      <c r="C2553" s="218"/>
      <c r="D2553" s="218"/>
      <c r="E2553" s="334" t="s">
        <v>23447</v>
      </c>
      <c r="F2553" s="306">
        <f t="shared" si="39"/>
        <v>762.55252499999995</v>
      </c>
      <c r="G2553" s="335">
        <v>18.25</v>
      </c>
    </row>
    <row r="2554" spans="1:7" ht="15">
      <c r="A2554" s="334" t="s">
        <v>4051</v>
      </c>
      <c r="B2554" s="334" t="s">
        <v>4052</v>
      </c>
      <c r="C2554" s="218"/>
      <c r="D2554" s="218"/>
      <c r="E2554" s="334" t="s">
        <v>23447</v>
      </c>
      <c r="F2554" s="306">
        <f t="shared" si="39"/>
        <v>762.55252499999995</v>
      </c>
      <c r="G2554" s="335">
        <v>18.25</v>
      </c>
    </row>
    <row r="2555" spans="1:7" ht="15">
      <c r="A2555" s="334" t="s">
        <v>4053</v>
      </c>
      <c r="B2555" s="334" t="s">
        <v>4054</v>
      </c>
      <c r="C2555" s="218"/>
      <c r="D2555" s="218"/>
      <c r="E2555" s="334" t="s">
        <v>23447</v>
      </c>
      <c r="F2555" s="306">
        <f t="shared" si="39"/>
        <v>287.88969299999997</v>
      </c>
      <c r="G2555" s="335">
        <v>6.89</v>
      </c>
    </row>
    <row r="2556" spans="1:7" ht="15">
      <c r="A2556" s="334" t="s">
        <v>4055</v>
      </c>
      <c r="B2556" s="334" t="s">
        <v>4056</v>
      </c>
      <c r="C2556" s="218"/>
      <c r="D2556" s="218"/>
      <c r="E2556" s="334" t="s">
        <v>23447</v>
      </c>
      <c r="F2556" s="306">
        <f t="shared" si="39"/>
        <v>287.88969299999997</v>
      </c>
      <c r="G2556" s="335">
        <v>6.89</v>
      </c>
    </row>
    <row r="2557" spans="1:7" ht="15">
      <c r="A2557" s="334" t="s">
        <v>4057</v>
      </c>
      <c r="B2557" s="334" t="s">
        <v>4058</v>
      </c>
      <c r="C2557" s="218"/>
      <c r="D2557" s="218"/>
      <c r="E2557" s="334" t="s">
        <v>23447</v>
      </c>
      <c r="F2557" s="306">
        <f t="shared" si="39"/>
        <v>254.46273299999996</v>
      </c>
      <c r="G2557" s="335">
        <v>6.09</v>
      </c>
    </row>
    <row r="2558" spans="1:7" ht="15">
      <c r="A2558" s="334" t="s">
        <v>4059</v>
      </c>
      <c r="B2558" s="334" t="s">
        <v>4060</v>
      </c>
      <c r="C2558" s="218"/>
      <c r="D2558" s="218"/>
      <c r="E2558" s="334" t="s">
        <v>23447</v>
      </c>
      <c r="F2558" s="306">
        <f t="shared" si="39"/>
        <v>254.46273299999996</v>
      </c>
      <c r="G2558" s="335">
        <v>6.09</v>
      </c>
    </row>
    <row r="2559" spans="1:7" ht="15">
      <c r="A2559" s="334" t="s">
        <v>4061</v>
      </c>
      <c r="B2559" s="334" t="s">
        <v>4062</v>
      </c>
      <c r="C2559" s="218"/>
      <c r="D2559" s="218"/>
      <c r="E2559" s="334" t="s">
        <v>23447</v>
      </c>
      <c r="F2559" s="306">
        <f t="shared" si="39"/>
        <v>254.46273299999996</v>
      </c>
      <c r="G2559" s="335">
        <v>6.09</v>
      </c>
    </row>
    <row r="2560" spans="1:7" ht="15">
      <c r="A2560" s="334" t="s">
        <v>4063</v>
      </c>
      <c r="B2560" s="334" t="s">
        <v>4064</v>
      </c>
      <c r="C2560" s="218"/>
      <c r="D2560" s="218"/>
      <c r="E2560" s="334" t="s">
        <v>23447</v>
      </c>
      <c r="F2560" s="306">
        <f t="shared" si="39"/>
        <v>306.27452099999999</v>
      </c>
      <c r="G2560" s="335">
        <v>7.33</v>
      </c>
    </row>
    <row r="2561" spans="1:7" ht="15">
      <c r="A2561" s="334" t="s">
        <v>4065</v>
      </c>
      <c r="B2561" s="334" t="s">
        <v>4066</v>
      </c>
      <c r="C2561" s="218"/>
      <c r="D2561" s="218"/>
      <c r="E2561" s="334" t="s">
        <v>23447</v>
      </c>
      <c r="F2561" s="306">
        <f t="shared" si="39"/>
        <v>306.27452099999999</v>
      </c>
      <c r="G2561" s="335">
        <v>7.33</v>
      </c>
    </row>
    <row r="2562" spans="1:7" ht="15">
      <c r="A2562" s="334" t="s">
        <v>4067</v>
      </c>
      <c r="B2562" s="334" t="s">
        <v>4068</v>
      </c>
      <c r="C2562" s="218"/>
      <c r="D2562" s="218"/>
      <c r="E2562" s="334" t="s">
        <v>23447</v>
      </c>
      <c r="F2562" s="306">
        <f t="shared" si="39"/>
        <v>306.27452099999999</v>
      </c>
      <c r="G2562" s="335">
        <v>7.33</v>
      </c>
    </row>
    <row r="2563" spans="1:7" ht="15">
      <c r="A2563" s="334" t="s">
        <v>4069</v>
      </c>
      <c r="B2563" s="334" t="s">
        <v>4070</v>
      </c>
      <c r="C2563" s="218"/>
      <c r="D2563" s="218"/>
      <c r="E2563" s="334" t="s">
        <v>23447</v>
      </c>
      <c r="F2563" s="306">
        <f t="shared" si="39"/>
        <v>306.27452099999999</v>
      </c>
      <c r="G2563" s="335">
        <v>7.33</v>
      </c>
    </row>
    <row r="2564" spans="1:7" ht="15">
      <c r="A2564" s="334" t="s">
        <v>4071</v>
      </c>
      <c r="B2564" s="334" t="s">
        <v>4072</v>
      </c>
      <c r="C2564" s="218"/>
      <c r="D2564" s="218"/>
      <c r="E2564" s="334" t="s">
        <v>23447</v>
      </c>
      <c r="F2564" s="306">
        <f t="shared" ref="F2564:F2627" si="40">G2564*$G$1</f>
        <v>306.27452099999999</v>
      </c>
      <c r="G2564" s="335">
        <v>7.33</v>
      </c>
    </row>
    <row r="2565" spans="1:7" ht="15">
      <c r="A2565" s="334" t="s">
        <v>4073</v>
      </c>
      <c r="B2565" s="334" t="s">
        <v>4074</v>
      </c>
      <c r="C2565" s="218"/>
      <c r="D2565" s="218"/>
      <c r="E2565" s="334" t="s">
        <v>23447</v>
      </c>
      <c r="F2565" s="306">
        <f t="shared" si="40"/>
        <v>254.46273299999996</v>
      </c>
      <c r="G2565" s="335">
        <v>6.09</v>
      </c>
    </row>
    <row r="2566" spans="1:7" ht="15">
      <c r="A2566" s="334" t="s">
        <v>4075</v>
      </c>
      <c r="B2566" s="334" t="s">
        <v>4076</v>
      </c>
      <c r="C2566" s="218"/>
      <c r="D2566" s="218"/>
      <c r="E2566" s="334" t="s">
        <v>23447</v>
      </c>
      <c r="F2566" s="306">
        <f t="shared" si="40"/>
        <v>254.46273299999996</v>
      </c>
      <c r="G2566" s="335">
        <v>6.09</v>
      </c>
    </row>
    <row r="2567" spans="1:7" ht="15">
      <c r="A2567" s="334" t="s">
        <v>4077</v>
      </c>
      <c r="B2567" s="334" t="s">
        <v>4078</v>
      </c>
      <c r="C2567" s="218"/>
      <c r="D2567" s="218"/>
      <c r="E2567" s="334" t="s">
        <v>23447</v>
      </c>
      <c r="F2567" s="306">
        <f t="shared" si="40"/>
        <v>306.27452099999999</v>
      </c>
      <c r="G2567" s="335">
        <v>7.33</v>
      </c>
    </row>
    <row r="2568" spans="1:7" ht="15">
      <c r="A2568" s="334" t="s">
        <v>4079</v>
      </c>
      <c r="B2568" s="334" t="s">
        <v>22354</v>
      </c>
      <c r="C2568" s="218"/>
      <c r="D2568" s="218"/>
      <c r="E2568" s="334" t="s">
        <v>23447</v>
      </c>
      <c r="F2568" s="306">
        <f t="shared" si="40"/>
        <v>254.46273299999996</v>
      </c>
      <c r="G2568" s="335">
        <v>6.09</v>
      </c>
    </row>
    <row r="2569" spans="1:7" ht="15">
      <c r="A2569" s="334" t="s">
        <v>4080</v>
      </c>
      <c r="B2569" s="334" t="s">
        <v>22355</v>
      </c>
      <c r="C2569" s="218"/>
      <c r="D2569" s="218"/>
      <c r="E2569" s="334" t="s">
        <v>23447</v>
      </c>
      <c r="F2569" s="306">
        <f t="shared" si="40"/>
        <v>269.504865</v>
      </c>
      <c r="G2569" s="335">
        <v>6.45</v>
      </c>
    </row>
    <row r="2570" spans="1:7" ht="15">
      <c r="A2570" s="334" t="s">
        <v>4081</v>
      </c>
      <c r="B2570" s="334" t="s">
        <v>22356</v>
      </c>
      <c r="C2570" s="218"/>
      <c r="D2570" s="218"/>
      <c r="E2570" s="334" t="s">
        <v>23447</v>
      </c>
      <c r="F2570" s="306">
        <f t="shared" si="40"/>
        <v>269.504865</v>
      </c>
      <c r="G2570" s="335">
        <v>6.45</v>
      </c>
    </row>
    <row r="2571" spans="1:7" ht="15">
      <c r="A2571" s="334" t="s">
        <v>4082</v>
      </c>
      <c r="B2571" s="334" t="s">
        <v>22357</v>
      </c>
      <c r="C2571" s="218"/>
      <c r="D2571" s="218"/>
      <c r="E2571" s="334" t="s">
        <v>23447</v>
      </c>
      <c r="F2571" s="306">
        <f t="shared" si="40"/>
        <v>254.46273299999996</v>
      </c>
      <c r="G2571" s="335">
        <v>6.09</v>
      </c>
    </row>
    <row r="2572" spans="1:7" ht="15">
      <c r="A2572" s="334" t="s">
        <v>4083</v>
      </c>
      <c r="B2572" s="334" t="s">
        <v>22358</v>
      </c>
      <c r="C2572" s="218"/>
      <c r="D2572" s="218"/>
      <c r="E2572" s="334" t="s">
        <v>23447</v>
      </c>
      <c r="F2572" s="306">
        <f t="shared" si="40"/>
        <v>629.26252199999999</v>
      </c>
      <c r="G2572" s="335">
        <v>15.06</v>
      </c>
    </row>
    <row r="2573" spans="1:7" ht="15">
      <c r="A2573" s="334" t="s">
        <v>4084</v>
      </c>
      <c r="B2573" s="334" t="s">
        <v>4085</v>
      </c>
      <c r="C2573" s="218"/>
      <c r="D2573" s="218"/>
      <c r="E2573" s="334" t="s">
        <v>23447</v>
      </c>
      <c r="F2573" s="306">
        <f t="shared" si="40"/>
        <v>231.89953499999996</v>
      </c>
      <c r="G2573" s="335">
        <v>5.55</v>
      </c>
    </row>
    <row r="2574" spans="1:7" ht="15">
      <c r="A2574" s="334" t="s">
        <v>4086</v>
      </c>
      <c r="B2574" s="334" t="s">
        <v>4087</v>
      </c>
      <c r="C2574" s="218"/>
      <c r="D2574" s="218"/>
      <c r="E2574" s="334" t="s">
        <v>23447</v>
      </c>
      <c r="F2574" s="306">
        <f t="shared" si="40"/>
        <v>231.89953499999996</v>
      </c>
      <c r="G2574" s="335">
        <v>5.55</v>
      </c>
    </row>
    <row r="2575" spans="1:7" ht="15">
      <c r="A2575" s="334" t="s">
        <v>4088</v>
      </c>
      <c r="B2575" s="334" t="s">
        <v>22359</v>
      </c>
      <c r="C2575" s="218"/>
      <c r="D2575" s="218"/>
      <c r="E2575" s="334" t="s">
        <v>23447</v>
      </c>
      <c r="F2575" s="306">
        <f t="shared" si="40"/>
        <v>231.89953499999996</v>
      </c>
      <c r="G2575" s="335">
        <v>5.55</v>
      </c>
    </row>
    <row r="2576" spans="1:7" ht="15">
      <c r="A2576" s="334" t="s">
        <v>4089</v>
      </c>
      <c r="B2576" s="334" t="s">
        <v>22360</v>
      </c>
      <c r="C2576" s="218"/>
      <c r="D2576" s="218"/>
      <c r="E2576" s="334" t="s">
        <v>23447</v>
      </c>
      <c r="F2576" s="306">
        <f t="shared" si="40"/>
        <v>231.89953499999996</v>
      </c>
      <c r="G2576" s="335">
        <v>5.55</v>
      </c>
    </row>
    <row r="2577" spans="1:7" ht="15">
      <c r="A2577" s="334" t="s">
        <v>4090</v>
      </c>
      <c r="B2577" s="334" t="s">
        <v>22361</v>
      </c>
      <c r="C2577" s="218"/>
      <c r="D2577" s="218"/>
      <c r="E2577" s="334" t="s">
        <v>23447</v>
      </c>
      <c r="F2577" s="306">
        <f t="shared" si="40"/>
        <v>231.89953499999996</v>
      </c>
      <c r="G2577" s="335">
        <v>5.55</v>
      </c>
    </row>
    <row r="2578" spans="1:7" ht="15">
      <c r="A2578" s="334" t="s">
        <v>4091</v>
      </c>
      <c r="B2578" s="334" t="s">
        <v>22362</v>
      </c>
      <c r="C2578" s="218"/>
      <c r="D2578" s="218"/>
      <c r="E2578" s="334" t="s">
        <v>23447</v>
      </c>
      <c r="F2578" s="306">
        <f t="shared" si="40"/>
        <v>231.89953499999996</v>
      </c>
      <c r="G2578" s="335">
        <v>5.55</v>
      </c>
    </row>
    <row r="2579" spans="1:7" ht="15">
      <c r="A2579" s="334" t="s">
        <v>4092</v>
      </c>
      <c r="B2579" s="334" t="s">
        <v>4093</v>
      </c>
      <c r="C2579" s="218"/>
      <c r="D2579" s="218"/>
      <c r="E2579" s="334" t="s">
        <v>23447</v>
      </c>
      <c r="F2579" s="306">
        <f t="shared" si="40"/>
        <v>1203.3705599999998</v>
      </c>
      <c r="G2579" s="335">
        <v>28.8</v>
      </c>
    </row>
    <row r="2580" spans="1:7" ht="15">
      <c r="A2580" s="334" t="s">
        <v>4094</v>
      </c>
      <c r="B2580" s="334" t="s">
        <v>4095</v>
      </c>
      <c r="C2580" s="218"/>
      <c r="D2580" s="218"/>
      <c r="E2580" s="334" t="s">
        <v>23447</v>
      </c>
      <c r="F2580" s="306">
        <f t="shared" si="40"/>
        <v>1203.3705599999998</v>
      </c>
      <c r="G2580" s="335">
        <v>28.8</v>
      </c>
    </row>
    <row r="2581" spans="1:7" ht="15">
      <c r="A2581" s="334" t="s">
        <v>4096</v>
      </c>
      <c r="B2581" s="334" t="s">
        <v>4097</v>
      </c>
      <c r="C2581" s="218"/>
      <c r="D2581" s="218"/>
      <c r="E2581" s="334" t="s">
        <v>23447</v>
      </c>
      <c r="F2581" s="306">
        <f t="shared" si="40"/>
        <v>1203.3705599999998</v>
      </c>
      <c r="G2581" s="335">
        <v>28.8</v>
      </c>
    </row>
    <row r="2582" spans="1:7" ht="15">
      <c r="A2582" s="334" t="s">
        <v>4098</v>
      </c>
      <c r="B2582" s="334" t="s">
        <v>4099</v>
      </c>
      <c r="C2582" s="218"/>
      <c r="D2582" s="218"/>
      <c r="E2582" s="334" t="s">
        <v>23447</v>
      </c>
      <c r="F2582" s="306">
        <f t="shared" si="40"/>
        <v>1203.3705599999998</v>
      </c>
      <c r="G2582" s="335">
        <v>28.8</v>
      </c>
    </row>
    <row r="2583" spans="1:7" ht="15">
      <c r="A2583" s="334" t="s">
        <v>22363</v>
      </c>
      <c r="B2583" s="334" t="s">
        <v>22364</v>
      </c>
      <c r="C2583" s="218"/>
      <c r="D2583" s="218"/>
      <c r="E2583" s="334" t="s">
        <v>23447</v>
      </c>
      <c r="F2583" s="306">
        <f t="shared" si="40"/>
        <v>401.54135699999995</v>
      </c>
      <c r="G2583" s="335">
        <v>9.61</v>
      </c>
    </row>
    <row r="2584" spans="1:7" ht="15">
      <c r="A2584" s="334" t="s">
        <v>22365</v>
      </c>
      <c r="B2584" s="334" t="s">
        <v>22366</v>
      </c>
      <c r="C2584" s="218"/>
      <c r="D2584" s="218"/>
      <c r="E2584" s="334" t="s">
        <v>23447</v>
      </c>
      <c r="F2584" s="306">
        <f t="shared" si="40"/>
        <v>401.54135699999995</v>
      </c>
      <c r="G2584" s="335">
        <v>9.61</v>
      </c>
    </row>
    <row r="2585" spans="1:7" ht="15">
      <c r="A2585" s="334" t="s">
        <v>22367</v>
      </c>
      <c r="B2585" s="334" t="s">
        <v>22368</v>
      </c>
      <c r="C2585" s="218"/>
      <c r="D2585" s="218"/>
      <c r="E2585" s="334" t="s">
        <v>23447</v>
      </c>
      <c r="F2585" s="306">
        <f t="shared" si="40"/>
        <v>401.54135699999995</v>
      </c>
      <c r="G2585" s="335">
        <v>9.61</v>
      </c>
    </row>
    <row r="2586" spans="1:7" ht="15">
      <c r="A2586" s="334" t="s">
        <v>22369</v>
      </c>
      <c r="B2586" s="334" t="s">
        <v>22370</v>
      </c>
      <c r="C2586" s="218"/>
      <c r="D2586" s="218"/>
      <c r="E2586" s="334" t="s">
        <v>23447</v>
      </c>
      <c r="F2586" s="306">
        <f t="shared" si="40"/>
        <v>401.54135699999995</v>
      </c>
      <c r="G2586" s="335">
        <v>9.61</v>
      </c>
    </row>
    <row r="2587" spans="1:7" ht="15">
      <c r="A2587" s="334" t="s">
        <v>22371</v>
      </c>
      <c r="B2587" s="334" t="s">
        <v>22372</v>
      </c>
      <c r="C2587" s="218"/>
      <c r="D2587" s="218"/>
      <c r="E2587" s="334" t="s">
        <v>23447</v>
      </c>
      <c r="F2587" s="306">
        <f t="shared" si="40"/>
        <v>353.49010199999998</v>
      </c>
      <c r="G2587" s="335">
        <v>8.4600000000000009</v>
      </c>
    </row>
    <row r="2588" spans="1:7" ht="15">
      <c r="A2588" s="334" t="s">
        <v>22373</v>
      </c>
      <c r="B2588" s="334" t="s">
        <v>22374</v>
      </c>
      <c r="C2588" s="218"/>
      <c r="D2588" s="218"/>
      <c r="E2588" s="334" t="s">
        <v>23447</v>
      </c>
      <c r="F2588" s="306">
        <f t="shared" si="40"/>
        <v>353.49010199999998</v>
      </c>
      <c r="G2588" s="335">
        <v>8.4600000000000009</v>
      </c>
    </row>
    <row r="2589" spans="1:7" ht="15">
      <c r="A2589" s="334" t="s">
        <v>22375</v>
      </c>
      <c r="B2589" s="334" t="s">
        <v>22376</v>
      </c>
      <c r="C2589" s="218"/>
      <c r="D2589" s="218"/>
      <c r="E2589" s="334" t="s">
        <v>23447</v>
      </c>
      <c r="F2589" s="306">
        <f t="shared" si="40"/>
        <v>353.49010199999998</v>
      </c>
      <c r="G2589" s="335">
        <v>8.4600000000000009</v>
      </c>
    </row>
    <row r="2590" spans="1:7" ht="15">
      <c r="A2590" s="334" t="s">
        <v>22377</v>
      </c>
      <c r="B2590" s="334" t="s">
        <v>22378</v>
      </c>
      <c r="C2590" s="218"/>
      <c r="D2590" s="218"/>
      <c r="E2590" s="334" t="s">
        <v>23447</v>
      </c>
      <c r="F2590" s="306">
        <f t="shared" si="40"/>
        <v>353.49010199999998</v>
      </c>
      <c r="G2590" s="335">
        <v>8.4600000000000009</v>
      </c>
    </row>
    <row r="2591" spans="1:7" ht="15">
      <c r="A2591" s="334" t="s">
        <v>22379</v>
      </c>
      <c r="B2591" s="334" t="s">
        <v>22380</v>
      </c>
      <c r="C2591" s="218"/>
      <c r="D2591" s="218"/>
      <c r="E2591" s="334" t="s">
        <v>23447</v>
      </c>
      <c r="F2591" s="306">
        <f t="shared" si="40"/>
        <v>401.54135699999995</v>
      </c>
      <c r="G2591" s="335">
        <v>9.61</v>
      </c>
    </row>
    <row r="2592" spans="1:7" ht="15">
      <c r="A2592" s="334" t="s">
        <v>22381</v>
      </c>
      <c r="B2592" s="334" t="s">
        <v>22382</v>
      </c>
      <c r="C2592" s="218"/>
      <c r="D2592" s="218"/>
      <c r="E2592" s="334" t="s">
        <v>23447</v>
      </c>
      <c r="F2592" s="306">
        <f t="shared" si="40"/>
        <v>353.49010199999998</v>
      </c>
      <c r="G2592" s="335">
        <v>8.4600000000000009</v>
      </c>
    </row>
    <row r="2593" spans="1:7" ht="15">
      <c r="A2593" s="334" t="s">
        <v>22383</v>
      </c>
      <c r="B2593" s="334" t="s">
        <v>22384</v>
      </c>
      <c r="C2593" s="218"/>
      <c r="D2593" s="218"/>
      <c r="E2593" s="334" t="s">
        <v>23447</v>
      </c>
      <c r="F2593" s="306">
        <f t="shared" si="40"/>
        <v>353.49010199999998</v>
      </c>
      <c r="G2593" s="335">
        <v>8.4600000000000009</v>
      </c>
    </row>
    <row r="2594" spans="1:7" ht="15">
      <c r="A2594" s="334" t="s">
        <v>22385</v>
      </c>
      <c r="B2594" s="334" t="s">
        <v>22386</v>
      </c>
      <c r="C2594" s="218"/>
      <c r="D2594" s="218"/>
      <c r="E2594" s="334" t="s">
        <v>23447</v>
      </c>
      <c r="F2594" s="306">
        <f t="shared" si="40"/>
        <v>401.54135699999995</v>
      </c>
      <c r="G2594" s="335">
        <v>9.61</v>
      </c>
    </row>
    <row r="2595" spans="1:7" ht="15">
      <c r="A2595" s="334" t="s">
        <v>22387</v>
      </c>
      <c r="B2595" s="334" t="s">
        <v>22388</v>
      </c>
      <c r="C2595" s="218"/>
      <c r="D2595" s="218"/>
      <c r="E2595" s="334" t="s">
        <v>23447</v>
      </c>
      <c r="F2595" s="306">
        <f t="shared" si="40"/>
        <v>353.49010199999998</v>
      </c>
      <c r="G2595" s="335">
        <v>8.4600000000000009</v>
      </c>
    </row>
    <row r="2596" spans="1:7" ht="15">
      <c r="A2596" s="334" t="s">
        <v>22389</v>
      </c>
      <c r="B2596" s="334" t="s">
        <v>22390</v>
      </c>
      <c r="C2596" s="218"/>
      <c r="D2596" s="218"/>
      <c r="E2596" s="334" t="s">
        <v>23447</v>
      </c>
      <c r="F2596" s="306">
        <f t="shared" si="40"/>
        <v>353.49010199999998</v>
      </c>
      <c r="G2596" s="335">
        <v>8.4600000000000009</v>
      </c>
    </row>
    <row r="2597" spans="1:7" ht="15">
      <c r="A2597" s="334" t="s">
        <v>22391</v>
      </c>
      <c r="B2597" s="334" t="s">
        <v>22392</v>
      </c>
      <c r="C2597" s="218"/>
      <c r="D2597" s="218"/>
      <c r="E2597" s="334" t="s">
        <v>23447</v>
      </c>
      <c r="F2597" s="306">
        <f t="shared" si="40"/>
        <v>353.49010199999998</v>
      </c>
      <c r="G2597" s="335">
        <v>8.4600000000000009</v>
      </c>
    </row>
    <row r="2598" spans="1:7" ht="15">
      <c r="A2598" s="334" t="s">
        <v>4100</v>
      </c>
      <c r="B2598" s="334" t="s">
        <v>4101</v>
      </c>
      <c r="C2598" s="218"/>
      <c r="D2598" s="218"/>
      <c r="E2598" s="334" t="s">
        <v>23447</v>
      </c>
      <c r="F2598" s="306">
        <f t="shared" si="40"/>
        <v>293.73941099999996</v>
      </c>
      <c r="G2598" s="335">
        <v>7.03</v>
      </c>
    </row>
    <row r="2599" spans="1:7" ht="15">
      <c r="A2599" s="334" t="s">
        <v>4102</v>
      </c>
      <c r="B2599" s="334" t="s">
        <v>4103</v>
      </c>
      <c r="C2599" s="218"/>
      <c r="D2599" s="218"/>
      <c r="E2599" s="334" t="s">
        <v>23447</v>
      </c>
      <c r="F2599" s="306">
        <f t="shared" si="40"/>
        <v>293.73941099999996</v>
      </c>
      <c r="G2599" s="335">
        <v>7.03</v>
      </c>
    </row>
    <row r="2600" spans="1:7" ht="15">
      <c r="A2600" s="334" t="s">
        <v>4104</v>
      </c>
      <c r="B2600" s="334" t="s">
        <v>4105</v>
      </c>
      <c r="C2600" s="218"/>
      <c r="D2600" s="218"/>
      <c r="E2600" s="334" t="s">
        <v>23447</v>
      </c>
      <c r="F2600" s="306">
        <f t="shared" si="40"/>
        <v>293.73941099999996</v>
      </c>
      <c r="G2600" s="335">
        <v>7.03</v>
      </c>
    </row>
    <row r="2601" spans="1:7" ht="15">
      <c r="A2601" s="334" t="s">
        <v>4106</v>
      </c>
      <c r="B2601" s="334" t="s">
        <v>4107</v>
      </c>
      <c r="C2601" s="218"/>
      <c r="D2601" s="218"/>
      <c r="E2601" s="334" t="s">
        <v>23447</v>
      </c>
      <c r="F2601" s="306">
        <f t="shared" si="40"/>
        <v>293.73941099999996</v>
      </c>
      <c r="G2601" s="335">
        <v>7.03</v>
      </c>
    </row>
    <row r="2602" spans="1:7" ht="15">
      <c r="A2602" s="334" t="s">
        <v>4108</v>
      </c>
      <c r="B2602" s="334" t="s">
        <v>4109</v>
      </c>
      <c r="C2602" s="218"/>
      <c r="D2602" s="218"/>
      <c r="E2602" s="334" t="s">
        <v>23447</v>
      </c>
      <c r="F2602" s="306">
        <f t="shared" si="40"/>
        <v>293.73941099999996</v>
      </c>
      <c r="G2602" s="335">
        <v>7.03</v>
      </c>
    </row>
    <row r="2603" spans="1:7" ht="15">
      <c r="A2603" s="334" t="s">
        <v>4110</v>
      </c>
      <c r="B2603" s="334" t="s">
        <v>22393</v>
      </c>
      <c r="C2603" s="218"/>
      <c r="D2603" s="218"/>
      <c r="E2603" s="334" t="s">
        <v>23447</v>
      </c>
      <c r="F2603" s="306">
        <f t="shared" si="40"/>
        <v>329.25555599999996</v>
      </c>
      <c r="G2603" s="335">
        <v>7.88</v>
      </c>
    </row>
    <row r="2604" spans="1:7" ht="15">
      <c r="A2604" s="334" t="s">
        <v>4111</v>
      </c>
      <c r="B2604" s="334" t="s">
        <v>4112</v>
      </c>
      <c r="C2604" s="218"/>
      <c r="D2604" s="218"/>
      <c r="E2604" s="334" t="s">
        <v>23447</v>
      </c>
      <c r="F2604" s="306">
        <f t="shared" si="40"/>
        <v>293.73941099999996</v>
      </c>
      <c r="G2604" s="335">
        <v>7.03</v>
      </c>
    </row>
    <row r="2605" spans="1:7" ht="15">
      <c r="A2605" s="334" t="s">
        <v>4113</v>
      </c>
      <c r="B2605" s="334" t="s">
        <v>4114</v>
      </c>
      <c r="C2605" s="218"/>
      <c r="D2605" s="218"/>
      <c r="E2605" s="334" t="s">
        <v>23447</v>
      </c>
      <c r="F2605" s="306">
        <f t="shared" si="40"/>
        <v>293.73941099999996</v>
      </c>
      <c r="G2605" s="335">
        <v>7.03</v>
      </c>
    </row>
    <row r="2606" spans="1:7" ht="15">
      <c r="A2606" s="334" t="s">
        <v>4115</v>
      </c>
      <c r="B2606" s="334" t="s">
        <v>4116</v>
      </c>
      <c r="C2606" s="218"/>
      <c r="D2606" s="218"/>
      <c r="E2606" s="334" t="s">
        <v>23447</v>
      </c>
      <c r="F2606" s="306">
        <f t="shared" si="40"/>
        <v>329.25555599999996</v>
      </c>
      <c r="G2606" s="335">
        <v>7.88</v>
      </c>
    </row>
    <row r="2607" spans="1:7" ht="15">
      <c r="A2607" s="334" t="s">
        <v>4117</v>
      </c>
      <c r="B2607" s="334" t="s">
        <v>4118</v>
      </c>
      <c r="C2607" s="218"/>
      <c r="D2607" s="218"/>
      <c r="E2607" s="334" t="s">
        <v>23447</v>
      </c>
      <c r="F2607" s="306">
        <f t="shared" si="40"/>
        <v>329.25555599999996</v>
      </c>
      <c r="G2607" s="335">
        <v>7.88</v>
      </c>
    </row>
    <row r="2608" spans="1:7" ht="15">
      <c r="A2608" s="334" t="s">
        <v>4119</v>
      </c>
      <c r="B2608" s="334" t="s">
        <v>4120</v>
      </c>
      <c r="C2608" s="218"/>
      <c r="D2608" s="218"/>
      <c r="E2608" s="334" t="s">
        <v>23447</v>
      </c>
      <c r="F2608" s="306">
        <f t="shared" si="40"/>
        <v>278.69727899999998</v>
      </c>
      <c r="G2608" s="335">
        <v>6.67</v>
      </c>
    </row>
    <row r="2609" spans="1:7" ht="15">
      <c r="A2609" s="334" t="s">
        <v>4121</v>
      </c>
      <c r="B2609" s="334" t="s">
        <v>4122</v>
      </c>
      <c r="C2609" s="218"/>
      <c r="D2609" s="218"/>
      <c r="E2609" s="334" t="s">
        <v>23447</v>
      </c>
      <c r="F2609" s="306">
        <f t="shared" si="40"/>
        <v>278.69727899999998</v>
      </c>
      <c r="G2609" s="335">
        <v>6.67</v>
      </c>
    </row>
    <row r="2610" spans="1:7" ht="15">
      <c r="A2610" s="334" t="s">
        <v>4123</v>
      </c>
      <c r="B2610" s="334" t="s">
        <v>4124</v>
      </c>
      <c r="C2610" s="218"/>
      <c r="D2610" s="218"/>
      <c r="E2610" s="334" t="s">
        <v>23447</v>
      </c>
      <c r="F2610" s="306">
        <f t="shared" si="40"/>
        <v>278.69727899999998</v>
      </c>
      <c r="G2610" s="335">
        <v>6.67</v>
      </c>
    </row>
    <row r="2611" spans="1:7" ht="15">
      <c r="A2611" s="334" t="s">
        <v>4125</v>
      </c>
      <c r="B2611" s="334" t="s">
        <v>4126</v>
      </c>
      <c r="C2611" s="218"/>
      <c r="D2611" s="218"/>
      <c r="E2611" s="334" t="s">
        <v>23447</v>
      </c>
      <c r="F2611" s="306">
        <f t="shared" si="40"/>
        <v>278.69727899999998</v>
      </c>
      <c r="G2611" s="335">
        <v>6.67</v>
      </c>
    </row>
    <row r="2612" spans="1:7" ht="15">
      <c r="A2612" s="334" t="s">
        <v>4127</v>
      </c>
      <c r="B2612" s="334" t="s">
        <v>4128</v>
      </c>
      <c r="C2612" s="218"/>
      <c r="D2612" s="218"/>
      <c r="E2612" s="334" t="s">
        <v>23447</v>
      </c>
      <c r="F2612" s="306">
        <f t="shared" si="40"/>
        <v>278.69727899999998</v>
      </c>
      <c r="G2612" s="335">
        <v>6.67</v>
      </c>
    </row>
    <row r="2613" spans="1:7" ht="15">
      <c r="A2613" s="334" t="s">
        <v>4129</v>
      </c>
      <c r="B2613" s="334" t="s">
        <v>4130</v>
      </c>
      <c r="C2613" s="218"/>
      <c r="D2613" s="218"/>
      <c r="E2613" s="334" t="s">
        <v>23447</v>
      </c>
      <c r="F2613" s="306">
        <f t="shared" si="40"/>
        <v>278.69727899999998</v>
      </c>
      <c r="G2613" s="335">
        <v>6.67</v>
      </c>
    </row>
    <row r="2614" spans="1:7" ht="15">
      <c r="A2614" s="334" t="s">
        <v>4131</v>
      </c>
      <c r="B2614" s="334" t="s">
        <v>4132</v>
      </c>
      <c r="C2614" s="218"/>
      <c r="D2614" s="218"/>
      <c r="E2614" s="334" t="s">
        <v>23447</v>
      </c>
      <c r="F2614" s="306">
        <f t="shared" si="40"/>
        <v>278.69727899999998</v>
      </c>
      <c r="G2614" s="335">
        <v>6.67</v>
      </c>
    </row>
    <row r="2615" spans="1:7" ht="15">
      <c r="A2615" s="334" t="s">
        <v>4133</v>
      </c>
      <c r="B2615" s="334" t="s">
        <v>4134</v>
      </c>
      <c r="C2615" s="218"/>
      <c r="D2615" s="218"/>
      <c r="E2615" s="334" t="s">
        <v>23447</v>
      </c>
      <c r="F2615" s="306">
        <f t="shared" si="40"/>
        <v>278.69727899999998</v>
      </c>
      <c r="G2615" s="335">
        <v>6.67</v>
      </c>
    </row>
    <row r="2616" spans="1:7" ht="15">
      <c r="A2616" s="334" t="s">
        <v>4135</v>
      </c>
      <c r="B2616" s="334" t="s">
        <v>4136</v>
      </c>
      <c r="C2616" s="218"/>
      <c r="D2616" s="218"/>
      <c r="E2616" s="334" t="s">
        <v>23447</v>
      </c>
      <c r="F2616" s="306">
        <f t="shared" si="40"/>
        <v>278.69727899999998</v>
      </c>
      <c r="G2616" s="335">
        <v>6.67</v>
      </c>
    </row>
    <row r="2617" spans="1:7" ht="15">
      <c r="A2617" s="334" t="s">
        <v>4137</v>
      </c>
      <c r="B2617" s="334" t="s">
        <v>4138</v>
      </c>
      <c r="C2617" s="218"/>
      <c r="D2617" s="218"/>
      <c r="E2617" s="334" t="s">
        <v>23447</v>
      </c>
      <c r="F2617" s="306">
        <f t="shared" si="40"/>
        <v>836.09183699999994</v>
      </c>
      <c r="G2617" s="335">
        <v>20.010000000000002</v>
      </c>
    </row>
    <row r="2618" spans="1:7" ht="15">
      <c r="A2618" s="334" t="s">
        <v>4139</v>
      </c>
      <c r="B2618" s="334" t="s">
        <v>4140</v>
      </c>
      <c r="C2618" s="218"/>
      <c r="D2618" s="218"/>
      <c r="E2618" s="334" t="s">
        <v>23447</v>
      </c>
      <c r="F2618" s="306">
        <f t="shared" si="40"/>
        <v>836.09183699999994</v>
      </c>
      <c r="G2618" s="335">
        <v>20.010000000000002</v>
      </c>
    </row>
    <row r="2619" spans="1:7" ht="15">
      <c r="A2619" s="334" t="s">
        <v>4141</v>
      </c>
      <c r="B2619" s="334" t="s">
        <v>4142</v>
      </c>
      <c r="C2619" s="218"/>
      <c r="D2619" s="218"/>
      <c r="E2619" s="334" t="s">
        <v>23447</v>
      </c>
      <c r="F2619" s="306">
        <f t="shared" si="40"/>
        <v>836.09183699999994</v>
      </c>
      <c r="G2619" s="335">
        <v>20.010000000000002</v>
      </c>
    </row>
    <row r="2620" spans="1:7" ht="15">
      <c r="A2620" s="334" t="s">
        <v>4143</v>
      </c>
      <c r="B2620" s="334" t="s">
        <v>4144</v>
      </c>
      <c r="C2620" s="218"/>
      <c r="D2620" s="218"/>
      <c r="E2620" s="334" t="s">
        <v>23447</v>
      </c>
      <c r="F2620" s="306">
        <f t="shared" si="40"/>
        <v>836.09183699999994</v>
      </c>
      <c r="G2620" s="335">
        <v>20.010000000000002</v>
      </c>
    </row>
    <row r="2621" spans="1:7" ht="15">
      <c r="A2621" s="334" t="s">
        <v>4145</v>
      </c>
      <c r="B2621" s="334" t="s">
        <v>4146</v>
      </c>
      <c r="C2621" s="218"/>
      <c r="D2621" s="218"/>
      <c r="E2621" s="334" t="s">
        <v>23447</v>
      </c>
      <c r="F2621" s="306">
        <f t="shared" si="40"/>
        <v>836.09183699999994</v>
      </c>
      <c r="G2621" s="335">
        <v>20.010000000000002</v>
      </c>
    </row>
    <row r="2622" spans="1:7" ht="15">
      <c r="A2622" s="334" t="s">
        <v>4147</v>
      </c>
      <c r="B2622" s="334" t="s">
        <v>4148</v>
      </c>
      <c r="C2622" s="218"/>
      <c r="D2622" s="218"/>
      <c r="E2622" s="334" t="s">
        <v>23447</v>
      </c>
      <c r="F2622" s="306">
        <f t="shared" si="40"/>
        <v>836.09183699999994</v>
      </c>
      <c r="G2622" s="335">
        <v>20.010000000000002</v>
      </c>
    </row>
    <row r="2623" spans="1:7" ht="15">
      <c r="A2623" s="334" t="s">
        <v>4149</v>
      </c>
      <c r="B2623" s="334" t="s">
        <v>4150</v>
      </c>
      <c r="C2623" s="218"/>
      <c r="D2623" s="218"/>
      <c r="E2623" s="334" t="s">
        <v>23447</v>
      </c>
      <c r="F2623" s="306">
        <f t="shared" si="40"/>
        <v>306.27452099999999</v>
      </c>
      <c r="G2623" s="335">
        <v>7.33</v>
      </c>
    </row>
    <row r="2624" spans="1:7" ht="15">
      <c r="A2624" s="334" t="s">
        <v>22394</v>
      </c>
      <c r="B2624" s="334" t="s">
        <v>22395</v>
      </c>
      <c r="C2624" s="218"/>
      <c r="D2624" s="218"/>
      <c r="E2624" s="334" t="s">
        <v>23447</v>
      </c>
      <c r="F2624" s="306">
        <f t="shared" si="40"/>
        <v>278.69727899999998</v>
      </c>
      <c r="G2624" s="335">
        <v>6.67</v>
      </c>
    </row>
    <row r="2625" spans="1:7" ht="15">
      <c r="A2625" s="334" t="s">
        <v>22396</v>
      </c>
      <c r="B2625" s="334" t="s">
        <v>22397</v>
      </c>
      <c r="C2625" s="218"/>
      <c r="D2625" s="218"/>
      <c r="E2625" s="334" t="s">
        <v>23447</v>
      </c>
      <c r="F2625" s="306">
        <f t="shared" si="40"/>
        <v>306.27452099999999</v>
      </c>
      <c r="G2625" s="335">
        <v>7.33</v>
      </c>
    </row>
    <row r="2626" spans="1:7" ht="15">
      <c r="A2626" s="334" t="s">
        <v>22398</v>
      </c>
      <c r="B2626" s="334" t="s">
        <v>22399</v>
      </c>
      <c r="C2626" s="218"/>
      <c r="D2626" s="218"/>
      <c r="E2626" s="334" t="s">
        <v>23447</v>
      </c>
      <c r="F2626" s="306">
        <f t="shared" si="40"/>
        <v>278.69727899999998</v>
      </c>
      <c r="G2626" s="335">
        <v>6.67</v>
      </c>
    </row>
    <row r="2627" spans="1:7" ht="15">
      <c r="A2627" s="334" t="s">
        <v>4151</v>
      </c>
      <c r="B2627" s="334" t="s">
        <v>22400</v>
      </c>
      <c r="C2627" s="218"/>
      <c r="D2627" s="218"/>
      <c r="E2627" s="334" t="s">
        <v>23447</v>
      </c>
      <c r="F2627" s="306">
        <f t="shared" si="40"/>
        <v>395.27380199999999</v>
      </c>
      <c r="G2627" s="335">
        <v>9.4600000000000009</v>
      </c>
    </row>
    <row r="2628" spans="1:7" ht="15">
      <c r="A2628" s="334" t="s">
        <v>4152</v>
      </c>
      <c r="B2628" s="334" t="s">
        <v>4153</v>
      </c>
      <c r="C2628" s="218"/>
      <c r="D2628" s="218"/>
      <c r="E2628" s="334" t="s">
        <v>23447</v>
      </c>
      <c r="F2628" s="306">
        <f t="shared" ref="F2628:F2691" si="41">G2628*$G$1</f>
        <v>254.46273299999996</v>
      </c>
      <c r="G2628" s="335">
        <v>6.09</v>
      </c>
    </row>
    <row r="2629" spans="1:7" ht="15">
      <c r="A2629" s="334" t="s">
        <v>4154</v>
      </c>
      <c r="B2629" s="334" t="s">
        <v>4155</v>
      </c>
      <c r="C2629" s="218"/>
      <c r="D2629" s="218"/>
      <c r="E2629" s="334" t="s">
        <v>23447</v>
      </c>
      <c r="F2629" s="306">
        <f t="shared" si="41"/>
        <v>254.46273299999996</v>
      </c>
      <c r="G2629" s="335">
        <v>6.09</v>
      </c>
    </row>
    <row r="2630" spans="1:7" ht="15">
      <c r="A2630" s="334" t="s">
        <v>4156</v>
      </c>
      <c r="B2630" s="334" t="s">
        <v>22401</v>
      </c>
      <c r="C2630" s="218"/>
      <c r="D2630" s="218"/>
      <c r="E2630" s="334" t="s">
        <v>23447</v>
      </c>
      <c r="F2630" s="306">
        <f t="shared" si="41"/>
        <v>234.40655699999999</v>
      </c>
      <c r="G2630" s="335">
        <v>5.61</v>
      </c>
    </row>
    <row r="2631" spans="1:7" ht="15">
      <c r="A2631" s="334" t="s">
        <v>4157</v>
      </c>
      <c r="B2631" s="334" t="s">
        <v>22402</v>
      </c>
      <c r="C2631" s="218"/>
      <c r="D2631" s="218"/>
      <c r="E2631" s="334" t="s">
        <v>23447</v>
      </c>
      <c r="F2631" s="306">
        <f t="shared" si="41"/>
        <v>234.40655699999999</v>
      </c>
      <c r="G2631" s="335">
        <v>5.61</v>
      </c>
    </row>
    <row r="2632" spans="1:7" ht="15">
      <c r="A2632" s="334" t="s">
        <v>4158</v>
      </c>
      <c r="B2632" s="334" t="s">
        <v>22403</v>
      </c>
      <c r="C2632" s="218"/>
      <c r="D2632" s="218"/>
      <c r="E2632" s="334" t="s">
        <v>23447</v>
      </c>
      <c r="F2632" s="306">
        <f t="shared" si="41"/>
        <v>254.46273299999996</v>
      </c>
      <c r="G2632" s="335">
        <v>6.09</v>
      </c>
    </row>
    <row r="2633" spans="1:7" ht="15">
      <c r="A2633" s="334" t="s">
        <v>4159</v>
      </c>
      <c r="B2633" s="334" t="s">
        <v>22404</v>
      </c>
      <c r="C2633" s="218"/>
      <c r="D2633" s="218"/>
      <c r="E2633" s="334" t="s">
        <v>23447</v>
      </c>
      <c r="F2633" s="306">
        <f t="shared" si="41"/>
        <v>234.40655699999999</v>
      </c>
      <c r="G2633" s="335">
        <v>5.61</v>
      </c>
    </row>
    <row r="2634" spans="1:7" ht="15">
      <c r="A2634" s="334" t="s">
        <v>4160</v>
      </c>
      <c r="B2634" s="334" t="s">
        <v>22405</v>
      </c>
      <c r="C2634" s="218"/>
      <c r="D2634" s="218"/>
      <c r="E2634" s="334" t="s">
        <v>23447</v>
      </c>
      <c r="F2634" s="306">
        <f t="shared" si="41"/>
        <v>234.40655699999999</v>
      </c>
      <c r="G2634" s="335">
        <v>5.61</v>
      </c>
    </row>
    <row r="2635" spans="1:7" ht="15">
      <c r="A2635" s="334" t="s">
        <v>22406</v>
      </c>
      <c r="B2635" s="334" t="s">
        <v>22407</v>
      </c>
      <c r="C2635" s="218"/>
      <c r="D2635" s="218"/>
      <c r="E2635" s="334" t="s">
        <v>23447</v>
      </c>
      <c r="F2635" s="306">
        <f t="shared" si="41"/>
        <v>234.40655699999999</v>
      </c>
      <c r="G2635" s="335">
        <v>5.61</v>
      </c>
    </row>
    <row r="2636" spans="1:7" ht="15">
      <c r="A2636" s="334" t="s">
        <v>22408</v>
      </c>
      <c r="B2636" s="334" t="s">
        <v>22409</v>
      </c>
      <c r="C2636" s="218"/>
      <c r="D2636" s="218"/>
      <c r="E2636" s="334" t="s">
        <v>23447</v>
      </c>
      <c r="F2636" s="306">
        <f t="shared" si="41"/>
        <v>234.40655699999999</v>
      </c>
      <c r="G2636" s="335">
        <v>5.61</v>
      </c>
    </row>
    <row r="2637" spans="1:7" ht="15">
      <c r="A2637" s="334" t="s">
        <v>22410</v>
      </c>
      <c r="B2637" s="334" t="s">
        <v>22411</v>
      </c>
      <c r="C2637" s="218"/>
      <c r="D2637" s="218"/>
      <c r="E2637" s="334" t="s">
        <v>23447</v>
      </c>
      <c r="F2637" s="306">
        <f t="shared" si="41"/>
        <v>234.40655699999999</v>
      </c>
      <c r="G2637" s="335">
        <v>5.61</v>
      </c>
    </row>
    <row r="2638" spans="1:7" ht="15">
      <c r="A2638" s="334" t="s">
        <v>4161</v>
      </c>
      <c r="B2638" s="334" t="s">
        <v>22412</v>
      </c>
      <c r="C2638" s="218"/>
      <c r="D2638" s="218"/>
      <c r="E2638" s="334" t="s">
        <v>23447</v>
      </c>
      <c r="F2638" s="306">
        <f t="shared" si="41"/>
        <v>350.98307999999997</v>
      </c>
      <c r="G2638" s="335">
        <v>8.4</v>
      </c>
    </row>
    <row r="2639" spans="1:7" ht="15">
      <c r="A2639" s="334" t="s">
        <v>4162</v>
      </c>
      <c r="B2639" s="334" t="s">
        <v>22413</v>
      </c>
      <c r="C2639" s="218"/>
      <c r="D2639" s="218"/>
      <c r="E2639" s="334" t="s">
        <v>23447</v>
      </c>
      <c r="F2639" s="306">
        <f t="shared" si="41"/>
        <v>350.98307999999997</v>
      </c>
      <c r="G2639" s="335">
        <v>8.4</v>
      </c>
    </row>
    <row r="2640" spans="1:7" ht="15">
      <c r="A2640" s="334" t="s">
        <v>4163</v>
      </c>
      <c r="B2640" s="334" t="s">
        <v>22414</v>
      </c>
      <c r="C2640" s="218"/>
      <c r="D2640" s="218"/>
      <c r="E2640" s="334" t="s">
        <v>23447</v>
      </c>
      <c r="F2640" s="306">
        <f t="shared" si="41"/>
        <v>350.98307999999997</v>
      </c>
      <c r="G2640" s="335">
        <v>8.4</v>
      </c>
    </row>
    <row r="2641" spans="1:7" ht="15">
      <c r="A2641" s="334" t="s">
        <v>4164</v>
      </c>
      <c r="B2641" s="334" t="s">
        <v>22415</v>
      </c>
      <c r="C2641" s="218"/>
      <c r="D2641" s="218"/>
      <c r="E2641" s="334" t="s">
        <v>23447</v>
      </c>
      <c r="F2641" s="306">
        <f t="shared" si="41"/>
        <v>350.98307999999997</v>
      </c>
      <c r="G2641" s="335">
        <v>8.4</v>
      </c>
    </row>
    <row r="2642" spans="1:7" ht="15">
      <c r="A2642" s="334" t="s">
        <v>4165</v>
      </c>
      <c r="B2642" s="334" t="s">
        <v>22416</v>
      </c>
      <c r="C2642" s="218"/>
      <c r="D2642" s="218"/>
      <c r="E2642" s="334" t="s">
        <v>23447</v>
      </c>
      <c r="F2642" s="306">
        <f t="shared" si="41"/>
        <v>350.98307999999997</v>
      </c>
      <c r="G2642" s="335">
        <v>8.4</v>
      </c>
    </row>
    <row r="2643" spans="1:7" ht="15">
      <c r="A2643" s="334" t="s">
        <v>4166</v>
      </c>
      <c r="B2643" s="334" t="s">
        <v>22417</v>
      </c>
      <c r="C2643" s="218"/>
      <c r="D2643" s="218"/>
      <c r="E2643" s="334" t="s">
        <v>23447</v>
      </c>
      <c r="F2643" s="306">
        <f t="shared" si="41"/>
        <v>350.98307999999997</v>
      </c>
      <c r="G2643" s="335">
        <v>8.4</v>
      </c>
    </row>
    <row r="2644" spans="1:7" ht="15">
      <c r="A2644" s="334" t="s">
        <v>4167</v>
      </c>
      <c r="B2644" s="334" t="s">
        <v>22418</v>
      </c>
      <c r="C2644" s="218"/>
      <c r="D2644" s="218"/>
      <c r="E2644" s="334" t="s">
        <v>23447</v>
      </c>
      <c r="F2644" s="306">
        <f t="shared" si="41"/>
        <v>303.76749899999993</v>
      </c>
      <c r="G2644" s="335">
        <v>7.27</v>
      </c>
    </row>
    <row r="2645" spans="1:7" ht="15">
      <c r="A2645" s="334" t="s">
        <v>4168</v>
      </c>
      <c r="B2645" s="334" t="s">
        <v>22419</v>
      </c>
      <c r="C2645" s="218"/>
      <c r="D2645" s="218"/>
      <c r="E2645" s="334" t="s">
        <v>23447</v>
      </c>
      <c r="F2645" s="306">
        <f t="shared" si="41"/>
        <v>303.76749899999993</v>
      </c>
      <c r="G2645" s="335">
        <v>7.27</v>
      </c>
    </row>
    <row r="2646" spans="1:7" ht="15">
      <c r="A2646" s="334" t="s">
        <v>4169</v>
      </c>
      <c r="B2646" s="334" t="s">
        <v>22420</v>
      </c>
      <c r="C2646" s="218"/>
      <c r="D2646" s="218"/>
      <c r="E2646" s="334" t="s">
        <v>23447</v>
      </c>
      <c r="F2646" s="306">
        <f t="shared" si="41"/>
        <v>303.76749899999993</v>
      </c>
      <c r="G2646" s="335">
        <v>7.27</v>
      </c>
    </row>
    <row r="2647" spans="1:7" ht="15">
      <c r="A2647" s="334" t="s">
        <v>4170</v>
      </c>
      <c r="B2647" s="334" t="s">
        <v>22421</v>
      </c>
      <c r="C2647" s="218"/>
      <c r="D2647" s="218"/>
      <c r="E2647" s="334" t="s">
        <v>23447</v>
      </c>
      <c r="F2647" s="306">
        <f t="shared" si="41"/>
        <v>303.76749899999993</v>
      </c>
      <c r="G2647" s="335">
        <v>7.27</v>
      </c>
    </row>
    <row r="2648" spans="1:7" ht="15">
      <c r="A2648" s="334" t="s">
        <v>22422</v>
      </c>
      <c r="B2648" s="334" t="s">
        <v>22423</v>
      </c>
      <c r="C2648" s="218"/>
      <c r="D2648" s="218"/>
      <c r="E2648" s="334" t="s">
        <v>23447</v>
      </c>
      <c r="F2648" s="306">
        <f t="shared" si="41"/>
        <v>303.76749899999993</v>
      </c>
      <c r="G2648" s="335">
        <v>7.27</v>
      </c>
    </row>
    <row r="2649" spans="1:7" ht="15">
      <c r="A2649" s="334" t="s">
        <v>22424</v>
      </c>
      <c r="B2649" s="334" t="s">
        <v>22425</v>
      </c>
      <c r="C2649" s="218"/>
      <c r="D2649" s="218"/>
      <c r="E2649" s="334" t="s">
        <v>23447</v>
      </c>
      <c r="F2649" s="306">
        <f t="shared" si="41"/>
        <v>303.76749899999993</v>
      </c>
      <c r="G2649" s="335">
        <v>7.27</v>
      </c>
    </row>
    <row r="2650" spans="1:7" ht="15">
      <c r="A2650" s="334" t="s">
        <v>4171</v>
      </c>
      <c r="B2650" s="334" t="s">
        <v>22426</v>
      </c>
      <c r="C2650" s="218"/>
      <c r="D2650" s="218"/>
      <c r="E2650" s="334" t="s">
        <v>23447</v>
      </c>
      <c r="F2650" s="306">
        <f t="shared" si="41"/>
        <v>96.938183999999978</v>
      </c>
      <c r="G2650" s="335">
        <v>2.3199999999999998</v>
      </c>
    </row>
    <row r="2651" spans="1:7" ht="15">
      <c r="A2651" s="334" t="s">
        <v>22427</v>
      </c>
      <c r="B2651" s="334" t="s">
        <v>22428</v>
      </c>
      <c r="C2651" s="218"/>
      <c r="D2651" s="218"/>
      <c r="E2651" s="334" t="s">
        <v>23447</v>
      </c>
      <c r="F2651" s="306">
        <f t="shared" si="41"/>
        <v>292.48589999999996</v>
      </c>
      <c r="G2651" s="335">
        <v>7</v>
      </c>
    </row>
    <row r="2652" spans="1:7" ht="15">
      <c r="A2652" s="334" t="s">
        <v>22429</v>
      </c>
      <c r="B2652" s="334" t="s">
        <v>22430</v>
      </c>
      <c r="C2652" s="218"/>
      <c r="D2652" s="218"/>
      <c r="E2652" s="334" t="s">
        <v>23447</v>
      </c>
      <c r="F2652" s="306">
        <f t="shared" si="41"/>
        <v>292.48589999999996</v>
      </c>
      <c r="G2652" s="335">
        <v>7</v>
      </c>
    </row>
    <row r="2653" spans="1:7" ht="15">
      <c r="A2653" s="334" t="s">
        <v>22431</v>
      </c>
      <c r="B2653" s="334" t="s">
        <v>22432</v>
      </c>
      <c r="C2653" s="218"/>
      <c r="D2653" s="218"/>
      <c r="E2653" s="334" t="s">
        <v>1677</v>
      </c>
      <c r="F2653" s="306">
        <f t="shared" si="41"/>
        <v>7607.5582589999995</v>
      </c>
      <c r="G2653" s="335">
        <v>182.07</v>
      </c>
    </row>
    <row r="2654" spans="1:7" ht="15">
      <c r="A2654" s="334" t="s">
        <v>22433</v>
      </c>
      <c r="B2654" s="334" t="s">
        <v>22434</v>
      </c>
      <c r="C2654" s="218"/>
      <c r="D2654" s="218"/>
      <c r="E2654" s="334" t="s">
        <v>1677</v>
      </c>
      <c r="F2654" s="306">
        <f t="shared" si="41"/>
        <v>7607.5582589999995</v>
      </c>
      <c r="G2654" s="335">
        <v>182.07</v>
      </c>
    </row>
    <row r="2655" spans="1:7" ht="15">
      <c r="A2655" s="334" t="s">
        <v>22435</v>
      </c>
      <c r="B2655" s="334" t="s">
        <v>22436</v>
      </c>
      <c r="C2655" s="218"/>
      <c r="D2655" s="218"/>
      <c r="E2655" s="334" t="s">
        <v>1677</v>
      </c>
      <c r="F2655" s="306">
        <f t="shared" si="41"/>
        <v>7607.5582589999995</v>
      </c>
      <c r="G2655" s="335">
        <v>182.07</v>
      </c>
    </row>
    <row r="2656" spans="1:7" ht="15">
      <c r="A2656" s="334" t="s">
        <v>22437</v>
      </c>
      <c r="B2656" s="334" t="s">
        <v>22438</v>
      </c>
      <c r="C2656" s="218"/>
      <c r="D2656" s="218"/>
      <c r="E2656" s="334" t="s">
        <v>1677</v>
      </c>
      <c r="F2656" s="306">
        <f t="shared" si="41"/>
        <v>8401.4485589999986</v>
      </c>
      <c r="G2656" s="335">
        <v>201.07</v>
      </c>
    </row>
    <row r="2657" spans="1:7" ht="15">
      <c r="A2657" s="334" t="s">
        <v>22439</v>
      </c>
      <c r="B2657" s="334" t="s">
        <v>22440</v>
      </c>
      <c r="C2657" s="218"/>
      <c r="D2657" s="218"/>
      <c r="E2657" s="334" t="s">
        <v>1677</v>
      </c>
      <c r="F2657" s="306">
        <f t="shared" si="41"/>
        <v>8401.4485589999986</v>
      </c>
      <c r="G2657" s="335">
        <v>201.07</v>
      </c>
    </row>
    <row r="2658" spans="1:7" ht="15">
      <c r="A2658" s="334" t="s">
        <v>22441</v>
      </c>
      <c r="B2658" s="334" t="s">
        <v>22442</v>
      </c>
      <c r="C2658" s="218"/>
      <c r="D2658" s="218"/>
      <c r="E2658" s="334" t="s">
        <v>1677</v>
      </c>
      <c r="F2658" s="306">
        <f t="shared" si="41"/>
        <v>8401.4485589999986</v>
      </c>
      <c r="G2658" s="335">
        <v>201.07</v>
      </c>
    </row>
    <row r="2659" spans="1:7" ht="15">
      <c r="A2659" s="334" t="s">
        <v>22443</v>
      </c>
      <c r="B2659" s="334" t="s">
        <v>22444</v>
      </c>
      <c r="C2659" s="218"/>
      <c r="D2659" s="218"/>
      <c r="E2659" s="334" t="s">
        <v>1677</v>
      </c>
      <c r="F2659" s="306">
        <f t="shared" si="41"/>
        <v>6593.0500229999989</v>
      </c>
      <c r="G2659" s="335">
        <v>157.79</v>
      </c>
    </row>
    <row r="2660" spans="1:7" ht="15">
      <c r="A2660" s="334" t="s">
        <v>22445</v>
      </c>
      <c r="B2660" s="334" t="s">
        <v>22446</v>
      </c>
      <c r="C2660" s="218"/>
      <c r="D2660" s="218"/>
      <c r="E2660" s="334" t="s">
        <v>1677</v>
      </c>
      <c r="F2660" s="306">
        <f t="shared" si="41"/>
        <v>6593.0500229999989</v>
      </c>
      <c r="G2660" s="335">
        <v>157.79</v>
      </c>
    </row>
    <row r="2661" spans="1:7" ht="15">
      <c r="A2661" s="334" t="s">
        <v>22447</v>
      </c>
      <c r="B2661" s="334" t="s">
        <v>22448</v>
      </c>
      <c r="C2661" s="218"/>
      <c r="D2661" s="218"/>
      <c r="E2661" s="334" t="s">
        <v>1677</v>
      </c>
      <c r="F2661" s="306">
        <f t="shared" si="41"/>
        <v>6593.0500229999989</v>
      </c>
      <c r="G2661" s="335">
        <v>157.79</v>
      </c>
    </row>
    <row r="2662" spans="1:7" ht="15">
      <c r="A2662" s="334" t="s">
        <v>22449</v>
      </c>
      <c r="B2662" s="334" t="s">
        <v>22450</v>
      </c>
      <c r="C2662" s="218"/>
      <c r="D2662" s="218"/>
      <c r="E2662" s="334" t="s">
        <v>1677</v>
      </c>
      <c r="F2662" s="306">
        <f t="shared" si="41"/>
        <v>7607.5582589999995</v>
      </c>
      <c r="G2662" s="335">
        <v>182.07</v>
      </c>
    </row>
    <row r="2663" spans="1:7" ht="15">
      <c r="A2663" s="334" t="s">
        <v>22451</v>
      </c>
      <c r="B2663" s="334" t="s">
        <v>22452</v>
      </c>
      <c r="C2663" s="218"/>
      <c r="D2663" s="218"/>
      <c r="E2663" s="334" t="s">
        <v>1677</v>
      </c>
      <c r="F2663" s="306">
        <f t="shared" si="41"/>
        <v>7607.5582589999995</v>
      </c>
      <c r="G2663" s="335">
        <v>182.07</v>
      </c>
    </row>
    <row r="2664" spans="1:7" ht="15">
      <c r="A2664" s="334" t="s">
        <v>22453</v>
      </c>
      <c r="B2664" s="334" t="s">
        <v>22454</v>
      </c>
      <c r="C2664" s="218"/>
      <c r="D2664" s="218"/>
      <c r="E2664" s="334" t="s">
        <v>1677</v>
      </c>
      <c r="F2664" s="306">
        <f t="shared" si="41"/>
        <v>7607.5582589999995</v>
      </c>
      <c r="G2664" s="335">
        <v>182.07</v>
      </c>
    </row>
    <row r="2665" spans="1:7" ht="15">
      <c r="A2665" s="334" t="s">
        <v>22455</v>
      </c>
      <c r="B2665" s="334" t="s">
        <v>22432</v>
      </c>
      <c r="C2665" s="218"/>
      <c r="D2665" s="218"/>
      <c r="E2665" s="334" t="s">
        <v>23447</v>
      </c>
      <c r="F2665" s="306">
        <f t="shared" si="41"/>
        <v>152.51050499999999</v>
      </c>
      <c r="G2665" s="335">
        <v>3.65</v>
      </c>
    </row>
    <row r="2666" spans="1:7" ht="15">
      <c r="A2666" s="334" t="s">
        <v>22456</v>
      </c>
      <c r="B2666" s="334" t="s">
        <v>22434</v>
      </c>
      <c r="C2666" s="218"/>
      <c r="D2666" s="218"/>
      <c r="E2666" s="334" t="s">
        <v>23447</v>
      </c>
      <c r="F2666" s="306">
        <f t="shared" si="41"/>
        <v>152.51050499999999</v>
      </c>
      <c r="G2666" s="335">
        <v>3.65</v>
      </c>
    </row>
    <row r="2667" spans="1:7" ht="15">
      <c r="A2667" s="334" t="s">
        <v>22457</v>
      </c>
      <c r="B2667" s="334" t="s">
        <v>22436</v>
      </c>
      <c r="C2667" s="218"/>
      <c r="D2667" s="218"/>
      <c r="E2667" s="334" t="s">
        <v>23447</v>
      </c>
      <c r="F2667" s="306">
        <f t="shared" si="41"/>
        <v>152.51050499999999</v>
      </c>
      <c r="G2667" s="335">
        <v>3.65</v>
      </c>
    </row>
    <row r="2668" spans="1:7" ht="15">
      <c r="A2668" s="334" t="s">
        <v>22458</v>
      </c>
      <c r="B2668" s="334" t="s">
        <v>22444</v>
      </c>
      <c r="C2668" s="218"/>
      <c r="D2668" s="218"/>
      <c r="E2668" s="334" t="s">
        <v>23447</v>
      </c>
      <c r="F2668" s="306">
        <f t="shared" si="41"/>
        <v>132.03649199999998</v>
      </c>
      <c r="G2668" s="335">
        <v>3.16</v>
      </c>
    </row>
    <row r="2669" spans="1:7" ht="15">
      <c r="A2669" s="334" t="s">
        <v>22459</v>
      </c>
      <c r="B2669" s="334" t="s">
        <v>22460</v>
      </c>
      <c r="C2669" s="218"/>
      <c r="D2669" s="218"/>
      <c r="E2669" s="334" t="s">
        <v>23447</v>
      </c>
      <c r="F2669" s="306">
        <f t="shared" si="41"/>
        <v>132.03649199999998</v>
      </c>
      <c r="G2669" s="335">
        <v>3.16</v>
      </c>
    </row>
    <row r="2670" spans="1:7" ht="15">
      <c r="A2670" s="334" t="s">
        <v>22461</v>
      </c>
      <c r="B2670" s="334" t="s">
        <v>22448</v>
      </c>
      <c r="C2670" s="218"/>
      <c r="D2670" s="218"/>
      <c r="E2670" s="334" t="s">
        <v>23447</v>
      </c>
      <c r="F2670" s="306">
        <f t="shared" si="41"/>
        <v>132.03649199999998</v>
      </c>
      <c r="G2670" s="335">
        <v>3.16</v>
      </c>
    </row>
    <row r="2671" spans="1:7" ht="15">
      <c r="A2671" s="334" t="s">
        <v>4172</v>
      </c>
      <c r="B2671" s="334" t="s">
        <v>4173</v>
      </c>
      <c r="C2671" s="218"/>
      <c r="D2671" s="218"/>
      <c r="E2671" s="334" t="s">
        <v>23447</v>
      </c>
      <c r="F2671" s="306">
        <f t="shared" si="41"/>
        <v>274.10107199999993</v>
      </c>
      <c r="G2671" s="335">
        <v>6.56</v>
      </c>
    </row>
    <row r="2672" spans="1:7" ht="15">
      <c r="A2672" s="334" t="s">
        <v>4174</v>
      </c>
      <c r="B2672" s="334" t="s">
        <v>4175</v>
      </c>
      <c r="C2672" s="218"/>
      <c r="D2672" s="218"/>
      <c r="E2672" s="334" t="s">
        <v>23447</v>
      </c>
      <c r="F2672" s="306">
        <f t="shared" si="41"/>
        <v>439.98236099999991</v>
      </c>
      <c r="G2672" s="335">
        <v>10.53</v>
      </c>
    </row>
    <row r="2673" spans="1:7" ht="15">
      <c r="A2673" s="334" t="s">
        <v>4176</v>
      </c>
      <c r="B2673" s="334" t="s">
        <v>4177</v>
      </c>
      <c r="C2673" s="218"/>
      <c r="D2673" s="218"/>
      <c r="E2673" s="334" t="s">
        <v>23447</v>
      </c>
      <c r="F2673" s="306">
        <f t="shared" si="41"/>
        <v>439.98236099999991</v>
      </c>
      <c r="G2673" s="335">
        <v>10.53</v>
      </c>
    </row>
    <row r="2674" spans="1:7" ht="15">
      <c r="A2674" s="334" t="s">
        <v>4178</v>
      </c>
      <c r="B2674" s="334" t="s">
        <v>4179</v>
      </c>
      <c r="C2674" s="218"/>
      <c r="D2674" s="218"/>
      <c r="E2674" s="334" t="s">
        <v>23447</v>
      </c>
      <c r="F2674" s="306">
        <f t="shared" si="41"/>
        <v>439.98236099999991</v>
      </c>
      <c r="G2674" s="335">
        <v>10.53</v>
      </c>
    </row>
    <row r="2675" spans="1:7" ht="15">
      <c r="A2675" s="334" t="s">
        <v>4180</v>
      </c>
      <c r="B2675" s="334" t="s">
        <v>4181</v>
      </c>
      <c r="C2675" s="218"/>
      <c r="D2675" s="218"/>
      <c r="E2675" s="334" t="s">
        <v>23447</v>
      </c>
      <c r="F2675" s="306">
        <f t="shared" si="41"/>
        <v>439.98236099999991</v>
      </c>
      <c r="G2675" s="335">
        <v>10.53</v>
      </c>
    </row>
    <row r="2676" spans="1:7" ht="15">
      <c r="A2676" s="334" t="s">
        <v>4182</v>
      </c>
      <c r="B2676" s="334" t="s">
        <v>4183</v>
      </c>
      <c r="C2676" s="218"/>
      <c r="D2676" s="218"/>
      <c r="E2676" s="334" t="s">
        <v>23447</v>
      </c>
      <c r="F2676" s="306">
        <f t="shared" si="41"/>
        <v>591.23935499999993</v>
      </c>
      <c r="G2676" s="335">
        <v>14.15</v>
      </c>
    </row>
    <row r="2677" spans="1:7" ht="15">
      <c r="A2677" s="334" t="s">
        <v>4184</v>
      </c>
      <c r="B2677" s="334" t="s">
        <v>4185</v>
      </c>
      <c r="C2677" s="218"/>
      <c r="D2677" s="218"/>
      <c r="E2677" s="334" t="s">
        <v>23447</v>
      </c>
      <c r="F2677" s="306">
        <f t="shared" si="41"/>
        <v>591.23935499999993</v>
      </c>
      <c r="G2677" s="335">
        <v>14.15</v>
      </c>
    </row>
    <row r="2678" spans="1:7" ht="15">
      <c r="A2678" s="334" t="s">
        <v>4186</v>
      </c>
      <c r="B2678" s="334" t="s">
        <v>4187</v>
      </c>
      <c r="C2678" s="218"/>
      <c r="D2678" s="218"/>
      <c r="E2678" s="334" t="s">
        <v>23447</v>
      </c>
      <c r="F2678" s="306">
        <f t="shared" si="41"/>
        <v>591.23935499999993</v>
      </c>
      <c r="G2678" s="335">
        <v>14.15</v>
      </c>
    </row>
    <row r="2679" spans="1:7" ht="15">
      <c r="A2679" s="334" t="s">
        <v>4188</v>
      </c>
      <c r="B2679" s="334" t="s">
        <v>4189</v>
      </c>
      <c r="C2679" s="218"/>
      <c r="D2679" s="218"/>
      <c r="E2679" s="334" t="s">
        <v>23447</v>
      </c>
      <c r="F2679" s="306">
        <f t="shared" si="41"/>
        <v>591.23935499999993</v>
      </c>
      <c r="G2679" s="335">
        <v>14.15</v>
      </c>
    </row>
    <row r="2680" spans="1:7" ht="15">
      <c r="A2680" s="334" t="s">
        <v>4190</v>
      </c>
      <c r="B2680" s="334" t="s">
        <v>4191</v>
      </c>
      <c r="C2680" s="218"/>
      <c r="D2680" s="218"/>
      <c r="E2680" s="334" t="s">
        <v>23447</v>
      </c>
      <c r="F2680" s="306">
        <f t="shared" si="41"/>
        <v>439.98236099999991</v>
      </c>
      <c r="G2680" s="335">
        <v>10.53</v>
      </c>
    </row>
    <row r="2681" spans="1:7" ht="15">
      <c r="A2681" s="334" t="s">
        <v>4192</v>
      </c>
      <c r="B2681" s="334" t="s">
        <v>4193</v>
      </c>
      <c r="C2681" s="218"/>
      <c r="D2681" s="218"/>
      <c r="E2681" s="334" t="s">
        <v>23447</v>
      </c>
      <c r="F2681" s="306">
        <f t="shared" si="41"/>
        <v>54.318809999999999</v>
      </c>
      <c r="G2681" s="335">
        <v>1.3</v>
      </c>
    </row>
    <row r="2682" spans="1:7" ht="15">
      <c r="A2682" s="334" t="s">
        <v>4194</v>
      </c>
      <c r="B2682" s="334" t="s">
        <v>4195</v>
      </c>
      <c r="C2682" s="218"/>
      <c r="D2682" s="218"/>
      <c r="E2682" s="334" t="s">
        <v>23447</v>
      </c>
      <c r="F2682" s="306">
        <f t="shared" si="41"/>
        <v>274.10107199999993</v>
      </c>
      <c r="G2682" s="335">
        <v>6.56</v>
      </c>
    </row>
    <row r="2683" spans="1:7" ht="15">
      <c r="A2683" s="334" t="s">
        <v>4196</v>
      </c>
      <c r="B2683" s="334" t="s">
        <v>4197</v>
      </c>
      <c r="C2683" s="218"/>
      <c r="D2683" s="218"/>
      <c r="E2683" s="334" t="s">
        <v>23447</v>
      </c>
      <c r="F2683" s="306">
        <f t="shared" si="41"/>
        <v>274.10107199999993</v>
      </c>
      <c r="G2683" s="335">
        <v>6.56</v>
      </c>
    </row>
    <row r="2684" spans="1:7" ht="15">
      <c r="A2684" s="334" t="s">
        <v>4198</v>
      </c>
      <c r="B2684" s="334" t="s">
        <v>4199</v>
      </c>
      <c r="C2684" s="218"/>
      <c r="D2684" s="218"/>
      <c r="E2684" s="334" t="s">
        <v>23447</v>
      </c>
      <c r="F2684" s="306">
        <f t="shared" si="41"/>
        <v>445.41424199999994</v>
      </c>
      <c r="G2684" s="335">
        <v>10.66</v>
      </c>
    </row>
    <row r="2685" spans="1:7" ht="15">
      <c r="A2685" s="334" t="s">
        <v>4200</v>
      </c>
      <c r="B2685" s="334" t="s">
        <v>4201</v>
      </c>
      <c r="C2685" s="218"/>
      <c r="D2685" s="218"/>
      <c r="E2685" s="334" t="s">
        <v>23447</v>
      </c>
      <c r="F2685" s="306">
        <f t="shared" si="41"/>
        <v>591.23935499999993</v>
      </c>
      <c r="G2685" s="335">
        <v>14.15</v>
      </c>
    </row>
    <row r="2686" spans="1:7" ht="15">
      <c r="A2686" s="334" t="s">
        <v>4202</v>
      </c>
      <c r="B2686" s="334" t="s">
        <v>4203</v>
      </c>
      <c r="C2686" s="218"/>
      <c r="D2686" s="218"/>
      <c r="E2686" s="334" t="s">
        <v>23447</v>
      </c>
      <c r="F2686" s="306">
        <f t="shared" si="41"/>
        <v>1289.4449819999998</v>
      </c>
      <c r="G2686" s="335">
        <v>30.86</v>
      </c>
    </row>
    <row r="2687" spans="1:7" ht="15">
      <c r="A2687" s="334" t="s">
        <v>4204</v>
      </c>
      <c r="B2687" s="334" t="s">
        <v>4205</v>
      </c>
      <c r="C2687" s="218"/>
      <c r="D2687" s="218"/>
      <c r="E2687" s="334" t="s">
        <v>23447</v>
      </c>
      <c r="F2687" s="306">
        <f t="shared" si="41"/>
        <v>1709.789004</v>
      </c>
      <c r="G2687" s="335">
        <v>40.92</v>
      </c>
    </row>
    <row r="2688" spans="1:7" ht="15">
      <c r="A2688" s="334" t="s">
        <v>4206</v>
      </c>
      <c r="B2688" s="334" t="s">
        <v>4207</v>
      </c>
      <c r="C2688" s="218"/>
      <c r="D2688" s="218"/>
      <c r="E2688" s="334" t="s">
        <v>23447</v>
      </c>
      <c r="F2688" s="306">
        <f t="shared" si="41"/>
        <v>2379.5817149999998</v>
      </c>
      <c r="G2688" s="335">
        <v>56.95</v>
      </c>
    </row>
    <row r="2689" spans="1:7" ht="15">
      <c r="A2689" s="334" t="s">
        <v>4208</v>
      </c>
      <c r="B2689" s="334" t="s">
        <v>22462</v>
      </c>
      <c r="C2689" s="218"/>
      <c r="D2689" s="218"/>
      <c r="E2689" s="334" t="s">
        <v>23447</v>
      </c>
      <c r="F2689" s="306">
        <f t="shared" si="41"/>
        <v>54.736646999999998</v>
      </c>
      <c r="G2689" s="335">
        <v>1.31</v>
      </c>
    </row>
    <row r="2690" spans="1:7" ht="15">
      <c r="A2690" s="334" t="s">
        <v>4209</v>
      </c>
      <c r="B2690" s="334" t="s">
        <v>4210</v>
      </c>
      <c r="C2690" s="218"/>
      <c r="D2690" s="218"/>
      <c r="E2690" s="334" t="s">
        <v>23447</v>
      </c>
      <c r="F2690" s="306">
        <f t="shared" si="41"/>
        <v>54.736646999999998</v>
      </c>
      <c r="G2690" s="335">
        <v>1.31</v>
      </c>
    </row>
    <row r="2691" spans="1:7" ht="15">
      <c r="A2691" s="334" t="s">
        <v>4211</v>
      </c>
      <c r="B2691" s="334" t="s">
        <v>4212</v>
      </c>
      <c r="C2691" s="218"/>
      <c r="D2691" s="218"/>
      <c r="E2691" s="334" t="s">
        <v>23447</v>
      </c>
      <c r="F2691" s="306">
        <f t="shared" si="41"/>
        <v>54.736646999999998</v>
      </c>
      <c r="G2691" s="335">
        <v>1.31</v>
      </c>
    </row>
    <row r="2692" spans="1:7" ht="15">
      <c r="A2692" s="334" t="s">
        <v>4213</v>
      </c>
      <c r="B2692" s="334" t="s">
        <v>4214</v>
      </c>
      <c r="C2692" s="218"/>
      <c r="D2692" s="218"/>
      <c r="E2692" s="334" t="s">
        <v>23447</v>
      </c>
      <c r="F2692" s="306">
        <f t="shared" ref="F2692:F2755" si="42">G2692*$G$1</f>
        <v>54.736646999999998</v>
      </c>
      <c r="G2692" s="335">
        <v>1.31</v>
      </c>
    </row>
    <row r="2693" spans="1:7" ht="15">
      <c r="A2693" s="334" t="s">
        <v>4215</v>
      </c>
      <c r="B2693" s="334" t="s">
        <v>4216</v>
      </c>
      <c r="C2693" s="218"/>
      <c r="D2693" s="218"/>
      <c r="E2693" s="334" t="s">
        <v>23447</v>
      </c>
      <c r="F2693" s="306">
        <f t="shared" si="42"/>
        <v>54.736646999999998</v>
      </c>
      <c r="G2693" s="335">
        <v>1.31</v>
      </c>
    </row>
    <row r="2694" spans="1:7" ht="15">
      <c r="A2694" s="334" t="s">
        <v>4217</v>
      </c>
      <c r="B2694" s="334" t="s">
        <v>4218</v>
      </c>
      <c r="C2694" s="218"/>
      <c r="D2694" s="218"/>
      <c r="E2694" s="334" t="s">
        <v>23447</v>
      </c>
      <c r="F2694" s="306">
        <f t="shared" si="42"/>
        <v>54.736646999999998</v>
      </c>
      <c r="G2694" s="335">
        <v>1.31</v>
      </c>
    </row>
    <row r="2695" spans="1:7" ht="15">
      <c r="A2695" s="334" t="s">
        <v>4219</v>
      </c>
      <c r="B2695" s="334" t="s">
        <v>4220</v>
      </c>
      <c r="C2695" s="218"/>
      <c r="D2695" s="218"/>
      <c r="E2695" s="334" t="s">
        <v>23447</v>
      </c>
      <c r="F2695" s="306">
        <f t="shared" si="42"/>
        <v>54.736646999999998</v>
      </c>
      <c r="G2695" s="335">
        <v>1.31</v>
      </c>
    </row>
    <row r="2696" spans="1:7" ht="15">
      <c r="A2696" s="334" t="s">
        <v>4221</v>
      </c>
      <c r="B2696" s="334" t="s">
        <v>4222</v>
      </c>
      <c r="C2696" s="218"/>
      <c r="D2696" s="218"/>
      <c r="E2696" s="334" t="s">
        <v>23447</v>
      </c>
      <c r="F2696" s="306">
        <f t="shared" si="42"/>
        <v>54.736646999999998</v>
      </c>
      <c r="G2696" s="335">
        <v>1.31</v>
      </c>
    </row>
    <row r="2697" spans="1:7" ht="15">
      <c r="A2697" s="334" t="s">
        <v>4223</v>
      </c>
      <c r="B2697" s="334" t="s">
        <v>4224</v>
      </c>
      <c r="C2697" s="218"/>
      <c r="D2697" s="218"/>
      <c r="E2697" s="334" t="s">
        <v>23447</v>
      </c>
      <c r="F2697" s="306">
        <f t="shared" si="42"/>
        <v>54.736646999999998</v>
      </c>
      <c r="G2697" s="335">
        <v>1.31</v>
      </c>
    </row>
    <row r="2698" spans="1:7" ht="15">
      <c r="A2698" s="334" t="s">
        <v>4225</v>
      </c>
      <c r="B2698" s="334" t="s">
        <v>4226</v>
      </c>
      <c r="C2698" s="218"/>
      <c r="D2698" s="218"/>
      <c r="E2698" s="334" t="s">
        <v>23447</v>
      </c>
      <c r="F2698" s="306">
        <f t="shared" si="42"/>
        <v>54.736646999999998</v>
      </c>
      <c r="G2698" s="335">
        <v>1.31</v>
      </c>
    </row>
    <row r="2699" spans="1:7" ht="15">
      <c r="A2699" s="334" t="s">
        <v>4227</v>
      </c>
      <c r="B2699" s="334" t="s">
        <v>4228</v>
      </c>
      <c r="C2699" s="218"/>
      <c r="D2699" s="218"/>
      <c r="E2699" s="334" t="s">
        <v>23447</v>
      </c>
      <c r="F2699" s="306">
        <f t="shared" si="42"/>
        <v>54.736646999999998</v>
      </c>
      <c r="G2699" s="335">
        <v>1.31</v>
      </c>
    </row>
    <row r="2700" spans="1:7" ht="15">
      <c r="A2700" s="334" t="s">
        <v>4229</v>
      </c>
      <c r="B2700" s="334" t="s">
        <v>4230</v>
      </c>
      <c r="C2700" s="218"/>
      <c r="D2700" s="218"/>
      <c r="E2700" s="334" t="s">
        <v>173</v>
      </c>
      <c r="F2700" s="306">
        <f t="shared" si="42"/>
        <v>258.22326599999997</v>
      </c>
      <c r="G2700" s="335">
        <v>6.18</v>
      </c>
    </row>
    <row r="2701" spans="1:7" ht="15">
      <c r="A2701" s="334" t="s">
        <v>4231</v>
      </c>
      <c r="B2701" s="334" t="s">
        <v>4232</v>
      </c>
      <c r="C2701" s="218"/>
      <c r="D2701" s="218"/>
      <c r="E2701" s="334" t="s">
        <v>173</v>
      </c>
      <c r="F2701" s="306">
        <f t="shared" si="42"/>
        <v>387.33489899999995</v>
      </c>
      <c r="G2701" s="335">
        <v>9.27</v>
      </c>
    </row>
    <row r="2702" spans="1:7" ht="15">
      <c r="A2702" s="334" t="s">
        <v>4233</v>
      </c>
      <c r="B2702" s="334" t="s">
        <v>4234</v>
      </c>
      <c r="C2702" s="218"/>
      <c r="D2702" s="218"/>
      <c r="E2702" s="334" t="s">
        <v>173</v>
      </c>
      <c r="F2702" s="306">
        <f t="shared" si="42"/>
        <v>213.09686999999997</v>
      </c>
      <c r="G2702" s="335">
        <v>5.0999999999999996</v>
      </c>
    </row>
    <row r="2703" spans="1:7" ht="15">
      <c r="A2703" s="334" t="s">
        <v>4235</v>
      </c>
      <c r="B2703" s="334" t="s">
        <v>4236</v>
      </c>
      <c r="C2703" s="218"/>
      <c r="D2703" s="218"/>
      <c r="E2703" s="334" t="s">
        <v>173</v>
      </c>
      <c r="F2703" s="306">
        <f t="shared" si="42"/>
        <v>320.06314199999997</v>
      </c>
      <c r="G2703" s="335">
        <v>7.66</v>
      </c>
    </row>
    <row r="2704" spans="1:7" ht="15">
      <c r="A2704" s="334" t="s">
        <v>4237</v>
      </c>
      <c r="B2704" s="334" t="s">
        <v>4238</v>
      </c>
      <c r="C2704" s="218"/>
      <c r="D2704" s="218"/>
      <c r="E2704" s="334" t="s">
        <v>173</v>
      </c>
      <c r="F2704" s="306">
        <f t="shared" si="42"/>
        <v>638.87277299999994</v>
      </c>
      <c r="G2704" s="335">
        <v>15.29</v>
      </c>
    </row>
    <row r="2705" spans="1:7" ht="15">
      <c r="A2705" s="334" t="s">
        <v>4239</v>
      </c>
      <c r="B2705" s="334" t="s">
        <v>4240</v>
      </c>
      <c r="C2705" s="218"/>
      <c r="D2705" s="218"/>
      <c r="E2705" s="334" t="s">
        <v>173</v>
      </c>
      <c r="F2705" s="306">
        <f t="shared" si="42"/>
        <v>331.34474099999994</v>
      </c>
      <c r="G2705" s="335">
        <v>7.93</v>
      </c>
    </row>
    <row r="2706" spans="1:7" ht="15">
      <c r="A2706" s="334" t="s">
        <v>4241</v>
      </c>
      <c r="B2706" s="334" t="s">
        <v>4242</v>
      </c>
      <c r="C2706" s="218"/>
      <c r="D2706" s="218"/>
      <c r="E2706" s="334" t="s">
        <v>173</v>
      </c>
      <c r="F2706" s="306">
        <f t="shared" si="42"/>
        <v>402.37703099999999</v>
      </c>
      <c r="G2706" s="335">
        <v>9.6300000000000008</v>
      </c>
    </row>
    <row r="2707" spans="1:7" ht="15">
      <c r="A2707" s="334" t="s">
        <v>4243</v>
      </c>
      <c r="B2707" s="334" t="s">
        <v>4244</v>
      </c>
      <c r="C2707" s="218"/>
      <c r="D2707" s="218"/>
      <c r="E2707" s="334" t="s">
        <v>173</v>
      </c>
      <c r="F2707" s="306">
        <f t="shared" si="42"/>
        <v>804.75406199999998</v>
      </c>
      <c r="G2707" s="335">
        <v>19.260000000000002</v>
      </c>
    </row>
    <row r="2708" spans="1:7" ht="15">
      <c r="A2708" s="334" t="s">
        <v>4245</v>
      </c>
      <c r="B2708" s="334" t="s">
        <v>4246</v>
      </c>
      <c r="C2708" s="218"/>
      <c r="D2708" s="218"/>
      <c r="E2708" s="334" t="s">
        <v>173</v>
      </c>
      <c r="F2708" s="306">
        <f t="shared" si="42"/>
        <v>366.02521199999995</v>
      </c>
      <c r="G2708" s="335">
        <v>8.76</v>
      </c>
    </row>
    <row r="2709" spans="1:7" ht="15">
      <c r="A2709" s="334" t="s">
        <v>4247</v>
      </c>
      <c r="B2709" s="334" t="s">
        <v>4248</v>
      </c>
      <c r="C2709" s="218"/>
      <c r="D2709" s="218"/>
      <c r="E2709" s="334" t="s">
        <v>173</v>
      </c>
      <c r="F2709" s="306">
        <f t="shared" si="42"/>
        <v>363.93602700000002</v>
      </c>
      <c r="G2709" s="335">
        <v>8.7100000000000009</v>
      </c>
    </row>
    <row r="2710" spans="1:7" ht="15">
      <c r="A2710" s="334" t="s">
        <v>4249</v>
      </c>
      <c r="B2710" s="334" t="s">
        <v>4250</v>
      </c>
      <c r="C2710" s="218"/>
      <c r="D2710" s="218"/>
      <c r="E2710" s="334" t="s">
        <v>173</v>
      </c>
      <c r="F2710" s="306">
        <f t="shared" si="42"/>
        <v>1273.9850129999998</v>
      </c>
      <c r="G2710" s="335">
        <v>30.49</v>
      </c>
    </row>
    <row r="2711" spans="1:7" ht="15">
      <c r="A2711" s="334" t="s">
        <v>22463</v>
      </c>
      <c r="B2711" s="334" t="s">
        <v>22464</v>
      </c>
      <c r="C2711" s="218"/>
      <c r="D2711" s="218"/>
      <c r="E2711" s="334" t="s">
        <v>173</v>
      </c>
      <c r="F2711" s="306">
        <f t="shared" si="42"/>
        <v>727.87205400000005</v>
      </c>
      <c r="G2711" s="335">
        <v>17.420000000000002</v>
      </c>
    </row>
    <row r="2712" spans="1:7" ht="15">
      <c r="A2712" s="334" t="s">
        <v>22465</v>
      </c>
      <c r="B2712" s="334" t="s">
        <v>22466</v>
      </c>
      <c r="C2712" s="218"/>
      <c r="D2712" s="218"/>
      <c r="E2712" s="334" t="s">
        <v>173</v>
      </c>
      <c r="F2712" s="306">
        <f t="shared" si="42"/>
        <v>1278.58122</v>
      </c>
      <c r="G2712" s="335">
        <v>30.6</v>
      </c>
    </row>
    <row r="2713" spans="1:7" ht="15">
      <c r="A2713" s="334" t="s">
        <v>22467</v>
      </c>
      <c r="B2713" s="334" t="s">
        <v>22468</v>
      </c>
      <c r="C2713" s="218"/>
      <c r="D2713" s="218"/>
      <c r="E2713" s="334" t="s">
        <v>173</v>
      </c>
      <c r="F2713" s="306">
        <f t="shared" si="42"/>
        <v>727.87205400000005</v>
      </c>
      <c r="G2713" s="335">
        <v>17.420000000000002</v>
      </c>
    </row>
    <row r="2714" spans="1:7" ht="15">
      <c r="A2714" s="334" t="s">
        <v>4251</v>
      </c>
      <c r="B2714" s="334" t="s">
        <v>22469</v>
      </c>
      <c r="C2714" s="218"/>
      <c r="D2714" s="218"/>
      <c r="E2714" s="334" t="s">
        <v>23447</v>
      </c>
      <c r="F2714" s="306">
        <f t="shared" si="42"/>
        <v>523.54976099999988</v>
      </c>
      <c r="G2714" s="335">
        <v>12.53</v>
      </c>
    </row>
    <row r="2715" spans="1:7" ht="15">
      <c r="A2715" s="334" t="s">
        <v>4252</v>
      </c>
      <c r="B2715" s="334" t="s">
        <v>22470</v>
      </c>
      <c r="C2715" s="218"/>
      <c r="D2715" s="218"/>
      <c r="E2715" s="334" t="s">
        <v>23447</v>
      </c>
      <c r="F2715" s="306">
        <f t="shared" si="42"/>
        <v>149.585646</v>
      </c>
      <c r="G2715" s="335">
        <v>3.58</v>
      </c>
    </row>
    <row r="2716" spans="1:7" ht="15">
      <c r="A2716" s="334" t="s">
        <v>4253</v>
      </c>
      <c r="B2716" s="334" t="s">
        <v>22471</v>
      </c>
      <c r="C2716" s="218"/>
      <c r="D2716" s="218"/>
      <c r="E2716" s="334" t="s">
        <v>23447</v>
      </c>
      <c r="F2716" s="306">
        <f t="shared" si="42"/>
        <v>274.10107199999993</v>
      </c>
      <c r="G2716" s="335">
        <v>6.56</v>
      </c>
    </row>
    <row r="2717" spans="1:7" ht="15">
      <c r="A2717" s="334" t="s">
        <v>4254</v>
      </c>
      <c r="B2717" s="334" t="s">
        <v>22472</v>
      </c>
      <c r="C2717" s="218"/>
      <c r="D2717" s="218"/>
      <c r="E2717" s="334" t="s">
        <v>23447</v>
      </c>
      <c r="F2717" s="306">
        <f t="shared" si="42"/>
        <v>76.882007999999999</v>
      </c>
      <c r="G2717" s="335">
        <v>1.84</v>
      </c>
    </row>
    <row r="2718" spans="1:7" ht="15">
      <c r="A2718" s="334" t="s">
        <v>4255</v>
      </c>
      <c r="B2718" s="334" t="s">
        <v>22473</v>
      </c>
      <c r="C2718" s="218"/>
      <c r="D2718" s="218"/>
      <c r="E2718" s="334" t="s">
        <v>23447</v>
      </c>
      <c r="F2718" s="306">
        <f t="shared" si="42"/>
        <v>107.80194599999999</v>
      </c>
      <c r="G2718" s="335">
        <v>2.58</v>
      </c>
    </row>
    <row r="2719" spans="1:7" ht="15">
      <c r="A2719" s="334" t="s">
        <v>4256</v>
      </c>
      <c r="B2719" s="334" t="s">
        <v>22474</v>
      </c>
      <c r="C2719" s="218"/>
      <c r="D2719" s="218"/>
      <c r="E2719" s="334" t="s">
        <v>23447</v>
      </c>
      <c r="F2719" s="306">
        <f t="shared" si="42"/>
        <v>133.29000299999998</v>
      </c>
      <c r="G2719" s="335">
        <v>3.19</v>
      </c>
    </row>
    <row r="2720" spans="1:7" ht="15">
      <c r="A2720" s="334" t="s">
        <v>4257</v>
      </c>
      <c r="B2720" s="334" t="s">
        <v>22475</v>
      </c>
      <c r="C2720" s="218"/>
      <c r="D2720" s="218"/>
      <c r="E2720" s="334" t="s">
        <v>23447</v>
      </c>
      <c r="F2720" s="306">
        <f t="shared" si="42"/>
        <v>155.43536399999999</v>
      </c>
      <c r="G2720" s="335">
        <v>3.72</v>
      </c>
    </row>
    <row r="2721" spans="1:7" ht="15">
      <c r="A2721" s="334" t="s">
        <v>4258</v>
      </c>
      <c r="B2721" s="334" t="s">
        <v>22476</v>
      </c>
      <c r="C2721" s="218"/>
      <c r="D2721" s="218"/>
      <c r="E2721" s="334" t="s">
        <v>23447</v>
      </c>
      <c r="F2721" s="306">
        <f t="shared" si="42"/>
        <v>184.26611699999998</v>
      </c>
      <c r="G2721" s="335">
        <v>4.41</v>
      </c>
    </row>
    <row r="2722" spans="1:7" ht="15">
      <c r="A2722" s="334" t="s">
        <v>4259</v>
      </c>
      <c r="B2722" s="334" t="s">
        <v>22477</v>
      </c>
      <c r="C2722" s="218"/>
      <c r="D2722" s="218"/>
      <c r="E2722" s="334" t="s">
        <v>23447</v>
      </c>
      <c r="F2722" s="306">
        <f t="shared" si="42"/>
        <v>132.45432899999997</v>
      </c>
      <c r="G2722" s="335">
        <v>3.17</v>
      </c>
    </row>
    <row r="2723" spans="1:7" ht="15">
      <c r="A2723" s="334" t="s">
        <v>4260</v>
      </c>
      <c r="B2723" s="334" t="s">
        <v>22478</v>
      </c>
      <c r="C2723" s="218"/>
      <c r="D2723" s="218"/>
      <c r="E2723" s="334" t="s">
        <v>23447</v>
      </c>
      <c r="F2723" s="306">
        <f t="shared" si="42"/>
        <v>145.82511299999999</v>
      </c>
      <c r="G2723" s="335">
        <v>3.49</v>
      </c>
    </row>
    <row r="2724" spans="1:7" ht="15">
      <c r="A2724" s="334" t="s">
        <v>4261</v>
      </c>
      <c r="B2724" s="334" t="s">
        <v>22479</v>
      </c>
      <c r="C2724" s="218"/>
      <c r="D2724" s="218"/>
      <c r="E2724" s="334" t="s">
        <v>23447</v>
      </c>
      <c r="F2724" s="306">
        <f t="shared" si="42"/>
        <v>159.19589699999997</v>
      </c>
      <c r="G2724" s="335">
        <v>3.81</v>
      </c>
    </row>
    <row r="2725" spans="1:7" ht="15">
      <c r="A2725" s="334" t="s">
        <v>4262</v>
      </c>
      <c r="B2725" s="334" t="s">
        <v>22480</v>
      </c>
      <c r="C2725" s="218"/>
      <c r="D2725" s="218"/>
      <c r="E2725" s="334" t="s">
        <v>23447</v>
      </c>
      <c r="F2725" s="306">
        <f t="shared" si="42"/>
        <v>119.50138199999998</v>
      </c>
      <c r="G2725" s="335">
        <v>2.86</v>
      </c>
    </row>
    <row r="2726" spans="1:7" ht="15">
      <c r="A2726" s="334" t="s">
        <v>4263</v>
      </c>
      <c r="B2726" s="334" t="s">
        <v>22481</v>
      </c>
      <c r="C2726" s="218"/>
      <c r="D2726" s="218"/>
      <c r="E2726" s="334" t="s">
        <v>23447</v>
      </c>
      <c r="F2726" s="306">
        <f t="shared" si="42"/>
        <v>96.938183999999978</v>
      </c>
      <c r="G2726" s="335">
        <v>2.3199999999999998</v>
      </c>
    </row>
    <row r="2727" spans="1:7" ht="15">
      <c r="A2727" s="334" t="s">
        <v>4264</v>
      </c>
      <c r="B2727" s="334" t="s">
        <v>22482</v>
      </c>
      <c r="C2727" s="218"/>
      <c r="D2727" s="218"/>
      <c r="E2727" s="334" t="s">
        <v>23447</v>
      </c>
      <c r="F2727" s="306">
        <f t="shared" si="42"/>
        <v>47.215580999999993</v>
      </c>
      <c r="G2727" s="335">
        <v>1.1299999999999999</v>
      </c>
    </row>
    <row r="2728" spans="1:7" ht="15">
      <c r="A2728" s="334" t="s">
        <v>4265</v>
      </c>
      <c r="B2728" s="334" t="s">
        <v>22483</v>
      </c>
      <c r="C2728" s="218"/>
      <c r="D2728" s="218"/>
      <c r="E2728" s="334" t="s">
        <v>23447</v>
      </c>
      <c r="F2728" s="306">
        <f t="shared" si="42"/>
        <v>43.455047999999998</v>
      </c>
      <c r="G2728" s="335">
        <v>1.04</v>
      </c>
    </row>
    <row r="2729" spans="1:7" ht="15">
      <c r="A2729" s="334" t="s">
        <v>4266</v>
      </c>
      <c r="B2729" s="334" t="s">
        <v>22484</v>
      </c>
      <c r="C2729" s="218"/>
      <c r="D2729" s="218"/>
      <c r="E2729" s="334" t="s">
        <v>23447</v>
      </c>
      <c r="F2729" s="306">
        <f t="shared" si="42"/>
        <v>50.976113999999995</v>
      </c>
      <c r="G2729" s="335">
        <v>1.22</v>
      </c>
    </row>
    <row r="2730" spans="1:7" ht="15">
      <c r="A2730" s="334" t="s">
        <v>4267</v>
      </c>
      <c r="B2730" s="334" t="s">
        <v>22485</v>
      </c>
      <c r="C2730" s="218"/>
      <c r="D2730" s="218"/>
      <c r="E2730" s="334" t="s">
        <v>23447</v>
      </c>
      <c r="F2730" s="306">
        <f t="shared" si="42"/>
        <v>79.389029999999991</v>
      </c>
      <c r="G2730" s="335">
        <v>1.9</v>
      </c>
    </row>
    <row r="2731" spans="1:7" ht="15">
      <c r="A2731" s="334" t="s">
        <v>4268</v>
      </c>
      <c r="B2731" s="334" t="s">
        <v>22486</v>
      </c>
      <c r="C2731" s="218"/>
      <c r="D2731" s="218"/>
      <c r="E2731" s="334" t="s">
        <v>23447</v>
      </c>
      <c r="F2731" s="306">
        <f t="shared" si="42"/>
        <v>360.59333099999998</v>
      </c>
      <c r="G2731" s="335">
        <v>8.6300000000000008</v>
      </c>
    </row>
    <row r="2732" spans="1:7" ht="15">
      <c r="A2732" s="334" t="s">
        <v>4269</v>
      </c>
      <c r="B2732" s="334" t="s">
        <v>22487</v>
      </c>
      <c r="C2732" s="218"/>
      <c r="D2732" s="218"/>
      <c r="E2732" s="334" t="s">
        <v>23447</v>
      </c>
      <c r="F2732" s="306">
        <f t="shared" si="42"/>
        <v>429.11859899999996</v>
      </c>
      <c r="G2732" s="335">
        <v>10.27</v>
      </c>
    </row>
    <row r="2733" spans="1:7" ht="15">
      <c r="A2733" s="334" t="s">
        <v>4270</v>
      </c>
      <c r="B2733" s="334" t="s">
        <v>22488</v>
      </c>
      <c r="C2733" s="218"/>
      <c r="D2733" s="218"/>
      <c r="E2733" s="334" t="s">
        <v>23447</v>
      </c>
      <c r="F2733" s="306">
        <f t="shared" si="42"/>
        <v>462.96339599999993</v>
      </c>
      <c r="G2733" s="335">
        <v>11.08</v>
      </c>
    </row>
    <row r="2734" spans="1:7" ht="15">
      <c r="A2734" s="334" t="s">
        <v>22489</v>
      </c>
      <c r="B2734" s="334" t="s">
        <v>22490</v>
      </c>
      <c r="C2734" s="218"/>
      <c r="D2734" s="218"/>
      <c r="E2734" s="334" t="s">
        <v>23447</v>
      </c>
      <c r="F2734" s="306">
        <f t="shared" si="42"/>
        <v>246.10599299999996</v>
      </c>
      <c r="G2734" s="335">
        <v>5.89</v>
      </c>
    </row>
    <row r="2735" spans="1:7" ht="15">
      <c r="A2735" s="334" t="s">
        <v>4271</v>
      </c>
      <c r="B2735" s="334" t="s">
        <v>4272</v>
      </c>
      <c r="C2735" s="218"/>
      <c r="D2735" s="218"/>
      <c r="E2735" s="334" t="s">
        <v>23447</v>
      </c>
      <c r="F2735" s="306">
        <f t="shared" si="42"/>
        <v>233.57088299999998</v>
      </c>
      <c r="G2735" s="335">
        <v>5.59</v>
      </c>
    </row>
    <row r="2736" spans="1:7" ht="15">
      <c r="A2736" s="334" t="s">
        <v>4273</v>
      </c>
      <c r="B2736" s="334" t="s">
        <v>4274</v>
      </c>
      <c r="C2736" s="218"/>
      <c r="D2736" s="218"/>
      <c r="E2736" s="334" t="s">
        <v>23447</v>
      </c>
      <c r="F2736" s="306">
        <f t="shared" si="42"/>
        <v>96.520346999999987</v>
      </c>
      <c r="G2736" s="335">
        <v>2.31</v>
      </c>
    </row>
    <row r="2737" spans="1:7" ht="15">
      <c r="A2737" s="334" t="s">
        <v>4275</v>
      </c>
      <c r="B2737" s="334" t="s">
        <v>4276</v>
      </c>
      <c r="C2737" s="218"/>
      <c r="D2737" s="218"/>
      <c r="E2737" s="334" t="s">
        <v>23447</v>
      </c>
      <c r="F2737" s="306">
        <f t="shared" si="42"/>
        <v>92.759814000000006</v>
      </c>
      <c r="G2737" s="335">
        <v>2.2200000000000002</v>
      </c>
    </row>
    <row r="2738" spans="1:7" ht="15">
      <c r="A2738" s="334" t="s">
        <v>4277</v>
      </c>
      <c r="B2738" s="334" t="s">
        <v>4278</v>
      </c>
      <c r="C2738" s="218"/>
      <c r="D2738" s="218"/>
      <c r="E2738" s="334" t="s">
        <v>23447</v>
      </c>
      <c r="F2738" s="306">
        <f t="shared" si="42"/>
        <v>153.764016</v>
      </c>
      <c r="G2738" s="335">
        <v>3.68</v>
      </c>
    </row>
    <row r="2739" spans="1:7" ht="15">
      <c r="A2739" s="334" t="s">
        <v>4279</v>
      </c>
      <c r="B2739" s="334" t="s">
        <v>4280</v>
      </c>
      <c r="C2739" s="218"/>
      <c r="D2739" s="218"/>
      <c r="E2739" s="334" t="s">
        <v>23447</v>
      </c>
      <c r="F2739" s="306">
        <f t="shared" si="42"/>
        <v>953.08619699999986</v>
      </c>
      <c r="G2739" s="335">
        <v>22.81</v>
      </c>
    </row>
    <row r="2740" spans="1:7" ht="15">
      <c r="A2740" s="334" t="s">
        <v>4281</v>
      </c>
      <c r="B2740" s="334" t="s">
        <v>4282</v>
      </c>
      <c r="C2740" s="218"/>
      <c r="D2740" s="218"/>
      <c r="E2740" s="334" t="s">
        <v>23447</v>
      </c>
      <c r="F2740" s="306">
        <f t="shared" si="42"/>
        <v>1588.616274</v>
      </c>
      <c r="G2740" s="335">
        <v>38.020000000000003</v>
      </c>
    </row>
    <row r="2741" spans="1:7" ht="15">
      <c r="A2741" s="334" t="s">
        <v>4283</v>
      </c>
      <c r="B2741" s="334" t="s">
        <v>4284</v>
      </c>
      <c r="C2741" s="218"/>
      <c r="D2741" s="218"/>
      <c r="E2741" s="334" t="s">
        <v>23447</v>
      </c>
      <c r="F2741" s="306">
        <f t="shared" si="42"/>
        <v>1923.7215479999998</v>
      </c>
      <c r="G2741" s="335">
        <v>46.04</v>
      </c>
    </row>
    <row r="2742" spans="1:7" ht="15">
      <c r="A2742" s="334" t="s">
        <v>4285</v>
      </c>
      <c r="B2742" s="334" t="s">
        <v>22491</v>
      </c>
      <c r="C2742" s="218"/>
      <c r="D2742" s="218"/>
      <c r="E2742" s="334" t="s">
        <v>23447</v>
      </c>
      <c r="F2742" s="306">
        <f t="shared" si="42"/>
        <v>953.08619699999986</v>
      </c>
      <c r="G2742" s="335">
        <v>22.81</v>
      </c>
    </row>
    <row r="2743" spans="1:7" ht="15">
      <c r="A2743" s="334" t="s">
        <v>22492</v>
      </c>
      <c r="B2743" s="334" t="s">
        <v>22493</v>
      </c>
      <c r="C2743" s="218"/>
      <c r="D2743" s="218"/>
      <c r="E2743" s="334" t="s">
        <v>23447</v>
      </c>
      <c r="F2743" s="306">
        <f t="shared" si="42"/>
        <v>927.59813999999983</v>
      </c>
      <c r="G2743" s="335">
        <v>22.2</v>
      </c>
    </row>
    <row r="2744" spans="1:7" ht="15">
      <c r="A2744" s="334" t="s">
        <v>4286</v>
      </c>
      <c r="B2744" s="334" t="s">
        <v>22494</v>
      </c>
      <c r="C2744" s="218"/>
      <c r="D2744" s="218"/>
      <c r="E2744" s="334" t="s">
        <v>23447</v>
      </c>
      <c r="F2744" s="306">
        <f t="shared" si="42"/>
        <v>85.238747999999987</v>
      </c>
      <c r="G2744" s="335">
        <v>2.04</v>
      </c>
    </row>
    <row r="2745" spans="1:7" ht="15">
      <c r="A2745" s="334" t="s">
        <v>4287</v>
      </c>
      <c r="B2745" s="334" t="s">
        <v>22495</v>
      </c>
      <c r="C2745" s="218"/>
      <c r="D2745" s="218"/>
      <c r="E2745" s="334" t="s">
        <v>23447</v>
      </c>
      <c r="F2745" s="306">
        <f t="shared" si="42"/>
        <v>99.445205999999985</v>
      </c>
      <c r="G2745" s="335">
        <v>2.38</v>
      </c>
    </row>
    <row r="2746" spans="1:7" ht="15">
      <c r="A2746" s="334" t="s">
        <v>4288</v>
      </c>
      <c r="B2746" s="334" t="s">
        <v>22496</v>
      </c>
      <c r="C2746" s="218"/>
      <c r="D2746" s="218"/>
      <c r="E2746" s="334" t="s">
        <v>23447</v>
      </c>
      <c r="F2746" s="306">
        <f t="shared" si="42"/>
        <v>118.24787099999999</v>
      </c>
      <c r="G2746" s="335">
        <v>2.83</v>
      </c>
    </row>
    <row r="2747" spans="1:7" ht="15">
      <c r="A2747" s="334" t="s">
        <v>4289</v>
      </c>
      <c r="B2747" s="334" t="s">
        <v>22497</v>
      </c>
      <c r="C2747" s="218"/>
      <c r="D2747" s="218"/>
      <c r="E2747" s="334" t="s">
        <v>23447</v>
      </c>
      <c r="F2747" s="306">
        <f t="shared" si="42"/>
        <v>140.811069</v>
      </c>
      <c r="G2747" s="335">
        <v>3.37</v>
      </c>
    </row>
    <row r="2748" spans="1:7" ht="15">
      <c r="A2748" s="334" t="s">
        <v>4290</v>
      </c>
      <c r="B2748" s="334" t="s">
        <v>22498</v>
      </c>
      <c r="C2748" s="218"/>
      <c r="D2748" s="218"/>
      <c r="E2748" s="334" t="s">
        <v>23447</v>
      </c>
      <c r="F2748" s="306">
        <f t="shared" si="42"/>
        <v>85.238747999999987</v>
      </c>
      <c r="G2748" s="335">
        <v>2.04</v>
      </c>
    </row>
    <row r="2749" spans="1:7" ht="15">
      <c r="A2749" s="334" t="s">
        <v>4291</v>
      </c>
      <c r="B2749" s="334" t="s">
        <v>22499</v>
      </c>
      <c r="C2749" s="218"/>
      <c r="D2749" s="218"/>
      <c r="E2749" s="334" t="s">
        <v>23447</v>
      </c>
      <c r="F2749" s="306">
        <f t="shared" si="42"/>
        <v>99.445205999999985</v>
      </c>
      <c r="G2749" s="335">
        <v>2.38</v>
      </c>
    </row>
    <row r="2750" spans="1:7" ht="15">
      <c r="A2750" s="334" t="s">
        <v>4292</v>
      </c>
      <c r="B2750" s="334" t="s">
        <v>22500</v>
      </c>
      <c r="C2750" s="218"/>
      <c r="D2750" s="218"/>
      <c r="E2750" s="334" t="s">
        <v>23447</v>
      </c>
      <c r="F2750" s="306">
        <f t="shared" si="42"/>
        <v>118.24787099999999</v>
      </c>
      <c r="G2750" s="335">
        <v>2.83</v>
      </c>
    </row>
    <row r="2751" spans="1:7" ht="15">
      <c r="A2751" s="334" t="s">
        <v>4293</v>
      </c>
      <c r="B2751" s="334" t="s">
        <v>22501</v>
      </c>
      <c r="C2751" s="218"/>
      <c r="D2751" s="218"/>
      <c r="E2751" s="334" t="s">
        <v>23447</v>
      </c>
      <c r="F2751" s="306">
        <f t="shared" si="42"/>
        <v>142.06457999999998</v>
      </c>
      <c r="G2751" s="335">
        <v>3.4</v>
      </c>
    </row>
    <row r="2752" spans="1:7" ht="15">
      <c r="A2752" s="334" t="s">
        <v>4294</v>
      </c>
      <c r="B2752" s="334" t="s">
        <v>22502</v>
      </c>
      <c r="C2752" s="218"/>
      <c r="D2752" s="218"/>
      <c r="E2752" s="334" t="s">
        <v>23447</v>
      </c>
      <c r="F2752" s="306">
        <f t="shared" si="42"/>
        <v>111.980316</v>
      </c>
      <c r="G2752" s="335">
        <v>2.68</v>
      </c>
    </row>
    <row r="2753" spans="1:7" ht="15">
      <c r="A2753" s="334" t="s">
        <v>4295</v>
      </c>
      <c r="B2753" s="334" t="s">
        <v>22503</v>
      </c>
      <c r="C2753" s="218"/>
      <c r="D2753" s="218"/>
      <c r="E2753" s="334" t="s">
        <v>23447</v>
      </c>
      <c r="F2753" s="306">
        <f t="shared" si="42"/>
        <v>130.78298099999998</v>
      </c>
      <c r="G2753" s="335">
        <v>3.13</v>
      </c>
    </row>
    <row r="2754" spans="1:7" ht="15">
      <c r="A2754" s="334" t="s">
        <v>4296</v>
      </c>
      <c r="B2754" s="334" t="s">
        <v>22504</v>
      </c>
      <c r="C2754" s="218"/>
      <c r="D2754" s="218"/>
      <c r="E2754" s="334" t="s">
        <v>23447</v>
      </c>
      <c r="F2754" s="306">
        <f t="shared" si="42"/>
        <v>48.886928999999995</v>
      </c>
      <c r="G2754" s="335">
        <v>1.17</v>
      </c>
    </row>
    <row r="2755" spans="1:7" ht="15">
      <c r="A2755" s="334" t="s">
        <v>4297</v>
      </c>
      <c r="B2755" s="334" t="s">
        <v>22505</v>
      </c>
      <c r="C2755" s="218"/>
      <c r="D2755" s="218"/>
      <c r="E2755" s="334" t="s">
        <v>23447</v>
      </c>
      <c r="F2755" s="306">
        <f t="shared" si="42"/>
        <v>68.525267999999983</v>
      </c>
      <c r="G2755" s="335">
        <v>1.64</v>
      </c>
    </row>
    <row r="2756" spans="1:7" ht="15">
      <c r="A2756" s="334" t="s">
        <v>4298</v>
      </c>
      <c r="B2756" s="334" t="s">
        <v>22506</v>
      </c>
      <c r="C2756" s="218"/>
      <c r="D2756" s="218"/>
      <c r="E2756" s="334" t="s">
        <v>23447</v>
      </c>
      <c r="F2756" s="306">
        <f t="shared" ref="F2756:F2819" si="43">G2756*$G$1</f>
        <v>90.670628999999991</v>
      </c>
      <c r="G2756" s="335">
        <v>2.17</v>
      </c>
    </row>
    <row r="2757" spans="1:7" ht="15">
      <c r="A2757" s="334" t="s">
        <v>4299</v>
      </c>
      <c r="B2757" s="334" t="s">
        <v>22507</v>
      </c>
      <c r="C2757" s="218"/>
      <c r="D2757" s="218"/>
      <c r="E2757" s="334" t="s">
        <v>23447</v>
      </c>
      <c r="F2757" s="306">
        <f t="shared" si="43"/>
        <v>108.63762</v>
      </c>
      <c r="G2757" s="335">
        <v>2.6</v>
      </c>
    </row>
    <row r="2758" spans="1:7" ht="15">
      <c r="A2758" s="334" t="s">
        <v>4300</v>
      </c>
      <c r="B2758" s="334" t="s">
        <v>22508</v>
      </c>
      <c r="C2758" s="218"/>
      <c r="D2758" s="218"/>
      <c r="E2758" s="334" t="s">
        <v>23447</v>
      </c>
      <c r="F2758" s="306">
        <f t="shared" si="43"/>
        <v>90.670628999999991</v>
      </c>
      <c r="G2758" s="335">
        <v>2.17</v>
      </c>
    </row>
    <row r="2759" spans="1:7" ht="15">
      <c r="A2759" s="334" t="s">
        <v>4301</v>
      </c>
      <c r="B2759" s="334" t="s">
        <v>22509</v>
      </c>
      <c r="C2759" s="218"/>
      <c r="D2759" s="218"/>
      <c r="E2759" s="334" t="s">
        <v>23447</v>
      </c>
      <c r="F2759" s="306">
        <f t="shared" si="43"/>
        <v>108.63762</v>
      </c>
      <c r="G2759" s="335">
        <v>2.6</v>
      </c>
    </row>
    <row r="2760" spans="1:7" ht="15">
      <c r="A2760" s="334" t="s">
        <v>4302</v>
      </c>
      <c r="B2760" s="334" t="s">
        <v>22510</v>
      </c>
      <c r="C2760" s="218"/>
      <c r="D2760" s="218"/>
      <c r="E2760" s="334" t="s">
        <v>23447</v>
      </c>
      <c r="F2760" s="306">
        <f t="shared" si="43"/>
        <v>158.77805999999998</v>
      </c>
      <c r="G2760" s="335">
        <v>3.8</v>
      </c>
    </row>
    <row r="2761" spans="1:7" ht="15">
      <c r="A2761" s="334" t="s">
        <v>4303</v>
      </c>
      <c r="B2761" s="334" t="s">
        <v>22511</v>
      </c>
      <c r="C2761" s="218"/>
      <c r="D2761" s="218"/>
      <c r="E2761" s="334" t="s">
        <v>23447</v>
      </c>
      <c r="F2761" s="306">
        <f t="shared" si="43"/>
        <v>190.95150899999999</v>
      </c>
      <c r="G2761" s="335">
        <v>4.57</v>
      </c>
    </row>
    <row r="2762" spans="1:7" ht="15">
      <c r="A2762" s="334" t="s">
        <v>4304</v>
      </c>
      <c r="B2762" s="334" t="s">
        <v>22512</v>
      </c>
      <c r="C2762" s="218"/>
      <c r="D2762" s="218"/>
      <c r="E2762" s="334" t="s">
        <v>23447</v>
      </c>
      <c r="F2762" s="306">
        <f t="shared" si="43"/>
        <v>249.44868899999997</v>
      </c>
      <c r="G2762" s="335">
        <v>5.97</v>
      </c>
    </row>
    <row r="2763" spans="1:7" ht="15">
      <c r="A2763" s="334" t="s">
        <v>4305</v>
      </c>
      <c r="B2763" s="334" t="s">
        <v>22513</v>
      </c>
      <c r="C2763" s="218"/>
      <c r="D2763" s="218"/>
      <c r="E2763" s="334" t="s">
        <v>23447</v>
      </c>
      <c r="F2763" s="306">
        <f t="shared" si="43"/>
        <v>294.15724799999998</v>
      </c>
      <c r="G2763" s="335">
        <v>7.04</v>
      </c>
    </row>
    <row r="2764" spans="1:7" ht="15">
      <c r="A2764" s="334" t="s">
        <v>4306</v>
      </c>
      <c r="B2764" s="334" t="s">
        <v>22514</v>
      </c>
      <c r="C2764" s="218"/>
      <c r="D2764" s="218"/>
      <c r="E2764" s="334" t="s">
        <v>23447</v>
      </c>
      <c r="F2764" s="306">
        <f t="shared" si="43"/>
        <v>269.08702799999998</v>
      </c>
      <c r="G2764" s="335">
        <v>6.44</v>
      </c>
    </row>
    <row r="2765" spans="1:7" ht="15">
      <c r="A2765" s="334" t="s">
        <v>4307</v>
      </c>
      <c r="B2765" s="334" t="s">
        <v>22515</v>
      </c>
      <c r="C2765" s="218"/>
      <c r="D2765" s="218"/>
      <c r="E2765" s="334" t="s">
        <v>23447</v>
      </c>
      <c r="F2765" s="306">
        <f t="shared" si="43"/>
        <v>127.85812199999999</v>
      </c>
      <c r="G2765" s="335">
        <v>3.06</v>
      </c>
    </row>
    <row r="2766" spans="1:7" ht="15">
      <c r="A2766" s="334" t="s">
        <v>4308</v>
      </c>
      <c r="B2766" s="334" t="s">
        <v>22516</v>
      </c>
      <c r="C2766" s="218"/>
      <c r="D2766" s="218"/>
      <c r="E2766" s="334" t="s">
        <v>23447</v>
      </c>
      <c r="F2766" s="306">
        <f t="shared" si="43"/>
        <v>177.16288799999998</v>
      </c>
      <c r="G2766" s="335">
        <v>4.24</v>
      </c>
    </row>
    <row r="2767" spans="1:7" ht="15">
      <c r="A2767" s="334" t="s">
        <v>4309</v>
      </c>
      <c r="B2767" s="334" t="s">
        <v>22517</v>
      </c>
      <c r="C2767" s="218"/>
      <c r="D2767" s="218"/>
      <c r="E2767" s="334" t="s">
        <v>23447</v>
      </c>
      <c r="F2767" s="306">
        <f t="shared" si="43"/>
        <v>127.85812199999999</v>
      </c>
      <c r="G2767" s="335">
        <v>3.06</v>
      </c>
    </row>
    <row r="2768" spans="1:7" ht="15">
      <c r="A2768" s="334" t="s">
        <v>4310</v>
      </c>
      <c r="B2768" s="334" t="s">
        <v>22518</v>
      </c>
      <c r="C2768" s="218"/>
      <c r="D2768" s="218"/>
      <c r="E2768" s="334" t="s">
        <v>23447</v>
      </c>
      <c r="F2768" s="306">
        <f t="shared" si="43"/>
        <v>177.16288799999998</v>
      </c>
      <c r="G2768" s="335">
        <v>4.24</v>
      </c>
    </row>
    <row r="2769" spans="1:7" ht="15">
      <c r="A2769" s="334" t="s">
        <v>22519</v>
      </c>
      <c r="B2769" s="334" t="s">
        <v>22520</v>
      </c>
      <c r="C2769" s="218"/>
      <c r="D2769" s="218"/>
      <c r="E2769" s="334" t="s">
        <v>23447</v>
      </c>
      <c r="F2769" s="306">
        <f t="shared" si="43"/>
        <v>92.341976999999986</v>
      </c>
      <c r="G2769" s="335">
        <v>2.21</v>
      </c>
    </row>
    <row r="2770" spans="1:7" ht="15">
      <c r="A2770" s="334" t="s">
        <v>22521</v>
      </c>
      <c r="B2770" s="334" t="s">
        <v>22522</v>
      </c>
      <c r="C2770" s="218"/>
      <c r="D2770" s="218"/>
      <c r="E2770" s="334" t="s">
        <v>23447</v>
      </c>
      <c r="F2770" s="306">
        <f t="shared" si="43"/>
        <v>94.013324999999995</v>
      </c>
      <c r="G2770" s="335">
        <v>2.25</v>
      </c>
    </row>
    <row r="2771" spans="1:7" ht="15">
      <c r="A2771" s="334" t="s">
        <v>22523</v>
      </c>
      <c r="B2771" s="334" t="s">
        <v>22524</v>
      </c>
      <c r="C2771" s="218"/>
      <c r="D2771" s="218"/>
      <c r="E2771" s="334" t="s">
        <v>23447</v>
      </c>
      <c r="F2771" s="306">
        <f t="shared" si="43"/>
        <v>106.54843499999998</v>
      </c>
      <c r="G2771" s="335">
        <v>2.5499999999999998</v>
      </c>
    </row>
    <row r="2772" spans="1:7" ht="15">
      <c r="A2772" s="334" t="s">
        <v>22525</v>
      </c>
      <c r="B2772" s="334" t="s">
        <v>22526</v>
      </c>
      <c r="C2772" s="218"/>
      <c r="D2772" s="218"/>
      <c r="E2772" s="334" t="s">
        <v>23447</v>
      </c>
      <c r="F2772" s="306">
        <f t="shared" si="43"/>
        <v>106.54843499999998</v>
      </c>
      <c r="G2772" s="335">
        <v>2.5499999999999998</v>
      </c>
    </row>
    <row r="2773" spans="1:7" ht="15">
      <c r="A2773" s="334" t="s">
        <v>22527</v>
      </c>
      <c r="B2773" s="334" t="s">
        <v>22528</v>
      </c>
      <c r="C2773" s="218"/>
      <c r="D2773" s="218"/>
      <c r="E2773" s="334" t="s">
        <v>23447</v>
      </c>
      <c r="F2773" s="306">
        <f t="shared" si="43"/>
        <v>106.54843499999998</v>
      </c>
      <c r="G2773" s="335">
        <v>2.5499999999999998</v>
      </c>
    </row>
    <row r="2774" spans="1:7" ht="15">
      <c r="A2774" s="334" t="s">
        <v>22529</v>
      </c>
      <c r="B2774" s="334" t="s">
        <v>22530</v>
      </c>
      <c r="C2774" s="218"/>
      <c r="D2774" s="218"/>
      <c r="E2774" s="334" t="s">
        <v>23447</v>
      </c>
      <c r="F2774" s="306">
        <f t="shared" si="43"/>
        <v>66.018245999999991</v>
      </c>
      <c r="G2774" s="335">
        <v>1.58</v>
      </c>
    </row>
    <row r="2775" spans="1:7" ht="15">
      <c r="A2775" s="334" t="s">
        <v>22531</v>
      </c>
      <c r="B2775" s="334" t="s">
        <v>22532</v>
      </c>
      <c r="C2775" s="218"/>
      <c r="D2775" s="218"/>
      <c r="E2775" s="334" t="s">
        <v>23447</v>
      </c>
      <c r="F2775" s="306">
        <f t="shared" si="43"/>
        <v>78.971192999999985</v>
      </c>
      <c r="G2775" s="335">
        <v>1.89</v>
      </c>
    </row>
    <row r="2776" spans="1:7" ht="15">
      <c r="A2776" s="334" t="s">
        <v>22533</v>
      </c>
      <c r="B2776" s="334" t="s">
        <v>22534</v>
      </c>
      <c r="C2776" s="218"/>
      <c r="D2776" s="218"/>
      <c r="E2776" s="334" t="s">
        <v>23447</v>
      </c>
      <c r="F2776" s="306">
        <f t="shared" si="43"/>
        <v>125.76893699999998</v>
      </c>
      <c r="G2776" s="335">
        <v>3.01</v>
      </c>
    </row>
    <row r="2777" spans="1:7" ht="15">
      <c r="A2777" s="334" t="s">
        <v>22535</v>
      </c>
      <c r="B2777" s="334" t="s">
        <v>22536</v>
      </c>
      <c r="C2777" s="218"/>
      <c r="D2777" s="218"/>
      <c r="E2777" s="334" t="s">
        <v>23447</v>
      </c>
      <c r="F2777" s="306">
        <f t="shared" si="43"/>
        <v>142.482417</v>
      </c>
      <c r="G2777" s="335">
        <v>3.41</v>
      </c>
    </row>
    <row r="2778" spans="1:7" ht="15">
      <c r="A2778" s="334" t="s">
        <v>4311</v>
      </c>
      <c r="B2778" s="334" t="s">
        <v>22537</v>
      </c>
      <c r="C2778" s="218"/>
      <c r="D2778" s="218"/>
      <c r="E2778" s="334" t="s">
        <v>23447</v>
      </c>
      <c r="F2778" s="306">
        <f t="shared" si="43"/>
        <v>1678.8690659999997</v>
      </c>
      <c r="G2778" s="335">
        <v>40.18</v>
      </c>
    </row>
    <row r="2779" spans="1:7" ht="15">
      <c r="A2779" s="334" t="s">
        <v>4312</v>
      </c>
      <c r="B2779" s="334" t="s">
        <v>4313</v>
      </c>
      <c r="C2779" s="218"/>
      <c r="D2779" s="218"/>
      <c r="E2779" s="334" t="s">
        <v>23447</v>
      </c>
      <c r="F2779" s="306">
        <f t="shared" si="43"/>
        <v>213.93254399999998</v>
      </c>
      <c r="G2779" s="335">
        <v>5.12</v>
      </c>
    </row>
    <row r="2780" spans="1:7" ht="15">
      <c r="A2780" s="334" t="s">
        <v>4314</v>
      </c>
      <c r="B2780" s="334" t="s">
        <v>4315</v>
      </c>
      <c r="C2780" s="218"/>
      <c r="D2780" s="218"/>
      <c r="E2780" s="334" t="s">
        <v>23447</v>
      </c>
      <c r="F2780" s="306">
        <f t="shared" si="43"/>
        <v>462.54555899999997</v>
      </c>
      <c r="G2780" s="335">
        <v>11.07</v>
      </c>
    </row>
    <row r="2781" spans="1:7" ht="15">
      <c r="A2781" s="334" t="s">
        <v>4316</v>
      </c>
      <c r="B2781" s="334" t="s">
        <v>4317</v>
      </c>
      <c r="C2781" s="218"/>
      <c r="D2781" s="218"/>
      <c r="E2781" s="334" t="s">
        <v>173</v>
      </c>
      <c r="F2781" s="306">
        <f t="shared" si="43"/>
        <v>60.586364999999994</v>
      </c>
      <c r="G2781" s="335">
        <v>1.45</v>
      </c>
    </row>
    <row r="2782" spans="1:7" ht="15">
      <c r="A2782" s="334" t="s">
        <v>4318</v>
      </c>
      <c r="B2782" s="334" t="s">
        <v>4319</v>
      </c>
      <c r="C2782" s="218"/>
      <c r="D2782" s="218"/>
      <c r="E2782" s="334" t="s">
        <v>173</v>
      </c>
      <c r="F2782" s="306">
        <f t="shared" si="43"/>
        <v>58.079342999999987</v>
      </c>
      <c r="G2782" s="335">
        <v>1.39</v>
      </c>
    </row>
    <row r="2783" spans="1:7" ht="15">
      <c r="A2783" s="334" t="s">
        <v>4320</v>
      </c>
      <c r="B2783" s="334" t="s">
        <v>22538</v>
      </c>
      <c r="C2783" s="218"/>
      <c r="D2783" s="218"/>
      <c r="E2783" s="334" t="s">
        <v>4321</v>
      </c>
      <c r="F2783" s="306">
        <f t="shared" si="43"/>
        <v>5.8497180000000002</v>
      </c>
      <c r="G2783" s="335">
        <v>0.14000000000000001</v>
      </c>
    </row>
    <row r="2784" spans="1:7" ht="15">
      <c r="A2784" s="334" t="s">
        <v>4322</v>
      </c>
      <c r="B2784" s="334" t="s">
        <v>22539</v>
      </c>
      <c r="C2784" s="218"/>
      <c r="D2784" s="218"/>
      <c r="E2784" s="334" t="s">
        <v>23447</v>
      </c>
      <c r="F2784" s="306">
        <f t="shared" si="43"/>
        <v>40.530188999999993</v>
      </c>
      <c r="G2784" s="335">
        <v>0.97</v>
      </c>
    </row>
    <row r="2785" spans="1:7" ht="15">
      <c r="A2785" s="334" t="s">
        <v>4323</v>
      </c>
      <c r="B2785" s="334" t="s">
        <v>22540</v>
      </c>
      <c r="C2785" s="218"/>
      <c r="D2785" s="218"/>
      <c r="E2785" s="334" t="s">
        <v>23447</v>
      </c>
      <c r="F2785" s="306">
        <f t="shared" si="43"/>
        <v>46.379907000000003</v>
      </c>
      <c r="G2785" s="335">
        <v>1.1100000000000001</v>
      </c>
    </row>
    <row r="2786" spans="1:7" ht="15">
      <c r="A2786" s="334" t="s">
        <v>22541</v>
      </c>
      <c r="B2786" s="334" t="s">
        <v>22542</v>
      </c>
      <c r="C2786" s="218"/>
      <c r="D2786" s="218"/>
      <c r="E2786" s="334" t="s">
        <v>23447</v>
      </c>
      <c r="F2786" s="306">
        <f t="shared" si="43"/>
        <v>57.243668999999997</v>
      </c>
      <c r="G2786" s="335">
        <v>1.37</v>
      </c>
    </row>
    <row r="2787" spans="1:7" ht="15">
      <c r="A2787" s="334" t="s">
        <v>22543</v>
      </c>
      <c r="B2787" s="334" t="s">
        <v>22544</v>
      </c>
      <c r="C2787" s="218"/>
      <c r="D2787" s="218"/>
      <c r="E2787" s="334" t="s">
        <v>23447</v>
      </c>
      <c r="F2787" s="306">
        <f t="shared" si="43"/>
        <v>40.530188999999993</v>
      </c>
      <c r="G2787" s="335">
        <v>0.97</v>
      </c>
    </row>
    <row r="2788" spans="1:7" ht="15">
      <c r="A2788" s="334" t="s">
        <v>4324</v>
      </c>
      <c r="B2788" s="334" t="s">
        <v>4325</v>
      </c>
      <c r="C2788" s="218"/>
      <c r="D2788" s="218"/>
      <c r="E2788" s="334" t="s">
        <v>23447</v>
      </c>
      <c r="F2788" s="306">
        <f t="shared" si="43"/>
        <v>35.516144999999995</v>
      </c>
      <c r="G2788" s="335">
        <v>0.85</v>
      </c>
    </row>
    <row r="2789" spans="1:7" ht="15">
      <c r="A2789" s="334" t="s">
        <v>4326</v>
      </c>
      <c r="B2789" s="334" t="s">
        <v>4327</v>
      </c>
      <c r="C2789" s="218"/>
      <c r="D2789" s="218"/>
      <c r="E2789" s="334" t="s">
        <v>23447</v>
      </c>
      <c r="F2789" s="306">
        <f t="shared" si="43"/>
        <v>207.66498899999996</v>
      </c>
      <c r="G2789" s="335">
        <v>4.97</v>
      </c>
    </row>
    <row r="2790" spans="1:7" ht="15">
      <c r="A2790" s="334" t="s">
        <v>4328</v>
      </c>
      <c r="B2790" s="334" t="s">
        <v>4329</v>
      </c>
      <c r="C2790" s="218"/>
      <c r="D2790" s="218"/>
      <c r="E2790" s="334" t="s">
        <v>23447</v>
      </c>
      <c r="F2790" s="306">
        <f t="shared" si="43"/>
        <v>207.66498899999996</v>
      </c>
      <c r="G2790" s="335">
        <v>4.97</v>
      </c>
    </row>
    <row r="2791" spans="1:7" ht="15">
      <c r="A2791" s="334" t="s">
        <v>4330</v>
      </c>
      <c r="B2791" s="334" t="s">
        <v>4331</v>
      </c>
      <c r="C2791" s="218"/>
      <c r="D2791" s="218"/>
      <c r="E2791" s="334" t="s">
        <v>23447</v>
      </c>
      <c r="F2791" s="306">
        <f t="shared" si="43"/>
        <v>207.66498899999996</v>
      </c>
      <c r="G2791" s="335">
        <v>4.97</v>
      </c>
    </row>
    <row r="2792" spans="1:7" ht="15">
      <c r="A2792" s="334" t="s">
        <v>4332</v>
      </c>
      <c r="B2792" s="334" t="s">
        <v>4333</v>
      </c>
      <c r="C2792" s="218"/>
      <c r="D2792" s="218"/>
      <c r="E2792" s="334" t="s">
        <v>23447</v>
      </c>
      <c r="F2792" s="306">
        <f t="shared" si="43"/>
        <v>207.66498899999996</v>
      </c>
      <c r="G2792" s="335">
        <v>4.97</v>
      </c>
    </row>
    <row r="2793" spans="1:7" ht="15">
      <c r="A2793" s="334" t="s">
        <v>4334</v>
      </c>
      <c r="B2793" s="334" t="s">
        <v>4335</v>
      </c>
      <c r="C2793" s="218"/>
      <c r="D2793" s="218"/>
      <c r="E2793" s="334" t="s">
        <v>23447</v>
      </c>
      <c r="F2793" s="306">
        <f t="shared" si="43"/>
        <v>207.66498899999996</v>
      </c>
      <c r="G2793" s="335">
        <v>4.97</v>
      </c>
    </row>
    <row r="2794" spans="1:7" ht="15">
      <c r="A2794" s="334" t="s">
        <v>4336</v>
      </c>
      <c r="B2794" s="334" t="s">
        <v>4337</v>
      </c>
      <c r="C2794" s="218"/>
      <c r="D2794" s="218"/>
      <c r="E2794" s="334" t="s">
        <v>23447</v>
      </c>
      <c r="F2794" s="306">
        <f t="shared" si="43"/>
        <v>207.66498899999996</v>
      </c>
      <c r="G2794" s="335">
        <v>4.97</v>
      </c>
    </row>
    <row r="2795" spans="1:7" ht="15">
      <c r="A2795" s="334" t="s">
        <v>4338</v>
      </c>
      <c r="B2795" s="334" t="s">
        <v>4339</v>
      </c>
      <c r="C2795" s="218"/>
      <c r="D2795" s="218"/>
      <c r="E2795" s="334" t="s">
        <v>23447</v>
      </c>
      <c r="F2795" s="306">
        <f t="shared" si="43"/>
        <v>260.31245100000001</v>
      </c>
      <c r="G2795" s="335">
        <v>6.23</v>
      </c>
    </row>
    <row r="2796" spans="1:7" ht="15">
      <c r="A2796" s="334" t="s">
        <v>4340</v>
      </c>
      <c r="B2796" s="334" t="s">
        <v>4341</v>
      </c>
      <c r="C2796" s="218"/>
      <c r="D2796" s="218"/>
      <c r="E2796" s="334" t="s">
        <v>23447</v>
      </c>
      <c r="F2796" s="306">
        <f t="shared" si="43"/>
        <v>260.31245100000001</v>
      </c>
      <c r="G2796" s="335">
        <v>6.23</v>
      </c>
    </row>
    <row r="2797" spans="1:7" ht="15">
      <c r="A2797" s="334" t="s">
        <v>4342</v>
      </c>
      <c r="B2797" s="334" t="s">
        <v>4343</v>
      </c>
      <c r="C2797" s="218"/>
      <c r="D2797" s="218"/>
      <c r="E2797" s="334" t="s">
        <v>23447</v>
      </c>
      <c r="F2797" s="306">
        <f t="shared" si="43"/>
        <v>207.66498899999996</v>
      </c>
      <c r="G2797" s="335">
        <v>4.97</v>
      </c>
    </row>
    <row r="2798" spans="1:7" ht="15">
      <c r="A2798" s="334" t="s">
        <v>4344</v>
      </c>
      <c r="B2798" s="334" t="s">
        <v>4345</v>
      </c>
      <c r="C2798" s="218"/>
      <c r="D2798" s="218"/>
      <c r="E2798" s="334" t="s">
        <v>23447</v>
      </c>
      <c r="F2798" s="306">
        <f t="shared" si="43"/>
        <v>207.66498899999996</v>
      </c>
      <c r="G2798" s="335">
        <v>4.97</v>
      </c>
    </row>
    <row r="2799" spans="1:7" ht="15">
      <c r="A2799" s="334" t="s">
        <v>4346</v>
      </c>
      <c r="B2799" s="334" t="s">
        <v>4347</v>
      </c>
      <c r="C2799" s="218"/>
      <c r="D2799" s="218"/>
      <c r="E2799" s="334" t="s">
        <v>23447</v>
      </c>
      <c r="F2799" s="306">
        <f t="shared" si="43"/>
        <v>244.01680799999997</v>
      </c>
      <c r="G2799" s="335">
        <v>5.84</v>
      </c>
    </row>
    <row r="2800" spans="1:7" ht="15">
      <c r="A2800" s="334" t="s">
        <v>4348</v>
      </c>
      <c r="B2800" s="334" t="s">
        <v>4349</v>
      </c>
      <c r="C2800" s="218"/>
      <c r="D2800" s="218"/>
      <c r="E2800" s="334" t="s">
        <v>23447</v>
      </c>
      <c r="F2800" s="306">
        <f t="shared" si="43"/>
        <v>244.01680799999997</v>
      </c>
      <c r="G2800" s="335">
        <v>5.84</v>
      </c>
    </row>
    <row r="2801" spans="1:7" ht="15">
      <c r="A2801" s="334" t="s">
        <v>4350</v>
      </c>
      <c r="B2801" s="334" t="s">
        <v>4351</v>
      </c>
      <c r="C2801" s="218"/>
      <c r="D2801" s="218"/>
      <c r="E2801" s="334" t="s">
        <v>23447</v>
      </c>
      <c r="F2801" s="306">
        <f t="shared" si="43"/>
        <v>244.01680799999997</v>
      </c>
      <c r="G2801" s="335">
        <v>5.84</v>
      </c>
    </row>
    <row r="2802" spans="1:7" ht="15">
      <c r="A2802" s="334" t="s">
        <v>4352</v>
      </c>
      <c r="B2802" s="334" t="s">
        <v>4353</v>
      </c>
      <c r="C2802" s="218"/>
      <c r="D2802" s="218"/>
      <c r="E2802" s="334" t="s">
        <v>23447</v>
      </c>
      <c r="F2802" s="306">
        <f t="shared" si="43"/>
        <v>244.01680799999997</v>
      </c>
      <c r="G2802" s="335">
        <v>5.84</v>
      </c>
    </row>
    <row r="2803" spans="1:7" ht="15">
      <c r="A2803" s="334" t="s">
        <v>4354</v>
      </c>
      <c r="B2803" s="334" t="s">
        <v>4355</v>
      </c>
      <c r="C2803" s="218"/>
      <c r="D2803" s="218"/>
      <c r="E2803" s="334" t="s">
        <v>23447</v>
      </c>
      <c r="F2803" s="306">
        <f t="shared" si="43"/>
        <v>244.01680799999997</v>
      </c>
      <c r="G2803" s="335">
        <v>5.84</v>
      </c>
    </row>
    <row r="2804" spans="1:7" ht="15">
      <c r="A2804" s="334" t="s">
        <v>4356</v>
      </c>
      <c r="B2804" s="334" t="s">
        <v>4357</v>
      </c>
      <c r="C2804" s="218"/>
      <c r="D2804" s="218"/>
      <c r="E2804" s="334" t="s">
        <v>23447</v>
      </c>
      <c r="F2804" s="306">
        <f t="shared" si="43"/>
        <v>244.01680799999997</v>
      </c>
      <c r="G2804" s="335">
        <v>5.84</v>
      </c>
    </row>
    <row r="2805" spans="1:7" ht="15">
      <c r="A2805" s="334" t="s">
        <v>4358</v>
      </c>
      <c r="B2805" s="334" t="s">
        <v>4359</v>
      </c>
      <c r="C2805" s="218"/>
      <c r="D2805" s="218"/>
      <c r="E2805" s="334" t="s">
        <v>23447</v>
      </c>
      <c r="F2805" s="306">
        <f t="shared" si="43"/>
        <v>279.95078999999998</v>
      </c>
      <c r="G2805" s="335">
        <v>6.7</v>
      </c>
    </row>
    <row r="2806" spans="1:7" ht="15">
      <c r="A2806" s="334" t="s">
        <v>4360</v>
      </c>
      <c r="B2806" s="334" t="s">
        <v>4361</v>
      </c>
      <c r="C2806" s="218"/>
      <c r="D2806" s="218"/>
      <c r="E2806" s="334" t="s">
        <v>23447</v>
      </c>
      <c r="F2806" s="306">
        <f t="shared" si="43"/>
        <v>279.95078999999998</v>
      </c>
      <c r="G2806" s="335">
        <v>6.7</v>
      </c>
    </row>
    <row r="2807" spans="1:7" ht="15">
      <c r="A2807" s="334" t="s">
        <v>4362</v>
      </c>
      <c r="B2807" s="334" t="s">
        <v>4363</v>
      </c>
      <c r="C2807" s="218"/>
      <c r="D2807" s="218"/>
      <c r="E2807" s="334" t="s">
        <v>23447</v>
      </c>
      <c r="F2807" s="306">
        <f t="shared" si="43"/>
        <v>244.01680799999997</v>
      </c>
      <c r="G2807" s="335">
        <v>5.84</v>
      </c>
    </row>
    <row r="2808" spans="1:7" ht="15">
      <c r="A2808" s="334" t="s">
        <v>4364</v>
      </c>
      <c r="B2808" s="334" t="s">
        <v>4365</v>
      </c>
      <c r="C2808" s="218"/>
      <c r="D2808" s="218"/>
      <c r="E2808" s="334" t="s">
        <v>23447</v>
      </c>
      <c r="F2808" s="306">
        <f t="shared" si="43"/>
        <v>244.01680799999997</v>
      </c>
      <c r="G2808" s="335">
        <v>5.84</v>
      </c>
    </row>
    <row r="2809" spans="1:7" ht="15">
      <c r="A2809" s="334" t="s">
        <v>4366</v>
      </c>
      <c r="B2809" s="334" t="s">
        <v>4367</v>
      </c>
      <c r="C2809" s="218"/>
      <c r="D2809" s="218"/>
      <c r="E2809" s="334" t="s">
        <v>23447</v>
      </c>
      <c r="F2809" s="306">
        <f t="shared" si="43"/>
        <v>244.01680799999997</v>
      </c>
      <c r="G2809" s="335">
        <v>5.84</v>
      </c>
    </row>
    <row r="2810" spans="1:7" ht="15">
      <c r="A2810" s="334" t="s">
        <v>4368</v>
      </c>
      <c r="B2810" s="334" t="s">
        <v>4369</v>
      </c>
      <c r="C2810" s="218"/>
      <c r="D2810" s="218"/>
      <c r="E2810" s="334" t="s">
        <v>23447</v>
      </c>
      <c r="F2810" s="306">
        <f t="shared" si="43"/>
        <v>244.01680799999997</v>
      </c>
      <c r="G2810" s="335">
        <v>5.84</v>
      </c>
    </row>
    <row r="2811" spans="1:7" ht="15">
      <c r="A2811" s="334" t="s">
        <v>4370</v>
      </c>
      <c r="B2811" s="334" t="s">
        <v>4371</v>
      </c>
      <c r="C2811" s="218"/>
      <c r="D2811" s="218"/>
      <c r="E2811" s="334" t="s">
        <v>23447</v>
      </c>
      <c r="F2811" s="306">
        <f t="shared" si="43"/>
        <v>244.01680799999997</v>
      </c>
      <c r="G2811" s="335">
        <v>5.84</v>
      </c>
    </row>
    <row r="2812" spans="1:7" ht="15">
      <c r="A2812" s="334" t="s">
        <v>4372</v>
      </c>
      <c r="B2812" s="334" t="s">
        <v>4373</v>
      </c>
      <c r="C2812" s="218"/>
      <c r="D2812" s="218"/>
      <c r="E2812" s="334" t="s">
        <v>23447</v>
      </c>
      <c r="F2812" s="306">
        <f t="shared" si="43"/>
        <v>244.01680799999997</v>
      </c>
      <c r="G2812" s="335">
        <v>5.84</v>
      </c>
    </row>
    <row r="2813" spans="1:7" ht="15">
      <c r="A2813" s="334" t="s">
        <v>4374</v>
      </c>
      <c r="B2813" s="334" t="s">
        <v>4375</v>
      </c>
      <c r="C2813" s="218"/>
      <c r="D2813" s="218"/>
      <c r="E2813" s="334" t="s">
        <v>23447</v>
      </c>
      <c r="F2813" s="306">
        <f t="shared" si="43"/>
        <v>279.95078999999998</v>
      </c>
      <c r="G2813" s="335">
        <v>6.7</v>
      </c>
    </row>
    <row r="2814" spans="1:7" ht="15">
      <c r="A2814" s="334" t="s">
        <v>4376</v>
      </c>
      <c r="B2814" s="334" t="s">
        <v>4377</v>
      </c>
      <c r="C2814" s="218"/>
      <c r="D2814" s="218"/>
      <c r="E2814" s="334" t="s">
        <v>23447</v>
      </c>
      <c r="F2814" s="306">
        <f t="shared" si="43"/>
        <v>279.95078999999998</v>
      </c>
      <c r="G2814" s="335">
        <v>6.7</v>
      </c>
    </row>
    <row r="2815" spans="1:7" ht="15">
      <c r="A2815" s="334" t="s">
        <v>4378</v>
      </c>
      <c r="B2815" s="334" t="s">
        <v>4379</v>
      </c>
      <c r="C2815" s="218"/>
      <c r="D2815" s="218"/>
      <c r="E2815" s="334" t="s">
        <v>23447</v>
      </c>
      <c r="F2815" s="306">
        <f t="shared" si="43"/>
        <v>518.53571699999998</v>
      </c>
      <c r="G2815" s="335">
        <v>12.41</v>
      </c>
    </row>
    <row r="2816" spans="1:7" ht="15">
      <c r="A2816" s="334" t="s">
        <v>4380</v>
      </c>
      <c r="B2816" s="334" t="s">
        <v>4381</v>
      </c>
      <c r="C2816" s="218"/>
      <c r="D2816" s="218"/>
      <c r="E2816" s="334" t="s">
        <v>23447</v>
      </c>
      <c r="F2816" s="306">
        <f t="shared" si="43"/>
        <v>518.53571699999998</v>
      </c>
      <c r="G2816" s="335">
        <v>12.41</v>
      </c>
    </row>
    <row r="2817" spans="1:7" ht="15">
      <c r="A2817" s="334" t="s">
        <v>4382</v>
      </c>
      <c r="B2817" s="334" t="s">
        <v>4383</v>
      </c>
      <c r="C2817" s="218"/>
      <c r="D2817" s="218"/>
      <c r="E2817" s="334" t="s">
        <v>23447</v>
      </c>
      <c r="F2817" s="306">
        <f t="shared" si="43"/>
        <v>270.34053899999998</v>
      </c>
      <c r="G2817" s="335">
        <v>6.47</v>
      </c>
    </row>
    <row r="2818" spans="1:7" ht="15">
      <c r="A2818" s="334" t="s">
        <v>4384</v>
      </c>
      <c r="B2818" s="334" t="s">
        <v>4385</v>
      </c>
      <c r="C2818" s="218"/>
      <c r="D2818" s="218"/>
      <c r="E2818" s="334" t="s">
        <v>23447</v>
      </c>
      <c r="F2818" s="306">
        <f t="shared" si="43"/>
        <v>259.47677699999997</v>
      </c>
      <c r="G2818" s="335">
        <v>6.21</v>
      </c>
    </row>
    <row r="2819" spans="1:7" ht="15">
      <c r="A2819" s="334" t="s">
        <v>4386</v>
      </c>
      <c r="B2819" s="334" t="s">
        <v>4387</v>
      </c>
      <c r="C2819" s="218"/>
      <c r="D2819" s="218"/>
      <c r="E2819" s="334" t="s">
        <v>23447</v>
      </c>
      <c r="F2819" s="306">
        <f t="shared" si="43"/>
        <v>259.47677699999997</v>
      </c>
      <c r="G2819" s="335">
        <v>6.21</v>
      </c>
    </row>
    <row r="2820" spans="1:7" ht="15">
      <c r="A2820" s="334" t="s">
        <v>4388</v>
      </c>
      <c r="B2820" s="334" t="s">
        <v>4389</v>
      </c>
      <c r="C2820" s="218"/>
      <c r="D2820" s="218"/>
      <c r="E2820" s="334" t="s">
        <v>23447</v>
      </c>
      <c r="F2820" s="306">
        <f t="shared" ref="F2820:F2883" si="44">G2820*$G$1</f>
        <v>259.47677699999997</v>
      </c>
      <c r="G2820" s="335">
        <v>6.21</v>
      </c>
    </row>
    <row r="2821" spans="1:7" ht="15">
      <c r="A2821" s="334" t="s">
        <v>4390</v>
      </c>
      <c r="B2821" s="334" t="s">
        <v>4391</v>
      </c>
      <c r="C2821" s="218"/>
      <c r="D2821" s="218"/>
      <c r="E2821" s="334" t="s">
        <v>23447</v>
      </c>
      <c r="F2821" s="306">
        <f t="shared" si="44"/>
        <v>259.47677699999997</v>
      </c>
      <c r="G2821" s="335">
        <v>6.21</v>
      </c>
    </row>
    <row r="2822" spans="1:7" ht="15">
      <c r="A2822" s="334" t="s">
        <v>4392</v>
      </c>
      <c r="B2822" s="334" t="s">
        <v>4393</v>
      </c>
      <c r="C2822" s="218"/>
      <c r="D2822" s="218"/>
      <c r="E2822" s="334" t="s">
        <v>23447</v>
      </c>
      <c r="F2822" s="306">
        <f t="shared" si="44"/>
        <v>259.47677699999997</v>
      </c>
      <c r="G2822" s="335">
        <v>6.21</v>
      </c>
    </row>
    <row r="2823" spans="1:7" ht="15">
      <c r="A2823" s="334" t="s">
        <v>4394</v>
      </c>
      <c r="B2823" s="334" t="s">
        <v>4395</v>
      </c>
      <c r="C2823" s="218"/>
      <c r="D2823" s="218"/>
      <c r="E2823" s="334" t="s">
        <v>23447</v>
      </c>
      <c r="F2823" s="306">
        <f t="shared" si="44"/>
        <v>518.53571699999998</v>
      </c>
      <c r="G2823" s="335">
        <v>12.41</v>
      </c>
    </row>
    <row r="2824" spans="1:7" ht="15">
      <c r="A2824" s="334" t="s">
        <v>4396</v>
      </c>
      <c r="B2824" s="334" t="s">
        <v>4397</v>
      </c>
      <c r="C2824" s="218"/>
      <c r="D2824" s="218"/>
      <c r="E2824" s="334" t="s">
        <v>23447</v>
      </c>
      <c r="F2824" s="306">
        <f t="shared" si="44"/>
        <v>518.53571699999998</v>
      </c>
      <c r="G2824" s="335">
        <v>12.41</v>
      </c>
    </row>
    <row r="2825" spans="1:7" ht="15">
      <c r="A2825" s="334" t="s">
        <v>4398</v>
      </c>
      <c r="B2825" s="334" t="s">
        <v>4399</v>
      </c>
      <c r="C2825" s="218"/>
      <c r="D2825" s="218"/>
      <c r="E2825" s="334" t="s">
        <v>23447</v>
      </c>
      <c r="F2825" s="306">
        <f t="shared" si="44"/>
        <v>518.53571699999998</v>
      </c>
      <c r="G2825" s="335">
        <v>12.41</v>
      </c>
    </row>
    <row r="2826" spans="1:7" ht="15">
      <c r="A2826" s="334" t="s">
        <v>4400</v>
      </c>
      <c r="B2826" s="334" t="s">
        <v>4401</v>
      </c>
      <c r="C2826" s="218"/>
      <c r="D2826" s="218"/>
      <c r="E2826" s="334" t="s">
        <v>23447</v>
      </c>
      <c r="F2826" s="306">
        <f t="shared" si="44"/>
        <v>259.47677699999997</v>
      </c>
      <c r="G2826" s="335">
        <v>6.21</v>
      </c>
    </row>
    <row r="2827" spans="1:7" ht="15">
      <c r="A2827" s="334" t="s">
        <v>4402</v>
      </c>
      <c r="B2827" s="334" t="s">
        <v>4403</v>
      </c>
      <c r="C2827" s="218"/>
      <c r="D2827" s="218"/>
      <c r="E2827" s="334" t="s">
        <v>23447</v>
      </c>
      <c r="F2827" s="306">
        <f t="shared" si="44"/>
        <v>259.47677699999997</v>
      </c>
      <c r="G2827" s="335">
        <v>6.21</v>
      </c>
    </row>
    <row r="2828" spans="1:7" ht="15">
      <c r="A2828" s="334" t="s">
        <v>4404</v>
      </c>
      <c r="B2828" s="334" t="s">
        <v>4405</v>
      </c>
      <c r="C2828" s="218"/>
      <c r="D2828" s="218"/>
      <c r="E2828" s="334" t="s">
        <v>23447</v>
      </c>
      <c r="F2828" s="306">
        <f t="shared" si="44"/>
        <v>259.47677699999997</v>
      </c>
      <c r="G2828" s="335">
        <v>6.21</v>
      </c>
    </row>
    <row r="2829" spans="1:7" ht="15">
      <c r="A2829" s="334" t="s">
        <v>4406</v>
      </c>
      <c r="B2829" s="334" t="s">
        <v>4407</v>
      </c>
      <c r="C2829" s="218"/>
      <c r="D2829" s="218"/>
      <c r="E2829" s="334" t="s">
        <v>23447</v>
      </c>
      <c r="F2829" s="306">
        <f t="shared" si="44"/>
        <v>259.47677699999997</v>
      </c>
      <c r="G2829" s="335">
        <v>6.21</v>
      </c>
    </row>
    <row r="2830" spans="1:7" ht="15">
      <c r="A2830" s="334" t="s">
        <v>4408</v>
      </c>
      <c r="B2830" s="334" t="s">
        <v>4409</v>
      </c>
      <c r="C2830" s="218"/>
      <c r="D2830" s="218"/>
      <c r="E2830" s="334" t="s">
        <v>23447</v>
      </c>
      <c r="F2830" s="306">
        <f t="shared" si="44"/>
        <v>259.47677699999997</v>
      </c>
      <c r="G2830" s="335">
        <v>6.21</v>
      </c>
    </row>
    <row r="2831" spans="1:7" ht="15">
      <c r="A2831" s="334" t="s">
        <v>4410</v>
      </c>
      <c r="B2831" s="334" t="s">
        <v>4411</v>
      </c>
      <c r="C2831" s="218"/>
      <c r="D2831" s="218"/>
      <c r="E2831" s="334" t="s">
        <v>23447</v>
      </c>
      <c r="F2831" s="306">
        <f t="shared" si="44"/>
        <v>259.47677699999997</v>
      </c>
      <c r="G2831" s="335">
        <v>6.21</v>
      </c>
    </row>
    <row r="2832" spans="1:7" ht="15">
      <c r="A2832" s="334" t="s">
        <v>4412</v>
      </c>
      <c r="B2832" s="334" t="s">
        <v>4413</v>
      </c>
      <c r="C2832" s="218"/>
      <c r="D2832" s="218"/>
      <c r="E2832" s="334" t="s">
        <v>23447</v>
      </c>
      <c r="F2832" s="306">
        <f t="shared" si="44"/>
        <v>259.47677699999997</v>
      </c>
      <c r="G2832" s="335">
        <v>6.21</v>
      </c>
    </row>
    <row r="2833" spans="1:7" ht="15">
      <c r="A2833" s="334" t="s">
        <v>4414</v>
      </c>
      <c r="B2833" s="334" t="s">
        <v>4415</v>
      </c>
      <c r="C2833" s="218"/>
      <c r="D2833" s="218"/>
      <c r="E2833" s="334" t="s">
        <v>23447</v>
      </c>
      <c r="F2833" s="306">
        <f t="shared" si="44"/>
        <v>259.47677699999997</v>
      </c>
      <c r="G2833" s="335">
        <v>6.21</v>
      </c>
    </row>
    <row r="2834" spans="1:7" ht="15">
      <c r="A2834" s="334" t="s">
        <v>4416</v>
      </c>
      <c r="B2834" s="334" t="s">
        <v>4417</v>
      </c>
      <c r="C2834" s="218"/>
      <c r="D2834" s="218"/>
      <c r="E2834" s="334" t="s">
        <v>23447</v>
      </c>
      <c r="F2834" s="306">
        <f t="shared" si="44"/>
        <v>259.47677699999997</v>
      </c>
      <c r="G2834" s="335">
        <v>6.21</v>
      </c>
    </row>
    <row r="2835" spans="1:7" ht="15">
      <c r="A2835" s="334" t="s">
        <v>4418</v>
      </c>
      <c r="B2835" s="334" t="s">
        <v>22545</v>
      </c>
      <c r="C2835" s="218"/>
      <c r="D2835" s="218"/>
      <c r="E2835" s="334" t="s">
        <v>23447</v>
      </c>
      <c r="F2835" s="306">
        <f t="shared" si="44"/>
        <v>259.47677699999997</v>
      </c>
      <c r="G2835" s="335">
        <v>6.21</v>
      </c>
    </row>
    <row r="2836" spans="1:7" ht="15">
      <c r="A2836" s="334" t="s">
        <v>4419</v>
      </c>
      <c r="B2836" s="334" t="s">
        <v>4420</v>
      </c>
      <c r="C2836" s="218"/>
      <c r="D2836" s="218"/>
      <c r="E2836" s="334" t="s">
        <v>23447</v>
      </c>
      <c r="F2836" s="306">
        <f t="shared" si="44"/>
        <v>259.47677699999997</v>
      </c>
      <c r="G2836" s="335">
        <v>6.21</v>
      </c>
    </row>
    <row r="2837" spans="1:7" ht="15">
      <c r="A2837" s="334" t="s">
        <v>4421</v>
      </c>
      <c r="B2837" s="334" t="s">
        <v>4422</v>
      </c>
      <c r="C2837" s="218"/>
      <c r="D2837" s="218"/>
      <c r="E2837" s="334" t="s">
        <v>23447</v>
      </c>
      <c r="F2837" s="306">
        <f t="shared" si="44"/>
        <v>259.47677699999997</v>
      </c>
      <c r="G2837" s="335">
        <v>6.21</v>
      </c>
    </row>
    <row r="2838" spans="1:7" ht="15">
      <c r="A2838" s="334" t="s">
        <v>4423</v>
      </c>
      <c r="B2838" s="334" t="s">
        <v>22546</v>
      </c>
      <c r="C2838" s="218"/>
      <c r="D2838" s="218"/>
      <c r="E2838" s="334" t="s">
        <v>23447</v>
      </c>
      <c r="F2838" s="306">
        <f t="shared" si="44"/>
        <v>518.53571699999998</v>
      </c>
      <c r="G2838" s="335">
        <v>12.41</v>
      </c>
    </row>
    <row r="2839" spans="1:7" ht="15">
      <c r="A2839" s="334" t="s">
        <v>4424</v>
      </c>
      <c r="B2839" s="334" t="s">
        <v>22547</v>
      </c>
      <c r="C2839" s="218"/>
      <c r="D2839" s="218"/>
      <c r="E2839" s="334" t="s">
        <v>23447</v>
      </c>
      <c r="F2839" s="306">
        <f t="shared" si="44"/>
        <v>518.53571699999998</v>
      </c>
      <c r="G2839" s="335">
        <v>12.41</v>
      </c>
    </row>
    <row r="2840" spans="1:7" ht="15">
      <c r="A2840" s="334" t="s">
        <v>4425</v>
      </c>
      <c r="B2840" s="334" t="s">
        <v>22548</v>
      </c>
      <c r="C2840" s="218"/>
      <c r="D2840" s="218"/>
      <c r="E2840" s="334" t="s">
        <v>23447</v>
      </c>
      <c r="F2840" s="306">
        <f t="shared" si="44"/>
        <v>518.53571699999998</v>
      </c>
      <c r="G2840" s="335">
        <v>12.41</v>
      </c>
    </row>
    <row r="2841" spans="1:7" ht="15">
      <c r="A2841" s="334" t="s">
        <v>4426</v>
      </c>
      <c r="B2841" s="334" t="s">
        <v>22549</v>
      </c>
      <c r="C2841" s="218"/>
      <c r="D2841" s="218"/>
      <c r="E2841" s="334" t="s">
        <v>23447</v>
      </c>
      <c r="F2841" s="306">
        <f t="shared" si="44"/>
        <v>504.74709599999994</v>
      </c>
      <c r="G2841" s="335">
        <v>12.08</v>
      </c>
    </row>
    <row r="2842" spans="1:7" ht="15">
      <c r="A2842" s="334" t="s">
        <v>4427</v>
      </c>
      <c r="B2842" s="334" t="s">
        <v>22550</v>
      </c>
      <c r="C2842" s="218"/>
      <c r="D2842" s="218"/>
      <c r="E2842" s="334" t="s">
        <v>23447</v>
      </c>
      <c r="F2842" s="306">
        <f t="shared" si="44"/>
        <v>259.47677699999997</v>
      </c>
      <c r="G2842" s="335">
        <v>6.21</v>
      </c>
    </row>
    <row r="2843" spans="1:7" ht="15">
      <c r="A2843" s="334" t="s">
        <v>4428</v>
      </c>
      <c r="B2843" s="334" t="s">
        <v>4429</v>
      </c>
      <c r="C2843" s="218"/>
      <c r="D2843" s="218"/>
      <c r="E2843" s="334" t="s">
        <v>23447</v>
      </c>
      <c r="F2843" s="306">
        <f t="shared" si="44"/>
        <v>584.55396299999995</v>
      </c>
      <c r="G2843" s="335">
        <v>13.99</v>
      </c>
    </row>
    <row r="2844" spans="1:7" ht="15">
      <c r="A2844" s="334" t="s">
        <v>4430</v>
      </c>
      <c r="B2844" s="334" t="s">
        <v>22551</v>
      </c>
      <c r="C2844" s="218"/>
      <c r="D2844" s="218"/>
      <c r="E2844" s="334" t="s">
        <v>23447</v>
      </c>
      <c r="F2844" s="306">
        <f t="shared" si="44"/>
        <v>279.53295299999996</v>
      </c>
      <c r="G2844" s="335">
        <v>6.69</v>
      </c>
    </row>
    <row r="2845" spans="1:7" ht="15">
      <c r="A2845" s="334" t="s">
        <v>4431</v>
      </c>
      <c r="B2845" s="334" t="s">
        <v>4432</v>
      </c>
      <c r="C2845" s="218"/>
      <c r="D2845" s="218"/>
      <c r="E2845" s="334" t="s">
        <v>23447</v>
      </c>
      <c r="F2845" s="306">
        <f t="shared" si="44"/>
        <v>229.39251299999998</v>
      </c>
      <c r="G2845" s="335">
        <v>5.49</v>
      </c>
    </row>
    <row r="2846" spans="1:7" ht="15">
      <c r="A2846" s="334" t="s">
        <v>4433</v>
      </c>
      <c r="B2846" s="334" t="s">
        <v>4434</v>
      </c>
      <c r="C2846" s="218"/>
      <c r="D2846" s="218"/>
      <c r="E2846" s="334" t="s">
        <v>23447</v>
      </c>
      <c r="F2846" s="306">
        <f t="shared" si="44"/>
        <v>260.31245100000001</v>
      </c>
      <c r="G2846" s="335">
        <v>6.23</v>
      </c>
    </row>
    <row r="2847" spans="1:7" ht="15">
      <c r="A2847" s="334" t="s">
        <v>4435</v>
      </c>
      <c r="B2847" s="334" t="s">
        <v>4436</v>
      </c>
      <c r="C2847" s="218"/>
      <c r="D2847" s="218"/>
      <c r="E2847" s="334" t="s">
        <v>23447</v>
      </c>
      <c r="F2847" s="306">
        <f t="shared" si="44"/>
        <v>417.00132600000001</v>
      </c>
      <c r="G2847" s="335">
        <v>9.98</v>
      </c>
    </row>
    <row r="2848" spans="1:7" ht="15">
      <c r="A2848" s="334" t="s">
        <v>4437</v>
      </c>
      <c r="B2848" s="334" t="s">
        <v>4438</v>
      </c>
      <c r="C2848" s="218"/>
      <c r="D2848" s="218"/>
      <c r="E2848" s="334" t="s">
        <v>173</v>
      </c>
      <c r="F2848" s="306">
        <f t="shared" si="44"/>
        <v>18.384827999999999</v>
      </c>
      <c r="G2848" s="335">
        <v>0.44</v>
      </c>
    </row>
    <row r="2849" spans="1:7" ht="15">
      <c r="A2849" s="334" t="s">
        <v>22552</v>
      </c>
      <c r="B2849" s="334" t="s">
        <v>22553</v>
      </c>
      <c r="C2849" s="218"/>
      <c r="D2849" s="218"/>
      <c r="E2849" s="334" t="s">
        <v>23447</v>
      </c>
      <c r="F2849" s="306">
        <f t="shared" si="44"/>
        <v>292.068063</v>
      </c>
      <c r="G2849" s="335">
        <v>6.99</v>
      </c>
    </row>
    <row r="2850" spans="1:7" ht="15">
      <c r="A2850" s="334" t="s">
        <v>22554</v>
      </c>
      <c r="B2850" s="334" t="s">
        <v>22555</v>
      </c>
      <c r="C2850" s="218"/>
      <c r="D2850" s="218"/>
      <c r="E2850" s="334" t="s">
        <v>23447</v>
      </c>
      <c r="F2850" s="306">
        <f t="shared" si="44"/>
        <v>325.49502299999995</v>
      </c>
      <c r="G2850" s="335">
        <v>7.79</v>
      </c>
    </row>
    <row r="2851" spans="1:7" ht="15">
      <c r="A2851" s="334" t="s">
        <v>22556</v>
      </c>
      <c r="B2851" s="334" t="s">
        <v>22557</v>
      </c>
      <c r="C2851" s="218"/>
      <c r="D2851" s="218"/>
      <c r="E2851" s="334" t="s">
        <v>23447</v>
      </c>
      <c r="F2851" s="306">
        <f t="shared" si="44"/>
        <v>284.964834</v>
      </c>
      <c r="G2851" s="335">
        <v>6.82</v>
      </c>
    </row>
    <row r="2852" spans="1:7" ht="15">
      <c r="A2852" s="334" t="s">
        <v>4439</v>
      </c>
      <c r="B2852" s="334" t="s">
        <v>4440</v>
      </c>
      <c r="C2852" s="218"/>
      <c r="D2852" s="218"/>
      <c r="E2852" s="334" t="s">
        <v>173</v>
      </c>
      <c r="F2852" s="306">
        <f t="shared" si="44"/>
        <v>106.96627199999999</v>
      </c>
      <c r="G2852" s="335">
        <v>2.56</v>
      </c>
    </row>
    <row r="2853" spans="1:7" ht="15">
      <c r="A2853" s="334" t="s">
        <v>4441</v>
      </c>
      <c r="B2853" s="334" t="s">
        <v>4442</v>
      </c>
      <c r="C2853" s="218"/>
      <c r="D2853" s="218"/>
      <c r="E2853" s="334" t="s">
        <v>173</v>
      </c>
      <c r="F2853" s="306">
        <f t="shared" si="44"/>
        <v>106.96627199999999</v>
      </c>
      <c r="G2853" s="335">
        <v>2.56</v>
      </c>
    </row>
    <row r="2854" spans="1:7" ht="15">
      <c r="A2854" s="334" t="s">
        <v>4443</v>
      </c>
      <c r="B2854" s="334" t="s">
        <v>4444</v>
      </c>
      <c r="C2854" s="218"/>
      <c r="D2854" s="218"/>
      <c r="E2854" s="334" t="s">
        <v>173</v>
      </c>
      <c r="F2854" s="306">
        <f t="shared" si="44"/>
        <v>106.96627199999999</v>
      </c>
      <c r="G2854" s="335">
        <v>2.56</v>
      </c>
    </row>
    <row r="2855" spans="1:7" ht="15">
      <c r="A2855" s="334" t="s">
        <v>4445</v>
      </c>
      <c r="B2855" s="334" t="s">
        <v>4446</v>
      </c>
      <c r="C2855" s="218"/>
      <c r="D2855" s="218"/>
      <c r="E2855" s="334" t="s">
        <v>173</v>
      </c>
      <c r="F2855" s="306">
        <f t="shared" si="44"/>
        <v>106.96627199999999</v>
      </c>
      <c r="G2855" s="335">
        <v>2.56</v>
      </c>
    </row>
    <row r="2856" spans="1:7" ht="15">
      <c r="A2856" s="334" t="s">
        <v>22558</v>
      </c>
      <c r="B2856" s="334" t="s">
        <v>22559</v>
      </c>
      <c r="C2856" s="218"/>
      <c r="D2856" s="218"/>
      <c r="E2856" s="334" t="s">
        <v>173</v>
      </c>
      <c r="F2856" s="306">
        <f t="shared" si="44"/>
        <v>1682.6295989999999</v>
      </c>
      <c r="G2856" s="335">
        <v>40.270000000000003</v>
      </c>
    </row>
    <row r="2857" spans="1:7" ht="15">
      <c r="A2857" s="334" t="s">
        <v>22560</v>
      </c>
      <c r="B2857" s="334" t="s">
        <v>22561</v>
      </c>
      <c r="C2857" s="218"/>
      <c r="D2857" s="218"/>
      <c r="E2857" s="334" t="s">
        <v>173</v>
      </c>
      <c r="F2857" s="306">
        <f t="shared" si="44"/>
        <v>237.74925299999998</v>
      </c>
      <c r="G2857" s="335">
        <v>5.69</v>
      </c>
    </row>
    <row r="2858" spans="1:7" ht="15">
      <c r="A2858" s="334" t="s">
        <v>22562</v>
      </c>
      <c r="B2858" s="334" t="s">
        <v>22563</v>
      </c>
      <c r="C2858" s="218"/>
      <c r="D2858" s="218"/>
      <c r="E2858" s="334" t="s">
        <v>23447</v>
      </c>
      <c r="F2858" s="306">
        <f t="shared" si="44"/>
        <v>74.792822999999999</v>
      </c>
      <c r="G2858" s="335">
        <v>1.79</v>
      </c>
    </row>
    <row r="2859" spans="1:7" ht="15">
      <c r="A2859" s="334" t="s">
        <v>4447</v>
      </c>
      <c r="B2859" s="334" t="s">
        <v>4448</v>
      </c>
      <c r="C2859" s="218"/>
      <c r="D2859" s="218"/>
      <c r="E2859" s="334" t="s">
        <v>23447</v>
      </c>
      <c r="F2859" s="306">
        <f t="shared" si="44"/>
        <v>207.66498899999996</v>
      </c>
      <c r="G2859" s="335">
        <v>4.97</v>
      </c>
    </row>
    <row r="2860" spans="1:7" ht="15">
      <c r="A2860" s="334" t="s">
        <v>4449</v>
      </c>
      <c r="B2860" s="334" t="s">
        <v>4450</v>
      </c>
      <c r="C2860" s="218"/>
      <c r="D2860" s="218"/>
      <c r="E2860" s="334" t="s">
        <v>23447</v>
      </c>
      <c r="F2860" s="306">
        <f t="shared" si="44"/>
        <v>44.708559000000001</v>
      </c>
      <c r="G2860" s="335">
        <v>1.07</v>
      </c>
    </row>
    <row r="2861" spans="1:7" ht="15">
      <c r="A2861" s="334" t="s">
        <v>4451</v>
      </c>
      <c r="B2861" s="334" t="s">
        <v>4452</v>
      </c>
      <c r="C2861" s="218"/>
      <c r="D2861" s="218"/>
      <c r="E2861" s="334" t="s">
        <v>23447</v>
      </c>
      <c r="F2861" s="306">
        <f t="shared" si="44"/>
        <v>44.708559000000001</v>
      </c>
      <c r="G2861" s="335">
        <v>1.07</v>
      </c>
    </row>
    <row r="2862" spans="1:7" ht="15">
      <c r="A2862" s="334" t="s">
        <v>4453</v>
      </c>
      <c r="B2862" s="334" t="s">
        <v>4454</v>
      </c>
      <c r="C2862" s="218"/>
      <c r="D2862" s="218"/>
      <c r="E2862" s="334" t="s">
        <v>23447</v>
      </c>
      <c r="F2862" s="306">
        <f t="shared" si="44"/>
        <v>44.708559000000001</v>
      </c>
      <c r="G2862" s="335">
        <v>1.07</v>
      </c>
    </row>
    <row r="2863" spans="1:7" ht="15">
      <c r="A2863" s="334" t="s">
        <v>4455</v>
      </c>
      <c r="B2863" s="334" t="s">
        <v>4456</v>
      </c>
      <c r="C2863" s="218"/>
      <c r="D2863" s="218"/>
      <c r="E2863" s="334" t="s">
        <v>23447</v>
      </c>
      <c r="F2863" s="306">
        <f t="shared" si="44"/>
        <v>44.708559000000001</v>
      </c>
      <c r="G2863" s="335">
        <v>1.07</v>
      </c>
    </row>
    <row r="2864" spans="1:7" ht="15">
      <c r="A2864" s="334" t="s">
        <v>4457</v>
      </c>
      <c r="B2864" s="334" t="s">
        <v>4458</v>
      </c>
      <c r="C2864" s="218"/>
      <c r="D2864" s="218"/>
      <c r="E2864" s="334" t="s">
        <v>23447</v>
      </c>
      <c r="F2864" s="306">
        <f t="shared" si="44"/>
        <v>44.708559000000001</v>
      </c>
      <c r="G2864" s="335">
        <v>1.07</v>
      </c>
    </row>
    <row r="2865" spans="1:7" ht="15">
      <c r="A2865" s="334" t="s">
        <v>4459</v>
      </c>
      <c r="B2865" s="334" t="s">
        <v>4460</v>
      </c>
      <c r="C2865" s="218"/>
      <c r="D2865" s="218"/>
      <c r="E2865" s="334" t="s">
        <v>23447</v>
      </c>
      <c r="F2865" s="306">
        <f t="shared" si="44"/>
        <v>44.708559000000001</v>
      </c>
      <c r="G2865" s="335">
        <v>1.07</v>
      </c>
    </row>
    <row r="2866" spans="1:7" ht="15">
      <c r="A2866" s="334" t="s">
        <v>4461</v>
      </c>
      <c r="B2866" s="334" t="s">
        <v>4462</v>
      </c>
      <c r="C2866" s="218"/>
      <c r="D2866" s="218"/>
      <c r="E2866" s="334" t="s">
        <v>173</v>
      </c>
      <c r="F2866" s="306">
        <f t="shared" si="44"/>
        <v>24.652382999999997</v>
      </c>
      <c r="G2866" s="335">
        <v>0.59</v>
      </c>
    </row>
    <row r="2867" spans="1:7" ht="15">
      <c r="A2867" s="334" t="s">
        <v>4463</v>
      </c>
      <c r="B2867" s="334" t="s">
        <v>4464</v>
      </c>
      <c r="C2867" s="218"/>
      <c r="D2867" s="218"/>
      <c r="E2867" s="334" t="s">
        <v>173</v>
      </c>
      <c r="F2867" s="306">
        <f t="shared" si="44"/>
        <v>7.9389029999999989</v>
      </c>
      <c r="G2867" s="335">
        <v>0.19</v>
      </c>
    </row>
    <row r="2868" spans="1:7" ht="15">
      <c r="A2868" s="334" t="s">
        <v>4465</v>
      </c>
      <c r="B2868" s="334" t="s">
        <v>4466</v>
      </c>
      <c r="C2868" s="218"/>
      <c r="D2868" s="218"/>
      <c r="E2868" s="334" t="s">
        <v>173</v>
      </c>
      <c r="F2868" s="306">
        <f t="shared" si="44"/>
        <v>10.028087999999999</v>
      </c>
      <c r="G2868" s="335">
        <v>0.24</v>
      </c>
    </row>
    <row r="2869" spans="1:7" ht="15">
      <c r="A2869" s="334" t="s">
        <v>4467</v>
      </c>
      <c r="B2869" s="334" t="s">
        <v>4468</v>
      </c>
      <c r="C2869" s="218"/>
      <c r="D2869" s="218"/>
      <c r="E2869" s="334" t="s">
        <v>173</v>
      </c>
      <c r="F2869" s="306">
        <f t="shared" si="44"/>
        <v>29.248589999999997</v>
      </c>
      <c r="G2869" s="335">
        <v>0.7</v>
      </c>
    </row>
    <row r="2870" spans="1:7" ht="15">
      <c r="A2870" s="334" t="s">
        <v>4469</v>
      </c>
      <c r="B2870" s="334" t="s">
        <v>4470</v>
      </c>
      <c r="C2870" s="218"/>
      <c r="D2870" s="218"/>
      <c r="E2870" s="334" t="s">
        <v>173</v>
      </c>
      <c r="F2870" s="306">
        <f t="shared" si="44"/>
        <v>31410.478637999997</v>
      </c>
      <c r="G2870" s="335">
        <v>751.74</v>
      </c>
    </row>
    <row r="2871" spans="1:7" ht="15">
      <c r="A2871" s="334" t="s">
        <v>4471</v>
      </c>
      <c r="B2871" s="334" t="s">
        <v>4472</v>
      </c>
      <c r="C2871" s="218"/>
      <c r="D2871" s="218"/>
      <c r="E2871" s="334" t="s">
        <v>23447</v>
      </c>
      <c r="F2871" s="306">
        <f t="shared" si="44"/>
        <v>205.99364099999997</v>
      </c>
      <c r="G2871" s="335">
        <v>4.93</v>
      </c>
    </row>
    <row r="2872" spans="1:7" ht="15">
      <c r="A2872" s="334" t="s">
        <v>4473</v>
      </c>
      <c r="B2872" s="334" t="s">
        <v>4474</v>
      </c>
      <c r="C2872" s="218"/>
      <c r="D2872" s="218"/>
      <c r="E2872" s="334" t="s">
        <v>23447</v>
      </c>
      <c r="F2872" s="306">
        <f t="shared" si="44"/>
        <v>270.34053899999998</v>
      </c>
      <c r="G2872" s="335">
        <v>6.47</v>
      </c>
    </row>
    <row r="2873" spans="1:7" ht="15">
      <c r="A2873" s="334" t="s">
        <v>4475</v>
      </c>
      <c r="B2873" s="334" t="s">
        <v>4476</v>
      </c>
      <c r="C2873" s="218"/>
      <c r="D2873" s="218"/>
      <c r="E2873" s="334" t="s">
        <v>173</v>
      </c>
      <c r="F2873" s="306">
        <f t="shared" si="44"/>
        <v>147.07862399999999</v>
      </c>
      <c r="G2873" s="335">
        <v>3.52</v>
      </c>
    </row>
    <row r="2874" spans="1:7" ht="15">
      <c r="A2874" s="334" t="s">
        <v>4477</v>
      </c>
      <c r="B2874" s="334" t="s">
        <v>4478</v>
      </c>
      <c r="C2874" s="218"/>
      <c r="D2874" s="218"/>
      <c r="E2874" s="334" t="s">
        <v>23447</v>
      </c>
      <c r="F2874" s="306">
        <f t="shared" si="44"/>
        <v>220.20009899999997</v>
      </c>
      <c r="G2874" s="335">
        <v>5.27</v>
      </c>
    </row>
    <row r="2875" spans="1:7" ht="15">
      <c r="A2875" s="334" t="s">
        <v>4479</v>
      </c>
      <c r="B2875" s="334" t="s">
        <v>4480</v>
      </c>
      <c r="C2875" s="218"/>
      <c r="D2875" s="218"/>
      <c r="E2875" s="334" t="s">
        <v>173</v>
      </c>
      <c r="F2875" s="306">
        <f t="shared" si="44"/>
        <v>147.07862399999999</v>
      </c>
      <c r="G2875" s="335">
        <v>3.52</v>
      </c>
    </row>
    <row r="2876" spans="1:7" ht="15">
      <c r="A2876" s="334" t="s">
        <v>4481</v>
      </c>
      <c r="B2876" s="334" t="s">
        <v>4482</v>
      </c>
      <c r="C2876" s="218"/>
      <c r="D2876" s="218"/>
      <c r="E2876" s="334" t="s">
        <v>173</v>
      </c>
      <c r="F2876" s="306">
        <f t="shared" si="44"/>
        <v>954.33970799999986</v>
      </c>
      <c r="G2876" s="335">
        <v>22.84</v>
      </c>
    </row>
    <row r="2877" spans="1:7" ht="15">
      <c r="A2877" s="334" t="s">
        <v>4483</v>
      </c>
      <c r="B2877" s="334" t="s">
        <v>4484</v>
      </c>
      <c r="C2877" s="218"/>
      <c r="D2877" s="218"/>
      <c r="E2877" s="334" t="s">
        <v>173</v>
      </c>
      <c r="F2877" s="306">
        <f t="shared" si="44"/>
        <v>954.33970799999986</v>
      </c>
      <c r="G2877" s="335">
        <v>22.84</v>
      </c>
    </row>
    <row r="2878" spans="1:7" ht="15">
      <c r="A2878" s="334" t="s">
        <v>4485</v>
      </c>
      <c r="B2878" s="334" t="s">
        <v>4486</v>
      </c>
      <c r="C2878" s="218"/>
      <c r="D2878" s="218"/>
      <c r="E2878" s="334" t="s">
        <v>173</v>
      </c>
      <c r="F2878" s="306">
        <f t="shared" si="44"/>
        <v>954.33970799999986</v>
      </c>
      <c r="G2878" s="335">
        <v>22.84</v>
      </c>
    </row>
    <row r="2879" spans="1:7" ht="15">
      <c r="A2879" s="334" t="s">
        <v>4487</v>
      </c>
      <c r="B2879" s="334" t="s">
        <v>4488</v>
      </c>
      <c r="C2879" s="218"/>
      <c r="D2879" s="218"/>
      <c r="E2879" s="334" t="s">
        <v>173</v>
      </c>
      <c r="F2879" s="306">
        <f t="shared" si="44"/>
        <v>9194.9210219999986</v>
      </c>
      <c r="G2879" s="335">
        <v>220.06</v>
      </c>
    </row>
    <row r="2880" spans="1:7" ht="15">
      <c r="A2880" s="334" t="s">
        <v>4489</v>
      </c>
      <c r="B2880" s="334" t="s">
        <v>4490</v>
      </c>
      <c r="C2880" s="218"/>
      <c r="D2880" s="218"/>
      <c r="E2880" s="334" t="s">
        <v>173</v>
      </c>
      <c r="F2880" s="306">
        <f t="shared" si="44"/>
        <v>11967.269517000001</v>
      </c>
      <c r="G2880" s="335">
        <v>286.41000000000003</v>
      </c>
    </row>
    <row r="2881" spans="1:7" ht="15">
      <c r="A2881" s="334" t="s">
        <v>4491</v>
      </c>
      <c r="B2881" s="334" t="s">
        <v>4492</v>
      </c>
      <c r="C2881" s="218"/>
      <c r="D2881" s="218"/>
      <c r="E2881" s="334" t="s">
        <v>173</v>
      </c>
      <c r="F2881" s="306">
        <f t="shared" si="44"/>
        <v>5057.4990479999997</v>
      </c>
      <c r="G2881" s="335">
        <v>121.04</v>
      </c>
    </row>
    <row r="2882" spans="1:7" ht="15">
      <c r="A2882" s="334" t="s">
        <v>4493</v>
      </c>
      <c r="B2882" s="334" t="s">
        <v>4494</v>
      </c>
      <c r="C2882" s="218"/>
      <c r="D2882" s="218"/>
      <c r="E2882" s="334" t="s">
        <v>173</v>
      </c>
      <c r="F2882" s="306">
        <f t="shared" si="44"/>
        <v>6195.6870359999994</v>
      </c>
      <c r="G2882" s="335">
        <v>148.28</v>
      </c>
    </row>
    <row r="2883" spans="1:7" ht="15">
      <c r="A2883" s="334" t="s">
        <v>4495</v>
      </c>
      <c r="B2883" s="334" t="s">
        <v>4496</v>
      </c>
      <c r="C2883" s="218"/>
      <c r="D2883" s="218"/>
      <c r="E2883" s="334" t="s">
        <v>23447</v>
      </c>
      <c r="F2883" s="306">
        <f t="shared" si="44"/>
        <v>358.50414599999999</v>
      </c>
      <c r="G2883" s="335">
        <v>8.58</v>
      </c>
    </row>
    <row r="2884" spans="1:7" ht="15">
      <c r="A2884" s="334" t="s">
        <v>4497</v>
      </c>
      <c r="B2884" s="334" t="s">
        <v>4498</v>
      </c>
      <c r="C2884" s="218"/>
      <c r="D2884" s="218"/>
      <c r="E2884" s="334" t="s">
        <v>173</v>
      </c>
      <c r="F2884" s="306">
        <f t="shared" ref="F2884:F2947" si="45">G2884*$G$1</f>
        <v>2670.814104</v>
      </c>
      <c r="G2884" s="335">
        <v>63.92</v>
      </c>
    </row>
    <row r="2885" spans="1:7" ht="15">
      <c r="A2885" s="334" t="s">
        <v>4499</v>
      </c>
      <c r="B2885" s="334" t="s">
        <v>4500</v>
      </c>
      <c r="C2885" s="218"/>
      <c r="D2885" s="218"/>
      <c r="E2885" s="334" t="s">
        <v>173</v>
      </c>
      <c r="F2885" s="306">
        <f t="shared" si="45"/>
        <v>3564.5674469999999</v>
      </c>
      <c r="G2885" s="335">
        <v>85.31</v>
      </c>
    </row>
    <row r="2886" spans="1:7" ht="15">
      <c r="A2886" s="334" t="s">
        <v>4501</v>
      </c>
      <c r="B2886" s="334" t="s">
        <v>4502</v>
      </c>
      <c r="C2886" s="218"/>
      <c r="D2886" s="218"/>
      <c r="E2886" s="334" t="s">
        <v>173</v>
      </c>
      <c r="F2886" s="306">
        <f t="shared" si="45"/>
        <v>2423.4545999999996</v>
      </c>
      <c r="G2886" s="335">
        <v>58</v>
      </c>
    </row>
    <row r="2887" spans="1:7" ht="15">
      <c r="A2887" s="334" t="s">
        <v>4503</v>
      </c>
      <c r="B2887" s="334" t="s">
        <v>4504</v>
      </c>
      <c r="C2887" s="218"/>
      <c r="D2887" s="218"/>
      <c r="E2887" s="334" t="s">
        <v>173</v>
      </c>
      <c r="F2887" s="306">
        <f t="shared" si="45"/>
        <v>1029.132531</v>
      </c>
      <c r="G2887" s="335">
        <v>24.63</v>
      </c>
    </row>
    <row r="2888" spans="1:7" ht="15">
      <c r="A2888" s="334" t="s">
        <v>4505</v>
      </c>
      <c r="B2888" s="334" t="s">
        <v>4506</v>
      </c>
      <c r="C2888" s="218"/>
      <c r="D2888" s="218"/>
      <c r="E2888" s="334" t="s">
        <v>173</v>
      </c>
      <c r="F2888" s="306">
        <f t="shared" si="45"/>
        <v>709.90506299999981</v>
      </c>
      <c r="G2888" s="335">
        <v>16.989999999999998</v>
      </c>
    </row>
    <row r="2889" spans="1:7" ht="15">
      <c r="A2889" s="334" t="s">
        <v>4507</v>
      </c>
      <c r="B2889" s="334" t="s">
        <v>4508</v>
      </c>
      <c r="C2889" s="218"/>
      <c r="D2889" s="218"/>
      <c r="E2889" s="334" t="s">
        <v>173</v>
      </c>
      <c r="F2889" s="306">
        <f t="shared" si="45"/>
        <v>1050.0243809999999</v>
      </c>
      <c r="G2889" s="335">
        <v>25.13</v>
      </c>
    </row>
    <row r="2890" spans="1:7" ht="15">
      <c r="A2890" s="334" t="s">
        <v>4509</v>
      </c>
      <c r="B2890" s="334" t="s">
        <v>4510</v>
      </c>
      <c r="C2890" s="218"/>
      <c r="D2890" s="218"/>
      <c r="E2890" s="334" t="s">
        <v>23447</v>
      </c>
      <c r="F2890" s="306">
        <f t="shared" si="45"/>
        <v>111.980316</v>
      </c>
      <c r="G2890" s="335">
        <v>2.68</v>
      </c>
    </row>
    <row r="2891" spans="1:7" ht="15">
      <c r="A2891" s="334" t="s">
        <v>4511</v>
      </c>
      <c r="B2891" s="334" t="s">
        <v>4512</v>
      </c>
      <c r="C2891" s="218"/>
      <c r="D2891" s="218"/>
      <c r="E2891" s="334" t="s">
        <v>173</v>
      </c>
      <c r="F2891" s="306">
        <f t="shared" si="45"/>
        <v>6819.9355139999989</v>
      </c>
      <c r="G2891" s="335">
        <v>163.22</v>
      </c>
    </row>
    <row r="2892" spans="1:7" ht="15">
      <c r="A2892" s="334" t="s">
        <v>4513</v>
      </c>
      <c r="B2892" s="334" t="s">
        <v>4514</v>
      </c>
      <c r="C2892" s="218"/>
      <c r="D2892" s="218"/>
      <c r="E2892" s="334" t="s">
        <v>173</v>
      </c>
      <c r="F2892" s="306">
        <f t="shared" si="45"/>
        <v>29.248589999999997</v>
      </c>
      <c r="G2892" s="335">
        <v>0.7</v>
      </c>
    </row>
    <row r="2893" spans="1:7" ht="15">
      <c r="A2893" s="334" t="s">
        <v>4515</v>
      </c>
      <c r="B2893" s="334" t="s">
        <v>4516</v>
      </c>
      <c r="C2893" s="218"/>
      <c r="D2893" s="218"/>
      <c r="E2893" s="334" t="s">
        <v>173</v>
      </c>
      <c r="F2893" s="306">
        <f t="shared" si="45"/>
        <v>30.919937999999998</v>
      </c>
      <c r="G2893" s="335">
        <v>0.74</v>
      </c>
    </row>
    <row r="2894" spans="1:7" ht="15">
      <c r="A2894" s="334" t="s">
        <v>4517</v>
      </c>
      <c r="B2894" s="334" t="s">
        <v>4518</v>
      </c>
      <c r="C2894" s="218"/>
      <c r="D2894" s="218"/>
      <c r="E2894" s="334" t="s">
        <v>173</v>
      </c>
      <c r="F2894" s="306">
        <f t="shared" si="45"/>
        <v>54.318809999999999</v>
      </c>
      <c r="G2894" s="335">
        <v>1.3</v>
      </c>
    </row>
    <row r="2895" spans="1:7" ht="15">
      <c r="A2895" s="334" t="s">
        <v>4519</v>
      </c>
      <c r="B2895" s="334" t="s">
        <v>4520</v>
      </c>
      <c r="C2895" s="218"/>
      <c r="D2895" s="218"/>
      <c r="E2895" s="334" t="s">
        <v>173</v>
      </c>
      <c r="F2895" s="306">
        <f t="shared" si="45"/>
        <v>54.318809999999999</v>
      </c>
      <c r="G2895" s="335">
        <v>1.3</v>
      </c>
    </row>
    <row r="2896" spans="1:7" ht="15">
      <c r="A2896" s="334" t="s">
        <v>4521</v>
      </c>
      <c r="B2896" s="334" t="s">
        <v>4522</v>
      </c>
      <c r="C2896" s="218"/>
      <c r="D2896" s="218"/>
      <c r="E2896" s="334" t="s">
        <v>173</v>
      </c>
      <c r="F2896" s="306">
        <f t="shared" si="45"/>
        <v>4.5962069999999997</v>
      </c>
      <c r="G2896" s="335">
        <v>0.11</v>
      </c>
    </row>
    <row r="2897" spans="1:7" ht="15">
      <c r="A2897" s="334" t="s">
        <v>4523</v>
      </c>
      <c r="B2897" s="334" t="s">
        <v>4524</v>
      </c>
      <c r="C2897" s="218"/>
      <c r="D2897" s="218"/>
      <c r="E2897" s="334" t="s">
        <v>173</v>
      </c>
      <c r="F2897" s="306">
        <f t="shared" si="45"/>
        <v>5.4318809999999997</v>
      </c>
      <c r="G2897" s="335">
        <v>0.13</v>
      </c>
    </row>
    <row r="2898" spans="1:7" ht="15">
      <c r="A2898" s="334" t="s">
        <v>4525</v>
      </c>
      <c r="B2898" s="334" t="s">
        <v>4526</v>
      </c>
      <c r="C2898" s="218"/>
      <c r="D2898" s="218"/>
      <c r="E2898" s="334" t="s">
        <v>173</v>
      </c>
      <c r="F2898" s="306">
        <f t="shared" si="45"/>
        <v>150.83915699999997</v>
      </c>
      <c r="G2898" s="335">
        <v>3.61</v>
      </c>
    </row>
    <row r="2899" spans="1:7" ht="15">
      <c r="A2899" s="334" t="s">
        <v>4527</v>
      </c>
      <c r="B2899" s="334" t="s">
        <v>4528</v>
      </c>
      <c r="C2899" s="218"/>
      <c r="D2899" s="218"/>
      <c r="E2899" s="334" t="s">
        <v>173</v>
      </c>
      <c r="F2899" s="306">
        <f t="shared" si="45"/>
        <v>5.0140439999999993</v>
      </c>
      <c r="G2899" s="335">
        <v>0.12</v>
      </c>
    </row>
    <row r="2900" spans="1:7" ht="15">
      <c r="A2900" s="334" t="s">
        <v>4529</v>
      </c>
      <c r="B2900" s="334" t="s">
        <v>4530</v>
      </c>
      <c r="C2900" s="218"/>
      <c r="D2900" s="218"/>
      <c r="E2900" s="334" t="s">
        <v>173</v>
      </c>
      <c r="F2900" s="306">
        <f t="shared" si="45"/>
        <v>20.891849999999998</v>
      </c>
      <c r="G2900" s="335">
        <v>0.5</v>
      </c>
    </row>
    <row r="2901" spans="1:7" ht="15">
      <c r="A2901" s="334" t="s">
        <v>4531</v>
      </c>
      <c r="B2901" s="334" t="s">
        <v>4532</v>
      </c>
      <c r="C2901" s="218"/>
      <c r="D2901" s="218"/>
      <c r="E2901" s="334" t="s">
        <v>173</v>
      </c>
      <c r="F2901" s="306">
        <f t="shared" si="45"/>
        <v>20.891849999999998</v>
      </c>
      <c r="G2901" s="335">
        <v>0.5</v>
      </c>
    </row>
    <row r="2902" spans="1:7" ht="15">
      <c r="A2902" s="334" t="s">
        <v>4533</v>
      </c>
      <c r="B2902" s="334" t="s">
        <v>4534</v>
      </c>
      <c r="C2902" s="218"/>
      <c r="D2902" s="218"/>
      <c r="E2902" s="334" t="s">
        <v>173</v>
      </c>
      <c r="F2902" s="306">
        <f t="shared" si="45"/>
        <v>106.96627199999999</v>
      </c>
      <c r="G2902" s="335">
        <v>2.56</v>
      </c>
    </row>
    <row r="2903" spans="1:7" ht="15">
      <c r="A2903" s="334" t="s">
        <v>4535</v>
      </c>
      <c r="B2903" s="334" t="s">
        <v>4536</v>
      </c>
      <c r="C2903" s="218"/>
      <c r="D2903" s="218"/>
      <c r="E2903" s="334" t="s">
        <v>173</v>
      </c>
      <c r="F2903" s="306">
        <f t="shared" si="45"/>
        <v>47.633417999999992</v>
      </c>
      <c r="G2903" s="335">
        <v>1.1399999999999999</v>
      </c>
    </row>
    <row r="2904" spans="1:7" ht="15">
      <c r="A2904" s="334" t="s">
        <v>4537</v>
      </c>
      <c r="B2904" s="334" t="s">
        <v>22564</v>
      </c>
      <c r="C2904" s="218"/>
      <c r="D2904" s="218"/>
      <c r="E2904" s="334" t="s">
        <v>173</v>
      </c>
      <c r="F2904" s="306">
        <f t="shared" si="45"/>
        <v>20.891849999999998</v>
      </c>
      <c r="G2904" s="335">
        <v>0.5</v>
      </c>
    </row>
    <row r="2905" spans="1:7" ht="15">
      <c r="A2905" s="334" t="s">
        <v>4538</v>
      </c>
      <c r="B2905" s="334" t="s">
        <v>22565</v>
      </c>
      <c r="C2905" s="218"/>
      <c r="D2905" s="218"/>
      <c r="E2905" s="334" t="s">
        <v>173</v>
      </c>
      <c r="F2905" s="306">
        <f t="shared" si="45"/>
        <v>20.891849999999998</v>
      </c>
      <c r="G2905" s="335">
        <v>0.5</v>
      </c>
    </row>
    <row r="2906" spans="1:7" ht="15">
      <c r="A2906" s="334" t="s">
        <v>4539</v>
      </c>
      <c r="B2906" s="334" t="s">
        <v>4540</v>
      </c>
      <c r="C2906" s="218"/>
      <c r="D2906" s="218"/>
      <c r="E2906" s="334" t="s">
        <v>173</v>
      </c>
      <c r="F2906" s="306">
        <f t="shared" si="45"/>
        <v>29.666426999999995</v>
      </c>
      <c r="G2906" s="335">
        <v>0.71</v>
      </c>
    </row>
    <row r="2907" spans="1:7" ht="15">
      <c r="A2907" s="334" t="s">
        <v>4541</v>
      </c>
      <c r="B2907" s="334" t="s">
        <v>4542</v>
      </c>
      <c r="C2907" s="218"/>
      <c r="D2907" s="218"/>
      <c r="E2907" s="334" t="s">
        <v>173</v>
      </c>
      <c r="F2907" s="306">
        <f t="shared" si="45"/>
        <v>30.919937999999998</v>
      </c>
      <c r="G2907" s="335">
        <v>0.74</v>
      </c>
    </row>
    <row r="2908" spans="1:7" ht="15">
      <c r="A2908" s="334" t="s">
        <v>4543</v>
      </c>
      <c r="B2908" s="334" t="s">
        <v>4544</v>
      </c>
      <c r="C2908" s="218"/>
      <c r="D2908" s="218"/>
      <c r="E2908" s="334" t="s">
        <v>173</v>
      </c>
      <c r="F2908" s="306">
        <f t="shared" si="45"/>
        <v>59.750690999999989</v>
      </c>
      <c r="G2908" s="335">
        <v>1.43</v>
      </c>
    </row>
    <row r="2909" spans="1:7" ht="15">
      <c r="A2909" s="334" t="s">
        <v>4545</v>
      </c>
      <c r="B2909" s="334" t="s">
        <v>4546</v>
      </c>
      <c r="C2909" s="218"/>
      <c r="D2909" s="218"/>
      <c r="E2909" s="334" t="s">
        <v>173</v>
      </c>
      <c r="F2909" s="306">
        <f t="shared" si="45"/>
        <v>10.863761999999999</v>
      </c>
      <c r="G2909" s="335">
        <v>0.26</v>
      </c>
    </row>
    <row r="2910" spans="1:7" ht="15">
      <c r="A2910" s="334" t="s">
        <v>4547</v>
      </c>
      <c r="B2910" s="334" t="s">
        <v>4548</v>
      </c>
      <c r="C2910" s="218"/>
      <c r="D2910" s="218"/>
      <c r="E2910" s="334" t="s">
        <v>173</v>
      </c>
      <c r="F2910" s="306">
        <f t="shared" si="45"/>
        <v>18.802664999999998</v>
      </c>
      <c r="G2910" s="335">
        <v>0.45</v>
      </c>
    </row>
    <row r="2911" spans="1:7" ht="15">
      <c r="A2911" s="334" t="s">
        <v>4549</v>
      </c>
      <c r="B2911" s="334" t="s">
        <v>4550</v>
      </c>
      <c r="C2911" s="218"/>
      <c r="D2911" s="218"/>
      <c r="E2911" s="334" t="s">
        <v>173</v>
      </c>
      <c r="F2911" s="306">
        <f t="shared" si="45"/>
        <v>2150.6070389999995</v>
      </c>
      <c r="G2911" s="335">
        <v>51.47</v>
      </c>
    </row>
    <row r="2912" spans="1:7" ht="15">
      <c r="A2912" s="334" t="s">
        <v>4551</v>
      </c>
      <c r="B2912" s="334" t="s">
        <v>4552</v>
      </c>
      <c r="C2912" s="218"/>
      <c r="D2912" s="218"/>
      <c r="E2912" s="334" t="s">
        <v>173</v>
      </c>
      <c r="F2912" s="306">
        <f t="shared" si="45"/>
        <v>859.49070899999992</v>
      </c>
      <c r="G2912" s="335">
        <v>20.57</v>
      </c>
    </row>
    <row r="2913" spans="1:7" ht="15">
      <c r="A2913" s="334" t="s">
        <v>4553</v>
      </c>
      <c r="B2913" s="334" t="s">
        <v>4554</v>
      </c>
      <c r="C2913" s="218"/>
      <c r="D2913" s="218"/>
      <c r="E2913" s="334" t="s">
        <v>173</v>
      </c>
      <c r="F2913" s="306">
        <f t="shared" si="45"/>
        <v>528.563805</v>
      </c>
      <c r="G2913" s="335">
        <v>12.65</v>
      </c>
    </row>
    <row r="2914" spans="1:7" ht="15">
      <c r="A2914" s="334" t="s">
        <v>4555</v>
      </c>
      <c r="B2914" s="334" t="s">
        <v>4556</v>
      </c>
      <c r="C2914" s="218"/>
      <c r="D2914" s="218"/>
      <c r="E2914" s="334" t="s">
        <v>173</v>
      </c>
      <c r="F2914" s="306">
        <f t="shared" si="45"/>
        <v>916.73437799999999</v>
      </c>
      <c r="G2914" s="335">
        <v>21.94</v>
      </c>
    </row>
    <row r="2915" spans="1:7" ht="15">
      <c r="A2915" s="334" t="s">
        <v>4557</v>
      </c>
      <c r="B2915" s="334" t="s">
        <v>4558</v>
      </c>
      <c r="C2915" s="218"/>
      <c r="D2915" s="218"/>
      <c r="E2915" s="334" t="s">
        <v>173</v>
      </c>
      <c r="F2915" s="306">
        <f t="shared" si="45"/>
        <v>563.24427600000001</v>
      </c>
      <c r="G2915" s="335">
        <v>13.48</v>
      </c>
    </row>
    <row r="2916" spans="1:7" ht="15">
      <c r="A2916" s="334" t="s">
        <v>4559</v>
      </c>
      <c r="B2916" s="334" t="s">
        <v>4560</v>
      </c>
      <c r="C2916" s="218"/>
      <c r="D2916" s="218"/>
      <c r="E2916" s="334" t="s">
        <v>173</v>
      </c>
      <c r="F2916" s="306">
        <f t="shared" si="45"/>
        <v>839.0166959999998</v>
      </c>
      <c r="G2916" s="335">
        <v>20.079999999999998</v>
      </c>
    </row>
    <row r="2917" spans="1:7" ht="15">
      <c r="A2917" s="334" t="s">
        <v>4561</v>
      </c>
      <c r="B2917" s="334" t="s">
        <v>4562</v>
      </c>
      <c r="C2917" s="218"/>
      <c r="D2917" s="218"/>
      <c r="E2917" s="334" t="s">
        <v>173</v>
      </c>
      <c r="F2917" s="306">
        <f t="shared" si="45"/>
        <v>1065.0665129999998</v>
      </c>
      <c r="G2917" s="335">
        <v>25.49</v>
      </c>
    </row>
    <row r="2918" spans="1:7" ht="15">
      <c r="A2918" s="334" t="s">
        <v>4563</v>
      </c>
      <c r="B2918" s="334" t="s">
        <v>4564</v>
      </c>
      <c r="C2918" s="218"/>
      <c r="D2918" s="218"/>
      <c r="E2918" s="334" t="s">
        <v>173</v>
      </c>
      <c r="F2918" s="306">
        <f t="shared" si="45"/>
        <v>510.59681399999999</v>
      </c>
      <c r="G2918" s="335">
        <v>12.22</v>
      </c>
    </row>
    <row r="2919" spans="1:7" ht="15">
      <c r="A2919" s="334" t="s">
        <v>4565</v>
      </c>
      <c r="B2919" s="334" t="s">
        <v>4566</v>
      </c>
      <c r="C2919" s="218"/>
      <c r="D2919" s="218"/>
      <c r="E2919" s="334" t="s">
        <v>173</v>
      </c>
      <c r="F2919" s="306">
        <f t="shared" si="45"/>
        <v>2810.7894989999995</v>
      </c>
      <c r="G2919" s="335">
        <v>67.27</v>
      </c>
    </row>
    <row r="2920" spans="1:7" ht="15">
      <c r="A2920" s="334" t="s">
        <v>4567</v>
      </c>
      <c r="B2920" s="334" t="s">
        <v>4568</v>
      </c>
      <c r="C2920" s="218"/>
      <c r="D2920" s="218"/>
      <c r="E2920" s="334" t="s">
        <v>173</v>
      </c>
      <c r="F2920" s="306">
        <f t="shared" si="45"/>
        <v>1073.4232529999999</v>
      </c>
      <c r="G2920" s="335">
        <v>25.69</v>
      </c>
    </row>
    <row r="2921" spans="1:7" ht="15">
      <c r="A2921" s="334" t="s">
        <v>4569</v>
      </c>
      <c r="B2921" s="334" t="s">
        <v>4570</v>
      </c>
      <c r="C2921" s="218"/>
      <c r="D2921" s="218"/>
      <c r="E2921" s="334" t="s">
        <v>173</v>
      </c>
      <c r="F2921" s="306">
        <f t="shared" si="45"/>
        <v>563.24427600000001</v>
      </c>
      <c r="G2921" s="335">
        <v>13.48</v>
      </c>
    </row>
    <row r="2922" spans="1:7" ht="15">
      <c r="A2922" s="334" t="s">
        <v>4571</v>
      </c>
      <c r="B2922" s="334" t="s">
        <v>4572</v>
      </c>
      <c r="C2922" s="218"/>
      <c r="D2922" s="218"/>
      <c r="E2922" s="334" t="s">
        <v>173</v>
      </c>
      <c r="F2922" s="306">
        <f t="shared" si="45"/>
        <v>549.45565499999998</v>
      </c>
      <c r="G2922" s="335">
        <v>13.15</v>
      </c>
    </row>
    <row r="2923" spans="1:7" ht="15">
      <c r="A2923" s="334" t="s">
        <v>4573</v>
      </c>
      <c r="B2923" s="334" t="s">
        <v>4574</v>
      </c>
      <c r="C2923" s="218"/>
      <c r="D2923" s="218"/>
      <c r="E2923" s="334" t="s">
        <v>173</v>
      </c>
      <c r="F2923" s="306">
        <f t="shared" si="45"/>
        <v>1749.9013559999999</v>
      </c>
      <c r="G2923" s="335">
        <v>41.88</v>
      </c>
    </row>
    <row r="2924" spans="1:7" ht="15">
      <c r="A2924" s="334" t="s">
        <v>4575</v>
      </c>
      <c r="B2924" s="334" t="s">
        <v>4576</v>
      </c>
      <c r="C2924" s="218"/>
      <c r="D2924" s="218"/>
      <c r="E2924" s="334" t="s">
        <v>173</v>
      </c>
      <c r="F2924" s="306">
        <f t="shared" si="45"/>
        <v>966.03914399999996</v>
      </c>
      <c r="G2924" s="335">
        <v>23.12</v>
      </c>
    </row>
    <row r="2925" spans="1:7" ht="15">
      <c r="A2925" s="334" t="s">
        <v>4577</v>
      </c>
      <c r="B2925" s="334" t="s">
        <v>4578</v>
      </c>
      <c r="C2925" s="218"/>
      <c r="D2925" s="218"/>
      <c r="E2925" s="334" t="s">
        <v>173</v>
      </c>
      <c r="F2925" s="306">
        <f t="shared" si="45"/>
        <v>1810.4877209999997</v>
      </c>
      <c r="G2925" s="335">
        <v>43.33</v>
      </c>
    </row>
    <row r="2926" spans="1:7" ht="15">
      <c r="A2926" s="334" t="s">
        <v>4579</v>
      </c>
      <c r="B2926" s="334" t="s">
        <v>4580</v>
      </c>
      <c r="C2926" s="218"/>
      <c r="D2926" s="218"/>
      <c r="E2926" s="334" t="s">
        <v>173</v>
      </c>
      <c r="F2926" s="306">
        <f t="shared" si="45"/>
        <v>2004.7819259999997</v>
      </c>
      <c r="G2926" s="335">
        <v>47.98</v>
      </c>
    </row>
    <row r="2927" spans="1:7" ht="15">
      <c r="A2927" s="334" t="s">
        <v>4581</v>
      </c>
      <c r="B2927" s="334" t="s">
        <v>4582</v>
      </c>
      <c r="C2927" s="218"/>
      <c r="D2927" s="218"/>
      <c r="E2927" s="334" t="s">
        <v>173</v>
      </c>
      <c r="F2927" s="306">
        <f t="shared" si="45"/>
        <v>997.79475599999989</v>
      </c>
      <c r="G2927" s="335">
        <v>23.88</v>
      </c>
    </row>
    <row r="2928" spans="1:7" ht="15">
      <c r="A2928" s="334" t="s">
        <v>4583</v>
      </c>
      <c r="B2928" s="334" t="s">
        <v>4584</v>
      </c>
      <c r="C2928" s="218"/>
      <c r="D2928" s="218"/>
      <c r="E2928" s="334" t="s">
        <v>173</v>
      </c>
      <c r="F2928" s="306">
        <f t="shared" si="45"/>
        <v>2303.1175439999997</v>
      </c>
      <c r="G2928" s="335">
        <v>55.12</v>
      </c>
    </row>
    <row r="2929" spans="1:7" ht="15">
      <c r="A2929" s="334" t="s">
        <v>4585</v>
      </c>
      <c r="B2929" s="334" t="s">
        <v>4586</v>
      </c>
      <c r="C2929" s="218"/>
      <c r="D2929" s="218"/>
      <c r="E2929" s="334" t="s">
        <v>173</v>
      </c>
      <c r="F2929" s="306">
        <f t="shared" si="45"/>
        <v>2454.374538</v>
      </c>
      <c r="G2929" s="335">
        <v>58.74</v>
      </c>
    </row>
    <row r="2930" spans="1:7" ht="15">
      <c r="A2930" s="334" t="s">
        <v>4587</v>
      </c>
      <c r="B2930" s="334" t="s">
        <v>4588</v>
      </c>
      <c r="C2930" s="218"/>
      <c r="D2930" s="218"/>
      <c r="E2930" s="334" t="s">
        <v>173</v>
      </c>
      <c r="F2930" s="306">
        <f t="shared" si="45"/>
        <v>1295.7125369999999</v>
      </c>
      <c r="G2930" s="335">
        <v>31.01</v>
      </c>
    </row>
    <row r="2931" spans="1:7" ht="15">
      <c r="A2931" s="334" t="s">
        <v>4589</v>
      </c>
      <c r="B2931" s="334" t="s">
        <v>4590</v>
      </c>
      <c r="C2931" s="218"/>
      <c r="D2931" s="218"/>
      <c r="E2931" s="334" t="s">
        <v>173</v>
      </c>
      <c r="F2931" s="306">
        <f t="shared" si="45"/>
        <v>695.69860499999993</v>
      </c>
      <c r="G2931" s="335">
        <v>16.649999999999999</v>
      </c>
    </row>
    <row r="2932" spans="1:7" ht="15">
      <c r="A2932" s="334" t="s">
        <v>4591</v>
      </c>
      <c r="B2932" s="334" t="s">
        <v>4592</v>
      </c>
      <c r="C2932" s="218"/>
      <c r="D2932" s="218"/>
      <c r="E2932" s="334" t="s">
        <v>173</v>
      </c>
      <c r="F2932" s="306">
        <f t="shared" si="45"/>
        <v>1460.3403149999999</v>
      </c>
      <c r="G2932" s="335">
        <v>34.950000000000003</v>
      </c>
    </row>
    <row r="2933" spans="1:7" ht="15">
      <c r="A2933" s="334" t="s">
        <v>4593</v>
      </c>
      <c r="B2933" s="334" t="s">
        <v>4594</v>
      </c>
      <c r="C2933" s="218"/>
      <c r="D2933" s="218"/>
      <c r="E2933" s="334" t="s">
        <v>173</v>
      </c>
      <c r="F2933" s="306">
        <f t="shared" si="45"/>
        <v>771.74493899999993</v>
      </c>
      <c r="G2933" s="335">
        <v>18.47</v>
      </c>
    </row>
    <row r="2934" spans="1:7" ht="15">
      <c r="A2934" s="334" t="s">
        <v>4595</v>
      </c>
      <c r="B2934" s="334" t="s">
        <v>4596</v>
      </c>
      <c r="C2934" s="218"/>
      <c r="D2934" s="218"/>
      <c r="E2934" s="334" t="s">
        <v>173</v>
      </c>
      <c r="F2934" s="306">
        <f t="shared" si="45"/>
        <v>1416.4674299999997</v>
      </c>
      <c r="G2934" s="335">
        <v>33.9</v>
      </c>
    </row>
    <row r="2935" spans="1:7" ht="15">
      <c r="A2935" s="334" t="s">
        <v>4597</v>
      </c>
      <c r="B2935" s="334" t="s">
        <v>4598</v>
      </c>
      <c r="C2935" s="218"/>
      <c r="D2935" s="218"/>
      <c r="E2935" s="334" t="s">
        <v>173</v>
      </c>
      <c r="F2935" s="306">
        <f t="shared" si="45"/>
        <v>1026.625509</v>
      </c>
      <c r="G2935" s="335">
        <v>24.57</v>
      </c>
    </row>
    <row r="2936" spans="1:7" ht="15">
      <c r="A2936" s="334" t="s">
        <v>4599</v>
      </c>
      <c r="B2936" s="334" t="s">
        <v>4600</v>
      </c>
      <c r="C2936" s="218"/>
      <c r="D2936" s="218"/>
      <c r="E2936" s="334" t="s">
        <v>173</v>
      </c>
      <c r="F2936" s="306">
        <f t="shared" si="45"/>
        <v>1574.4098159999999</v>
      </c>
      <c r="G2936" s="335">
        <v>37.68</v>
      </c>
    </row>
    <row r="2937" spans="1:7" ht="15">
      <c r="A2937" s="334" t="s">
        <v>4601</v>
      </c>
      <c r="B2937" s="334" t="s">
        <v>4602</v>
      </c>
      <c r="C2937" s="218"/>
      <c r="D2937" s="218"/>
      <c r="E2937" s="334" t="s">
        <v>173</v>
      </c>
      <c r="F2937" s="306">
        <f t="shared" si="45"/>
        <v>1626.6394409999998</v>
      </c>
      <c r="G2937" s="335">
        <v>38.93</v>
      </c>
    </row>
    <row r="2938" spans="1:7" ht="15">
      <c r="A2938" s="334" t="s">
        <v>4603</v>
      </c>
      <c r="B2938" s="334" t="s">
        <v>4604</v>
      </c>
      <c r="C2938" s="218"/>
      <c r="D2938" s="218"/>
      <c r="E2938" s="334" t="s">
        <v>173</v>
      </c>
      <c r="F2938" s="306">
        <f t="shared" si="45"/>
        <v>1858.956813</v>
      </c>
      <c r="G2938" s="335">
        <v>44.49</v>
      </c>
    </row>
    <row r="2939" spans="1:7" ht="15">
      <c r="A2939" s="334" t="s">
        <v>4605</v>
      </c>
      <c r="B2939" s="334" t="s">
        <v>4606</v>
      </c>
      <c r="C2939" s="218"/>
      <c r="D2939" s="218"/>
      <c r="E2939" s="334" t="s">
        <v>173</v>
      </c>
      <c r="F2939" s="306">
        <f t="shared" si="45"/>
        <v>815.19998699999996</v>
      </c>
      <c r="G2939" s="335">
        <v>19.510000000000002</v>
      </c>
    </row>
    <row r="2940" spans="1:7" ht="15">
      <c r="A2940" s="334" t="s">
        <v>4607</v>
      </c>
      <c r="B2940" s="334" t="s">
        <v>4608</v>
      </c>
      <c r="C2940" s="218"/>
      <c r="D2940" s="218"/>
      <c r="E2940" s="334" t="s">
        <v>173</v>
      </c>
      <c r="F2940" s="306">
        <f t="shared" si="45"/>
        <v>48.469091999999989</v>
      </c>
      <c r="G2940" s="335">
        <v>1.1599999999999999</v>
      </c>
    </row>
    <row r="2941" spans="1:7" ht="15">
      <c r="A2941" s="334" t="s">
        <v>4609</v>
      </c>
      <c r="B2941" s="334" t="s">
        <v>4610</v>
      </c>
      <c r="C2941" s="218"/>
      <c r="D2941" s="218"/>
      <c r="E2941" s="334" t="s">
        <v>173</v>
      </c>
      <c r="F2941" s="306">
        <f t="shared" si="45"/>
        <v>22.981034999999999</v>
      </c>
      <c r="G2941" s="335">
        <v>0.55000000000000004</v>
      </c>
    </row>
    <row r="2942" spans="1:7" ht="15">
      <c r="A2942" s="334" t="s">
        <v>4611</v>
      </c>
      <c r="B2942" s="334" t="s">
        <v>4612</v>
      </c>
      <c r="C2942" s="218"/>
      <c r="D2942" s="218"/>
      <c r="E2942" s="334" t="s">
        <v>23447</v>
      </c>
      <c r="F2942" s="306">
        <f t="shared" si="45"/>
        <v>103.20573899999999</v>
      </c>
      <c r="G2942" s="335">
        <v>2.4700000000000002</v>
      </c>
    </row>
    <row r="2943" spans="1:7" ht="15">
      <c r="A2943" s="334" t="s">
        <v>4613</v>
      </c>
      <c r="B2943" s="334" t="s">
        <v>4614</v>
      </c>
      <c r="C2943" s="218"/>
      <c r="D2943" s="218"/>
      <c r="E2943" s="334" t="s">
        <v>23447</v>
      </c>
      <c r="F2943" s="306">
        <f t="shared" si="45"/>
        <v>158.36022299999999</v>
      </c>
      <c r="G2943" s="335">
        <v>3.79</v>
      </c>
    </row>
    <row r="2944" spans="1:7" ht="15">
      <c r="A2944" s="334" t="s">
        <v>4615</v>
      </c>
      <c r="B2944" s="334" t="s">
        <v>4616</v>
      </c>
      <c r="C2944" s="218"/>
      <c r="D2944" s="218"/>
      <c r="E2944" s="334" t="s">
        <v>23447</v>
      </c>
      <c r="F2944" s="306">
        <f t="shared" si="45"/>
        <v>170.89533299999997</v>
      </c>
      <c r="G2944" s="335">
        <v>4.09</v>
      </c>
    </row>
    <row r="2945" spans="1:7" ht="15">
      <c r="A2945" s="334" t="s">
        <v>4617</v>
      </c>
      <c r="B2945" s="334" t="s">
        <v>4618</v>
      </c>
      <c r="C2945" s="218"/>
      <c r="D2945" s="218"/>
      <c r="E2945" s="334" t="s">
        <v>23447</v>
      </c>
      <c r="F2945" s="306">
        <f t="shared" si="45"/>
        <v>283.71132299999999</v>
      </c>
      <c r="G2945" s="335">
        <v>6.79</v>
      </c>
    </row>
    <row r="2946" spans="1:7" ht="15">
      <c r="A2946" s="334" t="s">
        <v>4619</v>
      </c>
      <c r="B2946" s="334" t="s">
        <v>4620</v>
      </c>
      <c r="C2946" s="218"/>
      <c r="D2946" s="218"/>
      <c r="E2946" s="334" t="s">
        <v>23447</v>
      </c>
      <c r="F2946" s="306">
        <f t="shared" si="45"/>
        <v>298.75345499999997</v>
      </c>
      <c r="G2946" s="335">
        <v>7.15</v>
      </c>
    </row>
    <row r="2947" spans="1:7" ht="15">
      <c r="A2947" s="334" t="s">
        <v>4621</v>
      </c>
      <c r="B2947" s="334" t="s">
        <v>4622</v>
      </c>
      <c r="C2947" s="218"/>
      <c r="D2947" s="218"/>
      <c r="E2947" s="334" t="s">
        <v>23447</v>
      </c>
      <c r="F2947" s="306">
        <f t="shared" si="45"/>
        <v>192.20501999999996</v>
      </c>
      <c r="G2947" s="335">
        <v>4.5999999999999996</v>
      </c>
    </row>
    <row r="2948" spans="1:7" ht="15">
      <c r="A2948" s="334" t="s">
        <v>4623</v>
      </c>
      <c r="B2948" s="334" t="s">
        <v>4624</v>
      </c>
      <c r="C2948" s="218"/>
      <c r="D2948" s="218"/>
      <c r="E2948" s="334" t="s">
        <v>23447</v>
      </c>
      <c r="F2948" s="306">
        <f t="shared" ref="F2948:F3011" si="46">G2948*$G$1</f>
        <v>298.33561799999995</v>
      </c>
      <c r="G2948" s="335">
        <v>7.14</v>
      </c>
    </row>
    <row r="2949" spans="1:7" ht="15">
      <c r="A2949" s="334" t="s">
        <v>4625</v>
      </c>
      <c r="B2949" s="334" t="s">
        <v>4626</v>
      </c>
      <c r="C2949" s="218"/>
      <c r="D2949" s="218"/>
      <c r="E2949" s="334" t="s">
        <v>23447</v>
      </c>
      <c r="F2949" s="306">
        <f t="shared" si="46"/>
        <v>465.88825499999996</v>
      </c>
      <c r="G2949" s="335">
        <v>11.15</v>
      </c>
    </row>
    <row r="2950" spans="1:7" ht="15">
      <c r="A2950" s="334" t="s">
        <v>4627</v>
      </c>
      <c r="B2950" s="334" t="s">
        <v>4628</v>
      </c>
      <c r="C2950" s="218"/>
      <c r="D2950" s="218"/>
      <c r="E2950" s="334" t="s">
        <v>23447</v>
      </c>
      <c r="F2950" s="306">
        <f t="shared" si="46"/>
        <v>1119.385323</v>
      </c>
      <c r="G2950" s="335">
        <v>26.79</v>
      </c>
    </row>
    <row r="2951" spans="1:7" ht="15">
      <c r="A2951" s="334" t="s">
        <v>4629</v>
      </c>
      <c r="B2951" s="334" t="s">
        <v>4630</v>
      </c>
      <c r="C2951" s="218"/>
      <c r="D2951" s="218"/>
      <c r="E2951" s="334" t="s">
        <v>23447</v>
      </c>
      <c r="F2951" s="306">
        <f t="shared" si="46"/>
        <v>643.46897999999999</v>
      </c>
      <c r="G2951" s="335">
        <v>15.4</v>
      </c>
    </row>
    <row r="2952" spans="1:7" ht="15">
      <c r="A2952" s="334" t="s">
        <v>4631</v>
      </c>
      <c r="B2952" s="334" t="s">
        <v>4632</v>
      </c>
      <c r="C2952" s="218"/>
      <c r="D2952" s="218"/>
      <c r="E2952" s="334" t="s">
        <v>23447</v>
      </c>
      <c r="F2952" s="306">
        <f t="shared" si="46"/>
        <v>444.160731</v>
      </c>
      <c r="G2952" s="335">
        <v>10.63</v>
      </c>
    </row>
    <row r="2953" spans="1:7" ht="15">
      <c r="A2953" s="334" t="s">
        <v>4633</v>
      </c>
      <c r="B2953" s="334" t="s">
        <v>4634</v>
      </c>
      <c r="C2953" s="218"/>
      <c r="D2953" s="218"/>
      <c r="E2953" s="334" t="s">
        <v>23447</v>
      </c>
      <c r="F2953" s="306">
        <f t="shared" si="46"/>
        <v>1136.934477</v>
      </c>
      <c r="G2953" s="335">
        <v>27.21</v>
      </c>
    </row>
    <row r="2954" spans="1:7" ht="15">
      <c r="A2954" s="334" t="s">
        <v>4635</v>
      </c>
      <c r="B2954" s="334" t="s">
        <v>4636</v>
      </c>
      <c r="C2954" s="218"/>
      <c r="D2954" s="218"/>
      <c r="E2954" s="334" t="s">
        <v>23447</v>
      </c>
      <c r="F2954" s="306">
        <f t="shared" si="46"/>
        <v>1503.795363</v>
      </c>
      <c r="G2954" s="335">
        <v>35.99</v>
      </c>
    </row>
    <row r="2955" spans="1:7" ht="15">
      <c r="A2955" s="334" t="s">
        <v>4637</v>
      </c>
      <c r="B2955" s="334" t="s">
        <v>4638</v>
      </c>
      <c r="C2955" s="218"/>
      <c r="D2955" s="218"/>
      <c r="E2955" s="334" t="s">
        <v>173</v>
      </c>
      <c r="F2955" s="306">
        <f t="shared" si="46"/>
        <v>13.370783999999999</v>
      </c>
      <c r="G2955" s="335">
        <v>0.32</v>
      </c>
    </row>
    <row r="2956" spans="1:7" ht="15">
      <c r="A2956" s="334" t="s">
        <v>4639</v>
      </c>
      <c r="B2956" s="334" t="s">
        <v>4640</v>
      </c>
      <c r="C2956" s="218"/>
      <c r="D2956" s="218"/>
      <c r="E2956" s="334" t="s">
        <v>173</v>
      </c>
      <c r="F2956" s="306">
        <f t="shared" si="46"/>
        <v>13.370783999999999</v>
      </c>
      <c r="G2956" s="335">
        <v>0.32</v>
      </c>
    </row>
    <row r="2957" spans="1:7" ht="15">
      <c r="A2957" s="334" t="s">
        <v>4641</v>
      </c>
      <c r="B2957" s="334" t="s">
        <v>4642</v>
      </c>
      <c r="C2957" s="218"/>
      <c r="D2957" s="218"/>
      <c r="E2957" s="334" t="s">
        <v>173</v>
      </c>
      <c r="F2957" s="306">
        <f t="shared" si="46"/>
        <v>13.370783999999999</v>
      </c>
      <c r="G2957" s="335">
        <v>0.32</v>
      </c>
    </row>
    <row r="2958" spans="1:7" ht="15">
      <c r="A2958" s="334" t="s">
        <v>4643</v>
      </c>
      <c r="B2958" s="334" t="s">
        <v>4644</v>
      </c>
      <c r="C2958" s="218"/>
      <c r="D2958" s="218"/>
      <c r="E2958" s="334" t="s">
        <v>173</v>
      </c>
      <c r="F2958" s="306">
        <f t="shared" si="46"/>
        <v>17.131316999999996</v>
      </c>
      <c r="G2958" s="335">
        <v>0.41</v>
      </c>
    </row>
    <row r="2959" spans="1:7" ht="15">
      <c r="A2959" s="334" t="s">
        <v>4645</v>
      </c>
      <c r="B2959" s="334" t="s">
        <v>4646</v>
      </c>
      <c r="C2959" s="218"/>
      <c r="D2959" s="218"/>
      <c r="E2959" s="334" t="s">
        <v>173</v>
      </c>
      <c r="F2959" s="306">
        <f t="shared" si="46"/>
        <v>17.131316999999996</v>
      </c>
      <c r="G2959" s="335">
        <v>0.41</v>
      </c>
    </row>
    <row r="2960" spans="1:7" ht="15">
      <c r="A2960" s="334" t="s">
        <v>4647</v>
      </c>
      <c r="B2960" s="334" t="s">
        <v>4648</v>
      </c>
      <c r="C2960" s="218"/>
      <c r="D2960" s="218"/>
      <c r="E2960" s="334" t="s">
        <v>173</v>
      </c>
      <c r="F2960" s="306">
        <f t="shared" si="46"/>
        <v>17.131316999999996</v>
      </c>
      <c r="G2960" s="335">
        <v>0.41</v>
      </c>
    </row>
    <row r="2961" spans="1:7" ht="15">
      <c r="A2961" s="334" t="s">
        <v>4649</v>
      </c>
      <c r="B2961" s="334" t="s">
        <v>4650</v>
      </c>
      <c r="C2961" s="218"/>
      <c r="D2961" s="218"/>
      <c r="E2961" s="334" t="s">
        <v>173</v>
      </c>
      <c r="F2961" s="306">
        <f t="shared" si="46"/>
        <v>300.424803</v>
      </c>
      <c r="G2961" s="335">
        <v>7.19</v>
      </c>
    </row>
    <row r="2962" spans="1:7" ht="15">
      <c r="A2962" s="334" t="s">
        <v>4651</v>
      </c>
      <c r="B2962" s="334" t="s">
        <v>4652</v>
      </c>
      <c r="C2962" s="218"/>
      <c r="D2962" s="218"/>
      <c r="E2962" s="334" t="s">
        <v>173</v>
      </c>
      <c r="F2962" s="306">
        <f t="shared" si="46"/>
        <v>20.056175999999997</v>
      </c>
      <c r="G2962" s="335">
        <v>0.48</v>
      </c>
    </row>
    <row r="2963" spans="1:7" ht="15">
      <c r="A2963" s="334" t="s">
        <v>4653</v>
      </c>
      <c r="B2963" s="334" t="s">
        <v>4654</v>
      </c>
      <c r="C2963" s="218"/>
      <c r="D2963" s="218"/>
      <c r="E2963" s="334" t="s">
        <v>173</v>
      </c>
      <c r="F2963" s="306">
        <f t="shared" si="46"/>
        <v>20.056175999999997</v>
      </c>
      <c r="G2963" s="335">
        <v>0.48</v>
      </c>
    </row>
    <row r="2964" spans="1:7" ht="15">
      <c r="A2964" s="334" t="s">
        <v>4655</v>
      </c>
      <c r="B2964" s="334" t="s">
        <v>4656</v>
      </c>
      <c r="C2964" s="218"/>
      <c r="D2964" s="218"/>
      <c r="E2964" s="334" t="s">
        <v>173</v>
      </c>
      <c r="F2964" s="306">
        <f t="shared" si="46"/>
        <v>20.056175999999997</v>
      </c>
      <c r="G2964" s="335">
        <v>0.48</v>
      </c>
    </row>
    <row r="2965" spans="1:7" ht="15">
      <c r="A2965" s="334" t="s">
        <v>4657</v>
      </c>
      <c r="B2965" s="334" t="s">
        <v>4658</v>
      </c>
      <c r="C2965" s="218"/>
      <c r="D2965" s="218"/>
      <c r="E2965" s="334" t="s">
        <v>173</v>
      </c>
      <c r="F2965" s="306">
        <f t="shared" si="46"/>
        <v>17.131316999999996</v>
      </c>
      <c r="G2965" s="335">
        <v>0.41</v>
      </c>
    </row>
    <row r="2966" spans="1:7" ht="15">
      <c r="A2966" s="334" t="s">
        <v>4659</v>
      </c>
      <c r="B2966" s="334" t="s">
        <v>4660</v>
      </c>
      <c r="C2966" s="218"/>
      <c r="D2966" s="218"/>
      <c r="E2966" s="334" t="s">
        <v>173</v>
      </c>
      <c r="F2966" s="306">
        <f t="shared" si="46"/>
        <v>17.131316999999996</v>
      </c>
      <c r="G2966" s="335">
        <v>0.41</v>
      </c>
    </row>
    <row r="2967" spans="1:7" ht="15">
      <c r="A2967" s="334" t="s">
        <v>4661</v>
      </c>
      <c r="B2967" s="334" t="s">
        <v>4662</v>
      </c>
      <c r="C2967" s="218"/>
      <c r="D2967" s="218"/>
      <c r="E2967" s="334" t="s">
        <v>173</v>
      </c>
      <c r="F2967" s="306">
        <f t="shared" si="46"/>
        <v>30.502100999999996</v>
      </c>
      <c r="G2967" s="335">
        <v>0.73</v>
      </c>
    </row>
    <row r="2968" spans="1:7" ht="15">
      <c r="A2968" s="334" t="s">
        <v>4663</v>
      </c>
      <c r="B2968" s="334" t="s">
        <v>4664</v>
      </c>
      <c r="C2968" s="218"/>
      <c r="D2968" s="218"/>
      <c r="E2968" s="334" t="s">
        <v>173</v>
      </c>
      <c r="F2968" s="306">
        <f t="shared" si="46"/>
        <v>30.502100999999996</v>
      </c>
      <c r="G2968" s="335">
        <v>0.73</v>
      </c>
    </row>
    <row r="2969" spans="1:7" ht="15">
      <c r="A2969" s="334" t="s">
        <v>4665</v>
      </c>
      <c r="B2969" s="334" t="s">
        <v>4666</v>
      </c>
      <c r="C2969" s="218"/>
      <c r="D2969" s="218"/>
      <c r="E2969" s="334" t="s">
        <v>173</v>
      </c>
      <c r="F2969" s="306">
        <f t="shared" si="46"/>
        <v>8.774576999999999</v>
      </c>
      <c r="G2969" s="335">
        <v>0.21</v>
      </c>
    </row>
    <row r="2970" spans="1:7" ht="15">
      <c r="A2970" s="334" t="s">
        <v>4667</v>
      </c>
      <c r="B2970" s="334" t="s">
        <v>4668</v>
      </c>
      <c r="C2970" s="218"/>
      <c r="D2970" s="218"/>
      <c r="E2970" s="334" t="s">
        <v>173</v>
      </c>
      <c r="F2970" s="306">
        <f t="shared" si="46"/>
        <v>6.2675549999999989</v>
      </c>
      <c r="G2970" s="335">
        <v>0.15</v>
      </c>
    </row>
    <row r="2971" spans="1:7" ht="15">
      <c r="A2971" s="334" t="s">
        <v>4669</v>
      </c>
      <c r="B2971" s="334" t="s">
        <v>4670</v>
      </c>
      <c r="C2971" s="218"/>
      <c r="D2971" s="218"/>
      <c r="E2971" s="334" t="s">
        <v>173</v>
      </c>
      <c r="F2971" s="306">
        <f t="shared" si="46"/>
        <v>201.815271</v>
      </c>
      <c r="G2971" s="335">
        <v>4.83</v>
      </c>
    </row>
    <row r="2972" spans="1:7" ht="15">
      <c r="A2972" s="334" t="s">
        <v>4671</v>
      </c>
      <c r="B2972" s="334" t="s">
        <v>4672</v>
      </c>
      <c r="C2972" s="218"/>
      <c r="D2972" s="218"/>
      <c r="E2972" s="334" t="s">
        <v>23447</v>
      </c>
      <c r="F2972" s="306">
        <f t="shared" si="46"/>
        <v>444.57856799999996</v>
      </c>
      <c r="G2972" s="335">
        <v>10.64</v>
      </c>
    </row>
    <row r="2973" spans="1:7" ht="15">
      <c r="A2973" s="334" t="s">
        <v>4673</v>
      </c>
      <c r="B2973" s="334" t="s">
        <v>4674</v>
      </c>
      <c r="C2973" s="218"/>
      <c r="D2973" s="218"/>
      <c r="E2973" s="334" t="s">
        <v>23447</v>
      </c>
      <c r="F2973" s="306">
        <f t="shared" si="46"/>
        <v>576.19722299999989</v>
      </c>
      <c r="G2973" s="335">
        <v>13.79</v>
      </c>
    </row>
    <row r="2974" spans="1:7" ht="15">
      <c r="A2974" s="334" t="s">
        <v>4675</v>
      </c>
      <c r="B2974" s="334" t="s">
        <v>4676</v>
      </c>
      <c r="C2974" s="218"/>
      <c r="D2974" s="218"/>
      <c r="E2974" s="334" t="s">
        <v>23447</v>
      </c>
      <c r="F2974" s="306">
        <f t="shared" si="46"/>
        <v>1194.1781459999997</v>
      </c>
      <c r="G2974" s="335">
        <v>28.58</v>
      </c>
    </row>
    <row r="2975" spans="1:7" ht="15">
      <c r="A2975" s="334" t="s">
        <v>4677</v>
      </c>
      <c r="B2975" s="334" t="s">
        <v>4678</v>
      </c>
      <c r="C2975" s="218"/>
      <c r="D2975" s="218"/>
      <c r="E2975" s="334" t="s">
        <v>23447</v>
      </c>
      <c r="F2975" s="306">
        <f t="shared" si="46"/>
        <v>2079.5747489999999</v>
      </c>
      <c r="G2975" s="335">
        <v>49.77</v>
      </c>
    </row>
    <row r="2976" spans="1:7" ht="15">
      <c r="A2976" s="334" t="s">
        <v>4679</v>
      </c>
      <c r="B2976" s="334" t="s">
        <v>4680</v>
      </c>
      <c r="C2976" s="218"/>
      <c r="D2976" s="218"/>
      <c r="E2976" s="334" t="s">
        <v>23447</v>
      </c>
      <c r="F2976" s="306">
        <f t="shared" si="46"/>
        <v>243.18113399999999</v>
      </c>
      <c r="G2976" s="335">
        <v>5.82</v>
      </c>
    </row>
    <row r="2977" spans="1:7" ht="15">
      <c r="A2977" s="334" t="s">
        <v>4681</v>
      </c>
      <c r="B2977" s="334" t="s">
        <v>4682</v>
      </c>
      <c r="C2977" s="218"/>
      <c r="D2977" s="218"/>
      <c r="E2977" s="334" t="s">
        <v>173</v>
      </c>
      <c r="F2977" s="306">
        <f t="shared" si="46"/>
        <v>1643.7707579999999</v>
      </c>
      <c r="G2977" s="335">
        <v>39.340000000000003</v>
      </c>
    </row>
    <row r="2978" spans="1:7" ht="15">
      <c r="A2978" s="334" t="s">
        <v>4683</v>
      </c>
      <c r="B2978" s="334" t="s">
        <v>4684</v>
      </c>
      <c r="C2978" s="218"/>
      <c r="D2978" s="218"/>
      <c r="E2978" s="334" t="s">
        <v>173</v>
      </c>
      <c r="F2978" s="306">
        <f t="shared" si="46"/>
        <v>9450.2194289999989</v>
      </c>
      <c r="G2978" s="335">
        <v>226.17</v>
      </c>
    </row>
    <row r="2979" spans="1:7" ht="15">
      <c r="A2979" s="334" t="s">
        <v>4685</v>
      </c>
      <c r="B2979" s="334" t="s">
        <v>4686</v>
      </c>
      <c r="C2979" s="218"/>
      <c r="D2979" s="218"/>
      <c r="E2979" s="334" t="s">
        <v>173</v>
      </c>
      <c r="F2979" s="306">
        <f t="shared" si="46"/>
        <v>35.516144999999995</v>
      </c>
      <c r="G2979" s="335">
        <v>0.85</v>
      </c>
    </row>
    <row r="2980" spans="1:7" ht="15">
      <c r="A2980" s="334" t="s">
        <v>4687</v>
      </c>
      <c r="B2980" s="334" t="s">
        <v>4688</v>
      </c>
      <c r="C2980" s="218"/>
      <c r="D2980" s="218"/>
      <c r="E2980" s="334" t="s">
        <v>173</v>
      </c>
      <c r="F2980" s="306">
        <f t="shared" si="46"/>
        <v>62.257712999999995</v>
      </c>
      <c r="G2980" s="335">
        <v>1.49</v>
      </c>
    </row>
    <row r="2981" spans="1:7" ht="15">
      <c r="A2981" s="334" t="s">
        <v>4689</v>
      </c>
      <c r="B2981" s="334" t="s">
        <v>4690</v>
      </c>
      <c r="C2981" s="218"/>
      <c r="D2981" s="218"/>
      <c r="E2981" s="334" t="s">
        <v>23447</v>
      </c>
      <c r="F2981" s="306">
        <f t="shared" si="46"/>
        <v>375.63546299999996</v>
      </c>
      <c r="G2981" s="335">
        <v>8.99</v>
      </c>
    </row>
    <row r="2982" spans="1:7" ht="15">
      <c r="A2982" s="334" t="s">
        <v>4691</v>
      </c>
      <c r="B2982" s="334" t="s">
        <v>4692</v>
      </c>
      <c r="C2982" s="218"/>
      <c r="D2982" s="218"/>
      <c r="E2982" s="334" t="s">
        <v>23447</v>
      </c>
      <c r="F2982" s="306">
        <f t="shared" si="46"/>
        <v>292.48589999999996</v>
      </c>
      <c r="G2982" s="335">
        <v>7</v>
      </c>
    </row>
    <row r="2983" spans="1:7" ht="15">
      <c r="A2983" s="334" t="s">
        <v>4693</v>
      </c>
      <c r="B2983" s="334" t="s">
        <v>4694</v>
      </c>
      <c r="C2983" s="218"/>
      <c r="D2983" s="218"/>
      <c r="E2983" s="334" t="s">
        <v>23447</v>
      </c>
      <c r="F2983" s="306">
        <f t="shared" si="46"/>
        <v>359.75765699999994</v>
      </c>
      <c r="G2983" s="335">
        <v>8.61</v>
      </c>
    </row>
    <row r="2984" spans="1:7" ht="15">
      <c r="A2984" s="334" t="s">
        <v>4695</v>
      </c>
      <c r="B2984" s="334" t="s">
        <v>4696</v>
      </c>
      <c r="C2984" s="218"/>
      <c r="D2984" s="218"/>
      <c r="E2984" s="334" t="s">
        <v>23447</v>
      </c>
      <c r="F2984" s="306">
        <f t="shared" si="46"/>
        <v>383.15652899999998</v>
      </c>
      <c r="G2984" s="335">
        <v>9.17</v>
      </c>
    </row>
    <row r="2985" spans="1:7" ht="15">
      <c r="A2985" s="334" t="s">
        <v>4697</v>
      </c>
      <c r="B2985" s="334" t="s">
        <v>4698</v>
      </c>
      <c r="C2985" s="218"/>
      <c r="D2985" s="218"/>
      <c r="E2985" s="334" t="s">
        <v>23447</v>
      </c>
      <c r="F2985" s="306">
        <f t="shared" si="46"/>
        <v>245.68815599999996</v>
      </c>
      <c r="G2985" s="335">
        <v>5.88</v>
      </c>
    </row>
    <row r="2986" spans="1:7" ht="15">
      <c r="A2986" s="334" t="s">
        <v>4699</v>
      </c>
      <c r="B2986" s="334" t="s">
        <v>22566</v>
      </c>
      <c r="C2986" s="218"/>
      <c r="D2986" s="218"/>
      <c r="E2986" s="334" t="s">
        <v>173</v>
      </c>
      <c r="F2986" s="306">
        <f t="shared" si="46"/>
        <v>14.206458</v>
      </c>
      <c r="G2986" s="335">
        <v>0.34</v>
      </c>
    </row>
    <row r="2987" spans="1:7" ht="15">
      <c r="A2987" s="334" t="s">
        <v>4700</v>
      </c>
      <c r="B2987" s="334" t="s">
        <v>22567</v>
      </c>
      <c r="C2987" s="218"/>
      <c r="D2987" s="218"/>
      <c r="E2987" s="334" t="s">
        <v>173</v>
      </c>
      <c r="F2987" s="306">
        <f t="shared" si="46"/>
        <v>14.206458</v>
      </c>
      <c r="G2987" s="335">
        <v>0.34</v>
      </c>
    </row>
    <row r="2988" spans="1:7" ht="15">
      <c r="A2988" s="334" t="s">
        <v>4701</v>
      </c>
      <c r="B2988" s="334" t="s">
        <v>22568</v>
      </c>
      <c r="C2988" s="218"/>
      <c r="D2988" s="218"/>
      <c r="E2988" s="334" t="s">
        <v>173</v>
      </c>
      <c r="F2988" s="306">
        <f t="shared" si="46"/>
        <v>21.727523999999999</v>
      </c>
      <c r="G2988" s="335">
        <v>0.52</v>
      </c>
    </row>
    <row r="2989" spans="1:7" ht="15">
      <c r="A2989" s="334" t="s">
        <v>4702</v>
      </c>
      <c r="B2989" s="334" t="s">
        <v>22569</v>
      </c>
      <c r="C2989" s="218"/>
      <c r="D2989" s="218"/>
      <c r="E2989" s="334" t="s">
        <v>173</v>
      </c>
      <c r="F2989" s="306">
        <f t="shared" si="46"/>
        <v>21.727523999999999</v>
      </c>
      <c r="G2989" s="335">
        <v>0.52</v>
      </c>
    </row>
    <row r="2990" spans="1:7" ht="15">
      <c r="A2990" s="334" t="s">
        <v>4703</v>
      </c>
      <c r="B2990" s="334" t="s">
        <v>22570</v>
      </c>
      <c r="C2990" s="218"/>
      <c r="D2990" s="218"/>
      <c r="E2990" s="334" t="s">
        <v>173</v>
      </c>
      <c r="F2990" s="306">
        <f t="shared" si="46"/>
        <v>19.220502</v>
      </c>
      <c r="G2990" s="335">
        <v>0.46</v>
      </c>
    </row>
    <row r="2991" spans="1:7" ht="15">
      <c r="A2991" s="334" t="s">
        <v>4704</v>
      </c>
      <c r="B2991" s="334" t="s">
        <v>22571</v>
      </c>
      <c r="C2991" s="218"/>
      <c r="D2991" s="218"/>
      <c r="E2991" s="334" t="s">
        <v>173</v>
      </c>
      <c r="F2991" s="306">
        <f t="shared" si="46"/>
        <v>19.220502</v>
      </c>
      <c r="G2991" s="335">
        <v>0.46</v>
      </c>
    </row>
    <row r="2992" spans="1:7" ht="15">
      <c r="A2992" s="334" t="s">
        <v>4705</v>
      </c>
      <c r="B2992" s="334" t="s">
        <v>22572</v>
      </c>
      <c r="C2992" s="218"/>
      <c r="D2992" s="218"/>
      <c r="E2992" s="334" t="s">
        <v>173</v>
      </c>
      <c r="F2992" s="306">
        <f t="shared" si="46"/>
        <v>19.220502</v>
      </c>
      <c r="G2992" s="335">
        <v>0.46</v>
      </c>
    </row>
    <row r="2993" spans="1:7" ht="15">
      <c r="A2993" s="334" t="s">
        <v>4706</v>
      </c>
      <c r="B2993" s="334" t="s">
        <v>22573</v>
      </c>
      <c r="C2993" s="218"/>
      <c r="D2993" s="218"/>
      <c r="E2993" s="334" t="s">
        <v>173</v>
      </c>
      <c r="F2993" s="306">
        <f t="shared" si="46"/>
        <v>19.220502</v>
      </c>
      <c r="G2993" s="335">
        <v>0.46</v>
      </c>
    </row>
    <row r="2994" spans="1:7" ht="15">
      <c r="A2994" s="334" t="s">
        <v>4707</v>
      </c>
      <c r="B2994" s="334" t="s">
        <v>22574</v>
      </c>
      <c r="C2994" s="218"/>
      <c r="D2994" s="218"/>
      <c r="E2994" s="334" t="s">
        <v>173</v>
      </c>
      <c r="F2994" s="306">
        <f t="shared" si="46"/>
        <v>14.206458</v>
      </c>
      <c r="G2994" s="335">
        <v>0.34</v>
      </c>
    </row>
    <row r="2995" spans="1:7" ht="15">
      <c r="A2995" s="334" t="s">
        <v>4708</v>
      </c>
      <c r="B2995" s="334" t="s">
        <v>22575</v>
      </c>
      <c r="C2995" s="218"/>
      <c r="D2995" s="218"/>
      <c r="E2995" s="334" t="s">
        <v>173</v>
      </c>
      <c r="F2995" s="306">
        <f t="shared" si="46"/>
        <v>14.206458</v>
      </c>
      <c r="G2995" s="335">
        <v>0.34</v>
      </c>
    </row>
    <row r="2996" spans="1:7" ht="15">
      <c r="A2996" s="334" t="s">
        <v>4709</v>
      </c>
      <c r="B2996" s="334" t="s">
        <v>4710</v>
      </c>
      <c r="C2996" s="218"/>
      <c r="D2996" s="218"/>
      <c r="E2996" s="334" t="s">
        <v>173</v>
      </c>
      <c r="F2996" s="306">
        <f t="shared" si="46"/>
        <v>22.563198</v>
      </c>
      <c r="G2996" s="335">
        <v>0.54</v>
      </c>
    </row>
    <row r="2997" spans="1:7" ht="15">
      <c r="A2997" s="334" t="s">
        <v>4711</v>
      </c>
      <c r="B2997" s="334" t="s">
        <v>4712</v>
      </c>
      <c r="C2997" s="218"/>
      <c r="D2997" s="218"/>
      <c r="E2997" s="334" t="s">
        <v>23447</v>
      </c>
      <c r="F2997" s="306">
        <f t="shared" si="46"/>
        <v>895.00685399999998</v>
      </c>
      <c r="G2997" s="335">
        <v>21.42</v>
      </c>
    </row>
    <row r="2998" spans="1:7" ht="15">
      <c r="A2998" s="334" t="s">
        <v>4713</v>
      </c>
      <c r="B2998" s="334" t="s">
        <v>4714</v>
      </c>
      <c r="C2998" s="218"/>
      <c r="D2998" s="218"/>
      <c r="E2998" s="334" t="s">
        <v>23447</v>
      </c>
      <c r="F2998" s="306">
        <f t="shared" si="46"/>
        <v>723.69368399999996</v>
      </c>
      <c r="G2998" s="335">
        <v>17.32</v>
      </c>
    </row>
    <row r="2999" spans="1:7" ht="15">
      <c r="A2999" s="334" t="s">
        <v>4715</v>
      </c>
      <c r="B2999" s="334" t="s">
        <v>4716</v>
      </c>
      <c r="C2999" s="218"/>
      <c r="D2999" s="218"/>
      <c r="E2999" s="334" t="s">
        <v>23447</v>
      </c>
      <c r="F2999" s="306">
        <f t="shared" si="46"/>
        <v>2596.8569549999997</v>
      </c>
      <c r="G2999" s="335">
        <v>62.15</v>
      </c>
    </row>
    <row r="3000" spans="1:7" ht="15">
      <c r="A3000" s="334" t="s">
        <v>4717</v>
      </c>
      <c r="B3000" s="334" t="s">
        <v>4718</v>
      </c>
      <c r="C3000" s="218"/>
      <c r="D3000" s="218"/>
      <c r="E3000" s="334" t="s">
        <v>23447</v>
      </c>
      <c r="F3000" s="306">
        <f t="shared" si="46"/>
        <v>1889.8767509999998</v>
      </c>
      <c r="G3000" s="335">
        <v>45.23</v>
      </c>
    </row>
    <row r="3001" spans="1:7" ht="15">
      <c r="A3001" s="334" t="s">
        <v>4719</v>
      </c>
      <c r="B3001" s="334" t="s">
        <v>4720</v>
      </c>
      <c r="C3001" s="218"/>
      <c r="D3001" s="218"/>
      <c r="E3001" s="334" t="s">
        <v>23447</v>
      </c>
      <c r="F3001" s="306">
        <f t="shared" si="46"/>
        <v>459.62069999999994</v>
      </c>
      <c r="G3001" s="335">
        <v>11</v>
      </c>
    </row>
    <row r="3002" spans="1:7" ht="15">
      <c r="A3002" s="334" t="s">
        <v>22576</v>
      </c>
      <c r="B3002" s="334" t="s">
        <v>22577</v>
      </c>
      <c r="C3002" s="218"/>
      <c r="D3002" s="218"/>
      <c r="E3002" s="334" t="s">
        <v>173</v>
      </c>
      <c r="F3002" s="306">
        <f t="shared" si="46"/>
        <v>35.516144999999995</v>
      </c>
      <c r="G3002" s="335">
        <v>0.85</v>
      </c>
    </row>
    <row r="3003" spans="1:7" ht="15">
      <c r="A3003" s="334" t="s">
        <v>22578</v>
      </c>
      <c r="B3003" s="334" t="s">
        <v>22579</v>
      </c>
      <c r="C3003" s="218"/>
      <c r="D3003" s="218"/>
      <c r="E3003" s="334" t="s">
        <v>173</v>
      </c>
      <c r="F3003" s="306">
        <f t="shared" si="46"/>
        <v>35.516144999999995</v>
      </c>
      <c r="G3003" s="335">
        <v>0.85</v>
      </c>
    </row>
    <row r="3004" spans="1:7" ht="15">
      <c r="A3004" s="334" t="s">
        <v>4721</v>
      </c>
      <c r="B3004" s="334" t="s">
        <v>22580</v>
      </c>
      <c r="C3004" s="218"/>
      <c r="D3004" s="218"/>
      <c r="E3004" s="334" t="s">
        <v>3584</v>
      </c>
      <c r="F3004" s="306">
        <f t="shared" si="46"/>
        <v>910.46682299999986</v>
      </c>
      <c r="G3004" s="335">
        <v>21.79</v>
      </c>
    </row>
    <row r="3005" spans="1:7" ht="15">
      <c r="A3005" s="334" t="s">
        <v>4722</v>
      </c>
      <c r="B3005" s="334" t="s">
        <v>4723</v>
      </c>
      <c r="C3005" s="218"/>
      <c r="D3005" s="218"/>
      <c r="E3005" s="334" t="s">
        <v>173</v>
      </c>
      <c r="F3005" s="306">
        <f t="shared" si="46"/>
        <v>21.309686999999997</v>
      </c>
      <c r="G3005" s="335">
        <v>0.51</v>
      </c>
    </row>
    <row r="3006" spans="1:7" ht="15">
      <c r="A3006" s="334" t="s">
        <v>4724</v>
      </c>
      <c r="B3006" s="334" t="s">
        <v>4725</v>
      </c>
      <c r="C3006" s="218"/>
      <c r="D3006" s="218"/>
      <c r="E3006" s="334" t="s">
        <v>23447</v>
      </c>
      <c r="F3006" s="306">
        <f t="shared" si="46"/>
        <v>198.89041199999997</v>
      </c>
      <c r="G3006" s="335">
        <v>4.76</v>
      </c>
    </row>
    <row r="3007" spans="1:7" ht="15">
      <c r="A3007" s="334" t="s">
        <v>4726</v>
      </c>
      <c r="B3007" s="334" t="s">
        <v>4727</v>
      </c>
      <c r="C3007" s="218"/>
      <c r="D3007" s="218"/>
      <c r="E3007" s="334" t="s">
        <v>23447</v>
      </c>
      <c r="F3007" s="306">
        <f t="shared" si="46"/>
        <v>203.068782</v>
      </c>
      <c r="G3007" s="335">
        <v>4.8600000000000003</v>
      </c>
    </row>
    <row r="3008" spans="1:7" ht="15">
      <c r="A3008" s="334" t="s">
        <v>4728</v>
      </c>
      <c r="B3008" s="334" t="s">
        <v>4729</v>
      </c>
      <c r="C3008" s="218"/>
      <c r="D3008" s="218"/>
      <c r="E3008" s="334" t="s">
        <v>23447</v>
      </c>
      <c r="F3008" s="306">
        <f t="shared" si="46"/>
        <v>333.01608899999997</v>
      </c>
      <c r="G3008" s="335">
        <v>7.97</v>
      </c>
    </row>
    <row r="3009" spans="1:7" ht="15">
      <c r="A3009" s="334" t="s">
        <v>4730</v>
      </c>
      <c r="B3009" s="334" t="s">
        <v>4731</v>
      </c>
      <c r="C3009" s="218"/>
      <c r="D3009" s="218"/>
      <c r="E3009" s="334" t="s">
        <v>23447</v>
      </c>
      <c r="F3009" s="306">
        <f t="shared" si="46"/>
        <v>350.56524300000001</v>
      </c>
      <c r="G3009" s="335">
        <v>8.39</v>
      </c>
    </row>
    <row r="3010" spans="1:7" ht="15">
      <c r="A3010" s="334" t="s">
        <v>4732</v>
      </c>
      <c r="B3010" s="334" t="s">
        <v>4733</v>
      </c>
      <c r="C3010" s="218"/>
      <c r="D3010" s="218"/>
      <c r="E3010" s="334" t="s">
        <v>23447</v>
      </c>
      <c r="F3010" s="306">
        <f t="shared" si="46"/>
        <v>529.39947899999993</v>
      </c>
      <c r="G3010" s="335">
        <v>12.67</v>
      </c>
    </row>
    <row r="3011" spans="1:7" ht="15">
      <c r="A3011" s="334" t="s">
        <v>4734</v>
      </c>
      <c r="B3011" s="334" t="s">
        <v>4735</v>
      </c>
      <c r="C3011" s="218"/>
      <c r="D3011" s="218"/>
      <c r="E3011" s="334" t="s">
        <v>23447</v>
      </c>
      <c r="F3011" s="306">
        <f t="shared" si="46"/>
        <v>552.38051399999995</v>
      </c>
      <c r="G3011" s="335">
        <v>13.22</v>
      </c>
    </row>
    <row r="3012" spans="1:7" ht="15">
      <c r="A3012" s="334" t="s">
        <v>4736</v>
      </c>
      <c r="B3012" s="334" t="s">
        <v>4737</v>
      </c>
      <c r="C3012" s="218"/>
      <c r="D3012" s="218"/>
      <c r="E3012" s="334" t="s">
        <v>23447</v>
      </c>
      <c r="F3012" s="306">
        <f t="shared" ref="F3012:F3075" si="47">G3012*$G$1</f>
        <v>741.66067499999997</v>
      </c>
      <c r="G3012" s="335">
        <v>17.75</v>
      </c>
    </row>
    <row r="3013" spans="1:7" ht="15">
      <c r="A3013" s="334" t="s">
        <v>4738</v>
      </c>
      <c r="B3013" s="334" t="s">
        <v>4739</v>
      </c>
      <c r="C3013" s="218"/>
      <c r="D3013" s="218"/>
      <c r="E3013" s="334" t="s">
        <v>23447</v>
      </c>
      <c r="F3013" s="306">
        <f t="shared" si="47"/>
        <v>850.7161319999999</v>
      </c>
      <c r="G3013" s="335">
        <v>20.36</v>
      </c>
    </row>
    <row r="3014" spans="1:7" ht="15">
      <c r="A3014" s="334" t="s">
        <v>4740</v>
      </c>
      <c r="B3014" s="334" t="s">
        <v>4741</v>
      </c>
      <c r="C3014" s="218"/>
      <c r="D3014" s="218"/>
      <c r="E3014" s="334" t="s">
        <v>23447</v>
      </c>
      <c r="F3014" s="306">
        <f t="shared" si="47"/>
        <v>342.62633999999991</v>
      </c>
      <c r="G3014" s="335">
        <v>8.1999999999999993</v>
      </c>
    </row>
    <row r="3015" spans="1:7" ht="15">
      <c r="A3015" s="334" t="s">
        <v>4742</v>
      </c>
      <c r="B3015" s="334" t="s">
        <v>4743</v>
      </c>
      <c r="C3015" s="218"/>
      <c r="D3015" s="218"/>
      <c r="E3015" s="334" t="s">
        <v>23447</v>
      </c>
      <c r="F3015" s="306">
        <f t="shared" si="47"/>
        <v>426.61157700000001</v>
      </c>
      <c r="G3015" s="335">
        <v>10.210000000000001</v>
      </c>
    </row>
    <row r="3016" spans="1:7" ht="15">
      <c r="A3016" s="334" t="s">
        <v>4744</v>
      </c>
      <c r="B3016" s="334" t="s">
        <v>4745</v>
      </c>
      <c r="C3016" s="218"/>
      <c r="D3016" s="218"/>
      <c r="E3016" s="334" t="s">
        <v>23447</v>
      </c>
      <c r="F3016" s="306">
        <f t="shared" si="47"/>
        <v>382.73869199999996</v>
      </c>
      <c r="G3016" s="335">
        <v>9.16</v>
      </c>
    </row>
    <row r="3017" spans="1:7" ht="15">
      <c r="A3017" s="334" t="s">
        <v>4746</v>
      </c>
      <c r="B3017" s="334" t="s">
        <v>4747</v>
      </c>
      <c r="C3017" s="218"/>
      <c r="D3017" s="218"/>
      <c r="E3017" s="334" t="s">
        <v>23447</v>
      </c>
      <c r="F3017" s="306">
        <f t="shared" si="47"/>
        <v>364.35386399999999</v>
      </c>
      <c r="G3017" s="335">
        <v>8.7200000000000006</v>
      </c>
    </row>
    <row r="3018" spans="1:7" ht="15">
      <c r="A3018" s="334" t="s">
        <v>4748</v>
      </c>
      <c r="B3018" s="334" t="s">
        <v>4749</v>
      </c>
      <c r="C3018" s="218"/>
      <c r="D3018" s="218"/>
      <c r="E3018" s="334" t="s">
        <v>23447</v>
      </c>
      <c r="F3018" s="306">
        <f t="shared" si="47"/>
        <v>385.66355099999998</v>
      </c>
      <c r="G3018" s="335">
        <v>9.23</v>
      </c>
    </row>
    <row r="3019" spans="1:7" ht="15">
      <c r="A3019" s="334" t="s">
        <v>4750</v>
      </c>
      <c r="B3019" s="334" t="s">
        <v>4751</v>
      </c>
      <c r="C3019" s="218"/>
      <c r="D3019" s="218"/>
      <c r="E3019" s="334" t="s">
        <v>23447</v>
      </c>
      <c r="F3019" s="306">
        <f t="shared" si="47"/>
        <v>479.67687599999999</v>
      </c>
      <c r="G3019" s="335">
        <v>11.48</v>
      </c>
    </row>
    <row r="3020" spans="1:7" ht="15">
      <c r="A3020" s="334" t="s">
        <v>4752</v>
      </c>
      <c r="B3020" s="334" t="s">
        <v>4753</v>
      </c>
      <c r="C3020" s="218"/>
      <c r="D3020" s="218"/>
      <c r="E3020" s="334" t="s">
        <v>173</v>
      </c>
      <c r="F3020" s="306">
        <f t="shared" si="47"/>
        <v>21.309686999999997</v>
      </c>
      <c r="G3020" s="335">
        <v>0.51</v>
      </c>
    </row>
    <row r="3021" spans="1:7" ht="15">
      <c r="A3021" s="334" t="s">
        <v>4754</v>
      </c>
      <c r="B3021" s="334" t="s">
        <v>4755</v>
      </c>
      <c r="C3021" s="218"/>
      <c r="D3021" s="218"/>
      <c r="E3021" s="334" t="s">
        <v>173</v>
      </c>
      <c r="F3021" s="306">
        <f t="shared" si="47"/>
        <v>23.816708999999996</v>
      </c>
      <c r="G3021" s="335">
        <v>0.56999999999999995</v>
      </c>
    </row>
    <row r="3022" spans="1:7" ht="15">
      <c r="A3022" s="334" t="s">
        <v>4756</v>
      </c>
      <c r="B3022" s="334" t="s">
        <v>4757</v>
      </c>
      <c r="C3022" s="218"/>
      <c r="D3022" s="218"/>
      <c r="E3022" s="334" t="s">
        <v>173</v>
      </c>
      <c r="F3022" s="306">
        <f t="shared" si="47"/>
        <v>23.816708999999996</v>
      </c>
      <c r="G3022" s="335">
        <v>0.56999999999999995</v>
      </c>
    </row>
    <row r="3023" spans="1:7" ht="15">
      <c r="A3023" s="334" t="s">
        <v>4758</v>
      </c>
      <c r="B3023" s="334" t="s">
        <v>4759</v>
      </c>
      <c r="C3023" s="218"/>
      <c r="D3023" s="218"/>
      <c r="E3023" s="334" t="s">
        <v>173</v>
      </c>
      <c r="F3023" s="306">
        <f t="shared" si="47"/>
        <v>23.816708999999996</v>
      </c>
      <c r="G3023" s="335">
        <v>0.56999999999999995</v>
      </c>
    </row>
    <row r="3024" spans="1:7" ht="15">
      <c r="A3024" s="334" t="s">
        <v>4760</v>
      </c>
      <c r="B3024" s="334" t="s">
        <v>4761</v>
      </c>
      <c r="C3024" s="218"/>
      <c r="D3024" s="218"/>
      <c r="E3024" s="334" t="s">
        <v>173</v>
      </c>
      <c r="F3024" s="306">
        <f t="shared" si="47"/>
        <v>25.488056999999998</v>
      </c>
      <c r="G3024" s="335">
        <v>0.61</v>
      </c>
    </row>
    <row r="3025" spans="1:7" ht="15">
      <c r="A3025" s="334" t="s">
        <v>4762</v>
      </c>
      <c r="B3025" s="334" t="s">
        <v>4763</v>
      </c>
      <c r="C3025" s="218"/>
      <c r="D3025" s="218"/>
      <c r="E3025" s="334" t="s">
        <v>173</v>
      </c>
      <c r="F3025" s="306">
        <f t="shared" si="47"/>
        <v>25.488056999999998</v>
      </c>
      <c r="G3025" s="335">
        <v>0.61</v>
      </c>
    </row>
    <row r="3026" spans="1:7" ht="15">
      <c r="A3026" s="334" t="s">
        <v>4764</v>
      </c>
      <c r="B3026" s="334" t="s">
        <v>4765</v>
      </c>
      <c r="C3026" s="218"/>
      <c r="D3026" s="218"/>
      <c r="E3026" s="334" t="s">
        <v>173</v>
      </c>
      <c r="F3026" s="306">
        <f t="shared" si="47"/>
        <v>38.023167000000001</v>
      </c>
      <c r="G3026" s="335">
        <v>0.91</v>
      </c>
    </row>
    <row r="3027" spans="1:7" ht="15">
      <c r="A3027" s="334" t="s">
        <v>4766</v>
      </c>
      <c r="B3027" s="334" t="s">
        <v>4767</v>
      </c>
      <c r="C3027" s="218"/>
      <c r="D3027" s="218"/>
      <c r="E3027" s="334" t="s">
        <v>173</v>
      </c>
      <c r="F3027" s="306">
        <f t="shared" si="47"/>
        <v>38.023167000000001</v>
      </c>
      <c r="G3027" s="335">
        <v>0.91</v>
      </c>
    </row>
    <row r="3028" spans="1:7" ht="15">
      <c r="A3028" s="334" t="s">
        <v>4768</v>
      </c>
      <c r="B3028" s="334" t="s">
        <v>4769</v>
      </c>
      <c r="C3028" s="218"/>
      <c r="D3028" s="218"/>
      <c r="E3028" s="334" t="s">
        <v>173</v>
      </c>
      <c r="F3028" s="306">
        <f t="shared" si="47"/>
        <v>26.741567999999997</v>
      </c>
      <c r="G3028" s="335">
        <v>0.64</v>
      </c>
    </row>
    <row r="3029" spans="1:7" ht="15">
      <c r="A3029" s="334" t="s">
        <v>4770</v>
      </c>
      <c r="B3029" s="334" t="s">
        <v>4771</v>
      </c>
      <c r="C3029" s="218"/>
      <c r="D3029" s="218"/>
      <c r="E3029" s="334" t="s">
        <v>173</v>
      </c>
      <c r="F3029" s="306">
        <f t="shared" si="47"/>
        <v>29.666426999999995</v>
      </c>
      <c r="G3029" s="335">
        <v>0.71</v>
      </c>
    </row>
    <row r="3030" spans="1:7" ht="15">
      <c r="A3030" s="334" t="s">
        <v>4772</v>
      </c>
      <c r="B3030" s="334" t="s">
        <v>4773</v>
      </c>
      <c r="C3030" s="218"/>
      <c r="D3030" s="218"/>
      <c r="E3030" s="334" t="s">
        <v>173</v>
      </c>
      <c r="F3030" s="306">
        <f t="shared" si="47"/>
        <v>35.516144999999995</v>
      </c>
      <c r="G3030" s="335">
        <v>0.85</v>
      </c>
    </row>
    <row r="3031" spans="1:7" ht="15">
      <c r="A3031" s="334" t="s">
        <v>4774</v>
      </c>
      <c r="B3031" s="334" t="s">
        <v>4775</v>
      </c>
      <c r="C3031" s="218"/>
      <c r="D3031" s="218"/>
      <c r="E3031" s="334" t="s">
        <v>173</v>
      </c>
      <c r="F3031" s="306">
        <f t="shared" si="47"/>
        <v>315.46693499999998</v>
      </c>
      <c r="G3031" s="335">
        <v>7.55</v>
      </c>
    </row>
    <row r="3032" spans="1:7" ht="15">
      <c r="A3032" s="334" t="s">
        <v>4776</v>
      </c>
      <c r="B3032" s="334" t="s">
        <v>4777</v>
      </c>
      <c r="C3032" s="218"/>
      <c r="D3032" s="218"/>
      <c r="E3032" s="334" t="s">
        <v>173</v>
      </c>
      <c r="F3032" s="306">
        <f t="shared" si="47"/>
        <v>35.933981999999993</v>
      </c>
      <c r="G3032" s="335">
        <v>0.86</v>
      </c>
    </row>
    <row r="3033" spans="1:7" ht="15">
      <c r="A3033" s="334" t="s">
        <v>4778</v>
      </c>
      <c r="B3033" s="334" t="s">
        <v>4779</v>
      </c>
      <c r="C3033" s="218"/>
      <c r="D3033" s="218"/>
      <c r="E3033" s="334" t="s">
        <v>173</v>
      </c>
      <c r="F3033" s="306">
        <f t="shared" si="47"/>
        <v>12.952946999999998</v>
      </c>
      <c r="G3033" s="335">
        <v>0.31</v>
      </c>
    </row>
    <row r="3034" spans="1:7" ht="15">
      <c r="A3034" s="334" t="s">
        <v>4780</v>
      </c>
      <c r="B3034" s="334" t="s">
        <v>4781</v>
      </c>
      <c r="C3034" s="218"/>
      <c r="D3034" s="218"/>
      <c r="E3034" s="334" t="s">
        <v>173</v>
      </c>
      <c r="F3034" s="306">
        <f t="shared" si="47"/>
        <v>21.309686999999997</v>
      </c>
      <c r="G3034" s="335">
        <v>0.51</v>
      </c>
    </row>
    <row r="3035" spans="1:7" ht="15">
      <c r="A3035" s="334" t="s">
        <v>4782</v>
      </c>
      <c r="B3035" s="334" t="s">
        <v>4783</v>
      </c>
      <c r="C3035" s="218"/>
      <c r="D3035" s="218"/>
      <c r="E3035" s="334" t="s">
        <v>173</v>
      </c>
      <c r="F3035" s="306">
        <f t="shared" si="47"/>
        <v>35.933981999999993</v>
      </c>
      <c r="G3035" s="335">
        <v>0.86</v>
      </c>
    </row>
    <row r="3036" spans="1:7" ht="15">
      <c r="A3036" s="334" t="s">
        <v>4784</v>
      </c>
      <c r="B3036" s="334" t="s">
        <v>4785</v>
      </c>
      <c r="C3036" s="218"/>
      <c r="D3036" s="218"/>
      <c r="E3036" s="334" t="s">
        <v>23447</v>
      </c>
      <c r="F3036" s="306">
        <f t="shared" si="47"/>
        <v>155.01752699999997</v>
      </c>
      <c r="G3036" s="335">
        <v>3.71</v>
      </c>
    </row>
    <row r="3037" spans="1:7" ht="15">
      <c r="A3037" s="334" t="s">
        <v>4786</v>
      </c>
      <c r="B3037" s="334" t="s">
        <v>4787</v>
      </c>
      <c r="C3037" s="218"/>
      <c r="D3037" s="218"/>
      <c r="E3037" s="334" t="s">
        <v>23447</v>
      </c>
      <c r="F3037" s="306">
        <f t="shared" si="47"/>
        <v>620.90578199999993</v>
      </c>
      <c r="G3037" s="335">
        <v>14.86</v>
      </c>
    </row>
    <row r="3038" spans="1:7" ht="15">
      <c r="A3038" s="334" t="s">
        <v>4788</v>
      </c>
      <c r="B3038" s="334" t="s">
        <v>4789</v>
      </c>
      <c r="C3038" s="218"/>
      <c r="D3038" s="218"/>
      <c r="E3038" s="334" t="s">
        <v>23447</v>
      </c>
      <c r="F3038" s="306">
        <f t="shared" si="47"/>
        <v>695.28076799999997</v>
      </c>
      <c r="G3038" s="335">
        <v>16.64</v>
      </c>
    </row>
    <row r="3039" spans="1:7" ht="15">
      <c r="A3039" s="334" t="s">
        <v>4790</v>
      </c>
      <c r="B3039" s="334" t="s">
        <v>4791</v>
      </c>
      <c r="C3039" s="218"/>
      <c r="D3039" s="218"/>
      <c r="E3039" s="334" t="s">
        <v>23447</v>
      </c>
      <c r="F3039" s="306">
        <f t="shared" si="47"/>
        <v>722.85800999999992</v>
      </c>
      <c r="G3039" s="335">
        <v>17.3</v>
      </c>
    </row>
    <row r="3040" spans="1:7" ht="15">
      <c r="A3040" s="334" t="s">
        <v>4792</v>
      </c>
      <c r="B3040" s="334" t="s">
        <v>4793</v>
      </c>
      <c r="C3040" s="218"/>
      <c r="D3040" s="218"/>
      <c r="E3040" s="334" t="s">
        <v>23447</v>
      </c>
      <c r="F3040" s="306">
        <f t="shared" si="47"/>
        <v>653.91490499999998</v>
      </c>
      <c r="G3040" s="335">
        <v>15.65</v>
      </c>
    </row>
    <row r="3041" spans="1:7" ht="15">
      <c r="A3041" s="334" t="s">
        <v>4794</v>
      </c>
      <c r="B3041" s="334" t="s">
        <v>4795</v>
      </c>
      <c r="C3041" s="218"/>
      <c r="D3041" s="218"/>
      <c r="E3041" s="334" t="s">
        <v>23447</v>
      </c>
      <c r="F3041" s="306">
        <f t="shared" si="47"/>
        <v>771.32710199999997</v>
      </c>
      <c r="G3041" s="335">
        <v>18.46</v>
      </c>
    </row>
    <row r="3042" spans="1:7" ht="15">
      <c r="A3042" s="334" t="s">
        <v>4796</v>
      </c>
      <c r="B3042" s="334" t="s">
        <v>4797</v>
      </c>
      <c r="C3042" s="218"/>
      <c r="D3042" s="218"/>
      <c r="E3042" s="334" t="s">
        <v>23447</v>
      </c>
      <c r="F3042" s="306">
        <f t="shared" si="47"/>
        <v>854.89450199999999</v>
      </c>
      <c r="G3042" s="335">
        <v>20.46</v>
      </c>
    </row>
    <row r="3043" spans="1:7" ht="15">
      <c r="A3043" s="334" t="s">
        <v>4798</v>
      </c>
      <c r="B3043" s="334" t="s">
        <v>4799</v>
      </c>
      <c r="C3043" s="218"/>
      <c r="D3043" s="218"/>
      <c r="E3043" s="334" t="s">
        <v>23447</v>
      </c>
      <c r="F3043" s="306">
        <f t="shared" si="47"/>
        <v>1142.784195</v>
      </c>
      <c r="G3043" s="335">
        <v>27.35</v>
      </c>
    </row>
    <row r="3044" spans="1:7" ht="15">
      <c r="A3044" s="334" t="s">
        <v>4800</v>
      </c>
      <c r="B3044" s="334" t="s">
        <v>4801</v>
      </c>
      <c r="C3044" s="218"/>
      <c r="D3044" s="218"/>
      <c r="E3044" s="334" t="s">
        <v>23447</v>
      </c>
      <c r="F3044" s="306">
        <f t="shared" si="47"/>
        <v>1503.795363</v>
      </c>
      <c r="G3044" s="335">
        <v>35.99</v>
      </c>
    </row>
    <row r="3045" spans="1:7" ht="15">
      <c r="A3045" s="334" t="s">
        <v>4802</v>
      </c>
      <c r="B3045" s="334" t="s">
        <v>4803</v>
      </c>
      <c r="C3045" s="218"/>
      <c r="D3045" s="218"/>
      <c r="E3045" s="334" t="s">
        <v>23447</v>
      </c>
      <c r="F3045" s="306">
        <f t="shared" si="47"/>
        <v>1331.6465189999999</v>
      </c>
      <c r="G3045" s="335">
        <v>31.87</v>
      </c>
    </row>
    <row r="3046" spans="1:7" ht="15">
      <c r="A3046" s="334" t="s">
        <v>4804</v>
      </c>
      <c r="B3046" s="334" t="s">
        <v>4805</v>
      </c>
      <c r="C3046" s="218"/>
      <c r="D3046" s="218"/>
      <c r="E3046" s="334" t="s">
        <v>23447</v>
      </c>
      <c r="F3046" s="306">
        <f t="shared" si="47"/>
        <v>745.83904499999994</v>
      </c>
      <c r="G3046" s="335">
        <v>17.850000000000001</v>
      </c>
    </row>
    <row r="3047" spans="1:7" ht="15">
      <c r="A3047" s="334" t="s">
        <v>4806</v>
      </c>
      <c r="B3047" s="334" t="s">
        <v>4807</v>
      </c>
      <c r="C3047" s="218"/>
      <c r="D3047" s="218"/>
      <c r="E3047" s="334" t="s">
        <v>173</v>
      </c>
      <c r="F3047" s="306">
        <f t="shared" si="47"/>
        <v>43.455047999999998</v>
      </c>
      <c r="G3047" s="335">
        <v>1.04</v>
      </c>
    </row>
    <row r="3048" spans="1:7" ht="15">
      <c r="A3048" s="334" t="s">
        <v>4808</v>
      </c>
      <c r="B3048" s="334" t="s">
        <v>4809</v>
      </c>
      <c r="C3048" s="218"/>
      <c r="D3048" s="218"/>
      <c r="E3048" s="334" t="s">
        <v>173</v>
      </c>
      <c r="F3048" s="306">
        <f t="shared" si="47"/>
        <v>45.544232999999998</v>
      </c>
      <c r="G3048" s="335">
        <v>1.0900000000000001</v>
      </c>
    </row>
    <row r="3049" spans="1:7" ht="15">
      <c r="A3049" s="334" t="s">
        <v>4810</v>
      </c>
      <c r="B3049" s="334" t="s">
        <v>4811</v>
      </c>
      <c r="C3049" s="218"/>
      <c r="D3049" s="218"/>
      <c r="E3049" s="334" t="s">
        <v>173</v>
      </c>
      <c r="F3049" s="306">
        <f t="shared" si="47"/>
        <v>49.722602999999992</v>
      </c>
      <c r="G3049" s="335">
        <v>1.19</v>
      </c>
    </row>
    <row r="3050" spans="1:7" ht="15">
      <c r="A3050" s="334" t="s">
        <v>4812</v>
      </c>
      <c r="B3050" s="334" t="s">
        <v>4813</v>
      </c>
      <c r="C3050" s="218"/>
      <c r="D3050" s="218"/>
      <c r="E3050" s="334" t="s">
        <v>173</v>
      </c>
      <c r="F3050" s="306">
        <f t="shared" si="47"/>
        <v>48.469091999999989</v>
      </c>
      <c r="G3050" s="335">
        <v>1.1599999999999999</v>
      </c>
    </row>
    <row r="3051" spans="1:7" ht="15">
      <c r="A3051" s="334" t="s">
        <v>4814</v>
      </c>
      <c r="B3051" s="334" t="s">
        <v>4815</v>
      </c>
      <c r="C3051" s="218"/>
      <c r="D3051" s="218"/>
      <c r="E3051" s="334" t="s">
        <v>173</v>
      </c>
      <c r="F3051" s="306">
        <f t="shared" si="47"/>
        <v>1643.7707579999999</v>
      </c>
      <c r="G3051" s="335">
        <v>39.340000000000003</v>
      </c>
    </row>
    <row r="3052" spans="1:7" ht="15">
      <c r="A3052" s="334" t="s">
        <v>4816</v>
      </c>
      <c r="B3052" s="334" t="s">
        <v>4817</v>
      </c>
      <c r="C3052" s="218"/>
      <c r="D3052" s="218"/>
      <c r="E3052" s="334" t="s">
        <v>23447</v>
      </c>
      <c r="F3052" s="306">
        <f t="shared" si="47"/>
        <v>1374.265893</v>
      </c>
      <c r="G3052" s="335">
        <v>32.89</v>
      </c>
    </row>
    <row r="3053" spans="1:7" ht="15">
      <c r="A3053" s="334" t="s">
        <v>4818</v>
      </c>
      <c r="B3053" s="334" t="s">
        <v>4819</v>
      </c>
      <c r="C3053" s="218"/>
      <c r="D3053" s="218"/>
      <c r="E3053" s="334" t="s">
        <v>173</v>
      </c>
      <c r="F3053" s="306">
        <f t="shared" si="47"/>
        <v>228.97467599999999</v>
      </c>
      <c r="G3053" s="335">
        <v>5.48</v>
      </c>
    </row>
    <row r="3054" spans="1:7" ht="15">
      <c r="A3054" s="334" t="s">
        <v>4820</v>
      </c>
      <c r="B3054" s="334" t="s">
        <v>4821</v>
      </c>
      <c r="C3054" s="218"/>
      <c r="D3054" s="218"/>
      <c r="E3054" s="334" t="s">
        <v>23447</v>
      </c>
      <c r="F3054" s="306">
        <f t="shared" si="47"/>
        <v>188.86232399999997</v>
      </c>
      <c r="G3054" s="335">
        <v>4.5199999999999996</v>
      </c>
    </row>
    <row r="3055" spans="1:7" ht="15">
      <c r="A3055" s="334" t="s">
        <v>4822</v>
      </c>
      <c r="B3055" s="334" t="s">
        <v>4823</v>
      </c>
      <c r="C3055" s="218"/>
      <c r="D3055" s="218"/>
      <c r="E3055" s="334" t="s">
        <v>23447</v>
      </c>
      <c r="F3055" s="306">
        <f t="shared" si="47"/>
        <v>214.35038099999997</v>
      </c>
      <c r="G3055" s="335">
        <v>5.13</v>
      </c>
    </row>
    <row r="3056" spans="1:7" ht="15">
      <c r="A3056" s="334" t="s">
        <v>4824</v>
      </c>
      <c r="B3056" s="334" t="s">
        <v>22581</v>
      </c>
      <c r="C3056" s="218"/>
      <c r="D3056" s="218"/>
      <c r="E3056" s="334" t="s">
        <v>173</v>
      </c>
      <c r="F3056" s="306">
        <f t="shared" si="47"/>
        <v>24.234545999999995</v>
      </c>
      <c r="G3056" s="335">
        <v>0.57999999999999996</v>
      </c>
    </row>
    <row r="3057" spans="1:7" ht="15">
      <c r="A3057" s="334" t="s">
        <v>4825</v>
      </c>
      <c r="B3057" s="334" t="s">
        <v>4826</v>
      </c>
      <c r="C3057" s="218"/>
      <c r="D3057" s="218"/>
      <c r="E3057" s="334" t="s">
        <v>23447</v>
      </c>
      <c r="F3057" s="306">
        <f t="shared" si="47"/>
        <v>169.22398499999997</v>
      </c>
      <c r="G3057" s="335">
        <v>4.05</v>
      </c>
    </row>
    <row r="3058" spans="1:7" ht="15">
      <c r="A3058" s="334" t="s">
        <v>4827</v>
      </c>
      <c r="B3058" s="334" t="s">
        <v>4828</v>
      </c>
      <c r="C3058" s="218"/>
      <c r="D3058" s="218"/>
      <c r="E3058" s="334" t="s">
        <v>23447</v>
      </c>
      <c r="F3058" s="306">
        <f t="shared" si="47"/>
        <v>245.68815599999996</v>
      </c>
      <c r="G3058" s="335">
        <v>5.88</v>
      </c>
    </row>
    <row r="3059" spans="1:7" ht="15">
      <c r="A3059" s="334" t="s">
        <v>4829</v>
      </c>
      <c r="B3059" s="334" t="s">
        <v>4830</v>
      </c>
      <c r="C3059" s="218"/>
      <c r="D3059" s="218"/>
      <c r="E3059" s="334" t="s">
        <v>23447</v>
      </c>
      <c r="F3059" s="306">
        <f t="shared" si="47"/>
        <v>478.84120200000001</v>
      </c>
      <c r="G3059" s="335">
        <v>11.46</v>
      </c>
    </row>
    <row r="3060" spans="1:7" ht="15">
      <c r="A3060" s="334" t="s">
        <v>4831</v>
      </c>
      <c r="B3060" s="334" t="s">
        <v>4832</v>
      </c>
      <c r="C3060" s="218"/>
      <c r="D3060" s="218"/>
      <c r="E3060" s="334" t="s">
        <v>173</v>
      </c>
      <c r="F3060" s="306">
        <f t="shared" si="47"/>
        <v>5648.7384029999994</v>
      </c>
      <c r="G3060" s="335">
        <v>135.19</v>
      </c>
    </row>
    <row r="3061" spans="1:7" ht="15">
      <c r="A3061" s="334" t="s">
        <v>4833</v>
      </c>
      <c r="B3061" s="334" t="s">
        <v>22582</v>
      </c>
      <c r="C3061" s="218"/>
      <c r="D3061" s="218"/>
      <c r="E3061" s="334" t="s">
        <v>173</v>
      </c>
      <c r="F3061" s="306">
        <f t="shared" si="47"/>
        <v>14.206458</v>
      </c>
      <c r="G3061" s="335">
        <v>0.34</v>
      </c>
    </row>
    <row r="3062" spans="1:7" ht="15">
      <c r="A3062" s="334" t="s">
        <v>4834</v>
      </c>
      <c r="B3062" s="334" t="s">
        <v>22583</v>
      </c>
      <c r="C3062" s="218"/>
      <c r="D3062" s="218"/>
      <c r="E3062" s="334" t="s">
        <v>173</v>
      </c>
      <c r="F3062" s="306">
        <f t="shared" si="47"/>
        <v>14.206458</v>
      </c>
      <c r="G3062" s="335">
        <v>0.34</v>
      </c>
    </row>
    <row r="3063" spans="1:7" ht="15">
      <c r="A3063" s="334" t="s">
        <v>4835</v>
      </c>
      <c r="B3063" s="334" t="s">
        <v>4836</v>
      </c>
      <c r="C3063" s="218"/>
      <c r="D3063" s="218"/>
      <c r="E3063" s="334" t="s">
        <v>173</v>
      </c>
      <c r="F3063" s="306">
        <f t="shared" si="47"/>
        <v>7.5210659999999994</v>
      </c>
      <c r="G3063" s="335">
        <v>0.18</v>
      </c>
    </row>
    <row r="3064" spans="1:7" ht="15">
      <c r="A3064" s="334" t="s">
        <v>4837</v>
      </c>
      <c r="B3064" s="334" t="s">
        <v>22584</v>
      </c>
      <c r="C3064" s="218"/>
      <c r="D3064" s="218"/>
      <c r="E3064" s="334" t="s">
        <v>173</v>
      </c>
      <c r="F3064" s="306">
        <f t="shared" si="47"/>
        <v>24.234545999999995</v>
      </c>
      <c r="G3064" s="335">
        <v>0.57999999999999996</v>
      </c>
    </row>
    <row r="3065" spans="1:7" ht="15">
      <c r="A3065" s="334" t="s">
        <v>4838</v>
      </c>
      <c r="B3065" s="334" t="s">
        <v>4839</v>
      </c>
      <c r="C3065" s="218"/>
      <c r="D3065" s="218"/>
      <c r="E3065" s="334" t="s">
        <v>173</v>
      </c>
      <c r="F3065" s="306">
        <f t="shared" si="47"/>
        <v>1643.7707579999999</v>
      </c>
      <c r="G3065" s="335">
        <v>39.340000000000003</v>
      </c>
    </row>
    <row r="3066" spans="1:7" ht="15">
      <c r="A3066" s="334" t="s">
        <v>4840</v>
      </c>
      <c r="B3066" s="334" t="s">
        <v>4841</v>
      </c>
      <c r="C3066" s="218"/>
      <c r="D3066" s="218"/>
      <c r="E3066" s="334" t="s">
        <v>173</v>
      </c>
      <c r="F3066" s="306">
        <f t="shared" si="47"/>
        <v>1643.7707579999999</v>
      </c>
      <c r="G3066" s="335">
        <v>39.340000000000003</v>
      </c>
    </row>
    <row r="3067" spans="1:7" ht="15">
      <c r="A3067" s="334" t="s">
        <v>4842</v>
      </c>
      <c r="B3067" s="334" t="s">
        <v>4843</v>
      </c>
      <c r="C3067" s="218"/>
      <c r="D3067" s="218"/>
      <c r="E3067" s="334" t="s">
        <v>173</v>
      </c>
      <c r="F3067" s="306">
        <f t="shared" si="47"/>
        <v>1643.7707579999999</v>
      </c>
      <c r="G3067" s="335">
        <v>39.340000000000003</v>
      </c>
    </row>
    <row r="3068" spans="1:7" ht="15">
      <c r="A3068" s="334" t="s">
        <v>4844</v>
      </c>
      <c r="B3068" s="334" t="s">
        <v>4845</v>
      </c>
      <c r="C3068" s="218"/>
      <c r="D3068" s="218"/>
      <c r="E3068" s="334" t="s">
        <v>23447</v>
      </c>
      <c r="F3068" s="306">
        <f t="shared" si="47"/>
        <v>262.81947299999996</v>
      </c>
      <c r="G3068" s="335">
        <v>6.29</v>
      </c>
    </row>
    <row r="3069" spans="1:7" ht="15">
      <c r="A3069" s="334" t="s">
        <v>4846</v>
      </c>
      <c r="B3069" s="334" t="s">
        <v>4847</v>
      </c>
      <c r="C3069" s="218"/>
      <c r="D3069" s="218"/>
      <c r="E3069" s="334" t="s">
        <v>173</v>
      </c>
      <c r="F3069" s="306">
        <f t="shared" si="47"/>
        <v>170.89533299999997</v>
      </c>
      <c r="G3069" s="335">
        <v>4.09</v>
      </c>
    </row>
    <row r="3070" spans="1:7" ht="15">
      <c r="A3070" s="334" t="s">
        <v>4848</v>
      </c>
      <c r="B3070" s="334" t="s">
        <v>4849</v>
      </c>
      <c r="C3070" s="218"/>
      <c r="D3070" s="218"/>
      <c r="E3070" s="334" t="s">
        <v>23447</v>
      </c>
      <c r="F3070" s="306">
        <f t="shared" si="47"/>
        <v>1548.5039219999999</v>
      </c>
      <c r="G3070" s="335">
        <v>37.06</v>
      </c>
    </row>
    <row r="3071" spans="1:7" ht="15">
      <c r="A3071" s="334" t="s">
        <v>4850</v>
      </c>
      <c r="B3071" s="334" t="s">
        <v>4851</v>
      </c>
      <c r="C3071" s="218"/>
      <c r="D3071" s="218"/>
      <c r="E3071" s="334" t="s">
        <v>23447</v>
      </c>
      <c r="F3071" s="306">
        <f t="shared" si="47"/>
        <v>907.12412699999993</v>
      </c>
      <c r="G3071" s="335">
        <v>21.71</v>
      </c>
    </row>
    <row r="3072" spans="1:7" ht="15">
      <c r="A3072" s="334" t="s">
        <v>4852</v>
      </c>
      <c r="B3072" s="334" t="s">
        <v>4853</v>
      </c>
      <c r="C3072" s="218"/>
      <c r="D3072" s="218"/>
      <c r="E3072" s="334" t="s">
        <v>23447</v>
      </c>
      <c r="F3072" s="306">
        <f t="shared" si="47"/>
        <v>1175.3754809999998</v>
      </c>
      <c r="G3072" s="335">
        <v>28.13</v>
      </c>
    </row>
    <row r="3073" spans="1:7" ht="15">
      <c r="A3073" s="334" t="s">
        <v>4854</v>
      </c>
      <c r="B3073" s="334" t="s">
        <v>4855</v>
      </c>
      <c r="C3073" s="218"/>
      <c r="D3073" s="218"/>
      <c r="E3073" s="334" t="s">
        <v>173</v>
      </c>
      <c r="F3073" s="306">
        <f t="shared" si="47"/>
        <v>2224.1463509999999</v>
      </c>
      <c r="G3073" s="335">
        <v>53.23</v>
      </c>
    </row>
    <row r="3074" spans="1:7" ht="15">
      <c r="A3074" s="334" t="s">
        <v>4856</v>
      </c>
      <c r="B3074" s="334" t="s">
        <v>4857</v>
      </c>
      <c r="C3074" s="218"/>
      <c r="D3074" s="218"/>
      <c r="E3074" s="334" t="s">
        <v>173</v>
      </c>
      <c r="F3074" s="306">
        <f t="shared" si="47"/>
        <v>2882.6574629999996</v>
      </c>
      <c r="G3074" s="335">
        <v>68.989999999999995</v>
      </c>
    </row>
    <row r="3075" spans="1:7" ht="15">
      <c r="A3075" s="334" t="s">
        <v>4858</v>
      </c>
      <c r="B3075" s="334" t="s">
        <v>4859</v>
      </c>
      <c r="C3075" s="218"/>
      <c r="D3075" s="218"/>
      <c r="E3075" s="334" t="s">
        <v>173</v>
      </c>
      <c r="F3075" s="306">
        <f t="shared" si="47"/>
        <v>5970.4728929999992</v>
      </c>
      <c r="G3075" s="335">
        <v>142.88999999999999</v>
      </c>
    </row>
    <row r="3076" spans="1:7" ht="15">
      <c r="A3076" s="334" t="s">
        <v>4860</v>
      </c>
      <c r="B3076" s="334" t="s">
        <v>4861</v>
      </c>
      <c r="C3076" s="218"/>
      <c r="D3076" s="218"/>
      <c r="E3076" s="334" t="s">
        <v>173</v>
      </c>
      <c r="F3076" s="306">
        <f t="shared" ref="F3076:F3139" si="48">G3076*$G$1</f>
        <v>10395.366722999999</v>
      </c>
      <c r="G3076" s="335">
        <v>248.79</v>
      </c>
    </row>
    <row r="3077" spans="1:7" ht="15">
      <c r="A3077" s="334" t="s">
        <v>4862</v>
      </c>
      <c r="B3077" s="334" t="s">
        <v>4863</v>
      </c>
      <c r="C3077" s="218"/>
      <c r="D3077" s="218"/>
      <c r="E3077" s="334" t="s">
        <v>173</v>
      </c>
      <c r="F3077" s="306">
        <f t="shared" si="48"/>
        <v>4475.0342699999992</v>
      </c>
      <c r="G3077" s="335">
        <v>107.1</v>
      </c>
    </row>
    <row r="3078" spans="1:7" ht="15">
      <c r="A3078" s="334" t="s">
        <v>4864</v>
      </c>
      <c r="B3078" s="334" t="s">
        <v>4865</v>
      </c>
      <c r="C3078" s="218"/>
      <c r="D3078" s="218"/>
      <c r="E3078" s="334" t="s">
        <v>173</v>
      </c>
      <c r="F3078" s="306">
        <f t="shared" si="48"/>
        <v>76.046334000000002</v>
      </c>
      <c r="G3078" s="335">
        <v>1.82</v>
      </c>
    </row>
    <row r="3079" spans="1:7" ht="15">
      <c r="A3079" s="334" t="s">
        <v>4866</v>
      </c>
      <c r="B3079" s="334" t="s">
        <v>4867</v>
      </c>
      <c r="C3079" s="218"/>
      <c r="D3079" s="218"/>
      <c r="E3079" s="334" t="s">
        <v>173</v>
      </c>
      <c r="F3079" s="306">
        <f t="shared" si="48"/>
        <v>43.455047999999998</v>
      </c>
      <c r="G3079" s="335">
        <v>1.04</v>
      </c>
    </row>
    <row r="3080" spans="1:7" ht="15">
      <c r="A3080" s="334" t="s">
        <v>4868</v>
      </c>
      <c r="B3080" s="334" t="s">
        <v>4869</v>
      </c>
      <c r="C3080" s="218"/>
      <c r="D3080" s="218"/>
      <c r="E3080" s="334" t="s">
        <v>173</v>
      </c>
      <c r="F3080" s="306">
        <f t="shared" si="48"/>
        <v>45.544232999999998</v>
      </c>
      <c r="G3080" s="335">
        <v>1.0900000000000001</v>
      </c>
    </row>
    <row r="3081" spans="1:7" ht="15">
      <c r="A3081" s="334" t="s">
        <v>4870</v>
      </c>
      <c r="B3081" s="334" t="s">
        <v>4871</v>
      </c>
      <c r="C3081" s="218"/>
      <c r="D3081" s="218"/>
      <c r="E3081" s="334" t="s">
        <v>173</v>
      </c>
      <c r="F3081" s="306">
        <f t="shared" si="48"/>
        <v>49.722602999999992</v>
      </c>
      <c r="G3081" s="335">
        <v>1.19</v>
      </c>
    </row>
    <row r="3082" spans="1:7" ht="15">
      <c r="A3082" s="334" t="s">
        <v>4872</v>
      </c>
      <c r="B3082" s="334" t="s">
        <v>4873</v>
      </c>
      <c r="C3082" s="218"/>
      <c r="D3082" s="218"/>
      <c r="E3082" s="334" t="s">
        <v>173</v>
      </c>
      <c r="F3082" s="306">
        <f t="shared" si="48"/>
        <v>48.469091999999989</v>
      </c>
      <c r="G3082" s="335">
        <v>1.1599999999999999</v>
      </c>
    </row>
    <row r="3083" spans="1:7" ht="15">
      <c r="A3083" s="334" t="s">
        <v>4874</v>
      </c>
      <c r="B3083" s="334" t="s">
        <v>4875</v>
      </c>
      <c r="C3083" s="218"/>
      <c r="D3083" s="218"/>
      <c r="E3083" s="334" t="s">
        <v>173</v>
      </c>
      <c r="F3083" s="306">
        <f t="shared" si="48"/>
        <v>36.351818999999999</v>
      </c>
      <c r="G3083" s="335">
        <v>0.87</v>
      </c>
    </row>
    <row r="3084" spans="1:7" ht="15">
      <c r="A3084" s="334" t="s">
        <v>4876</v>
      </c>
      <c r="B3084" s="334" t="s">
        <v>4877</v>
      </c>
      <c r="C3084" s="218"/>
      <c r="D3084" s="218"/>
      <c r="E3084" s="334" t="s">
        <v>173</v>
      </c>
      <c r="F3084" s="306">
        <f t="shared" si="48"/>
        <v>48.469091999999989</v>
      </c>
      <c r="G3084" s="335">
        <v>1.1599999999999999</v>
      </c>
    </row>
    <row r="3085" spans="1:7" ht="15">
      <c r="A3085" s="334" t="s">
        <v>4878</v>
      </c>
      <c r="B3085" s="334" t="s">
        <v>4879</v>
      </c>
      <c r="C3085" s="218"/>
      <c r="D3085" s="218"/>
      <c r="E3085" s="334" t="s">
        <v>173</v>
      </c>
      <c r="F3085" s="306">
        <f t="shared" si="48"/>
        <v>2.0891850000000001</v>
      </c>
      <c r="G3085" s="335">
        <v>0.05</v>
      </c>
    </row>
    <row r="3086" spans="1:7" ht="15">
      <c r="A3086" s="334" t="s">
        <v>4880</v>
      </c>
      <c r="B3086" s="334" t="s">
        <v>4881</v>
      </c>
      <c r="C3086" s="218"/>
      <c r="D3086" s="218"/>
      <c r="E3086" s="334" t="s">
        <v>173</v>
      </c>
      <c r="F3086" s="306">
        <f t="shared" si="48"/>
        <v>2.0891850000000001</v>
      </c>
      <c r="G3086" s="335">
        <v>0.05</v>
      </c>
    </row>
    <row r="3087" spans="1:7" ht="15">
      <c r="A3087" s="334" t="s">
        <v>4882</v>
      </c>
      <c r="B3087" s="334" t="s">
        <v>4883</v>
      </c>
      <c r="C3087" s="218"/>
      <c r="D3087" s="218"/>
      <c r="E3087" s="334" t="s">
        <v>173</v>
      </c>
      <c r="F3087" s="306">
        <f t="shared" si="48"/>
        <v>36.351818999999999</v>
      </c>
      <c r="G3087" s="335">
        <v>0.87</v>
      </c>
    </row>
    <row r="3088" spans="1:7" ht="15">
      <c r="A3088" s="334" t="s">
        <v>4884</v>
      </c>
      <c r="B3088" s="334" t="s">
        <v>4885</v>
      </c>
      <c r="C3088" s="218"/>
      <c r="D3088" s="218"/>
      <c r="E3088" s="334" t="s">
        <v>173</v>
      </c>
      <c r="F3088" s="306">
        <f t="shared" si="48"/>
        <v>48.469091999999989</v>
      </c>
      <c r="G3088" s="335">
        <v>1.1599999999999999</v>
      </c>
    </row>
    <row r="3089" spans="1:7" ht="15">
      <c r="A3089" s="334" t="s">
        <v>4886</v>
      </c>
      <c r="B3089" s="334" t="s">
        <v>4887</v>
      </c>
      <c r="C3089" s="218"/>
      <c r="D3089" s="218"/>
      <c r="E3089" s="334" t="s">
        <v>23447</v>
      </c>
      <c r="F3089" s="306">
        <f t="shared" si="48"/>
        <v>1340.4210959999998</v>
      </c>
      <c r="G3089" s="335">
        <v>32.08</v>
      </c>
    </row>
    <row r="3090" spans="1:7" ht="15">
      <c r="A3090" s="334" t="s">
        <v>4888</v>
      </c>
      <c r="B3090" s="334" t="s">
        <v>4889</v>
      </c>
      <c r="C3090" s="218"/>
      <c r="D3090" s="218"/>
      <c r="E3090" s="334" t="s">
        <v>173</v>
      </c>
      <c r="F3090" s="306">
        <f t="shared" si="48"/>
        <v>71.032289999999989</v>
      </c>
      <c r="G3090" s="335">
        <v>1.7</v>
      </c>
    </row>
    <row r="3091" spans="1:7" ht="15">
      <c r="A3091" s="334" t="s">
        <v>4890</v>
      </c>
      <c r="B3091" s="334" t="s">
        <v>4891</v>
      </c>
      <c r="C3091" s="218"/>
      <c r="D3091" s="218"/>
      <c r="E3091" s="334" t="s">
        <v>23447</v>
      </c>
      <c r="F3091" s="306">
        <f t="shared" si="48"/>
        <v>1441.119813</v>
      </c>
      <c r="G3091" s="335">
        <v>34.49</v>
      </c>
    </row>
    <row r="3092" spans="1:7" ht="15">
      <c r="A3092" s="334" t="s">
        <v>4892</v>
      </c>
      <c r="B3092" s="334" t="s">
        <v>4893</v>
      </c>
      <c r="C3092" s="218"/>
      <c r="D3092" s="218"/>
      <c r="E3092" s="334" t="s">
        <v>23447</v>
      </c>
      <c r="F3092" s="306">
        <f t="shared" si="48"/>
        <v>889.99280999999996</v>
      </c>
      <c r="G3092" s="335">
        <v>21.3</v>
      </c>
    </row>
    <row r="3093" spans="1:7" ht="15">
      <c r="A3093" s="334" t="s">
        <v>4894</v>
      </c>
      <c r="B3093" s="334" t="s">
        <v>4895</v>
      </c>
      <c r="C3093" s="218"/>
      <c r="D3093" s="218"/>
      <c r="E3093" s="334" t="s">
        <v>23447</v>
      </c>
      <c r="F3093" s="306">
        <f t="shared" si="48"/>
        <v>1095.5686139999998</v>
      </c>
      <c r="G3093" s="335">
        <v>26.22</v>
      </c>
    </row>
    <row r="3094" spans="1:7" ht="15">
      <c r="A3094" s="334" t="s">
        <v>4896</v>
      </c>
      <c r="B3094" s="334" t="s">
        <v>4897</v>
      </c>
      <c r="C3094" s="218"/>
      <c r="D3094" s="218"/>
      <c r="E3094" s="334" t="s">
        <v>23447</v>
      </c>
      <c r="F3094" s="306">
        <f t="shared" si="48"/>
        <v>720.35098799999992</v>
      </c>
      <c r="G3094" s="335">
        <v>17.239999999999998</v>
      </c>
    </row>
    <row r="3095" spans="1:7" ht="15">
      <c r="A3095" s="334" t="s">
        <v>4898</v>
      </c>
      <c r="B3095" s="334" t="s">
        <v>4899</v>
      </c>
      <c r="C3095" s="218"/>
      <c r="D3095" s="218"/>
      <c r="E3095" s="334" t="s">
        <v>23447</v>
      </c>
      <c r="F3095" s="306">
        <f t="shared" si="48"/>
        <v>854.89450199999999</v>
      </c>
      <c r="G3095" s="335">
        <v>20.46</v>
      </c>
    </row>
    <row r="3096" spans="1:7" ht="15">
      <c r="A3096" s="334" t="s">
        <v>4900</v>
      </c>
      <c r="B3096" s="334" t="s">
        <v>4901</v>
      </c>
      <c r="C3096" s="218"/>
      <c r="D3096" s="218"/>
      <c r="E3096" s="334" t="s">
        <v>23447</v>
      </c>
      <c r="F3096" s="306">
        <f t="shared" si="48"/>
        <v>626.75549999999998</v>
      </c>
      <c r="G3096" s="335">
        <v>15</v>
      </c>
    </row>
    <row r="3097" spans="1:7" ht="15">
      <c r="A3097" s="334" t="s">
        <v>4902</v>
      </c>
      <c r="B3097" s="334" t="s">
        <v>4903</v>
      </c>
      <c r="C3097" s="218"/>
      <c r="D3097" s="218"/>
      <c r="E3097" s="334" t="s">
        <v>23447</v>
      </c>
      <c r="F3097" s="306">
        <f t="shared" si="48"/>
        <v>692.355909</v>
      </c>
      <c r="G3097" s="335">
        <v>16.57</v>
      </c>
    </row>
    <row r="3098" spans="1:7" ht="15">
      <c r="A3098" s="334" t="s">
        <v>4904</v>
      </c>
      <c r="B3098" s="334" t="s">
        <v>4905</v>
      </c>
      <c r="C3098" s="218"/>
      <c r="D3098" s="218"/>
      <c r="E3098" s="334" t="s">
        <v>173</v>
      </c>
      <c r="F3098" s="306">
        <f t="shared" si="48"/>
        <v>66.436082999999996</v>
      </c>
      <c r="G3098" s="335">
        <v>1.59</v>
      </c>
    </row>
    <row r="3099" spans="1:7" ht="15">
      <c r="A3099" s="334" t="s">
        <v>4906</v>
      </c>
      <c r="B3099" s="334" t="s">
        <v>4907</v>
      </c>
      <c r="C3099" s="218"/>
      <c r="D3099" s="218"/>
      <c r="E3099" s="334" t="s">
        <v>173</v>
      </c>
      <c r="F3099" s="306">
        <f t="shared" si="48"/>
        <v>57.243668999999997</v>
      </c>
      <c r="G3099" s="335">
        <v>1.37</v>
      </c>
    </row>
    <row r="3100" spans="1:7" ht="15">
      <c r="A3100" s="334" t="s">
        <v>4908</v>
      </c>
      <c r="B3100" s="334" t="s">
        <v>4909</v>
      </c>
      <c r="C3100" s="218"/>
      <c r="D3100" s="218"/>
      <c r="E3100" s="334" t="s">
        <v>173</v>
      </c>
      <c r="F3100" s="306">
        <f t="shared" si="48"/>
        <v>52.229624999999999</v>
      </c>
      <c r="G3100" s="335">
        <v>1.25</v>
      </c>
    </row>
    <row r="3101" spans="1:7" ht="15">
      <c r="A3101" s="334" t="s">
        <v>4910</v>
      </c>
      <c r="B3101" s="334" t="s">
        <v>4911</v>
      </c>
      <c r="C3101" s="218"/>
      <c r="D3101" s="218"/>
      <c r="E3101" s="334" t="s">
        <v>173</v>
      </c>
      <c r="F3101" s="306">
        <f t="shared" si="48"/>
        <v>51.393950999999994</v>
      </c>
      <c r="G3101" s="335">
        <v>1.23</v>
      </c>
    </row>
    <row r="3102" spans="1:7" ht="15">
      <c r="A3102" s="334" t="s">
        <v>4912</v>
      </c>
      <c r="B3102" s="334" t="s">
        <v>4913</v>
      </c>
      <c r="C3102" s="218"/>
      <c r="D3102" s="218"/>
      <c r="E3102" s="334" t="s">
        <v>173</v>
      </c>
      <c r="F3102" s="306">
        <f t="shared" si="48"/>
        <v>49.304765999999994</v>
      </c>
      <c r="G3102" s="335">
        <v>1.18</v>
      </c>
    </row>
    <row r="3103" spans="1:7" ht="15">
      <c r="A3103" s="334" t="s">
        <v>4914</v>
      </c>
      <c r="B3103" s="334" t="s">
        <v>4915</v>
      </c>
      <c r="C3103" s="218"/>
      <c r="D3103" s="218"/>
      <c r="E3103" s="334" t="s">
        <v>173</v>
      </c>
      <c r="F3103" s="306">
        <f t="shared" si="48"/>
        <v>48.469091999999989</v>
      </c>
      <c r="G3103" s="335">
        <v>1.1599999999999999</v>
      </c>
    </row>
    <row r="3104" spans="1:7" ht="15">
      <c r="A3104" s="334" t="s">
        <v>4916</v>
      </c>
      <c r="B3104" s="334" t="s">
        <v>4917</v>
      </c>
      <c r="C3104" s="218"/>
      <c r="D3104" s="218"/>
      <c r="E3104" s="334" t="s">
        <v>173</v>
      </c>
      <c r="F3104" s="306">
        <f t="shared" si="48"/>
        <v>45.544232999999998</v>
      </c>
      <c r="G3104" s="335">
        <v>1.0900000000000001</v>
      </c>
    </row>
    <row r="3105" spans="1:7" ht="15">
      <c r="A3105" s="334" t="s">
        <v>4918</v>
      </c>
      <c r="B3105" s="334" t="s">
        <v>4919</v>
      </c>
      <c r="C3105" s="218"/>
      <c r="D3105" s="218"/>
      <c r="E3105" s="334" t="s">
        <v>23447</v>
      </c>
      <c r="F3105" s="306">
        <f t="shared" si="48"/>
        <v>1052.9492399999999</v>
      </c>
      <c r="G3105" s="335">
        <v>25.2</v>
      </c>
    </row>
    <row r="3106" spans="1:7" ht="15">
      <c r="A3106" s="334" t="s">
        <v>4920</v>
      </c>
      <c r="B3106" s="334" t="s">
        <v>4921</v>
      </c>
      <c r="C3106" s="218"/>
      <c r="D3106" s="218"/>
      <c r="E3106" s="334" t="s">
        <v>23447</v>
      </c>
      <c r="F3106" s="306">
        <f t="shared" si="48"/>
        <v>1566.0530759999997</v>
      </c>
      <c r="G3106" s="335">
        <v>37.479999999999997</v>
      </c>
    </row>
    <row r="3107" spans="1:7" ht="15">
      <c r="A3107" s="334" t="s">
        <v>4922</v>
      </c>
      <c r="B3107" s="334" t="s">
        <v>4923</v>
      </c>
      <c r="C3107" s="218"/>
      <c r="D3107" s="218"/>
      <c r="E3107" s="334" t="s">
        <v>173</v>
      </c>
      <c r="F3107" s="306">
        <f t="shared" si="48"/>
        <v>15.459968999999999</v>
      </c>
      <c r="G3107" s="335">
        <v>0.37</v>
      </c>
    </row>
    <row r="3108" spans="1:7" ht="15">
      <c r="A3108" s="334" t="s">
        <v>4924</v>
      </c>
      <c r="B3108" s="334" t="s">
        <v>4925</v>
      </c>
      <c r="C3108" s="218"/>
      <c r="D3108" s="218"/>
      <c r="E3108" s="334" t="s">
        <v>23447</v>
      </c>
      <c r="F3108" s="306">
        <f t="shared" si="48"/>
        <v>526.89245699999992</v>
      </c>
      <c r="G3108" s="335">
        <v>12.61</v>
      </c>
    </row>
    <row r="3109" spans="1:7" ht="15">
      <c r="A3109" s="334" t="s">
        <v>4926</v>
      </c>
      <c r="B3109" s="334" t="s">
        <v>4927</v>
      </c>
      <c r="C3109" s="218"/>
      <c r="D3109" s="218"/>
      <c r="E3109" s="334" t="s">
        <v>23447</v>
      </c>
      <c r="F3109" s="306">
        <f t="shared" si="48"/>
        <v>649.736535</v>
      </c>
      <c r="G3109" s="335">
        <v>15.55</v>
      </c>
    </row>
    <row r="3110" spans="1:7" ht="15">
      <c r="A3110" s="334" t="s">
        <v>4928</v>
      </c>
      <c r="B3110" s="334" t="s">
        <v>4929</v>
      </c>
      <c r="C3110" s="218"/>
      <c r="D3110" s="218"/>
      <c r="E3110" s="334" t="s">
        <v>23447</v>
      </c>
      <c r="F3110" s="306">
        <f t="shared" si="48"/>
        <v>765.05954699999984</v>
      </c>
      <c r="G3110" s="335">
        <v>18.309999999999999</v>
      </c>
    </row>
    <row r="3111" spans="1:7" ht="15">
      <c r="A3111" s="334" t="s">
        <v>4930</v>
      </c>
      <c r="B3111" s="334" t="s">
        <v>4931</v>
      </c>
      <c r="C3111" s="218"/>
      <c r="D3111" s="218"/>
      <c r="E3111" s="334" t="s">
        <v>173</v>
      </c>
      <c r="F3111" s="306">
        <f t="shared" si="48"/>
        <v>935.11920599999985</v>
      </c>
      <c r="G3111" s="335">
        <v>22.38</v>
      </c>
    </row>
    <row r="3112" spans="1:7" ht="15">
      <c r="A3112" s="334" t="s">
        <v>4932</v>
      </c>
      <c r="B3112" s="334" t="s">
        <v>4933</v>
      </c>
      <c r="C3112" s="218"/>
      <c r="D3112" s="218"/>
      <c r="E3112" s="334" t="s">
        <v>173</v>
      </c>
      <c r="F3112" s="306">
        <f t="shared" si="48"/>
        <v>610.87769399999991</v>
      </c>
      <c r="G3112" s="335">
        <v>14.62</v>
      </c>
    </row>
    <row r="3113" spans="1:7" ht="15">
      <c r="A3113" s="334" t="s">
        <v>4934</v>
      </c>
      <c r="B3113" s="334" t="s">
        <v>4935</v>
      </c>
      <c r="C3113" s="218"/>
      <c r="D3113" s="218"/>
      <c r="E3113" s="334" t="s">
        <v>173</v>
      </c>
      <c r="F3113" s="306">
        <f t="shared" si="48"/>
        <v>107.80194599999999</v>
      </c>
      <c r="G3113" s="335">
        <v>2.58</v>
      </c>
    </row>
    <row r="3114" spans="1:7" ht="15">
      <c r="A3114" s="334" t="s">
        <v>4936</v>
      </c>
      <c r="B3114" s="334" t="s">
        <v>4937</v>
      </c>
      <c r="C3114" s="218"/>
      <c r="D3114" s="218"/>
      <c r="E3114" s="334" t="s">
        <v>173</v>
      </c>
      <c r="F3114" s="306">
        <f t="shared" si="48"/>
        <v>542.770263</v>
      </c>
      <c r="G3114" s="335">
        <v>12.99</v>
      </c>
    </row>
    <row r="3115" spans="1:7" ht="15">
      <c r="A3115" s="334" t="s">
        <v>4938</v>
      </c>
      <c r="B3115" s="334" t="s">
        <v>4939</v>
      </c>
      <c r="C3115" s="218"/>
      <c r="D3115" s="218"/>
      <c r="E3115" s="334" t="s">
        <v>173</v>
      </c>
      <c r="F3115" s="306">
        <f t="shared" si="48"/>
        <v>809.76810599999988</v>
      </c>
      <c r="G3115" s="335">
        <v>19.38</v>
      </c>
    </row>
    <row r="3116" spans="1:7" ht="15">
      <c r="A3116" s="334" t="s">
        <v>4940</v>
      </c>
      <c r="B3116" s="334" t="s">
        <v>4941</v>
      </c>
      <c r="C3116" s="218"/>
      <c r="D3116" s="218"/>
      <c r="E3116" s="334" t="s">
        <v>173</v>
      </c>
      <c r="F3116" s="306">
        <f t="shared" si="48"/>
        <v>122.42624099999999</v>
      </c>
      <c r="G3116" s="335">
        <v>2.93</v>
      </c>
    </row>
    <row r="3117" spans="1:7" ht="15">
      <c r="A3117" s="334" t="s">
        <v>4942</v>
      </c>
      <c r="B3117" s="334" t="s">
        <v>4943</v>
      </c>
      <c r="C3117" s="218"/>
      <c r="D3117" s="218"/>
      <c r="E3117" s="334" t="s">
        <v>23447</v>
      </c>
      <c r="F3117" s="306">
        <f t="shared" si="48"/>
        <v>244.01680799999997</v>
      </c>
      <c r="G3117" s="335">
        <v>5.84</v>
      </c>
    </row>
    <row r="3118" spans="1:7" ht="15">
      <c r="A3118" s="334" t="s">
        <v>4944</v>
      </c>
      <c r="B3118" s="334" t="s">
        <v>4945</v>
      </c>
      <c r="C3118" s="218"/>
      <c r="D3118" s="218"/>
      <c r="E3118" s="334" t="s">
        <v>173</v>
      </c>
      <c r="F3118" s="306">
        <f t="shared" si="48"/>
        <v>6992.920032</v>
      </c>
      <c r="G3118" s="335">
        <v>167.36</v>
      </c>
    </row>
    <row r="3119" spans="1:7" ht="15">
      <c r="A3119" s="334" t="s">
        <v>4946</v>
      </c>
      <c r="B3119" s="334" t="s">
        <v>4947</v>
      </c>
      <c r="C3119" s="218"/>
      <c r="D3119" s="218"/>
      <c r="E3119" s="334" t="s">
        <v>173</v>
      </c>
      <c r="F3119" s="306">
        <f t="shared" si="48"/>
        <v>7742.5196099999994</v>
      </c>
      <c r="G3119" s="335">
        <v>185.3</v>
      </c>
    </row>
    <row r="3120" spans="1:7" ht="15">
      <c r="A3120" s="334" t="s">
        <v>4948</v>
      </c>
      <c r="B3120" s="334" t="s">
        <v>4949</v>
      </c>
      <c r="C3120" s="218"/>
      <c r="D3120" s="218"/>
      <c r="E3120" s="334" t="s">
        <v>173</v>
      </c>
      <c r="F3120" s="306">
        <f t="shared" si="48"/>
        <v>8346.2940749999998</v>
      </c>
      <c r="G3120" s="335">
        <v>199.75</v>
      </c>
    </row>
    <row r="3121" spans="1:7" ht="15">
      <c r="A3121" s="334" t="s">
        <v>4950</v>
      </c>
      <c r="B3121" s="334" t="s">
        <v>4951</v>
      </c>
      <c r="C3121" s="218"/>
      <c r="D3121" s="218"/>
      <c r="E3121" s="334" t="s">
        <v>173</v>
      </c>
      <c r="F3121" s="306">
        <f t="shared" si="48"/>
        <v>4536.0384719999993</v>
      </c>
      <c r="G3121" s="335">
        <v>108.56</v>
      </c>
    </row>
    <row r="3122" spans="1:7" ht="15">
      <c r="A3122" s="334" t="s">
        <v>4952</v>
      </c>
      <c r="B3122" s="334" t="s">
        <v>4953</v>
      </c>
      <c r="C3122" s="218"/>
      <c r="D3122" s="218"/>
      <c r="E3122" s="334" t="s">
        <v>173</v>
      </c>
      <c r="F3122" s="306">
        <f t="shared" si="48"/>
        <v>5372.5481460000001</v>
      </c>
      <c r="G3122" s="335">
        <v>128.58000000000001</v>
      </c>
    </row>
    <row r="3123" spans="1:7" ht="15">
      <c r="A3123" s="334" t="s">
        <v>4954</v>
      </c>
      <c r="B3123" s="334" t="s">
        <v>4849</v>
      </c>
      <c r="C3123" s="218"/>
      <c r="D3123" s="218"/>
      <c r="E3123" s="334" t="s">
        <v>173</v>
      </c>
      <c r="F3123" s="306">
        <f t="shared" si="48"/>
        <v>9291.0235319999992</v>
      </c>
      <c r="G3123" s="335">
        <v>222.36</v>
      </c>
    </row>
    <row r="3124" spans="1:7" ht="15">
      <c r="A3124" s="334" t="s">
        <v>4955</v>
      </c>
      <c r="B3124" s="334" t="s">
        <v>4956</v>
      </c>
      <c r="C3124" s="218"/>
      <c r="D3124" s="218"/>
      <c r="E3124" s="334" t="s">
        <v>173</v>
      </c>
      <c r="F3124" s="306">
        <f t="shared" si="48"/>
        <v>7742.5196099999994</v>
      </c>
      <c r="G3124" s="335">
        <v>185.3</v>
      </c>
    </row>
    <row r="3125" spans="1:7" ht="15">
      <c r="A3125" s="334" t="s">
        <v>22585</v>
      </c>
      <c r="B3125" s="334" t="s">
        <v>22586</v>
      </c>
      <c r="C3125" s="218"/>
      <c r="D3125" s="218"/>
      <c r="E3125" s="334" t="s">
        <v>173</v>
      </c>
      <c r="F3125" s="306">
        <f t="shared" si="48"/>
        <v>5443.1625990000002</v>
      </c>
      <c r="G3125" s="335">
        <v>130.27000000000001</v>
      </c>
    </row>
    <row r="3126" spans="1:7" ht="15">
      <c r="A3126" s="334" t="s">
        <v>4957</v>
      </c>
      <c r="B3126" s="334" t="s">
        <v>4958</v>
      </c>
      <c r="C3126" s="218"/>
      <c r="D3126" s="218"/>
      <c r="E3126" s="334" t="s">
        <v>173</v>
      </c>
      <c r="F3126" s="306">
        <f t="shared" si="48"/>
        <v>1491.6780899999999</v>
      </c>
      <c r="G3126" s="335">
        <v>35.700000000000003</v>
      </c>
    </row>
    <row r="3127" spans="1:7" ht="15">
      <c r="A3127" s="334" t="s">
        <v>4959</v>
      </c>
      <c r="B3127" s="334" t="s">
        <v>4960</v>
      </c>
      <c r="C3127" s="218"/>
      <c r="D3127" s="218"/>
      <c r="E3127" s="334" t="s">
        <v>173</v>
      </c>
      <c r="F3127" s="306">
        <f t="shared" si="48"/>
        <v>930.52299899999991</v>
      </c>
      <c r="G3127" s="335">
        <v>22.27</v>
      </c>
    </row>
    <row r="3128" spans="1:7" ht="15">
      <c r="A3128" s="334" t="s">
        <v>4961</v>
      </c>
      <c r="B3128" s="334" t="s">
        <v>4962</v>
      </c>
      <c r="C3128" s="218"/>
      <c r="D3128" s="218"/>
      <c r="E3128" s="334" t="s">
        <v>173</v>
      </c>
      <c r="F3128" s="306">
        <f t="shared" si="48"/>
        <v>5.0140439999999993</v>
      </c>
      <c r="G3128" s="335">
        <v>0.12</v>
      </c>
    </row>
    <row r="3129" spans="1:7" ht="15">
      <c r="A3129" s="334" t="s">
        <v>4963</v>
      </c>
      <c r="B3129" s="334" t="s">
        <v>22587</v>
      </c>
      <c r="C3129" s="218"/>
      <c r="D3129" s="218"/>
      <c r="E3129" s="334" t="s">
        <v>173</v>
      </c>
      <c r="F3129" s="306">
        <f t="shared" si="48"/>
        <v>29.666426999999995</v>
      </c>
      <c r="G3129" s="335">
        <v>0.71</v>
      </c>
    </row>
    <row r="3130" spans="1:7" ht="15">
      <c r="A3130" s="334" t="s">
        <v>4964</v>
      </c>
      <c r="B3130" s="334" t="s">
        <v>22588</v>
      </c>
      <c r="C3130" s="218"/>
      <c r="D3130" s="218"/>
      <c r="E3130" s="334" t="s">
        <v>173</v>
      </c>
      <c r="F3130" s="306">
        <f t="shared" si="48"/>
        <v>29.666426999999995</v>
      </c>
      <c r="G3130" s="335">
        <v>0.71</v>
      </c>
    </row>
    <row r="3131" spans="1:7" ht="15">
      <c r="A3131" s="334" t="s">
        <v>4965</v>
      </c>
      <c r="B3131" s="334" t="s">
        <v>4966</v>
      </c>
      <c r="C3131" s="218"/>
      <c r="D3131" s="218"/>
      <c r="E3131" s="334" t="s">
        <v>173</v>
      </c>
      <c r="F3131" s="306">
        <f t="shared" si="48"/>
        <v>95.266835999999984</v>
      </c>
      <c r="G3131" s="335">
        <v>2.2799999999999998</v>
      </c>
    </row>
    <row r="3132" spans="1:7" ht="15">
      <c r="A3132" s="334" t="s">
        <v>4967</v>
      </c>
      <c r="B3132" s="334" t="s">
        <v>4968</v>
      </c>
      <c r="C3132" s="218"/>
      <c r="D3132" s="218"/>
      <c r="E3132" s="334" t="s">
        <v>173</v>
      </c>
      <c r="F3132" s="306">
        <f t="shared" si="48"/>
        <v>7.5210659999999994</v>
      </c>
      <c r="G3132" s="335">
        <v>0.18</v>
      </c>
    </row>
    <row r="3133" spans="1:7" ht="15">
      <c r="A3133" s="334" t="s">
        <v>4969</v>
      </c>
      <c r="B3133" s="334" t="s">
        <v>4970</v>
      </c>
      <c r="C3133" s="218"/>
      <c r="D3133" s="218"/>
      <c r="E3133" s="334" t="s">
        <v>173</v>
      </c>
      <c r="F3133" s="306">
        <f t="shared" si="48"/>
        <v>65.600408999999999</v>
      </c>
      <c r="G3133" s="335">
        <v>1.57</v>
      </c>
    </row>
    <row r="3134" spans="1:7" ht="15">
      <c r="A3134" s="334" t="s">
        <v>4971</v>
      </c>
      <c r="B3134" s="334" t="s">
        <v>4972</v>
      </c>
      <c r="C3134" s="218"/>
      <c r="D3134" s="218"/>
      <c r="E3134" s="334" t="s">
        <v>173</v>
      </c>
      <c r="F3134" s="306">
        <f t="shared" si="48"/>
        <v>91.506302999999988</v>
      </c>
      <c r="G3134" s="335">
        <v>2.19</v>
      </c>
    </row>
    <row r="3135" spans="1:7" ht="15">
      <c r="A3135" s="334" t="s">
        <v>4973</v>
      </c>
      <c r="B3135" s="334" t="s">
        <v>4974</v>
      </c>
      <c r="C3135" s="218"/>
      <c r="D3135" s="218"/>
      <c r="E3135" s="334" t="s">
        <v>23447</v>
      </c>
      <c r="F3135" s="306">
        <f t="shared" si="48"/>
        <v>63.093386999999993</v>
      </c>
      <c r="G3135" s="335">
        <v>1.51</v>
      </c>
    </row>
    <row r="3136" spans="1:7" ht="15">
      <c r="A3136" s="334" t="s">
        <v>4975</v>
      </c>
      <c r="B3136" s="334" t="s">
        <v>4976</v>
      </c>
      <c r="C3136" s="218"/>
      <c r="D3136" s="218"/>
      <c r="E3136" s="334" t="s">
        <v>23447</v>
      </c>
      <c r="F3136" s="306">
        <f t="shared" si="48"/>
        <v>71.032289999999989</v>
      </c>
      <c r="G3136" s="335">
        <v>1.7</v>
      </c>
    </row>
    <row r="3137" spans="1:7" ht="15">
      <c r="A3137" s="334" t="s">
        <v>4977</v>
      </c>
      <c r="B3137" s="334" t="s">
        <v>4978</v>
      </c>
      <c r="C3137" s="218"/>
      <c r="D3137" s="218"/>
      <c r="E3137" s="334" t="s">
        <v>173</v>
      </c>
      <c r="F3137" s="306">
        <f t="shared" si="48"/>
        <v>5197.89228</v>
      </c>
      <c r="G3137" s="335">
        <v>124.4</v>
      </c>
    </row>
    <row r="3138" spans="1:7" ht="15">
      <c r="A3138" s="334" t="s">
        <v>4979</v>
      </c>
      <c r="B3138" s="334" t="s">
        <v>4980</v>
      </c>
      <c r="C3138" s="218"/>
      <c r="D3138" s="218"/>
      <c r="E3138" s="334" t="s">
        <v>173</v>
      </c>
      <c r="F3138" s="306">
        <f t="shared" si="48"/>
        <v>5613.6400949999988</v>
      </c>
      <c r="G3138" s="335">
        <v>134.35</v>
      </c>
    </row>
    <row r="3139" spans="1:7" ht="15">
      <c r="A3139" s="334" t="s">
        <v>4981</v>
      </c>
      <c r="B3139" s="334" t="s">
        <v>4982</v>
      </c>
      <c r="C3139" s="218"/>
      <c r="D3139" s="218"/>
      <c r="E3139" s="334" t="s">
        <v>173</v>
      </c>
      <c r="F3139" s="306">
        <f t="shared" si="48"/>
        <v>4656.7933649999995</v>
      </c>
      <c r="G3139" s="335">
        <v>111.45</v>
      </c>
    </row>
    <row r="3140" spans="1:7" ht="15">
      <c r="A3140" s="334" t="s">
        <v>4983</v>
      </c>
      <c r="B3140" s="334" t="s">
        <v>4984</v>
      </c>
      <c r="C3140" s="218"/>
      <c r="D3140" s="218"/>
      <c r="E3140" s="334" t="s">
        <v>173</v>
      </c>
      <c r="F3140" s="306">
        <f t="shared" ref="F3140:F3203" si="49">G3140*$G$1</f>
        <v>2086.6779779999997</v>
      </c>
      <c r="G3140" s="335">
        <v>49.94</v>
      </c>
    </row>
    <row r="3141" spans="1:7" ht="15">
      <c r="A3141" s="334" t="s">
        <v>4985</v>
      </c>
      <c r="B3141" s="334" t="s">
        <v>4986</v>
      </c>
      <c r="C3141" s="218"/>
      <c r="D3141" s="218"/>
      <c r="E3141" s="334" t="s">
        <v>173</v>
      </c>
      <c r="F3141" s="306">
        <f t="shared" si="49"/>
        <v>2092.9455330000001</v>
      </c>
      <c r="G3141" s="335">
        <v>50.09</v>
      </c>
    </row>
    <row r="3142" spans="1:7" ht="15">
      <c r="A3142" s="334" t="s">
        <v>4987</v>
      </c>
      <c r="B3142" s="334" t="s">
        <v>4988</v>
      </c>
      <c r="C3142" s="218"/>
      <c r="D3142" s="218"/>
      <c r="E3142" s="334" t="s">
        <v>173</v>
      </c>
      <c r="F3142" s="306">
        <f t="shared" si="49"/>
        <v>9916.1076839999987</v>
      </c>
      <c r="G3142" s="335">
        <v>237.32</v>
      </c>
    </row>
    <row r="3143" spans="1:7" ht="15">
      <c r="A3143" s="334" t="s">
        <v>4989</v>
      </c>
      <c r="B3143" s="334" t="s">
        <v>4990</v>
      </c>
      <c r="C3143" s="218"/>
      <c r="D3143" s="218"/>
      <c r="E3143" s="334" t="s">
        <v>173</v>
      </c>
      <c r="F3143" s="306">
        <f t="shared" si="49"/>
        <v>4735.7645579999999</v>
      </c>
      <c r="G3143" s="335">
        <v>113.34</v>
      </c>
    </row>
    <row r="3144" spans="1:7" ht="15">
      <c r="A3144" s="334" t="s">
        <v>4991</v>
      </c>
      <c r="B3144" s="334" t="s">
        <v>4992</v>
      </c>
      <c r="C3144" s="218"/>
      <c r="D3144" s="218"/>
      <c r="E3144" s="334" t="s">
        <v>23447</v>
      </c>
      <c r="F3144" s="306">
        <f t="shared" si="49"/>
        <v>1891.1302619999997</v>
      </c>
      <c r="G3144" s="335">
        <v>45.26</v>
      </c>
    </row>
    <row r="3145" spans="1:7" ht="15">
      <c r="A3145" s="334" t="s">
        <v>4993</v>
      </c>
      <c r="B3145" s="334" t="s">
        <v>22589</v>
      </c>
      <c r="C3145" s="218"/>
      <c r="D3145" s="218"/>
      <c r="E3145" s="334" t="s">
        <v>173</v>
      </c>
      <c r="F3145" s="306">
        <f t="shared" si="49"/>
        <v>80.224703999999988</v>
      </c>
      <c r="G3145" s="335">
        <v>1.92</v>
      </c>
    </row>
    <row r="3146" spans="1:7" ht="15">
      <c r="A3146" s="334" t="s">
        <v>4994</v>
      </c>
      <c r="B3146" s="334" t="s">
        <v>4995</v>
      </c>
      <c r="C3146" s="218"/>
      <c r="D3146" s="218"/>
      <c r="E3146" s="334" t="s">
        <v>173</v>
      </c>
      <c r="F3146" s="306">
        <f t="shared" si="49"/>
        <v>454.60665599999999</v>
      </c>
      <c r="G3146" s="335">
        <v>10.88</v>
      </c>
    </row>
    <row r="3147" spans="1:7" ht="15">
      <c r="A3147" s="334" t="s">
        <v>4996</v>
      </c>
      <c r="B3147" s="334" t="s">
        <v>4997</v>
      </c>
      <c r="C3147" s="218"/>
      <c r="D3147" s="218"/>
      <c r="E3147" s="334" t="s">
        <v>173</v>
      </c>
      <c r="F3147" s="306">
        <f t="shared" si="49"/>
        <v>3302.5836479999998</v>
      </c>
      <c r="G3147" s="335">
        <v>79.040000000000006</v>
      </c>
    </row>
    <row r="3148" spans="1:7" ht="15">
      <c r="A3148" s="334" t="s">
        <v>4998</v>
      </c>
      <c r="B3148" s="334" t="s">
        <v>22590</v>
      </c>
      <c r="C3148" s="218"/>
      <c r="D3148" s="218"/>
      <c r="E3148" s="334" t="s">
        <v>173</v>
      </c>
      <c r="F3148" s="306">
        <f t="shared" si="49"/>
        <v>96.938183999999978</v>
      </c>
      <c r="G3148" s="335">
        <v>2.3199999999999998</v>
      </c>
    </row>
    <row r="3149" spans="1:7" ht="15">
      <c r="A3149" s="334" t="s">
        <v>22591</v>
      </c>
      <c r="B3149" s="334" t="s">
        <v>22592</v>
      </c>
      <c r="C3149" s="218"/>
      <c r="D3149" s="218"/>
      <c r="E3149" s="334" t="s">
        <v>173</v>
      </c>
      <c r="F3149" s="306">
        <f t="shared" si="49"/>
        <v>65.600408999999999</v>
      </c>
      <c r="G3149" s="335">
        <v>1.57</v>
      </c>
    </row>
    <row r="3150" spans="1:7" ht="15">
      <c r="A3150" s="334" t="s">
        <v>22593</v>
      </c>
      <c r="B3150" s="334" t="s">
        <v>22594</v>
      </c>
      <c r="C3150" s="218"/>
      <c r="D3150" s="218"/>
      <c r="E3150" s="334" t="s">
        <v>173</v>
      </c>
      <c r="F3150" s="306">
        <f t="shared" si="49"/>
        <v>2807.0289659999999</v>
      </c>
      <c r="G3150" s="335">
        <v>67.180000000000007</v>
      </c>
    </row>
    <row r="3151" spans="1:7" ht="15">
      <c r="A3151" s="334" t="s">
        <v>22595</v>
      </c>
      <c r="B3151" s="334" t="s">
        <v>22596</v>
      </c>
      <c r="C3151" s="218"/>
      <c r="D3151" s="218"/>
      <c r="E3151" s="334" t="s">
        <v>173</v>
      </c>
      <c r="F3151" s="306">
        <f t="shared" si="49"/>
        <v>41.783699999999996</v>
      </c>
      <c r="G3151" s="335">
        <v>1</v>
      </c>
    </row>
    <row r="3152" spans="1:7" ht="15">
      <c r="A3152" s="334" t="s">
        <v>22597</v>
      </c>
      <c r="B3152" s="334" t="s">
        <v>22598</v>
      </c>
      <c r="C3152" s="218"/>
      <c r="D3152" s="218"/>
      <c r="E3152" s="334" t="s">
        <v>173</v>
      </c>
      <c r="F3152" s="306">
        <f t="shared" si="49"/>
        <v>41.783699999999996</v>
      </c>
      <c r="G3152" s="335">
        <v>1</v>
      </c>
    </row>
    <row r="3153" spans="1:7" ht="15">
      <c r="A3153" s="334" t="s">
        <v>22599</v>
      </c>
      <c r="B3153" s="334" t="s">
        <v>22600</v>
      </c>
      <c r="C3153" s="218"/>
      <c r="D3153" s="218"/>
      <c r="E3153" s="334" t="s">
        <v>173</v>
      </c>
      <c r="F3153" s="306">
        <f t="shared" si="49"/>
        <v>41.783699999999996</v>
      </c>
      <c r="G3153" s="335">
        <v>1</v>
      </c>
    </row>
    <row r="3154" spans="1:7" ht="15">
      <c r="A3154" s="334" t="s">
        <v>22601</v>
      </c>
      <c r="B3154" s="334" t="s">
        <v>22602</v>
      </c>
      <c r="C3154" s="218"/>
      <c r="D3154" s="218"/>
      <c r="E3154" s="334" t="s">
        <v>173</v>
      </c>
      <c r="F3154" s="306">
        <f t="shared" si="49"/>
        <v>41.783699999999996</v>
      </c>
      <c r="G3154" s="335">
        <v>1</v>
      </c>
    </row>
    <row r="3155" spans="1:7" ht="15">
      <c r="A3155" s="334" t="s">
        <v>22603</v>
      </c>
      <c r="B3155" s="334" t="s">
        <v>22604</v>
      </c>
      <c r="C3155" s="218"/>
      <c r="D3155" s="218"/>
      <c r="E3155" s="334" t="s">
        <v>173</v>
      </c>
      <c r="F3155" s="306">
        <f t="shared" si="49"/>
        <v>41.783699999999996</v>
      </c>
      <c r="G3155" s="335">
        <v>1</v>
      </c>
    </row>
    <row r="3156" spans="1:7" ht="15">
      <c r="A3156" s="334" t="s">
        <v>22605</v>
      </c>
      <c r="B3156" s="334" t="s">
        <v>22606</v>
      </c>
      <c r="C3156" s="218"/>
      <c r="D3156" s="218"/>
      <c r="E3156" s="334" t="s">
        <v>173</v>
      </c>
      <c r="F3156" s="306">
        <f t="shared" si="49"/>
        <v>41.783699999999996</v>
      </c>
      <c r="G3156" s="335">
        <v>1</v>
      </c>
    </row>
    <row r="3157" spans="1:7" ht="15">
      <c r="A3157" s="334" t="s">
        <v>4999</v>
      </c>
      <c r="B3157" s="334" t="s">
        <v>22607</v>
      </c>
      <c r="C3157" s="218"/>
      <c r="D3157" s="218"/>
      <c r="E3157" s="334" t="s">
        <v>173</v>
      </c>
      <c r="F3157" s="306">
        <f t="shared" si="49"/>
        <v>7135.8202859999992</v>
      </c>
      <c r="G3157" s="335">
        <v>170.78</v>
      </c>
    </row>
    <row r="3158" spans="1:7" ht="15">
      <c r="A3158" s="334" t="s">
        <v>5000</v>
      </c>
      <c r="B3158" s="334" t="s">
        <v>5001</v>
      </c>
      <c r="C3158" s="218"/>
      <c r="D3158" s="218"/>
      <c r="E3158" s="334" t="s">
        <v>23447</v>
      </c>
      <c r="F3158" s="306">
        <f t="shared" si="49"/>
        <v>239.00276399999996</v>
      </c>
      <c r="G3158" s="335">
        <v>5.72</v>
      </c>
    </row>
    <row r="3159" spans="1:7" ht="15">
      <c r="A3159" s="334" t="s">
        <v>5002</v>
      </c>
      <c r="B3159" s="334" t="s">
        <v>5003</v>
      </c>
      <c r="C3159" s="218"/>
      <c r="D3159" s="218"/>
      <c r="E3159" s="334" t="s">
        <v>23447</v>
      </c>
      <c r="F3159" s="306">
        <f t="shared" si="49"/>
        <v>358.50414599999999</v>
      </c>
      <c r="G3159" s="335">
        <v>8.58</v>
      </c>
    </row>
    <row r="3160" spans="1:7" ht="15">
      <c r="A3160" s="334" t="s">
        <v>5004</v>
      </c>
      <c r="B3160" s="334" t="s">
        <v>5005</v>
      </c>
      <c r="C3160" s="218"/>
      <c r="D3160" s="218"/>
      <c r="E3160" s="334" t="s">
        <v>23447</v>
      </c>
      <c r="F3160" s="306">
        <f t="shared" si="49"/>
        <v>454.60665599999999</v>
      </c>
      <c r="G3160" s="335">
        <v>10.88</v>
      </c>
    </row>
    <row r="3161" spans="1:7" ht="15">
      <c r="A3161" s="334" t="s">
        <v>5006</v>
      </c>
      <c r="B3161" s="334" t="s">
        <v>5007</v>
      </c>
      <c r="C3161" s="218"/>
      <c r="D3161" s="218"/>
      <c r="E3161" s="334" t="s">
        <v>173</v>
      </c>
      <c r="F3161" s="306">
        <f t="shared" si="49"/>
        <v>278.69727899999998</v>
      </c>
      <c r="G3161" s="335">
        <v>6.67</v>
      </c>
    </row>
    <row r="3162" spans="1:7" ht="15">
      <c r="A3162" s="334" t="s">
        <v>5008</v>
      </c>
      <c r="B3162" s="334" t="s">
        <v>5009</v>
      </c>
      <c r="C3162" s="218"/>
      <c r="D3162" s="218"/>
      <c r="E3162" s="334" t="s">
        <v>173</v>
      </c>
      <c r="F3162" s="306">
        <f t="shared" si="49"/>
        <v>278.69727899999998</v>
      </c>
      <c r="G3162" s="335">
        <v>6.67</v>
      </c>
    </row>
    <row r="3163" spans="1:7" ht="15">
      <c r="A3163" s="334" t="s">
        <v>5010</v>
      </c>
      <c r="B3163" s="334" t="s">
        <v>5011</v>
      </c>
      <c r="C3163" s="218"/>
      <c r="D3163" s="218"/>
      <c r="E3163" s="334" t="s">
        <v>173</v>
      </c>
      <c r="F3163" s="306">
        <f t="shared" si="49"/>
        <v>278.69727899999998</v>
      </c>
      <c r="G3163" s="335">
        <v>6.67</v>
      </c>
    </row>
    <row r="3164" spans="1:7" ht="15">
      <c r="A3164" s="334" t="s">
        <v>5012</v>
      </c>
      <c r="B3164" s="334" t="s">
        <v>5013</v>
      </c>
      <c r="C3164" s="218"/>
      <c r="D3164" s="218"/>
      <c r="E3164" s="334" t="s">
        <v>173</v>
      </c>
      <c r="F3164" s="306">
        <f t="shared" si="49"/>
        <v>331.76257799999996</v>
      </c>
      <c r="G3164" s="335">
        <v>7.94</v>
      </c>
    </row>
    <row r="3165" spans="1:7" ht="15">
      <c r="A3165" s="334" t="s">
        <v>5014</v>
      </c>
      <c r="B3165" s="334" t="s">
        <v>5015</v>
      </c>
      <c r="C3165" s="218"/>
      <c r="D3165" s="218"/>
      <c r="E3165" s="334" t="s">
        <v>173</v>
      </c>
      <c r="F3165" s="306">
        <f t="shared" si="49"/>
        <v>11.281599</v>
      </c>
      <c r="G3165" s="335">
        <v>0.27</v>
      </c>
    </row>
    <row r="3166" spans="1:7" ht="15">
      <c r="A3166" s="334" t="s">
        <v>5016</v>
      </c>
      <c r="B3166" s="334" t="s">
        <v>5017</v>
      </c>
      <c r="C3166" s="218"/>
      <c r="D3166" s="218"/>
      <c r="E3166" s="334" t="s">
        <v>173</v>
      </c>
      <c r="F3166" s="306">
        <f t="shared" si="49"/>
        <v>55.572320999999995</v>
      </c>
      <c r="G3166" s="335">
        <v>1.33</v>
      </c>
    </row>
    <row r="3167" spans="1:7" ht="15">
      <c r="A3167" s="334" t="s">
        <v>5018</v>
      </c>
      <c r="B3167" s="334" t="s">
        <v>5019</v>
      </c>
      <c r="C3167" s="218"/>
      <c r="D3167" s="218"/>
      <c r="E3167" s="334" t="s">
        <v>173</v>
      </c>
      <c r="F3167" s="306">
        <f t="shared" si="49"/>
        <v>1578.170349</v>
      </c>
      <c r="G3167" s="335">
        <v>37.770000000000003</v>
      </c>
    </row>
    <row r="3168" spans="1:7" ht="15">
      <c r="A3168" s="334" t="s">
        <v>5020</v>
      </c>
      <c r="B3168" s="334" t="s">
        <v>5021</v>
      </c>
      <c r="C3168" s="218"/>
      <c r="D3168" s="218"/>
      <c r="E3168" s="334" t="s">
        <v>173</v>
      </c>
      <c r="F3168" s="306">
        <f t="shared" si="49"/>
        <v>4772.5342139999993</v>
      </c>
      <c r="G3168" s="335">
        <v>114.22</v>
      </c>
    </row>
    <row r="3169" spans="1:7" ht="15">
      <c r="A3169" s="334" t="s">
        <v>5022</v>
      </c>
      <c r="B3169" s="334" t="s">
        <v>5023</v>
      </c>
      <c r="C3169" s="218"/>
      <c r="D3169" s="218"/>
      <c r="E3169" s="334" t="s">
        <v>173</v>
      </c>
      <c r="F3169" s="306">
        <f t="shared" si="49"/>
        <v>2079.5747489999999</v>
      </c>
      <c r="G3169" s="335">
        <v>49.77</v>
      </c>
    </row>
    <row r="3170" spans="1:7" ht="15">
      <c r="A3170" s="334" t="s">
        <v>5024</v>
      </c>
      <c r="B3170" s="334" t="s">
        <v>5025</v>
      </c>
      <c r="C3170" s="218"/>
      <c r="D3170" s="218"/>
      <c r="E3170" s="334" t="s">
        <v>173</v>
      </c>
      <c r="F3170" s="306">
        <f t="shared" si="49"/>
        <v>414.07646699999998</v>
      </c>
      <c r="G3170" s="335">
        <v>9.91</v>
      </c>
    </row>
    <row r="3171" spans="1:7" ht="15">
      <c r="A3171" s="334" t="s">
        <v>5026</v>
      </c>
      <c r="B3171" s="334" t="s">
        <v>5027</v>
      </c>
      <c r="C3171" s="218"/>
      <c r="D3171" s="218"/>
      <c r="E3171" s="334" t="s">
        <v>173</v>
      </c>
      <c r="F3171" s="306">
        <f t="shared" si="49"/>
        <v>3641.0316179999995</v>
      </c>
      <c r="G3171" s="335">
        <v>87.14</v>
      </c>
    </row>
    <row r="3172" spans="1:7" ht="15">
      <c r="A3172" s="334" t="s">
        <v>5028</v>
      </c>
      <c r="B3172" s="334" t="s">
        <v>5029</v>
      </c>
      <c r="C3172" s="218"/>
      <c r="D3172" s="218"/>
      <c r="E3172" s="334" t="s">
        <v>173</v>
      </c>
      <c r="F3172" s="306">
        <f t="shared" si="49"/>
        <v>1886.1162179999999</v>
      </c>
      <c r="G3172" s="335">
        <v>45.14</v>
      </c>
    </row>
    <row r="3173" spans="1:7" ht="15">
      <c r="A3173" s="334" t="s">
        <v>5030</v>
      </c>
      <c r="B3173" s="334" t="s">
        <v>5031</v>
      </c>
      <c r="C3173" s="218"/>
      <c r="D3173" s="218"/>
      <c r="E3173" s="334" t="s">
        <v>173</v>
      </c>
      <c r="F3173" s="306">
        <f t="shared" si="49"/>
        <v>2540.8667969999997</v>
      </c>
      <c r="G3173" s="335">
        <v>60.81</v>
      </c>
    </row>
    <row r="3174" spans="1:7" ht="15">
      <c r="A3174" s="334" t="s">
        <v>5032</v>
      </c>
      <c r="B3174" s="334" t="s">
        <v>5033</v>
      </c>
      <c r="C3174" s="218"/>
      <c r="D3174" s="218"/>
      <c r="E3174" s="334" t="s">
        <v>173</v>
      </c>
      <c r="F3174" s="306">
        <f t="shared" si="49"/>
        <v>4.5962069999999997</v>
      </c>
      <c r="G3174" s="335">
        <v>0.11</v>
      </c>
    </row>
    <row r="3175" spans="1:7" ht="15">
      <c r="A3175" s="334" t="s">
        <v>5034</v>
      </c>
      <c r="B3175" s="334" t="s">
        <v>5035</v>
      </c>
      <c r="C3175" s="218"/>
      <c r="D3175" s="218"/>
      <c r="E3175" s="334" t="s">
        <v>173</v>
      </c>
      <c r="F3175" s="306">
        <f t="shared" si="49"/>
        <v>303.76749899999993</v>
      </c>
      <c r="G3175" s="335">
        <v>7.27</v>
      </c>
    </row>
    <row r="3176" spans="1:7" ht="15">
      <c r="A3176" s="334" t="s">
        <v>5036</v>
      </c>
      <c r="B3176" s="334" t="s">
        <v>5037</v>
      </c>
      <c r="C3176" s="218"/>
      <c r="D3176" s="218"/>
      <c r="E3176" s="334" t="s">
        <v>173</v>
      </c>
      <c r="F3176" s="306">
        <f t="shared" si="49"/>
        <v>804.75406199999998</v>
      </c>
      <c r="G3176" s="335">
        <v>19.260000000000002</v>
      </c>
    </row>
    <row r="3177" spans="1:7" ht="15">
      <c r="A3177" s="334" t="s">
        <v>5038</v>
      </c>
      <c r="B3177" s="334" t="s">
        <v>5039</v>
      </c>
      <c r="C3177" s="218"/>
      <c r="D3177" s="218"/>
      <c r="E3177" s="334" t="s">
        <v>173</v>
      </c>
      <c r="F3177" s="306">
        <f t="shared" si="49"/>
        <v>573.27236399999992</v>
      </c>
      <c r="G3177" s="335">
        <v>13.72</v>
      </c>
    </row>
    <row r="3178" spans="1:7" ht="15">
      <c r="A3178" s="334" t="s">
        <v>5040</v>
      </c>
      <c r="B3178" s="334" t="s">
        <v>5041</v>
      </c>
      <c r="C3178" s="218"/>
      <c r="D3178" s="218"/>
      <c r="E3178" s="334" t="s">
        <v>173</v>
      </c>
      <c r="F3178" s="306">
        <f t="shared" si="49"/>
        <v>18.802664999999998</v>
      </c>
      <c r="G3178" s="335">
        <v>0.45</v>
      </c>
    </row>
    <row r="3179" spans="1:7" ht="15">
      <c r="A3179" s="334" t="s">
        <v>5042</v>
      </c>
      <c r="B3179" s="334" t="s">
        <v>5043</v>
      </c>
      <c r="C3179" s="218"/>
      <c r="D3179" s="218"/>
      <c r="E3179" s="334" t="s">
        <v>173</v>
      </c>
      <c r="F3179" s="306">
        <f t="shared" si="49"/>
        <v>2420.5297409999998</v>
      </c>
      <c r="G3179" s="335">
        <v>57.93</v>
      </c>
    </row>
    <row r="3180" spans="1:7" ht="15">
      <c r="A3180" s="334" t="s">
        <v>5044</v>
      </c>
      <c r="B3180" s="334" t="s">
        <v>5045</v>
      </c>
      <c r="C3180" s="218"/>
      <c r="D3180" s="218"/>
      <c r="E3180" s="334" t="s">
        <v>23447</v>
      </c>
      <c r="F3180" s="306">
        <f t="shared" si="49"/>
        <v>40.948025999999999</v>
      </c>
      <c r="G3180" s="335">
        <v>0.98</v>
      </c>
    </row>
    <row r="3181" spans="1:7" ht="15">
      <c r="A3181" s="334" t="s">
        <v>5046</v>
      </c>
      <c r="B3181" s="334" t="s">
        <v>5047</v>
      </c>
      <c r="C3181" s="218"/>
      <c r="D3181" s="218"/>
      <c r="E3181" s="334" t="s">
        <v>23447</v>
      </c>
      <c r="F3181" s="306">
        <f t="shared" si="49"/>
        <v>70.196615999999992</v>
      </c>
      <c r="G3181" s="335">
        <v>1.68</v>
      </c>
    </row>
    <row r="3182" spans="1:7" ht="15">
      <c r="A3182" s="334" t="s">
        <v>5048</v>
      </c>
      <c r="B3182" s="334" t="s">
        <v>5049</v>
      </c>
      <c r="C3182" s="218"/>
      <c r="D3182" s="218"/>
      <c r="E3182" s="334" t="s">
        <v>173</v>
      </c>
      <c r="F3182" s="306">
        <f t="shared" si="49"/>
        <v>1013.672562</v>
      </c>
      <c r="G3182" s="335">
        <v>24.26</v>
      </c>
    </row>
    <row r="3183" spans="1:7" ht="15">
      <c r="A3183" s="334" t="s">
        <v>5050</v>
      </c>
      <c r="B3183" s="334" t="s">
        <v>5051</v>
      </c>
      <c r="C3183" s="218"/>
      <c r="D3183" s="218"/>
      <c r="E3183" s="334" t="s">
        <v>173</v>
      </c>
      <c r="F3183" s="306">
        <f t="shared" si="49"/>
        <v>4028.7843539999999</v>
      </c>
      <c r="G3183" s="335">
        <v>96.42</v>
      </c>
    </row>
    <row r="3184" spans="1:7" ht="15">
      <c r="A3184" s="334" t="s">
        <v>5052</v>
      </c>
      <c r="B3184" s="334" t="s">
        <v>5053</v>
      </c>
      <c r="C3184" s="218"/>
      <c r="D3184" s="218"/>
      <c r="E3184" s="334" t="s">
        <v>173</v>
      </c>
      <c r="F3184" s="306">
        <f t="shared" si="49"/>
        <v>122.84407799999998</v>
      </c>
      <c r="G3184" s="335">
        <v>2.94</v>
      </c>
    </row>
    <row r="3185" spans="1:7" ht="15">
      <c r="A3185" s="334" t="s">
        <v>5054</v>
      </c>
      <c r="B3185" s="334" t="s">
        <v>5055</v>
      </c>
      <c r="C3185" s="218"/>
      <c r="D3185" s="218"/>
      <c r="E3185" s="334" t="s">
        <v>173</v>
      </c>
      <c r="F3185" s="306">
        <f t="shared" si="49"/>
        <v>1434.8522580000001</v>
      </c>
      <c r="G3185" s="335">
        <v>34.340000000000003</v>
      </c>
    </row>
    <row r="3186" spans="1:7" ht="15">
      <c r="A3186" s="334" t="s">
        <v>5056</v>
      </c>
      <c r="B3186" s="334" t="s">
        <v>5057</v>
      </c>
      <c r="C3186" s="218"/>
      <c r="D3186" s="218"/>
      <c r="E3186" s="334" t="s">
        <v>173</v>
      </c>
      <c r="F3186" s="306">
        <f t="shared" si="49"/>
        <v>4046.3335079999997</v>
      </c>
      <c r="G3186" s="335">
        <v>96.84</v>
      </c>
    </row>
    <row r="3187" spans="1:7" ht="15">
      <c r="A3187" s="334" t="s">
        <v>5058</v>
      </c>
      <c r="B3187" s="334" t="s">
        <v>5059</v>
      </c>
      <c r="C3187" s="218"/>
      <c r="D3187" s="218"/>
      <c r="E3187" s="334" t="s">
        <v>173</v>
      </c>
      <c r="F3187" s="306">
        <f t="shared" si="49"/>
        <v>355.99712399999993</v>
      </c>
      <c r="G3187" s="335">
        <v>8.52</v>
      </c>
    </row>
    <row r="3188" spans="1:7" ht="15">
      <c r="A3188" s="334" t="s">
        <v>5060</v>
      </c>
      <c r="B3188" s="334" t="s">
        <v>5061</v>
      </c>
      <c r="C3188" s="218"/>
      <c r="D3188" s="218"/>
      <c r="E3188" s="334" t="s">
        <v>173</v>
      </c>
      <c r="F3188" s="306">
        <f t="shared" si="49"/>
        <v>15.459968999999999</v>
      </c>
      <c r="G3188" s="335">
        <v>0.37</v>
      </c>
    </row>
    <row r="3189" spans="1:7" ht="15">
      <c r="A3189" s="334" t="s">
        <v>5062</v>
      </c>
      <c r="B3189" s="334" t="s">
        <v>5063</v>
      </c>
      <c r="C3189" s="218"/>
      <c r="D3189" s="218"/>
      <c r="E3189" s="334" t="s">
        <v>173</v>
      </c>
      <c r="F3189" s="306">
        <f t="shared" si="49"/>
        <v>15.459968999999999</v>
      </c>
      <c r="G3189" s="335">
        <v>0.37</v>
      </c>
    </row>
    <row r="3190" spans="1:7" ht="15">
      <c r="A3190" s="334" t="s">
        <v>5064</v>
      </c>
      <c r="B3190" s="334" t="s">
        <v>5065</v>
      </c>
      <c r="C3190" s="218"/>
      <c r="D3190" s="218"/>
      <c r="E3190" s="334" t="s">
        <v>173</v>
      </c>
      <c r="F3190" s="306">
        <f t="shared" si="49"/>
        <v>38.441004</v>
      </c>
      <c r="G3190" s="335">
        <v>0.92</v>
      </c>
    </row>
    <row r="3191" spans="1:7" ht="15">
      <c r="A3191" s="334" t="s">
        <v>5066</v>
      </c>
      <c r="B3191" s="334" t="s">
        <v>5067</v>
      </c>
      <c r="C3191" s="218"/>
      <c r="D3191" s="218"/>
      <c r="E3191" s="334" t="s">
        <v>173</v>
      </c>
      <c r="F3191" s="306">
        <f t="shared" si="49"/>
        <v>5805.8451149999992</v>
      </c>
      <c r="G3191" s="335">
        <v>138.94999999999999</v>
      </c>
    </row>
    <row r="3192" spans="1:7" ht="15">
      <c r="A3192" s="334" t="s">
        <v>5068</v>
      </c>
      <c r="B3192" s="334" t="s">
        <v>5069</v>
      </c>
      <c r="C3192" s="218"/>
      <c r="D3192" s="218"/>
      <c r="E3192" s="334" t="s">
        <v>173</v>
      </c>
      <c r="F3192" s="306">
        <f t="shared" si="49"/>
        <v>140.811069</v>
      </c>
      <c r="G3192" s="335">
        <v>3.37</v>
      </c>
    </row>
    <row r="3193" spans="1:7" ht="15">
      <c r="A3193" s="334" t="s">
        <v>5070</v>
      </c>
      <c r="B3193" s="334" t="s">
        <v>5071</v>
      </c>
      <c r="C3193" s="218"/>
      <c r="D3193" s="218"/>
      <c r="E3193" s="334" t="s">
        <v>173</v>
      </c>
      <c r="F3193" s="306">
        <f t="shared" si="49"/>
        <v>102.370065</v>
      </c>
      <c r="G3193" s="335">
        <v>2.4500000000000002</v>
      </c>
    </row>
    <row r="3194" spans="1:7" ht="15">
      <c r="A3194" s="334" t="s">
        <v>5072</v>
      </c>
      <c r="B3194" s="334" t="s">
        <v>5073</v>
      </c>
      <c r="C3194" s="218"/>
      <c r="D3194" s="218"/>
      <c r="E3194" s="334" t="s">
        <v>173</v>
      </c>
      <c r="F3194" s="306">
        <f t="shared" si="49"/>
        <v>70.614452999999997</v>
      </c>
      <c r="G3194" s="335">
        <v>1.69</v>
      </c>
    </row>
    <row r="3195" spans="1:7" ht="15">
      <c r="A3195" s="334" t="s">
        <v>5074</v>
      </c>
      <c r="B3195" s="334" t="s">
        <v>5075</v>
      </c>
      <c r="C3195" s="218"/>
      <c r="D3195" s="218"/>
      <c r="E3195" s="334" t="s">
        <v>173</v>
      </c>
      <c r="F3195" s="306">
        <f t="shared" si="49"/>
        <v>4981.870551</v>
      </c>
      <c r="G3195" s="335">
        <v>119.23</v>
      </c>
    </row>
    <row r="3196" spans="1:7" ht="15">
      <c r="A3196" s="334" t="s">
        <v>5076</v>
      </c>
      <c r="B3196" s="334" t="s">
        <v>5077</v>
      </c>
      <c r="C3196" s="218"/>
      <c r="D3196" s="218"/>
      <c r="E3196" s="334" t="s">
        <v>173</v>
      </c>
      <c r="F3196" s="306">
        <f t="shared" si="49"/>
        <v>2623.5985229999997</v>
      </c>
      <c r="G3196" s="335">
        <v>62.79</v>
      </c>
    </row>
    <row r="3197" spans="1:7" ht="15">
      <c r="A3197" s="334" t="s">
        <v>5078</v>
      </c>
      <c r="B3197" s="334" t="s">
        <v>5079</v>
      </c>
      <c r="C3197" s="218"/>
      <c r="D3197" s="218"/>
      <c r="E3197" s="334" t="s">
        <v>173</v>
      </c>
      <c r="F3197" s="306">
        <f t="shared" si="49"/>
        <v>106.54843499999998</v>
      </c>
      <c r="G3197" s="335">
        <v>2.5499999999999998</v>
      </c>
    </row>
    <row r="3198" spans="1:7" ht="15">
      <c r="A3198" s="334" t="s">
        <v>5080</v>
      </c>
      <c r="B3198" s="334" t="s">
        <v>5081</v>
      </c>
      <c r="C3198" s="218"/>
      <c r="D3198" s="218"/>
      <c r="E3198" s="334" t="s">
        <v>3584</v>
      </c>
      <c r="F3198" s="306">
        <f t="shared" si="49"/>
        <v>778.43033099999991</v>
      </c>
      <c r="G3198" s="335">
        <v>18.63</v>
      </c>
    </row>
    <row r="3199" spans="1:7" ht="15">
      <c r="A3199" s="334" t="s">
        <v>5082</v>
      </c>
      <c r="B3199" s="334" t="s">
        <v>5083</v>
      </c>
      <c r="C3199" s="218"/>
      <c r="D3199" s="218"/>
      <c r="E3199" s="334" t="s">
        <v>173</v>
      </c>
      <c r="F3199" s="306">
        <f t="shared" si="49"/>
        <v>43.872884999999997</v>
      </c>
      <c r="G3199" s="335">
        <v>1.05</v>
      </c>
    </row>
    <row r="3200" spans="1:7" ht="15">
      <c r="A3200" s="334" t="s">
        <v>5084</v>
      </c>
      <c r="B3200" s="334" t="s">
        <v>5085</v>
      </c>
      <c r="C3200" s="218"/>
      <c r="D3200" s="218"/>
      <c r="E3200" s="334" t="s">
        <v>173</v>
      </c>
      <c r="F3200" s="306">
        <f t="shared" si="49"/>
        <v>35.098307999999996</v>
      </c>
      <c r="G3200" s="335">
        <v>0.84</v>
      </c>
    </row>
    <row r="3201" spans="1:7" ht="15">
      <c r="A3201" s="334" t="s">
        <v>5086</v>
      </c>
      <c r="B3201" s="334" t="s">
        <v>5087</v>
      </c>
      <c r="C3201" s="218"/>
      <c r="D3201" s="218"/>
      <c r="E3201" s="334" t="s">
        <v>173</v>
      </c>
      <c r="F3201" s="306">
        <f t="shared" si="49"/>
        <v>35.098307999999996</v>
      </c>
      <c r="G3201" s="335">
        <v>0.84</v>
      </c>
    </row>
    <row r="3202" spans="1:7" ht="15">
      <c r="A3202" s="334" t="s">
        <v>5088</v>
      </c>
      <c r="B3202" s="334" t="s">
        <v>5089</v>
      </c>
      <c r="C3202" s="218"/>
      <c r="D3202" s="218"/>
      <c r="E3202" s="334" t="s">
        <v>173</v>
      </c>
      <c r="F3202" s="306">
        <f t="shared" si="49"/>
        <v>39.276677999999997</v>
      </c>
      <c r="G3202" s="335">
        <v>0.94</v>
      </c>
    </row>
    <row r="3203" spans="1:7" ht="15">
      <c r="A3203" s="334" t="s">
        <v>5090</v>
      </c>
      <c r="B3203" s="334" t="s">
        <v>5091</v>
      </c>
      <c r="C3203" s="218"/>
      <c r="D3203" s="218"/>
      <c r="E3203" s="334" t="s">
        <v>173</v>
      </c>
      <c r="F3203" s="306">
        <f t="shared" si="49"/>
        <v>147.49646099999998</v>
      </c>
      <c r="G3203" s="335">
        <v>3.53</v>
      </c>
    </row>
    <row r="3204" spans="1:7" ht="15">
      <c r="A3204" s="334" t="s">
        <v>22608</v>
      </c>
      <c r="B3204" s="334" t="s">
        <v>22609</v>
      </c>
      <c r="C3204" s="218"/>
      <c r="D3204" s="218"/>
      <c r="E3204" s="334" t="s">
        <v>173</v>
      </c>
      <c r="F3204" s="306">
        <f t="shared" ref="F3204:F3267" si="50">G3204*$G$1</f>
        <v>889.15713599999992</v>
      </c>
      <c r="G3204" s="335">
        <v>21.28</v>
      </c>
    </row>
    <row r="3205" spans="1:7" ht="15">
      <c r="A3205" s="334" t="s">
        <v>22610</v>
      </c>
      <c r="B3205" s="334" t="s">
        <v>22611</v>
      </c>
      <c r="C3205" s="218"/>
      <c r="D3205" s="218"/>
      <c r="E3205" s="334" t="s">
        <v>173</v>
      </c>
      <c r="F3205" s="306">
        <f t="shared" si="50"/>
        <v>1470.3684029999997</v>
      </c>
      <c r="G3205" s="335">
        <v>35.19</v>
      </c>
    </row>
    <row r="3206" spans="1:7" ht="15">
      <c r="A3206" s="334" t="s">
        <v>22612</v>
      </c>
      <c r="B3206" s="334" t="s">
        <v>22613</v>
      </c>
      <c r="C3206" s="218"/>
      <c r="D3206" s="218"/>
      <c r="E3206" s="334" t="s">
        <v>173</v>
      </c>
      <c r="F3206" s="306">
        <f t="shared" si="50"/>
        <v>77.717681999999996</v>
      </c>
      <c r="G3206" s="335">
        <v>1.86</v>
      </c>
    </row>
    <row r="3207" spans="1:7" ht="15">
      <c r="A3207" s="334" t="s">
        <v>22614</v>
      </c>
      <c r="B3207" s="334" t="s">
        <v>22615</v>
      </c>
      <c r="C3207" s="218"/>
      <c r="D3207" s="218"/>
      <c r="E3207" s="334" t="s">
        <v>173</v>
      </c>
      <c r="F3207" s="306">
        <f t="shared" si="50"/>
        <v>13.370783999999999</v>
      </c>
      <c r="G3207" s="335">
        <v>0.32</v>
      </c>
    </row>
    <row r="3208" spans="1:7" ht="15">
      <c r="A3208" s="334" t="s">
        <v>5092</v>
      </c>
      <c r="B3208" s="334" t="s">
        <v>5093</v>
      </c>
      <c r="C3208" s="218"/>
      <c r="D3208" s="218"/>
      <c r="E3208" s="334" t="s">
        <v>173</v>
      </c>
      <c r="F3208" s="306">
        <f t="shared" si="50"/>
        <v>1632.4891589999997</v>
      </c>
      <c r="G3208" s="335">
        <v>39.07</v>
      </c>
    </row>
    <row r="3209" spans="1:7" ht="15">
      <c r="A3209" s="334" t="s">
        <v>5094</v>
      </c>
      <c r="B3209" s="334" t="s">
        <v>5095</v>
      </c>
      <c r="C3209" s="218"/>
      <c r="D3209" s="218"/>
      <c r="E3209" s="334" t="s">
        <v>173</v>
      </c>
      <c r="F3209" s="306">
        <f t="shared" si="50"/>
        <v>4483.8088469999993</v>
      </c>
      <c r="G3209" s="335">
        <v>107.31</v>
      </c>
    </row>
    <row r="3210" spans="1:7" ht="15">
      <c r="A3210" s="334" t="s">
        <v>5096</v>
      </c>
      <c r="B3210" s="334" t="s">
        <v>5097</v>
      </c>
      <c r="C3210" s="218"/>
      <c r="D3210" s="218"/>
      <c r="E3210" s="334" t="s">
        <v>173</v>
      </c>
      <c r="F3210" s="306">
        <f t="shared" si="50"/>
        <v>153.34617899999998</v>
      </c>
      <c r="G3210" s="335">
        <v>3.67</v>
      </c>
    </row>
    <row r="3211" spans="1:7" ht="15">
      <c r="A3211" s="334" t="s">
        <v>5098</v>
      </c>
      <c r="B3211" s="334" t="s">
        <v>5099</v>
      </c>
      <c r="C3211" s="218"/>
      <c r="D3211" s="218"/>
      <c r="E3211" s="334" t="s">
        <v>173</v>
      </c>
      <c r="F3211" s="306">
        <f t="shared" si="50"/>
        <v>151.25699399999999</v>
      </c>
      <c r="G3211" s="335">
        <v>3.62</v>
      </c>
    </row>
    <row r="3212" spans="1:7" ht="15">
      <c r="A3212" s="334" t="s">
        <v>5100</v>
      </c>
      <c r="B3212" s="334" t="s">
        <v>5101</v>
      </c>
      <c r="C3212" s="218"/>
      <c r="D3212" s="218"/>
      <c r="E3212" s="334" t="s">
        <v>173</v>
      </c>
      <c r="F3212" s="306">
        <f t="shared" si="50"/>
        <v>4879.082648999999</v>
      </c>
      <c r="G3212" s="335">
        <v>116.77</v>
      </c>
    </row>
    <row r="3213" spans="1:7" ht="15">
      <c r="A3213" s="334" t="s">
        <v>5102</v>
      </c>
      <c r="B3213" s="334" t="s">
        <v>5103</v>
      </c>
      <c r="C3213" s="218"/>
      <c r="D3213" s="218"/>
      <c r="E3213" s="334" t="s">
        <v>173</v>
      </c>
      <c r="F3213" s="306">
        <f t="shared" si="50"/>
        <v>4653.4506689999998</v>
      </c>
      <c r="G3213" s="335">
        <v>111.37</v>
      </c>
    </row>
    <row r="3214" spans="1:7" ht="15">
      <c r="A3214" s="334" t="s">
        <v>5104</v>
      </c>
      <c r="B3214" s="334" t="s">
        <v>5105</v>
      </c>
      <c r="C3214" s="218"/>
      <c r="D3214" s="218"/>
      <c r="E3214" s="334" t="s">
        <v>173</v>
      </c>
      <c r="F3214" s="306">
        <f t="shared" si="50"/>
        <v>671.88189599999987</v>
      </c>
      <c r="G3214" s="335">
        <v>16.079999999999998</v>
      </c>
    </row>
    <row r="3215" spans="1:7" ht="15">
      <c r="A3215" s="334" t="s">
        <v>5106</v>
      </c>
      <c r="B3215" s="334" t="s">
        <v>5107</v>
      </c>
      <c r="C3215" s="218"/>
      <c r="D3215" s="218"/>
      <c r="E3215" s="334" t="s">
        <v>23447</v>
      </c>
      <c r="F3215" s="306">
        <f t="shared" si="50"/>
        <v>608.37067200000001</v>
      </c>
      <c r="G3215" s="335">
        <v>14.56</v>
      </c>
    </row>
    <row r="3216" spans="1:7" ht="15">
      <c r="A3216" s="334" t="s">
        <v>22616</v>
      </c>
      <c r="B3216" s="334" t="s">
        <v>22617</v>
      </c>
      <c r="C3216" s="218"/>
      <c r="D3216" s="218"/>
      <c r="E3216" s="334" t="s">
        <v>173</v>
      </c>
      <c r="F3216" s="306">
        <f t="shared" si="50"/>
        <v>6849.6019409999999</v>
      </c>
      <c r="G3216" s="335">
        <v>163.93</v>
      </c>
    </row>
    <row r="3217" spans="1:7" ht="15">
      <c r="A3217" s="334" t="s">
        <v>5108</v>
      </c>
      <c r="B3217" s="334" t="s">
        <v>5109</v>
      </c>
      <c r="C3217" s="218"/>
      <c r="D3217" s="218"/>
      <c r="E3217" s="334" t="s">
        <v>173</v>
      </c>
      <c r="F3217" s="306">
        <f t="shared" si="50"/>
        <v>3519.4410509999998</v>
      </c>
      <c r="G3217" s="335">
        <v>84.23</v>
      </c>
    </row>
    <row r="3218" spans="1:7" ht="15">
      <c r="A3218" s="334" t="s">
        <v>5110</v>
      </c>
      <c r="B3218" s="334" t="s">
        <v>5111</v>
      </c>
      <c r="C3218" s="218"/>
      <c r="D3218" s="218"/>
      <c r="E3218" s="334" t="s">
        <v>173</v>
      </c>
      <c r="F3218" s="306">
        <f t="shared" si="50"/>
        <v>3201.0492569999997</v>
      </c>
      <c r="G3218" s="335">
        <v>76.61</v>
      </c>
    </row>
    <row r="3219" spans="1:7" ht="15">
      <c r="A3219" s="334" t="s">
        <v>5112</v>
      </c>
      <c r="B3219" s="334" t="s">
        <v>5113</v>
      </c>
      <c r="C3219" s="218"/>
      <c r="D3219" s="218"/>
      <c r="E3219" s="334" t="s">
        <v>173</v>
      </c>
      <c r="F3219" s="306">
        <f t="shared" si="50"/>
        <v>3368.6018939999999</v>
      </c>
      <c r="G3219" s="335">
        <v>80.62</v>
      </c>
    </row>
    <row r="3220" spans="1:7" ht="15">
      <c r="A3220" s="334" t="s">
        <v>5114</v>
      </c>
      <c r="B3220" s="334" t="s">
        <v>5115</v>
      </c>
      <c r="C3220" s="218"/>
      <c r="D3220" s="218"/>
      <c r="E3220" s="334" t="s">
        <v>173</v>
      </c>
      <c r="F3220" s="306">
        <f t="shared" si="50"/>
        <v>2753.1279929999996</v>
      </c>
      <c r="G3220" s="335">
        <v>65.89</v>
      </c>
    </row>
    <row r="3221" spans="1:7" ht="15">
      <c r="A3221" s="334" t="s">
        <v>5116</v>
      </c>
      <c r="B3221" s="334" t="s">
        <v>5117</v>
      </c>
      <c r="C3221" s="218"/>
      <c r="D3221" s="218"/>
      <c r="E3221" s="334" t="s">
        <v>173</v>
      </c>
      <c r="F3221" s="306">
        <f t="shared" si="50"/>
        <v>941.38676099999998</v>
      </c>
      <c r="G3221" s="335">
        <v>22.53</v>
      </c>
    </row>
    <row r="3222" spans="1:7" ht="15">
      <c r="A3222" s="334" t="s">
        <v>5118</v>
      </c>
      <c r="B3222" s="334" t="s">
        <v>5119</v>
      </c>
      <c r="C3222" s="218"/>
      <c r="D3222" s="218"/>
      <c r="E3222" s="334" t="s">
        <v>173</v>
      </c>
      <c r="F3222" s="306">
        <f t="shared" si="50"/>
        <v>3667.7731859999999</v>
      </c>
      <c r="G3222" s="335">
        <v>87.78</v>
      </c>
    </row>
    <row r="3223" spans="1:7" ht="15">
      <c r="A3223" s="334" t="s">
        <v>5120</v>
      </c>
      <c r="B3223" s="334" t="s">
        <v>5121</v>
      </c>
      <c r="C3223" s="218"/>
      <c r="D3223" s="218"/>
      <c r="E3223" s="334" t="s">
        <v>173</v>
      </c>
      <c r="F3223" s="306">
        <f t="shared" si="50"/>
        <v>3036.8393160000001</v>
      </c>
      <c r="G3223" s="335">
        <v>72.680000000000007</v>
      </c>
    </row>
    <row r="3224" spans="1:7" ht="15">
      <c r="A3224" s="334" t="s">
        <v>5122</v>
      </c>
      <c r="B3224" s="334" t="s">
        <v>5123</v>
      </c>
      <c r="C3224" s="218"/>
      <c r="D3224" s="218"/>
      <c r="E3224" s="334" t="s">
        <v>173</v>
      </c>
      <c r="F3224" s="306">
        <f t="shared" si="50"/>
        <v>796.39732199999992</v>
      </c>
      <c r="G3224" s="335">
        <v>19.059999999999999</v>
      </c>
    </row>
    <row r="3225" spans="1:7" ht="15">
      <c r="A3225" s="334" t="s">
        <v>5124</v>
      </c>
      <c r="B3225" s="334" t="s">
        <v>5125</v>
      </c>
      <c r="C3225" s="218"/>
      <c r="D3225" s="218"/>
      <c r="E3225" s="334" t="s">
        <v>173</v>
      </c>
      <c r="F3225" s="306">
        <f t="shared" si="50"/>
        <v>31.755611999999996</v>
      </c>
      <c r="G3225" s="335">
        <v>0.76</v>
      </c>
    </row>
    <row r="3226" spans="1:7" ht="15">
      <c r="A3226" s="334" t="s">
        <v>5126</v>
      </c>
      <c r="B3226" s="334" t="s">
        <v>5127</v>
      </c>
      <c r="C3226" s="218"/>
      <c r="D3226" s="218"/>
      <c r="E3226" s="334" t="s">
        <v>173</v>
      </c>
      <c r="F3226" s="306">
        <f t="shared" si="50"/>
        <v>22.981034999999999</v>
      </c>
      <c r="G3226" s="335">
        <v>0.55000000000000004</v>
      </c>
    </row>
    <row r="3227" spans="1:7" ht="15">
      <c r="A3227" s="334" t="s">
        <v>5128</v>
      </c>
      <c r="B3227" s="334" t="s">
        <v>5129</v>
      </c>
      <c r="C3227" s="218"/>
      <c r="D3227" s="218"/>
      <c r="E3227" s="334" t="s">
        <v>23447</v>
      </c>
      <c r="F3227" s="306">
        <f t="shared" si="50"/>
        <v>166.29912599999997</v>
      </c>
      <c r="G3227" s="335">
        <v>3.98</v>
      </c>
    </row>
    <row r="3228" spans="1:7" ht="15">
      <c r="A3228" s="334" t="s">
        <v>5130</v>
      </c>
      <c r="B3228" s="334" t="s">
        <v>5131</v>
      </c>
      <c r="C3228" s="218"/>
      <c r="D3228" s="218"/>
      <c r="E3228" s="334" t="s">
        <v>173</v>
      </c>
      <c r="F3228" s="306">
        <f t="shared" si="50"/>
        <v>131.61865499999999</v>
      </c>
      <c r="G3228" s="335">
        <v>3.15</v>
      </c>
    </row>
    <row r="3229" spans="1:7" ht="15">
      <c r="A3229" s="334" t="s">
        <v>5132</v>
      </c>
      <c r="B3229" s="334" t="s">
        <v>5133</v>
      </c>
      <c r="C3229" s="218"/>
      <c r="D3229" s="218"/>
      <c r="E3229" s="334" t="s">
        <v>173</v>
      </c>
      <c r="F3229" s="306">
        <f t="shared" si="50"/>
        <v>184.26611699999998</v>
      </c>
      <c r="G3229" s="335">
        <v>4.41</v>
      </c>
    </row>
    <row r="3230" spans="1:7" ht="15">
      <c r="A3230" s="334" t="s">
        <v>5134</v>
      </c>
      <c r="B3230" s="334" t="s">
        <v>5135</v>
      </c>
      <c r="C3230" s="218"/>
      <c r="D3230" s="218"/>
      <c r="E3230" s="334" t="s">
        <v>23447</v>
      </c>
      <c r="F3230" s="306">
        <f t="shared" si="50"/>
        <v>162.53859299999999</v>
      </c>
      <c r="G3230" s="335">
        <v>3.89</v>
      </c>
    </row>
    <row r="3231" spans="1:7" ht="15">
      <c r="A3231" s="334" t="s">
        <v>5136</v>
      </c>
      <c r="B3231" s="334" t="s">
        <v>5137</v>
      </c>
      <c r="C3231" s="218"/>
      <c r="D3231" s="218"/>
      <c r="E3231" s="334" t="s">
        <v>173</v>
      </c>
      <c r="F3231" s="306">
        <f t="shared" si="50"/>
        <v>22.145360999999998</v>
      </c>
      <c r="G3231" s="335">
        <v>0.53</v>
      </c>
    </row>
    <row r="3232" spans="1:7" ht="15">
      <c r="A3232" s="334" t="s">
        <v>5138</v>
      </c>
      <c r="B3232" s="334" t="s">
        <v>5135</v>
      </c>
      <c r="C3232" s="218"/>
      <c r="D3232" s="218"/>
      <c r="E3232" s="334" t="s">
        <v>173</v>
      </c>
      <c r="F3232" s="306">
        <f t="shared" si="50"/>
        <v>900.85657199999991</v>
      </c>
      <c r="G3232" s="335">
        <v>21.56</v>
      </c>
    </row>
    <row r="3233" spans="1:7" ht="15">
      <c r="A3233" s="334" t="s">
        <v>5139</v>
      </c>
      <c r="B3233" s="334" t="s">
        <v>5140</v>
      </c>
      <c r="C3233" s="218"/>
      <c r="D3233" s="218"/>
      <c r="E3233" s="334" t="s">
        <v>173</v>
      </c>
      <c r="F3233" s="306">
        <f t="shared" si="50"/>
        <v>2338.2158519999998</v>
      </c>
      <c r="G3233" s="335">
        <v>55.96</v>
      </c>
    </row>
    <row r="3234" spans="1:7" ht="15">
      <c r="A3234" s="334" t="s">
        <v>5141</v>
      </c>
      <c r="B3234" s="334" t="s">
        <v>5142</v>
      </c>
      <c r="C3234" s="218"/>
      <c r="D3234" s="218"/>
      <c r="E3234" s="334" t="s">
        <v>173</v>
      </c>
      <c r="F3234" s="306">
        <f t="shared" si="50"/>
        <v>85.238747999999987</v>
      </c>
      <c r="G3234" s="335">
        <v>2.04</v>
      </c>
    </row>
    <row r="3235" spans="1:7" ht="15">
      <c r="A3235" s="334" t="s">
        <v>5143</v>
      </c>
      <c r="B3235" s="334" t="s">
        <v>5144</v>
      </c>
      <c r="C3235" s="218"/>
      <c r="D3235" s="218"/>
      <c r="E3235" s="334" t="s">
        <v>173</v>
      </c>
      <c r="F3235" s="306">
        <f t="shared" si="50"/>
        <v>727.87205400000005</v>
      </c>
      <c r="G3235" s="335">
        <v>17.420000000000002</v>
      </c>
    </row>
    <row r="3236" spans="1:7" ht="15">
      <c r="A3236" s="334" t="s">
        <v>5145</v>
      </c>
      <c r="B3236" s="334" t="s">
        <v>5146</v>
      </c>
      <c r="C3236" s="218"/>
      <c r="D3236" s="218"/>
      <c r="E3236" s="334" t="s">
        <v>173</v>
      </c>
      <c r="F3236" s="306">
        <f t="shared" si="50"/>
        <v>1128.1598999999999</v>
      </c>
      <c r="G3236" s="335">
        <v>27</v>
      </c>
    </row>
    <row r="3237" spans="1:7" ht="15">
      <c r="A3237" s="334" t="s">
        <v>5147</v>
      </c>
      <c r="B3237" s="334" t="s">
        <v>5148</v>
      </c>
      <c r="C3237" s="218"/>
      <c r="D3237" s="218"/>
      <c r="E3237" s="334" t="s">
        <v>173</v>
      </c>
      <c r="F3237" s="306">
        <f t="shared" si="50"/>
        <v>1326.2146379999999</v>
      </c>
      <c r="G3237" s="335">
        <v>31.74</v>
      </c>
    </row>
    <row r="3238" spans="1:7" ht="15">
      <c r="A3238" s="334" t="s">
        <v>5149</v>
      </c>
      <c r="B3238" s="334" t="s">
        <v>5150</v>
      </c>
      <c r="C3238" s="218"/>
      <c r="D3238" s="218"/>
      <c r="E3238" s="334" t="s">
        <v>173</v>
      </c>
      <c r="F3238" s="306">
        <f t="shared" si="50"/>
        <v>869.93663399999991</v>
      </c>
      <c r="G3238" s="335">
        <v>20.82</v>
      </c>
    </row>
    <row r="3239" spans="1:7" ht="15">
      <c r="A3239" s="334" t="s">
        <v>5151</v>
      </c>
      <c r="B3239" s="334" t="s">
        <v>5152</v>
      </c>
      <c r="C3239" s="218"/>
      <c r="D3239" s="218"/>
      <c r="E3239" s="334" t="s">
        <v>173</v>
      </c>
      <c r="F3239" s="306">
        <f t="shared" si="50"/>
        <v>914.64519299999995</v>
      </c>
      <c r="G3239" s="335">
        <v>21.89</v>
      </c>
    </row>
    <row r="3240" spans="1:7" ht="15">
      <c r="A3240" s="334" t="s">
        <v>5153</v>
      </c>
      <c r="B3240" s="334" t="s">
        <v>5154</v>
      </c>
      <c r="C3240" s="218"/>
      <c r="D3240" s="218"/>
      <c r="E3240" s="334" t="s">
        <v>173</v>
      </c>
      <c r="F3240" s="306">
        <f t="shared" si="50"/>
        <v>2.9248590000000001</v>
      </c>
      <c r="G3240" s="335">
        <v>7.0000000000000007E-2</v>
      </c>
    </row>
    <row r="3241" spans="1:7" ht="15">
      <c r="A3241" s="334" t="s">
        <v>5155</v>
      </c>
      <c r="B3241" s="334" t="s">
        <v>5156</v>
      </c>
      <c r="C3241" s="218"/>
      <c r="D3241" s="218"/>
      <c r="E3241" s="334" t="s">
        <v>173</v>
      </c>
      <c r="F3241" s="306">
        <f t="shared" si="50"/>
        <v>11.699436</v>
      </c>
      <c r="G3241" s="335">
        <v>0.28000000000000003</v>
      </c>
    </row>
    <row r="3242" spans="1:7" ht="15">
      <c r="A3242" s="334" t="s">
        <v>5157</v>
      </c>
      <c r="B3242" s="334" t="s">
        <v>22618</v>
      </c>
      <c r="C3242" s="218"/>
      <c r="D3242" s="218"/>
      <c r="E3242" s="334" t="s">
        <v>173</v>
      </c>
      <c r="F3242" s="306">
        <f t="shared" si="50"/>
        <v>15.459968999999999</v>
      </c>
      <c r="G3242" s="335">
        <v>0.37</v>
      </c>
    </row>
    <row r="3243" spans="1:7" ht="15">
      <c r="A3243" s="334" t="s">
        <v>5158</v>
      </c>
      <c r="B3243" s="334" t="s">
        <v>5159</v>
      </c>
      <c r="C3243" s="218"/>
      <c r="D3243" s="218"/>
      <c r="E3243" s="334" t="s">
        <v>173</v>
      </c>
      <c r="F3243" s="306">
        <f t="shared" si="50"/>
        <v>48.886928999999995</v>
      </c>
      <c r="G3243" s="335">
        <v>1.17</v>
      </c>
    </row>
    <row r="3244" spans="1:7" ht="15">
      <c r="A3244" s="334" t="s">
        <v>5160</v>
      </c>
      <c r="B3244" s="334" t="s">
        <v>5161</v>
      </c>
      <c r="C3244" s="218"/>
      <c r="D3244" s="218"/>
      <c r="E3244" s="334" t="s">
        <v>173</v>
      </c>
      <c r="F3244" s="306">
        <f t="shared" si="50"/>
        <v>2.9248590000000001</v>
      </c>
      <c r="G3244" s="335">
        <v>7.0000000000000007E-2</v>
      </c>
    </row>
    <row r="3245" spans="1:7" ht="15">
      <c r="A3245" s="334" t="s">
        <v>5162</v>
      </c>
      <c r="B3245" s="334" t="s">
        <v>22619</v>
      </c>
      <c r="C3245" s="218"/>
      <c r="D3245" s="218"/>
      <c r="E3245" s="334" t="s">
        <v>173</v>
      </c>
      <c r="F3245" s="306">
        <f t="shared" si="50"/>
        <v>6.2675549999999989</v>
      </c>
      <c r="G3245" s="335">
        <v>0.15</v>
      </c>
    </row>
    <row r="3246" spans="1:7" ht="15">
      <c r="A3246" s="334" t="s">
        <v>5163</v>
      </c>
      <c r="B3246" s="334" t="s">
        <v>5164</v>
      </c>
      <c r="C3246" s="218"/>
      <c r="D3246" s="218"/>
      <c r="E3246" s="334" t="s">
        <v>173</v>
      </c>
      <c r="F3246" s="306">
        <f t="shared" si="50"/>
        <v>2177.3486069999999</v>
      </c>
      <c r="G3246" s="335">
        <v>52.11</v>
      </c>
    </row>
    <row r="3247" spans="1:7" ht="15">
      <c r="A3247" s="334" t="s">
        <v>5165</v>
      </c>
      <c r="B3247" s="334" t="s">
        <v>5166</v>
      </c>
      <c r="C3247" s="218"/>
      <c r="D3247" s="218"/>
      <c r="E3247" s="334" t="s">
        <v>173</v>
      </c>
      <c r="F3247" s="306">
        <f t="shared" si="50"/>
        <v>4164.5813789999993</v>
      </c>
      <c r="G3247" s="335">
        <v>99.67</v>
      </c>
    </row>
    <row r="3248" spans="1:7" ht="15">
      <c r="A3248" s="334" t="s">
        <v>5167</v>
      </c>
      <c r="B3248" s="334" t="s">
        <v>5168</v>
      </c>
      <c r="C3248" s="218"/>
      <c r="D3248" s="218"/>
      <c r="E3248" s="334" t="s">
        <v>173</v>
      </c>
      <c r="F3248" s="306">
        <f t="shared" si="50"/>
        <v>218.528751</v>
      </c>
      <c r="G3248" s="335">
        <v>5.23</v>
      </c>
    </row>
    <row r="3249" spans="1:7" ht="15">
      <c r="A3249" s="334" t="s">
        <v>5169</v>
      </c>
      <c r="B3249" s="334" t="s">
        <v>5170</v>
      </c>
      <c r="C3249" s="218"/>
      <c r="D3249" s="218"/>
      <c r="E3249" s="334" t="s">
        <v>173</v>
      </c>
      <c r="F3249" s="306">
        <f t="shared" si="50"/>
        <v>88.581443999999991</v>
      </c>
      <c r="G3249" s="335">
        <v>2.12</v>
      </c>
    </row>
    <row r="3250" spans="1:7" ht="15">
      <c r="A3250" s="334" t="s">
        <v>5171</v>
      </c>
      <c r="B3250" s="334" t="s">
        <v>5172</v>
      </c>
      <c r="C3250" s="218"/>
      <c r="D3250" s="218"/>
      <c r="E3250" s="334" t="s">
        <v>173</v>
      </c>
      <c r="F3250" s="306">
        <f t="shared" si="50"/>
        <v>6443.0465399999994</v>
      </c>
      <c r="G3250" s="335">
        <v>154.19999999999999</v>
      </c>
    </row>
    <row r="3251" spans="1:7" ht="15">
      <c r="A3251" s="334" t="s">
        <v>5173</v>
      </c>
      <c r="B3251" s="334" t="s">
        <v>5174</v>
      </c>
      <c r="C3251" s="218"/>
      <c r="D3251" s="218"/>
      <c r="E3251" s="334" t="s">
        <v>173</v>
      </c>
      <c r="F3251" s="306">
        <f t="shared" si="50"/>
        <v>312.12423899999993</v>
      </c>
      <c r="G3251" s="335">
        <v>7.47</v>
      </c>
    </row>
    <row r="3252" spans="1:7" ht="15">
      <c r="A3252" s="334" t="s">
        <v>5175</v>
      </c>
      <c r="B3252" s="334" t="s">
        <v>5176</v>
      </c>
      <c r="C3252" s="218"/>
      <c r="D3252" s="218"/>
      <c r="E3252" s="334" t="s">
        <v>173</v>
      </c>
      <c r="F3252" s="306">
        <f t="shared" si="50"/>
        <v>306.69235799999996</v>
      </c>
      <c r="G3252" s="335">
        <v>7.34</v>
      </c>
    </row>
    <row r="3253" spans="1:7" ht="15">
      <c r="A3253" s="334" t="s">
        <v>5177</v>
      </c>
      <c r="B3253" s="334" t="s">
        <v>5178</v>
      </c>
      <c r="C3253" s="218"/>
      <c r="D3253" s="218"/>
      <c r="E3253" s="334" t="s">
        <v>173</v>
      </c>
      <c r="F3253" s="306">
        <f t="shared" si="50"/>
        <v>1791.2672189999996</v>
      </c>
      <c r="G3253" s="335">
        <v>42.87</v>
      </c>
    </row>
    <row r="3254" spans="1:7" ht="15">
      <c r="A3254" s="334" t="s">
        <v>5179</v>
      </c>
      <c r="B3254" s="334" t="s">
        <v>5180</v>
      </c>
      <c r="C3254" s="218"/>
      <c r="D3254" s="218"/>
      <c r="E3254" s="334" t="s">
        <v>23447</v>
      </c>
      <c r="F3254" s="306">
        <f t="shared" si="50"/>
        <v>298.75345499999997</v>
      </c>
      <c r="G3254" s="335">
        <v>7.15</v>
      </c>
    </row>
    <row r="3255" spans="1:7" ht="15">
      <c r="A3255" s="334" t="s">
        <v>5181</v>
      </c>
      <c r="B3255" s="334" t="s">
        <v>5182</v>
      </c>
      <c r="C3255" s="218"/>
      <c r="D3255" s="218"/>
      <c r="E3255" s="334" t="s">
        <v>173</v>
      </c>
      <c r="F3255" s="306">
        <f t="shared" si="50"/>
        <v>1914.5291339999999</v>
      </c>
      <c r="G3255" s="335">
        <v>45.82</v>
      </c>
    </row>
    <row r="3256" spans="1:7" ht="15">
      <c r="A3256" s="334" t="s">
        <v>5183</v>
      </c>
      <c r="B3256" s="334" t="s">
        <v>5184</v>
      </c>
      <c r="C3256" s="218"/>
      <c r="D3256" s="218"/>
      <c r="E3256" s="334" t="s">
        <v>173</v>
      </c>
      <c r="F3256" s="306">
        <f t="shared" si="50"/>
        <v>2281.8078569999998</v>
      </c>
      <c r="G3256" s="335">
        <v>54.61</v>
      </c>
    </row>
    <row r="3257" spans="1:7" ht="15">
      <c r="A3257" s="334" t="s">
        <v>5185</v>
      </c>
      <c r="B3257" s="334" t="s">
        <v>5186</v>
      </c>
      <c r="C3257" s="218"/>
      <c r="D3257" s="218"/>
      <c r="E3257" s="334" t="s">
        <v>173</v>
      </c>
      <c r="F3257" s="306">
        <f t="shared" si="50"/>
        <v>2712.1799669999996</v>
      </c>
      <c r="G3257" s="335">
        <v>64.91</v>
      </c>
    </row>
    <row r="3258" spans="1:7" ht="15">
      <c r="A3258" s="334" t="s">
        <v>5187</v>
      </c>
      <c r="B3258" s="334" t="s">
        <v>5188</v>
      </c>
      <c r="C3258" s="218"/>
      <c r="D3258" s="218"/>
      <c r="E3258" s="334" t="s">
        <v>173</v>
      </c>
      <c r="F3258" s="306">
        <f t="shared" si="50"/>
        <v>19.220502</v>
      </c>
      <c r="G3258" s="335">
        <v>0.46</v>
      </c>
    </row>
    <row r="3259" spans="1:7" ht="15">
      <c r="A3259" s="334" t="s">
        <v>5189</v>
      </c>
      <c r="B3259" s="334" t="s">
        <v>5190</v>
      </c>
      <c r="C3259" s="218"/>
      <c r="D3259" s="218"/>
      <c r="E3259" s="334" t="s">
        <v>173</v>
      </c>
      <c r="F3259" s="306">
        <f t="shared" si="50"/>
        <v>62.675549999999994</v>
      </c>
      <c r="G3259" s="335">
        <v>1.5</v>
      </c>
    </row>
    <row r="3260" spans="1:7" ht="15">
      <c r="A3260" s="334" t="s">
        <v>5191</v>
      </c>
      <c r="B3260" s="334" t="s">
        <v>5192</v>
      </c>
      <c r="C3260" s="218"/>
      <c r="D3260" s="218"/>
      <c r="E3260" s="334" t="s">
        <v>173</v>
      </c>
      <c r="F3260" s="306">
        <f t="shared" si="50"/>
        <v>35.933981999999993</v>
      </c>
      <c r="G3260" s="335">
        <v>0.86</v>
      </c>
    </row>
    <row r="3261" spans="1:7" ht="15">
      <c r="A3261" s="334" t="s">
        <v>5193</v>
      </c>
      <c r="B3261" s="334" t="s">
        <v>5194</v>
      </c>
      <c r="C3261" s="218"/>
      <c r="D3261" s="218"/>
      <c r="E3261" s="334" t="s">
        <v>173</v>
      </c>
      <c r="F3261" s="306">
        <f t="shared" si="50"/>
        <v>106.54843499999998</v>
      </c>
      <c r="G3261" s="335">
        <v>2.5499999999999998</v>
      </c>
    </row>
    <row r="3262" spans="1:7" ht="15">
      <c r="A3262" s="334" t="s">
        <v>5195</v>
      </c>
      <c r="B3262" s="334" t="s">
        <v>5196</v>
      </c>
      <c r="C3262" s="218"/>
      <c r="D3262" s="218"/>
      <c r="E3262" s="334" t="s">
        <v>173</v>
      </c>
      <c r="F3262" s="306">
        <f t="shared" si="50"/>
        <v>130.78298099999998</v>
      </c>
      <c r="G3262" s="335">
        <v>3.13</v>
      </c>
    </row>
    <row r="3263" spans="1:7" ht="15">
      <c r="A3263" s="334" t="s">
        <v>5197</v>
      </c>
      <c r="B3263" s="334" t="s">
        <v>5198</v>
      </c>
      <c r="C3263" s="218"/>
      <c r="D3263" s="218"/>
      <c r="E3263" s="334" t="s">
        <v>173</v>
      </c>
      <c r="F3263" s="306">
        <f t="shared" si="50"/>
        <v>144.989439</v>
      </c>
      <c r="G3263" s="335">
        <v>3.47</v>
      </c>
    </row>
    <row r="3264" spans="1:7" ht="15">
      <c r="A3264" s="334" t="s">
        <v>5199</v>
      </c>
      <c r="B3264" s="334" t="s">
        <v>5200</v>
      </c>
      <c r="C3264" s="218"/>
      <c r="D3264" s="218"/>
      <c r="E3264" s="334" t="s">
        <v>173</v>
      </c>
      <c r="F3264" s="306">
        <f t="shared" si="50"/>
        <v>144.989439</v>
      </c>
      <c r="G3264" s="335">
        <v>3.47</v>
      </c>
    </row>
    <row r="3265" spans="1:7" ht="15">
      <c r="A3265" s="334" t="s">
        <v>5201</v>
      </c>
      <c r="B3265" s="334" t="s">
        <v>5202</v>
      </c>
      <c r="C3265" s="218"/>
      <c r="D3265" s="218"/>
      <c r="E3265" s="334" t="s">
        <v>173</v>
      </c>
      <c r="F3265" s="306">
        <f t="shared" si="50"/>
        <v>180.92342099999999</v>
      </c>
      <c r="G3265" s="335">
        <v>4.33</v>
      </c>
    </row>
    <row r="3266" spans="1:7" ht="15">
      <c r="A3266" s="334" t="s">
        <v>5203</v>
      </c>
      <c r="B3266" s="334" t="s">
        <v>5204</v>
      </c>
      <c r="C3266" s="218"/>
      <c r="D3266" s="218"/>
      <c r="E3266" s="334" t="s">
        <v>173</v>
      </c>
      <c r="F3266" s="306">
        <f t="shared" si="50"/>
        <v>194.29420500000001</v>
      </c>
      <c r="G3266" s="335">
        <v>4.6500000000000004</v>
      </c>
    </row>
    <row r="3267" spans="1:7" ht="15">
      <c r="A3267" s="334" t="s">
        <v>5205</v>
      </c>
      <c r="B3267" s="334" t="s">
        <v>5206</v>
      </c>
      <c r="C3267" s="218"/>
      <c r="D3267" s="218"/>
      <c r="E3267" s="334" t="s">
        <v>173</v>
      </c>
      <c r="F3267" s="306">
        <f t="shared" si="50"/>
        <v>180.92342099999999</v>
      </c>
      <c r="G3267" s="335">
        <v>4.33</v>
      </c>
    </row>
    <row r="3268" spans="1:7" ht="15">
      <c r="A3268" s="334" t="s">
        <v>5207</v>
      </c>
      <c r="B3268" s="334" t="s">
        <v>5208</v>
      </c>
      <c r="C3268" s="218"/>
      <c r="D3268" s="218"/>
      <c r="E3268" s="334" t="s">
        <v>173</v>
      </c>
      <c r="F3268" s="306">
        <f t="shared" ref="F3268:F3331" si="51">G3268*$G$1</f>
        <v>213.09686999999997</v>
      </c>
      <c r="G3268" s="335">
        <v>5.0999999999999996</v>
      </c>
    </row>
    <row r="3269" spans="1:7" ht="15">
      <c r="A3269" s="334" t="s">
        <v>5209</v>
      </c>
      <c r="B3269" s="334" t="s">
        <v>5210</v>
      </c>
      <c r="C3269" s="218"/>
      <c r="D3269" s="218"/>
      <c r="E3269" s="334" t="s">
        <v>173</v>
      </c>
      <c r="F3269" s="306">
        <f t="shared" si="51"/>
        <v>258.22326599999997</v>
      </c>
      <c r="G3269" s="335">
        <v>6.18</v>
      </c>
    </row>
    <row r="3270" spans="1:7" ht="15">
      <c r="A3270" s="334" t="s">
        <v>5211</v>
      </c>
      <c r="B3270" s="334" t="s">
        <v>5212</v>
      </c>
      <c r="C3270" s="218"/>
      <c r="D3270" s="218"/>
      <c r="E3270" s="334" t="s">
        <v>173</v>
      </c>
      <c r="F3270" s="306">
        <f t="shared" si="51"/>
        <v>2730.1469579999998</v>
      </c>
      <c r="G3270" s="335">
        <v>65.34</v>
      </c>
    </row>
    <row r="3271" spans="1:7" ht="15">
      <c r="A3271" s="334" t="s">
        <v>5213</v>
      </c>
      <c r="B3271" s="334" t="s">
        <v>5214</v>
      </c>
      <c r="C3271" s="218"/>
      <c r="D3271" s="218"/>
      <c r="E3271" s="334" t="s">
        <v>173</v>
      </c>
      <c r="F3271" s="306">
        <f t="shared" si="51"/>
        <v>2712.1799669999996</v>
      </c>
      <c r="G3271" s="335">
        <v>64.91</v>
      </c>
    </row>
    <row r="3272" spans="1:7" ht="15">
      <c r="A3272" s="334" t="s">
        <v>5215</v>
      </c>
      <c r="B3272" s="334" t="s">
        <v>5216</v>
      </c>
      <c r="C3272" s="218"/>
      <c r="D3272" s="218"/>
      <c r="E3272" s="334" t="s">
        <v>173</v>
      </c>
      <c r="F3272" s="306">
        <f t="shared" si="51"/>
        <v>13.370783999999999</v>
      </c>
      <c r="G3272" s="335">
        <v>0.32</v>
      </c>
    </row>
    <row r="3273" spans="1:7" ht="15">
      <c r="A3273" s="334" t="s">
        <v>5217</v>
      </c>
      <c r="B3273" s="334" t="s">
        <v>5218</v>
      </c>
      <c r="C3273" s="218"/>
      <c r="D3273" s="218"/>
      <c r="E3273" s="334" t="s">
        <v>173</v>
      </c>
      <c r="F3273" s="306">
        <f t="shared" si="51"/>
        <v>214.35038099999997</v>
      </c>
      <c r="G3273" s="335">
        <v>5.13</v>
      </c>
    </row>
    <row r="3274" spans="1:7" ht="15">
      <c r="A3274" s="334" t="s">
        <v>5219</v>
      </c>
      <c r="B3274" s="334" t="s">
        <v>5220</v>
      </c>
      <c r="C3274" s="218"/>
      <c r="D3274" s="218"/>
      <c r="E3274" s="334" t="s">
        <v>173</v>
      </c>
      <c r="F3274" s="306">
        <f t="shared" si="51"/>
        <v>214.35038099999997</v>
      </c>
      <c r="G3274" s="335">
        <v>5.13</v>
      </c>
    </row>
    <row r="3275" spans="1:7" ht="15">
      <c r="A3275" s="334" t="s">
        <v>5221</v>
      </c>
      <c r="B3275" s="334" t="s">
        <v>5222</v>
      </c>
      <c r="C3275" s="218"/>
      <c r="D3275" s="218"/>
      <c r="E3275" s="334" t="s">
        <v>173</v>
      </c>
      <c r="F3275" s="306">
        <f t="shared" si="51"/>
        <v>348.05822099999995</v>
      </c>
      <c r="G3275" s="335">
        <v>8.33</v>
      </c>
    </row>
    <row r="3276" spans="1:7" ht="15">
      <c r="A3276" s="334" t="s">
        <v>5223</v>
      </c>
      <c r="B3276" s="334" t="s">
        <v>5224</v>
      </c>
      <c r="C3276" s="218"/>
      <c r="D3276" s="218"/>
      <c r="E3276" s="334" t="s">
        <v>173</v>
      </c>
      <c r="F3276" s="306">
        <f t="shared" si="51"/>
        <v>515.19302099999993</v>
      </c>
      <c r="G3276" s="335">
        <v>12.33</v>
      </c>
    </row>
    <row r="3277" spans="1:7" ht="15">
      <c r="A3277" s="334" t="s">
        <v>5225</v>
      </c>
      <c r="B3277" s="334" t="s">
        <v>22620</v>
      </c>
      <c r="C3277" s="218"/>
      <c r="D3277" s="218"/>
      <c r="E3277" s="334" t="s">
        <v>173</v>
      </c>
      <c r="F3277" s="306">
        <f t="shared" si="51"/>
        <v>2297.2678259999998</v>
      </c>
      <c r="G3277" s="335">
        <v>54.98</v>
      </c>
    </row>
    <row r="3278" spans="1:7" ht="15">
      <c r="A3278" s="334" t="s">
        <v>5226</v>
      </c>
      <c r="B3278" s="334" t="s">
        <v>22621</v>
      </c>
      <c r="C3278" s="218"/>
      <c r="D3278" s="218"/>
      <c r="E3278" s="334" t="s">
        <v>173</v>
      </c>
      <c r="F3278" s="306">
        <f t="shared" si="51"/>
        <v>101.534391</v>
      </c>
      <c r="G3278" s="335">
        <v>2.4300000000000002</v>
      </c>
    </row>
    <row r="3279" spans="1:7" ht="15">
      <c r="A3279" s="334" t="s">
        <v>5227</v>
      </c>
      <c r="B3279" s="334" t="s">
        <v>5228</v>
      </c>
      <c r="C3279" s="218"/>
      <c r="D3279" s="218"/>
      <c r="E3279" s="334" t="s">
        <v>173</v>
      </c>
      <c r="F3279" s="306">
        <f t="shared" si="51"/>
        <v>304.60317299999997</v>
      </c>
      <c r="G3279" s="335">
        <v>7.29</v>
      </c>
    </row>
    <row r="3280" spans="1:7" ht="15">
      <c r="A3280" s="334" t="s">
        <v>5229</v>
      </c>
      <c r="B3280" s="334" t="s">
        <v>5230</v>
      </c>
      <c r="C3280" s="218"/>
      <c r="D3280" s="218"/>
      <c r="E3280" s="334" t="s">
        <v>173</v>
      </c>
      <c r="F3280" s="306">
        <f t="shared" si="51"/>
        <v>304.60317299999997</v>
      </c>
      <c r="G3280" s="335">
        <v>7.29</v>
      </c>
    </row>
    <row r="3281" spans="1:7" ht="15">
      <c r="A3281" s="334" t="s">
        <v>5231</v>
      </c>
      <c r="B3281" s="334" t="s">
        <v>5232</v>
      </c>
      <c r="C3281" s="218"/>
      <c r="D3281" s="218"/>
      <c r="E3281" s="334" t="s">
        <v>173</v>
      </c>
      <c r="F3281" s="306">
        <f t="shared" si="51"/>
        <v>304.60317299999997</v>
      </c>
      <c r="G3281" s="335">
        <v>7.29</v>
      </c>
    </row>
    <row r="3282" spans="1:7" ht="15">
      <c r="A3282" s="334" t="s">
        <v>5233</v>
      </c>
      <c r="B3282" s="334" t="s">
        <v>5234</v>
      </c>
      <c r="C3282" s="218"/>
      <c r="D3282" s="218"/>
      <c r="E3282" s="334" t="s">
        <v>173</v>
      </c>
      <c r="F3282" s="306">
        <f t="shared" si="51"/>
        <v>304.60317299999997</v>
      </c>
      <c r="G3282" s="335">
        <v>7.29</v>
      </c>
    </row>
    <row r="3283" spans="1:7" ht="15">
      <c r="A3283" s="334" t="s">
        <v>5235</v>
      </c>
      <c r="B3283" s="334" t="s">
        <v>5236</v>
      </c>
      <c r="C3283" s="218"/>
      <c r="D3283" s="218"/>
      <c r="E3283" s="334" t="s">
        <v>173</v>
      </c>
      <c r="F3283" s="306">
        <f t="shared" si="51"/>
        <v>304.60317299999997</v>
      </c>
      <c r="G3283" s="335">
        <v>7.29</v>
      </c>
    </row>
    <row r="3284" spans="1:7" ht="15">
      <c r="A3284" s="334" t="s">
        <v>5237</v>
      </c>
      <c r="B3284" s="334" t="s">
        <v>5238</v>
      </c>
      <c r="C3284" s="218"/>
      <c r="D3284" s="218"/>
      <c r="E3284" s="334" t="s">
        <v>173</v>
      </c>
      <c r="F3284" s="306">
        <f t="shared" si="51"/>
        <v>304.60317299999997</v>
      </c>
      <c r="G3284" s="335">
        <v>7.29</v>
      </c>
    </row>
    <row r="3285" spans="1:7" ht="15">
      <c r="A3285" s="334" t="s">
        <v>5239</v>
      </c>
      <c r="B3285" s="334" t="s">
        <v>5240</v>
      </c>
      <c r="C3285" s="218"/>
      <c r="D3285" s="218"/>
      <c r="E3285" s="334" t="s">
        <v>173</v>
      </c>
      <c r="F3285" s="306">
        <f t="shared" si="51"/>
        <v>304.60317299999997</v>
      </c>
      <c r="G3285" s="335">
        <v>7.29</v>
      </c>
    </row>
    <row r="3286" spans="1:7" ht="15">
      <c r="A3286" s="334" t="s">
        <v>5241</v>
      </c>
      <c r="B3286" s="334" t="s">
        <v>5242</v>
      </c>
      <c r="C3286" s="218"/>
      <c r="D3286" s="218"/>
      <c r="E3286" s="334" t="s">
        <v>173</v>
      </c>
      <c r="F3286" s="306">
        <f t="shared" si="51"/>
        <v>304.60317299999997</v>
      </c>
      <c r="G3286" s="335">
        <v>7.29</v>
      </c>
    </row>
    <row r="3287" spans="1:7" ht="15">
      <c r="A3287" s="334" t="s">
        <v>5243</v>
      </c>
      <c r="B3287" s="334" t="s">
        <v>5244</v>
      </c>
      <c r="C3287" s="218"/>
      <c r="D3287" s="218"/>
      <c r="E3287" s="334" t="s">
        <v>173</v>
      </c>
      <c r="F3287" s="306">
        <f t="shared" si="51"/>
        <v>304.60317299999997</v>
      </c>
      <c r="G3287" s="335">
        <v>7.29</v>
      </c>
    </row>
    <row r="3288" spans="1:7" ht="15">
      <c r="A3288" s="334" t="s">
        <v>5245</v>
      </c>
      <c r="B3288" s="334" t="s">
        <v>5246</v>
      </c>
      <c r="C3288" s="218"/>
      <c r="D3288" s="218"/>
      <c r="E3288" s="334" t="s">
        <v>173</v>
      </c>
      <c r="F3288" s="306">
        <f t="shared" si="51"/>
        <v>86.49225899999999</v>
      </c>
      <c r="G3288" s="335">
        <v>2.0699999999999998</v>
      </c>
    </row>
    <row r="3289" spans="1:7" ht="15">
      <c r="A3289" s="334" t="s">
        <v>5247</v>
      </c>
      <c r="B3289" s="334" t="s">
        <v>5248</v>
      </c>
      <c r="C3289" s="218"/>
      <c r="D3289" s="218"/>
      <c r="E3289" s="334" t="s">
        <v>173</v>
      </c>
      <c r="F3289" s="306">
        <f t="shared" si="51"/>
        <v>86.49225899999999</v>
      </c>
      <c r="G3289" s="335">
        <v>2.0699999999999998</v>
      </c>
    </row>
    <row r="3290" spans="1:7" ht="15">
      <c r="A3290" s="334" t="s">
        <v>5249</v>
      </c>
      <c r="B3290" s="334" t="s">
        <v>5250</v>
      </c>
      <c r="C3290" s="218"/>
      <c r="D3290" s="218"/>
      <c r="E3290" s="334" t="s">
        <v>173</v>
      </c>
      <c r="F3290" s="306">
        <f t="shared" si="51"/>
        <v>448.33910099999997</v>
      </c>
      <c r="G3290" s="335">
        <v>10.73</v>
      </c>
    </row>
    <row r="3291" spans="1:7" ht="15">
      <c r="A3291" s="334" t="s">
        <v>5251</v>
      </c>
      <c r="B3291" s="334" t="s">
        <v>5252</v>
      </c>
      <c r="C3291" s="218"/>
      <c r="D3291" s="218"/>
      <c r="E3291" s="334" t="s">
        <v>173</v>
      </c>
      <c r="F3291" s="306">
        <f t="shared" si="51"/>
        <v>671.88189599999987</v>
      </c>
      <c r="G3291" s="335">
        <v>16.079999999999998</v>
      </c>
    </row>
    <row r="3292" spans="1:7" ht="15">
      <c r="A3292" s="334" t="s">
        <v>5253</v>
      </c>
      <c r="B3292" s="334" t="s">
        <v>5254</v>
      </c>
      <c r="C3292" s="218"/>
      <c r="D3292" s="218"/>
      <c r="E3292" s="334" t="s">
        <v>173</v>
      </c>
      <c r="F3292" s="306">
        <f t="shared" si="51"/>
        <v>671.88189599999987</v>
      </c>
      <c r="G3292" s="335">
        <v>16.079999999999998</v>
      </c>
    </row>
    <row r="3293" spans="1:7" ht="15">
      <c r="A3293" s="334" t="s">
        <v>5255</v>
      </c>
      <c r="B3293" s="334" t="s">
        <v>5256</v>
      </c>
      <c r="C3293" s="218"/>
      <c r="D3293" s="218"/>
      <c r="E3293" s="334" t="s">
        <v>173</v>
      </c>
      <c r="F3293" s="306">
        <f t="shared" si="51"/>
        <v>1342.5102810000001</v>
      </c>
      <c r="G3293" s="335">
        <v>32.130000000000003</v>
      </c>
    </row>
    <row r="3294" spans="1:7" ht="15">
      <c r="A3294" s="334" t="s">
        <v>5257</v>
      </c>
      <c r="B3294" s="334" t="s">
        <v>5258</v>
      </c>
      <c r="C3294" s="218"/>
      <c r="D3294" s="218"/>
      <c r="E3294" s="334" t="s">
        <v>173</v>
      </c>
      <c r="F3294" s="306">
        <f t="shared" si="51"/>
        <v>1342.5102810000001</v>
      </c>
      <c r="G3294" s="335">
        <v>32.130000000000003</v>
      </c>
    </row>
    <row r="3295" spans="1:7" ht="15">
      <c r="A3295" s="334" t="s">
        <v>5259</v>
      </c>
      <c r="B3295" s="334" t="s">
        <v>5260</v>
      </c>
      <c r="C3295" s="218"/>
      <c r="D3295" s="218"/>
      <c r="E3295" s="334" t="s">
        <v>173</v>
      </c>
      <c r="F3295" s="306">
        <f t="shared" si="51"/>
        <v>86.49225899999999</v>
      </c>
      <c r="G3295" s="335">
        <v>2.0699999999999998</v>
      </c>
    </row>
    <row r="3296" spans="1:7" ht="15">
      <c r="A3296" s="334" t="s">
        <v>5261</v>
      </c>
      <c r="B3296" s="334" t="s">
        <v>5262</v>
      </c>
      <c r="C3296" s="218"/>
      <c r="D3296" s="218"/>
      <c r="E3296" s="334" t="s">
        <v>173</v>
      </c>
      <c r="F3296" s="306">
        <f t="shared" si="51"/>
        <v>895.42469099999994</v>
      </c>
      <c r="G3296" s="335">
        <v>21.43</v>
      </c>
    </row>
    <row r="3297" spans="1:7" ht="15">
      <c r="A3297" s="334" t="s">
        <v>5263</v>
      </c>
      <c r="B3297" s="334" t="s">
        <v>5264</v>
      </c>
      <c r="C3297" s="218"/>
      <c r="D3297" s="218"/>
      <c r="E3297" s="334" t="s">
        <v>173</v>
      </c>
      <c r="F3297" s="306">
        <f t="shared" si="51"/>
        <v>819.79619400000001</v>
      </c>
      <c r="G3297" s="335">
        <v>19.62</v>
      </c>
    </row>
    <row r="3298" spans="1:7" ht="15">
      <c r="A3298" s="334" t="s">
        <v>5265</v>
      </c>
      <c r="B3298" s="334" t="s">
        <v>22622</v>
      </c>
      <c r="C3298" s="218"/>
      <c r="D3298" s="218"/>
      <c r="E3298" s="334" t="s">
        <v>173</v>
      </c>
      <c r="F3298" s="306">
        <f t="shared" si="51"/>
        <v>27.577241999999998</v>
      </c>
      <c r="G3298" s="335">
        <v>0.66</v>
      </c>
    </row>
    <row r="3299" spans="1:7" ht="15">
      <c r="A3299" s="334" t="s">
        <v>5266</v>
      </c>
      <c r="B3299" s="334" t="s">
        <v>22623</v>
      </c>
      <c r="C3299" s="218"/>
      <c r="D3299" s="218"/>
      <c r="E3299" s="334" t="s">
        <v>173</v>
      </c>
      <c r="F3299" s="306">
        <f t="shared" si="51"/>
        <v>19.638338999999998</v>
      </c>
      <c r="G3299" s="335">
        <v>0.47</v>
      </c>
    </row>
    <row r="3300" spans="1:7" ht="15">
      <c r="A3300" s="334" t="s">
        <v>5267</v>
      </c>
      <c r="B3300" s="334" t="s">
        <v>5268</v>
      </c>
      <c r="C3300" s="218"/>
      <c r="D3300" s="218"/>
      <c r="E3300" s="334" t="s">
        <v>173</v>
      </c>
      <c r="F3300" s="306">
        <f t="shared" si="51"/>
        <v>366.02521199999995</v>
      </c>
      <c r="G3300" s="335">
        <v>8.76</v>
      </c>
    </row>
    <row r="3301" spans="1:7" ht="15">
      <c r="A3301" s="334" t="s">
        <v>5269</v>
      </c>
      <c r="B3301" s="334" t="s">
        <v>5270</v>
      </c>
      <c r="C3301" s="218"/>
      <c r="D3301" s="218"/>
      <c r="E3301" s="334" t="s">
        <v>173</v>
      </c>
      <c r="F3301" s="306">
        <f t="shared" si="51"/>
        <v>366.02521199999995</v>
      </c>
      <c r="G3301" s="335">
        <v>8.76</v>
      </c>
    </row>
    <row r="3302" spans="1:7" ht="15">
      <c r="A3302" s="334" t="s">
        <v>5271</v>
      </c>
      <c r="B3302" s="334" t="s">
        <v>5272</v>
      </c>
      <c r="C3302" s="218"/>
      <c r="D3302" s="218"/>
      <c r="E3302" s="334" t="s">
        <v>173</v>
      </c>
      <c r="F3302" s="306">
        <f t="shared" si="51"/>
        <v>366.02521199999995</v>
      </c>
      <c r="G3302" s="335">
        <v>8.76</v>
      </c>
    </row>
    <row r="3303" spans="1:7" ht="15">
      <c r="A3303" s="334" t="s">
        <v>5273</v>
      </c>
      <c r="B3303" s="334" t="s">
        <v>5274</v>
      </c>
      <c r="C3303" s="218"/>
      <c r="D3303" s="218"/>
      <c r="E3303" s="334" t="s">
        <v>173</v>
      </c>
      <c r="F3303" s="306">
        <f t="shared" si="51"/>
        <v>315.04909799999996</v>
      </c>
      <c r="G3303" s="335">
        <v>7.54</v>
      </c>
    </row>
    <row r="3304" spans="1:7" ht="15">
      <c r="A3304" s="334" t="s">
        <v>5275</v>
      </c>
      <c r="B3304" s="334" t="s">
        <v>5276</v>
      </c>
      <c r="C3304" s="218"/>
      <c r="D3304" s="218"/>
      <c r="E3304" s="334" t="s">
        <v>173</v>
      </c>
      <c r="F3304" s="306">
        <f t="shared" si="51"/>
        <v>366.02521199999995</v>
      </c>
      <c r="G3304" s="335">
        <v>8.76</v>
      </c>
    </row>
    <row r="3305" spans="1:7" ht="15">
      <c r="A3305" s="334" t="s">
        <v>5277</v>
      </c>
      <c r="B3305" s="334" t="s">
        <v>5278</v>
      </c>
      <c r="C3305" s="218"/>
      <c r="D3305" s="218"/>
      <c r="E3305" s="334" t="s">
        <v>173</v>
      </c>
      <c r="F3305" s="306">
        <f t="shared" si="51"/>
        <v>315.04909799999996</v>
      </c>
      <c r="G3305" s="335">
        <v>7.54</v>
      </c>
    </row>
    <row r="3306" spans="1:7" ht="15">
      <c r="A3306" s="334" t="s">
        <v>5279</v>
      </c>
      <c r="B3306" s="334" t="s">
        <v>5280</v>
      </c>
      <c r="C3306" s="218"/>
      <c r="D3306" s="218"/>
      <c r="E3306" s="334" t="s">
        <v>173</v>
      </c>
      <c r="F3306" s="306">
        <f t="shared" si="51"/>
        <v>315.04909799999996</v>
      </c>
      <c r="G3306" s="335">
        <v>7.54</v>
      </c>
    </row>
    <row r="3307" spans="1:7" ht="15">
      <c r="A3307" s="334" t="s">
        <v>5281</v>
      </c>
      <c r="B3307" s="334" t="s">
        <v>5282</v>
      </c>
      <c r="C3307" s="218"/>
      <c r="D3307" s="218"/>
      <c r="E3307" s="334" t="s">
        <v>173</v>
      </c>
      <c r="F3307" s="306">
        <f t="shared" si="51"/>
        <v>389.42408399999999</v>
      </c>
      <c r="G3307" s="335">
        <v>9.32</v>
      </c>
    </row>
    <row r="3308" spans="1:7" ht="15">
      <c r="A3308" s="334" t="s">
        <v>5283</v>
      </c>
      <c r="B3308" s="334" t="s">
        <v>5284</v>
      </c>
      <c r="C3308" s="218"/>
      <c r="D3308" s="218"/>
      <c r="E3308" s="334" t="s">
        <v>173</v>
      </c>
      <c r="F3308" s="306">
        <f t="shared" si="51"/>
        <v>389.42408399999999</v>
      </c>
      <c r="G3308" s="335">
        <v>9.32</v>
      </c>
    </row>
    <row r="3309" spans="1:7" ht="15">
      <c r="A3309" s="334" t="s">
        <v>5285</v>
      </c>
      <c r="B3309" s="334" t="s">
        <v>5286</v>
      </c>
      <c r="C3309" s="218"/>
      <c r="D3309" s="218"/>
      <c r="E3309" s="334" t="s">
        <v>173</v>
      </c>
      <c r="F3309" s="306">
        <f t="shared" si="51"/>
        <v>389.42408399999999</v>
      </c>
      <c r="G3309" s="335">
        <v>9.32</v>
      </c>
    </row>
    <row r="3310" spans="1:7" ht="15">
      <c r="A3310" s="334" t="s">
        <v>5287</v>
      </c>
      <c r="B3310" s="334" t="s">
        <v>5288</v>
      </c>
      <c r="C3310" s="218"/>
      <c r="D3310" s="218"/>
      <c r="E3310" s="334" t="s">
        <v>173</v>
      </c>
      <c r="F3310" s="306">
        <f t="shared" si="51"/>
        <v>342.20850299999995</v>
      </c>
      <c r="G3310" s="335">
        <v>8.19</v>
      </c>
    </row>
    <row r="3311" spans="1:7" ht="15">
      <c r="A3311" s="334" t="s">
        <v>5289</v>
      </c>
      <c r="B3311" s="334" t="s">
        <v>5290</v>
      </c>
      <c r="C3311" s="218"/>
      <c r="D3311" s="218"/>
      <c r="E3311" s="334" t="s">
        <v>173</v>
      </c>
      <c r="F3311" s="306">
        <f t="shared" si="51"/>
        <v>389.42408399999999</v>
      </c>
      <c r="G3311" s="335">
        <v>9.32</v>
      </c>
    </row>
    <row r="3312" spans="1:7" ht="15">
      <c r="A3312" s="334" t="s">
        <v>5291</v>
      </c>
      <c r="B3312" s="334" t="s">
        <v>5292</v>
      </c>
      <c r="C3312" s="218"/>
      <c r="D3312" s="218"/>
      <c r="E3312" s="334" t="s">
        <v>173</v>
      </c>
      <c r="F3312" s="306">
        <f t="shared" si="51"/>
        <v>389.42408399999999</v>
      </c>
      <c r="G3312" s="335">
        <v>9.32</v>
      </c>
    </row>
    <row r="3313" spans="1:7" ht="15">
      <c r="A3313" s="334" t="s">
        <v>5293</v>
      </c>
      <c r="B3313" s="334" t="s">
        <v>5294</v>
      </c>
      <c r="C3313" s="218"/>
      <c r="D3313" s="218"/>
      <c r="E3313" s="334" t="s">
        <v>173</v>
      </c>
      <c r="F3313" s="306">
        <f t="shared" si="51"/>
        <v>389.42408399999999</v>
      </c>
      <c r="G3313" s="335">
        <v>9.32</v>
      </c>
    </row>
    <row r="3314" spans="1:7" ht="15">
      <c r="A3314" s="334" t="s">
        <v>5295</v>
      </c>
      <c r="B3314" s="334" t="s">
        <v>5296</v>
      </c>
      <c r="C3314" s="218"/>
      <c r="D3314" s="218"/>
      <c r="E3314" s="334" t="s">
        <v>173</v>
      </c>
      <c r="F3314" s="306">
        <f t="shared" si="51"/>
        <v>389.42408399999999</v>
      </c>
      <c r="G3314" s="335">
        <v>9.32</v>
      </c>
    </row>
    <row r="3315" spans="1:7" ht="15">
      <c r="A3315" s="334" t="s">
        <v>5297</v>
      </c>
      <c r="B3315" s="334" t="s">
        <v>5298</v>
      </c>
      <c r="C3315" s="218"/>
      <c r="D3315" s="218"/>
      <c r="E3315" s="334" t="s">
        <v>173</v>
      </c>
      <c r="F3315" s="306">
        <f t="shared" si="51"/>
        <v>389.42408399999999</v>
      </c>
      <c r="G3315" s="335">
        <v>9.32</v>
      </c>
    </row>
    <row r="3316" spans="1:7" ht="15">
      <c r="A3316" s="334" t="s">
        <v>5299</v>
      </c>
      <c r="B3316" s="334" t="s">
        <v>5300</v>
      </c>
      <c r="C3316" s="218"/>
      <c r="D3316" s="218"/>
      <c r="E3316" s="334" t="s">
        <v>173</v>
      </c>
      <c r="F3316" s="306">
        <f t="shared" si="51"/>
        <v>342.20850299999995</v>
      </c>
      <c r="G3316" s="335">
        <v>8.19</v>
      </c>
    </row>
    <row r="3317" spans="1:7" ht="15">
      <c r="A3317" s="334" t="s">
        <v>5301</v>
      </c>
      <c r="B3317" s="334" t="s">
        <v>5302</v>
      </c>
      <c r="C3317" s="218"/>
      <c r="D3317" s="218"/>
      <c r="E3317" s="334" t="s">
        <v>173</v>
      </c>
      <c r="F3317" s="306">
        <f t="shared" si="51"/>
        <v>389.42408399999999</v>
      </c>
      <c r="G3317" s="335">
        <v>9.32</v>
      </c>
    </row>
    <row r="3318" spans="1:7" ht="15">
      <c r="A3318" s="334" t="s">
        <v>5303</v>
      </c>
      <c r="B3318" s="334" t="s">
        <v>5304</v>
      </c>
      <c r="C3318" s="218"/>
      <c r="D3318" s="218"/>
      <c r="E3318" s="334" t="s">
        <v>173</v>
      </c>
      <c r="F3318" s="306">
        <f t="shared" si="51"/>
        <v>342.20850299999995</v>
      </c>
      <c r="G3318" s="335">
        <v>8.19</v>
      </c>
    </row>
    <row r="3319" spans="1:7" ht="15">
      <c r="A3319" s="334" t="s">
        <v>5305</v>
      </c>
      <c r="B3319" s="334" t="s">
        <v>5306</v>
      </c>
      <c r="C3319" s="218"/>
      <c r="D3319" s="218"/>
      <c r="E3319" s="334" t="s">
        <v>173</v>
      </c>
      <c r="F3319" s="306">
        <f t="shared" si="51"/>
        <v>389.42408399999999</v>
      </c>
      <c r="G3319" s="335">
        <v>9.32</v>
      </c>
    </row>
    <row r="3320" spans="1:7" ht="15">
      <c r="A3320" s="334" t="s">
        <v>22624</v>
      </c>
      <c r="B3320" s="334" t="s">
        <v>22625</v>
      </c>
      <c r="C3320" s="218"/>
      <c r="D3320" s="218"/>
      <c r="E3320" s="334" t="s">
        <v>173</v>
      </c>
      <c r="F3320" s="306">
        <f t="shared" si="51"/>
        <v>395.27380199999999</v>
      </c>
      <c r="G3320" s="335">
        <v>9.4600000000000009</v>
      </c>
    </row>
    <row r="3321" spans="1:7" ht="15">
      <c r="A3321" s="334" t="s">
        <v>22626</v>
      </c>
      <c r="B3321" s="334" t="s">
        <v>22627</v>
      </c>
      <c r="C3321" s="218"/>
      <c r="D3321" s="218"/>
      <c r="E3321" s="334" t="s">
        <v>173</v>
      </c>
      <c r="F3321" s="306">
        <f t="shared" si="51"/>
        <v>342.20850299999995</v>
      </c>
      <c r="G3321" s="335">
        <v>8.19</v>
      </c>
    </row>
    <row r="3322" spans="1:7" ht="15">
      <c r="A3322" s="334" t="s">
        <v>5307</v>
      </c>
      <c r="B3322" s="334" t="s">
        <v>5308</v>
      </c>
      <c r="C3322" s="218"/>
      <c r="D3322" s="218"/>
      <c r="E3322" s="334" t="s">
        <v>173</v>
      </c>
      <c r="F3322" s="306">
        <f t="shared" si="51"/>
        <v>745.42120799999998</v>
      </c>
      <c r="G3322" s="335">
        <v>17.84</v>
      </c>
    </row>
    <row r="3323" spans="1:7" ht="15">
      <c r="A3323" s="334" t="s">
        <v>5309</v>
      </c>
      <c r="B3323" s="334" t="s">
        <v>5310</v>
      </c>
      <c r="C3323" s="218"/>
      <c r="D3323" s="218"/>
      <c r="E3323" s="334" t="s">
        <v>173</v>
      </c>
      <c r="F3323" s="306">
        <f t="shared" si="51"/>
        <v>1076.3481119999999</v>
      </c>
      <c r="G3323" s="335">
        <v>25.76</v>
      </c>
    </row>
    <row r="3324" spans="1:7" ht="15">
      <c r="A3324" s="334" t="s">
        <v>5311</v>
      </c>
      <c r="B3324" s="334" t="s">
        <v>5312</v>
      </c>
      <c r="C3324" s="218"/>
      <c r="D3324" s="218"/>
      <c r="E3324" s="334" t="s">
        <v>173</v>
      </c>
      <c r="F3324" s="306">
        <f t="shared" si="51"/>
        <v>1007.4050069999998</v>
      </c>
      <c r="G3324" s="335">
        <v>24.11</v>
      </c>
    </row>
    <row r="3325" spans="1:7" ht="15">
      <c r="A3325" s="334" t="s">
        <v>5313</v>
      </c>
      <c r="B3325" s="334" t="s">
        <v>5314</v>
      </c>
      <c r="C3325" s="218"/>
      <c r="D3325" s="218"/>
      <c r="E3325" s="334" t="s">
        <v>173</v>
      </c>
      <c r="F3325" s="306">
        <f t="shared" si="51"/>
        <v>1501.7061779999997</v>
      </c>
      <c r="G3325" s="335">
        <v>35.94</v>
      </c>
    </row>
    <row r="3326" spans="1:7" ht="15">
      <c r="A3326" s="334" t="s">
        <v>5315</v>
      </c>
      <c r="B3326" s="334" t="s">
        <v>5316</v>
      </c>
      <c r="C3326" s="218"/>
      <c r="D3326" s="218"/>
      <c r="E3326" s="334" t="s">
        <v>173</v>
      </c>
      <c r="F3326" s="306">
        <f t="shared" si="51"/>
        <v>1501.7061779999997</v>
      </c>
      <c r="G3326" s="335">
        <v>35.94</v>
      </c>
    </row>
    <row r="3327" spans="1:7" ht="15">
      <c r="A3327" s="334" t="s">
        <v>5317</v>
      </c>
      <c r="B3327" s="334" t="s">
        <v>5318</v>
      </c>
      <c r="C3327" s="218"/>
      <c r="D3327" s="218"/>
      <c r="E3327" s="334" t="s">
        <v>173</v>
      </c>
      <c r="F3327" s="306">
        <f t="shared" si="51"/>
        <v>1191.671124</v>
      </c>
      <c r="G3327" s="335">
        <v>28.52</v>
      </c>
    </row>
    <row r="3328" spans="1:7" ht="15">
      <c r="A3328" s="334" t="s">
        <v>5319</v>
      </c>
      <c r="B3328" s="334" t="s">
        <v>5320</v>
      </c>
      <c r="C3328" s="218"/>
      <c r="D3328" s="218"/>
      <c r="E3328" s="334" t="s">
        <v>173</v>
      </c>
      <c r="F3328" s="306">
        <f t="shared" si="51"/>
        <v>830.242119</v>
      </c>
      <c r="G3328" s="335">
        <v>19.87</v>
      </c>
    </row>
    <row r="3329" spans="1:7" ht="15">
      <c r="A3329" s="334" t="s">
        <v>5321</v>
      </c>
      <c r="B3329" s="334" t="s">
        <v>5322</v>
      </c>
      <c r="C3329" s="218"/>
      <c r="D3329" s="218"/>
      <c r="E3329" s="334" t="s">
        <v>173</v>
      </c>
      <c r="F3329" s="306">
        <f t="shared" si="51"/>
        <v>1191.671124</v>
      </c>
      <c r="G3329" s="335">
        <v>28.52</v>
      </c>
    </row>
    <row r="3330" spans="1:7" ht="15">
      <c r="A3330" s="334" t="s">
        <v>5323</v>
      </c>
      <c r="B3330" s="334" t="s">
        <v>5324</v>
      </c>
      <c r="C3330" s="218"/>
      <c r="D3330" s="218"/>
      <c r="E3330" s="334" t="s">
        <v>173</v>
      </c>
      <c r="F3330" s="306">
        <f t="shared" si="51"/>
        <v>1178.3003399999998</v>
      </c>
      <c r="G3330" s="335">
        <v>28.2</v>
      </c>
    </row>
    <row r="3331" spans="1:7" ht="15">
      <c r="A3331" s="334" t="s">
        <v>5325</v>
      </c>
      <c r="B3331" s="334" t="s">
        <v>5326</v>
      </c>
      <c r="C3331" s="218"/>
      <c r="D3331" s="218"/>
      <c r="E3331" s="334" t="s">
        <v>173</v>
      </c>
      <c r="F3331" s="306">
        <f t="shared" si="51"/>
        <v>1119.8031599999999</v>
      </c>
      <c r="G3331" s="335">
        <v>26.8</v>
      </c>
    </row>
    <row r="3332" spans="1:7" ht="15">
      <c r="A3332" s="334" t="s">
        <v>5327</v>
      </c>
      <c r="B3332" s="334" t="s">
        <v>5328</v>
      </c>
      <c r="C3332" s="218"/>
      <c r="D3332" s="218"/>
      <c r="E3332" s="334" t="s">
        <v>173</v>
      </c>
      <c r="F3332" s="306">
        <f t="shared" ref="F3332:F3395" si="52">G3332*$G$1</f>
        <v>1241.8115639999999</v>
      </c>
      <c r="G3332" s="335">
        <v>29.72</v>
      </c>
    </row>
    <row r="3333" spans="1:7" ht="15">
      <c r="A3333" s="334" t="s">
        <v>5329</v>
      </c>
      <c r="B3333" s="334" t="s">
        <v>5330</v>
      </c>
      <c r="C3333" s="218"/>
      <c r="D3333" s="218"/>
      <c r="E3333" s="334" t="s">
        <v>173</v>
      </c>
      <c r="F3333" s="306">
        <f t="shared" si="52"/>
        <v>1241.8115639999999</v>
      </c>
      <c r="G3333" s="335">
        <v>29.72</v>
      </c>
    </row>
    <row r="3334" spans="1:7" ht="15">
      <c r="A3334" s="334" t="s">
        <v>5331</v>
      </c>
      <c r="B3334" s="334" t="s">
        <v>5332</v>
      </c>
      <c r="C3334" s="218"/>
      <c r="D3334" s="218"/>
      <c r="E3334" s="334" t="s">
        <v>173</v>
      </c>
      <c r="F3334" s="306">
        <f t="shared" si="52"/>
        <v>1619.5362119999998</v>
      </c>
      <c r="G3334" s="335">
        <v>38.76</v>
      </c>
    </row>
    <row r="3335" spans="1:7" ht="15">
      <c r="A3335" s="334" t="s">
        <v>5333</v>
      </c>
      <c r="B3335" s="334" t="s">
        <v>5334</v>
      </c>
      <c r="C3335" s="218"/>
      <c r="D3335" s="218"/>
      <c r="E3335" s="334" t="s">
        <v>173</v>
      </c>
      <c r="F3335" s="306">
        <f t="shared" si="52"/>
        <v>1150.7230979999999</v>
      </c>
      <c r="G3335" s="335">
        <v>27.54</v>
      </c>
    </row>
    <row r="3336" spans="1:7" ht="15">
      <c r="A3336" s="334" t="s">
        <v>5335</v>
      </c>
      <c r="B3336" s="334" t="s">
        <v>5336</v>
      </c>
      <c r="C3336" s="218"/>
      <c r="D3336" s="218"/>
      <c r="E3336" s="334" t="s">
        <v>173</v>
      </c>
      <c r="F3336" s="306">
        <f t="shared" si="52"/>
        <v>1619.5362119999998</v>
      </c>
      <c r="G3336" s="335">
        <v>38.76</v>
      </c>
    </row>
    <row r="3337" spans="1:7" ht="15">
      <c r="A3337" s="334" t="s">
        <v>5337</v>
      </c>
      <c r="B3337" s="334" t="s">
        <v>5338</v>
      </c>
      <c r="C3337" s="218"/>
      <c r="D3337" s="218"/>
      <c r="E3337" s="334" t="s">
        <v>3584</v>
      </c>
      <c r="F3337" s="306">
        <f t="shared" si="52"/>
        <v>98.609531999999987</v>
      </c>
      <c r="G3337" s="335">
        <v>2.36</v>
      </c>
    </row>
    <row r="3338" spans="1:7" ht="15">
      <c r="A3338" s="334" t="s">
        <v>5339</v>
      </c>
      <c r="B3338" s="334" t="s">
        <v>5340</v>
      </c>
      <c r="C3338" s="218"/>
      <c r="D3338" s="218"/>
      <c r="E3338" s="334" t="s">
        <v>3584</v>
      </c>
      <c r="F3338" s="306">
        <f t="shared" si="52"/>
        <v>68.943104999999989</v>
      </c>
      <c r="G3338" s="335">
        <v>1.65</v>
      </c>
    </row>
    <row r="3339" spans="1:7" ht="15">
      <c r="A3339" s="334" t="s">
        <v>5341</v>
      </c>
      <c r="B3339" s="334" t="s">
        <v>5342</v>
      </c>
      <c r="C3339" s="218"/>
      <c r="D3339" s="218"/>
      <c r="E3339" s="334" t="s">
        <v>173</v>
      </c>
      <c r="F3339" s="306">
        <f t="shared" si="52"/>
        <v>53.065298999999996</v>
      </c>
      <c r="G3339" s="335">
        <v>1.27</v>
      </c>
    </row>
    <row r="3340" spans="1:7" ht="15">
      <c r="A3340" s="334" t="s">
        <v>5343</v>
      </c>
      <c r="B3340" s="334" t="s">
        <v>5344</v>
      </c>
      <c r="C3340" s="218"/>
      <c r="D3340" s="218"/>
      <c r="E3340" s="334" t="s">
        <v>173</v>
      </c>
      <c r="F3340" s="306">
        <f t="shared" si="52"/>
        <v>122.84407799999998</v>
      </c>
      <c r="G3340" s="335">
        <v>2.94</v>
      </c>
    </row>
    <row r="3341" spans="1:7" ht="15">
      <c r="A3341" s="334" t="s">
        <v>5345</v>
      </c>
      <c r="B3341" s="334" t="s">
        <v>5346</v>
      </c>
      <c r="C3341" s="218"/>
      <c r="D3341" s="218"/>
      <c r="E3341" s="334" t="s">
        <v>173</v>
      </c>
      <c r="F3341" s="306">
        <f t="shared" si="52"/>
        <v>148.33213499999997</v>
      </c>
      <c r="G3341" s="335">
        <v>3.55</v>
      </c>
    </row>
    <row r="3342" spans="1:7" ht="15">
      <c r="A3342" s="334" t="s">
        <v>5347</v>
      </c>
      <c r="B3342" s="334" t="s">
        <v>5348</v>
      </c>
      <c r="C3342" s="218"/>
      <c r="D3342" s="218"/>
      <c r="E3342" s="334" t="s">
        <v>173</v>
      </c>
      <c r="F3342" s="306">
        <f t="shared" si="52"/>
        <v>76.882007999999999</v>
      </c>
      <c r="G3342" s="335">
        <v>1.84</v>
      </c>
    </row>
    <row r="3343" spans="1:7" ht="15">
      <c r="A3343" s="334" t="s">
        <v>5349</v>
      </c>
      <c r="B3343" s="334" t="s">
        <v>5350</v>
      </c>
      <c r="C3343" s="218"/>
      <c r="D3343" s="218"/>
      <c r="E3343" s="334" t="s">
        <v>173</v>
      </c>
      <c r="F3343" s="306">
        <f t="shared" si="52"/>
        <v>11.281599</v>
      </c>
      <c r="G3343" s="335">
        <v>0.27</v>
      </c>
    </row>
    <row r="3344" spans="1:7" ht="15">
      <c r="A3344" s="334" t="s">
        <v>5351</v>
      </c>
      <c r="B3344" s="334" t="s">
        <v>5352</v>
      </c>
      <c r="C3344" s="218"/>
      <c r="D3344" s="218"/>
      <c r="E3344" s="334" t="s">
        <v>173</v>
      </c>
      <c r="F3344" s="306">
        <f t="shared" si="52"/>
        <v>32.591285999999997</v>
      </c>
      <c r="G3344" s="335">
        <v>0.78</v>
      </c>
    </row>
    <row r="3345" spans="1:7" ht="15">
      <c r="A3345" s="334" t="s">
        <v>5353</v>
      </c>
      <c r="B3345" s="334" t="s">
        <v>5354</v>
      </c>
      <c r="C3345" s="218"/>
      <c r="D3345" s="218"/>
      <c r="E3345" s="334" t="s">
        <v>173</v>
      </c>
      <c r="F3345" s="306">
        <f t="shared" si="52"/>
        <v>10.863761999999999</v>
      </c>
      <c r="G3345" s="335">
        <v>0.26</v>
      </c>
    </row>
    <row r="3346" spans="1:7" ht="15">
      <c r="A3346" s="334" t="s">
        <v>5355</v>
      </c>
      <c r="B3346" s="334" t="s">
        <v>5356</v>
      </c>
      <c r="C3346" s="218"/>
      <c r="D3346" s="218"/>
      <c r="E3346" s="334" t="s">
        <v>173</v>
      </c>
      <c r="F3346" s="306">
        <f t="shared" si="52"/>
        <v>2.9248590000000001</v>
      </c>
      <c r="G3346" s="335">
        <v>7.0000000000000007E-2</v>
      </c>
    </row>
    <row r="3347" spans="1:7" ht="15">
      <c r="A3347" s="334" t="s">
        <v>5357</v>
      </c>
      <c r="B3347" s="334" t="s">
        <v>5358</v>
      </c>
      <c r="C3347" s="218"/>
      <c r="D3347" s="218"/>
      <c r="E3347" s="334" t="s">
        <v>173</v>
      </c>
      <c r="F3347" s="306">
        <f t="shared" si="52"/>
        <v>537.75621899999987</v>
      </c>
      <c r="G3347" s="335">
        <v>12.87</v>
      </c>
    </row>
    <row r="3348" spans="1:7" ht="15">
      <c r="A3348" s="334" t="s">
        <v>5359</v>
      </c>
      <c r="B3348" s="334" t="s">
        <v>5360</v>
      </c>
      <c r="C3348" s="218"/>
      <c r="D3348" s="218"/>
      <c r="E3348" s="334" t="s">
        <v>173</v>
      </c>
      <c r="F3348" s="306">
        <f t="shared" si="52"/>
        <v>822.72105299999998</v>
      </c>
      <c r="G3348" s="335">
        <v>19.690000000000001</v>
      </c>
    </row>
    <row r="3349" spans="1:7" ht="15">
      <c r="A3349" s="334" t="s">
        <v>5361</v>
      </c>
      <c r="B3349" s="334" t="s">
        <v>5362</v>
      </c>
      <c r="C3349" s="218"/>
      <c r="D3349" s="218"/>
      <c r="E3349" s="334" t="s">
        <v>173</v>
      </c>
      <c r="F3349" s="306">
        <f t="shared" si="52"/>
        <v>1700.1787529999997</v>
      </c>
      <c r="G3349" s="335">
        <v>40.69</v>
      </c>
    </row>
    <row r="3350" spans="1:7" ht="15">
      <c r="A3350" s="334" t="s">
        <v>5363</v>
      </c>
      <c r="B3350" s="334" t="s">
        <v>5364</v>
      </c>
      <c r="C3350" s="218"/>
      <c r="D3350" s="218"/>
      <c r="E3350" s="334" t="s">
        <v>173</v>
      </c>
      <c r="F3350" s="306">
        <f t="shared" si="52"/>
        <v>1222.1732249999998</v>
      </c>
      <c r="G3350" s="335">
        <v>29.25</v>
      </c>
    </row>
    <row r="3351" spans="1:7" ht="15">
      <c r="A3351" s="334" t="s">
        <v>5365</v>
      </c>
      <c r="B3351" s="334" t="s">
        <v>5366</v>
      </c>
      <c r="C3351" s="218"/>
      <c r="D3351" s="218"/>
      <c r="E3351" s="334" t="s">
        <v>173</v>
      </c>
      <c r="F3351" s="306">
        <f t="shared" si="52"/>
        <v>68.107430999999991</v>
      </c>
      <c r="G3351" s="335">
        <v>1.63</v>
      </c>
    </row>
    <row r="3352" spans="1:7" ht="15">
      <c r="A3352" s="334" t="s">
        <v>5367</v>
      </c>
      <c r="B3352" s="334" t="s">
        <v>5368</v>
      </c>
      <c r="C3352" s="218"/>
      <c r="D3352" s="218"/>
      <c r="E3352" s="334" t="s">
        <v>173</v>
      </c>
      <c r="F3352" s="306">
        <f t="shared" si="52"/>
        <v>68.107430999999991</v>
      </c>
      <c r="G3352" s="335">
        <v>1.63</v>
      </c>
    </row>
    <row r="3353" spans="1:7" ht="15">
      <c r="A3353" s="334" t="s">
        <v>5369</v>
      </c>
      <c r="B3353" s="334" t="s">
        <v>5370</v>
      </c>
      <c r="C3353" s="218"/>
      <c r="D3353" s="218"/>
      <c r="E3353" s="334" t="s">
        <v>173</v>
      </c>
      <c r="F3353" s="306">
        <f t="shared" si="52"/>
        <v>68.107430999999991</v>
      </c>
      <c r="G3353" s="335">
        <v>1.63</v>
      </c>
    </row>
    <row r="3354" spans="1:7" ht="15">
      <c r="A3354" s="334" t="s">
        <v>5371</v>
      </c>
      <c r="B3354" s="334" t="s">
        <v>5372</v>
      </c>
      <c r="C3354" s="218"/>
      <c r="D3354" s="218"/>
      <c r="E3354" s="334" t="s">
        <v>173</v>
      </c>
      <c r="F3354" s="306">
        <f t="shared" si="52"/>
        <v>68.107430999999991</v>
      </c>
      <c r="G3354" s="335">
        <v>1.63</v>
      </c>
    </row>
    <row r="3355" spans="1:7" ht="15">
      <c r="A3355" s="334" t="s">
        <v>5373</v>
      </c>
      <c r="B3355" s="334" t="s">
        <v>5374</v>
      </c>
      <c r="C3355" s="218"/>
      <c r="D3355" s="218"/>
      <c r="E3355" s="334" t="s">
        <v>173</v>
      </c>
      <c r="F3355" s="306">
        <f t="shared" si="52"/>
        <v>68.107430999999991</v>
      </c>
      <c r="G3355" s="335">
        <v>1.63</v>
      </c>
    </row>
    <row r="3356" spans="1:7" ht="15">
      <c r="A3356" s="334" t="s">
        <v>5375</v>
      </c>
      <c r="B3356" s="334" t="s">
        <v>5376</v>
      </c>
      <c r="C3356" s="218"/>
      <c r="D3356" s="218"/>
      <c r="E3356" s="334" t="s">
        <v>173</v>
      </c>
      <c r="F3356" s="306">
        <f t="shared" si="52"/>
        <v>68.107430999999991</v>
      </c>
      <c r="G3356" s="335">
        <v>1.63</v>
      </c>
    </row>
    <row r="3357" spans="1:7" ht="15">
      <c r="A3357" s="334" t="s">
        <v>5377</v>
      </c>
      <c r="B3357" s="334" t="s">
        <v>5378</v>
      </c>
      <c r="C3357" s="218"/>
      <c r="D3357" s="218"/>
      <c r="E3357" s="334" t="s">
        <v>173</v>
      </c>
      <c r="F3357" s="306">
        <f t="shared" si="52"/>
        <v>68.107430999999991</v>
      </c>
      <c r="G3357" s="335">
        <v>1.63</v>
      </c>
    </row>
    <row r="3358" spans="1:7" ht="15">
      <c r="A3358" s="334" t="s">
        <v>5379</v>
      </c>
      <c r="B3358" s="334" t="s">
        <v>5380</v>
      </c>
      <c r="C3358" s="218"/>
      <c r="D3358" s="218"/>
      <c r="E3358" s="334" t="s">
        <v>173</v>
      </c>
      <c r="F3358" s="306">
        <f t="shared" si="52"/>
        <v>68.107430999999991</v>
      </c>
      <c r="G3358" s="335">
        <v>1.63</v>
      </c>
    </row>
    <row r="3359" spans="1:7" ht="15">
      <c r="A3359" s="334" t="s">
        <v>5381</v>
      </c>
      <c r="B3359" s="334" t="s">
        <v>5382</v>
      </c>
      <c r="C3359" s="218"/>
      <c r="D3359" s="218"/>
      <c r="E3359" s="334" t="s">
        <v>173</v>
      </c>
      <c r="F3359" s="306">
        <f t="shared" si="52"/>
        <v>68.107430999999991</v>
      </c>
      <c r="G3359" s="335">
        <v>1.63</v>
      </c>
    </row>
    <row r="3360" spans="1:7" ht="15">
      <c r="A3360" s="334" t="s">
        <v>5383</v>
      </c>
      <c r="B3360" s="334" t="s">
        <v>5384</v>
      </c>
      <c r="C3360" s="218"/>
      <c r="D3360" s="218"/>
      <c r="E3360" s="334" t="s">
        <v>173</v>
      </c>
      <c r="F3360" s="306">
        <f t="shared" si="52"/>
        <v>68.107430999999991</v>
      </c>
      <c r="G3360" s="335">
        <v>1.63</v>
      </c>
    </row>
    <row r="3361" spans="1:7" ht="15">
      <c r="A3361" s="334" t="s">
        <v>5385</v>
      </c>
      <c r="B3361" s="334" t="s">
        <v>5386</v>
      </c>
      <c r="C3361" s="218"/>
      <c r="D3361" s="218"/>
      <c r="E3361" s="334" t="s">
        <v>173</v>
      </c>
      <c r="F3361" s="306">
        <f t="shared" si="52"/>
        <v>68.107430999999991</v>
      </c>
      <c r="G3361" s="335">
        <v>1.63</v>
      </c>
    </row>
    <row r="3362" spans="1:7" ht="15">
      <c r="A3362" s="334" t="s">
        <v>5387</v>
      </c>
      <c r="B3362" s="334" t="s">
        <v>5388</v>
      </c>
      <c r="C3362" s="218"/>
      <c r="D3362" s="218"/>
      <c r="E3362" s="334" t="s">
        <v>173</v>
      </c>
      <c r="F3362" s="306">
        <f t="shared" si="52"/>
        <v>68.107430999999991</v>
      </c>
      <c r="G3362" s="335">
        <v>1.63</v>
      </c>
    </row>
    <row r="3363" spans="1:7" ht="15">
      <c r="A3363" s="334" t="s">
        <v>5389</v>
      </c>
      <c r="B3363" s="334" t="s">
        <v>5390</v>
      </c>
      <c r="C3363" s="218"/>
      <c r="D3363" s="218"/>
      <c r="E3363" s="334" t="s">
        <v>173</v>
      </c>
      <c r="F3363" s="306">
        <f t="shared" si="52"/>
        <v>68.107430999999991</v>
      </c>
      <c r="G3363" s="335">
        <v>1.63</v>
      </c>
    </row>
    <row r="3364" spans="1:7" ht="15">
      <c r="A3364" s="334" t="s">
        <v>5391</v>
      </c>
      <c r="B3364" s="334" t="s">
        <v>5392</v>
      </c>
      <c r="C3364" s="218"/>
      <c r="D3364" s="218"/>
      <c r="E3364" s="334" t="s">
        <v>173</v>
      </c>
      <c r="F3364" s="306">
        <f t="shared" si="52"/>
        <v>68.107430999999991</v>
      </c>
      <c r="G3364" s="335">
        <v>1.63</v>
      </c>
    </row>
    <row r="3365" spans="1:7" ht="15">
      <c r="A3365" s="334" t="s">
        <v>5393</v>
      </c>
      <c r="B3365" s="334" t="s">
        <v>5394</v>
      </c>
      <c r="C3365" s="218"/>
      <c r="D3365" s="218"/>
      <c r="E3365" s="334" t="s">
        <v>173</v>
      </c>
      <c r="F3365" s="306">
        <f t="shared" si="52"/>
        <v>68.107430999999991</v>
      </c>
      <c r="G3365" s="335">
        <v>1.63</v>
      </c>
    </row>
    <row r="3366" spans="1:7" ht="15">
      <c r="A3366" s="334" t="s">
        <v>5395</v>
      </c>
      <c r="B3366" s="334" t="s">
        <v>5396</v>
      </c>
      <c r="C3366" s="218"/>
      <c r="D3366" s="218"/>
      <c r="E3366" s="334" t="s">
        <v>173</v>
      </c>
      <c r="F3366" s="306">
        <f t="shared" si="52"/>
        <v>68.107430999999991</v>
      </c>
      <c r="G3366" s="335">
        <v>1.63</v>
      </c>
    </row>
    <row r="3367" spans="1:7" ht="15">
      <c r="A3367" s="334" t="s">
        <v>5397</v>
      </c>
      <c r="B3367" s="334" t="s">
        <v>5398</v>
      </c>
      <c r="C3367" s="218"/>
      <c r="D3367" s="218"/>
      <c r="E3367" s="334" t="s">
        <v>173</v>
      </c>
      <c r="F3367" s="306">
        <f t="shared" si="52"/>
        <v>68.107430999999991</v>
      </c>
      <c r="G3367" s="335">
        <v>1.63</v>
      </c>
    </row>
    <row r="3368" spans="1:7" ht="15">
      <c r="A3368" s="334" t="s">
        <v>5399</v>
      </c>
      <c r="B3368" s="334" t="s">
        <v>5400</v>
      </c>
      <c r="C3368" s="218"/>
      <c r="D3368" s="218"/>
      <c r="E3368" s="334" t="s">
        <v>173</v>
      </c>
      <c r="F3368" s="306">
        <f t="shared" si="52"/>
        <v>1501.7061779999997</v>
      </c>
      <c r="G3368" s="335">
        <v>35.94</v>
      </c>
    </row>
    <row r="3369" spans="1:7" ht="15">
      <c r="A3369" s="334" t="s">
        <v>5401</v>
      </c>
      <c r="B3369" s="334" t="s">
        <v>5402</v>
      </c>
      <c r="C3369" s="218"/>
      <c r="D3369" s="218"/>
      <c r="E3369" s="334" t="s">
        <v>173</v>
      </c>
      <c r="F3369" s="306">
        <f t="shared" si="52"/>
        <v>1501.7061779999997</v>
      </c>
      <c r="G3369" s="335">
        <v>35.94</v>
      </c>
    </row>
    <row r="3370" spans="1:7" ht="15">
      <c r="A3370" s="334" t="s">
        <v>5403</v>
      </c>
      <c r="B3370" s="334" t="s">
        <v>5404</v>
      </c>
      <c r="C3370" s="218"/>
      <c r="D3370" s="218"/>
      <c r="E3370" s="334" t="s">
        <v>173</v>
      </c>
      <c r="F3370" s="306">
        <f t="shared" si="52"/>
        <v>1501.7061779999997</v>
      </c>
      <c r="G3370" s="335">
        <v>35.94</v>
      </c>
    </row>
    <row r="3371" spans="1:7" ht="15">
      <c r="A3371" s="334" t="s">
        <v>5405</v>
      </c>
      <c r="B3371" s="334" t="s">
        <v>5406</v>
      </c>
      <c r="C3371" s="218"/>
      <c r="D3371" s="218"/>
      <c r="E3371" s="334" t="s">
        <v>173</v>
      </c>
      <c r="F3371" s="306">
        <f t="shared" si="52"/>
        <v>1786.2531749999998</v>
      </c>
      <c r="G3371" s="335">
        <v>42.75</v>
      </c>
    </row>
    <row r="3372" spans="1:7" ht="15">
      <c r="A3372" s="334" t="s">
        <v>5407</v>
      </c>
      <c r="B3372" s="334" t="s">
        <v>5408</v>
      </c>
      <c r="C3372" s="218"/>
      <c r="D3372" s="218"/>
      <c r="E3372" s="334" t="s">
        <v>173</v>
      </c>
      <c r="F3372" s="306">
        <f t="shared" si="52"/>
        <v>68.107430999999991</v>
      </c>
      <c r="G3372" s="335">
        <v>1.63</v>
      </c>
    </row>
    <row r="3373" spans="1:7" ht="15">
      <c r="A3373" s="334" t="s">
        <v>5409</v>
      </c>
      <c r="B3373" s="334" t="s">
        <v>5410</v>
      </c>
      <c r="C3373" s="218"/>
      <c r="D3373" s="218"/>
      <c r="E3373" s="334" t="s">
        <v>173</v>
      </c>
      <c r="F3373" s="306">
        <f t="shared" si="52"/>
        <v>68.107430999999991</v>
      </c>
      <c r="G3373" s="335">
        <v>1.63</v>
      </c>
    </row>
    <row r="3374" spans="1:7" ht="15">
      <c r="A3374" s="334" t="s">
        <v>5411</v>
      </c>
      <c r="B3374" s="334" t="s">
        <v>5412</v>
      </c>
      <c r="C3374" s="218"/>
      <c r="D3374" s="218"/>
      <c r="E3374" s="334" t="s">
        <v>173</v>
      </c>
      <c r="F3374" s="306">
        <f t="shared" si="52"/>
        <v>68.107430999999991</v>
      </c>
      <c r="G3374" s="335">
        <v>1.63</v>
      </c>
    </row>
    <row r="3375" spans="1:7" ht="15">
      <c r="A3375" s="334" t="s">
        <v>5413</v>
      </c>
      <c r="B3375" s="334" t="s">
        <v>5414</v>
      </c>
      <c r="C3375" s="218"/>
      <c r="D3375" s="218"/>
      <c r="E3375" s="334" t="s">
        <v>173</v>
      </c>
      <c r="F3375" s="306">
        <f t="shared" si="52"/>
        <v>68.107430999999991</v>
      </c>
      <c r="G3375" s="335">
        <v>1.63</v>
      </c>
    </row>
    <row r="3376" spans="1:7" ht="15">
      <c r="A3376" s="334" t="s">
        <v>5415</v>
      </c>
      <c r="B3376" s="334" t="s">
        <v>5416</v>
      </c>
      <c r="C3376" s="218"/>
      <c r="D3376" s="218"/>
      <c r="E3376" s="334" t="s">
        <v>173</v>
      </c>
      <c r="F3376" s="306">
        <f t="shared" si="52"/>
        <v>10.863761999999999</v>
      </c>
      <c r="G3376" s="335">
        <v>0.26</v>
      </c>
    </row>
    <row r="3377" spans="1:7" ht="15">
      <c r="A3377" s="334" t="s">
        <v>5417</v>
      </c>
      <c r="B3377" s="334" t="s">
        <v>5418</v>
      </c>
      <c r="C3377" s="218"/>
      <c r="D3377" s="218"/>
      <c r="E3377" s="334" t="s">
        <v>173</v>
      </c>
      <c r="F3377" s="306">
        <f t="shared" si="52"/>
        <v>10.863761999999999</v>
      </c>
      <c r="G3377" s="335">
        <v>0.26</v>
      </c>
    </row>
    <row r="3378" spans="1:7" ht="15">
      <c r="A3378" s="334" t="s">
        <v>5419</v>
      </c>
      <c r="B3378" s="334" t="s">
        <v>5420</v>
      </c>
      <c r="C3378" s="218"/>
      <c r="D3378" s="218"/>
      <c r="E3378" s="334" t="s">
        <v>173</v>
      </c>
      <c r="F3378" s="306">
        <f t="shared" si="52"/>
        <v>10.863761999999999</v>
      </c>
      <c r="G3378" s="335">
        <v>0.26</v>
      </c>
    </row>
    <row r="3379" spans="1:7" ht="15">
      <c r="A3379" s="334" t="s">
        <v>5421</v>
      </c>
      <c r="B3379" s="334" t="s">
        <v>5422</v>
      </c>
      <c r="C3379" s="218"/>
      <c r="D3379" s="218"/>
      <c r="E3379" s="334" t="s">
        <v>173</v>
      </c>
      <c r="F3379" s="306">
        <f t="shared" si="52"/>
        <v>10.863761999999999</v>
      </c>
      <c r="G3379" s="335">
        <v>0.26</v>
      </c>
    </row>
    <row r="3380" spans="1:7" ht="15">
      <c r="A3380" s="334" t="s">
        <v>5423</v>
      </c>
      <c r="B3380" s="334" t="s">
        <v>5424</v>
      </c>
      <c r="C3380" s="218"/>
      <c r="D3380" s="218"/>
      <c r="E3380" s="334" t="s">
        <v>173</v>
      </c>
      <c r="F3380" s="306">
        <f t="shared" si="52"/>
        <v>10.863761999999999</v>
      </c>
      <c r="G3380" s="335">
        <v>0.26</v>
      </c>
    </row>
    <row r="3381" spans="1:7" ht="15">
      <c r="A3381" s="334" t="s">
        <v>5425</v>
      </c>
      <c r="B3381" s="334" t="s">
        <v>5426</v>
      </c>
      <c r="C3381" s="218"/>
      <c r="D3381" s="218"/>
      <c r="E3381" s="334" t="s">
        <v>173</v>
      </c>
      <c r="F3381" s="306">
        <f t="shared" si="52"/>
        <v>10.863761999999999</v>
      </c>
      <c r="G3381" s="335">
        <v>0.26</v>
      </c>
    </row>
    <row r="3382" spans="1:7" ht="15">
      <c r="A3382" s="334" t="s">
        <v>5427</v>
      </c>
      <c r="B3382" s="334" t="s">
        <v>5428</v>
      </c>
      <c r="C3382" s="218"/>
      <c r="D3382" s="218"/>
      <c r="E3382" s="334" t="s">
        <v>173</v>
      </c>
      <c r="F3382" s="306">
        <f t="shared" si="52"/>
        <v>10.863761999999999</v>
      </c>
      <c r="G3382" s="335">
        <v>0.26</v>
      </c>
    </row>
    <row r="3383" spans="1:7" ht="15">
      <c r="A3383" s="334" t="s">
        <v>5429</v>
      </c>
      <c r="B3383" s="334" t="s">
        <v>5430</v>
      </c>
      <c r="C3383" s="218"/>
      <c r="D3383" s="218"/>
      <c r="E3383" s="334" t="s">
        <v>173</v>
      </c>
      <c r="F3383" s="306">
        <f t="shared" si="52"/>
        <v>10.863761999999999</v>
      </c>
      <c r="G3383" s="335">
        <v>0.26</v>
      </c>
    </row>
    <row r="3384" spans="1:7" ht="15">
      <c r="A3384" s="334" t="s">
        <v>5431</v>
      </c>
      <c r="B3384" s="334" t="s">
        <v>5432</v>
      </c>
      <c r="C3384" s="218"/>
      <c r="D3384" s="218"/>
      <c r="E3384" s="334" t="s">
        <v>173</v>
      </c>
      <c r="F3384" s="306">
        <f t="shared" si="52"/>
        <v>10.863761999999999</v>
      </c>
      <c r="G3384" s="335">
        <v>0.26</v>
      </c>
    </row>
    <row r="3385" spans="1:7" ht="15">
      <c r="A3385" s="334" t="s">
        <v>5433</v>
      </c>
      <c r="B3385" s="334" t="s">
        <v>5434</v>
      </c>
      <c r="C3385" s="218"/>
      <c r="D3385" s="218"/>
      <c r="E3385" s="334" t="s">
        <v>3584</v>
      </c>
      <c r="F3385" s="306">
        <f t="shared" si="52"/>
        <v>40.530188999999993</v>
      </c>
      <c r="G3385" s="335">
        <v>0.97</v>
      </c>
    </row>
    <row r="3386" spans="1:7" ht="15">
      <c r="A3386" s="334" t="s">
        <v>5435</v>
      </c>
      <c r="B3386" s="334" t="s">
        <v>5436</v>
      </c>
      <c r="C3386" s="218"/>
      <c r="D3386" s="218"/>
      <c r="E3386" s="334" t="s">
        <v>3584</v>
      </c>
      <c r="F3386" s="306">
        <f t="shared" si="52"/>
        <v>40.530188999999993</v>
      </c>
      <c r="G3386" s="335">
        <v>0.97</v>
      </c>
    </row>
    <row r="3387" spans="1:7" ht="15">
      <c r="A3387" s="334" t="s">
        <v>5437</v>
      </c>
      <c r="B3387" s="334" t="s">
        <v>5438</v>
      </c>
      <c r="C3387" s="218"/>
      <c r="D3387" s="218"/>
      <c r="E3387" s="334" t="s">
        <v>173</v>
      </c>
      <c r="F3387" s="306">
        <f t="shared" si="52"/>
        <v>40.530188999999993</v>
      </c>
      <c r="G3387" s="335">
        <v>0.97</v>
      </c>
    </row>
    <row r="3388" spans="1:7" ht="15">
      <c r="A3388" s="334" t="s">
        <v>5439</v>
      </c>
      <c r="B3388" s="334" t="s">
        <v>5440</v>
      </c>
      <c r="C3388" s="218"/>
      <c r="D3388" s="218"/>
      <c r="E3388" s="334" t="s">
        <v>173</v>
      </c>
      <c r="F3388" s="306">
        <f t="shared" si="52"/>
        <v>40.530188999999993</v>
      </c>
      <c r="G3388" s="335">
        <v>0.97</v>
      </c>
    </row>
    <row r="3389" spans="1:7" ht="15">
      <c r="A3389" s="334" t="s">
        <v>5441</v>
      </c>
      <c r="B3389" s="334" t="s">
        <v>5442</v>
      </c>
      <c r="C3389" s="218"/>
      <c r="D3389" s="218"/>
      <c r="E3389" s="334" t="s">
        <v>173</v>
      </c>
      <c r="F3389" s="306">
        <f t="shared" si="52"/>
        <v>817.28917199999989</v>
      </c>
      <c r="G3389" s="335">
        <v>19.559999999999999</v>
      </c>
    </row>
    <row r="3390" spans="1:7" ht="15">
      <c r="A3390" s="334" t="s">
        <v>5443</v>
      </c>
      <c r="B3390" s="334" t="s">
        <v>5444</v>
      </c>
      <c r="C3390" s="218"/>
      <c r="D3390" s="218"/>
      <c r="E3390" s="334" t="s">
        <v>173</v>
      </c>
      <c r="F3390" s="306">
        <f t="shared" si="52"/>
        <v>778.01249399999995</v>
      </c>
      <c r="G3390" s="335">
        <v>18.62</v>
      </c>
    </row>
    <row r="3391" spans="1:7" ht="15">
      <c r="A3391" s="334" t="s">
        <v>5445</v>
      </c>
      <c r="B3391" s="334" t="s">
        <v>5446</v>
      </c>
      <c r="C3391" s="218"/>
      <c r="D3391" s="218"/>
      <c r="E3391" s="334" t="s">
        <v>173</v>
      </c>
      <c r="F3391" s="306">
        <f t="shared" si="52"/>
        <v>817.28917199999989</v>
      </c>
      <c r="G3391" s="335">
        <v>19.559999999999999</v>
      </c>
    </row>
    <row r="3392" spans="1:7" ht="15">
      <c r="A3392" s="334" t="s">
        <v>5447</v>
      </c>
      <c r="B3392" s="334" t="s">
        <v>5448</v>
      </c>
      <c r="C3392" s="218"/>
      <c r="D3392" s="218"/>
      <c r="E3392" s="334" t="s">
        <v>173</v>
      </c>
      <c r="F3392" s="306">
        <f t="shared" si="52"/>
        <v>778.01249399999995</v>
      </c>
      <c r="G3392" s="335">
        <v>18.62</v>
      </c>
    </row>
    <row r="3393" spans="1:7" ht="15">
      <c r="A3393" s="334" t="s">
        <v>5449</v>
      </c>
      <c r="B3393" s="334" t="s">
        <v>5450</v>
      </c>
      <c r="C3393" s="218"/>
      <c r="D3393" s="218"/>
      <c r="E3393" s="334" t="s">
        <v>173</v>
      </c>
      <c r="F3393" s="306">
        <f t="shared" si="52"/>
        <v>736.22879399999999</v>
      </c>
      <c r="G3393" s="335">
        <v>17.62</v>
      </c>
    </row>
    <row r="3394" spans="1:7" ht="15">
      <c r="A3394" s="334" t="s">
        <v>5451</v>
      </c>
      <c r="B3394" s="334" t="s">
        <v>5452</v>
      </c>
      <c r="C3394" s="218"/>
      <c r="D3394" s="218"/>
      <c r="E3394" s="334" t="s">
        <v>173</v>
      </c>
      <c r="F3394" s="306">
        <f t="shared" si="52"/>
        <v>10.863761999999999</v>
      </c>
      <c r="G3394" s="335">
        <v>0.26</v>
      </c>
    </row>
    <row r="3395" spans="1:7" ht="15">
      <c r="A3395" s="334" t="s">
        <v>5453</v>
      </c>
      <c r="B3395" s="334" t="s">
        <v>5454</v>
      </c>
      <c r="C3395" s="218"/>
      <c r="D3395" s="218"/>
      <c r="E3395" s="334" t="s">
        <v>173</v>
      </c>
      <c r="F3395" s="306">
        <f t="shared" si="52"/>
        <v>68.525267999999983</v>
      </c>
      <c r="G3395" s="335">
        <v>1.64</v>
      </c>
    </row>
    <row r="3396" spans="1:7" ht="15">
      <c r="A3396" s="334" t="s">
        <v>5455</v>
      </c>
      <c r="B3396" s="334" t="s">
        <v>5456</v>
      </c>
      <c r="C3396" s="218"/>
      <c r="D3396" s="218"/>
      <c r="E3396" s="334" t="s">
        <v>173</v>
      </c>
      <c r="F3396" s="306">
        <f t="shared" ref="F3396:F3459" si="53">G3396*$G$1</f>
        <v>68.525267999999983</v>
      </c>
      <c r="G3396" s="335">
        <v>1.64</v>
      </c>
    </row>
    <row r="3397" spans="1:7" ht="15">
      <c r="A3397" s="334" t="s">
        <v>5457</v>
      </c>
      <c r="B3397" s="334" t="s">
        <v>5458</v>
      </c>
      <c r="C3397" s="218"/>
      <c r="D3397" s="218"/>
      <c r="E3397" s="334" t="s">
        <v>173</v>
      </c>
      <c r="F3397" s="306">
        <f t="shared" si="53"/>
        <v>68.525267999999983</v>
      </c>
      <c r="G3397" s="335">
        <v>1.64</v>
      </c>
    </row>
    <row r="3398" spans="1:7" ht="15">
      <c r="A3398" s="334" t="s">
        <v>5459</v>
      </c>
      <c r="B3398" s="334" t="s">
        <v>5460</v>
      </c>
      <c r="C3398" s="218"/>
      <c r="D3398" s="218"/>
      <c r="E3398" s="334" t="s">
        <v>173</v>
      </c>
      <c r="F3398" s="306">
        <f t="shared" si="53"/>
        <v>68.525267999999983</v>
      </c>
      <c r="G3398" s="335">
        <v>1.64</v>
      </c>
    </row>
    <row r="3399" spans="1:7" ht="15">
      <c r="A3399" s="334" t="s">
        <v>5461</v>
      </c>
      <c r="B3399" s="334" t="s">
        <v>5462</v>
      </c>
      <c r="C3399" s="218"/>
      <c r="D3399" s="218"/>
      <c r="E3399" s="334" t="s">
        <v>173</v>
      </c>
      <c r="F3399" s="306">
        <f t="shared" si="53"/>
        <v>68.525267999999983</v>
      </c>
      <c r="G3399" s="335">
        <v>1.64</v>
      </c>
    </row>
    <row r="3400" spans="1:7" ht="15">
      <c r="A3400" s="334" t="s">
        <v>5463</v>
      </c>
      <c r="B3400" s="334" t="s">
        <v>5464</v>
      </c>
      <c r="C3400" s="218"/>
      <c r="D3400" s="218"/>
      <c r="E3400" s="334" t="s">
        <v>173</v>
      </c>
      <c r="F3400" s="306">
        <f t="shared" si="53"/>
        <v>68.525267999999983</v>
      </c>
      <c r="G3400" s="335">
        <v>1.64</v>
      </c>
    </row>
    <row r="3401" spans="1:7" ht="15">
      <c r="A3401" s="334" t="s">
        <v>5465</v>
      </c>
      <c r="B3401" s="334" t="s">
        <v>5466</v>
      </c>
      <c r="C3401" s="218"/>
      <c r="D3401" s="218"/>
      <c r="E3401" s="334" t="s">
        <v>173</v>
      </c>
      <c r="F3401" s="306">
        <f t="shared" si="53"/>
        <v>68.525267999999983</v>
      </c>
      <c r="G3401" s="335">
        <v>1.64</v>
      </c>
    </row>
    <row r="3402" spans="1:7" ht="15">
      <c r="A3402" s="334" t="s">
        <v>5467</v>
      </c>
      <c r="B3402" s="334" t="s">
        <v>5468</v>
      </c>
      <c r="C3402" s="218"/>
      <c r="D3402" s="218"/>
      <c r="E3402" s="334" t="s">
        <v>173</v>
      </c>
      <c r="F3402" s="306">
        <f t="shared" si="53"/>
        <v>68.525267999999983</v>
      </c>
      <c r="G3402" s="335">
        <v>1.64</v>
      </c>
    </row>
    <row r="3403" spans="1:7" ht="15">
      <c r="A3403" s="334" t="s">
        <v>5469</v>
      </c>
      <c r="B3403" s="334" t="s">
        <v>5470</v>
      </c>
      <c r="C3403" s="218"/>
      <c r="D3403" s="218"/>
      <c r="E3403" s="334" t="s">
        <v>173</v>
      </c>
      <c r="F3403" s="306">
        <f t="shared" si="53"/>
        <v>68.525267999999983</v>
      </c>
      <c r="G3403" s="335">
        <v>1.64</v>
      </c>
    </row>
    <row r="3404" spans="1:7" ht="15">
      <c r="A3404" s="334" t="s">
        <v>5471</v>
      </c>
      <c r="B3404" s="334" t="s">
        <v>5472</v>
      </c>
      <c r="C3404" s="218"/>
      <c r="D3404" s="218"/>
      <c r="E3404" s="334" t="s">
        <v>173</v>
      </c>
      <c r="F3404" s="306">
        <f t="shared" si="53"/>
        <v>68.525267999999983</v>
      </c>
      <c r="G3404" s="335">
        <v>1.64</v>
      </c>
    </row>
    <row r="3405" spans="1:7" ht="15">
      <c r="A3405" s="334" t="s">
        <v>5473</v>
      </c>
      <c r="B3405" s="334" t="s">
        <v>5474</v>
      </c>
      <c r="C3405" s="218"/>
      <c r="D3405" s="218"/>
      <c r="E3405" s="334" t="s">
        <v>3584</v>
      </c>
      <c r="F3405" s="306">
        <f t="shared" si="53"/>
        <v>40.530188999999993</v>
      </c>
      <c r="G3405" s="335">
        <v>0.97</v>
      </c>
    </row>
    <row r="3406" spans="1:7" ht="15">
      <c r="A3406" s="334" t="s">
        <v>5475</v>
      </c>
      <c r="B3406" s="334" t="s">
        <v>5476</v>
      </c>
      <c r="C3406" s="218"/>
      <c r="D3406" s="218"/>
      <c r="E3406" s="334" t="s">
        <v>3584</v>
      </c>
      <c r="F3406" s="306">
        <f t="shared" si="53"/>
        <v>40.530188999999993</v>
      </c>
      <c r="G3406" s="335">
        <v>0.97</v>
      </c>
    </row>
    <row r="3407" spans="1:7" ht="15">
      <c r="A3407" s="334" t="s">
        <v>5477</v>
      </c>
      <c r="B3407" s="334" t="s">
        <v>5478</v>
      </c>
      <c r="C3407" s="218"/>
      <c r="D3407" s="218"/>
      <c r="E3407" s="334" t="s">
        <v>173</v>
      </c>
      <c r="F3407" s="306">
        <f t="shared" si="53"/>
        <v>68.525267999999983</v>
      </c>
      <c r="G3407" s="335">
        <v>1.64</v>
      </c>
    </row>
    <row r="3408" spans="1:7" ht="15">
      <c r="A3408" s="334" t="s">
        <v>5479</v>
      </c>
      <c r="B3408" s="334" t="s">
        <v>5480</v>
      </c>
      <c r="C3408" s="218"/>
      <c r="D3408" s="218"/>
      <c r="E3408" s="334" t="s">
        <v>173</v>
      </c>
      <c r="F3408" s="306">
        <f t="shared" si="53"/>
        <v>40.530188999999993</v>
      </c>
      <c r="G3408" s="335">
        <v>0.97</v>
      </c>
    </row>
    <row r="3409" spans="1:7" ht="15">
      <c r="A3409" s="334" t="s">
        <v>5481</v>
      </c>
      <c r="B3409" s="334" t="s">
        <v>5482</v>
      </c>
      <c r="C3409" s="218"/>
      <c r="D3409" s="218"/>
      <c r="E3409" s="334" t="s">
        <v>173</v>
      </c>
      <c r="F3409" s="306">
        <f t="shared" si="53"/>
        <v>40.530188999999993</v>
      </c>
      <c r="G3409" s="335">
        <v>0.97</v>
      </c>
    </row>
    <row r="3410" spans="1:7" ht="15">
      <c r="A3410" s="334" t="s">
        <v>5483</v>
      </c>
      <c r="B3410" s="334" t="s">
        <v>5484</v>
      </c>
      <c r="C3410" s="218"/>
      <c r="D3410" s="218"/>
      <c r="E3410" s="334" t="s">
        <v>173</v>
      </c>
      <c r="F3410" s="306">
        <f t="shared" si="53"/>
        <v>40.530188999999993</v>
      </c>
      <c r="G3410" s="335">
        <v>0.97</v>
      </c>
    </row>
    <row r="3411" spans="1:7" ht="15">
      <c r="A3411" s="334" t="s">
        <v>5485</v>
      </c>
      <c r="B3411" s="334" t="s">
        <v>5486</v>
      </c>
      <c r="C3411" s="218"/>
      <c r="D3411" s="218"/>
      <c r="E3411" s="334" t="s">
        <v>173</v>
      </c>
      <c r="F3411" s="306">
        <f t="shared" si="53"/>
        <v>34.680470999999997</v>
      </c>
      <c r="G3411" s="335">
        <v>0.83</v>
      </c>
    </row>
    <row r="3412" spans="1:7" ht="15">
      <c r="A3412" s="334" t="s">
        <v>22628</v>
      </c>
      <c r="B3412" s="334" t="s">
        <v>22629</v>
      </c>
      <c r="C3412" s="218"/>
      <c r="D3412" s="218"/>
      <c r="E3412" s="334" t="s">
        <v>173</v>
      </c>
      <c r="F3412" s="306">
        <f t="shared" si="53"/>
        <v>16.295642999999998</v>
      </c>
      <c r="G3412" s="335">
        <v>0.39</v>
      </c>
    </row>
    <row r="3413" spans="1:7" ht="15">
      <c r="A3413" s="334" t="s">
        <v>22630</v>
      </c>
      <c r="B3413" s="334" t="s">
        <v>22631</v>
      </c>
      <c r="C3413" s="218"/>
      <c r="D3413" s="218"/>
      <c r="E3413" s="334" t="s">
        <v>3584</v>
      </c>
      <c r="F3413" s="306">
        <f t="shared" si="53"/>
        <v>40.530188999999993</v>
      </c>
      <c r="G3413" s="335">
        <v>0.97</v>
      </c>
    </row>
    <row r="3414" spans="1:7" ht="15">
      <c r="A3414" s="334" t="s">
        <v>5487</v>
      </c>
      <c r="B3414" s="334" t="s">
        <v>5488</v>
      </c>
      <c r="C3414" s="218"/>
      <c r="D3414" s="218"/>
      <c r="E3414" s="334" t="s">
        <v>173</v>
      </c>
      <c r="F3414" s="306">
        <f t="shared" si="53"/>
        <v>772.58061299999986</v>
      </c>
      <c r="G3414" s="335">
        <v>18.489999999999998</v>
      </c>
    </row>
    <row r="3415" spans="1:7" ht="15">
      <c r="A3415" s="334" t="s">
        <v>5489</v>
      </c>
      <c r="B3415" s="334" t="s">
        <v>5490</v>
      </c>
      <c r="C3415" s="218"/>
      <c r="D3415" s="218"/>
      <c r="E3415" s="334" t="s">
        <v>173</v>
      </c>
      <c r="F3415" s="306">
        <f t="shared" si="53"/>
        <v>772.58061299999986</v>
      </c>
      <c r="G3415" s="335">
        <v>18.489999999999998</v>
      </c>
    </row>
    <row r="3416" spans="1:7" ht="15">
      <c r="A3416" s="334" t="s">
        <v>5491</v>
      </c>
      <c r="B3416" s="334" t="s">
        <v>5492</v>
      </c>
      <c r="C3416" s="218"/>
      <c r="D3416" s="218"/>
      <c r="E3416" s="334" t="s">
        <v>173</v>
      </c>
      <c r="F3416" s="306">
        <f t="shared" si="53"/>
        <v>772.58061299999986</v>
      </c>
      <c r="G3416" s="335">
        <v>18.489999999999998</v>
      </c>
    </row>
    <row r="3417" spans="1:7" ht="15">
      <c r="A3417" s="334" t="s">
        <v>5493</v>
      </c>
      <c r="B3417" s="334" t="s">
        <v>5494</v>
      </c>
      <c r="C3417" s="218"/>
      <c r="D3417" s="218"/>
      <c r="E3417" s="334" t="s">
        <v>173</v>
      </c>
      <c r="F3417" s="306">
        <f t="shared" si="53"/>
        <v>43.037210999999999</v>
      </c>
      <c r="G3417" s="335">
        <v>1.03</v>
      </c>
    </row>
    <row r="3418" spans="1:7" ht="15">
      <c r="A3418" s="334" t="s">
        <v>5495</v>
      </c>
      <c r="B3418" s="334" t="s">
        <v>5496</v>
      </c>
      <c r="C3418" s="218"/>
      <c r="D3418" s="218"/>
      <c r="E3418" s="334" t="s">
        <v>173</v>
      </c>
      <c r="F3418" s="306">
        <f t="shared" si="53"/>
        <v>33.844797</v>
      </c>
      <c r="G3418" s="335">
        <v>0.81</v>
      </c>
    </row>
    <row r="3419" spans="1:7" ht="15">
      <c r="A3419" s="334" t="s">
        <v>5497</v>
      </c>
      <c r="B3419" s="334" t="s">
        <v>5498</v>
      </c>
      <c r="C3419" s="218"/>
      <c r="D3419" s="218"/>
      <c r="E3419" s="334" t="s">
        <v>173</v>
      </c>
      <c r="F3419" s="306">
        <f t="shared" si="53"/>
        <v>23.816708999999996</v>
      </c>
      <c r="G3419" s="335">
        <v>0.56999999999999995</v>
      </c>
    </row>
    <row r="3420" spans="1:7" ht="15">
      <c r="A3420" s="334" t="s">
        <v>5499</v>
      </c>
      <c r="B3420" s="334" t="s">
        <v>5500</v>
      </c>
      <c r="C3420" s="218"/>
      <c r="D3420" s="218"/>
      <c r="E3420" s="334" t="s">
        <v>173</v>
      </c>
      <c r="F3420" s="306">
        <f t="shared" si="53"/>
        <v>929.68732499999987</v>
      </c>
      <c r="G3420" s="335">
        <v>22.25</v>
      </c>
    </row>
    <row r="3421" spans="1:7" ht="15">
      <c r="A3421" s="334" t="s">
        <v>5501</v>
      </c>
      <c r="B3421" s="334" t="s">
        <v>5502</v>
      </c>
      <c r="C3421" s="218"/>
      <c r="D3421" s="218"/>
      <c r="E3421" s="334" t="s">
        <v>173</v>
      </c>
      <c r="F3421" s="306">
        <f t="shared" si="53"/>
        <v>1191.671124</v>
      </c>
      <c r="G3421" s="335">
        <v>28.52</v>
      </c>
    </row>
    <row r="3422" spans="1:7" ht="15">
      <c r="A3422" s="334" t="s">
        <v>22632</v>
      </c>
      <c r="B3422" s="334" t="s">
        <v>22633</v>
      </c>
      <c r="C3422" s="218"/>
      <c r="D3422" s="218"/>
      <c r="E3422" s="334" t="s">
        <v>173</v>
      </c>
      <c r="F3422" s="306">
        <f t="shared" si="53"/>
        <v>1039.160619</v>
      </c>
      <c r="G3422" s="335">
        <v>24.87</v>
      </c>
    </row>
    <row r="3423" spans="1:7" ht="15">
      <c r="A3423" s="334" t="s">
        <v>5503</v>
      </c>
      <c r="B3423" s="334" t="s">
        <v>5504</v>
      </c>
      <c r="C3423" s="218"/>
      <c r="D3423" s="218"/>
      <c r="E3423" s="334" t="s">
        <v>173</v>
      </c>
      <c r="F3423" s="306">
        <f t="shared" si="53"/>
        <v>46.797744000000002</v>
      </c>
      <c r="G3423" s="335">
        <v>1.1200000000000001</v>
      </c>
    </row>
    <row r="3424" spans="1:7" ht="15">
      <c r="A3424" s="334" t="s">
        <v>5505</v>
      </c>
      <c r="B3424" s="334" t="s">
        <v>5506</v>
      </c>
      <c r="C3424" s="218"/>
      <c r="D3424" s="218"/>
      <c r="E3424" s="334" t="s">
        <v>173</v>
      </c>
      <c r="F3424" s="306">
        <f t="shared" si="53"/>
        <v>884.97876599999995</v>
      </c>
      <c r="G3424" s="335">
        <v>21.18</v>
      </c>
    </row>
    <row r="3425" spans="1:7" ht="15">
      <c r="A3425" s="334" t="s">
        <v>5507</v>
      </c>
      <c r="B3425" s="334" t="s">
        <v>5508</v>
      </c>
      <c r="C3425" s="218"/>
      <c r="D3425" s="218"/>
      <c r="E3425" s="334" t="s">
        <v>173</v>
      </c>
      <c r="F3425" s="306">
        <f t="shared" si="53"/>
        <v>422.01536999999996</v>
      </c>
      <c r="G3425" s="335">
        <v>10.1</v>
      </c>
    </row>
    <row r="3426" spans="1:7" ht="15">
      <c r="A3426" s="334" t="s">
        <v>5509</v>
      </c>
      <c r="B3426" s="334" t="s">
        <v>5510</v>
      </c>
      <c r="C3426" s="218"/>
      <c r="D3426" s="218"/>
      <c r="E3426" s="334" t="s">
        <v>173</v>
      </c>
      <c r="F3426" s="306">
        <f t="shared" si="53"/>
        <v>5.4318809999999997</v>
      </c>
      <c r="G3426" s="335">
        <v>0.13</v>
      </c>
    </row>
    <row r="3427" spans="1:7" ht="15">
      <c r="A3427" s="334" t="s">
        <v>22634</v>
      </c>
      <c r="B3427" s="334" t="s">
        <v>22635</v>
      </c>
      <c r="C3427" s="218"/>
      <c r="D3427" s="218"/>
      <c r="E3427" s="334" t="s">
        <v>173</v>
      </c>
      <c r="F3427" s="306">
        <f t="shared" si="53"/>
        <v>40.530188999999993</v>
      </c>
      <c r="G3427" s="335">
        <v>0.97</v>
      </c>
    </row>
    <row r="3428" spans="1:7" ht="15">
      <c r="A3428" s="334" t="s">
        <v>22636</v>
      </c>
      <c r="B3428" s="334" t="s">
        <v>22637</v>
      </c>
      <c r="C3428" s="218"/>
      <c r="D3428" s="218"/>
      <c r="E3428" s="334" t="s">
        <v>3584</v>
      </c>
      <c r="F3428" s="306">
        <f t="shared" si="53"/>
        <v>2436.8253839999998</v>
      </c>
      <c r="G3428" s="335">
        <v>58.32</v>
      </c>
    </row>
    <row r="3429" spans="1:7" ht="15">
      <c r="A3429" s="334" t="s">
        <v>5511</v>
      </c>
      <c r="B3429" s="334" t="s">
        <v>5512</v>
      </c>
      <c r="C3429" s="218"/>
      <c r="D3429" s="218"/>
      <c r="E3429" s="334" t="s">
        <v>173</v>
      </c>
      <c r="F3429" s="306">
        <f t="shared" si="53"/>
        <v>1241.8115639999999</v>
      </c>
      <c r="G3429" s="335">
        <v>29.72</v>
      </c>
    </row>
    <row r="3430" spans="1:7" ht="15">
      <c r="A3430" s="334" t="s">
        <v>22638</v>
      </c>
      <c r="B3430" s="334" t="s">
        <v>22639</v>
      </c>
      <c r="C3430" s="218"/>
      <c r="D3430" s="218"/>
      <c r="E3430" s="334" t="s">
        <v>173</v>
      </c>
      <c r="F3430" s="306">
        <f t="shared" si="53"/>
        <v>1119.8031599999999</v>
      </c>
      <c r="G3430" s="335">
        <v>26.8</v>
      </c>
    </row>
    <row r="3431" spans="1:7" ht="15">
      <c r="A3431" s="334" t="s">
        <v>5513</v>
      </c>
      <c r="B3431" s="334" t="s">
        <v>5514</v>
      </c>
      <c r="C3431" s="218"/>
      <c r="D3431" s="218"/>
      <c r="E3431" s="334" t="s">
        <v>173</v>
      </c>
      <c r="F3431" s="306">
        <f t="shared" si="53"/>
        <v>300.84263999999996</v>
      </c>
      <c r="G3431" s="335">
        <v>7.2</v>
      </c>
    </row>
    <row r="3432" spans="1:7" ht="15">
      <c r="A3432" s="334" t="s">
        <v>5515</v>
      </c>
      <c r="B3432" s="334" t="s">
        <v>5516</v>
      </c>
      <c r="C3432" s="218"/>
      <c r="D3432" s="218"/>
      <c r="E3432" s="334" t="s">
        <v>173</v>
      </c>
      <c r="F3432" s="306">
        <f t="shared" si="53"/>
        <v>3766.8005549999998</v>
      </c>
      <c r="G3432" s="335">
        <v>90.15</v>
      </c>
    </row>
    <row r="3433" spans="1:7" ht="15">
      <c r="A3433" s="334" t="s">
        <v>5517</v>
      </c>
      <c r="B3433" s="334" t="s">
        <v>5518</v>
      </c>
      <c r="C3433" s="218"/>
      <c r="D3433" s="218"/>
      <c r="E3433" s="334" t="s">
        <v>173</v>
      </c>
      <c r="F3433" s="306">
        <f t="shared" si="53"/>
        <v>3517.351866</v>
      </c>
      <c r="G3433" s="335">
        <v>84.18</v>
      </c>
    </row>
    <row r="3434" spans="1:7" ht="15">
      <c r="A3434" s="334" t="s">
        <v>5519</v>
      </c>
      <c r="B3434" s="334" t="s">
        <v>5520</v>
      </c>
      <c r="C3434" s="218"/>
      <c r="D3434" s="218"/>
      <c r="E3434" s="334" t="s">
        <v>173</v>
      </c>
      <c r="F3434" s="306">
        <f t="shared" si="53"/>
        <v>2021.0775689999998</v>
      </c>
      <c r="G3434" s="335">
        <v>48.37</v>
      </c>
    </row>
    <row r="3435" spans="1:7" ht="15">
      <c r="A3435" s="334" t="s">
        <v>5521</v>
      </c>
      <c r="B3435" s="334" t="s">
        <v>5522</v>
      </c>
      <c r="C3435" s="218"/>
      <c r="D3435" s="218"/>
      <c r="E3435" s="334" t="s">
        <v>173</v>
      </c>
      <c r="F3435" s="306">
        <f t="shared" si="53"/>
        <v>3692.425569</v>
      </c>
      <c r="G3435" s="335">
        <v>88.37</v>
      </c>
    </row>
    <row r="3436" spans="1:7" ht="15">
      <c r="A3436" s="334" t="s">
        <v>5523</v>
      </c>
      <c r="B3436" s="334" t="s">
        <v>5524</v>
      </c>
      <c r="C3436" s="218"/>
      <c r="D3436" s="218"/>
      <c r="E3436" s="334" t="s">
        <v>173</v>
      </c>
      <c r="F3436" s="306">
        <f t="shared" si="53"/>
        <v>20453.956823999997</v>
      </c>
      <c r="G3436" s="335">
        <v>489.52</v>
      </c>
    </row>
    <row r="3437" spans="1:7" ht="15">
      <c r="A3437" s="334" t="s">
        <v>5525</v>
      </c>
      <c r="B3437" s="334" t="s">
        <v>5526</v>
      </c>
      <c r="C3437" s="218"/>
      <c r="D3437" s="218"/>
      <c r="E3437" s="334" t="s">
        <v>173</v>
      </c>
      <c r="F3437" s="306">
        <f t="shared" si="53"/>
        <v>236.49574199999998</v>
      </c>
      <c r="G3437" s="335">
        <v>5.66</v>
      </c>
    </row>
    <row r="3438" spans="1:7" ht="15">
      <c r="A3438" s="334" t="s">
        <v>5527</v>
      </c>
      <c r="B3438" s="334" t="s">
        <v>5528</v>
      </c>
      <c r="C3438" s="218"/>
      <c r="D3438" s="218"/>
      <c r="E3438" s="334" t="s">
        <v>173</v>
      </c>
      <c r="F3438" s="306">
        <f t="shared" si="53"/>
        <v>454.18881899999991</v>
      </c>
      <c r="G3438" s="335">
        <v>10.87</v>
      </c>
    </row>
    <row r="3439" spans="1:7" ht="15">
      <c r="A3439" s="334" t="s">
        <v>5529</v>
      </c>
      <c r="B3439" s="334" t="s">
        <v>5530</v>
      </c>
      <c r="C3439" s="218"/>
      <c r="D3439" s="218"/>
      <c r="E3439" s="334" t="s">
        <v>173</v>
      </c>
      <c r="F3439" s="306">
        <f t="shared" si="53"/>
        <v>519.3713909999999</v>
      </c>
      <c r="G3439" s="335">
        <v>12.43</v>
      </c>
    </row>
    <row r="3440" spans="1:7" ht="15">
      <c r="A3440" s="334" t="s">
        <v>5531</v>
      </c>
      <c r="B3440" s="334" t="s">
        <v>5532</v>
      </c>
      <c r="C3440" s="218"/>
      <c r="D3440" s="218"/>
      <c r="E3440" s="334" t="s">
        <v>173</v>
      </c>
      <c r="F3440" s="306">
        <f t="shared" si="53"/>
        <v>1220.5018769999999</v>
      </c>
      <c r="G3440" s="335">
        <v>29.21</v>
      </c>
    </row>
    <row r="3441" spans="1:7" ht="15">
      <c r="A3441" s="334" t="s">
        <v>22640</v>
      </c>
      <c r="B3441" s="334" t="s">
        <v>22641</v>
      </c>
      <c r="C3441" s="218"/>
      <c r="D3441" s="218"/>
      <c r="E3441" s="334" t="s">
        <v>173</v>
      </c>
      <c r="F3441" s="306">
        <f t="shared" si="53"/>
        <v>1988.0684459999998</v>
      </c>
      <c r="G3441" s="335">
        <v>47.58</v>
      </c>
    </row>
    <row r="3442" spans="1:7" ht="15">
      <c r="A3442" s="334" t="s">
        <v>5533</v>
      </c>
      <c r="B3442" s="334" t="s">
        <v>5534</v>
      </c>
      <c r="C3442" s="218"/>
      <c r="D3442" s="218"/>
      <c r="E3442" s="334" t="s">
        <v>173</v>
      </c>
      <c r="F3442" s="306">
        <f t="shared" si="53"/>
        <v>2262.1695179999997</v>
      </c>
      <c r="G3442" s="335">
        <v>54.14</v>
      </c>
    </row>
    <row r="3443" spans="1:7" ht="15">
      <c r="A3443" s="334" t="s">
        <v>5535</v>
      </c>
      <c r="B3443" s="334" t="s">
        <v>5536</v>
      </c>
      <c r="C3443" s="218"/>
      <c r="D3443" s="218"/>
      <c r="E3443" s="334" t="s">
        <v>173</v>
      </c>
      <c r="F3443" s="306">
        <f t="shared" si="53"/>
        <v>2647.8330689999998</v>
      </c>
      <c r="G3443" s="335">
        <v>63.37</v>
      </c>
    </row>
    <row r="3444" spans="1:7" ht="15">
      <c r="A3444" s="334" t="s">
        <v>5537</v>
      </c>
      <c r="B3444" s="334" t="s">
        <v>5538</v>
      </c>
      <c r="C3444" s="218"/>
      <c r="D3444" s="218"/>
      <c r="E3444" s="334" t="s">
        <v>173</v>
      </c>
      <c r="F3444" s="306">
        <f t="shared" si="53"/>
        <v>1452.4014119999997</v>
      </c>
      <c r="G3444" s="335">
        <v>34.76</v>
      </c>
    </row>
    <row r="3445" spans="1:7" ht="15">
      <c r="A3445" s="334" t="s">
        <v>5539</v>
      </c>
      <c r="B3445" s="334" t="s">
        <v>5540</v>
      </c>
      <c r="C3445" s="218"/>
      <c r="D3445" s="218"/>
      <c r="E3445" s="334" t="s">
        <v>173</v>
      </c>
      <c r="F3445" s="306">
        <f t="shared" si="53"/>
        <v>188.02664999999999</v>
      </c>
      <c r="G3445" s="335">
        <v>4.5</v>
      </c>
    </row>
    <row r="3446" spans="1:7" ht="15">
      <c r="A3446" s="334" t="s">
        <v>5541</v>
      </c>
      <c r="B3446" s="334" t="s">
        <v>5542</v>
      </c>
      <c r="C3446" s="218"/>
      <c r="D3446" s="218"/>
      <c r="E3446" s="334" t="s">
        <v>173</v>
      </c>
      <c r="F3446" s="306">
        <f t="shared" si="53"/>
        <v>2727.6399359999996</v>
      </c>
      <c r="G3446" s="335">
        <v>65.28</v>
      </c>
    </row>
    <row r="3447" spans="1:7" ht="15">
      <c r="A3447" s="334" t="s">
        <v>5543</v>
      </c>
      <c r="B3447" s="334" t="s">
        <v>5544</v>
      </c>
      <c r="C3447" s="218"/>
      <c r="D3447" s="218"/>
      <c r="E3447" s="334" t="s">
        <v>173</v>
      </c>
      <c r="F3447" s="306">
        <f t="shared" si="53"/>
        <v>1560.6211949999999</v>
      </c>
      <c r="G3447" s="335">
        <v>37.35</v>
      </c>
    </row>
    <row r="3448" spans="1:7" ht="15">
      <c r="A3448" s="334" t="s">
        <v>5545</v>
      </c>
      <c r="B3448" s="334" t="s">
        <v>5546</v>
      </c>
      <c r="C3448" s="218"/>
      <c r="D3448" s="218"/>
      <c r="E3448" s="334" t="s">
        <v>173</v>
      </c>
      <c r="F3448" s="306">
        <f t="shared" si="53"/>
        <v>3249.5183489999995</v>
      </c>
      <c r="G3448" s="335">
        <v>77.77</v>
      </c>
    </row>
    <row r="3449" spans="1:7" ht="15">
      <c r="A3449" s="334" t="s">
        <v>5547</v>
      </c>
      <c r="B3449" s="334" t="s">
        <v>5548</v>
      </c>
      <c r="C3449" s="218"/>
      <c r="D3449" s="218"/>
      <c r="E3449" s="334" t="s">
        <v>173</v>
      </c>
      <c r="F3449" s="306">
        <f t="shared" si="53"/>
        <v>759.20982900000001</v>
      </c>
      <c r="G3449" s="335">
        <v>18.170000000000002</v>
      </c>
    </row>
    <row r="3450" spans="1:7" ht="15">
      <c r="A3450" s="334" t="s">
        <v>5549</v>
      </c>
      <c r="B3450" s="334" t="s">
        <v>5550</v>
      </c>
      <c r="C3450" s="218"/>
      <c r="D3450" s="218"/>
      <c r="E3450" s="334" t="s">
        <v>173</v>
      </c>
      <c r="F3450" s="306">
        <f t="shared" si="53"/>
        <v>2352.8401469999999</v>
      </c>
      <c r="G3450" s="335">
        <v>56.31</v>
      </c>
    </row>
    <row r="3451" spans="1:7" ht="15">
      <c r="A3451" s="334" t="s">
        <v>5551</v>
      </c>
      <c r="B3451" s="334" t="s">
        <v>5552</v>
      </c>
      <c r="C3451" s="218"/>
      <c r="D3451" s="218"/>
      <c r="E3451" s="334" t="s">
        <v>173</v>
      </c>
      <c r="F3451" s="306">
        <f t="shared" si="53"/>
        <v>3040.5998489999997</v>
      </c>
      <c r="G3451" s="335">
        <v>72.77</v>
      </c>
    </row>
    <row r="3452" spans="1:7" ht="15">
      <c r="A3452" s="334" t="s">
        <v>5553</v>
      </c>
      <c r="B3452" s="334" t="s">
        <v>5554</v>
      </c>
      <c r="C3452" s="218"/>
      <c r="D3452" s="218"/>
      <c r="E3452" s="334" t="s">
        <v>173</v>
      </c>
      <c r="F3452" s="306">
        <f t="shared" si="53"/>
        <v>15141.995042999997</v>
      </c>
      <c r="G3452" s="335">
        <v>362.39</v>
      </c>
    </row>
    <row r="3453" spans="1:7" ht="15">
      <c r="A3453" s="334" t="s">
        <v>5555</v>
      </c>
      <c r="B3453" s="334" t="s">
        <v>5556</v>
      </c>
      <c r="C3453" s="218"/>
      <c r="D3453" s="218"/>
      <c r="E3453" s="334" t="s">
        <v>173</v>
      </c>
      <c r="F3453" s="306">
        <f t="shared" si="53"/>
        <v>2587.6645409999996</v>
      </c>
      <c r="G3453" s="335">
        <v>61.93</v>
      </c>
    </row>
    <row r="3454" spans="1:7" ht="15">
      <c r="A3454" s="334" t="s">
        <v>5557</v>
      </c>
      <c r="B3454" s="334" t="s">
        <v>22642</v>
      </c>
      <c r="C3454" s="218"/>
      <c r="D3454" s="218"/>
      <c r="E3454" s="334" t="s">
        <v>173</v>
      </c>
      <c r="F3454" s="306">
        <f t="shared" si="53"/>
        <v>846.53776199999993</v>
      </c>
      <c r="G3454" s="335">
        <v>20.260000000000002</v>
      </c>
    </row>
    <row r="3455" spans="1:7" ht="15">
      <c r="A3455" s="334" t="s">
        <v>22643</v>
      </c>
      <c r="B3455" s="334" t="s">
        <v>22644</v>
      </c>
      <c r="C3455" s="218"/>
      <c r="D3455" s="218"/>
      <c r="E3455" s="334" t="s">
        <v>173</v>
      </c>
      <c r="F3455" s="306">
        <f t="shared" si="53"/>
        <v>202.65094499999998</v>
      </c>
      <c r="G3455" s="335">
        <v>4.8499999999999996</v>
      </c>
    </row>
    <row r="3456" spans="1:7" ht="15">
      <c r="A3456" s="334" t="s">
        <v>22645</v>
      </c>
      <c r="B3456" s="334" t="s">
        <v>22646</v>
      </c>
      <c r="C3456" s="218"/>
      <c r="D3456" s="218"/>
      <c r="E3456" s="334" t="s">
        <v>173</v>
      </c>
      <c r="F3456" s="306">
        <f t="shared" si="53"/>
        <v>60560.459106000002</v>
      </c>
      <c r="G3456" s="335">
        <v>1449.38</v>
      </c>
    </row>
    <row r="3457" spans="1:7" ht="15">
      <c r="A3457" s="334" t="s">
        <v>22647</v>
      </c>
      <c r="B3457" s="334" t="s">
        <v>22648</v>
      </c>
      <c r="C3457" s="218"/>
      <c r="D3457" s="218"/>
      <c r="E3457" s="334" t="s">
        <v>173</v>
      </c>
      <c r="F3457" s="306">
        <f t="shared" si="53"/>
        <v>683.16349500000001</v>
      </c>
      <c r="G3457" s="335">
        <v>16.350000000000001</v>
      </c>
    </row>
    <row r="3458" spans="1:7" ht="15">
      <c r="A3458" s="334" t="s">
        <v>22649</v>
      </c>
      <c r="B3458" s="334" t="s">
        <v>22650</v>
      </c>
      <c r="C3458" s="218"/>
      <c r="D3458" s="218"/>
      <c r="E3458" s="334" t="s">
        <v>173</v>
      </c>
      <c r="F3458" s="306">
        <f t="shared" si="53"/>
        <v>1971.3549659999999</v>
      </c>
      <c r="G3458" s="335">
        <v>47.18</v>
      </c>
    </row>
    <row r="3459" spans="1:7" ht="15">
      <c r="A3459" s="334" t="s">
        <v>22651</v>
      </c>
      <c r="B3459" s="334" t="s">
        <v>22652</v>
      </c>
      <c r="C3459" s="218"/>
      <c r="D3459" s="218"/>
      <c r="E3459" s="334" t="s">
        <v>173</v>
      </c>
      <c r="F3459" s="306">
        <f t="shared" si="53"/>
        <v>3497.7135269999994</v>
      </c>
      <c r="G3459" s="335">
        <v>83.71</v>
      </c>
    </row>
    <row r="3460" spans="1:7" ht="15">
      <c r="A3460" s="334" t="s">
        <v>22653</v>
      </c>
      <c r="B3460" s="334" t="s">
        <v>22654</v>
      </c>
      <c r="C3460" s="218"/>
      <c r="D3460" s="218"/>
      <c r="E3460" s="334" t="s">
        <v>173</v>
      </c>
      <c r="F3460" s="306">
        <f t="shared" ref="F3460:F3523" si="54">G3460*$G$1</f>
        <v>2528.3316869999999</v>
      </c>
      <c r="G3460" s="335">
        <v>60.51</v>
      </c>
    </row>
    <row r="3461" spans="1:7" ht="15">
      <c r="A3461" s="334" t="s">
        <v>22655</v>
      </c>
      <c r="B3461" s="334" t="s">
        <v>22656</v>
      </c>
      <c r="C3461" s="218"/>
      <c r="D3461" s="218"/>
      <c r="E3461" s="334" t="s">
        <v>173</v>
      </c>
      <c r="F3461" s="306">
        <f t="shared" si="54"/>
        <v>52337.426945999992</v>
      </c>
      <c r="G3461" s="335">
        <v>1252.58</v>
      </c>
    </row>
    <row r="3462" spans="1:7" ht="15">
      <c r="A3462" s="334" t="s">
        <v>22657</v>
      </c>
      <c r="B3462" s="334" t="s">
        <v>22658</v>
      </c>
      <c r="C3462" s="218"/>
      <c r="D3462" s="218"/>
      <c r="E3462" s="334" t="s">
        <v>173</v>
      </c>
      <c r="F3462" s="306">
        <f t="shared" si="54"/>
        <v>14249.913048</v>
      </c>
      <c r="G3462" s="335">
        <v>341.04</v>
      </c>
    </row>
    <row r="3463" spans="1:7" ht="15">
      <c r="A3463" s="334" t="s">
        <v>22659</v>
      </c>
      <c r="B3463" s="334" t="s">
        <v>22660</v>
      </c>
      <c r="C3463" s="218"/>
      <c r="D3463" s="218"/>
      <c r="E3463" s="334" t="s">
        <v>173</v>
      </c>
      <c r="F3463" s="306">
        <f t="shared" si="54"/>
        <v>111.980316</v>
      </c>
      <c r="G3463" s="335">
        <v>2.68</v>
      </c>
    </row>
    <row r="3464" spans="1:7" ht="15">
      <c r="A3464" s="334" t="s">
        <v>22661</v>
      </c>
      <c r="B3464" s="334" t="s">
        <v>22662</v>
      </c>
      <c r="C3464" s="218"/>
      <c r="D3464" s="218"/>
      <c r="E3464" s="334" t="s">
        <v>173</v>
      </c>
      <c r="F3464" s="306">
        <f t="shared" si="54"/>
        <v>135.79702499999999</v>
      </c>
      <c r="G3464" s="335">
        <v>3.25</v>
      </c>
    </row>
    <row r="3465" spans="1:7" ht="15">
      <c r="A3465" s="334" t="s">
        <v>22663</v>
      </c>
      <c r="B3465" s="334" t="s">
        <v>22664</v>
      </c>
      <c r="C3465" s="218"/>
      <c r="D3465" s="218"/>
      <c r="E3465" s="334" t="s">
        <v>173</v>
      </c>
      <c r="F3465" s="306">
        <f t="shared" si="54"/>
        <v>1757.8402589999998</v>
      </c>
      <c r="G3465" s="335">
        <v>42.07</v>
      </c>
    </row>
    <row r="3466" spans="1:7" ht="15">
      <c r="A3466" s="334" t="s">
        <v>22665</v>
      </c>
      <c r="B3466" s="334" t="s">
        <v>22666</v>
      </c>
      <c r="C3466" s="218"/>
      <c r="D3466" s="218"/>
      <c r="E3466" s="334" t="s">
        <v>173</v>
      </c>
      <c r="F3466" s="306">
        <f t="shared" si="54"/>
        <v>6946.9579619999986</v>
      </c>
      <c r="G3466" s="335">
        <v>166.26</v>
      </c>
    </row>
    <row r="3467" spans="1:7" ht="15">
      <c r="A3467" s="334" t="s">
        <v>22667</v>
      </c>
      <c r="B3467" s="334" t="s">
        <v>22668</v>
      </c>
      <c r="C3467" s="218"/>
      <c r="D3467" s="218"/>
      <c r="E3467" s="334" t="s">
        <v>173</v>
      </c>
      <c r="F3467" s="306">
        <f t="shared" si="54"/>
        <v>912.13817099999983</v>
      </c>
      <c r="G3467" s="335">
        <v>21.83</v>
      </c>
    </row>
    <row r="3468" spans="1:7" ht="15">
      <c r="A3468" s="334" t="s">
        <v>22669</v>
      </c>
      <c r="B3468" s="334" t="s">
        <v>22670</v>
      </c>
      <c r="C3468" s="218"/>
      <c r="D3468" s="218"/>
      <c r="E3468" s="334" t="s">
        <v>173</v>
      </c>
      <c r="F3468" s="306">
        <f t="shared" si="54"/>
        <v>147.91429799999997</v>
      </c>
      <c r="G3468" s="335">
        <v>3.54</v>
      </c>
    </row>
    <row r="3469" spans="1:7" ht="15">
      <c r="A3469" s="334" t="s">
        <v>22671</v>
      </c>
      <c r="B3469" s="334" t="s">
        <v>22672</v>
      </c>
      <c r="C3469" s="218"/>
      <c r="D3469" s="218"/>
      <c r="E3469" s="334" t="s">
        <v>173</v>
      </c>
      <c r="F3469" s="306">
        <f t="shared" si="54"/>
        <v>1440.2841389999999</v>
      </c>
      <c r="G3469" s="335">
        <v>34.47</v>
      </c>
    </row>
    <row r="3470" spans="1:7" ht="15">
      <c r="A3470" s="334" t="s">
        <v>22673</v>
      </c>
      <c r="B3470" s="334" t="s">
        <v>22674</v>
      </c>
      <c r="C3470" s="218"/>
      <c r="D3470" s="218"/>
      <c r="E3470" s="334" t="s">
        <v>173</v>
      </c>
      <c r="F3470" s="306">
        <f t="shared" si="54"/>
        <v>2889.3428549999999</v>
      </c>
      <c r="G3470" s="335">
        <v>69.150000000000006</v>
      </c>
    </row>
    <row r="3471" spans="1:7" ht="15">
      <c r="A3471" s="334" t="s">
        <v>22675</v>
      </c>
      <c r="B3471" s="334" t="s">
        <v>22676</v>
      </c>
      <c r="C3471" s="218"/>
      <c r="D3471" s="218"/>
      <c r="E3471" s="334" t="s">
        <v>173</v>
      </c>
      <c r="F3471" s="306">
        <f t="shared" si="54"/>
        <v>4131.1544189999995</v>
      </c>
      <c r="G3471" s="335">
        <v>98.87</v>
      </c>
    </row>
    <row r="3472" spans="1:7" ht="15">
      <c r="A3472" s="334" t="s">
        <v>22677</v>
      </c>
      <c r="B3472" s="334" t="s">
        <v>22678</v>
      </c>
      <c r="C3472" s="218"/>
      <c r="D3472" s="218"/>
      <c r="E3472" s="334" t="s">
        <v>173</v>
      </c>
      <c r="F3472" s="306">
        <f t="shared" si="54"/>
        <v>7070.2198769999995</v>
      </c>
      <c r="G3472" s="335">
        <v>169.21</v>
      </c>
    </row>
    <row r="3473" spans="1:7" ht="15">
      <c r="A3473" s="334" t="s">
        <v>22679</v>
      </c>
      <c r="B3473" s="334" t="s">
        <v>22680</v>
      </c>
      <c r="C3473" s="218"/>
      <c r="D3473" s="218"/>
      <c r="E3473" s="334" t="s">
        <v>173</v>
      </c>
      <c r="F3473" s="306">
        <f t="shared" si="54"/>
        <v>12164.906417999999</v>
      </c>
      <c r="G3473" s="335">
        <v>291.14</v>
      </c>
    </row>
    <row r="3474" spans="1:7" ht="15">
      <c r="A3474" s="334" t="s">
        <v>22681</v>
      </c>
      <c r="B3474" s="334" t="s">
        <v>22682</v>
      </c>
      <c r="C3474" s="218"/>
      <c r="D3474" s="218"/>
      <c r="E3474" s="334" t="s">
        <v>173</v>
      </c>
      <c r="F3474" s="306">
        <f t="shared" si="54"/>
        <v>1689.3149909999997</v>
      </c>
      <c r="G3474" s="335">
        <v>40.43</v>
      </c>
    </row>
    <row r="3475" spans="1:7" ht="15">
      <c r="A3475" s="334" t="s">
        <v>22683</v>
      </c>
      <c r="B3475" s="334" t="s">
        <v>22684</v>
      </c>
      <c r="C3475" s="218"/>
      <c r="D3475" s="218"/>
      <c r="E3475" s="334" t="s">
        <v>173</v>
      </c>
      <c r="F3475" s="306">
        <f t="shared" si="54"/>
        <v>28497.736910999996</v>
      </c>
      <c r="G3475" s="335">
        <v>682.03</v>
      </c>
    </row>
    <row r="3476" spans="1:7" ht="15">
      <c r="A3476" s="334" t="s">
        <v>22685</v>
      </c>
      <c r="B3476" s="334" t="s">
        <v>22686</v>
      </c>
      <c r="C3476" s="218"/>
      <c r="D3476" s="218"/>
      <c r="E3476" s="334" t="s">
        <v>173</v>
      </c>
      <c r="F3476" s="306">
        <f t="shared" si="54"/>
        <v>5388.0081149999987</v>
      </c>
      <c r="G3476" s="335">
        <v>128.94999999999999</v>
      </c>
    </row>
    <row r="3477" spans="1:7" ht="15">
      <c r="A3477" s="334" t="s">
        <v>22687</v>
      </c>
      <c r="B3477" s="334" t="s">
        <v>22688</v>
      </c>
      <c r="C3477" s="218"/>
      <c r="D3477" s="218"/>
      <c r="E3477" s="334" t="s">
        <v>173</v>
      </c>
      <c r="F3477" s="306">
        <f t="shared" si="54"/>
        <v>9166.0902689999984</v>
      </c>
      <c r="G3477" s="335">
        <v>219.37</v>
      </c>
    </row>
    <row r="3478" spans="1:7" ht="15">
      <c r="A3478" s="334" t="s">
        <v>22689</v>
      </c>
      <c r="B3478" s="334" t="s">
        <v>22690</v>
      </c>
      <c r="C3478" s="218"/>
      <c r="D3478" s="218"/>
      <c r="E3478" s="334" t="s">
        <v>173</v>
      </c>
      <c r="F3478" s="306">
        <f t="shared" si="54"/>
        <v>6164.7670979999994</v>
      </c>
      <c r="G3478" s="335">
        <v>147.54</v>
      </c>
    </row>
    <row r="3479" spans="1:7" ht="15">
      <c r="A3479" s="334" t="s">
        <v>22691</v>
      </c>
      <c r="B3479" s="334" t="s">
        <v>22692</v>
      </c>
      <c r="C3479" s="218"/>
      <c r="D3479" s="218"/>
      <c r="E3479" s="334" t="s">
        <v>173</v>
      </c>
      <c r="F3479" s="306">
        <f t="shared" si="54"/>
        <v>8746.1640839999982</v>
      </c>
      <c r="G3479" s="335">
        <v>209.32</v>
      </c>
    </row>
    <row r="3480" spans="1:7" ht="15">
      <c r="A3480" s="334" t="s">
        <v>22693</v>
      </c>
      <c r="B3480" s="334" t="s">
        <v>22694</v>
      </c>
      <c r="C3480" s="218"/>
      <c r="D3480" s="218"/>
      <c r="E3480" s="334" t="s">
        <v>173</v>
      </c>
      <c r="F3480" s="306">
        <f t="shared" si="54"/>
        <v>14930.569520999998</v>
      </c>
      <c r="G3480" s="335">
        <v>357.33</v>
      </c>
    </row>
    <row r="3481" spans="1:7" ht="15">
      <c r="A3481" s="334" t="s">
        <v>22695</v>
      </c>
      <c r="B3481" s="334" t="s">
        <v>22696</v>
      </c>
      <c r="C3481" s="218"/>
      <c r="D3481" s="218"/>
      <c r="E3481" s="334" t="s">
        <v>173</v>
      </c>
      <c r="F3481" s="306">
        <f t="shared" si="54"/>
        <v>24329.812835999997</v>
      </c>
      <c r="G3481" s="335">
        <v>582.28</v>
      </c>
    </row>
    <row r="3482" spans="1:7" ht="15">
      <c r="A3482" s="334" t="s">
        <v>22697</v>
      </c>
      <c r="B3482" s="334" t="s">
        <v>22698</v>
      </c>
      <c r="C3482" s="218"/>
      <c r="D3482" s="218"/>
      <c r="E3482" s="334" t="s">
        <v>173</v>
      </c>
      <c r="F3482" s="306">
        <f t="shared" si="54"/>
        <v>2077.0677269999996</v>
      </c>
      <c r="G3482" s="335">
        <v>49.71</v>
      </c>
    </row>
    <row r="3483" spans="1:7" ht="15">
      <c r="A3483" s="334" t="s">
        <v>22699</v>
      </c>
      <c r="B3483" s="334" t="s">
        <v>22700</v>
      </c>
      <c r="C3483" s="218"/>
      <c r="D3483" s="218"/>
      <c r="E3483" s="334" t="s">
        <v>173</v>
      </c>
      <c r="F3483" s="306">
        <f t="shared" si="54"/>
        <v>6501.1258829999997</v>
      </c>
      <c r="G3483" s="335">
        <v>155.59</v>
      </c>
    </row>
    <row r="3484" spans="1:7" ht="15">
      <c r="A3484" s="334" t="s">
        <v>22701</v>
      </c>
      <c r="B3484" s="334" t="s">
        <v>22702</v>
      </c>
      <c r="C3484" s="218"/>
      <c r="D3484" s="218"/>
      <c r="E3484" s="334" t="s">
        <v>173</v>
      </c>
      <c r="F3484" s="306">
        <f t="shared" si="54"/>
        <v>4063.0469879999996</v>
      </c>
      <c r="G3484" s="335">
        <v>97.24</v>
      </c>
    </row>
    <row r="3485" spans="1:7" ht="15">
      <c r="A3485" s="334" t="s">
        <v>22703</v>
      </c>
      <c r="B3485" s="334" t="s">
        <v>22704</v>
      </c>
      <c r="C3485" s="218"/>
      <c r="D3485" s="218"/>
      <c r="E3485" s="334" t="s">
        <v>173</v>
      </c>
      <c r="F3485" s="306">
        <f t="shared" si="54"/>
        <v>7314.2366849999999</v>
      </c>
      <c r="G3485" s="335">
        <v>175.05</v>
      </c>
    </row>
    <row r="3486" spans="1:7" ht="15">
      <c r="A3486" s="334" t="s">
        <v>22705</v>
      </c>
      <c r="B3486" s="334" t="s">
        <v>22706</v>
      </c>
      <c r="C3486" s="218"/>
      <c r="D3486" s="218"/>
      <c r="E3486" s="334" t="s">
        <v>173</v>
      </c>
      <c r="F3486" s="306">
        <f t="shared" si="54"/>
        <v>46431.300950999997</v>
      </c>
      <c r="G3486" s="335">
        <v>1111.23</v>
      </c>
    </row>
    <row r="3487" spans="1:7" ht="15">
      <c r="A3487" s="334" t="s">
        <v>22707</v>
      </c>
      <c r="B3487" s="334" t="s">
        <v>22708</v>
      </c>
      <c r="C3487" s="218"/>
      <c r="D3487" s="218"/>
      <c r="E3487" s="334" t="s">
        <v>173</v>
      </c>
      <c r="F3487" s="306">
        <f t="shared" si="54"/>
        <v>1609.9259609999999</v>
      </c>
      <c r="G3487" s="335">
        <v>38.53</v>
      </c>
    </row>
    <row r="3488" spans="1:7" ht="15">
      <c r="A3488" s="334" t="s">
        <v>22709</v>
      </c>
      <c r="B3488" s="334" t="s">
        <v>22710</v>
      </c>
      <c r="C3488" s="218"/>
      <c r="D3488" s="218"/>
      <c r="E3488" s="334" t="s">
        <v>173</v>
      </c>
      <c r="F3488" s="306">
        <f t="shared" si="54"/>
        <v>142.06457999999998</v>
      </c>
      <c r="G3488" s="335">
        <v>3.4</v>
      </c>
    </row>
    <row r="3489" spans="1:7" ht="15">
      <c r="A3489" s="334" t="s">
        <v>22711</v>
      </c>
      <c r="B3489" s="334" t="s">
        <v>22712</v>
      </c>
      <c r="C3489" s="218"/>
      <c r="D3489" s="218"/>
      <c r="E3489" s="334" t="s">
        <v>173</v>
      </c>
      <c r="F3489" s="306">
        <f t="shared" si="54"/>
        <v>6824.1138839999994</v>
      </c>
      <c r="G3489" s="335">
        <v>163.32</v>
      </c>
    </row>
    <row r="3490" spans="1:7" ht="15">
      <c r="A3490" s="334" t="s">
        <v>5558</v>
      </c>
      <c r="B3490" s="334" t="s">
        <v>5559</v>
      </c>
      <c r="C3490" s="218"/>
      <c r="D3490" s="218"/>
      <c r="E3490" s="334" t="s">
        <v>173</v>
      </c>
      <c r="F3490" s="306">
        <f t="shared" si="54"/>
        <v>1462.011663</v>
      </c>
      <c r="G3490" s="335">
        <v>34.99</v>
      </c>
    </row>
    <row r="3491" spans="1:7" ht="15">
      <c r="A3491" s="334" t="s">
        <v>22713</v>
      </c>
      <c r="B3491" s="334" t="s">
        <v>22714</v>
      </c>
      <c r="C3491" s="218"/>
      <c r="D3491" s="218"/>
      <c r="E3491" s="334" t="s">
        <v>173</v>
      </c>
      <c r="F3491" s="306">
        <f t="shared" si="54"/>
        <v>84.403073999999989</v>
      </c>
      <c r="G3491" s="335">
        <v>2.02</v>
      </c>
    </row>
    <row r="3492" spans="1:7" ht="15">
      <c r="A3492" s="334" t="s">
        <v>22715</v>
      </c>
      <c r="B3492" s="334" t="s">
        <v>22716</v>
      </c>
      <c r="C3492" s="218"/>
      <c r="D3492" s="218"/>
      <c r="E3492" s="334" t="s">
        <v>173</v>
      </c>
      <c r="F3492" s="306">
        <f t="shared" si="54"/>
        <v>1137.7701509999999</v>
      </c>
      <c r="G3492" s="335">
        <v>27.23</v>
      </c>
    </row>
    <row r="3493" spans="1:7" ht="15">
      <c r="A3493" s="334" t="s">
        <v>22717</v>
      </c>
      <c r="B3493" s="334" t="s">
        <v>22718</v>
      </c>
      <c r="C3493" s="218"/>
      <c r="D3493" s="218"/>
      <c r="E3493" s="334" t="s">
        <v>173</v>
      </c>
      <c r="F3493" s="306">
        <f t="shared" si="54"/>
        <v>302.09615099999996</v>
      </c>
      <c r="G3493" s="335">
        <v>7.23</v>
      </c>
    </row>
    <row r="3494" spans="1:7" ht="15">
      <c r="A3494" s="334" t="s">
        <v>22719</v>
      </c>
      <c r="B3494" s="334" t="s">
        <v>22720</v>
      </c>
      <c r="C3494" s="218"/>
      <c r="D3494" s="218"/>
      <c r="E3494" s="334" t="s">
        <v>173</v>
      </c>
      <c r="F3494" s="306">
        <f t="shared" si="54"/>
        <v>1613.6864939999998</v>
      </c>
      <c r="G3494" s="335">
        <v>38.619999999999997</v>
      </c>
    </row>
    <row r="3495" spans="1:7" ht="15">
      <c r="A3495" s="334" t="s">
        <v>22721</v>
      </c>
      <c r="B3495" s="334" t="s">
        <v>22722</v>
      </c>
      <c r="C3495" s="218"/>
      <c r="D3495" s="218"/>
      <c r="E3495" s="334" t="s">
        <v>173</v>
      </c>
      <c r="F3495" s="306">
        <f t="shared" si="54"/>
        <v>2851.3196879999996</v>
      </c>
      <c r="G3495" s="335">
        <v>68.239999999999995</v>
      </c>
    </row>
    <row r="3496" spans="1:7" ht="15">
      <c r="A3496" s="334" t="s">
        <v>22723</v>
      </c>
      <c r="B3496" s="334" t="s">
        <v>22724</v>
      </c>
      <c r="C3496" s="218"/>
      <c r="D3496" s="218"/>
      <c r="E3496" s="334" t="s">
        <v>173</v>
      </c>
      <c r="F3496" s="306">
        <f t="shared" si="54"/>
        <v>4750.8066899999994</v>
      </c>
      <c r="G3496" s="335">
        <v>113.7</v>
      </c>
    </row>
    <row r="3497" spans="1:7" ht="15">
      <c r="A3497" s="334" t="s">
        <v>22725</v>
      </c>
      <c r="B3497" s="334" t="s">
        <v>22726</v>
      </c>
      <c r="C3497" s="218"/>
      <c r="D3497" s="218"/>
      <c r="E3497" s="334" t="s">
        <v>173</v>
      </c>
      <c r="F3497" s="306">
        <f t="shared" si="54"/>
        <v>218.11091399999998</v>
      </c>
      <c r="G3497" s="335">
        <v>5.22</v>
      </c>
    </row>
    <row r="3498" spans="1:7" ht="15">
      <c r="A3498" s="334" t="s">
        <v>22727</v>
      </c>
      <c r="B3498" s="334" t="s">
        <v>22728</v>
      </c>
      <c r="C3498" s="218"/>
      <c r="D3498" s="218"/>
      <c r="E3498" s="334" t="s">
        <v>173</v>
      </c>
      <c r="F3498" s="306">
        <f t="shared" si="54"/>
        <v>147.07862399999999</v>
      </c>
      <c r="G3498" s="335">
        <v>3.52</v>
      </c>
    </row>
    <row r="3499" spans="1:7" ht="15">
      <c r="A3499" s="334" t="s">
        <v>22729</v>
      </c>
      <c r="B3499" s="334" t="s">
        <v>22730</v>
      </c>
      <c r="C3499" s="218"/>
      <c r="D3499" s="218"/>
      <c r="E3499" s="334" t="s">
        <v>173</v>
      </c>
      <c r="F3499" s="306">
        <f t="shared" si="54"/>
        <v>62.257712999999995</v>
      </c>
      <c r="G3499" s="335">
        <v>1.49</v>
      </c>
    </row>
    <row r="3500" spans="1:7" ht="15">
      <c r="A3500" s="334" t="s">
        <v>5560</v>
      </c>
      <c r="B3500" s="334" t="s">
        <v>22731</v>
      </c>
      <c r="C3500" s="218"/>
      <c r="D3500" s="218"/>
      <c r="E3500" s="334" t="s">
        <v>173</v>
      </c>
      <c r="F3500" s="306">
        <f t="shared" si="54"/>
        <v>46.797744000000002</v>
      </c>
      <c r="G3500" s="335">
        <v>1.1200000000000001</v>
      </c>
    </row>
    <row r="3501" spans="1:7" ht="15">
      <c r="A3501" s="334" t="s">
        <v>5561</v>
      </c>
      <c r="B3501" s="334" t="s">
        <v>22732</v>
      </c>
      <c r="C3501" s="218"/>
      <c r="D3501" s="218"/>
      <c r="E3501" s="334" t="s">
        <v>173</v>
      </c>
      <c r="F3501" s="306">
        <f t="shared" si="54"/>
        <v>66.018245999999991</v>
      </c>
      <c r="G3501" s="335">
        <v>1.58</v>
      </c>
    </row>
    <row r="3502" spans="1:7" ht="15">
      <c r="A3502" s="334" t="s">
        <v>5562</v>
      </c>
      <c r="B3502" s="334" t="s">
        <v>22733</v>
      </c>
      <c r="C3502" s="218"/>
      <c r="D3502" s="218"/>
      <c r="E3502" s="334" t="s">
        <v>173</v>
      </c>
      <c r="F3502" s="306">
        <f t="shared" si="54"/>
        <v>89.417118000000002</v>
      </c>
      <c r="G3502" s="335">
        <v>2.14</v>
      </c>
    </row>
    <row r="3503" spans="1:7" ht="15">
      <c r="A3503" s="334" t="s">
        <v>5563</v>
      </c>
      <c r="B3503" s="334" t="s">
        <v>22734</v>
      </c>
      <c r="C3503" s="218"/>
      <c r="D3503" s="218"/>
      <c r="E3503" s="334" t="s">
        <v>173</v>
      </c>
      <c r="F3503" s="306">
        <f t="shared" si="54"/>
        <v>116.15868599999997</v>
      </c>
      <c r="G3503" s="335">
        <v>2.78</v>
      </c>
    </row>
    <row r="3504" spans="1:7" ht="15">
      <c r="A3504" s="334" t="s">
        <v>5564</v>
      </c>
      <c r="B3504" s="334" t="s">
        <v>22735</v>
      </c>
      <c r="C3504" s="218"/>
      <c r="D3504" s="218"/>
      <c r="E3504" s="334" t="s">
        <v>173</v>
      </c>
      <c r="F3504" s="306">
        <f t="shared" si="54"/>
        <v>122.42624099999999</v>
      </c>
      <c r="G3504" s="335">
        <v>2.93</v>
      </c>
    </row>
    <row r="3505" spans="1:7" ht="15">
      <c r="A3505" s="334" t="s">
        <v>5565</v>
      </c>
      <c r="B3505" s="334" t="s">
        <v>22736</v>
      </c>
      <c r="C3505" s="218"/>
      <c r="D3505" s="218"/>
      <c r="E3505" s="334" t="s">
        <v>173</v>
      </c>
      <c r="F3505" s="306">
        <f t="shared" si="54"/>
        <v>169.22398499999997</v>
      </c>
      <c r="G3505" s="335">
        <v>4.05</v>
      </c>
    </row>
    <row r="3506" spans="1:7" ht="15">
      <c r="A3506" s="334" t="s">
        <v>5566</v>
      </c>
      <c r="B3506" s="334" t="s">
        <v>5567</v>
      </c>
      <c r="C3506" s="218"/>
      <c r="D3506" s="218"/>
      <c r="E3506" s="334" t="s">
        <v>173</v>
      </c>
      <c r="F3506" s="306">
        <f t="shared" si="54"/>
        <v>8.774576999999999</v>
      </c>
      <c r="G3506" s="335">
        <v>0.21</v>
      </c>
    </row>
    <row r="3507" spans="1:7" ht="15">
      <c r="A3507" s="334" t="s">
        <v>5568</v>
      </c>
      <c r="B3507" s="334" t="s">
        <v>5569</v>
      </c>
      <c r="C3507" s="218"/>
      <c r="D3507" s="218"/>
      <c r="E3507" s="334" t="s">
        <v>173</v>
      </c>
      <c r="F3507" s="306">
        <f t="shared" si="54"/>
        <v>14.624294999999998</v>
      </c>
      <c r="G3507" s="335">
        <v>0.35</v>
      </c>
    </row>
    <row r="3508" spans="1:7" ht="15">
      <c r="A3508" s="334" t="s">
        <v>5570</v>
      </c>
      <c r="B3508" s="334" t="s">
        <v>5571</v>
      </c>
      <c r="C3508" s="218"/>
      <c r="D3508" s="218"/>
      <c r="E3508" s="334" t="s">
        <v>173</v>
      </c>
      <c r="F3508" s="306">
        <f t="shared" si="54"/>
        <v>12.952946999999998</v>
      </c>
      <c r="G3508" s="335">
        <v>0.31</v>
      </c>
    </row>
    <row r="3509" spans="1:7" ht="15">
      <c r="A3509" s="334" t="s">
        <v>5572</v>
      </c>
      <c r="B3509" s="334" t="s">
        <v>5573</v>
      </c>
      <c r="C3509" s="218"/>
      <c r="D3509" s="218"/>
      <c r="E3509" s="334" t="s">
        <v>173</v>
      </c>
      <c r="F3509" s="306">
        <f t="shared" si="54"/>
        <v>8.774576999999999</v>
      </c>
      <c r="G3509" s="335">
        <v>0.21</v>
      </c>
    </row>
    <row r="3510" spans="1:7" ht="15">
      <c r="A3510" s="334" t="s">
        <v>5574</v>
      </c>
      <c r="B3510" s="334" t="s">
        <v>5575</v>
      </c>
      <c r="C3510" s="218"/>
      <c r="D3510" s="218"/>
      <c r="E3510" s="334" t="s">
        <v>173</v>
      </c>
      <c r="F3510" s="306">
        <f t="shared" si="54"/>
        <v>5.4318809999999997</v>
      </c>
      <c r="G3510" s="335">
        <v>0.13</v>
      </c>
    </row>
    <row r="3511" spans="1:7" ht="15">
      <c r="A3511" s="334" t="s">
        <v>5576</v>
      </c>
      <c r="B3511" s="334" t="s">
        <v>5577</v>
      </c>
      <c r="C3511" s="218"/>
      <c r="D3511" s="218"/>
      <c r="E3511" s="334" t="s">
        <v>173</v>
      </c>
      <c r="F3511" s="306">
        <f t="shared" si="54"/>
        <v>7.9389029999999989</v>
      </c>
      <c r="G3511" s="335">
        <v>0.19</v>
      </c>
    </row>
    <row r="3512" spans="1:7" ht="15">
      <c r="A3512" s="334" t="s">
        <v>5578</v>
      </c>
      <c r="B3512" s="334" t="s">
        <v>5579</v>
      </c>
      <c r="C3512" s="218"/>
      <c r="D3512" s="218"/>
      <c r="E3512" s="334" t="s">
        <v>173</v>
      </c>
      <c r="F3512" s="306">
        <f t="shared" si="54"/>
        <v>15.459968999999999</v>
      </c>
      <c r="G3512" s="335">
        <v>0.37</v>
      </c>
    </row>
    <row r="3513" spans="1:7" ht="15">
      <c r="A3513" s="334" t="s">
        <v>5580</v>
      </c>
      <c r="B3513" s="334" t="s">
        <v>5581</v>
      </c>
      <c r="C3513" s="218"/>
      <c r="D3513" s="218"/>
      <c r="E3513" s="334" t="s">
        <v>173</v>
      </c>
      <c r="F3513" s="306">
        <f t="shared" si="54"/>
        <v>15.459968999999999</v>
      </c>
      <c r="G3513" s="335">
        <v>0.37</v>
      </c>
    </row>
    <row r="3514" spans="1:7" ht="15">
      <c r="A3514" s="334" t="s">
        <v>5582</v>
      </c>
      <c r="B3514" s="334" t="s">
        <v>5583</v>
      </c>
      <c r="C3514" s="218"/>
      <c r="D3514" s="218"/>
      <c r="E3514" s="334" t="s">
        <v>173</v>
      </c>
      <c r="F3514" s="306">
        <f t="shared" si="54"/>
        <v>205.15796699999999</v>
      </c>
      <c r="G3514" s="335">
        <v>4.91</v>
      </c>
    </row>
    <row r="3515" spans="1:7" ht="15">
      <c r="A3515" s="334" t="s">
        <v>5584</v>
      </c>
      <c r="B3515" s="334" t="s">
        <v>5585</v>
      </c>
      <c r="C3515" s="218"/>
      <c r="D3515" s="218"/>
      <c r="E3515" s="334" t="s">
        <v>173</v>
      </c>
      <c r="F3515" s="306">
        <f t="shared" si="54"/>
        <v>119.919219</v>
      </c>
      <c r="G3515" s="335">
        <v>2.87</v>
      </c>
    </row>
    <row r="3516" spans="1:7" ht="15">
      <c r="A3516" s="334" t="s">
        <v>5586</v>
      </c>
      <c r="B3516" s="334" t="s">
        <v>22737</v>
      </c>
      <c r="C3516" s="218"/>
      <c r="D3516" s="218"/>
      <c r="E3516" s="334" t="s">
        <v>173</v>
      </c>
      <c r="F3516" s="306">
        <f t="shared" si="54"/>
        <v>109.473294</v>
      </c>
      <c r="G3516" s="335">
        <v>2.62</v>
      </c>
    </row>
    <row r="3517" spans="1:7" ht="15">
      <c r="A3517" s="334" t="s">
        <v>5587</v>
      </c>
      <c r="B3517" s="334" t="s">
        <v>5588</v>
      </c>
      <c r="C3517" s="218"/>
      <c r="D3517" s="218"/>
      <c r="E3517" s="334" t="s">
        <v>173</v>
      </c>
      <c r="F3517" s="306">
        <f t="shared" si="54"/>
        <v>12.952946999999998</v>
      </c>
      <c r="G3517" s="335">
        <v>0.31</v>
      </c>
    </row>
    <row r="3518" spans="1:7" ht="15">
      <c r="A3518" s="334" t="s">
        <v>5589</v>
      </c>
      <c r="B3518" s="334" t="s">
        <v>5590</v>
      </c>
      <c r="C3518" s="218"/>
      <c r="D3518" s="218"/>
      <c r="E3518" s="334" t="s">
        <v>173</v>
      </c>
      <c r="F3518" s="306">
        <f t="shared" si="54"/>
        <v>7.9389029999999989</v>
      </c>
      <c r="G3518" s="335">
        <v>0.19</v>
      </c>
    </row>
    <row r="3519" spans="1:7" ht="15">
      <c r="A3519" s="334" t="s">
        <v>5591</v>
      </c>
      <c r="B3519" s="334" t="s">
        <v>5592</v>
      </c>
      <c r="C3519" s="218"/>
      <c r="D3519" s="218"/>
      <c r="E3519" s="334" t="s">
        <v>173</v>
      </c>
      <c r="F3519" s="306">
        <f t="shared" si="54"/>
        <v>10.863761999999999</v>
      </c>
      <c r="G3519" s="335">
        <v>0.26</v>
      </c>
    </row>
    <row r="3520" spans="1:7" ht="15">
      <c r="A3520" s="334" t="s">
        <v>5593</v>
      </c>
      <c r="B3520" s="334" t="s">
        <v>5594</v>
      </c>
      <c r="C3520" s="218"/>
      <c r="D3520" s="218"/>
      <c r="E3520" s="334" t="s">
        <v>173</v>
      </c>
      <c r="F3520" s="306">
        <f t="shared" si="54"/>
        <v>10.028087999999999</v>
      </c>
      <c r="G3520" s="335">
        <v>0.24</v>
      </c>
    </row>
    <row r="3521" spans="1:7" ht="15">
      <c r="A3521" s="334" t="s">
        <v>5595</v>
      </c>
      <c r="B3521" s="334" t="s">
        <v>5596</v>
      </c>
      <c r="C3521" s="218"/>
      <c r="D3521" s="218"/>
      <c r="E3521" s="334" t="s">
        <v>173</v>
      </c>
      <c r="F3521" s="306">
        <f t="shared" si="54"/>
        <v>14.624294999999998</v>
      </c>
      <c r="G3521" s="335">
        <v>0.35</v>
      </c>
    </row>
    <row r="3522" spans="1:7" ht="15">
      <c r="A3522" s="334" t="s">
        <v>5597</v>
      </c>
      <c r="B3522" s="334" t="s">
        <v>5598</v>
      </c>
      <c r="C3522" s="218"/>
      <c r="D3522" s="218"/>
      <c r="E3522" s="334" t="s">
        <v>173</v>
      </c>
      <c r="F3522" s="306">
        <f t="shared" si="54"/>
        <v>15.877805999999998</v>
      </c>
      <c r="G3522" s="335">
        <v>0.38</v>
      </c>
    </row>
    <row r="3523" spans="1:7" ht="15">
      <c r="A3523" s="334" t="s">
        <v>5599</v>
      </c>
      <c r="B3523" s="334" t="s">
        <v>5600</v>
      </c>
      <c r="C3523" s="218"/>
      <c r="D3523" s="218"/>
      <c r="E3523" s="334" t="s">
        <v>173</v>
      </c>
      <c r="F3523" s="306">
        <f t="shared" si="54"/>
        <v>663.52515599999992</v>
      </c>
      <c r="G3523" s="335">
        <v>15.88</v>
      </c>
    </row>
    <row r="3524" spans="1:7" ht="15">
      <c r="A3524" s="334" t="s">
        <v>5601</v>
      </c>
      <c r="B3524" s="334" t="s">
        <v>5602</v>
      </c>
      <c r="C3524" s="218"/>
      <c r="D3524" s="218"/>
      <c r="E3524" s="334" t="s">
        <v>173</v>
      </c>
      <c r="F3524" s="306">
        <f t="shared" ref="F3524:F3587" si="55">G3524*$G$1</f>
        <v>421.17969599999998</v>
      </c>
      <c r="G3524" s="335">
        <v>10.08</v>
      </c>
    </row>
    <row r="3525" spans="1:7" ht="15">
      <c r="A3525" s="334" t="s">
        <v>5603</v>
      </c>
      <c r="B3525" s="334" t="s">
        <v>5604</v>
      </c>
      <c r="C3525" s="218"/>
      <c r="D3525" s="218"/>
      <c r="E3525" s="334" t="s">
        <v>173</v>
      </c>
      <c r="F3525" s="306">
        <f t="shared" si="55"/>
        <v>421.17969599999998</v>
      </c>
      <c r="G3525" s="335">
        <v>10.08</v>
      </c>
    </row>
    <row r="3526" spans="1:7" ht="15">
      <c r="A3526" s="334" t="s">
        <v>5605</v>
      </c>
      <c r="B3526" s="334" t="s">
        <v>5606</v>
      </c>
      <c r="C3526" s="218"/>
      <c r="D3526" s="218"/>
      <c r="E3526" s="334" t="s">
        <v>173</v>
      </c>
      <c r="F3526" s="306">
        <f t="shared" si="55"/>
        <v>537.75621899999987</v>
      </c>
      <c r="G3526" s="335">
        <v>12.87</v>
      </c>
    </row>
    <row r="3527" spans="1:7" ht="15">
      <c r="A3527" s="334" t="s">
        <v>5607</v>
      </c>
      <c r="B3527" s="334" t="s">
        <v>5608</v>
      </c>
      <c r="C3527" s="218"/>
      <c r="D3527" s="218"/>
      <c r="E3527" s="334" t="s">
        <v>173</v>
      </c>
      <c r="F3527" s="306">
        <f t="shared" si="55"/>
        <v>551.54483999999991</v>
      </c>
      <c r="G3527" s="335">
        <v>13.2</v>
      </c>
    </row>
    <row r="3528" spans="1:7" ht="15">
      <c r="A3528" s="334" t="s">
        <v>5609</v>
      </c>
      <c r="B3528" s="334" t="s">
        <v>5610</v>
      </c>
      <c r="C3528" s="218"/>
      <c r="D3528" s="218"/>
      <c r="E3528" s="334" t="s">
        <v>173</v>
      </c>
      <c r="F3528" s="306">
        <f t="shared" si="55"/>
        <v>396.10947599999997</v>
      </c>
      <c r="G3528" s="335">
        <v>9.48</v>
      </c>
    </row>
    <row r="3529" spans="1:7" ht="15">
      <c r="A3529" s="334" t="s">
        <v>5611</v>
      </c>
      <c r="B3529" s="334" t="s">
        <v>5612</v>
      </c>
      <c r="C3529" s="218"/>
      <c r="D3529" s="218"/>
      <c r="E3529" s="334" t="s">
        <v>173</v>
      </c>
      <c r="F3529" s="306">
        <f t="shared" si="55"/>
        <v>421.17969599999998</v>
      </c>
      <c r="G3529" s="335">
        <v>10.08</v>
      </c>
    </row>
    <row r="3530" spans="1:7" ht="15">
      <c r="A3530" s="334" t="s">
        <v>5613</v>
      </c>
      <c r="B3530" s="334" t="s">
        <v>5614</v>
      </c>
      <c r="C3530" s="218"/>
      <c r="D3530" s="218"/>
      <c r="E3530" s="334" t="s">
        <v>173</v>
      </c>
      <c r="F3530" s="306">
        <f t="shared" si="55"/>
        <v>396.10947599999997</v>
      </c>
      <c r="G3530" s="335">
        <v>9.48</v>
      </c>
    </row>
    <row r="3531" spans="1:7" ht="15">
      <c r="A3531" s="334" t="s">
        <v>5615</v>
      </c>
      <c r="B3531" s="334" t="s">
        <v>5616</v>
      </c>
      <c r="C3531" s="218"/>
      <c r="D3531" s="218"/>
      <c r="E3531" s="334" t="s">
        <v>173</v>
      </c>
      <c r="F3531" s="306">
        <f t="shared" si="55"/>
        <v>418.25483699999995</v>
      </c>
      <c r="G3531" s="335">
        <v>10.01</v>
      </c>
    </row>
    <row r="3532" spans="1:7" ht="15">
      <c r="A3532" s="334" t="s">
        <v>5617</v>
      </c>
      <c r="B3532" s="334" t="s">
        <v>5618</v>
      </c>
      <c r="C3532" s="218"/>
      <c r="D3532" s="218"/>
      <c r="E3532" s="334" t="s">
        <v>173</v>
      </c>
      <c r="F3532" s="306">
        <f t="shared" si="55"/>
        <v>7.5210659999999994</v>
      </c>
      <c r="G3532" s="335">
        <v>0.18</v>
      </c>
    </row>
    <row r="3533" spans="1:7" ht="15">
      <c r="A3533" s="334" t="s">
        <v>5619</v>
      </c>
      <c r="B3533" s="334" t="s">
        <v>5620</v>
      </c>
      <c r="C3533" s="218"/>
      <c r="D3533" s="218"/>
      <c r="E3533" s="334" t="s">
        <v>173</v>
      </c>
      <c r="F3533" s="306">
        <f t="shared" si="55"/>
        <v>86.49225899999999</v>
      </c>
      <c r="G3533" s="335">
        <v>2.0699999999999998</v>
      </c>
    </row>
    <row r="3534" spans="1:7" ht="15">
      <c r="A3534" s="334" t="s">
        <v>22738</v>
      </c>
      <c r="B3534" s="334" t="s">
        <v>22739</v>
      </c>
      <c r="C3534" s="218"/>
      <c r="D3534" s="218"/>
      <c r="E3534" s="334" t="s">
        <v>173</v>
      </c>
      <c r="F3534" s="306">
        <f t="shared" si="55"/>
        <v>2.5070219999999996</v>
      </c>
      <c r="G3534" s="335">
        <v>0.06</v>
      </c>
    </row>
    <row r="3535" spans="1:7" ht="15">
      <c r="A3535" s="334" t="s">
        <v>22740</v>
      </c>
      <c r="B3535" s="334" t="s">
        <v>22741</v>
      </c>
      <c r="C3535" s="218"/>
      <c r="D3535" s="218"/>
      <c r="E3535" s="334" t="s">
        <v>173</v>
      </c>
      <c r="F3535" s="306">
        <f t="shared" si="55"/>
        <v>46.797744000000002</v>
      </c>
      <c r="G3535" s="335">
        <v>1.1200000000000001</v>
      </c>
    </row>
    <row r="3536" spans="1:7" ht="15">
      <c r="A3536" s="334" t="s">
        <v>22742</v>
      </c>
      <c r="B3536" s="334" t="s">
        <v>22743</v>
      </c>
      <c r="C3536" s="218"/>
      <c r="D3536" s="218"/>
      <c r="E3536" s="334" t="s">
        <v>173</v>
      </c>
      <c r="F3536" s="306">
        <f t="shared" si="55"/>
        <v>61.004201999999992</v>
      </c>
      <c r="G3536" s="335">
        <v>1.46</v>
      </c>
    </row>
    <row r="3537" spans="1:7" ht="15">
      <c r="A3537" s="334" t="s">
        <v>5621</v>
      </c>
      <c r="B3537" s="334" t="s">
        <v>5622</v>
      </c>
      <c r="C3537" s="218"/>
      <c r="D3537" s="218"/>
      <c r="E3537" s="334" t="s">
        <v>173</v>
      </c>
      <c r="F3537" s="306">
        <f t="shared" si="55"/>
        <v>14.206458</v>
      </c>
      <c r="G3537" s="335">
        <v>0.34</v>
      </c>
    </row>
    <row r="3538" spans="1:7" ht="15">
      <c r="A3538" s="334" t="s">
        <v>5623</v>
      </c>
      <c r="B3538" s="334" t="s">
        <v>5624</v>
      </c>
      <c r="C3538" s="218"/>
      <c r="D3538" s="218"/>
      <c r="E3538" s="334" t="s">
        <v>173</v>
      </c>
      <c r="F3538" s="306">
        <f t="shared" si="55"/>
        <v>10.445924999999999</v>
      </c>
      <c r="G3538" s="335">
        <v>0.25</v>
      </c>
    </row>
    <row r="3539" spans="1:7" ht="15">
      <c r="A3539" s="334" t="s">
        <v>5625</v>
      </c>
      <c r="B3539" s="334" t="s">
        <v>5626</v>
      </c>
      <c r="C3539" s="218"/>
      <c r="D3539" s="218"/>
      <c r="E3539" s="334" t="s">
        <v>173</v>
      </c>
      <c r="F3539" s="306">
        <f t="shared" si="55"/>
        <v>369.36790799999994</v>
      </c>
      <c r="G3539" s="335">
        <v>8.84</v>
      </c>
    </row>
    <row r="3540" spans="1:7" ht="15">
      <c r="A3540" s="334" t="s">
        <v>5627</v>
      </c>
      <c r="B3540" s="334" t="s">
        <v>5628</v>
      </c>
      <c r="C3540" s="218"/>
      <c r="D3540" s="218"/>
      <c r="E3540" s="334" t="s">
        <v>173</v>
      </c>
      <c r="F3540" s="306">
        <f t="shared" si="55"/>
        <v>360.59333099999998</v>
      </c>
      <c r="G3540" s="335">
        <v>8.6300000000000008</v>
      </c>
    </row>
    <row r="3541" spans="1:7" ht="15">
      <c r="A3541" s="334" t="s">
        <v>5629</v>
      </c>
      <c r="B3541" s="334" t="s">
        <v>5630</v>
      </c>
      <c r="C3541" s="218"/>
      <c r="D3541" s="218"/>
      <c r="E3541" s="334" t="s">
        <v>173</v>
      </c>
      <c r="F3541" s="306">
        <f t="shared" si="55"/>
        <v>422.01536999999996</v>
      </c>
      <c r="G3541" s="335">
        <v>10.1</v>
      </c>
    </row>
    <row r="3542" spans="1:7" ht="15">
      <c r="A3542" s="334" t="s">
        <v>5631</v>
      </c>
      <c r="B3542" s="334" t="s">
        <v>5632</v>
      </c>
      <c r="C3542" s="218"/>
      <c r="D3542" s="218"/>
      <c r="E3542" s="334" t="s">
        <v>173</v>
      </c>
      <c r="F3542" s="306">
        <f t="shared" si="55"/>
        <v>549.45565499999998</v>
      </c>
      <c r="G3542" s="335">
        <v>13.15</v>
      </c>
    </row>
    <row r="3543" spans="1:7" ht="15">
      <c r="A3543" s="334" t="s">
        <v>5633</v>
      </c>
      <c r="B3543" s="334" t="s">
        <v>5634</v>
      </c>
      <c r="C3543" s="218"/>
      <c r="D3543" s="218"/>
      <c r="E3543" s="334" t="s">
        <v>173</v>
      </c>
      <c r="F3543" s="306">
        <f t="shared" si="55"/>
        <v>619.23443399999996</v>
      </c>
      <c r="G3543" s="335">
        <v>14.82</v>
      </c>
    </row>
    <row r="3544" spans="1:7" ht="15">
      <c r="A3544" s="334" t="s">
        <v>5635</v>
      </c>
      <c r="B3544" s="334" t="s">
        <v>5636</v>
      </c>
      <c r="C3544" s="218"/>
      <c r="D3544" s="218"/>
      <c r="E3544" s="334" t="s">
        <v>173</v>
      </c>
      <c r="F3544" s="306">
        <f t="shared" si="55"/>
        <v>681.49214699999993</v>
      </c>
      <c r="G3544" s="335">
        <v>16.309999999999999</v>
      </c>
    </row>
    <row r="3545" spans="1:7" ht="15">
      <c r="A3545" s="334" t="s">
        <v>5637</v>
      </c>
      <c r="B3545" s="334" t="s">
        <v>5638</v>
      </c>
      <c r="C3545" s="218"/>
      <c r="D3545" s="218"/>
      <c r="E3545" s="334" t="s">
        <v>173</v>
      </c>
      <c r="F3545" s="306">
        <f t="shared" si="55"/>
        <v>1012.8368879999998</v>
      </c>
      <c r="G3545" s="335">
        <v>24.24</v>
      </c>
    </row>
    <row r="3546" spans="1:7" ht="15">
      <c r="A3546" s="334" t="s">
        <v>5639</v>
      </c>
      <c r="B3546" s="334" t="s">
        <v>5640</v>
      </c>
      <c r="C3546" s="218"/>
      <c r="D3546" s="218"/>
      <c r="E3546" s="334" t="s">
        <v>173</v>
      </c>
      <c r="F3546" s="306">
        <f t="shared" si="55"/>
        <v>540.26324099999999</v>
      </c>
      <c r="G3546" s="335">
        <v>12.93</v>
      </c>
    </row>
    <row r="3547" spans="1:7" ht="15">
      <c r="A3547" s="334" t="s">
        <v>5641</v>
      </c>
      <c r="B3547" s="334" t="s">
        <v>5642</v>
      </c>
      <c r="C3547" s="218"/>
      <c r="D3547" s="218"/>
      <c r="E3547" s="334" t="s">
        <v>173</v>
      </c>
      <c r="F3547" s="306">
        <f t="shared" si="55"/>
        <v>312.12423899999993</v>
      </c>
      <c r="G3547" s="335">
        <v>7.47</v>
      </c>
    </row>
    <row r="3548" spans="1:7" ht="15">
      <c r="A3548" s="334" t="s">
        <v>5643</v>
      </c>
      <c r="B3548" s="334" t="s">
        <v>5644</v>
      </c>
      <c r="C3548" s="218"/>
      <c r="D3548" s="218"/>
      <c r="E3548" s="334" t="s">
        <v>173</v>
      </c>
      <c r="F3548" s="306">
        <f t="shared" si="55"/>
        <v>308.78154299999994</v>
      </c>
      <c r="G3548" s="335">
        <v>7.39</v>
      </c>
    </row>
    <row r="3549" spans="1:7" ht="15">
      <c r="A3549" s="334" t="s">
        <v>5645</v>
      </c>
      <c r="B3549" s="334" t="s">
        <v>5646</v>
      </c>
      <c r="C3549" s="218"/>
      <c r="D3549" s="218"/>
      <c r="E3549" s="334" t="s">
        <v>173</v>
      </c>
      <c r="F3549" s="306">
        <f t="shared" si="55"/>
        <v>807.26108399999998</v>
      </c>
      <c r="G3549" s="335">
        <v>19.32</v>
      </c>
    </row>
    <row r="3550" spans="1:7" ht="15">
      <c r="A3550" s="334" t="s">
        <v>5647</v>
      </c>
      <c r="B3550" s="334" t="s">
        <v>5648</v>
      </c>
      <c r="C3550" s="218"/>
      <c r="D3550" s="218"/>
      <c r="E3550" s="334" t="s">
        <v>173</v>
      </c>
      <c r="F3550" s="306">
        <f t="shared" si="55"/>
        <v>56.407995</v>
      </c>
      <c r="G3550" s="335">
        <v>1.35</v>
      </c>
    </row>
    <row r="3551" spans="1:7" ht="15">
      <c r="A3551" s="334" t="s">
        <v>5649</v>
      </c>
      <c r="B3551" s="334" t="s">
        <v>5650</v>
      </c>
      <c r="C3551" s="218"/>
      <c r="D3551" s="218"/>
      <c r="E3551" s="334" t="s">
        <v>173</v>
      </c>
      <c r="F3551" s="306">
        <f t="shared" si="55"/>
        <v>12.535109999999998</v>
      </c>
      <c r="G3551" s="335">
        <v>0.3</v>
      </c>
    </row>
    <row r="3552" spans="1:7" ht="15">
      <c r="A3552" s="334" t="s">
        <v>5651</v>
      </c>
      <c r="B3552" s="334" t="s">
        <v>5652</v>
      </c>
      <c r="C3552" s="218"/>
      <c r="D3552" s="218"/>
      <c r="E3552" s="334" t="s">
        <v>173</v>
      </c>
      <c r="F3552" s="306">
        <f t="shared" si="55"/>
        <v>83.985236999999984</v>
      </c>
      <c r="G3552" s="335">
        <v>2.0099999999999998</v>
      </c>
    </row>
    <row r="3553" spans="1:7" ht="15">
      <c r="A3553" s="334" t="s">
        <v>5653</v>
      </c>
      <c r="B3553" s="334" t="s">
        <v>5654</v>
      </c>
      <c r="C3553" s="218"/>
      <c r="D3553" s="218"/>
      <c r="E3553" s="334" t="s">
        <v>173</v>
      </c>
      <c r="F3553" s="306">
        <f t="shared" si="55"/>
        <v>80.224703999999988</v>
      </c>
      <c r="G3553" s="335">
        <v>1.92</v>
      </c>
    </row>
    <row r="3554" spans="1:7" ht="15">
      <c r="A3554" s="334" t="s">
        <v>5655</v>
      </c>
      <c r="B3554" s="334" t="s">
        <v>22744</v>
      </c>
      <c r="C3554" s="218"/>
      <c r="D3554" s="218"/>
      <c r="E3554" s="334" t="s">
        <v>173</v>
      </c>
      <c r="F3554" s="306">
        <f t="shared" si="55"/>
        <v>40.112351999999994</v>
      </c>
      <c r="G3554" s="335">
        <v>0.96</v>
      </c>
    </row>
    <row r="3555" spans="1:7" ht="15">
      <c r="A3555" s="334" t="s">
        <v>5656</v>
      </c>
      <c r="B3555" s="334" t="s">
        <v>5657</v>
      </c>
      <c r="C3555" s="218"/>
      <c r="D3555" s="218"/>
      <c r="E3555" s="334" t="s">
        <v>173</v>
      </c>
      <c r="F3555" s="306">
        <f t="shared" si="55"/>
        <v>94.848998999999992</v>
      </c>
      <c r="G3555" s="335">
        <v>2.27</v>
      </c>
    </row>
    <row r="3556" spans="1:7" ht="15">
      <c r="A3556" s="334" t="s">
        <v>5658</v>
      </c>
      <c r="B3556" s="334" t="s">
        <v>5659</v>
      </c>
      <c r="C3556" s="218"/>
      <c r="D3556" s="218"/>
      <c r="E3556" s="334" t="s">
        <v>173</v>
      </c>
      <c r="F3556" s="306">
        <f t="shared" si="55"/>
        <v>57.243668999999997</v>
      </c>
      <c r="G3556" s="335">
        <v>1.37</v>
      </c>
    </row>
    <row r="3557" spans="1:7" ht="15">
      <c r="A3557" s="334" t="s">
        <v>5660</v>
      </c>
      <c r="B3557" s="334" t="s">
        <v>5661</v>
      </c>
      <c r="C3557" s="218"/>
      <c r="D3557" s="218"/>
      <c r="E3557" s="334" t="s">
        <v>173</v>
      </c>
      <c r="F3557" s="306">
        <f t="shared" si="55"/>
        <v>105.71276099999999</v>
      </c>
      <c r="G3557" s="335">
        <v>2.5299999999999998</v>
      </c>
    </row>
    <row r="3558" spans="1:7" ht="15">
      <c r="A3558" s="334" t="s">
        <v>5662</v>
      </c>
      <c r="B3558" s="334" t="s">
        <v>5663</v>
      </c>
      <c r="C3558" s="218"/>
      <c r="D3558" s="218"/>
      <c r="E3558" s="334" t="s">
        <v>173</v>
      </c>
      <c r="F3558" s="306">
        <f t="shared" si="55"/>
        <v>62.257712999999995</v>
      </c>
      <c r="G3558" s="335">
        <v>1.49</v>
      </c>
    </row>
    <row r="3559" spans="1:7" ht="15">
      <c r="A3559" s="334" t="s">
        <v>5664</v>
      </c>
      <c r="B3559" s="334" t="s">
        <v>5665</v>
      </c>
      <c r="C3559" s="218"/>
      <c r="D3559" s="218"/>
      <c r="E3559" s="334" t="s">
        <v>173</v>
      </c>
      <c r="F3559" s="306">
        <f t="shared" si="55"/>
        <v>45.962069999999997</v>
      </c>
      <c r="G3559" s="335">
        <v>1.1000000000000001</v>
      </c>
    </row>
    <row r="3560" spans="1:7" ht="15">
      <c r="A3560" s="334" t="s">
        <v>5666</v>
      </c>
      <c r="B3560" s="334" t="s">
        <v>5667</v>
      </c>
      <c r="C3560" s="218"/>
      <c r="D3560" s="218"/>
      <c r="E3560" s="334" t="s">
        <v>173</v>
      </c>
      <c r="F3560" s="306">
        <f t="shared" si="55"/>
        <v>66.018245999999991</v>
      </c>
      <c r="G3560" s="335">
        <v>1.58</v>
      </c>
    </row>
    <row r="3561" spans="1:7" ht="15">
      <c r="A3561" s="334" t="s">
        <v>5668</v>
      </c>
      <c r="B3561" s="334" t="s">
        <v>5669</v>
      </c>
      <c r="C3561" s="218"/>
      <c r="D3561" s="218"/>
      <c r="E3561" s="334" t="s">
        <v>173</v>
      </c>
      <c r="F3561" s="306">
        <f t="shared" si="55"/>
        <v>57.661505999999989</v>
      </c>
      <c r="G3561" s="335">
        <v>1.38</v>
      </c>
    </row>
    <row r="3562" spans="1:7" ht="15">
      <c r="A3562" s="334" t="s">
        <v>5670</v>
      </c>
      <c r="B3562" s="334" t="s">
        <v>5671</v>
      </c>
      <c r="C3562" s="218"/>
      <c r="D3562" s="218"/>
      <c r="E3562" s="334" t="s">
        <v>173</v>
      </c>
      <c r="F3562" s="306">
        <f t="shared" si="55"/>
        <v>128.27595899999997</v>
      </c>
      <c r="G3562" s="335">
        <v>3.07</v>
      </c>
    </row>
    <row r="3563" spans="1:7" ht="15">
      <c r="A3563" s="334" t="s">
        <v>5672</v>
      </c>
      <c r="B3563" s="334" t="s">
        <v>5673</v>
      </c>
      <c r="C3563" s="218"/>
      <c r="D3563" s="218"/>
      <c r="E3563" s="334" t="s">
        <v>173</v>
      </c>
      <c r="F3563" s="306">
        <f t="shared" si="55"/>
        <v>132.03649199999998</v>
      </c>
      <c r="G3563" s="335">
        <v>3.16</v>
      </c>
    </row>
    <row r="3564" spans="1:7" ht="15">
      <c r="A3564" s="334" t="s">
        <v>5674</v>
      </c>
      <c r="B3564" s="334" t="s">
        <v>5675</v>
      </c>
      <c r="C3564" s="218"/>
      <c r="D3564" s="218"/>
      <c r="E3564" s="334" t="s">
        <v>173</v>
      </c>
      <c r="F3564" s="306">
        <f t="shared" si="55"/>
        <v>218.11091399999998</v>
      </c>
      <c r="G3564" s="335">
        <v>5.22</v>
      </c>
    </row>
    <row r="3565" spans="1:7" ht="15">
      <c r="A3565" s="334" t="s">
        <v>5676</v>
      </c>
      <c r="B3565" s="334" t="s">
        <v>5677</v>
      </c>
      <c r="C3565" s="218"/>
      <c r="D3565" s="218"/>
      <c r="E3565" s="334" t="s">
        <v>173</v>
      </c>
      <c r="F3565" s="306">
        <f t="shared" si="55"/>
        <v>175.90937699999998</v>
      </c>
      <c r="G3565" s="335">
        <v>4.21</v>
      </c>
    </row>
    <row r="3566" spans="1:7" ht="15">
      <c r="A3566" s="334" t="s">
        <v>5678</v>
      </c>
      <c r="B3566" s="334" t="s">
        <v>5679</v>
      </c>
      <c r="C3566" s="218"/>
      <c r="D3566" s="218"/>
      <c r="E3566" s="334" t="s">
        <v>173</v>
      </c>
      <c r="F3566" s="306">
        <f t="shared" si="55"/>
        <v>181.75909499999997</v>
      </c>
      <c r="G3566" s="335">
        <v>4.3499999999999996</v>
      </c>
    </row>
    <row r="3567" spans="1:7" ht="15">
      <c r="A3567" s="334" t="s">
        <v>5680</v>
      </c>
      <c r="B3567" s="334" t="s">
        <v>5681</v>
      </c>
      <c r="C3567" s="218"/>
      <c r="D3567" s="218"/>
      <c r="E3567" s="334" t="s">
        <v>173</v>
      </c>
      <c r="F3567" s="306">
        <f t="shared" si="55"/>
        <v>144.15376499999999</v>
      </c>
      <c r="G3567" s="335">
        <v>3.45</v>
      </c>
    </row>
    <row r="3568" spans="1:7" ht="15">
      <c r="A3568" s="334" t="s">
        <v>5682</v>
      </c>
      <c r="B3568" s="334" t="s">
        <v>5683</v>
      </c>
      <c r="C3568" s="218"/>
      <c r="D3568" s="218"/>
      <c r="E3568" s="334" t="s">
        <v>173</v>
      </c>
      <c r="F3568" s="306">
        <f t="shared" si="55"/>
        <v>129.11163299999998</v>
      </c>
      <c r="G3568" s="335">
        <v>3.09</v>
      </c>
    </row>
    <row r="3569" spans="1:7" ht="15">
      <c r="A3569" s="334" t="s">
        <v>5684</v>
      </c>
      <c r="B3569" s="334" t="s">
        <v>22745</v>
      </c>
      <c r="C3569" s="218"/>
      <c r="D3569" s="218"/>
      <c r="E3569" s="334" t="s">
        <v>173</v>
      </c>
      <c r="F3569" s="306">
        <f t="shared" si="55"/>
        <v>124.933263</v>
      </c>
      <c r="G3569" s="335">
        <v>2.99</v>
      </c>
    </row>
    <row r="3570" spans="1:7" ht="15">
      <c r="A3570" s="334" t="s">
        <v>5685</v>
      </c>
      <c r="B3570" s="334" t="s">
        <v>5686</v>
      </c>
      <c r="C3570" s="218"/>
      <c r="D3570" s="218"/>
      <c r="E3570" s="334" t="s">
        <v>173</v>
      </c>
      <c r="F3570" s="306">
        <f t="shared" si="55"/>
        <v>161.70291899999998</v>
      </c>
      <c r="G3570" s="335">
        <v>3.87</v>
      </c>
    </row>
    <row r="3571" spans="1:7" ht="15">
      <c r="A3571" s="334" t="s">
        <v>5687</v>
      </c>
      <c r="B3571" s="334" t="s">
        <v>5688</v>
      </c>
      <c r="C3571" s="218"/>
      <c r="D3571" s="218"/>
      <c r="E3571" s="334" t="s">
        <v>173</v>
      </c>
      <c r="F3571" s="306">
        <f t="shared" si="55"/>
        <v>128.27595899999997</v>
      </c>
      <c r="G3571" s="335">
        <v>3.07</v>
      </c>
    </row>
    <row r="3572" spans="1:7" ht="15">
      <c r="A3572" s="334" t="s">
        <v>5689</v>
      </c>
      <c r="B3572" s="334" t="s">
        <v>5690</v>
      </c>
      <c r="C3572" s="218"/>
      <c r="D3572" s="218"/>
      <c r="E3572" s="334" t="s">
        <v>173</v>
      </c>
      <c r="F3572" s="306">
        <f t="shared" si="55"/>
        <v>135.79702499999999</v>
      </c>
      <c r="G3572" s="335">
        <v>3.25</v>
      </c>
    </row>
    <row r="3573" spans="1:7" ht="15">
      <c r="A3573" s="334" t="s">
        <v>5691</v>
      </c>
      <c r="B3573" s="334" t="s">
        <v>5692</v>
      </c>
      <c r="C3573" s="218"/>
      <c r="D3573" s="218"/>
      <c r="E3573" s="334" t="s">
        <v>173</v>
      </c>
      <c r="F3573" s="306">
        <f t="shared" si="55"/>
        <v>427.02941399999997</v>
      </c>
      <c r="G3573" s="335">
        <v>10.220000000000001</v>
      </c>
    </row>
    <row r="3574" spans="1:7" ht="15">
      <c r="A3574" s="334" t="s">
        <v>5693</v>
      </c>
      <c r="B3574" s="334" t="s">
        <v>5694</v>
      </c>
      <c r="C3574" s="218"/>
      <c r="D3574" s="218"/>
      <c r="E3574" s="334" t="s">
        <v>173</v>
      </c>
      <c r="F3574" s="306">
        <f t="shared" si="55"/>
        <v>427.02941399999997</v>
      </c>
      <c r="G3574" s="335">
        <v>10.220000000000001</v>
      </c>
    </row>
    <row r="3575" spans="1:7" ht="15">
      <c r="A3575" s="334" t="s">
        <v>5695</v>
      </c>
      <c r="B3575" s="334" t="s">
        <v>5696</v>
      </c>
      <c r="C3575" s="218"/>
      <c r="D3575" s="218"/>
      <c r="E3575" s="334" t="s">
        <v>173</v>
      </c>
      <c r="F3575" s="306">
        <f t="shared" si="55"/>
        <v>427.02941399999997</v>
      </c>
      <c r="G3575" s="335">
        <v>10.220000000000001</v>
      </c>
    </row>
    <row r="3576" spans="1:7" ht="15">
      <c r="A3576" s="334" t="s">
        <v>5697</v>
      </c>
      <c r="B3576" s="334" t="s">
        <v>5698</v>
      </c>
      <c r="C3576" s="218"/>
      <c r="D3576" s="218"/>
      <c r="E3576" s="334" t="s">
        <v>173</v>
      </c>
      <c r="F3576" s="306">
        <f t="shared" si="55"/>
        <v>427.02941399999997</v>
      </c>
      <c r="G3576" s="335">
        <v>10.220000000000001</v>
      </c>
    </row>
    <row r="3577" spans="1:7" ht="15">
      <c r="A3577" s="334" t="s">
        <v>5699</v>
      </c>
      <c r="B3577" s="334" t="s">
        <v>22746</v>
      </c>
      <c r="C3577" s="218"/>
      <c r="D3577" s="218"/>
      <c r="E3577" s="334" t="s">
        <v>173</v>
      </c>
      <c r="F3577" s="306">
        <f t="shared" si="55"/>
        <v>473.82715799999994</v>
      </c>
      <c r="G3577" s="335">
        <v>11.34</v>
      </c>
    </row>
    <row r="3578" spans="1:7" ht="15">
      <c r="A3578" s="334" t="s">
        <v>5700</v>
      </c>
      <c r="B3578" s="334" t="s">
        <v>5701</v>
      </c>
      <c r="C3578" s="218"/>
      <c r="D3578" s="218"/>
      <c r="E3578" s="334" t="s">
        <v>173</v>
      </c>
      <c r="F3578" s="306">
        <f t="shared" si="55"/>
        <v>427.02941399999997</v>
      </c>
      <c r="G3578" s="335">
        <v>10.220000000000001</v>
      </c>
    </row>
    <row r="3579" spans="1:7" ht="15">
      <c r="A3579" s="334" t="s">
        <v>22747</v>
      </c>
      <c r="B3579" s="334" t="s">
        <v>22748</v>
      </c>
      <c r="C3579" s="218"/>
      <c r="D3579" s="218"/>
      <c r="E3579" s="334" t="s">
        <v>173</v>
      </c>
      <c r="F3579" s="306">
        <f t="shared" si="55"/>
        <v>43.455047999999998</v>
      </c>
      <c r="G3579" s="335">
        <v>1.04</v>
      </c>
    </row>
    <row r="3580" spans="1:7" ht="15">
      <c r="A3580" s="334" t="s">
        <v>22749</v>
      </c>
      <c r="B3580" s="334" t="s">
        <v>22750</v>
      </c>
      <c r="C3580" s="218"/>
      <c r="D3580" s="218"/>
      <c r="E3580" s="334" t="s">
        <v>173</v>
      </c>
      <c r="F3580" s="306">
        <f t="shared" si="55"/>
        <v>52.647461999999997</v>
      </c>
      <c r="G3580" s="335">
        <v>1.26</v>
      </c>
    </row>
    <row r="3581" spans="1:7" ht="15">
      <c r="A3581" s="334" t="s">
        <v>22751</v>
      </c>
      <c r="B3581" s="334" t="s">
        <v>22752</v>
      </c>
      <c r="C3581" s="218"/>
      <c r="D3581" s="218"/>
      <c r="E3581" s="334" t="s">
        <v>173</v>
      </c>
      <c r="F3581" s="306">
        <f t="shared" si="55"/>
        <v>94.013324999999995</v>
      </c>
      <c r="G3581" s="335">
        <v>2.25</v>
      </c>
    </row>
    <row r="3582" spans="1:7" ht="15">
      <c r="A3582" s="334" t="s">
        <v>22753</v>
      </c>
      <c r="B3582" s="334" t="s">
        <v>22754</v>
      </c>
      <c r="C3582" s="218"/>
      <c r="D3582" s="218"/>
      <c r="E3582" s="334" t="s">
        <v>173</v>
      </c>
      <c r="F3582" s="306">
        <f t="shared" si="55"/>
        <v>65.182571999999993</v>
      </c>
      <c r="G3582" s="335">
        <v>1.56</v>
      </c>
    </row>
    <row r="3583" spans="1:7" ht="15">
      <c r="A3583" s="334" t="s">
        <v>5702</v>
      </c>
      <c r="B3583" s="334" t="s">
        <v>5703</v>
      </c>
      <c r="C3583" s="218"/>
      <c r="D3583" s="218"/>
      <c r="E3583" s="334" t="s">
        <v>173</v>
      </c>
      <c r="F3583" s="306">
        <f t="shared" si="55"/>
        <v>40.530188999999993</v>
      </c>
      <c r="G3583" s="335">
        <v>0.97</v>
      </c>
    </row>
    <row r="3584" spans="1:7" ht="15">
      <c r="A3584" s="334" t="s">
        <v>5704</v>
      </c>
      <c r="B3584" s="334" t="s">
        <v>5705</v>
      </c>
      <c r="C3584" s="218"/>
      <c r="D3584" s="218"/>
      <c r="E3584" s="334" t="s">
        <v>173</v>
      </c>
      <c r="F3584" s="306">
        <f t="shared" si="55"/>
        <v>75.628496999999996</v>
      </c>
      <c r="G3584" s="335">
        <v>1.81</v>
      </c>
    </row>
    <row r="3585" spans="1:7" ht="15">
      <c r="A3585" s="334" t="s">
        <v>5706</v>
      </c>
      <c r="B3585" s="334" t="s">
        <v>5707</v>
      </c>
      <c r="C3585" s="218"/>
      <c r="D3585" s="218"/>
      <c r="E3585" s="334" t="s">
        <v>173</v>
      </c>
      <c r="F3585" s="306">
        <f t="shared" si="55"/>
        <v>155.43536399999999</v>
      </c>
      <c r="G3585" s="335">
        <v>3.72</v>
      </c>
    </row>
    <row r="3586" spans="1:7" ht="15">
      <c r="A3586" s="334" t="s">
        <v>5708</v>
      </c>
      <c r="B3586" s="334" t="s">
        <v>5709</v>
      </c>
      <c r="C3586" s="218"/>
      <c r="D3586" s="218"/>
      <c r="E3586" s="334" t="s">
        <v>173</v>
      </c>
      <c r="F3586" s="306">
        <f t="shared" si="55"/>
        <v>155.01752699999997</v>
      </c>
      <c r="G3586" s="335">
        <v>3.71</v>
      </c>
    </row>
    <row r="3587" spans="1:7" ht="15">
      <c r="A3587" s="334" t="s">
        <v>5710</v>
      </c>
      <c r="B3587" s="334" t="s">
        <v>5711</v>
      </c>
      <c r="C3587" s="218"/>
      <c r="D3587" s="218"/>
      <c r="E3587" s="334" t="s">
        <v>173</v>
      </c>
      <c r="F3587" s="306">
        <f t="shared" si="55"/>
        <v>12.952946999999998</v>
      </c>
      <c r="G3587" s="335">
        <v>0.31</v>
      </c>
    </row>
    <row r="3588" spans="1:7" ht="15">
      <c r="A3588" s="334" t="s">
        <v>5712</v>
      </c>
      <c r="B3588" s="334" t="s">
        <v>5713</v>
      </c>
      <c r="C3588" s="218"/>
      <c r="D3588" s="218"/>
      <c r="E3588" s="334" t="s">
        <v>173</v>
      </c>
      <c r="F3588" s="306">
        <f t="shared" ref="F3588:F3651" si="56">G3588*$G$1</f>
        <v>11.281599</v>
      </c>
      <c r="G3588" s="335">
        <v>0.27</v>
      </c>
    </row>
    <row r="3589" spans="1:7" ht="15">
      <c r="A3589" s="334" t="s">
        <v>5714</v>
      </c>
      <c r="B3589" s="334" t="s">
        <v>5715</v>
      </c>
      <c r="C3589" s="218"/>
      <c r="D3589" s="218"/>
      <c r="E3589" s="334" t="s">
        <v>173</v>
      </c>
      <c r="F3589" s="306">
        <f t="shared" si="56"/>
        <v>1112.6999309999999</v>
      </c>
      <c r="G3589" s="335">
        <v>26.63</v>
      </c>
    </row>
    <row r="3590" spans="1:7" ht="15">
      <c r="A3590" s="334" t="s">
        <v>5716</v>
      </c>
      <c r="B3590" s="334" t="s">
        <v>5717</v>
      </c>
      <c r="C3590" s="218"/>
      <c r="D3590" s="218"/>
      <c r="E3590" s="334" t="s">
        <v>173</v>
      </c>
      <c r="F3590" s="306">
        <f t="shared" si="56"/>
        <v>1404.7679939999998</v>
      </c>
      <c r="G3590" s="335">
        <v>33.619999999999997</v>
      </c>
    </row>
    <row r="3591" spans="1:7" ht="15">
      <c r="A3591" s="334" t="s">
        <v>5718</v>
      </c>
      <c r="B3591" s="334" t="s">
        <v>5719</v>
      </c>
      <c r="C3591" s="218"/>
      <c r="D3591" s="218"/>
      <c r="E3591" s="334" t="s">
        <v>173</v>
      </c>
      <c r="F3591" s="306">
        <f t="shared" si="56"/>
        <v>1568.9779349999997</v>
      </c>
      <c r="G3591" s="335">
        <v>37.549999999999997</v>
      </c>
    </row>
    <row r="3592" spans="1:7" ht="15">
      <c r="A3592" s="334" t="s">
        <v>5720</v>
      </c>
      <c r="B3592" s="334" t="s">
        <v>5721</v>
      </c>
      <c r="C3592" s="218"/>
      <c r="D3592" s="218"/>
      <c r="E3592" s="334" t="s">
        <v>173</v>
      </c>
      <c r="F3592" s="306">
        <f t="shared" si="56"/>
        <v>1237.633194</v>
      </c>
      <c r="G3592" s="335">
        <v>29.62</v>
      </c>
    </row>
    <row r="3593" spans="1:7" ht="15">
      <c r="A3593" s="334" t="s">
        <v>5722</v>
      </c>
      <c r="B3593" s="334" t="s">
        <v>5723</v>
      </c>
      <c r="C3593" s="218"/>
      <c r="D3593" s="218"/>
      <c r="E3593" s="334" t="s">
        <v>173</v>
      </c>
      <c r="F3593" s="306">
        <f t="shared" si="56"/>
        <v>1568.9779349999997</v>
      </c>
      <c r="G3593" s="335">
        <v>37.549999999999997</v>
      </c>
    </row>
    <row r="3594" spans="1:7" ht="15">
      <c r="A3594" s="334" t="s">
        <v>5724</v>
      </c>
      <c r="B3594" s="334" t="s">
        <v>5725</v>
      </c>
      <c r="C3594" s="218"/>
      <c r="D3594" s="218"/>
      <c r="E3594" s="334" t="s">
        <v>173</v>
      </c>
      <c r="F3594" s="306">
        <f t="shared" si="56"/>
        <v>1923.3037109999998</v>
      </c>
      <c r="G3594" s="335">
        <v>46.03</v>
      </c>
    </row>
    <row r="3595" spans="1:7" ht="15">
      <c r="A3595" s="334" t="s">
        <v>5726</v>
      </c>
      <c r="B3595" s="334" t="s">
        <v>22755</v>
      </c>
      <c r="C3595" s="218"/>
      <c r="D3595" s="218"/>
      <c r="E3595" s="334" t="s">
        <v>173</v>
      </c>
      <c r="F3595" s="306">
        <f t="shared" si="56"/>
        <v>110.30896799999999</v>
      </c>
      <c r="G3595" s="335">
        <v>2.64</v>
      </c>
    </row>
    <row r="3596" spans="1:7" ht="15">
      <c r="A3596" s="334" t="s">
        <v>5727</v>
      </c>
      <c r="B3596" s="334" t="s">
        <v>22756</v>
      </c>
      <c r="C3596" s="218"/>
      <c r="D3596" s="218"/>
      <c r="E3596" s="334" t="s">
        <v>173</v>
      </c>
      <c r="F3596" s="306">
        <f t="shared" si="56"/>
        <v>110.30896799999999</v>
      </c>
      <c r="G3596" s="335">
        <v>2.64</v>
      </c>
    </row>
    <row r="3597" spans="1:7" ht="15">
      <c r="A3597" s="334" t="s">
        <v>22757</v>
      </c>
      <c r="B3597" s="334" t="s">
        <v>22758</v>
      </c>
      <c r="C3597" s="218"/>
      <c r="D3597" s="218"/>
      <c r="E3597" s="334" t="s">
        <v>173</v>
      </c>
      <c r="F3597" s="306">
        <f t="shared" si="56"/>
        <v>947.23647900000003</v>
      </c>
      <c r="G3597" s="335">
        <v>22.67</v>
      </c>
    </row>
    <row r="3598" spans="1:7" ht="15">
      <c r="A3598" s="334" t="s">
        <v>5728</v>
      </c>
      <c r="B3598" s="334" t="s">
        <v>5729</v>
      </c>
      <c r="C3598" s="218"/>
      <c r="D3598" s="218"/>
      <c r="E3598" s="334" t="s">
        <v>173</v>
      </c>
      <c r="F3598" s="306">
        <f t="shared" si="56"/>
        <v>807.26108399999998</v>
      </c>
      <c r="G3598" s="335">
        <v>19.32</v>
      </c>
    </row>
    <row r="3599" spans="1:7" ht="15">
      <c r="A3599" s="334" t="s">
        <v>22759</v>
      </c>
      <c r="B3599" s="334" t="s">
        <v>22760</v>
      </c>
      <c r="C3599" s="218"/>
      <c r="D3599" s="218"/>
      <c r="E3599" s="334" t="s">
        <v>173</v>
      </c>
      <c r="F3599" s="306">
        <f t="shared" si="56"/>
        <v>1084.7048519999998</v>
      </c>
      <c r="G3599" s="335">
        <v>25.96</v>
      </c>
    </row>
    <row r="3600" spans="1:7" ht="15">
      <c r="A3600" s="334" t="s">
        <v>5730</v>
      </c>
      <c r="B3600" s="334" t="s">
        <v>5731</v>
      </c>
      <c r="C3600" s="218"/>
      <c r="D3600" s="218"/>
      <c r="E3600" s="334" t="s">
        <v>173</v>
      </c>
      <c r="F3600" s="306">
        <f t="shared" si="56"/>
        <v>991.94503799999984</v>
      </c>
      <c r="G3600" s="335">
        <v>23.74</v>
      </c>
    </row>
    <row r="3601" spans="1:7" ht="15">
      <c r="A3601" s="334" t="s">
        <v>5732</v>
      </c>
      <c r="B3601" s="334" t="s">
        <v>5733</v>
      </c>
      <c r="C3601" s="218"/>
      <c r="D3601" s="218"/>
      <c r="E3601" s="334" t="s">
        <v>173</v>
      </c>
      <c r="F3601" s="306">
        <f t="shared" si="56"/>
        <v>647.229513</v>
      </c>
      <c r="G3601" s="335">
        <v>15.49</v>
      </c>
    </row>
    <row r="3602" spans="1:7" ht="15">
      <c r="A3602" s="334" t="s">
        <v>22761</v>
      </c>
      <c r="B3602" s="334" t="s">
        <v>22762</v>
      </c>
      <c r="C3602" s="218"/>
      <c r="D3602" s="218"/>
      <c r="E3602" s="334" t="s">
        <v>173</v>
      </c>
      <c r="F3602" s="306">
        <f t="shared" si="56"/>
        <v>2237.5171349999996</v>
      </c>
      <c r="G3602" s="335">
        <v>53.55</v>
      </c>
    </row>
    <row r="3603" spans="1:7" ht="15">
      <c r="A3603" s="334" t="s">
        <v>5734</v>
      </c>
      <c r="B3603" s="334" t="s">
        <v>5735</v>
      </c>
      <c r="C3603" s="218"/>
      <c r="D3603" s="218"/>
      <c r="E3603" s="334" t="s">
        <v>173</v>
      </c>
      <c r="F3603" s="306">
        <f t="shared" si="56"/>
        <v>1150.7230979999999</v>
      </c>
      <c r="G3603" s="335">
        <v>27.54</v>
      </c>
    </row>
    <row r="3604" spans="1:7" ht="15">
      <c r="A3604" s="334" t="s">
        <v>22763</v>
      </c>
      <c r="B3604" s="334" t="s">
        <v>22764</v>
      </c>
      <c r="C3604" s="218"/>
      <c r="D3604" s="218"/>
      <c r="E3604" s="334" t="s">
        <v>173</v>
      </c>
      <c r="F3604" s="306">
        <f t="shared" si="56"/>
        <v>705.72669299999995</v>
      </c>
      <c r="G3604" s="335">
        <v>16.89</v>
      </c>
    </row>
    <row r="3605" spans="1:7" ht="15">
      <c r="A3605" s="334" t="s">
        <v>22765</v>
      </c>
      <c r="B3605" s="334" t="s">
        <v>22766</v>
      </c>
      <c r="C3605" s="218"/>
      <c r="D3605" s="218"/>
      <c r="E3605" s="334" t="s">
        <v>173</v>
      </c>
      <c r="F3605" s="306">
        <f t="shared" si="56"/>
        <v>1202.9527229999999</v>
      </c>
      <c r="G3605" s="335">
        <v>28.79</v>
      </c>
    </row>
    <row r="3606" spans="1:7" ht="15">
      <c r="A3606" s="334" t="s">
        <v>22767</v>
      </c>
      <c r="B3606" s="334" t="s">
        <v>22768</v>
      </c>
      <c r="C3606" s="218"/>
      <c r="D3606" s="218"/>
      <c r="E3606" s="334" t="s">
        <v>173</v>
      </c>
      <c r="F3606" s="306">
        <f t="shared" si="56"/>
        <v>3517.7697029999995</v>
      </c>
      <c r="G3606" s="335">
        <v>84.19</v>
      </c>
    </row>
    <row r="3607" spans="1:7" ht="15">
      <c r="A3607" s="334" t="s">
        <v>5736</v>
      </c>
      <c r="B3607" s="334" t="s">
        <v>5737</v>
      </c>
      <c r="C3607" s="218"/>
      <c r="D3607" s="218"/>
      <c r="E3607" s="334" t="s">
        <v>173</v>
      </c>
      <c r="F3607" s="306">
        <f t="shared" si="56"/>
        <v>551.54483999999991</v>
      </c>
      <c r="G3607" s="335">
        <v>13.2</v>
      </c>
    </row>
    <row r="3608" spans="1:7" ht="15">
      <c r="A3608" s="334" t="s">
        <v>5738</v>
      </c>
      <c r="B3608" s="334" t="s">
        <v>5739</v>
      </c>
      <c r="C3608" s="218"/>
      <c r="D3608" s="218"/>
      <c r="E3608" s="334" t="s">
        <v>173</v>
      </c>
      <c r="F3608" s="306">
        <f t="shared" si="56"/>
        <v>523.13192399999991</v>
      </c>
      <c r="G3608" s="335">
        <v>12.52</v>
      </c>
    </row>
    <row r="3609" spans="1:7" ht="15">
      <c r="A3609" s="334" t="s">
        <v>5740</v>
      </c>
      <c r="B3609" s="334" t="s">
        <v>5741</v>
      </c>
      <c r="C3609" s="218"/>
      <c r="D3609" s="218"/>
      <c r="E3609" s="334" t="s">
        <v>173</v>
      </c>
      <c r="F3609" s="306">
        <f t="shared" si="56"/>
        <v>559.483743</v>
      </c>
      <c r="G3609" s="335">
        <v>13.39</v>
      </c>
    </row>
    <row r="3610" spans="1:7" ht="15">
      <c r="A3610" s="334" t="s">
        <v>5742</v>
      </c>
      <c r="B3610" s="334" t="s">
        <v>5743</v>
      </c>
      <c r="C3610" s="218"/>
      <c r="D3610" s="218"/>
      <c r="E3610" s="334" t="s">
        <v>173</v>
      </c>
      <c r="F3610" s="306">
        <f t="shared" si="56"/>
        <v>579.53991899999994</v>
      </c>
      <c r="G3610" s="335">
        <v>13.87</v>
      </c>
    </row>
    <row r="3611" spans="1:7" ht="15">
      <c r="A3611" s="334" t="s">
        <v>5744</v>
      </c>
      <c r="B3611" s="334" t="s">
        <v>5745</v>
      </c>
      <c r="C3611" s="218"/>
      <c r="D3611" s="218"/>
      <c r="E3611" s="334" t="s">
        <v>173</v>
      </c>
      <c r="F3611" s="306">
        <f t="shared" si="56"/>
        <v>579.53991899999994</v>
      </c>
      <c r="G3611" s="335">
        <v>13.87</v>
      </c>
    </row>
    <row r="3612" spans="1:7" ht="15">
      <c r="A3612" s="334" t="s">
        <v>5746</v>
      </c>
      <c r="B3612" s="334" t="s">
        <v>5747</v>
      </c>
      <c r="C3612" s="218"/>
      <c r="D3612" s="218"/>
      <c r="E3612" s="334" t="s">
        <v>173</v>
      </c>
      <c r="F3612" s="306">
        <f t="shared" si="56"/>
        <v>685.6705169999999</v>
      </c>
      <c r="G3612" s="335">
        <v>16.41</v>
      </c>
    </row>
    <row r="3613" spans="1:7" ht="15">
      <c r="A3613" s="334" t="s">
        <v>5748</v>
      </c>
      <c r="B3613" s="334" t="s">
        <v>5749</v>
      </c>
      <c r="C3613" s="218"/>
      <c r="D3613" s="218"/>
      <c r="E3613" s="334" t="s">
        <v>173</v>
      </c>
      <c r="F3613" s="306">
        <f t="shared" si="56"/>
        <v>205.57580399999998</v>
      </c>
      <c r="G3613" s="335">
        <v>4.92</v>
      </c>
    </row>
    <row r="3614" spans="1:7" ht="15">
      <c r="A3614" s="334" t="s">
        <v>5750</v>
      </c>
      <c r="B3614" s="334" t="s">
        <v>5751</v>
      </c>
      <c r="C3614" s="218"/>
      <c r="D3614" s="218"/>
      <c r="E3614" s="334" t="s">
        <v>173</v>
      </c>
      <c r="F3614" s="306">
        <f t="shared" si="56"/>
        <v>237.33141599999996</v>
      </c>
      <c r="G3614" s="335">
        <v>5.68</v>
      </c>
    </row>
    <row r="3615" spans="1:7" ht="15">
      <c r="A3615" s="334" t="s">
        <v>5752</v>
      </c>
      <c r="B3615" s="334" t="s">
        <v>5753</v>
      </c>
      <c r="C3615" s="218"/>
      <c r="D3615" s="218"/>
      <c r="E3615" s="334" t="s">
        <v>173</v>
      </c>
      <c r="F3615" s="306">
        <f t="shared" si="56"/>
        <v>216.85740300000001</v>
      </c>
      <c r="G3615" s="335">
        <v>5.19</v>
      </c>
    </row>
    <row r="3616" spans="1:7" ht="15">
      <c r="A3616" s="334" t="s">
        <v>5754</v>
      </c>
      <c r="B3616" s="334" t="s">
        <v>5755</v>
      </c>
      <c r="C3616" s="218"/>
      <c r="D3616" s="218"/>
      <c r="E3616" s="334" t="s">
        <v>173</v>
      </c>
      <c r="F3616" s="306">
        <f t="shared" si="56"/>
        <v>224.79630599999999</v>
      </c>
      <c r="G3616" s="335">
        <v>5.38</v>
      </c>
    </row>
    <row r="3617" spans="1:7" ht="15">
      <c r="A3617" s="334" t="s">
        <v>22769</v>
      </c>
      <c r="B3617" s="334" t="s">
        <v>22770</v>
      </c>
      <c r="C3617" s="218"/>
      <c r="D3617" s="218"/>
      <c r="E3617" s="334" t="s">
        <v>173</v>
      </c>
      <c r="F3617" s="306">
        <f t="shared" si="56"/>
        <v>140.811069</v>
      </c>
      <c r="G3617" s="335">
        <v>3.37</v>
      </c>
    </row>
    <row r="3618" spans="1:7" ht="15">
      <c r="A3618" s="334" t="s">
        <v>22771</v>
      </c>
      <c r="B3618" s="334" t="s">
        <v>22772</v>
      </c>
      <c r="C3618" s="218"/>
      <c r="D3618" s="218"/>
      <c r="E3618" s="334" t="s">
        <v>173</v>
      </c>
      <c r="F3618" s="306">
        <f t="shared" si="56"/>
        <v>284.964834</v>
      </c>
      <c r="G3618" s="335">
        <v>6.82</v>
      </c>
    </row>
    <row r="3619" spans="1:7" ht="15">
      <c r="A3619" s="334" t="s">
        <v>5756</v>
      </c>
      <c r="B3619" s="334" t="s">
        <v>5757</v>
      </c>
      <c r="C3619" s="218"/>
      <c r="D3619" s="218"/>
      <c r="E3619" s="334" t="s">
        <v>173</v>
      </c>
      <c r="F3619" s="306">
        <f t="shared" si="56"/>
        <v>1919.1253409999997</v>
      </c>
      <c r="G3619" s="335">
        <v>45.93</v>
      </c>
    </row>
    <row r="3620" spans="1:7" ht="15">
      <c r="A3620" s="334" t="s">
        <v>5758</v>
      </c>
      <c r="B3620" s="334" t="s">
        <v>5759</v>
      </c>
      <c r="C3620" s="218"/>
      <c r="D3620" s="218"/>
      <c r="E3620" s="334" t="s">
        <v>173</v>
      </c>
      <c r="F3620" s="306">
        <f t="shared" si="56"/>
        <v>1952.9701379999999</v>
      </c>
      <c r="G3620" s="335">
        <v>46.74</v>
      </c>
    </row>
    <row r="3621" spans="1:7" ht="15">
      <c r="A3621" s="334" t="s">
        <v>5760</v>
      </c>
      <c r="B3621" s="334" t="s">
        <v>5761</v>
      </c>
      <c r="C3621" s="218"/>
      <c r="D3621" s="218"/>
      <c r="E3621" s="334" t="s">
        <v>173</v>
      </c>
      <c r="F3621" s="306">
        <f t="shared" si="56"/>
        <v>2419.6940669999994</v>
      </c>
      <c r="G3621" s="335">
        <v>57.91</v>
      </c>
    </row>
    <row r="3622" spans="1:7" ht="15">
      <c r="A3622" s="334" t="s">
        <v>5762</v>
      </c>
      <c r="B3622" s="334" t="s">
        <v>5763</v>
      </c>
      <c r="C3622" s="218"/>
      <c r="D3622" s="218"/>
      <c r="E3622" s="334" t="s">
        <v>173</v>
      </c>
      <c r="F3622" s="306">
        <f t="shared" si="56"/>
        <v>1895.7264689999997</v>
      </c>
      <c r="G3622" s="335">
        <v>45.37</v>
      </c>
    </row>
    <row r="3623" spans="1:7" ht="15">
      <c r="A3623" s="334" t="s">
        <v>5764</v>
      </c>
      <c r="B3623" s="334" t="s">
        <v>5765</v>
      </c>
      <c r="C3623" s="218"/>
      <c r="D3623" s="218"/>
      <c r="E3623" s="334" t="s">
        <v>173</v>
      </c>
      <c r="F3623" s="306">
        <f t="shared" si="56"/>
        <v>2270.1084209999999</v>
      </c>
      <c r="G3623" s="335">
        <v>54.33</v>
      </c>
    </row>
    <row r="3624" spans="1:7" ht="15">
      <c r="A3624" s="334" t="s">
        <v>5766</v>
      </c>
      <c r="B3624" s="334" t="s">
        <v>5767</v>
      </c>
      <c r="C3624" s="218"/>
      <c r="D3624" s="218"/>
      <c r="E3624" s="334" t="s">
        <v>173</v>
      </c>
      <c r="F3624" s="306">
        <f t="shared" si="56"/>
        <v>2446.0177979999999</v>
      </c>
      <c r="G3624" s="335">
        <v>58.54</v>
      </c>
    </row>
    <row r="3625" spans="1:7" ht="15">
      <c r="A3625" s="334" t="s">
        <v>5768</v>
      </c>
      <c r="B3625" s="334" t="s">
        <v>5769</v>
      </c>
      <c r="C3625" s="218"/>
      <c r="D3625" s="218"/>
      <c r="E3625" s="334" t="s">
        <v>173</v>
      </c>
      <c r="F3625" s="306">
        <f t="shared" si="56"/>
        <v>2565.5191799999998</v>
      </c>
      <c r="G3625" s="335">
        <v>61.4</v>
      </c>
    </row>
    <row r="3626" spans="1:7" ht="15">
      <c r="A3626" s="334" t="s">
        <v>5770</v>
      </c>
      <c r="B3626" s="334" t="s">
        <v>5771</v>
      </c>
      <c r="C3626" s="218"/>
      <c r="D3626" s="218"/>
      <c r="E3626" s="334" t="s">
        <v>173</v>
      </c>
      <c r="F3626" s="306">
        <f t="shared" si="56"/>
        <v>2321.9202089999999</v>
      </c>
      <c r="G3626" s="335">
        <v>55.57</v>
      </c>
    </row>
    <row r="3627" spans="1:7" ht="15">
      <c r="A3627" s="334" t="s">
        <v>5772</v>
      </c>
      <c r="B3627" s="334" t="s">
        <v>5773</v>
      </c>
      <c r="C3627" s="218"/>
      <c r="D3627" s="218"/>
      <c r="E3627" s="334" t="s">
        <v>173</v>
      </c>
      <c r="F3627" s="306">
        <f t="shared" si="56"/>
        <v>2234.1744389999999</v>
      </c>
      <c r="G3627" s="335">
        <v>53.47</v>
      </c>
    </row>
    <row r="3628" spans="1:7" ht="15">
      <c r="A3628" s="334" t="s">
        <v>5774</v>
      </c>
      <c r="B3628" s="334" t="s">
        <v>5775</v>
      </c>
      <c r="C3628" s="218"/>
      <c r="D3628" s="218"/>
      <c r="E3628" s="334" t="s">
        <v>173</v>
      </c>
      <c r="F3628" s="306">
        <f t="shared" si="56"/>
        <v>2296.0143149999999</v>
      </c>
      <c r="G3628" s="335">
        <v>54.95</v>
      </c>
    </row>
    <row r="3629" spans="1:7" ht="15">
      <c r="A3629" s="334" t="s">
        <v>5776</v>
      </c>
      <c r="B3629" s="334" t="s">
        <v>5777</v>
      </c>
      <c r="C3629" s="218"/>
      <c r="D3629" s="218"/>
      <c r="E3629" s="334" t="s">
        <v>173</v>
      </c>
      <c r="F3629" s="306">
        <f t="shared" si="56"/>
        <v>1701.0144269999998</v>
      </c>
      <c r="G3629" s="335">
        <v>40.71</v>
      </c>
    </row>
    <row r="3630" spans="1:7" ht="15">
      <c r="A3630" s="334" t="s">
        <v>5778</v>
      </c>
      <c r="B3630" s="334" t="s">
        <v>5779</v>
      </c>
      <c r="C3630" s="218"/>
      <c r="D3630" s="218"/>
      <c r="E3630" s="334" t="s">
        <v>173</v>
      </c>
      <c r="F3630" s="306">
        <f t="shared" si="56"/>
        <v>1826.3655269999999</v>
      </c>
      <c r="G3630" s="335">
        <v>43.71</v>
      </c>
    </row>
    <row r="3631" spans="1:7" ht="15">
      <c r="A3631" s="334" t="s">
        <v>5780</v>
      </c>
      <c r="B3631" s="334" t="s">
        <v>5781</v>
      </c>
      <c r="C3631" s="218"/>
      <c r="D3631" s="218"/>
      <c r="E3631" s="334" t="s">
        <v>173</v>
      </c>
      <c r="F3631" s="306">
        <f t="shared" si="56"/>
        <v>1802.5488179999998</v>
      </c>
      <c r="G3631" s="335">
        <v>43.14</v>
      </c>
    </row>
    <row r="3632" spans="1:7" ht="15">
      <c r="A3632" s="334" t="s">
        <v>5782</v>
      </c>
      <c r="B3632" s="334" t="s">
        <v>5783</v>
      </c>
      <c r="C3632" s="218"/>
      <c r="D3632" s="218"/>
      <c r="E3632" s="334" t="s">
        <v>173</v>
      </c>
      <c r="F3632" s="306">
        <f t="shared" si="56"/>
        <v>1849.7643989999999</v>
      </c>
      <c r="G3632" s="335">
        <v>44.27</v>
      </c>
    </row>
    <row r="3633" spans="1:7" ht="15">
      <c r="A3633" s="334" t="s">
        <v>5784</v>
      </c>
      <c r="B3633" s="334" t="s">
        <v>5785</v>
      </c>
      <c r="C3633" s="218"/>
      <c r="D3633" s="218"/>
      <c r="E3633" s="334" t="s">
        <v>173</v>
      </c>
      <c r="F3633" s="306">
        <f t="shared" si="56"/>
        <v>1922.0501999999999</v>
      </c>
      <c r="G3633" s="335">
        <v>46</v>
      </c>
    </row>
    <row r="3634" spans="1:7" ht="15">
      <c r="A3634" s="334" t="s">
        <v>5786</v>
      </c>
      <c r="B3634" s="334" t="s">
        <v>5787</v>
      </c>
      <c r="C3634" s="218"/>
      <c r="D3634" s="218"/>
      <c r="E3634" s="334" t="s">
        <v>173</v>
      </c>
      <c r="F3634" s="306">
        <f t="shared" si="56"/>
        <v>1826.3655269999999</v>
      </c>
      <c r="G3634" s="335">
        <v>43.71</v>
      </c>
    </row>
    <row r="3635" spans="1:7" ht="15">
      <c r="A3635" s="334" t="s">
        <v>5788</v>
      </c>
      <c r="B3635" s="334" t="s">
        <v>5789</v>
      </c>
      <c r="C3635" s="218"/>
      <c r="D3635" s="218"/>
      <c r="E3635" s="334" t="s">
        <v>173</v>
      </c>
      <c r="F3635" s="306">
        <f t="shared" si="56"/>
        <v>1999.7678819999999</v>
      </c>
      <c r="G3635" s="335">
        <v>47.86</v>
      </c>
    </row>
    <row r="3636" spans="1:7" ht="15">
      <c r="A3636" s="334" t="s">
        <v>5790</v>
      </c>
      <c r="B3636" s="334" t="s">
        <v>5791</v>
      </c>
      <c r="C3636" s="218"/>
      <c r="D3636" s="218"/>
      <c r="E3636" s="334" t="s">
        <v>173</v>
      </c>
      <c r="F3636" s="306">
        <f t="shared" si="56"/>
        <v>2216.6252849999996</v>
      </c>
      <c r="G3636" s="335">
        <v>53.05</v>
      </c>
    </row>
    <row r="3637" spans="1:7" ht="15">
      <c r="A3637" s="334" t="s">
        <v>5792</v>
      </c>
      <c r="B3637" s="334" t="s">
        <v>5793</v>
      </c>
      <c r="C3637" s="218"/>
      <c r="D3637" s="218"/>
      <c r="E3637" s="334" t="s">
        <v>173</v>
      </c>
      <c r="F3637" s="306">
        <f t="shared" si="56"/>
        <v>1990.5754679999998</v>
      </c>
      <c r="G3637" s="335">
        <v>47.64</v>
      </c>
    </row>
    <row r="3638" spans="1:7" ht="15">
      <c r="A3638" s="334" t="s">
        <v>5794</v>
      </c>
      <c r="B3638" s="334" t="s">
        <v>5795</v>
      </c>
      <c r="C3638" s="218"/>
      <c r="D3638" s="218"/>
      <c r="E3638" s="334" t="s">
        <v>173</v>
      </c>
      <c r="F3638" s="306">
        <f t="shared" si="56"/>
        <v>1701.0144269999998</v>
      </c>
      <c r="G3638" s="335">
        <v>40.71</v>
      </c>
    </row>
    <row r="3639" spans="1:7" ht="15">
      <c r="A3639" s="334" t="s">
        <v>5796</v>
      </c>
      <c r="B3639" s="334" t="s">
        <v>5797</v>
      </c>
      <c r="C3639" s="218"/>
      <c r="D3639" s="218"/>
      <c r="E3639" s="334" t="s">
        <v>173</v>
      </c>
      <c r="F3639" s="306">
        <f t="shared" si="56"/>
        <v>1508.8094069999997</v>
      </c>
      <c r="G3639" s="335">
        <v>36.11</v>
      </c>
    </row>
    <row r="3640" spans="1:7" ht="15">
      <c r="A3640" s="334" t="s">
        <v>5798</v>
      </c>
      <c r="B3640" s="334" t="s">
        <v>5799</v>
      </c>
      <c r="C3640" s="218"/>
      <c r="D3640" s="218"/>
      <c r="E3640" s="334" t="s">
        <v>173</v>
      </c>
      <c r="F3640" s="306">
        <f t="shared" si="56"/>
        <v>2021.9132429999997</v>
      </c>
      <c r="G3640" s="335">
        <v>48.39</v>
      </c>
    </row>
    <row r="3641" spans="1:7" ht="15">
      <c r="A3641" s="334" t="s">
        <v>5800</v>
      </c>
      <c r="B3641" s="334" t="s">
        <v>5801</v>
      </c>
      <c r="C3641" s="218"/>
      <c r="D3641" s="218"/>
      <c r="E3641" s="334" t="s">
        <v>173</v>
      </c>
      <c r="F3641" s="306">
        <f t="shared" si="56"/>
        <v>2245.4560379999998</v>
      </c>
      <c r="G3641" s="335">
        <v>53.74</v>
      </c>
    </row>
    <row r="3642" spans="1:7" ht="15">
      <c r="A3642" s="334" t="s">
        <v>5802</v>
      </c>
      <c r="B3642" s="334" t="s">
        <v>5803</v>
      </c>
      <c r="C3642" s="218"/>
      <c r="D3642" s="218"/>
      <c r="E3642" s="334" t="s">
        <v>173</v>
      </c>
      <c r="F3642" s="306">
        <f t="shared" si="56"/>
        <v>1726.0846469999999</v>
      </c>
      <c r="G3642" s="335">
        <v>41.31</v>
      </c>
    </row>
    <row r="3643" spans="1:7" ht="15">
      <c r="A3643" s="334" t="s">
        <v>5804</v>
      </c>
      <c r="B3643" s="334" t="s">
        <v>5805</v>
      </c>
      <c r="C3643" s="218"/>
      <c r="D3643" s="218"/>
      <c r="E3643" s="334" t="s">
        <v>173</v>
      </c>
      <c r="F3643" s="306">
        <f t="shared" si="56"/>
        <v>1551.0109439999997</v>
      </c>
      <c r="G3643" s="335">
        <v>37.119999999999997</v>
      </c>
    </row>
    <row r="3644" spans="1:7" ht="15">
      <c r="A3644" s="334" t="s">
        <v>5806</v>
      </c>
      <c r="B3644" s="334" t="s">
        <v>5807</v>
      </c>
      <c r="C3644" s="218"/>
      <c r="D3644" s="218"/>
      <c r="E3644" s="334" t="s">
        <v>173</v>
      </c>
      <c r="F3644" s="306">
        <f t="shared" si="56"/>
        <v>2324.8450679999996</v>
      </c>
      <c r="G3644" s="335">
        <v>55.64</v>
      </c>
    </row>
    <row r="3645" spans="1:7" ht="15">
      <c r="A3645" s="334" t="s">
        <v>5808</v>
      </c>
      <c r="B3645" s="334" t="s">
        <v>5809</v>
      </c>
      <c r="C3645" s="218"/>
      <c r="D3645" s="218"/>
      <c r="E3645" s="334" t="s">
        <v>173</v>
      </c>
      <c r="F3645" s="306">
        <f t="shared" si="56"/>
        <v>2296.0143149999999</v>
      </c>
      <c r="G3645" s="335">
        <v>54.95</v>
      </c>
    </row>
    <row r="3646" spans="1:7" ht="15">
      <c r="A3646" s="334" t="s">
        <v>5810</v>
      </c>
      <c r="B3646" s="334" t="s">
        <v>5811</v>
      </c>
      <c r="C3646" s="218"/>
      <c r="D3646" s="218"/>
      <c r="E3646" s="334" t="s">
        <v>173</v>
      </c>
      <c r="F3646" s="306">
        <f t="shared" si="56"/>
        <v>2364.9574199999997</v>
      </c>
      <c r="G3646" s="335">
        <v>56.6</v>
      </c>
    </row>
    <row r="3647" spans="1:7" ht="15">
      <c r="A3647" s="334" t="s">
        <v>5812</v>
      </c>
      <c r="B3647" s="334" t="s">
        <v>5813</v>
      </c>
      <c r="C3647" s="218"/>
      <c r="D3647" s="218"/>
      <c r="E3647" s="334" t="s">
        <v>173</v>
      </c>
      <c r="F3647" s="306">
        <f t="shared" si="56"/>
        <v>2145.592995</v>
      </c>
      <c r="G3647" s="335">
        <v>51.35</v>
      </c>
    </row>
    <row r="3648" spans="1:7" ht="15">
      <c r="A3648" s="334" t="s">
        <v>5814</v>
      </c>
      <c r="B3648" s="334" t="s">
        <v>5815</v>
      </c>
      <c r="C3648" s="218"/>
      <c r="D3648" s="218"/>
      <c r="E3648" s="334" t="s">
        <v>173</v>
      </c>
      <c r="F3648" s="306">
        <f t="shared" si="56"/>
        <v>2145.592995</v>
      </c>
      <c r="G3648" s="335">
        <v>51.35</v>
      </c>
    </row>
    <row r="3649" spans="1:7" ht="15">
      <c r="A3649" s="334" t="s">
        <v>5816</v>
      </c>
      <c r="B3649" s="334" t="s">
        <v>5817</v>
      </c>
      <c r="C3649" s="218"/>
      <c r="D3649" s="218"/>
      <c r="E3649" s="334" t="s">
        <v>173</v>
      </c>
      <c r="F3649" s="306">
        <f t="shared" si="56"/>
        <v>2057.429388</v>
      </c>
      <c r="G3649" s="335">
        <v>49.24</v>
      </c>
    </row>
    <row r="3650" spans="1:7" ht="15">
      <c r="A3650" s="334" t="s">
        <v>5818</v>
      </c>
      <c r="B3650" s="334" t="s">
        <v>5819</v>
      </c>
      <c r="C3650" s="218"/>
      <c r="D3650" s="218"/>
      <c r="E3650" s="334" t="s">
        <v>173</v>
      </c>
      <c r="F3650" s="306">
        <f t="shared" si="56"/>
        <v>1886.5340549999999</v>
      </c>
      <c r="G3650" s="335">
        <v>45.15</v>
      </c>
    </row>
    <row r="3651" spans="1:7" ht="15">
      <c r="A3651" s="334" t="s">
        <v>5820</v>
      </c>
      <c r="B3651" s="334" t="s">
        <v>5821</v>
      </c>
      <c r="C3651" s="218"/>
      <c r="D3651" s="218"/>
      <c r="E3651" s="334" t="s">
        <v>173</v>
      </c>
      <c r="F3651" s="306">
        <f t="shared" si="56"/>
        <v>1886.5340549999999</v>
      </c>
      <c r="G3651" s="335">
        <v>45.15</v>
      </c>
    </row>
    <row r="3652" spans="1:7" ht="15">
      <c r="A3652" s="334" t="s">
        <v>5822</v>
      </c>
      <c r="B3652" s="334" t="s">
        <v>5823</v>
      </c>
      <c r="C3652" s="218"/>
      <c r="D3652" s="218"/>
      <c r="E3652" s="334" t="s">
        <v>173</v>
      </c>
      <c r="F3652" s="306">
        <f t="shared" ref="F3652:F3715" si="57">G3652*$G$1</f>
        <v>1886.5340549999999</v>
      </c>
      <c r="G3652" s="335">
        <v>45.15</v>
      </c>
    </row>
    <row r="3653" spans="1:7" ht="15">
      <c r="A3653" s="334" t="s">
        <v>5824</v>
      </c>
      <c r="B3653" s="334" t="s">
        <v>5825</v>
      </c>
      <c r="C3653" s="218"/>
      <c r="D3653" s="218"/>
      <c r="E3653" s="334" t="s">
        <v>173</v>
      </c>
      <c r="F3653" s="306">
        <f t="shared" si="57"/>
        <v>1696.4182199999998</v>
      </c>
      <c r="G3653" s="335">
        <v>40.6</v>
      </c>
    </row>
    <row r="3654" spans="1:7" ht="15">
      <c r="A3654" s="334" t="s">
        <v>5826</v>
      </c>
      <c r="B3654" s="334" t="s">
        <v>5827</v>
      </c>
      <c r="C3654" s="218"/>
      <c r="D3654" s="218"/>
      <c r="E3654" s="334" t="s">
        <v>173</v>
      </c>
      <c r="F3654" s="306">
        <f t="shared" si="57"/>
        <v>2069.9644979999998</v>
      </c>
      <c r="G3654" s="335">
        <v>49.54</v>
      </c>
    </row>
    <row r="3655" spans="1:7" ht="15">
      <c r="A3655" s="334" t="s">
        <v>5828</v>
      </c>
      <c r="B3655" s="334" t="s">
        <v>5829</v>
      </c>
      <c r="C3655" s="218"/>
      <c r="D3655" s="218"/>
      <c r="E3655" s="334" t="s">
        <v>173</v>
      </c>
      <c r="F3655" s="306">
        <f t="shared" si="57"/>
        <v>1304.0692769999998</v>
      </c>
      <c r="G3655" s="335">
        <v>31.21</v>
      </c>
    </row>
    <row r="3656" spans="1:7" ht="15">
      <c r="A3656" s="334" t="s">
        <v>5830</v>
      </c>
      <c r="B3656" s="334" t="s">
        <v>5831</v>
      </c>
      <c r="C3656" s="218"/>
      <c r="D3656" s="218"/>
      <c r="E3656" s="334" t="s">
        <v>173</v>
      </c>
      <c r="F3656" s="306">
        <f t="shared" si="57"/>
        <v>1970.1014549999998</v>
      </c>
      <c r="G3656" s="335">
        <v>47.15</v>
      </c>
    </row>
    <row r="3657" spans="1:7" ht="15">
      <c r="A3657" s="334" t="s">
        <v>5832</v>
      </c>
      <c r="B3657" s="334" t="s">
        <v>5833</v>
      </c>
      <c r="C3657" s="218"/>
      <c r="D3657" s="218"/>
      <c r="E3657" s="334" t="s">
        <v>173</v>
      </c>
      <c r="F3657" s="306">
        <f t="shared" si="57"/>
        <v>2252.1414299999997</v>
      </c>
      <c r="G3657" s="335">
        <v>53.9</v>
      </c>
    </row>
    <row r="3658" spans="1:7" ht="15">
      <c r="A3658" s="334" t="s">
        <v>5834</v>
      </c>
      <c r="B3658" s="334" t="s">
        <v>5835</v>
      </c>
      <c r="C3658" s="218"/>
      <c r="D3658" s="218"/>
      <c r="E3658" s="334" t="s">
        <v>173</v>
      </c>
      <c r="F3658" s="306">
        <f t="shared" si="57"/>
        <v>1599.062199</v>
      </c>
      <c r="G3658" s="335">
        <v>38.270000000000003</v>
      </c>
    </row>
    <row r="3659" spans="1:7" ht="15">
      <c r="A3659" s="334" t="s">
        <v>5836</v>
      </c>
      <c r="B3659" s="334" t="s">
        <v>5837</v>
      </c>
      <c r="C3659" s="218"/>
      <c r="D3659" s="218"/>
      <c r="E3659" s="334" t="s">
        <v>173</v>
      </c>
      <c r="F3659" s="306">
        <f t="shared" si="57"/>
        <v>1372.5945449999999</v>
      </c>
      <c r="G3659" s="335">
        <v>32.85</v>
      </c>
    </row>
    <row r="3660" spans="1:7" ht="15">
      <c r="A3660" s="334" t="s">
        <v>5838</v>
      </c>
      <c r="B3660" s="334" t="s">
        <v>5839</v>
      </c>
      <c r="C3660" s="218"/>
      <c r="D3660" s="218"/>
      <c r="E3660" s="334" t="s">
        <v>173</v>
      </c>
      <c r="F3660" s="306">
        <f t="shared" si="57"/>
        <v>2067.875313</v>
      </c>
      <c r="G3660" s="335">
        <v>49.49</v>
      </c>
    </row>
    <row r="3661" spans="1:7" ht="15">
      <c r="A3661" s="334" t="s">
        <v>5840</v>
      </c>
      <c r="B3661" s="334" t="s">
        <v>5841</v>
      </c>
      <c r="C3661" s="218"/>
      <c r="D3661" s="218"/>
      <c r="E3661" s="334" t="s">
        <v>173</v>
      </c>
      <c r="F3661" s="306">
        <f t="shared" si="57"/>
        <v>2011.4673179999998</v>
      </c>
      <c r="G3661" s="335">
        <v>48.14</v>
      </c>
    </row>
    <row r="3662" spans="1:7" ht="15">
      <c r="A3662" s="334" t="s">
        <v>5842</v>
      </c>
      <c r="B3662" s="334" t="s">
        <v>5843</v>
      </c>
      <c r="C3662" s="218"/>
      <c r="D3662" s="218"/>
      <c r="E3662" s="334" t="s">
        <v>173</v>
      </c>
      <c r="F3662" s="306">
        <f t="shared" si="57"/>
        <v>2134.3113959999996</v>
      </c>
      <c r="G3662" s="335">
        <v>51.08</v>
      </c>
    </row>
    <row r="3663" spans="1:7" ht="15">
      <c r="A3663" s="334" t="s">
        <v>5844</v>
      </c>
      <c r="B3663" s="334" t="s">
        <v>5845</v>
      </c>
      <c r="C3663" s="218"/>
      <c r="D3663" s="218"/>
      <c r="E3663" s="334" t="s">
        <v>173</v>
      </c>
      <c r="F3663" s="306">
        <f t="shared" si="57"/>
        <v>1922.4680369999996</v>
      </c>
      <c r="G3663" s="335">
        <v>46.01</v>
      </c>
    </row>
    <row r="3664" spans="1:7" ht="15">
      <c r="A3664" s="334" t="s">
        <v>5846</v>
      </c>
      <c r="B3664" s="334" t="s">
        <v>5847</v>
      </c>
      <c r="C3664" s="218"/>
      <c r="D3664" s="218"/>
      <c r="E3664" s="334" t="s">
        <v>173</v>
      </c>
      <c r="F3664" s="306">
        <f t="shared" si="57"/>
        <v>1898.6513279999997</v>
      </c>
      <c r="G3664" s="335">
        <v>45.44</v>
      </c>
    </row>
    <row r="3665" spans="1:7" ht="15">
      <c r="A3665" s="334" t="s">
        <v>5848</v>
      </c>
      <c r="B3665" s="334" t="s">
        <v>5849</v>
      </c>
      <c r="C3665" s="218"/>
      <c r="D3665" s="218"/>
      <c r="E3665" s="334" t="s">
        <v>173</v>
      </c>
      <c r="F3665" s="306">
        <f t="shared" si="57"/>
        <v>1815.0839279999998</v>
      </c>
      <c r="G3665" s="335">
        <v>43.44</v>
      </c>
    </row>
    <row r="3666" spans="1:7" ht="15">
      <c r="A3666" s="334" t="s">
        <v>5850</v>
      </c>
      <c r="B3666" s="334" t="s">
        <v>5851</v>
      </c>
      <c r="C3666" s="218"/>
      <c r="D3666" s="218"/>
      <c r="E3666" s="334" t="s">
        <v>173</v>
      </c>
      <c r="F3666" s="306">
        <f t="shared" si="57"/>
        <v>1722.3241139999998</v>
      </c>
      <c r="G3666" s="335">
        <v>41.22</v>
      </c>
    </row>
    <row r="3667" spans="1:7" ht="15">
      <c r="A3667" s="334" t="s">
        <v>5852</v>
      </c>
      <c r="B3667" s="334" t="s">
        <v>5853</v>
      </c>
      <c r="C3667" s="218"/>
      <c r="D3667" s="218"/>
      <c r="E3667" s="334" t="s">
        <v>173</v>
      </c>
      <c r="F3667" s="306">
        <f t="shared" si="57"/>
        <v>1701.8501009999998</v>
      </c>
      <c r="G3667" s="335">
        <v>40.729999999999997</v>
      </c>
    </row>
    <row r="3668" spans="1:7" ht="15">
      <c r="A3668" s="334" t="s">
        <v>5854</v>
      </c>
      <c r="B3668" s="334" t="s">
        <v>5855</v>
      </c>
      <c r="C3668" s="218"/>
      <c r="D3668" s="218"/>
      <c r="E3668" s="334" t="s">
        <v>173</v>
      </c>
      <c r="F3668" s="306">
        <f t="shared" si="57"/>
        <v>1732.7700389999998</v>
      </c>
      <c r="G3668" s="335">
        <v>41.47</v>
      </c>
    </row>
    <row r="3669" spans="1:7" ht="15">
      <c r="A3669" s="334" t="s">
        <v>22773</v>
      </c>
      <c r="B3669" s="334" t="s">
        <v>22774</v>
      </c>
      <c r="C3669" s="218"/>
      <c r="D3669" s="218"/>
      <c r="E3669" s="334" t="s">
        <v>173</v>
      </c>
      <c r="F3669" s="306">
        <f t="shared" si="57"/>
        <v>8721.9295380000003</v>
      </c>
      <c r="G3669" s="335">
        <v>208.74</v>
      </c>
    </row>
    <row r="3670" spans="1:7" ht="15">
      <c r="A3670" s="334" t="s">
        <v>22775</v>
      </c>
      <c r="B3670" s="334" t="s">
        <v>22776</v>
      </c>
      <c r="C3670" s="218"/>
      <c r="D3670" s="218"/>
      <c r="E3670" s="334" t="s">
        <v>173</v>
      </c>
      <c r="F3670" s="306">
        <f t="shared" si="57"/>
        <v>6210.7291679999989</v>
      </c>
      <c r="G3670" s="335">
        <v>148.63999999999999</v>
      </c>
    </row>
    <row r="3671" spans="1:7" ht="15">
      <c r="A3671" s="334" t="s">
        <v>22777</v>
      </c>
      <c r="B3671" s="334" t="s">
        <v>22778</v>
      </c>
      <c r="C3671" s="218"/>
      <c r="D3671" s="218"/>
      <c r="E3671" s="334" t="s">
        <v>173</v>
      </c>
      <c r="F3671" s="306">
        <f t="shared" si="57"/>
        <v>9534.6225029999987</v>
      </c>
      <c r="G3671" s="335">
        <v>228.19</v>
      </c>
    </row>
    <row r="3672" spans="1:7" ht="15">
      <c r="A3672" s="334" t="s">
        <v>22779</v>
      </c>
      <c r="B3672" s="334" t="s">
        <v>22780</v>
      </c>
      <c r="C3672" s="218"/>
      <c r="D3672" s="218"/>
      <c r="E3672" s="334" t="s">
        <v>173</v>
      </c>
      <c r="F3672" s="306">
        <f t="shared" si="57"/>
        <v>8125.2583019999993</v>
      </c>
      <c r="G3672" s="335">
        <v>194.46</v>
      </c>
    </row>
    <row r="3673" spans="1:7" ht="15">
      <c r="A3673" s="334" t="s">
        <v>22781</v>
      </c>
      <c r="B3673" s="334" t="s">
        <v>22782</v>
      </c>
      <c r="C3673" s="218"/>
      <c r="D3673" s="218"/>
      <c r="E3673" s="334" t="s">
        <v>173</v>
      </c>
      <c r="F3673" s="306">
        <f t="shared" si="57"/>
        <v>7896.7014629999994</v>
      </c>
      <c r="G3673" s="335">
        <v>188.99</v>
      </c>
    </row>
    <row r="3674" spans="1:7" ht="15">
      <c r="A3674" s="334" t="s">
        <v>22783</v>
      </c>
      <c r="B3674" s="334" t="s">
        <v>22784</v>
      </c>
      <c r="C3674" s="218"/>
      <c r="D3674" s="218"/>
      <c r="E3674" s="334" t="s">
        <v>173</v>
      </c>
      <c r="F3674" s="306">
        <f t="shared" si="57"/>
        <v>6785.6728799999992</v>
      </c>
      <c r="G3674" s="335">
        <v>162.4</v>
      </c>
    </row>
    <row r="3675" spans="1:7" ht="15">
      <c r="A3675" s="334" t="s">
        <v>22785</v>
      </c>
      <c r="B3675" s="334" t="s">
        <v>22786</v>
      </c>
      <c r="C3675" s="218"/>
      <c r="D3675" s="218"/>
      <c r="E3675" s="334" t="s">
        <v>173</v>
      </c>
      <c r="F3675" s="306">
        <f t="shared" si="57"/>
        <v>9345.3423419999981</v>
      </c>
      <c r="G3675" s="335">
        <v>223.66</v>
      </c>
    </row>
    <row r="3676" spans="1:7" ht="15">
      <c r="A3676" s="334" t="s">
        <v>22787</v>
      </c>
      <c r="B3676" s="334" t="s">
        <v>22788</v>
      </c>
      <c r="C3676" s="218"/>
      <c r="D3676" s="218"/>
      <c r="E3676" s="334" t="s">
        <v>173</v>
      </c>
      <c r="F3676" s="306">
        <f t="shared" si="57"/>
        <v>8765.8024229999992</v>
      </c>
      <c r="G3676" s="335">
        <v>209.79</v>
      </c>
    </row>
    <row r="3677" spans="1:7" ht="15">
      <c r="A3677" s="334" t="s">
        <v>22789</v>
      </c>
      <c r="B3677" s="334" t="s">
        <v>22790</v>
      </c>
      <c r="C3677" s="218"/>
      <c r="D3677" s="218"/>
      <c r="E3677" s="334" t="s">
        <v>173</v>
      </c>
      <c r="F3677" s="306">
        <f t="shared" si="57"/>
        <v>8754.9386609999983</v>
      </c>
      <c r="G3677" s="335">
        <v>209.53</v>
      </c>
    </row>
    <row r="3678" spans="1:7" ht="15">
      <c r="A3678" s="334" t="s">
        <v>5856</v>
      </c>
      <c r="B3678" s="334" t="s">
        <v>5857</v>
      </c>
      <c r="C3678" s="218"/>
      <c r="D3678" s="218"/>
      <c r="E3678" s="334" t="s">
        <v>173</v>
      </c>
      <c r="F3678" s="306">
        <f t="shared" si="57"/>
        <v>1823.8585049999997</v>
      </c>
      <c r="G3678" s="335">
        <v>43.65</v>
      </c>
    </row>
    <row r="3679" spans="1:7" ht="15">
      <c r="A3679" s="334" t="s">
        <v>5858</v>
      </c>
      <c r="B3679" s="334" t="s">
        <v>5859</v>
      </c>
      <c r="C3679" s="218"/>
      <c r="D3679" s="218"/>
      <c r="E3679" s="334" t="s">
        <v>173</v>
      </c>
      <c r="F3679" s="306">
        <f t="shared" si="57"/>
        <v>2218.2966329999999</v>
      </c>
      <c r="G3679" s="335">
        <v>53.09</v>
      </c>
    </row>
    <row r="3680" spans="1:7" ht="15">
      <c r="A3680" s="334" t="s">
        <v>5860</v>
      </c>
      <c r="B3680" s="334" t="s">
        <v>5861</v>
      </c>
      <c r="C3680" s="218"/>
      <c r="D3680" s="218"/>
      <c r="E3680" s="334" t="s">
        <v>173</v>
      </c>
      <c r="F3680" s="306">
        <f t="shared" si="57"/>
        <v>2172.3345629999999</v>
      </c>
      <c r="G3680" s="335">
        <v>51.99</v>
      </c>
    </row>
    <row r="3681" spans="1:7" ht="15">
      <c r="A3681" s="334" t="s">
        <v>5862</v>
      </c>
      <c r="B3681" s="334" t="s">
        <v>5863</v>
      </c>
      <c r="C3681" s="218"/>
      <c r="D3681" s="218"/>
      <c r="E3681" s="334" t="s">
        <v>173</v>
      </c>
      <c r="F3681" s="306">
        <f t="shared" si="57"/>
        <v>2164.8134970000001</v>
      </c>
      <c r="G3681" s="335">
        <v>51.81</v>
      </c>
    </row>
    <row r="3682" spans="1:7" ht="15">
      <c r="A3682" s="334" t="s">
        <v>5864</v>
      </c>
      <c r="B3682" s="334" t="s">
        <v>5865</v>
      </c>
      <c r="C3682" s="218"/>
      <c r="D3682" s="218"/>
      <c r="E3682" s="334" t="s">
        <v>173</v>
      </c>
      <c r="F3682" s="306">
        <f t="shared" si="57"/>
        <v>2226.6533729999996</v>
      </c>
      <c r="G3682" s="335">
        <v>53.29</v>
      </c>
    </row>
    <row r="3683" spans="1:7" ht="15">
      <c r="A3683" s="334" t="s">
        <v>5866</v>
      </c>
      <c r="B3683" s="334" t="s">
        <v>5867</v>
      </c>
      <c r="C3683" s="218"/>
      <c r="D3683" s="218"/>
      <c r="E3683" s="334" t="s">
        <v>173</v>
      </c>
      <c r="F3683" s="306">
        <f t="shared" si="57"/>
        <v>2362.032561</v>
      </c>
      <c r="G3683" s="335">
        <v>56.53</v>
      </c>
    </row>
    <row r="3684" spans="1:7" ht="15">
      <c r="A3684" s="334" t="s">
        <v>5868</v>
      </c>
      <c r="B3684" s="334" t="s">
        <v>5869</v>
      </c>
      <c r="C3684" s="218"/>
      <c r="D3684" s="218"/>
      <c r="E3684" s="334" t="s">
        <v>173</v>
      </c>
      <c r="F3684" s="306">
        <f t="shared" si="57"/>
        <v>2315.2348169999996</v>
      </c>
      <c r="G3684" s="335">
        <v>55.41</v>
      </c>
    </row>
    <row r="3685" spans="1:7" ht="15">
      <c r="A3685" s="334" t="s">
        <v>5870</v>
      </c>
      <c r="B3685" s="334" t="s">
        <v>5871</v>
      </c>
      <c r="C3685" s="218"/>
      <c r="D3685" s="218"/>
      <c r="E3685" s="334" t="s">
        <v>173</v>
      </c>
      <c r="F3685" s="306">
        <f t="shared" si="57"/>
        <v>2514.9609029999997</v>
      </c>
      <c r="G3685" s="335">
        <v>60.19</v>
      </c>
    </row>
    <row r="3686" spans="1:7" ht="15">
      <c r="A3686" s="334" t="s">
        <v>5872</v>
      </c>
      <c r="B3686" s="334" t="s">
        <v>5873</v>
      </c>
      <c r="C3686" s="218"/>
      <c r="D3686" s="218"/>
      <c r="E3686" s="334" t="s">
        <v>173</v>
      </c>
      <c r="F3686" s="306">
        <f t="shared" si="57"/>
        <v>2261.7516809999997</v>
      </c>
      <c r="G3686" s="335">
        <v>54.13</v>
      </c>
    </row>
    <row r="3687" spans="1:7" ht="15">
      <c r="A3687" s="334" t="s">
        <v>5874</v>
      </c>
      <c r="B3687" s="334" t="s">
        <v>5875</v>
      </c>
      <c r="C3687" s="218"/>
      <c r="D3687" s="218"/>
      <c r="E3687" s="334" t="s">
        <v>173</v>
      </c>
      <c r="F3687" s="306">
        <f t="shared" si="57"/>
        <v>2296.4321519999999</v>
      </c>
      <c r="G3687" s="335">
        <v>54.96</v>
      </c>
    </row>
    <row r="3688" spans="1:7" ht="15">
      <c r="A3688" s="334" t="s">
        <v>5876</v>
      </c>
      <c r="B3688" s="334" t="s">
        <v>5877</v>
      </c>
      <c r="C3688" s="218"/>
      <c r="D3688" s="218"/>
      <c r="E3688" s="334" t="s">
        <v>173</v>
      </c>
      <c r="F3688" s="306">
        <f t="shared" si="57"/>
        <v>2319.8310240000001</v>
      </c>
      <c r="G3688" s="335">
        <v>55.52</v>
      </c>
    </row>
    <row r="3689" spans="1:7" ht="15">
      <c r="A3689" s="334" t="s">
        <v>5878</v>
      </c>
      <c r="B3689" s="334" t="s">
        <v>5879</v>
      </c>
      <c r="C3689" s="218"/>
      <c r="D3689" s="218"/>
      <c r="E3689" s="334" t="s">
        <v>173</v>
      </c>
      <c r="F3689" s="306">
        <f t="shared" si="57"/>
        <v>1849.3465619999997</v>
      </c>
      <c r="G3689" s="335">
        <v>44.26</v>
      </c>
    </row>
    <row r="3690" spans="1:7" ht="15">
      <c r="A3690" s="334" t="s">
        <v>5880</v>
      </c>
      <c r="B3690" s="334" t="s">
        <v>5881</v>
      </c>
      <c r="C3690" s="218"/>
      <c r="D3690" s="218"/>
      <c r="E3690" s="334" t="s">
        <v>173</v>
      </c>
      <c r="F3690" s="306">
        <f t="shared" si="57"/>
        <v>1979.2938689999996</v>
      </c>
      <c r="G3690" s="335">
        <v>47.37</v>
      </c>
    </row>
    <row r="3691" spans="1:7" ht="15">
      <c r="A3691" s="334" t="s">
        <v>5882</v>
      </c>
      <c r="B3691" s="334" t="s">
        <v>5883</v>
      </c>
      <c r="C3691" s="218"/>
      <c r="D3691" s="218"/>
      <c r="E3691" s="334" t="s">
        <v>173</v>
      </c>
      <c r="F3691" s="306">
        <f t="shared" si="57"/>
        <v>1973.0263139999997</v>
      </c>
      <c r="G3691" s="335">
        <v>47.22</v>
      </c>
    </row>
    <row r="3692" spans="1:7" ht="15">
      <c r="A3692" s="334" t="s">
        <v>5884</v>
      </c>
      <c r="B3692" s="334" t="s">
        <v>5885</v>
      </c>
      <c r="C3692" s="218"/>
      <c r="D3692" s="218"/>
      <c r="E3692" s="334" t="s">
        <v>173</v>
      </c>
      <c r="F3692" s="306">
        <f t="shared" si="57"/>
        <v>1959.2376929999998</v>
      </c>
      <c r="G3692" s="335">
        <v>46.89</v>
      </c>
    </row>
    <row r="3693" spans="1:7" ht="15">
      <c r="A3693" s="334" t="s">
        <v>5886</v>
      </c>
      <c r="B3693" s="334" t="s">
        <v>5887</v>
      </c>
      <c r="C3693" s="218"/>
      <c r="D3693" s="218"/>
      <c r="E3693" s="334" t="s">
        <v>173</v>
      </c>
      <c r="F3693" s="306">
        <f t="shared" si="57"/>
        <v>2016.0635249999998</v>
      </c>
      <c r="G3693" s="335">
        <v>48.25</v>
      </c>
    </row>
    <row r="3694" spans="1:7" ht="15">
      <c r="A3694" s="334" t="s">
        <v>5888</v>
      </c>
      <c r="B3694" s="334" t="s">
        <v>5889</v>
      </c>
      <c r="C3694" s="218"/>
      <c r="D3694" s="218"/>
      <c r="E3694" s="334" t="s">
        <v>173</v>
      </c>
      <c r="F3694" s="306">
        <f t="shared" si="57"/>
        <v>1979.2938689999996</v>
      </c>
      <c r="G3694" s="335">
        <v>47.37</v>
      </c>
    </row>
    <row r="3695" spans="1:7" ht="15">
      <c r="A3695" s="334" t="s">
        <v>5890</v>
      </c>
      <c r="B3695" s="334" t="s">
        <v>5891</v>
      </c>
      <c r="C3695" s="218"/>
      <c r="D3695" s="218"/>
      <c r="E3695" s="334" t="s">
        <v>173</v>
      </c>
      <c r="F3695" s="306">
        <f t="shared" si="57"/>
        <v>2115.0908939999995</v>
      </c>
      <c r="G3695" s="335">
        <v>50.62</v>
      </c>
    </row>
    <row r="3696" spans="1:7" ht="15">
      <c r="A3696" s="334" t="s">
        <v>5892</v>
      </c>
      <c r="B3696" s="334" t="s">
        <v>5893</v>
      </c>
      <c r="C3696" s="218"/>
      <c r="D3696" s="218"/>
      <c r="E3696" s="334" t="s">
        <v>173</v>
      </c>
      <c r="F3696" s="306">
        <f t="shared" si="57"/>
        <v>2179.8556289999997</v>
      </c>
      <c r="G3696" s="335">
        <v>52.17</v>
      </c>
    </row>
    <row r="3697" spans="1:7" ht="15">
      <c r="A3697" s="334" t="s">
        <v>5894</v>
      </c>
      <c r="B3697" s="334" t="s">
        <v>5895</v>
      </c>
      <c r="C3697" s="218"/>
      <c r="D3697" s="218"/>
      <c r="E3697" s="334" t="s">
        <v>173</v>
      </c>
      <c r="F3697" s="306">
        <f t="shared" si="57"/>
        <v>2089.1849999999999</v>
      </c>
      <c r="G3697" s="335">
        <v>50</v>
      </c>
    </row>
    <row r="3698" spans="1:7" ht="15">
      <c r="A3698" s="334" t="s">
        <v>5896</v>
      </c>
      <c r="B3698" s="334" t="s">
        <v>5897</v>
      </c>
      <c r="C3698" s="218"/>
      <c r="D3698" s="218"/>
      <c r="E3698" s="334" t="s">
        <v>173</v>
      </c>
      <c r="F3698" s="306">
        <f t="shared" si="57"/>
        <v>1707.2819819999997</v>
      </c>
      <c r="G3698" s="335">
        <v>40.86</v>
      </c>
    </row>
    <row r="3699" spans="1:7" ht="15">
      <c r="A3699" s="334" t="s">
        <v>5898</v>
      </c>
      <c r="B3699" s="334" t="s">
        <v>5899</v>
      </c>
      <c r="C3699" s="218"/>
      <c r="D3699" s="218"/>
      <c r="E3699" s="334" t="s">
        <v>173</v>
      </c>
      <c r="F3699" s="306">
        <f t="shared" si="57"/>
        <v>1570.649283</v>
      </c>
      <c r="G3699" s="335">
        <v>37.590000000000003</v>
      </c>
    </row>
    <row r="3700" spans="1:7" ht="15">
      <c r="A3700" s="334" t="s">
        <v>5900</v>
      </c>
      <c r="B3700" s="334" t="s">
        <v>5901</v>
      </c>
      <c r="C3700" s="218"/>
      <c r="D3700" s="218"/>
      <c r="E3700" s="334" t="s">
        <v>173</v>
      </c>
      <c r="F3700" s="306">
        <f t="shared" si="57"/>
        <v>2466.9096479999998</v>
      </c>
      <c r="G3700" s="335">
        <v>59.04</v>
      </c>
    </row>
    <row r="3701" spans="1:7" ht="15">
      <c r="A3701" s="334" t="s">
        <v>5902</v>
      </c>
      <c r="B3701" s="334" t="s">
        <v>5903</v>
      </c>
      <c r="C3701" s="218"/>
      <c r="D3701" s="218"/>
      <c r="E3701" s="334" t="s">
        <v>173</v>
      </c>
      <c r="F3701" s="306">
        <f t="shared" si="57"/>
        <v>2166.9026819999999</v>
      </c>
      <c r="G3701" s="335">
        <v>51.86</v>
      </c>
    </row>
    <row r="3702" spans="1:7" ht="15">
      <c r="A3702" s="334" t="s">
        <v>5904</v>
      </c>
      <c r="B3702" s="334" t="s">
        <v>5905</v>
      </c>
      <c r="C3702" s="218"/>
      <c r="D3702" s="218"/>
      <c r="E3702" s="334" t="s">
        <v>173</v>
      </c>
      <c r="F3702" s="306">
        <f t="shared" si="57"/>
        <v>2271.7797689999998</v>
      </c>
      <c r="G3702" s="335">
        <v>54.37</v>
      </c>
    </row>
    <row r="3703" spans="1:7" ht="15">
      <c r="A3703" s="334" t="s">
        <v>5906</v>
      </c>
      <c r="B3703" s="334" t="s">
        <v>5907</v>
      </c>
      <c r="C3703" s="218"/>
      <c r="D3703" s="218"/>
      <c r="E3703" s="334" t="s">
        <v>173</v>
      </c>
      <c r="F3703" s="306">
        <f t="shared" si="57"/>
        <v>2476.9377359999999</v>
      </c>
      <c r="G3703" s="335">
        <v>59.28</v>
      </c>
    </row>
    <row r="3704" spans="1:7" ht="15">
      <c r="A3704" s="334" t="s">
        <v>5908</v>
      </c>
      <c r="B3704" s="334" t="s">
        <v>5909</v>
      </c>
      <c r="C3704" s="218"/>
      <c r="D3704" s="218"/>
      <c r="E3704" s="334" t="s">
        <v>173</v>
      </c>
      <c r="F3704" s="306">
        <f t="shared" si="57"/>
        <v>2457.7172339999997</v>
      </c>
      <c r="G3704" s="335">
        <v>58.82</v>
      </c>
    </row>
    <row r="3705" spans="1:7" ht="15">
      <c r="A3705" s="334" t="s">
        <v>5910</v>
      </c>
      <c r="B3705" s="334" t="s">
        <v>5911</v>
      </c>
      <c r="C3705" s="218"/>
      <c r="D3705" s="218"/>
      <c r="E3705" s="334" t="s">
        <v>173</v>
      </c>
      <c r="F3705" s="306">
        <f t="shared" si="57"/>
        <v>2385.4314329999997</v>
      </c>
      <c r="G3705" s="335">
        <v>57.09</v>
      </c>
    </row>
    <row r="3706" spans="1:7" ht="15">
      <c r="A3706" s="334" t="s">
        <v>5912</v>
      </c>
      <c r="B3706" s="334" t="s">
        <v>5913</v>
      </c>
      <c r="C3706" s="218"/>
      <c r="D3706" s="218"/>
      <c r="E3706" s="334" t="s">
        <v>173</v>
      </c>
      <c r="F3706" s="306">
        <f t="shared" si="57"/>
        <v>2291.8359449999998</v>
      </c>
      <c r="G3706" s="335">
        <v>54.85</v>
      </c>
    </row>
    <row r="3707" spans="1:7" ht="15">
      <c r="A3707" s="334" t="s">
        <v>5914</v>
      </c>
      <c r="B3707" s="334" t="s">
        <v>5915</v>
      </c>
      <c r="C3707" s="218"/>
      <c r="D3707" s="218"/>
      <c r="E3707" s="334" t="s">
        <v>173</v>
      </c>
      <c r="F3707" s="306">
        <f t="shared" si="57"/>
        <v>2291.8359449999998</v>
      </c>
      <c r="G3707" s="335">
        <v>54.85</v>
      </c>
    </row>
    <row r="3708" spans="1:7" ht="15">
      <c r="A3708" s="334" t="s">
        <v>5916</v>
      </c>
      <c r="B3708" s="334" t="s">
        <v>5917</v>
      </c>
      <c r="C3708" s="218"/>
      <c r="D3708" s="218"/>
      <c r="E3708" s="334" t="s">
        <v>173</v>
      </c>
      <c r="F3708" s="306">
        <f t="shared" si="57"/>
        <v>2172.7523999999999</v>
      </c>
      <c r="G3708" s="335">
        <v>52</v>
      </c>
    </row>
    <row r="3709" spans="1:7" ht="15">
      <c r="A3709" s="334" t="s">
        <v>5918</v>
      </c>
      <c r="B3709" s="334" t="s">
        <v>5919</v>
      </c>
      <c r="C3709" s="218"/>
      <c r="D3709" s="218"/>
      <c r="E3709" s="334" t="s">
        <v>173</v>
      </c>
      <c r="F3709" s="306">
        <f t="shared" si="57"/>
        <v>1980.1295429999998</v>
      </c>
      <c r="G3709" s="335">
        <v>47.39</v>
      </c>
    </row>
    <row r="3710" spans="1:7" ht="15">
      <c r="A3710" s="334" t="s">
        <v>5920</v>
      </c>
      <c r="B3710" s="334" t="s">
        <v>5921</v>
      </c>
      <c r="C3710" s="218"/>
      <c r="D3710" s="218"/>
      <c r="E3710" s="334" t="s">
        <v>173</v>
      </c>
      <c r="F3710" s="306">
        <f t="shared" si="57"/>
        <v>1980.1295429999998</v>
      </c>
      <c r="G3710" s="335">
        <v>47.39</v>
      </c>
    </row>
    <row r="3711" spans="1:7" ht="15">
      <c r="A3711" s="334" t="s">
        <v>5922</v>
      </c>
      <c r="B3711" s="334" t="s">
        <v>5923</v>
      </c>
      <c r="C3711" s="218"/>
      <c r="D3711" s="218"/>
      <c r="E3711" s="334" t="s">
        <v>173</v>
      </c>
      <c r="F3711" s="306">
        <f t="shared" si="57"/>
        <v>1980.1295429999998</v>
      </c>
      <c r="G3711" s="335">
        <v>47.39</v>
      </c>
    </row>
    <row r="3712" spans="1:7" ht="15">
      <c r="A3712" s="334" t="s">
        <v>5924</v>
      </c>
      <c r="B3712" s="334" t="s">
        <v>5925</v>
      </c>
      <c r="C3712" s="218"/>
      <c r="D3712" s="218"/>
      <c r="E3712" s="334" t="s">
        <v>173</v>
      </c>
      <c r="F3712" s="306">
        <f t="shared" si="57"/>
        <v>2016.0635249999998</v>
      </c>
      <c r="G3712" s="335">
        <v>48.25</v>
      </c>
    </row>
    <row r="3713" spans="1:7" ht="15">
      <c r="A3713" s="334" t="s">
        <v>5926</v>
      </c>
      <c r="B3713" s="334" t="s">
        <v>5927</v>
      </c>
      <c r="C3713" s="218"/>
      <c r="D3713" s="218"/>
      <c r="E3713" s="334" t="s">
        <v>173</v>
      </c>
      <c r="F3713" s="306">
        <f t="shared" si="57"/>
        <v>2120.1049379999999</v>
      </c>
      <c r="G3713" s="335">
        <v>50.74</v>
      </c>
    </row>
    <row r="3714" spans="1:7" ht="15">
      <c r="A3714" s="334" t="s">
        <v>5928</v>
      </c>
      <c r="B3714" s="334" t="s">
        <v>5929</v>
      </c>
      <c r="C3714" s="218"/>
      <c r="D3714" s="218"/>
      <c r="E3714" s="334" t="s">
        <v>173</v>
      </c>
      <c r="F3714" s="306">
        <f t="shared" si="57"/>
        <v>8189.6051999999991</v>
      </c>
      <c r="G3714" s="335">
        <v>196</v>
      </c>
    </row>
    <row r="3715" spans="1:7" ht="15">
      <c r="A3715" s="334" t="s">
        <v>5930</v>
      </c>
      <c r="B3715" s="334" t="s">
        <v>5931</v>
      </c>
      <c r="C3715" s="218"/>
      <c r="D3715" s="218"/>
      <c r="E3715" s="334" t="s">
        <v>173</v>
      </c>
      <c r="F3715" s="306">
        <f t="shared" si="57"/>
        <v>1939.1815169999998</v>
      </c>
      <c r="G3715" s="335">
        <v>46.41</v>
      </c>
    </row>
    <row r="3716" spans="1:7" ht="15">
      <c r="A3716" s="334" t="s">
        <v>5932</v>
      </c>
      <c r="B3716" s="334" t="s">
        <v>5933</v>
      </c>
      <c r="C3716" s="218"/>
      <c r="D3716" s="218"/>
      <c r="E3716" s="334" t="s">
        <v>173</v>
      </c>
      <c r="F3716" s="306">
        <f t="shared" ref="F3716:F3779" si="58">G3716*$G$1</f>
        <v>6756.424289999999</v>
      </c>
      <c r="G3716" s="335">
        <v>161.69999999999999</v>
      </c>
    </row>
    <row r="3717" spans="1:7" ht="15">
      <c r="A3717" s="334" t="s">
        <v>5934</v>
      </c>
      <c r="B3717" s="334" t="s">
        <v>5935</v>
      </c>
      <c r="C3717" s="218"/>
      <c r="D3717" s="218"/>
      <c r="E3717" s="334" t="s">
        <v>173</v>
      </c>
      <c r="F3717" s="306">
        <f t="shared" si="58"/>
        <v>6511.9896449999987</v>
      </c>
      <c r="G3717" s="335">
        <v>155.85</v>
      </c>
    </row>
    <row r="3718" spans="1:7" ht="15">
      <c r="A3718" s="334" t="s">
        <v>5936</v>
      </c>
      <c r="B3718" s="334" t="s">
        <v>5937</v>
      </c>
      <c r="C3718" s="218"/>
      <c r="D3718" s="218"/>
      <c r="E3718" s="334" t="s">
        <v>173</v>
      </c>
      <c r="F3718" s="306">
        <f t="shared" si="58"/>
        <v>6756.424289999999</v>
      </c>
      <c r="G3718" s="335">
        <v>161.69999999999999</v>
      </c>
    </row>
    <row r="3719" spans="1:7" ht="15">
      <c r="A3719" s="334" t="s">
        <v>5938</v>
      </c>
      <c r="B3719" s="334" t="s">
        <v>5939</v>
      </c>
      <c r="C3719" s="218"/>
      <c r="D3719" s="218"/>
      <c r="E3719" s="334" t="s">
        <v>173</v>
      </c>
      <c r="F3719" s="306">
        <f t="shared" si="58"/>
        <v>2512.4538809999999</v>
      </c>
      <c r="G3719" s="335">
        <v>60.13</v>
      </c>
    </row>
    <row r="3720" spans="1:7" ht="15">
      <c r="A3720" s="334" t="s">
        <v>5940</v>
      </c>
      <c r="B3720" s="334" t="s">
        <v>5941</v>
      </c>
      <c r="C3720" s="218"/>
      <c r="D3720" s="218"/>
      <c r="E3720" s="334" t="s">
        <v>173</v>
      </c>
      <c r="F3720" s="306">
        <f t="shared" si="58"/>
        <v>9730.1702189999996</v>
      </c>
      <c r="G3720" s="335">
        <v>232.87</v>
      </c>
    </row>
    <row r="3721" spans="1:7" ht="15">
      <c r="A3721" s="334" t="s">
        <v>5942</v>
      </c>
      <c r="B3721" s="334" t="s">
        <v>5943</v>
      </c>
      <c r="C3721" s="218"/>
      <c r="D3721" s="218"/>
      <c r="E3721" s="334" t="s">
        <v>173</v>
      </c>
      <c r="F3721" s="306">
        <f t="shared" si="58"/>
        <v>7504.7703569999994</v>
      </c>
      <c r="G3721" s="335">
        <v>179.61</v>
      </c>
    </row>
    <row r="3722" spans="1:7" ht="15">
      <c r="A3722" s="334" t="s">
        <v>22791</v>
      </c>
      <c r="B3722" s="334" t="s">
        <v>22792</v>
      </c>
      <c r="C3722" s="218"/>
      <c r="D3722" s="218"/>
      <c r="E3722" s="334" t="s">
        <v>173</v>
      </c>
      <c r="F3722" s="306">
        <f t="shared" si="58"/>
        <v>2002.6927409999998</v>
      </c>
      <c r="G3722" s="335">
        <v>47.93</v>
      </c>
    </row>
    <row r="3723" spans="1:7" ht="15">
      <c r="A3723" s="334" t="s">
        <v>5944</v>
      </c>
      <c r="B3723" s="334" t="s">
        <v>5945</v>
      </c>
      <c r="C3723" s="218"/>
      <c r="D3723" s="218"/>
      <c r="E3723" s="334" t="s">
        <v>173</v>
      </c>
      <c r="F3723" s="306">
        <f t="shared" si="58"/>
        <v>3238.654587</v>
      </c>
      <c r="G3723" s="335">
        <v>77.510000000000005</v>
      </c>
    </row>
    <row r="3724" spans="1:7" ht="15">
      <c r="A3724" s="334" t="s">
        <v>5946</v>
      </c>
      <c r="B3724" s="334" t="s">
        <v>5947</v>
      </c>
      <c r="C3724" s="218"/>
      <c r="D3724" s="218"/>
      <c r="E3724" s="334" t="s">
        <v>173</v>
      </c>
      <c r="F3724" s="306">
        <f t="shared" si="58"/>
        <v>3734.2092689999999</v>
      </c>
      <c r="G3724" s="335">
        <v>89.37</v>
      </c>
    </row>
    <row r="3725" spans="1:7" ht="15">
      <c r="A3725" s="334" t="s">
        <v>5948</v>
      </c>
      <c r="B3725" s="334" t="s">
        <v>5949</v>
      </c>
      <c r="C3725" s="218"/>
      <c r="D3725" s="218"/>
      <c r="E3725" s="334" t="s">
        <v>173</v>
      </c>
      <c r="F3725" s="306">
        <f t="shared" si="58"/>
        <v>3770.143251</v>
      </c>
      <c r="G3725" s="335">
        <v>90.23</v>
      </c>
    </row>
    <row r="3726" spans="1:7" ht="15">
      <c r="A3726" s="334" t="s">
        <v>5950</v>
      </c>
      <c r="B3726" s="334" t="s">
        <v>5951</v>
      </c>
      <c r="C3726" s="218"/>
      <c r="D3726" s="218"/>
      <c r="E3726" s="334" t="s">
        <v>173</v>
      </c>
      <c r="F3726" s="306">
        <f t="shared" si="58"/>
        <v>3734.2092689999999</v>
      </c>
      <c r="G3726" s="335">
        <v>89.37</v>
      </c>
    </row>
    <row r="3727" spans="1:7" ht="15">
      <c r="A3727" s="334" t="s">
        <v>5952</v>
      </c>
      <c r="B3727" s="334" t="s">
        <v>5953</v>
      </c>
      <c r="C3727" s="218"/>
      <c r="D3727" s="218"/>
      <c r="E3727" s="334" t="s">
        <v>173</v>
      </c>
      <c r="F3727" s="306">
        <f t="shared" si="58"/>
        <v>3699.5287979999998</v>
      </c>
      <c r="G3727" s="335">
        <v>88.54</v>
      </c>
    </row>
    <row r="3728" spans="1:7" ht="15">
      <c r="A3728" s="334" t="s">
        <v>5954</v>
      </c>
      <c r="B3728" s="334" t="s">
        <v>5955</v>
      </c>
      <c r="C3728" s="218"/>
      <c r="D3728" s="218"/>
      <c r="E3728" s="334" t="s">
        <v>173</v>
      </c>
      <c r="F3728" s="306">
        <f t="shared" si="58"/>
        <v>1734.859224</v>
      </c>
      <c r="G3728" s="335">
        <v>41.52</v>
      </c>
    </row>
    <row r="3729" spans="1:7" ht="15">
      <c r="A3729" s="334" t="s">
        <v>5956</v>
      </c>
      <c r="B3729" s="334" t="s">
        <v>5957</v>
      </c>
      <c r="C3729" s="218"/>
      <c r="D3729" s="218"/>
      <c r="E3729" s="334" t="s">
        <v>173</v>
      </c>
      <c r="F3729" s="306">
        <f t="shared" si="58"/>
        <v>1884.0270330000001</v>
      </c>
      <c r="G3729" s="335">
        <v>45.09</v>
      </c>
    </row>
    <row r="3730" spans="1:7" ht="15">
      <c r="A3730" s="334" t="s">
        <v>5958</v>
      </c>
      <c r="B3730" s="334" t="s">
        <v>5959</v>
      </c>
      <c r="C3730" s="218"/>
      <c r="D3730" s="218"/>
      <c r="E3730" s="334" t="s">
        <v>173</v>
      </c>
      <c r="F3730" s="306">
        <f t="shared" si="58"/>
        <v>1429.8382139999999</v>
      </c>
      <c r="G3730" s="335">
        <v>34.22</v>
      </c>
    </row>
    <row r="3731" spans="1:7" ht="15">
      <c r="A3731" s="334" t="s">
        <v>5960</v>
      </c>
      <c r="B3731" s="334" t="s">
        <v>5961</v>
      </c>
      <c r="C3731" s="218"/>
      <c r="D3731" s="218"/>
      <c r="E3731" s="334" t="s">
        <v>173</v>
      </c>
      <c r="F3731" s="306">
        <f t="shared" si="58"/>
        <v>1473.7110990000001</v>
      </c>
      <c r="G3731" s="335">
        <v>35.270000000000003</v>
      </c>
    </row>
    <row r="3732" spans="1:7" ht="15">
      <c r="A3732" s="334" t="s">
        <v>5962</v>
      </c>
      <c r="B3732" s="334" t="s">
        <v>5963</v>
      </c>
      <c r="C3732" s="218"/>
      <c r="D3732" s="218"/>
      <c r="E3732" s="334" t="s">
        <v>173</v>
      </c>
      <c r="F3732" s="306">
        <f t="shared" si="58"/>
        <v>1971.3549659999999</v>
      </c>
      <c r="G3732" s="335">
        <v>47.18</v>
      </c>
    </row>
    <row r="3733" spans="1:7" ht="15">
      <c r="A3733" s="334" t="s">
        <v>5964</v>
      </c>
      <c r="B3733" s="334" t="s">
        <v>5965</v>
      </c>
      <c r="C3733" s="218"/>
      <c r="D3733" s="218"/>
      <c r="E3733" s="334" t="s">
        <v>173</v>
      </c>
      <c r="F3733" s="306">
        <f t="shared" si="58"/>
        <v>2039.0445599999996</v>
      </c>
      <c r="G3733" s="335">
        <v>48.8</v>
      </c>
    </row>
    <row r="3734" spans="1:7" ht="15">
      <c r="A3734" s="334" t="s">
        <v>5966</v>
      </c>
      <c r="B3734" s="334" t="s">
        <v>5967</v>
      </c>
      <c r="C3734" s="218"/>
      <c r="D3734" s="218"/>
      <c r="E3734" s="334" t="s">
        <v>173</v>
      </c>
      <c r="F3734" s="306">
        <f t="shared" si="58"/>
        <v>2057.0115509999996</v>
      </c>
      <c r="G3734" s="335">
        <v>49.23</v>
      </c>
    </row>
    <row r="3735" spans="1:7" ht="15">
      <c r="A3735" s="334" t="s">
        <v>5968</v>
      </c>
      <c r="B3735" s="334" t="s">
        <v>5969</v>
      </c>
      <c r="C3735" s="218"/>
      <c r="D3735" s="218"/>
      <c r="E3735" s="334" t="s">
        <v>173</v>
      </c>
      <c r="F3735" s="306">
        <f t="shared" si="58"/>
        <v>2260.0803329999999</v>
      </c>
      <c r="G3735" s="335">
        <v>54.09</v>
      </c>
    </row>
    <row r="3736" spans="1:7" ht="15">
      <c r="A3736" s="334" t="s">
        <v>5970</v>
      </c>
      <c r="B3736" s="334" t="s">
        <v>5971</v>
      </c>
      <c r="C3736" s="218"/>
      <c r="D3736" s="218"/>
      <c r="E3736" s="334" t="s">
        <v>173</v>
      </c>
      <c r="F3736" s="306">
        <f t="shared" si="58"/>
        <v>2207.8507079999999</v>
      </c>
      <c r="G3736" s="335">
        <v>52.84</v>
      </c>
    </row>
    <row r="3737" spans="1:7" ht="15">
      <c r="A3737" s="334" t="s">
        <v>5972</v>
      </c>
      <c r="B3737" s="334" t="s">
        <v>5973</v>
      </c>
      <c r="C3737" s="218"/>
      <c r="D3737" s="218"/>
      <c r="E3737" s="334" t="s">
        <v>173</v>
      </c>
      <c r="F3737" s="306">
        <f t="shared" si="58"/>
        <v>2265.5122139999999</v>
      </c>
      <c r="G3737" s="335">
        <v>54.22</v>
      </c>
    </row>
    <row r="3738" spans="1:7" ht="15">
      <c r="A3738" s="334" t="s">
        <v>5974</v>
      </c>
      <c r="B3738" s="334" t="s">
        <v>5975</v>
      </c>
      <c r="C3738" s="218"/>
      <c r="D3738" s="218"/>
      <c r="E3738" s="334" t="s">
        <v>173</v>
      </c>
      <c r="F3738" s="306">
        <f t="shared" si="58"/>
        <v>2306.8780769999998</v>
      </c>
      <c r="G3738" s="335">
        <v>55.21</v>
      </c>
    </row>
    <row r="3739" spans="1:7" ht="15">
      <c r="A3739" s="334" t="s">
        <v>5976</v>
      </c>
      <c r="B3739" s="334" t="s">
        <v>5977</v>
      </c>
      <c r="C3739" s="218"/>
      <c r="D3739" s="218"/>
      <c r="E3739" s="334" t="s">
        <v>173</v>
      </c>
      <c r="F3739" s="306">
        <f t="shared" si="58"/>
        <v>2672.4854519999999</v>
      </c>
      <c r="G3739" s="335">
        <v>63.96</v>
      </c>
    </row>
    <row r="3740" spans="1:7" ht="15">
      <c r="A3740" s="334" t="s">
        <v>5978</v>
      </c>
      <c r="B3740" s="334" t="s">
        <v>5979</v>
      </c>
      <c r="C3740" s="218"/>
      <c r="D3740" s="218"/>
      <c r="E3740" s="334" t="s">
        <v>173</v>
      </c>
      <c r="F3740" s="306">
        <f t="shared" si="58"/>
        <v>1856.8676279999997</v>
      </c>
      <c r="G3740" s="335">
        <v>44.44</v>
      </c>
    </row>
    <row r="3741" spans="1:7" ht="15">
      <c r="A3741" s="334" t="s">
        <v>5980</v>
      </c>
      <c r="B3741" s="334" t="s">
        <v>5981</v>
      </c>
      <c r="C3741" s="218"/>
      <c r="D3741" s="218"/>
      <c r="E3741" s="334" t="s">
        <v>173</v>
      </c>
      <c r="F3741" s="306">
        <f t="shared" si="58"/>
        <v>2082.4996080000001</v>
      </c>
      <c r="G3741" s="335">
        <v>49.84</v>
      </c>
    </row>
    <row r="3742" spans="1:7" ht="15">
      <c r="A3742" s="334" t="s">
        <v>5982</v>
      </c>
      <c r="B3742" s="334" t="s">
        <v>5983</v>
      </c>
      <c r="C3742" s="218"/>
      <c r="D3742" s="218"/>
      <c r="E3742" s="334" t="s">
        <v>173</v>
      </c>
      <c r="F3742" s="306">
        <f t="shared" si="58"/>
        <v>1849.3465619999997</v>
      </c>
      <c r="G3742" s="335">
        <v>44.26</v>
      </c>
    </row>
    <row r="3743" spans="1:7" ht="15">
      <c r="A3743" s="334" t="s">
        <v>5984</v>
      </c>
      <c r="B3743" s="334" t="s">
        <v>5985</v>
      </c>
      <c r="C3743" s="218"/>
      <c r="D3743" s="218"/>
      <c r="E3743" s="334" t="s">
        <v>173</v>
      </c>
      <c r="F3743" s="306">
        <f t="shared" si="58"/>
        <v>1889.8767509999998</v>
      </c>
      <c r="G3743" s="335">
        <v>45.23</v>
      </c>
    </row>
    <row r="3744" spans="1:7" ht="15">
      <c r="A3744" s="334" t="s">
        <v>5986</v>
      </c>
      <c r="B3744" s="334" t="s">
        <v>5987</v>
      </c>
      <c r="C3744" s="218"/>
      <c r="D3744" s="218"/>
      <c r="E3744" s="334" t="s">
        <v>173</v>
      </c>
      <c r="F3744" s="306">
        <f t="shared" si="58"/>
        <v>2019.4062209999997</v>
      </c>
      <c r="G3744" s="335">
        <v>48.33</v>
      </c>
    </row>
    <row r="3745" spans="1:7" ht="15">
      <c r="A3745" s="334" t="s">
        <v>5988</v>
      </c>
      <c r="B3745" s="334" t="s">
        <v>5989</v>
      </c>
      <c r="C3745" s="218"/>
      <c r="D3745" s="218"/>
      <c r="E3745" s="334" t="s">
        <v>173</v>
      </c>
      <c r="F3745" s="306">
        <f t="shared" si="58"/>
        <v>1923.7215479999998</v>
      </c>
      <c r="G3745" s="335">
        <v>46.04</v>
      </c>
    </row>
    <row r="3746" spans="1:7" ht="15">
      <c r="A3746" s="334" t="s">
        <v>5990</v>
      </c>
      <c r="B3746" s="334" t="s">
        <v>5991</v>
      </c>
      <c r="C3746" s="218"/>
      <c r="D3746" s="218"/>
      <c r="E3746" s="334" t="s">
        <v>173</v>
      </c>
      <c r="F3746" s="306">
        <f t="shared" si="58"/>
        <v>2097.5417400000001</v>
      </c>
      <c r="G3746" s="335">
        <v>50.2</v>
      </c>
    </row>
    <row r="3747" spans="1:7" ht="15">
      <c r="A3747" s="334" t="s">
        <v>5992</v>
      </c>
      <c r="B3747" s="334" t="s">
        <v>5993</v>
      </c>
      <c r="C3747" s="218"/>
      <c r="D3747" s="218"/>
      <c r="E3747" s="334" t="s">
        <v>173</v>
      </c>
      <c r="F3747" s="306">
        <f t="shared" si="58"/>
        <v>1651.7096609999999</v>
      </c>
      <c r="G3747" s="335">
        <v>39.53</v>
      </c>
    </row>
    <row r="3748" spans="1:7" ht="15">
      <c r="A3748" s="334" t="s">
        <v>5994</v>
      </c>
      <c r="B3748" s="334" t="s">
        <v>5995</v>
      </c>
      <c r="C3748" s="218"/>
      <c r="D3748" s="218"/>
      <c r="E3748" s="334" t="s">
        <v>173</v>
      </c>
      <c r="F3748" s="306">
        <f t="shared" si="58"/>
        <v>1407.6928529999998</v>
      </c>
      <c r="G3748" s="335">
        <v>33.69</v>
      </c>
    </row>
    <row r="3749" spans="1:7" ht="15">
      <c r="A3749" s="334" t="s">
        <v>5996</v>
      </c>
      <c r="B3749" s="334" t="s">
        <v>5997</v>
      </c>
      <c r="C3749" s="218"/>
      <c r="D3749" s="218"/>
      <c r="E3749" s="334" t="s">
        <v>173</v>
      </c>
      <c r="F3749" s="306">
        <f t="shared" si="58"/>
        <v>2440.1680799999999</v>
      </c>
      <c r="G3749" s="335">
        <v>58.4</v>
      </c>
    </row>
    <row r="3750" spans="1:7" ht="15">
      <c r="A3750" s="334" t="s">
        <v>5998</v>
      </c>
      <c r="B3750" s="334" t="s">
        <v>5999</v>
      </c>
      <c r="C3750" s="218"/>
      <c r="D3750" s="218"/>
      <c r="E3750" s="334" t="s">
        <v>173</v>
      </c>
      <c r="F3750" s="306">
        <f t="shared" si="58"/>
        <v>2273.4511169999996</v>
      </c>
      <c r="G3750" s="335">
        <v>54.41</v>
      </c>
    </row>
    <row r="3751" spans="1:7" ht="15">
      <c r="A3751" s="334" t="s">
        <v>6000</v>
      </c>
      <c r="B3751" s="334" t="s">
        <v>6001</v>
      </c>
      <c r="C3751" s="218"/>
      <c r="D3751" s="218"/>
      <c r="E3751" s="334" t="s">
        <v>173</v>
      </c>
      <c r="F3751" s="306">
        <f t="shared" si="58"/>
        <v>3413.3104529999996</v>
      </c>
      <c r="G3751" s="335">
        <v>81.69</v>
      </c>
    </row>
    <row r="3752" spans="1:7" ht="15">
      <c r="A3752" s="334" t="s">
        <v>6002</v>
      </c>
      <c r="B3752" s="334" t="s">
        <v>6003</v>
      </c>
      <c r="C3752" s="218"/>
      <c r="D3752" s="218"/>
      <c r="E3752" s="334" t="s">
        <v>173</v>
      </c>
      <c r="F3752" s="306">
        <f t="shared" si="58"/>
        <v>3186.0071249999996</v>
      </c>
      <c r="G3752" s="335">
        <v>76.25</v>
      </c>
    </row>
    <row r="3753" spans="1:7" ht="15">
      <c r="A3753" s="334" t="s">
        <v>6004</v>
      </c>
      <c r="B3753" s="334" t="s">
        <v>6005</v>
      </c>
      <c r="C3753" s="218"/>
      <c r="D3753" s="218"/>
      <c r="E3753" s="334" t="s">
        <v>173</v>
      </c>
      <c r="F3753" s="306">
        <f t="shared" si="58"/>
        <v>2651.175765</v>
      </c>
      <c r="G3753" s="335">
        <v>63.45</v>
      </c>
    </row>
    <row r="3754" spans="1:7" ht="15">
      <c r="A3754" s="334" t="s">
        <v>6006</v>
      </c>
      <c r="B3754" s="334" t="s">
        <v>6007</v>
      </c>
      <c r="C3754" s="218"/>
      <c r="D3754" s="218"/>
      <c r="E3754" s="334" t="s">
        <v>173</v>
      </c>
      <c r="F3754" s="306">
        <f t="shared" si="58"/>
        <v>3413.3104529999996</v>
      </c>
      <c r="G3754" s="335">
        <v>81.69</v>
      </c>
    </row>
    <row r="3755" spans="1:7" ht="15">
      <c r="A3755" s="334" t="s">
        <v>6008</v>
      </c>
      <c r="B3755" s="334" t="s">
        <v>6009</v>
      </c>
      <c r="C3755" s="218"/>
      <c r="D3755" s="218"/>
      <c r="E3755" s="334" t="s">
        <v>173</v>
      </c>
      <c r="F3755" s="306">
        <f t="shared" si="58"/>
        <v>2938.6476209999996</v>
      </c>
      <c r="G3755" s="335">
        <v>70.33</v>
      </c>
    </row>
    <row r="3756" spans="1:7" ht="15">
      <c r="A3756" s="334" t="s">
        <v>6010</v>
      </c>
      <c r="B3756" s="334" t="s">
        <v>6011</v>
      </c>
      <c r="C3756" s="218"/>
      <c r="D3756" s="218"/>
      <c r="E3756" s="334" t="s">
        <v>173</v>
      </c>
      <c r="F3756" s="306">
        <f t="shared" si="58"/>
        <v>2938.6476209999996</v>
      </c>
      <c r="G3756" s="335">
        <v>70.33</v>
      </c>
    </row>
    <row r="3757" spans="1:7" ht="15">
      <c r="A3757" s="334" t="s">
        <v>6012</v>
      </c>
      <c r="B3757" s="334" t="s">
        <v>6013</v>
      </c>
      <c r="C3757" s="218"/>
      <c r="D3757" s="218"/>
      <c r="E3757" s="334" t="s">
        <v>173</v>
      </c>
      <c r="F3757" s="306">
        <f t="shared" si="58"/>
        <v>2938.6476209999996</v>
      </c>
      <c r="G3757" s="335">
        <v>70.33</v>
      </c>
    </row>
    <row r="3758" spans="1:7" ht="15">
      <c r="A3758" s="334" t="s">
        <v>6014</v>
      </c>
      <c r="B3758" s="334" t="s">
        <v>6015</v>
      </c>
      <c r="C3758" s="218"/>
      <c r="D3758" s="218"/>
      <c r="E3758" s="334" t="s">
        <v>173</v>
      </c>
      <c r="F3758" s="306">
        <f t="shared" si="58"/>
        <v>2938.6476209999996</v>
      </c>
      <c r="G3758" s="335">
        <v>70.33</v>
      </c>
    </row>
    <row r="3759" spans="1:7" ht="15">
      <c r="A3759" s="334" t="s">
        <v>6016</v>
      </c>
      <c r="B3759" s="334" t="s">
        <v>6017</v>
      </c>
      <c r="C3759" s="218"/>
      <c r="D3759" s="218"/>
      <c r="E3759" s="334" t="s">
        <v>173</v>
      </c>
      <c r="F3759" s="306">
        <f t="shared" si="58"/>
        <v>2890.1785289999998</v>
      </c>
      <c r="G3759" s="335">
        <v>69.17</v>
      </c>
    </row>
    <row r="3760" spans="1:7" ht="15">
      <c r="A3760" s="334" t="s">
        <v>6018</v>
      </c>
      <c r="B3760" s="334" t="s">
        <v>6019</v>
      </c>
      <c r="C3760" s="218"/>
      <c r="D3760" s="218"/>
      <c r="E3760" s="334" t="s">
        <v>173</v>
      </c>
      <c r="F3760" s="306">
        <f t="shared" si="58"/>
        <v>3027.229065</v>
      </c>
      <c r="G3760" s="335">
        <v>72.45</v>
      </c>
    </row>
    <row r="3761" spans="1:7" ht="15">
      <c r="A3761" s="334" t="s">
        <v>6020</v>
      </c>
      <c r="B3761" s="334" t="s">
        <v>6021</v>
      </c>
      <c r="C3761" s="218"/>
      <c r="D3761" s="218"/>
      <c r="E3761" s="334" t="s">
        <v>173</v>
      </c>
      <c r="F3761" s="306">
        <f t="shared" si="58"/>
        <v>2708.0015969999999</v>
      </c>
      <c r="G3761" s="335">
        <v>64.81</v>
      </c>
    </row>
    <row r="3762" spans="1:7" ht="15">
      <c r="A3762" s="334" t="s">
        <v>6022</v>
      </c>
      <c r="B3762" s="334" t="s">
        <v>6023</v>
      </c>
      <c r="C3762" s="218"/>
      <c r="D3762" s="218"/>
      <c r="E3762" s="334" t="s">
        <v>173</v>
      </c>
      <c r="F3762" s="306">
        <f t="shared" si="58"/>
        <v>2344.0655699999998</v>
      </c>
      <c r="G3762" s="335">
        <v>56.1</v>
      </c>
    </row>
    <row r="3763" spans="1:7" ht="15">
      <c r="A3763" s="334" t="s">
        <v>6024</v>
      </c>
      <c r="B3763" s="334" t="s">
        <v>6025</v>
      </c>
      <c r="C3763" s="218"/>
      <c r="D3763" s="218"/>
      <c r="E3763" s="334" t="s">
        <v>173</v>
      </c>
      <c r="F3763" s="306">
        <f t="shared" si="58"/>
        <v>3280.8561239999995</v>
      </c>
      <c r="G3763" s="335">
        <v>78.52</v>
      </c>
    </row>
    <row r="3764" spans="1:7" ht="15">
      <c r="A3764" s="334" t="s">
        <v>6026</v>
      </c>
      <c r="B3764" s="334" t="s">
        <v>6027</v>
      </c>
      <c r="C3764" s="218"/>
      <c r="D3764" s="218"/>
      <c r="E3764" s="334" t="s">
        <v>173</v>
      </c>
      <c r="F3764" s="306">
        <f t="shared" si="58"/>
        <v>3310.9403879999995</v>
      </c>
      <c r="G3764" s="335">
        <v>79.239999999999995</v>
      </c>
    </row>
    <row r="3765" spans="1:7" ht="15">
      <c r="A3765" s="334" t="s">
        <v>6028</v>
      </c>
      <c r="B3765" s="334" t="s">
        <v>6029</v>
      </c>
      <c r="C3765" s="218"/>
      <c r="D3765" s="218"/>
      <c r="E3765" s="334" t="s">
        <v>173</v>
      </c>
      <c r="F3765" s="306">
        <f t="shared" si="58"/>
        <v>2996.7269639999995</v>
      </c>
      <c r="G3765" s="335">
        <v>71.72</v>
      </c>
    </row>
    <row r="3766" spans="1:7" ht="15">
      <c r="A3766" s="334" t="s">
        <v>6030</v>
      </c>
      <c r="B3766" s="334" t="s">
        <v>6031</v>
      </c>
      <c r="C3766" s="218"/>
      <c r="D3766" s="218"/>
      <c r="E3766" s="334" t="s">
        <v>173</v>
      </c>
      <c r="F3766" s="306">
        <f t="shared" si="58"/>
        <v>3275.4242429999999</v>
      </c>
      <c r="G3766" s="335">
        <v>78.39</v>
      </c>
    </row>
    <row r="3767" spans="1:7" ht="15">
      <c r="A3767" s="334" t="s">
        <v>6032</v>
      </c>
      <c r="B3767" s="334" t="s">
        <v>6033</v>
      </c>
      <c r="C3767" s="218"/>
      <c r="D3767" s="218"/>
      <c r="E3767" s="334" t="s">
        <v>173</v>
      </c>
      <c r="F3767" s="306">
        <f t="shared" si="58"/>
        <v>2309.802936</v>
      </c>
      <c r="G3767" s="335">
        <v>55.28</v>
      </c>
    </row>
    <row r="3768" spans="1:7" ht="15">
      <c r="A3768" s="334" t="s">
        <v>6034</v>
      </c>
      <c r="B3768" s="334" t="s">
        <v>6035</v>
      </c>
      <c r="C3768" s="218"/>
      <c r="D3768" s="218"/>
      <c r="E3768" s="334" t="s">
        <v>173</v>
      </c>
      <c r="F3768" s="306">
        <f t="shared" si="58"/>
        <v>2369.9714639999997</v>
      </c>
      <c r="G3768" s="335">
        <v>56.72</v>
      </c>
    </row>
    <row r="3769" spans="1:7" ht="15">
      <c r="A3769" s="334" t="s">
        <v>6036</v>
      </c>
      <c r="B3769" s="334" t="s">
        <v>6037</v>
      </c>
      <c r="C3769" s="218"/>
      <c r="D3769" s="218"/>
      <c r="E3769" s="334" t="s">
        <v>173</v>
      </c>
      <c r="F3769" s="306">
        <f t="shared" si="58"/>
        <v>2282.2256939999997</v>
      </c>
      <c r="G3769" s="335">
        <v>54.62</v>
      </c>
    </row>
    <row r="3770" spans="1:7" ht="15">
      <c r="A3770" s="334" t="s">
        <v>6038</v>
      </c>
      <c r="B3770" s="334" t="s">
        <v>6039</v>
      </c>
      <c r="C3770" s="218"/>
      <c r="D3770" s="218"/>
      <c r="E3770" s="334" t="s">
        <v>173</v>
      </c>
      <c r="F3770" s="306">
        <f t="shared" si="58"/>
        <v>2605.6315319999999</v>
      </c>
      <c r="G3770" s="335">
        <v>62.36</v>
      </c>
    </row>
    <row r="3771" spans="1:7" ht="15">
      <c r="A3771" s="334" t="s">
        <v>6040</v>
      </c>
      <c r="B3771" s="334" t="s">
        <v>6041</v>
      </c>
      <c r="C3771" s="218"/>
      <c r="D3771" s="218"/>
      <c r="E3771" s="334" t="s">
        <v>173</v>
      </c>
      <c r="F3771" s="306">
        <f t="shared" si="58"/>
        <v>2591.8429109999997</v>
      </c>
      <c r="G3771" s="335">
        <v>62.03</v>
      </c>
    </row>
    <row r="3772" spans="1:7" ht="15">
      <c r="A3772" s="334" t="s">
        <v>6042</v>
      </c>
      <c r="B3772" s="334" t="s">
        <v>6043</v>
      </c>
      <c r="C3772" s="218"/>
      <c r="D3772" s="218"/>
      <c r="E3772" s="334" t="s">
        <v>173</v>
      </c>
      <c r="F3772" s="306">
        <f t="shared" si="58"/>
        <v>2566.3548539999997</v>
      </c>
      <c r="G3772" s="335">
        <v>61.42</v>
      </c>
    </row>
    <row r="3773" spans="1:7" ht="15">
      <c r="A3773" s="334" t="s">
        <v>6044</v>
      </c>
      <c r="B3773" s="334" t="s">
        <v>6045</v>
      </c>
      <c r="C3773" s="218"/>
      <c r="D3773" s="218"/>
      <c r="E3773" s="334" t="s">
        <v>173</v>
      </c>
      <c r="F3773" s="306">
        <f t="shared" si="58"/>
        <v>2121.7762859999998</v>
      </c>
      <c r="G3773" s="335">
        <v>50.78</v>
      </c>
    </row>
    <row r="3774" spans="1:7" ht="15">
      <c r="A3774" s="334" t="s">
        <v>6046</v>
      </c>
      <c r="B3774" s="334" t="s">
        <v>6047</v>
      </c>
      <c r="C3774" s="218"/>
      <c r="D3774" s="218"/>
      <c r="E3774" s="334" t="s">
        <v>173</v>
      </c>
      <c r="F3774" s="306">
        <f t="shared" si="58"/>
        <v>2349.4974509999997</v>
      </c>
      <c r="G3774" s="335">
        <v>56.23</v>
      </c>
    </row>
    <row r="3775" spans="1:7" ht="15">
      <c r="A3775" s="334" t="s">
        <v>6048</v>
      </c>
      <c r="B3775" s="334" t="s">
        <v>6049</v>
      </c>
      <c r="C3775" s="218"/>
      <c r="D3775" s="218"/>
      <c r="E3775" s="334" t="s">
        <v>173</v>
      </c>
      <c r="F3775" s="306">
        <f t="shared" si="58"/>
        <v>2373.7319969999999</v>
      </c>
      <c r="G3775" s="335">
        <v>56.81</v>
      </c>
    </row>
    <row r="3776" spans="1:7" ht="15">
      <c r="A3776" s="334" t="s">
        <v>6050</v>
      </c>
      <c r="B3776" s="334" t="s">
        <v>6051</v>
      </c>
      <c r="C3776" s="218"/>
      <c r="D3776" s="218"/>
      <c r="E3776" s="334" t="s">
        <v>173</v>
      </c>
      <c r="F3776" s="306">
        <f t="shared" si="58"/>
        <v>2356.1828429999996</v>
      </c>
      <c r="G3776" s="335">
        <v>56.39</v>
      </c>
    </row>
    <row r="3777" spans="1:7" ht="15">
      <c r="A3777" s="334" t="s">
        <v>6052</v>
      </c>
      <c r="B3777" s="334" t="s">
        <v>6053</v>
      </c>
      <c r="C3777" s="218"/>
      <c r="D3777" s="218"/>
      <c r="E3777" s="334" t="s">
        <v>173</v>
      </c>
      <c r="F3777" s="306">
        <f t="shared" si="58"/>
        <v>2292.6716189999997</v>
      </c>
      <c r="G3777" s="335">
        <v>54.87</v>
      </c>
    </row>
    <row r="3778" spans="1:7" ht="15">
      <c r="A3778" s="334" t="s">
        <v>6054</v>
      </c>
      <c r="B3778" s="334" t="s">
        <v>6055</v>
      </c>
      <c r="C3778" s="218"/>
      <c r="D3778" s="218"/>
      <c r="E3778" s="334" t="s">
        <v>173</v>
      </c>
      <c r="F3778" s="306">
        <f t="shared" si="58"/>
        <v>2325.6807419999996</v>
      </c>
      <c r="G3778" s="335">
        <v>55.66</v>
      </c>
    </row>
    <row r="3779" spans="1:7" ht="15">
      <c r="A3779" s="334" t="s">
        <v>6056</v>
      </c>
      <c r="B3779" s="334" t="s">
        <v>6057</v>
      </c>
      <c r="C3779" s="218"/>
      <c r="D3779" s="218"/>
      <c r="E3779" s="334" t="s">
        <v>173</v>
      </c>
      <c r="F3779" s="306">
        <f t="shared" si="58"/>
        <v>1800.0417959999997</v>
      </c>
      <c r="G3779" s="335">
        <v>43.08</v>
      </c>
    </row>
    <row r="3780" spans="1:7" ht="15">
      <c r="A3780" s="334" t="s">
        <v>6058</v>
      </c>
      <c r="B3780" s="334" t="s">
        <v>6059</v>
      </c>
      <c r="C3780" s="218"/>
      <c r="D3780" s="218"/>
      <c r="E3780" s="334" t="s">
        <v>173</v>
      </c>
      <c r="F3780" s="306">
        <f t="shared" ref="F3780:F3843" si="59">G3780*$G$1</f>
        <v>1805.8915139999997</v>
      </c>
      <c r="G3780" s="335">
        <v>43.22</v>
      </c>
    </row>
    <row r="3781" spans="1:7" ht="15">
      <c r="A3781" s="334" t="s">
        <v>6060</v>
      </c>
      <c r="B3781" s="334" t="s">
        <v>6061</v>
      </c>
      <c r="C3781" s="218"/>
      <c r="D3781" s="218"/>
      <c r="E3781" s="334" t="s">
        <v>173</v>
      </c>
      <c r="F3781" s="306">
        <f t="shared" si="59"/>
        <v>2415.5156969999998</v>
      </c>
      <c r="G3781" s="335">
        <v>57.81</v>
      </c>
    </row>
    <row r="3782" spans="1:7" ht="15">
      <c r="A3782" s="334" t="s">
        <v>6062</v>
      </c>
      <c r="B3782" s="334" t="s">
        <v>6063</v>
      </c>
      <c r="C3782" s="218"/>
      <c r="D3782" s="218"/>
      <c r="E3782" s="334" t="s">
        <v>173</v>
      </c>
      <c r="F3782" s="306">
        <f t="shared" si="59"/>
        <v>2612.7347609999997</v>
      </c>
      <c r="G3782" s="335">
        <v>62.53</v>
      </c>
    </row>
    <row r="3783" spans="1:7" ht="15">
      <c r="A3783" s="334" t="s">
        <v>6064</v>
      </c>
      <c r="B3783" s="334" t="s">
        <v>6065</v>
      </c>
      <c r="C3783" s="218"/>
      <c r="D3783" s="218"/>
      <c r="E3783" s="334" t="s">
        <v>173</v>
      </c>
      <c r="F3783" s="306">
        <f t="shared" si="59"/>
        <v>2115.0908939999995</v>
      </c>
      <c r="G3783" s="335">
        <v>50.62</v>
      </c>
    </row>
    <row r="3784" spans="1:7" ht="15">
      <c r="A3784" s="334" t="s">
        <v>6066</v>
      </c>
      <c r="B3784" s="334" t="s">
        <v>6067</v>
      </c>
      <c r="C3784" s="218"/>
      <c r="D3784" s="218"/>
      <c r="E3784" s="334" t="s">
        <v>173</v>
      </c>
      <c r="F3784" s="306">
        <f t="shared" si="59"/>
        <v>2409.6659789999999</v>
      </c>
      <c r="G3784" s="335">
        <v>57.67</v>
      </c>
    </row>
    <row r="3785" spans="1:7" ht="15">
      <c r="A3785" s="334" t="s">
        <v>6068</v>
      </c>
      <c r="B3785" s="334" t="s">
        <v>6069</v>
      </c>
      <c r="C3785" s="218"/>
      <c r="D3785" s="218"/>
      <c r="E3785" s="334" t="s">
        <v>173</v>
      </c>
      <c r="F3785" s="306">
        <f t="shared" si="59"/>
        <v>2478.6090839999997</v>
      </c>
      <c r="G3785" s="335">
        <v>59.32</v>
      </c>
    </row>
    <row r="3786" spans="1:7" ht="15">
      <c r="A3786" s="334" t="s">
        <v>6070</v>
      </c>
      <c r="B3786" s="334" t="s">
        <v>6071</v>
      </c>
      <c r="C3786" s="218"/>
      <c r="D3786" s="218"/>
      <c r="E3786" s="334" t="s">
        <v>173</v>
      </c>
      <c r="F3786" s="306">
        <f t="shared" si="59"/>
        <v>2279.718672</v>
      </c>
      <c r="G3786" s="335">
        <v>54.56</v>
      </c>
    </row>
    <row r="3787" spans="1:7" ht="15">
      <c r="A3787" s="334" t="s">
        <v>6072</v>
      </c>
      <c r="B3787" s="334" t="s">
        <v>6073</v>
      </c>
      <c r="C3787" s="218"/>
      <c r="D3787" s="218"/>
      <c r="E3787" s="334" t="s">
        <v>173</v>
      </c>
      <c r="F3787" s="306">
        <f t="shared" si="59"/>
        <v>1912.4399489999998</v>
      </c>
      <c r="G3787" s="335">
        <v>45.77</v>
      </c>
    </row>
    <row r="3788" spans="1:7" ht="15">
      <c r="A3788" s="334" t="s">
        <v>6074</v>
      </c>
      <c r="B3788" s="334" t="s">
        <v>6075</v>
      </c>
      <c r="C3788" s="218"/>
      <c r="D3788" s="218"/>
      <c r="E3788" s="334" t="s">
        <v>173</v>
      </c>
      <c r="F3788" s="306">
        <f t="shared" si="59"/>
        <v>2612.7347609999997</v>
      </c>
      <c r="G3788" s="335">
        <v>62.53</v>
      </c>
    </row>
    <row r="3789" spans="1:7" ht="15">
      <c r="A3789" s="334" t="s">
        <v>6076</v>
      </c>
      <c r="B3789" s="334" t="s">
        <v>6077</v>
      </c>
      <c r="C3789" s="218"/>
      <c r="D3789" s="218"/>
      <c r="E3789" s="334" t="s">
        <v>173</v>
      </c>
      <c r="F3789" s="306">
        <f t="shared" si="59"/>
        <v>2936.1405989999994</v>
      </c>
      <c r="G3789" s="335">
        <v>70.27</v>
      </c>
    </row>
    <row r="3790" spans="1:7" ht="15">
      <c r="A3790" s="334" t="s">
        <v>6078</v>
      </c>
      <c r="B3790" s="334" t="s">
        <v>6079</v>
      </c>
      <c r="C3790" s="218"/>
      <c r="D3790" s="218"/>
      <c r="E3790" s="334" t="s">
        <v>173</v>
      </c>
      <c r="F3790" s="306">
        <f t="shared" si="59"/>
        <v>7427.470511999999</v>
      </c>
      <c r="G3790" s="335">
        <v>177.76</v>
      </c>
    </row>
    <row r="3791" spans="1:7" ht="15">
      <c r="A3791" s="334" t="s">
        <v>6080</v>
      </c>
      <c r="B3791" s="334" t="s">
        <v>6081</v>
      </c>
      <c r="C3791" s="218"/>
      <c r="D3791" s="218"/>
      <c r="E3791" s="334" t="s">
        <v>173</v>
      </c>
      <c r="F3791" s="306">
        <f t="shared" si="59"/>
        <v>6236.2172249999994</v>
      </c>
      <c r="G3791" s="335">
        <v>149.25</v>
      </c>
    </row>
    <row r="3792" spans="1:7" ht="15">
      <c r="A3792" s="334" t="s">
        <v>6082</v>
      </c>
      <c r="B3792" s="334" t="s">
        <v>6083</v>
      </c>
      <c r="C3792" s="218"/>
      <c r="D3792" s="218"/>
      <c r="E3792" s="334" t="s">
        <v>173</v>
      </c>
      <c r="F3792" s="306">
        <f t="shared" si="59"/>
        <v>1887.369729</v>
      </c>
      <c r="G3792" s="335">
        <v>45.17</v>
      </c>
    </row>
    <row r="3793" spans="1:7" ht="15">
      <c r="A3793" s="334" t="s">
        <v>22793</v>
      </c>
      <c r="B3793" s="334" t="s">
        <v>22794</v>
      </c>
      <c r="C3793" s="218"/>
      <c r="D3793" s="218"/>
      <c r="E3793" s="334" t="s">
        <v>173</v>
      </c>
      <c r="F3793" s="306">
        <f t="shared" si="59"/>
        <v>1980.1295429999998</v>
      </c>
      <c r="G3793" s="335">
        <v>47.39</v>
      </c>
    </row>
    <row r="3794" spans="1:7" ht="15">
      <c r="A3794" s="334" t="s">
        <v>6084</v>
      </c>
      <c r="B3794" s="334" t="s">
        <v>6085</v>
      </c>
      <c r="C3794" s="218"/>
      <c r="D3794" s="218"/>
      <c r="E3794" s="334" t="s">
        <v>173</v>
      </c>
      <c r="F3794" s="306">
        <f t="shared" si="59"/>
        <v>2496.9939119999995</v>
      </c>
      <c r="G3794" s="335">
        <v>59.76</v>
      </c>
    </row>
    <row r="3795" spans="1:7" ht="15">
      <c r="A3795" s="334" t="s">
        <v>6086</v>
      </c>
      <c r="B3795" s="334" t="s">
        <v>6087</v>
      </c>
      <c r="C3795" s="218"/>
      <c r="D3795" s="218"/>
      <c r="E3795" s="334" t="s">
        <v>173</v>
      </c>
      <c r="F3795" s="306">
        <f t="shared" si="59"/>
        <v>2766.0809399999998</v>
      </c>
      <c r="G3795" s="335">
        <v>66.2</v>
      </c>
    </row>
    <row r="3796" spans="1:7" ht="15">
      <c r="A3796" s="334" t="s">
        <v>6088</v>
      </c>
      <c r="B3796" s="334" t="s">
        <v>6089</v>
      </c>
      <c r="C3796" s="218"/>
      <c r="D3796" s="218"/>
      <c r="E3796" s="334" t="s">
        <v>173</v>
      </c>
      <c r="F3796" s="306">
        <f t="shared" si="59"/>
        <v>3004.2480299999997</v>
      </c>
      <c r="G3796" s="335">
        <v>71.900000000000006</v>
      </c>
    </row>
    <row r="3797" spans="1:7" ht="15">
      <c r="A3797" s="334" t="s">
        <v>6090</v>
      </c>
      <c r="B3797" s="334" t="s">
        <v>6091</v>
      </c>
      <c r="C3797" s="218"/>
      <c r="D3797" s="218"/>
      <c r="E3797" s="334" t="s">
        <v>173</v>
      </c>
      <c r="F3797" s="306">
        <f t="shared" si="59"/>
        <v>2623.1806859999997</v>
      </c>
      <c r="G3797" s="335">
        <v>62.78</v>
      </c>
    </row>
    <row r="3798" spans="1:7" ht="15">
      <c r="A3798" s="334" t="s">
        <v>6092</v>
      </c>
      <c r="B3798" s="334" t="s">
        <v>6093</v>
      </c>
      <c r="C3798" s="218"/>
      <c r="D3798" s="218"/>
      <c r="E3798" s="334" t="s">
        <v>173</v>
      </c>
      <c r="F3798" s="306">
        <f t="shared" si="59"/>
        <v>2363.2860719999999</v>
      </c>
      <c r="G3798" s="335">
        <v>56.56</v>
      </c>
    </row>
    <row r="3799" spans="1:7" ht="15">
      <c r="A3799" s="334" t="s">
        <v>6094</v>
      </c>
      <c r="B3799" s="334" t="s">
        <v>6095</v>
      </c>
      <c r="C3799" s="218"/>
      <c r="D3799" s="218"/>
      <c r="E3799" s="334" t="s">
        <v>173</v>
      </c>
      <c r="F3799" s="306">
        <f t="shared" si="59"/>
        <v>2563.012158</v>
      </c>
      <c r="G3799" s="335">
        <v>61.34</v>
      </c>
    </row>
    <row r="3800" spans="1:7" ht="15">
      <c r="A3800" s="334" t="s">
        <v>6096</v>
      </c>
      <c r="B3800" s="334" t="s">
        <v>6097</v>
      </c>
      <c r="C3800" s="218"/>
      <c r="D3800" s="218"/>
      <c r="E3800" s="334" t="s">
        <v>173</v>
      </c>
      <c r="F3800" s="306">
        <f t="shared" si="59"/>
        <v>2763.1560809999996</v>
      </c>
      <c r="G3800" s="335">
        <v>66.13</v>
      </c>
    </row>
    <row r="3801" spans="1:7" ht="15">
      <c r="A3801" s="334" t="s">
        <v>6098</v>
      </c>
      <c r="B3801" s="334" t="s">
        <v>6099</v>
      </c>
      <c r="C3801" s="218"/>
      <c r="D3801" s="218"/>
      <c r="E3801" s="334" t="s">
        <v>173</v>
      </c>
      <c r="F3801" s="306">
        <f t="shared" si="59"/>
        <v>3397.0148099999997</v>
      </c>
      <c r="G3801" s="335">
        <v>81.3</v>
      </c>
    </row>
    <row r="3802" spans="1:7" ht="15">
      <c r="A3802" s="334" t="s">
        <v>6100</v>
      </c>
      <c r="B3802" s="334" t="s">
        <v>6101</v>
      </c>
      <c r="C3802" s="218"/>
      <c r="D3802" s="218"/>
      <c r="E3802" s="334" t="s">
        <v>173</v>
      </c>
      <c r="F3802" s="306">
        <f t="shared" si="59"/>
        <v>3013.8582809999994</v>
      </c>
      <c r="G3802" s="335">
        <v>72.13</v>
      </c>
    </row>
    <row r="3803" spans="1:7" ht="15">
      <c r="A3803" s="334" t="s">
        <v>6102</v>
      </c>
      <c r="B3803" s="334" t="s">
        <v>6103</v>
      </c>
      <c r="C3803" s="218"/>
      <c r="D3803" s="218"/>
      <c r="E3803" s="334" t="s">
        <v>173</v>
      </c>
      <c r="F3803" s="306">
        <f t="shared" si="59"/>
        <v>3143.8055879999997</v>
      </c>
      <c r="G3803" s="335">
        <v>75.239999999999995</v>
      </c>
    </row>
    <row r="3804" spans="1:7" ht="15">
      <c r="A3804" s="334" t="s">
        <v>6104</v>
      </c>
      <c r="B3804" s="334" t="s">
        <v>6105</v>
      </c>
      <c r="C3804" s="218"/>
      <c r="D3804" s="218"/>
      <c r="E3804" s="334" t="s">
        <v>173</v>
      </c>
      <c r="F3804" s="306">
        <f t="shared" si="59"/>
        <v>3084.8905709999995</v>
      </c>
      <c r="G3804" s="335">
        <v>73.83</v>
      </c>
    </row>
    <row r="3805" spans="1:7" ht="15">
      <c r="A3805" s="334" t="s">
        <v>6106</v>
      </c>
      <c r="B3805" s="334" t="s">
        <v>6107</v>
      </c>
      <c r="C3805" s="218"/>
      <c r="D3805" s="218"/>
      <c r="E3805" s="334" t="s">
        <v>173</v>
      </c>
      <c r="F3805" s="306">
        <f t="shared" si="59"/>
        <v>2813.2965209999998</v>
      </c>
      <c r="G3805" s="335">
        <v>67.33</v>
      </c>
    </row>
    <row r="3806" spans="1:7" ht="15">
      <c r="A3806" s="334" t="s">
        <v>6108</v>
      </c>
      <c r="B3806" s="334" t="s">
        <v>6109</v>
      </c>
      <c r="C3806" s="218"/>
      <c r="D3806" s="218"/>
      <c r="E3806" s="334" t="s">
        <v>173</v>
      </c>
      <c r="F3806" s="306">
        <f t="shared" si="59"/>
        <v>2774.43768</v>
      </c>
      <c r="G3806" s="335">
        <v>66.400000000000006</v>
      </c>
    </row>
    <row r="3807" spans="1:7" ht="15">
      <c r="A3807" s="334" t="s">
        <v>6110</v>
      </c>
      <c r="B3807" s="334" t="s">
        <v>6111</v>
      </c>
      <c r="C3807" s="218"/>
      <c r="D3807" s="218"/>
      <c r="E3807" s="334" t="s">
        <v>173</v>
      </c>
      <c r="F3807" s="306">
        <f t="shared" si="59"/>
        <v>2796.1652039999999</v>
      </c>
      <c r="G3807" s="335">
        <v>66.92</v>
      </c>
    </row>
    <row r="3808" spans="1:7" ht="15">
      <c r="A3808" s="334" t="s">
        <v>6112</v>
      </c>
      <c r="B3808" s="334" t="s">
        <v>6113</v>
      </c>
      <c r="C3808" s="218"/>
      <c r="D3808" s="218"/>
      <c r="E3808" s="334" t="s">
        <v>173</v>
      </c>
      <c r="F3808" s="306">
        <f t="shared" si="59"/>
        <v>2841.2915999999996</v>
      </c>
      <c r="G3808" s="335">
        <v>68</v>
      </c>
    </row>
    <row r="3809" spans="1:7" ht="15">
      <c r="A3809" s="334" t="s">
        <v>6114</v>
      </c>
      <c r="B3809" s="334" t="s">
        <v>6115</v>
      </c>
      <c r="C3809" s="218"/>
      <c r="D3809" s="218"/>
      <c r="E3809" s="334" t="s">
        <v>173</v>
      </c>
      <c r="F3809" s="306">
        <f t="shared" si="59"/>
        <v>2164.8134970000001</v>
      </c>
      <c r="G3809" s="335">
        <v>51.81</v>
      </c>
    </row>
    <row r="3810" spans="1:7" ht="15">
      <c r="A3810" s="334" t="s">
        <v>6116</v>
      </c>
      <c r="B3810" s="334" t="s">
        <v>6117</v>
      </c>
      <c r="C3810" s="218"/>
      <c r="D3810" s="218"/>
      <c r="E3810" s="334" t="s">
        <v>173</v>
      </c>
      <c r="F3810" s="306">
        <f t="shared" si="59"/>
        <v>2366.6287679999996</v>
      </c>
      <c r="G3810" s="335">
        <v>56.64</v>
      </c>
    </row>
    <row r="3811" spans="1:7" ht="15">
      <c r="A3811" s="334" t="s">
        <v>6118</v>
      </c>
      <c r="B3811" s="334" t="s">
        <v>6119</v>
      </c>
      <c r="C3811" s="218"/>
      <c r="D3811" s="218"/>
      <c r="E3811" s="334" t="s">
        <v>173</v>
      </c>
      <c r="F3811" s="306">
        <f t="shared" si="59"/>
        <v>2345.7369179999996</v>
      </c>
      <c r="G3811" s="335">
        <v>56.14</v>
      </c>
    </row>
    <row r="3812" spans="1:7" ht="15">
      <c r="A3812" s="334" t="s">
        <v>6120</v>
      </c>
      <c r="B3812" s="334" t="s">
        <v>6121</v>
      </c>
      <c r="C3812" s="218"/>
      <c r="D3812" s="218"/>
      <c r="E3812" s="334" t="s">
        <v>173</v>
      </c>
      <c r="F3812" s="306">
        <f t="shared" si="59"/>
        <v>2446.8534719999998</v>
      </c>
      <c r="G3812" s="335">
        <v>58.56</v>
      </c>
    </row>
    <row r="3813" spans="1:7" ht="15">
      <c r="A3813" s="334" t="s">
        <v>6122</v>
      </c>
      <c r="B3813" s="334" t="s">
        <v>6123</v>
      </c>
      <c r="C3813" s="218"/>
      <c r="D3813" s="218"/>
      <c r="E3813" s="334" t="s">
        <v>173</v>
      </c>
      <c r="F3813" s="306">
        <f t="shared" si="59"/>
        <v>11378.537183999999</v>
      </c>
      <c r="G3813" s="335">
        <v>272.32</v>
      </c>
    </row>
    <row r="3814" spans="1:7" ht="15">
      <c r="A3814" s="334" t="s">
        <v>6124</v>
      </c>
      <c r="B3814" s="334" t="s">
        <v>6125</v>
      </c>
      <c r="C3814" s="218"/>
      <c r="D3814" s="218"/>
      <c r="E3814" s="334" t="s">
        <v>173</v>
      </c>
      <c r="F3814" s="306">
        <f t="shared" si="59"/>
        <v>10477.262774999999</v>
      </c>
      <c r="G3814" s="335">
        <v>250.75</v>
      </c>
    </row>
    <row r="3815" spans="1:7" ht="15">
      <c r="A3815" s="334" t="s">
        <v>6126</v>
      </c>
      <c r="B3815" s="334" t="s">
        <v>6127</v>
      </c>
      <c r="C3815" s="218"/>
      <c r="D3815" s="218"/>
      <c r="E3815" s="334" t="s">
        <v>173</v>
      </c>
      <c r="F3815" s="306">
        <f t="shared" si="59"/>
        <v>11482.578597</v>
      </c>
      <c r="G3815" s="335">
        <v>274.81</v>
      </c>
    </row>
    <row r="3816" spans="1:7" ht="15">
      <c r="A3816" s="334" t="s">
        <v>6128</v>
      </c>
      <c r="B3816" s="334" t="s">
        <v>6129</v>
      </c>
      <c r="C3816" s="218"/>
      <c r="D3816" s="218"/>
      <c r="E3816" s="334" t="s">
        <v>173</v>
      </c>
      <c r="F3816" s="306">
        <f t="shared" si="59"/>
        <v>9386.708204999999</v>
      </c>
      <c r="G3816" s="335">
        <v>224.65</v>
      </c>
    </row>
    <row r="3817" spans="1:7" ht="15">
      <c r="A3817" s="334" t="s">
        <v>6130</v>
      </c>
      <c r="B3817" s="334" t="s">
        <v>6131</v>
      </c>
      <c r="C3817" s="218"/>
      <c r="D3817" s="218"/>
      <c r="E3817" s="334" t="s">
        <v>173</v>
      </c>
      <c r="F3817" s="306">
        <f t="shared" si="59"/>
        <v>9972.0978419999992</v>
      </c>
      <c r="G3817" s="335">
        <v>238.66</v>
      </c>
    </row>
    <row r="3818" spans="1:7" ht="15">
      <c r="A3818" s="334" t="s">
        <v>6132</v>
      </c>
      <c r="B3818" s="334" t="s">
        <v>6133</v>
      </c>
      <c r="C3818" s="218"/>
      <c r="D3818" s="218"/>
      <c r="E3818" s="334" t="s">
        <v>173</v>
      </c>
      <c r="F3818" s="306">
        <f t="shared" si="59"/>
        <v>8389.7491229999996</v>
      </c>
      <c r="G3818" s="335">
        <v>200.79</v>
      </c>
    </row>
    <row r="3819" spans="1:7" ht="15">
      <c r="A3819" s="334" t="s">
        <v>6134</v>
      </c>
      <c r="B3819" s="334" t="s">
        <v>6135</v>
      </c>
      <c r="C3819" s="218"/>
      <c r="D3819" s="218"/>
      <c r="E3819" s="334" t="s">
        <v>173</v>
      </c>
      <c r="F3819" s="306">
        <f t="shared" si="59"/>
        <v>7782.6319619999986</v>
      </c>
      <c r="G3819" s="335">
        <v>186.26</v>
      </c>
    </row>
    <row r="3820" spans="1:7" ht="15">
      <c r="A3820" s="334" t="s">
        <v>6136</v>
      </c>
      <c r="B3820" s="334" t="s">
        <v>6137</v>
      </c>
      <c r="C3820" s="218"/>
      <c r="D3820" s="218"/>
      <c r="E3820" s="334" t="s">
        <v>173</v>
      </c>
      <c r="F3820" s="306">
        <f t="shared" si="59"/>
        <v>2207.8507079999999</v>
      </c>
      <c r="G3820" s="335">
        <v>52.84</v>
      </c>
    </row>
    <row r="3821" spans="1:7" ht="15">
      <c r="A3821" s="334" t="s">
        <v>6138</v>
      </c>
      <c r="B3821" s="334" t="s">
        <v>6139</v>
      </c>
      <c r="C3821" s="218"/>
      <c r="D3821" s="218"/>
      <c r="E3821" s="334" t="s">
        <v>173</v>
      </c>
      <c r="F3821" s="306">
        <f t="shared" si="59"/>
        <v>2105.4806429999999</v>
      </c>
      <c r="G3821" s="335">
        <v>50.39</v>
      </c>
    </row>
    <row r="3822" spans="1:7" ht="15">
      <c r="A3822" s="334" t="s">
        <v>6140</v>
      </c>
      <c r="B3822" s="334" t="s">
        <v>6141</v>
      </c>
      <c r="C3822" s="218"/>
      <c r="D3822" s="218"/>
      <c r="E3822" s="334" t="s">
        <v>173</v>
      </c>
      <c r="F3822" s="306">
        <f t="shared" si="59"/>
        <v>3157.1763719999999</v>
      </c>
      <c r="G3822" s="335">
        <v>75.56</v>
      </c>
    </row>
    <row r="3823" spans="1:7" ht="15">
      <c r="A3823" s="334" t="s">
        <v>6142</v>
      </c>
      <c r="B3823" s="334" t="s">
        <v>6143</v>
      </c>
      <c r="C3823" s="218"/>
      <c r="D3823" s="218"/>
      <c r="E3823" s="334" t="s">
        <v>173</v>
      </c>
      <c r="F3823" s="306">
        <f t="shared" si="59"/>
        <v>2719.7010329999998</v>
      </c>
      <c r="G3823" s="335">
        <v>65.09</v>
      </c>
    </row>
    <row r="3824" spans="1:7" ht="15">
      <c r="A3824" s="334" t="s">
        <v>6144</v>
      </c>
      <c r="B3824" s="334" t="s">
        <v>6145</v>
      </c>
      <c r="C3824" s="218"/>
      <c r="D3824" s="218"/>
      <c r="E3824" s="334" t="s">
        <v>173</v>
      </c>
      <c r="F3824" s="306">
        <f t="shared" si="59"/>
        <v>3090.7402889999998</v>
      </c>
      <c r="G3824" s="335">
        <v>73.97</v>
      </c>
    </row>
    <row r="3825" spans="1:7" ht="15">
      <c r="A3825" s="334" t="s">
        <v>6146</v>
      </c>
      <c r="B3825" s="334" t="s">
        <v>6147</v>
      </c>
      <c r="C3825" s="218"/>
      <c r="D3825" s="218"/>
      <c r="E3825" s="334" t="s">
        <v>173</v>
      </c>
      <c r="F3825" s="306">
        <f t="shared" si="59"/>
        <v>3231.1335209999997</v>
      </c>
      <c r="G3825" s="335">
        <v>77.33</v>
      </c>
    </row>
    <row r="3826" spans="1:7" ht="15">
      <c r="A3826" s="334" t="s">
        <v>6148</v>
      </c>
      <c r="B3826" s="334" t="s">
        <v>6149</v>
      </c>
      <c r="C3826" s="218"/>
      <c r="D3826" s="218"/>
      <c r="E3826" s="334" t="s">
        <v>173</v>
      </c>
      <c r="F3826" s="306">
        <f t="shared" si="59"/>
        <v>2791.5689969999999</v>
      </c>
      <c r="G3826" s="335">
        <v>66.81</v>
      </c>
    </row>
    <row r="3827" spans="1:7" ht="15">
      <c r="A3827" s="334" t="s">
        <v>6150</v>
      </c>
      <c r="B3827" s="334" t="s">
        <v>6151</v>
      </c>
      <c r="C3827" s="218"/>
      <c r="D3827" s="218"/>
      <c r="E3827" s="334" t="s">
        <v>173</v>
      </c>
      <c r="F3827" s="306">
        <f t="shared" si="59"/>
        <v>2753.9636669999995</v>
      </c>
      <c r="G3827" s="335">
        <v>65.91</v>
      </c>
    </row>
    <row r="3828" spans="1:7" ht="15">
      <c r="A3828" s="334" t="s">
        <v>6152</v>
      </c>
      <c r="B3828" s="334" t="s">
        <v>6153</v>
      </c>
      <c r="C3828" s="218"/>
      <c r="D3828" s="218"/>
      <c r="E3828" s="334" t="s">
        <v>173</v>
      </c>
      <c r="F3828" s="306">
        <f t="shared" si="59"/>
        <v>2753.9636669999995</v>
      </c>
      <c r="G3828" s="335">
        <v>65.91</v>
      </c>
    </row>
    <row r="3829" spans="1:7" ht="15">
      <c r="A3829" s="334" t="s">
        <v>6154</v>
      </c>
      <c r="B3829" s="334" t="s">
        <v>6155</v>
      </c>
      <c r="C3829" s="218"/>
      <c r="D3829" s="218"/>
      <c r="E3829" s="334" t="s">
        <v>173</v>
      </c>
      <c r="F3829" s="306">
        <f t="shared" si="59"/>
        <v>2753.9636669999995</v>
      </c>
      <c r="G3829" s="335">
        <v>65.91</v>
      </c>
    </row>
    <row r="3830" spans="1:7" ht="15">
      <c r="A3830" s="334" t="s">
        <v>6156</v>
      </c>
      <c r="B3830" s="334" t="s">
        <v>6157</v>
      </c>
      <c r="C3830" s="218"/>
      <c r="D3830" s="218"/>
      <c r="E3830" s="334" t="s">
        <v>173</v>
      </c>
      <c r="F3830" s="306">
        <f t="shared" si="59"/>
        <v>2753.9636669999995</v>
      </c>
      <c r="G3830" s="335">
        <v>65.91</v>
      </c>
    </row>
    <row r="3831" spans="1:7" ht="15">
      <c r="A3831" s="334" t="s">
        <v>6158</v>
      </c>
      <c r="B3831" s="334" t="s">
        <v>6159</v>
      </c>
      <c r="C3831" s="218"/>
      <c r="D3831" s="218"/>
      <c r="E3831" s="334" t="s">
        <v>173</v>
      </c>
      <c r="F3831" s="306">
        <f t="shared" si="59"/>
        <v>3213.5843669999995</v>
      </c>
      <c r="G3831" s="335">
        <v>76.91</v>
      </c>
    </row>
    <row r="3832" spans="1:7" ht="15">
      <c r="A3832" s="334" t="s">
        <v>6160</v>
      </c>
      <c r="B3832" s="334" t="s">
        <v>6161</v>
      </c>
      <c r="C3832" s="218"/>
      <c r="D3832" s="218"/>
      <c r="E3832" s="334" t="s">
        <v>173</v>
      </c>
      <c r="F3832" s="306">
        <f t="shared" si="59"/>
        <v>3213.5843669999995</v>
      </c>
      <c r="G3832" s="335">
        <v>76.91</v>
      </c>
    </row>
    <row r="3833" spans="1:7" ht="15">
      <c r="A3833" s="334" t="s">
        <v>6162</v>
      </c>
      <c r="B3833" s="334" t="s">
        <v>6163</v>
      </c>
      <c r="C3833" s="218"/>
      <c r="D3833" s="218"/>
      <c r="E3833" s="334" t="s">
        <v>173</v>
      </c>
      <c r="F3833" s="306">
        <f t="shared" si="59"/>
        <v>3213.5843669999995</v>
      </c>
      <c r="G3833" s="335">
        <v>76.91</v>
      </c>
    </row>
    <row r="3834" spans="1:7" ht="15">
      <c r="A3834" s="334" t="s">
        <v>6164</v>
      </c>
      <c r="B3834" s="334" t="s">
        <v>6165</v>
      </c>
      <c r="C3834" s="218"/>
      <c r="D3834" s="218"/>
      <c r="E3834" s="334" t="s">
        <v>173</v>
      </c>
      <c r="F3834" s="306">
        <f t="shared" si="59"/>
        <v>3213.5843669999995</v>
      </c>
      <c r="G3834" s="335">
        <v>76.91</v>
      </c>
    </row>
    <row r="3835" spans="1:7" ht="15">
      <c r="A3835" s="334" t="s">
        <v>6166</v>
      </c>
      <c r="B3835" s="334" t="s">
        <v>6167</v>
      </c>
      <c r="C3835" s="218"/>
      <c r="D3835" s="218"/>
      <c r="E3835" s="334" t="s">
        <v>173</v>
      </c>
      <c r="F3835" s="306">
        <f t="shared" si="59"/>
        <v>2366.6287679999996</v>
      </c>
      <c r="G3835" s="335">
        <v>56.64</v>
      </c>
    </row>
    <row r="3836" spans="1:7" ht="15">
      <c r="A3836" s="334" t="s">
        <v>6168</v>
      </c>
      <c r="B3836" s="334" t="s">
        <v>6169</v>
      </c>
      <c r="C3836" s="218"/>
      <c r="D3836" s="218"/>
      <c r="E3836" s="334" t="s">
        <v>173</v>
      </c>
      <c r="F3836" s="306">
        <f t="shared" si="59"/>
        <v>2791.5689969999999</v>
      </c>
      <c r="G3836" s="335">
        <v>66.81</v>
      </c>
    </row>
    <row r="3837" spans="1:7" ht="15">
      <c r="A3837" s="334" t="s">
        <v>6170</v>
      </c>
      <c r="B3837" s="334" t="s">
        <v>6171</v>
      </c>
      <c r="C3837" s="218"/>
      <c r="D3837" s="218"/>
      <c r="E3837" s="334" t="s">
        <v>173</v>
      </c>
      <c r="F3837" s="306">
        <f t="shared" si="59"/>
        <v>2791.5689969999999</v>
      </c>
      <c r="G3837" s="335">
        <v>66.81</v>
      </c>
    </row>
    <row r="3838" spans="1:7" ht="15">
      <c r="A3838" s="334" t="s">
        <v>6172</v>
      </c>
      <c r="B3838" s="334" t="s">
        <v>6173</v>
      </c>
      <c r="C3838" s="218"/>
      <c r="D3838" s="218"/>
      <c r="E3838" s="334" t="s">
        <v>173</v>
      </c>
      <c r="F3838" s="306">
        <f t="shared" si="59"/>
        <v>2791.5689969999999</v>
      </c>
      <c r="G3838" s="335">
        <v>66.81</v>
      </c>
    </row>
    <row r="3839" spans="1:7" ht="15">
      <c r="A3839" s="334" t="s">
        <v>6174</v>
      </c>
      <c r="B3839" s="334" t="s">
        <v>6175</v>
      </c>
      <c r="C3839" s="218"/>
      <c r="D3839" s="218"/>
      <c r="E3839" s="334" t="s">
        <v>173</v>
      </c>
      <c r="F3839" s="306">
        <f t="shared" si="59"/>
        <v>2719.7010329999998</v>
      </c>
      <c r="G3839" s="335">
        <v>65.09</v>
      </c>
    </row>
    <row r="3840" spans="1:7" ht="15">
      <c r="A3840" s="334" t="s">
        <v>6176</v>
      </c>
      <c r="B3840" s="334" t="s">
        <v>6177</v>
      </c>
      <c r="C3840" s="218"/>
      <c r="D3840" s="218"/>
      <c r="E3840" s="334" t="s">
        <v>173</v>
      </c>
      <c r="F3840" s="306">
        <f t="shared" si="59"/>
        <v>3231.1335209999997</v>
      </c>
      <c r="G3840" s="335">
        <v>77.33</v>
      </c>
    </row>
    <row r="3841" spans="1:7" ht="15">
      <c r="A3841" s="334" t="s">
        <v>6178</v>
      </c>
      <c r="B3841" s="334" t="s">
        <v>6179</v>
      </c>
      <c r="C3841" s="218"/>
      <c r="D3841" s="218"/>
      <c r="E3841" s="334" t="s">
        <v>173</v>
      </c>
      <c r="F3841" s="306">
        <f t="shared" si="59"/>
        <v>3413.3104529999996</v>
      </c>
      <c r="G3841" s="335">
        <v>81.69</v>
      </c>
    </row>
    <row r="3842" spans="1:7" ht="15">
      <c r="A3842" s="334" t="s">
        <v>6180</v>
      </c>
      <c r="B3842" s="334" t="s">
        <v>6181</v>
      </c>
      <c r="C3842" s="218"/>
      <c r="D3842" s="218"/>
      <c r="E3842" s="334" t="s">
        <v>173</v>
      </c>
      <c r="F3842" s="306">
        <f t="shared" si="59"/>
        <v>3446.7374129999994</v>
      </c>
      <c r="G3842" s="335">
        <v>82.49</v>
      </c>
    </row>
    <row r="3843" spans="1:7" ht="15">
      <c r="A3843" s="334" t="s">
        <v>6182</v>
      </c>
      <c r="B3843" s="334" t="s">
        <v>6183</v>
      </c>
      <c r="C3843" s="218"/>
      <c r="D3843" s="218"/>
      <c r="E3843" s="334" t="s">
        <v>173</v>
      </c>
      <c r="F3843" s="306">
        <f t="shared" si="59"/>
        <v>2941.5724799999998</v>
      </c>
      <c r="G3843" s="335">
        <v>70.400000000000006</v>
      </c>
    </row>
    <row r="3844" spans="1:7" ht="15">
      <c r="A3844" s="334" t="s">
        <v>6184</v>
      </c>
      <c r="B3844" s="334" t="s">
        <v>6185</v>
      </c>
      <c r="C3844" s="218"/>
      <c r="D3844" s="218"/>
      <c r="E3844" s="334" t="s">
        <v>173</v>
      </c>
      <c r="F3844" s="306">
        <f t="shared" ref="F3844:F3907" si="60">G3844*$G$1</f>
        <v>3082.3835489999997</v>
      </c>
      <c r="G3844" s="335">
        <v>73.77</v>
      </c>
    </row>
    <row r="3845" spans="1:7" ht="15">
      <c r="A3845" s="334" t="s">
        <v>22795</v>
      </c>
      <c r="B3845" s="334" t="s">
        <v>22796</v>
      </c>
      <c r="C3845" s="218"/>
      <c r="D3845" s="218"/>
      <c r="E3845" s="334" t="s">
        <v>173</v>
      </c>
      <c r="F3845" s="306">
        <f t="shared" si="60"/>
        <v>3142.5520769999994</v>
      </c>
      <c r="G3845" s="335">
        <v>75.209999999999994</v>
      </c>
    </row>
    <row r="3846" spans="1:7" ht="15">
      <c r="A3846" s="334" t="s">
        <v>22797</v>
      </c>
      <c r="B3846" s="334" t="s">
        <v>22798</v>
      </c>
      <c r="C3846" s="218"/>
      <c r="D3846" s="218"/>
      <c r="E3846" s="334" t="s">
        <v>173</v>
      </c>
      <c r="F3846" s="306">
        <f t="shared" si="60"/>
        <v>3170.1293189999997</v>
      </c>
      <c r="G3846" s="335">
        <v>75.87</v>
      </c>
    </row>
    <row r="3847" spans="1:7" ht="15">
      <c r="A3847" s="334" t="s">
        <v>22799</v>
      </c>
      <c r="B3847" s="334" t="s">
        <v>22800</v>
      </c>
      <c r="C3847" s="218"/>
      <c r="D3847" s="218"/>
      <c r="E3847" s="334" t="s">
        <v>173</v>
      </c>
      <c r="F3847" s="306">
        <f t="shared" si="60"/>
        <v>2870.1223529999997</v>
      </c>
      <c r="G3847" s="335">
        <v>68.69</v>
      </c>
    </row>
    <row r="3848" spans="1:7" ht="15">
      <c r="A3848" s="334" t="s">
        <v>22801</v>
      </c>
      <c r="B3848" s="334" t="s">
        <v>22802</v>
      </c>
      <c r="C3848" s="218"/>
      <c r="D3848" s="218"/>
      <c r="E3848" s="334" t="s">
        <v>173</v>
      </c>
      <c r="F3848" s="306">
        <f t="shared" si="60"/>
        <v>3137.1201959999999</v>
      </c>
      <c r="G3848" s="335">
        <v>75.08</v>
      </c>
    </row>
    <row r="3849" spans="1:7" ht="15">
      <c r="A3849" s="334" t="s">
        <v>6186</v>
      </c>
      <c r="B3849" s="334" t="s">
        <v>6187</v>
      </c>
      <c r="C3849" s="218"/>
      <c r="D3849" s="218"/>
      <c r="E3849" s="334" t="s">
        <v>173</v>
      </c>
      <c r="F3849" s="306">
        <f t="shared" si="60"/>
        <v>1990.5754679999998</v>
      </c>
      <c r="G3849" s="335">
        <v>47.64</v>
      </c>
    </row>
    <row r="3850" spans="1:7" ht="15">
      <c r="A3850" s="334" t="s">
        <v>6188</v>
      </c>
      <c r="B3850" s="334" t="s">
        <v>6189</v>
      </c>
      <c r="C3850" s="218"/>
      <c r="D3850" s="218"/>
      <c r="E3850" s="334" t="s">
        <v>173</v>
      </c>
      <c r="F3850" s="306">
        <f t="shared" si="60"/>
        <v>1722.3241139999998</v>
      </c>
      <c r="G3850" s="335">
        <v>41.22</v>
      </c>
    </row>
    <row r="3851" spans="1:7" ht="15">
      <c r="A3851" s="334" t="s">
        <v>6190</v>
      </c>
      <c r="B3851" s="334" t="s">
        <v>6191</v>
      </c>
      <c r="C3851" s="218"/>
      <c r="D3851" s="218"/>
      <c r="E3851" s="334" t="s">
        <v>173</v>
      </c>
      <c r="F3851" s="306">
        <f t="shared" si="60"/>
        <v>2133.4757219999997</v>
      </c>
      <c r="G3851" s="335">
        <v>51.06</v>
      </c>
    </row>
    <row r="3852" spans="1:7" ht="15">
      <c r="A3852" s="334" t="s">
        <v>6192</v>
      </c>
      <c r="B3852" s="334" t="s">
        <v>6193</v>
      </c>
      <c r="C3852" s="218"/>
      <c r="D3852" s="218"/>
      <c r="E3852" s="334" t="s">
        <v>173</v>
      </c>
      <c r="F3852" s="306">
        <f t="shared" si="60"/>
        <v>2060.3542469999998</v>
      </c>
      <c r="G3852" s="335">
        <v>49.31</v>
      </c>
    </row>
    <row r="3853" spans="1:7" ht="15">
      <c r="A3853" s="334" t="s">
        <v>6194</v>
      </c>
      <c r="B3853" s="334" t="s">
        <v>6195</v>
      </c>
      <c r="C3853" s="218"/>
      <c r="D3853" s="218"/>
      <c r="E3853" s="334" t="s">
        <v>173</v>
      </c>
      <c r="F3853" s="306">
        <f t="shared" si="60"/>
        <v>2055.3402029999997</v>
      </c>
      <c r="G3853" s="335">
        <v>49.19</v>
      </c>
    </row>
    <row r="3854" spans="1:7" ht="15">
      <c r="A3854" s="334" t="s">
        <v>6196</v>
      </c>
      <c r="B3854" s="334" t="s">
        <v>6197</v>
      </c>
      <c r="C3854" s="218"/>
      <c r="D3854" s="218"/>
      <c r="E3854" s="334" t="s">
        <v>173</v>
      </c>
      <c r="F3854" s="306">
        <f t="shared" si="60"/>
        <v>2019.4062209999997</v>
      </c>
      <c r="G3854" s="335">
        <v>48.33</v>
      </c>
    </row>
    <row r="3855" spans="1:7" ht="15">
      <c r="A3855" s="334" t="s">
        <v>6198</v>
      </c>
      <c r="B3855" s="334" t="s">
        <v>6199</v>
      </c>
      <c r="C3855" s="218"/>
      <c r="D3855" s="218"/>
      <c r="E3855" s="334" t="s">
        <v>173</v>
      </c>
      <c r="F3855" s="306">
        <f t="shared" si="60"/>
        <v>2408.412468</v>
      </c>
      <c r="G3855" s="335">
        <v>57.64</v>
      </c>
    </row>
    <row r="3856" spans="1:7" ht="15">
      <c r="A3856" s="334" t="s">
        <v>6200</v>
      </c>
      <c r="B3856" s="334" t="s">
        <v>6201</v>
      </c>
      <c r="C3856" s="218"/>
      <c r="D3856" s="218"/>
      <c r="E3856" s="334" t="s">
        <v>173</v>
      </c>
      <c r="F3856" s="306">
        <f t="shared" si="60"/>
        <v>2270.5262579999999</v>
      </c>
      <c r="G3856" s="335">
        <v>54.34</v>
      </c>
    </row>
    <row r="3857" spans="1:7" ht="15">
      <c r="A3857" s="334" t="s">
        <v>6202</v>
      </c>
      <c r="B3857" s="334" t="s">
        <v>6203</v>
      </c>
      <c r="C3857" s="218"/>
      <c r="D3857" s="218"/>
      <c r="E3857" s="334" t="s">
        <v>173</v>
      </c>
      <c r="F3857" s="306">
        <f t="shared" si="60"/>
        <v>2519.9749469999997</v>
      </c>
      <c r="G3857" s="335">
        <v>60.31</v>
      </c>
    </row>
    <row r="3858" spans="1:7" ht="15">
      <c r="A3858" s="334" t="s">
        <v>6204</v>
      </c>
      <c r="B3858" s="334" t="s">
        <v>6205</v>
      </c>
      <c r="C3858" s="218"/>
      <c r="D3858" s="218"/>
      <c r="E3858" s="334" t="s">
        <v>173</v>
      </c>
      <c r="F3858" s="306">
        <f t="shared" si="60"/>
        <v>2299.7748479999996</v>
      </c>
      <c r="G3858" s="335">
        <v>55.04</v>
      </c>
    </row>
    <row r="3859" spans="1:7" ht="15">
      <c r="A3859" s="334" t="s">
        <v>6206</v>
      </c>
      <c r="B3859" s="334" t="s">
        <v>6207</v>
      </c>
      <c r="C3859" s="218"/>
      <c r="D3859" s="218"/>
      <c r="E3859" s="334" t="s">
        <v>173</v>
      </c>
      <c r="F3859" s="306">
        <f t="shared" si="60"/>
        <v>2172.7523999999999</v>
      </c>
      <c r="G3859" s="335">
        <v>52</v>
      </c>
    </row>
    <row r="3860" spans="1:7" ht="15">
      <c r="A3860" s="334" t="s">
        <v>6208</v>
      </c>
      <c r="B3860" s="334" t="s">
        <v>6209</v>
      </c>
      <c r="C3860" s="218"/>
      <c r="D3860" s="218"/>
      <c r="E3860" s="334" t="s">
        <v>173</v>
      </c>
      <c r="F3860" s="306">
        <f t="shared" si="60"/>
        <v>2309.802936</v>
      </c>
      <c r="G3860" s="335">
        <v>55.28</v>
      </c>
    </row>
    <row r="3861" spans="1:7" ht="15">
      <c r="A3861" s="334" t="s">
        <v>6210</v>
      </c>
      <c r="B3861" s="334" t="s">
        <v>6211</v>
      </c>
      <c r="C3861" s="218"/>
      <c r="D3861" s="218"/>
      <c r="E3861" s="334" t="s">
        <v>173</v>
      </c>
      <c r="F3861" s="306">
        <f t="shared" si="60"/>
        <v>1584.0200669999997</v>
      </c>
      <c r="G3861" s="335">
        <v>37.909999999999997</v>
      </c>
    </row>
    <row r="3862" spans="1:7" ht="15">
      <c r="A3862" s="334" t="s">
        <v>6212</v>
      </c>
      <c r="B3862" s="334" t="s">
        <v>6213</v>
      </c>
      <c r="C3862" s="218"/>
      <c r="D3862" s="218"/>
      <c r="E3862" s="334" t="s">
        <v>173</v>
      </c>
      <c r="F3862" s="306">
        <f t="shared" si="60"/>
        <v>2182.3626509999995</v>
      </c>
      <c r="G3862" s="335">
        <v>52.23</v>
      </c>
    </row>
    <row r="3863" spans="1:7" ht="15">
      <c r="A3863" s="334" t="s">
        <v>6214</v>
      </c>
      <c r="B3863" s="334" t="s">
        <v>6215</v>
      </c>
      <c r="C3863" s="218"/>
      <c r="D3863" s="218"/>
      <c r="E3863" s="334" t="s">
        <v>173</v>
      </c>
      <c r="F3863" s="306">
        <f t="shared" si="60"/>
        <v>1840.1541479999999</v>
      </c>
      <c r="G3863" s="335">
        <v>44.04</v>
      </c>
    </row>
    <row r="3864" spans="1:7" ht="15">
      <c r="A3864" s="334" t="s">
        <v>6216</v>
      </c>
      <c r="B3864" s="334" t="s">
        <v>6217</v>
      </c>
      <c r="C3864" s="218"/>
      <c r="D3864" s="218"/>
      <c r="E3864" s="334" t="s">
        <v>173</v>
      </c>
      <c r="F3864" s="306">
        <f t="shared" si="60"/>
        <v>1882.773522</v>
      </c>
      <c r="G3864" s="335">
        <v>45.06</v>
      </c>
    </row>
    <row r="3865" spans="1:7" ht="15">
      <c r="A3865" s="334" t="s">
        <v>6218</v>
      </c>
      <c r="B3865" s="334" t="s">
        <v>6219</v>
      </c>
      <c r="C3865" s="218"/>
      <c r="D3865" s="218"/>
      <c r="E3865" s="334" t="s">
        <v>173</v>
      </c>
      <c r="F3865" s="306">
        <f t="shared" si="60"/>
        <v>2016.0635249999998</v>
      </c>
      <c r="G3865" s="335">
        <v>48.25</v>
      </c>
    </row>
    <row r="3866" spans="1:7" ht="15">
      <c r="A3866" s="334" t="s">
        <v>6220</v>
      </c>
      <c r="B3866" s="334" t="s">
        <v>6221</v>
      </c>
      <c r="C3866" s="218"/>
      <c r="D3866" s="218"/>
      <c r="E3866" s="334" t="s">
        <v>173</v>
      </c>
      <c r="F3866" s="306">
        <f t="shared" si="60"/>
        <v>1696.4182199999998</v>
      </c>
      <c r="G3866" s="335">
        <v>40.6</v>
      </c>
    </row>
    <row r="3867" spans="1:7" ht="15">
      <c r="A3867" s="334" t="s">
        <v>6222</v>
      </c>
      <c r="B3867" s="334" t="s">
        <v>6223</v>
      </c>
      <c r="C3867" s="218"/>
      <c r="D3867" s="218"/>
      <c r="E3867" s="334" t="s">
        <v>173</v>
      </c>
      <c r="F3867" s="306">
        <f t="shared" si="60"/>
        <v>1927.4820809999999</v>
      </c>
      <c r="G3867" s="335">
        <v>46.13</v>
      </c>
    </row>
    <row r="3868" spans="1:7" ht="15">
      <c r="A3868" s="334" t="s">
        <v>6224</v>
      </c>
      <c r="B3868" s="334" t="s">
        <v>6225</v>
      </c>
      <c r="C3868" s="218"/>
      <c r="D3868" s="218"/>
      <c r="E3868" s="334" t="s">
        <v>173</v>
      </c>
      <c r="F3868" s="306">
        <f t="shared" si="60"/>
        <v>2050.7439959999997</v>
      </c>
      <c r="G3868" s="335">
        <v>49.08</v>
      </c>
    </row>
    <row r="3869" spans="1:7" ht="15">
      <c r="A3869" s="334" t="s">
        <v>6226</v>
      </c>
      <c r="B3869" s="334" t="s">
        <v>6227</v>
      </c>
      <c r="C3869" s="218"/>
      <c r="D3869" s="218"/>
      <c r="E3869" s="334" t="s">
        <v>173</v>
      </c>
      <c r="F3869" s="306">
        <f t="shared" si="60"/>
        <v>1309.0833209999998</v>
      </c>
      <c r="G3869" s="335">
        <v>31.33</v>
      </c>
    </row>
    <row r="3870" spans="1:7" ht="15">
      <c r="A3870" s="334" t="s">
        <v>6228</v>
      </c>
      <c r="B3870" s="334" t="s">
        <v>6229</v>
      </c>
      <c r="C3870" s="218"/>
      <c r="D3870" s="218"/>
      <c r="E3870" s="334" t="s">
        <v>173</v>
      </c>
      <c r="F3870" s="306">
        <f t="shared" si="60"/>
        <v>1378.0264259999997</v>
      </c>
      <c r="G3870" s="335">
        <v>32.979999999999997</v>
      </c>
    </row>
    <row r="3871" spans="1:7" ht="15">
      <c r="A3871" s="334" t="s">
        <v>6230</v>
      </c>
      <c r="B3871" s="334" t="s">
        <v>6231</v>
      </c>
      <c r="C3871" s="218"/>
      <c r="D3871" s="218"/>
      <c r="E3871" s="334" t="s">
        <v>173</v>
      </c>
      <c r="F3871" s="306">
        <f t="shared" si="60"/>
        <v>2491.5620309999999</v>
      </c>
      <c r="G3871" s="335">
        <v>59.63</v>
      </c>
    </row>
    <row r="3872" spans="1:7" ht="15">
      <c r="A3872" s="334" t="s">
        <v>6232</v>
      </c>
      <c r="B3872" s="334" t="s">
        <v>6233</v>
      </c>
      <c r="C3872" s="218"/>
      <c r="D3872" s="218"/>
      <c r="E3872" s="334" t="s">
        <v>173</v>
      </c>
      <c r="F3872" s="306">
        <f t="shared" si="60"/>
        <v>2845.8878069999996</v>
      </c>
      <c r="G3872" s="335">
        <v>68.11</v>
      </c>
    </row>
    <row r="3873" spans="1:7" ht="15">
      <c r="A3873" s="334" t="s">
        <v>6234</v>
      </c>
      <c r="B3873" s="334" t="s">
        <v>6235</v>
      </c>
      <c r="C3873" s="218"/>
      <c r="D3873" s="218"/>
      <c r="E3873" s="334" t="s">
        <v>173</v>
      </c>
      <c r="F3873" s="306">
        <f t="shared" si="60"/>
        <v>2722.6258919999996</v>
      </c>
      <c r="G3873" s="335">
        <v>65.16</v>
      </c>
    </row>
    <row r="3874" spans="1:7" ht="15">
      <c r="A3874" s="334" t="s">
        <v>6236</v>
      </c>
      <c r="B3874" s="334" t="s">
        <v>6237</v>
      </c>
      <c r="C3874" s="218"/>
      <c r="D3874" s="218"/>
      <c r="E3874" s="334" t="s">
        <v>173</v>
      </c>
      <c r="F3874" s="306">
        <f t="shared" si="60"/>
        <v>2336.9623409999999</v>
      </c>
      <c r="G3874" s="335">
        <v>55.93</v>
      </c>
    </row>
    <row r="3875" spans="1:7" ht="15">
      <c r="A3875" s="334" t="s">
        <v>6238</v>
      </c>
      <c r="B3875" s="334" t="s">
        <v>6239</v>
      </c>
      <c r="C3875" s="218"/>
      <c r="D3875" s="218"/>
      <c r="E3875" s="334" t="s">
        <v>173</v>
      </c>
      <c r="F3875" s="306">
        <f t="shared" si="60"/>
        <v>2305.206729</v>
      </c>
      <c r="G3875" s="335">
        <v>55.17</v>
      </c>
    </row>
    <row r="3876" spans="1:7" ht="15">
      <c r="A3876" s="334" t="s">
        <v>6240</v>
      </c>
      <c r="B3876" s="334" t="s">
        <v>6241</v>
      </c>
      <c r="C3876" s="218"/>
      <c r="D3876" s="218"/>
      <c r="E3876" s="334" t="s">
        <v>173</v>
      </c>
      <c r="F3876" s="306">
        <f t="shared" si="60"/>
        <v>2522.8998059999999</v>
      </c>
      <c r="G3876" s="335">
        <v>60.38</v>
      </c>
    </row>
    <row r="3877" spans="1:7" ht="15">
      <c r="A3877" s="334" t="s">
        <v>6242</v>
      </c>
      <c r="B3877" s="334" t="s">
        <v>6243</v>
      </c>
      <c r="C3877" s="218"/>
      <c r="D3877" s="218"/>
      <c r="E3877" s="334" t="s">
        <v>173</v>
      </c>
      <c r="F3877" s="306">
        <f t="shared" si="60"/>
        <v>2453.9567009999996</v>
      </c>
      <c r="G3877" s="335">
        <v>58.73</v>
      </c>
    </row>
    <row r="3878" spans="1:7" ht="15">
      <c r="A3878" s="334" t="s">
        <v>6244</v>
      </c>
      <c r="B3878" s="334" t="s">
        <v>6245</v>
      </c>
      <c r="C3878" s="218"/>
      <c r="D3878" s="218"/>
      <c r="E3878" s="334" t="s">
        <v>173</v>
      </c>
      <c r="F3878" s="306">
        <f t="shared" si="60"/>
        <v>2231.6674169999997</v>
      </c>
      <c r="G3878" s="335">
        <v>53.41</v>
      </c>
    </row>
    <row r="3879" spans="1:7" ht="15">
      <c r="A3879" s="334" t="s">
        <v>6246</v>
      </c>
      <c r="B3879" s="334" t="s">
        <v>6247</v>
      </c>
      <c r="C3879" s="218"/>
      <c r="D3879" s="218"/>
      <c r="E3879" s="334" t="s">
        <v>173</v>
      </c>
      <c r="F3879" s="306">
        <f t="shared" si="60"/>
        <v>2053.6688549999999</v>
      </c>
      <c r="G3879" s="335">
        <v>49.15</v>
      </c>
    </row>
    <row r="3880" spans="1:7" ht="15">
      <c r="A3880" s="334" t="s">
        <v>6248</v>
      </c>
      <c r="B3880" s="334" t="s">
        <v>6249</v>
      </c>
      <c r="C3880" s="218"/>
      <c r="D3880" s="218"/>
      <c r="E3880" s="334" t="s">
        <v>173</v>
      </c>
      <c r="F3880" s="306">
        <f t="shared" si="60"/>
        <v>9919.0325429999994</v>
      </c>
      <c r="G3880" s="335">
        <v>237.39</v>
      </c>
    </row>
    <row r="3881" spans="1:7" ht="15">
      <c r="A3881" s="334" t="s">
        <v>6250</v>
      </c>
      <c r="B3881" s="334" t="s">
        <v>6251</v>
      </c>
      <c r="C3881" s="218"/>
      <c r="D3881" s="218"/>
      <c r="E3881" s="334" t="s">
        <v>173</v>
      </c>
      <c r="F3881" s="306">
        <f t="shared" si="60"/>
        <v>2616.0774569999999</v>
      </c>
      <c r="G3881" s="335">
        <v>62.61</v>
      </c>
    </row>
    <row r="3882" spans="1:7" ht="15">
      <c r="A3882" s="334" t="s">
        <v>6252</v>
      </c>
      <c r="B3882" s="334" t="s">
        <v>6253</v>
      </c>
      <c r="C3882" s="218"/>
      <c r="D3882" s="218"/>
      <c r="E3882" s="334" t="s">
        <v>173</v>
      </c>
      <c r="F3882" s="306">
        <f t="shared" si="60"/>
        <v>2692.9594649999999</v>
      </c>
      <c r="G3882" s="335">
        <v>64.45</v>
      </c>
    </row>
    <row r="3883" spans="1:7" ht="15">
      <c r="A3883" s="334" t="s">
        <v>6254</v>
      </c>
      <c r="B3883" s="334" t="s">
        <v>6255</v>
      </c>
      <c r="C3883" s="218"/>
      <c r="D3883" s="218"/>
      <c r="E3883" s="334" t="s">
        <v>173</v>
      </c>
      <c r="F3883" s="306">
        <f t="shared" si="60"/>
        <v>2478.6090839999997</v>
      </c>
      <c r="G3883" s="335">
        <v>59.32</v>
      </c>
    </row>
    <row r="3884" spans="1:7" ht="15">
      <c r="A3884" s="334" t="s">
        <v>6256</v>
      </c>
      <c r="B3884" s="334" t="s">
        <v>6257</v>
      </c>
      <c r="C3884" s="218"/>
      <c r="D3884" s="218"/>
      <c r="E3884" s="334" t="s">
        <v>173</v>
      </c>
      <c r="F3884" s="306">
        <f t="shared" si="60"/>
        <v>2081.2460969999997</v>
      </c>
      <c r="G3884" s="335">
        <v>49.81</v>
      </c>
    </row>
    <row r="3885" spans="1:7" ht="15">
      <c r="A3885" s="334" t="s">
        <v>6258</v>
      </c>
      <c r="B3885" s="334" t="s">
        <v>6259</v>
      </c>
      <c r="C3885" s="218"/>
      <c r="D3885" s="218"/>
      <c r="E3885" s="334" t="s">
        <v>173</v>
      </c>
      <c r="F3885" s="306">
        <f t="shared" si="60"/>
        <v>2673.3211259999998</v>
      </c>
      <c r="G3885" s="335">
        <v>63.98</v>
      </c>
    </row>
    <row r="3886" spans="1:7" ht="15">
      <c r="A3886" s="334" t="s">
        <v>6260</v>
      </c>
      <c r="B3886" s="334" t="s">
        <v>6261</v>
      </c>
      <c r="C3886" s="218"/>
      <c r="D3886" s="218"/>
      <c r="E3886" s="334" t="s">
        <v>173</v>
      </c>
      <c r="F3886" s="306">
        <f t="shared" si="60"/>
        <v>2318.9953499999997</v>
      </c>
      <c r="G3886" s="335">
        <v>55.5</v>
      </c>
    </row>
    <row r="3887" spans="1:7" ht="15">
      <c r="A3887" s="334" t="s">
        <v>6262</v>
      </c>
      <c r="B3887" s="334" t="s">
        <v>6263</v>
      </c>
      <c r="C3887" s="218"/>
      <c r="D3887" s="218"/>
      <c r="E3887" s="334" t="s">
        <v>173</v>
      </c>
      <c r="F3887" s="306">
        <f t="shared" si="60"/>
        <v>3625.5716489999995</v>
      </c>
      <c r="G3887" s="335">
        <v>86.77</v>
      </c>
    </row>
    <row r="3888" spans="1:7" ht="15">
      <c r="A3888" s="334" t="s">
        <v>6264</v>
      </c>
      <c r="B3888" s="334" t="s">
        <v>6265</v>
      </c>
      <c r="C3888" s="218"/>
      <c r="D3888" s="218"/>
      <c r="E3888" s="334" t="s">
        <v>173</v>
      </c>
      <c r="F3888" s="306">
        <f t="shared" si="60"/>
        <v>2597.6926289999997</v>
      </c>
      <c r="G3888" s="335">
        <v>62.17</v>
      </c>
    </row>
    <row r="3889" spans="1:7" ht="15">
      <c r="A3889" s="334" t="s">
        <v>22803</v>
      </c>
      <c r="B3889" s="334" t="s">
        <v>22804</v>
      </c>
      <c r="C3889" s="218"/>
      <c r="D3889" s="218"/>
      <c r="E3889" s="334" t="s">
        <v>173</v>
      </c>
      <c r="F3889" s="306">
        <f t="shared" si="60"/>
        <v>2267.1835619999997</v>
      </c>
      <c r="G3889" s="335">
        <v>54.26</v>
      </c>
    </row>
    <row r="3890" spans="1:7" ht="15">
      <c r="A3890" s="334" t="s">
        <v>22805</v>
      </c>
      <c r="B3890" s="334" t="s">
        <v>22806</v>
      </c>
      <c r="C3890" s="218"/>
      <c r="D3890" s="218"/>
      <c r="E3890" s="334" t="s">
        <v>173</v>
      </c>
      <c r="F3890" s="306">
        <f t="shared" si="60"/>
        <v>2407.5767939999996</v>
      </c>
      <c r="G3890" s="335">
        <v>57.62</v>
      </c>
    </row>
    <row r="3891" spans="1:7" ht="15">
      <c r="A3891" s="334" t="s">
        <v>22807</v>
      </c>
      <c r="B3891" s="334" t="s">
        <v>22808</v>
      </c>
      <c r="C3891" s="218"/>
      <c r="D3891" s="218"/>
      <c r="E3891" s="334" t="s">
        <v>173</v>
      </c>
      <c r="F3891" s="306">
        <f t="shared" si="60"/>
        <v>2542.538145</v>
      </c>
      <c r="G3891" s="335">
        <v>60.85</v>
      </c>
    </row>
    <row r="3892" spans="1:7" ht="15">
      <c r="A3892" s="334" t="s">
        <v>6266</v>
      </c>
      <c r="B3892" s="334" t="s">
        <v>6267</v>
      </c>
      <c r="C3892" s="218"/>
      <c r="D3892" s="218"/>
      <c r="E3892" s="334" t="s">
        <v>173</v>
      </c>
      <c r="F3892" s="306">
        <f t="shared" si="60"/>
        <v>1882.773522</v>
      </c>
      <c r="G3892" s="335">
        <v>45.06</v>
      </c>
    </row>
    <row r="3893" spans="1:7" ht="15">
      <c r="A3893" s="334" t="s">
        <v>6268</v>
      </c>
      <c r="B3893" s="334" t="s">
        <v>6269</v>
      </c>
      <c r="C3893" s="218"/>
      <c r="D3893" s="218"/>
      <c r="E3893" s="334" t="s">
        <v>173</v>
      </c>
      <c r="F3893" s="306">
        <f t="shared" si="60"/>
        <v>1996.4251859999999</v>
      </c>
      <c r="G3893" s="335">
        <v>47.78</v>
      </c>
    </row>
    <row r="3894" spans="1:7" ht="15">
      <c r="A3894" s="334" t="s">
        <v>6270</v>
      </c>
      <c r="B3894" s="334" t="s">
        <v>6271</v>
      </c>
      <c r="C3894" s="218"/>
      <c r="D3894" s="218"/>
      <c r="E3894" s="334" t="s">
        <v>173</v>
      </c>
      <c r="F3894" s="306">
        <f t="shared" si="60"/>
        <v>1996.4251859999999</v>
      </c>
      <c r="G3894" s="335">
        <v>47.78</v>
      </c>
    </row>
    <row r="3895" spans="1:7" ht="15">
      <c r="A3895" s="334" t="s">
        <v>6272</v>
      </c>
      <c r="B3895" s="334" t="s">
        <v>6273</v>
      </c>
      <c r="C3895" s="218"/>
      <c r="D3895" s="218"/>
      <c r="E3895" s="334" t="s">
        <v>173</v>
      </c>
      <c r="F3895" s="306">
        <f t="shared" si="60"/>
        <v>1996.4251859999999</v>
      </c>
      <c r="G3895" s="335">
        <v>47.78</v>
      </c>
    </row>
    <row r="3896" spans="1:7" ht="15">
      <c r="A3896" s="334" t="s">
        <v>6274</v>
      </c>
      <c r="B3896" s="334" t="s">
        <v>6275</v>
      </c>
      <c r="C3896" s="218"/>
      <c r="D3896" s="218"/>
      <c r="E3896" s="334" t="s">
        <v>173</v>
      </c>
      <c r="F3896" s="306">
        <f t="shared" si="60"/>
        <v>1996.4251859999999</v>
      </c>
      <c r="G3896" s="335">
        <v>47.78</v>
      </c>
    </row>
    <row r="3897" spans="1:7" ht="15">
      <c r="A3897" s="334" t="s">
        <v>6276</v>
      </c>
      <c r="B3897" s="334" t="s">
        <v>6277</v>
      </c>
      <c r="C3897" s="218"/>
      <c r="D3897" s="218"/>
      <c r="E3897" s="334" t="s">
        <v>173</v>
      </c>
      <c r="F3897" s="306">
        <f t="shared" si="60"/>
        <v>2291.8359449999998</v>
      </c>
      <c r="G3897" s="335">
        <v>54.85</v>
      </c>
    </row>
    <row r="3898" spans="1:7" ht="15">
      <c r="A3898" s="334" t="s">
        <v>6278</v>
      </c>
      <c r="B3898" s="334" t="s">
        <v>6279</v>
      </c>
      <c r="C3898" s="218"/>
      <c r="D3898" s="218"/>
      <c r="E3898" s="334" t="s">
        <v>173</v>
      </c>
      <c r="F3898" s="306">
        <f t="shared" si="60"/>
        <v>2291.8359449999998</v>
      </c>
      <c r="G3898" s="335">
        <v>54.85</v>
      </c>
    </row>
    <row r="3899" spans="1:7" ht="15">
      <c r="A3899" s="334" t="s">
        <v>6280</v>
      </c>
      <c r="B3899" s="334" t="s">
        <v>6281</v>
      </c>
      <c r="C3899" s="218"/>
      <c r="D3899" s="218"/>
      <c r="E3899" s="334" t="s">
        <v>173</v>
      </c>
      <c r="F3899" s="306">
        <f t="shared" si="60"/>
        <v>2291.8359449999998</v>
      </c>
      <c r="G3899" s="335">
        <v>54.85</v>
      </c>
    </row>
    <row r="3900" spans="1:7" ht="15">
      <c r="A3900" s="334" t="s">
        <v>6282</v>
      </c>
      <c r="B3900" s="334" t="s">
        <v>6283</v>
      </c>
      <c r="C3900" s="218"/>
      <c r="D3900" s="218"/>
      <c r="E3900" s="334" t="s">
        <v>173</v>
      </c>
      <c r="F3900" s="306">
        <f t="shared" si="60"/>
        <v>2291.8359449999998</v>
      </c>
      <c r="G3900" s="335">
        <v>54.85</v>
      </c>
    </row>
    <row r="3901" spans="1:7" ht="15">
      <c r="A3901" s="334" t="s">
        <v>6284</v>
      </c>
      <c r="B3901" s="334" t="s">
        <v>6285</v>
      </c>
      <c r="C3901" s="218"/>
      <c r="D3901" s="218"/>
      <c r="E3901" s="334" t="s">
        <v>173</v>
      </c>
      <c r="F3901" s="306">
        <f t="shared" si="60"/>
        <v>1920.7966889999998</v>
      </c>
      <c r="G3901" s="335">
        <v>45.97</v>
      </c>
    </row>
    <row r="3902" spans="1:7" ht="15">
      <c r="A3902" s="334" t="s">
        <v>6286</v>
      </c>
      <c r="B3902" s="334" t="s">
        <v>6287</v>
      </c>
      <c r="C3902" s="218"/>
      <c r="D3902" s="218"/>
      <c r="E3902" s="334" t="s">
        <v>173</v>
      </c>
      <c r="F3902" s="306">
        <f t="shared" si="60"/>
        <v>1920.7966889999998</v>
      </c>
      <c r="G3902" s="335">
        <v>45.97</v>
      </c>
    </row>
    <row r="3903" spans="1:7" ht="15">
      <c r="A3903" s="334" t="s">
        <v>6288</v>
      </c>
      <c r="B3903" s="334" t="s">
        <v>6289</v>
      </c>
      <c r="C3903" s="218"/>
      <c r="D3903" s="218"/>
      <c r="E3903" s="334" t="s">
        <v>173</v>
      </c>
      <c r="F3903" s="306">
        <f t="shared" si="60"/>
        <v>1920.7966889999998</v>
      </c>
      <c r="G3903" s="335">
        <v>45.97</v>
      </c>
    </row>
    <row r="3904" spans="1:7" ht="15">
      <c r="A3904" s="334" t="s">
        <v>6290</v>
      </c>
      <c r="B3904" s="334" t="s">
        <v>6291</v>
      </c>
      <c r="C3904" s="218"/>
      <c r="D3904" s="218"/>
      <c r="E3904" s="334" t="s">
        <v>173</v>
      </c>
      <c r="F3904" s="306">
        <f t="shared" si="60"/>
        <v>1920.7966889999998</v>
      </c>
      <c r="G3904" s="335">
        <v>45.97</v>
      </c>
    </row>
    <row r="3905" spans="1:7" ht="15">
      <c r="A3905" s="334" t="s">
        <v>6292</v>
      </c>
      <c r="B3905" s="334" t="s">
        <v>6293</v>
      </c>
      <c r="C3905" s="218"/>
      <c r="D3905" s="218"/>
      <c r="E3905" s="334" t="s">
        <v>173</v>
      </c>
      <c r="F3905" s="306">
        <f t="shared" si="60"/>
        <v>1964.2517369999998</v>
      </c>
      <c r="G3905" s="335">
        <v>47.01</v>
      </c>
    </row>
    <row r="3906" spans="1:7" ht="15">
      <c r="A3906" s="334" t="s">
        <v>6294</v>
      </c>
      <c r="B3906" s="334" t="s">
        <v>6295</v>
      </c>
      <c r="C3906" s="218"/>
      <c r="D3906" s="218"/>
      <c r="E3906" s="334" t="s">
        <v>173</v>
      </c>
      <c r="F3906" s="306">
        <f t="shared" si="60"/>
        <v>1964.2517369999998</v>
      </c>
      <c r="G3906" s="335">
        <v>47.01</v>
      </c>
    </row>
    <row r="3907" spans="1:7" ht="15">
      <c r="A3907" s="334" t="s">
        <v>6296</v>
      </c>
      <c r="B3907" s="334" t="s">
        <v>6297</v>
      </c>
      <c r="C3907" s="218"/>
      <c r="D3907" s="218"/>
      <c r="E3907" s="334" t="s">
        <v>173</v>
      </c>
      <c r="F3907" s="306">
        <f t="shared" si="60"/>
        <v>1920.7966889999998</v>
      </c>
      <c r="G3907" s="335">
        <v>45.97</v>
      </c>
    </row>
    <row r="3908" spans="1:7" ht="15">
      <c r="A3908" s="334" t="s">
        <v>6298</v>
      </c>
      <c r="B3908" s="334" t="s">
        <v>6299</v>
      </c>
      <c r="C3908" s="218"/>
      <c r="D3908" s="218"/>
      <c r="E3908" s="334" t="s">
        <v>173</v>
      </c>
      <c r="F3908" s="306">
        <f t="shared" ref="F3908:F3971" si="61">G3908*$G$1</f>
        <v>1601.5692209999997</v>
      </c>
      <c r="G3908" s="335">
        <v>38.33</v>
      </c>
    </row>
    <row r="3909" spans="1:7" ht="15">
      <c r="A3909" s="334" t="s">
        <v>6300</v>
      </c>
      <c r="B3909" s="334" t="s">
        <v>6301</v>
      </c>
      <c r="C3909" s="218"/>
      <c r="D3909" s="218"/>
      <c r="E3909" s="334" t="s">
        <v>173</v>
      </c>
      <c r="F3909" s="306">
        <f t="shared" si="61"/>
        <v>1543.9077150000001</v>
      </c>
      <c r="G3909" s="335">
        <v>36.950000000000003</v>
      </c>
    </row>
    <row r="3910" spans="1:7" ht="15">
      <c r="A3910" s="334" t="s">
        <v>6302</v>
      </c>
      <c r="B3910" s="334" t="s">
        <v>6303</v>
      </c>
      <c r="C3910" s="218"/>
      <c r="D3910" s="218"/>
      <c r="E3910" s="334" t="s">
        <v>173</v>
      </c>
      <c r="F3910" s="306">
        <f t="shared" si="61"/>
        <v>1882.773522</v>
      </c>
      <c r="G3910" s="335">
        <v>45.06</v>
      </c>
    </row>
    <row r="3911" spans="1:7" ht="15">
      <c r="A3911" s="334" t="s">
        <v>6304</v>
      </c>
      <c r="B3911" s="334" t="s">
        <v>6305</v>
      </c>
      <c r="C3911" s="218"/>
      <c r="D3911" s="218"/>
      <c r="E3911" s="334" t="s">
        <v>173</v>
      </c>
      <c r="F3911" s="306">
        <f t="shared" si="61"/>
        <v>1882.773522</v>
      </c>
      <c r="G3911" s="335">
        <v>45.06</v>
      </c>
    </row>
    <row r="3912" spans="1:7" ht="15">
      <c r="A3912" s="334" t="s">
        <v>6306</v>
      </c>
      <c r="B3912" s="334" t="s">
        <v>6307</v>
      </c>
      <c r="C3912" s="218"/>
      <c r="D3912" s="218"/>
      <c r="E3912" s="334" t="s">
        <v>173</v>
      </c>
      <c r="F3912" s="306">
        <f t="shared" si="61"/>
        <v>2958.7037969999997</v>
      </c>
      <c r="G3912" s="335">
        <v>70.81</v>
      </c>
    </row>
    <row r="3913" spans="1:7" ht="15">
      <c r="A3913" s="334" t="s">
        <v>6308</v>
      </c>
      <c r="B3913" s="334" t="s">
        <v>6309</v>
      </c>
      <c r="C3913" s="218"/>
      <c r="D3913" s="218"/>
      <c r="E3913" s="334" t="s">
        <v>173</v>
      </c>
      <c r="F3913" s="306">
        <f t="shared" si="61"/>
        <v>1996.4251859999999</v>
      </c>
      <c r="G3913" s="335">
        <v>47.78</v>
      </c>
    </row>
    <row r="3914" spans="1:7" ht="15">
      <c r="A3914" s="334" t="s">
        <v>6310</v>
      </c>
      <c r="B3914" s="334" t="s">
        <v>6311</v>
      </c>
      <c r="C3914" s="218"/>
      <c r="D3914" s="218"/>
      <c r="E3914" s="334" t="s">
        <v>173</v>
      </c>
      <c r="F3914" s="306">
        <f t="shared" si="61"/>
        <v>2291.8359449999998</v>
      </c>
      <c r="G3914" s="335">
        <v>54.85</v>
      </c>
    </row>
    <row r="3915" spans="1:7" ht="15">
      <c r="A3915" s="334" t="s">
        <v>6312</v>
      </c>
      <c r="B3915" s="334" t="s">
        <v>6313</v>
      </c>
      <c r="C3915" s="218"/>
      <c r="D3915" s="218"/>
      <c r="E3915" s="334" t="s">
        <v>173</v>
      </c>
      <c r="F3915" s="306">
        <f t="shared" si="61"/>
        <v>1198.774353</v>
      </c>
      <c r="G3915" s="335">
        <v>28.69</v>
      </c>
    </row>
    <row r="3916" spans="1:7" ht="15">
      <c r="A3916" s="334" t="s">
        <v>6314</v>
      </c>
      <c r="B3916" s="334" t="s">
        <v>6315</v>
      </c>
      <c r="C3916" s="218"/>
      <c r="D3916" s="218"/>
      <c r="E3916" s="334" t="s">
        <v>173</v>
      </c>
      <c r="F3916" s="306">
        <f t="shared" si="61"/>
        <v>1230.9478019999999</v>
      </c>
      <c r="G3916" s="335">
        <v>29.46</v>
      </c>
    </row>
    <row r="3917" spans="1:7" ht="15">
      <c r="A3917" s="334" t="s">
        <v>6316</v>
      </c>
      <c r="B3917" s="334" t="s">
        <v>6317</v>
      </c>
      <c r="C3917" s="218"/>
      <c r="D3917" s="218"/>
      <c r="E3917" s="334" t="s">
        <v>173</v>
      </c>
      <c r="F3917" s="306">
        <f t="shared" si="61"/>
        <v>1296.1303739999998</v>
      </c>
      <c r="G3917" s="335">
        <v>31.02</v>
      </c>
    </row>
    <row r="3918" spans="1:7" ht="15">
      <c r="A3918" s="334" t="s">
        <v>6318</v>
      </c>
      <c r="B3918" s="334" t="s">
        <v>6319</v>
      </c>
      <c r="C3918" s="218"/>
      <c r="D3918" s="218"/>
      <c r="E3918" s="334" t="s">
        <v>173</v>
      </c>
      <c r="F3918" s="306">
        <f t="shared" si="61"/>
        <v>1276.492035</v>
      </c>
      <c r="G3918" s="335">
        <v>30.55</v>
      </c>
    </row>
    <row r="3919" spans="1:7" ht="15">
      <c r="A3919" s="334" t="s">
        <v>6320</v>
      </c>
      <c r="B3919" s="334" t="s">
        <v>6321</v>
      </c>
      <c r="C3919" s="218"/>
      <c r="D3919" s="218"/>
      <c r="E3919" s="334" t="s">
        <v>173</v>
      </c>
      <c r="F3919" s="306">
        <f t="shared" si="61"/>
        <v>1330.810845</v>
      </c>
      <c r="G3919" s="335">
        <v>31.85</v>
      </c>
    </row>
    <row r="3920" spans="1:7" ht="15">
      <c r="A3920" s="334" t="s">
        <v>6322</v>
      </c>
      <c r="B3920" s="334" t="s">
        <v>6323</v>
      </c>
      <c r="C3920" s="218"/>
      <c r="D3920" s="218"/>
      <c r="E3920" s="334" t="s">
        <v>173</v>
      </c>
      <c r="F3920" s="306">
        <f t="shared" si="61"/>
        <v>1273.9850129999998</v>
      </c>
      <c r="G3920" s="335">
        <v>30.49</v>
      </c>
    </row>
    <row r="3921" spans="1:7" ht="15">
      <c r="A3921" s="334" t="s">
        <v>6324</v>
      </c>
      <c r="B3921" s="334" t="s">
        <v>6325</v>
      </c>
      <c r="C3921" s="218"/>
      <c r="D3921" s="218"/>
      <c r="E3921" s="334" t="s">
        <v>173</v>
      </c>
      <c r="F3921" s="306">
        <f t="shared" si="61"/>
        <v>1372.176708</v>
      </c>
      <c r="G3921" s="335">
        <v>32.840000000000003</v>
      </c>
    </row>
    <row r="3922" spans="1:7" ht="15">
      <c r="A3922" s="334" t="s">
        <v>6326</v>
      </c>
      <c r="B3922" s="334" t="s">
        <v>6327</v>
      </c>
      <c r="C3922" s="218"/>
      <c r="D3922" s="218"/>
      <c r="E3922" s="334" t="s">
        <v>173</v>
      </c>
      <c r="F3922" s="306">
        <f t="shared" si="61"/>
        <v>1415.631756</v>
      </c>
      <c r="G3922" s="335">
        <v>33.880000000000003</v>
      </c>
    </row>
    <row r="3923" spans="1:7" ht="15">
      <c r="A3923" s="334" t="s">
        <v>6328</v>
      </c>
      <c r="B3923" s="334" t="s">
        <v>6329</v>
      </c>
      <c r="C3923" s="218"/>
      <c r="D3923" s="218"/>
      <c r="E3923" s="334" t="s">
        <v>173</v>
      </c>
      <c r="F3923" s="306">
        <f t="shared" si="61"/>
        <v>1150.7230979999999</v>
      </c>
      <c r="G3923" s="335">
        <v>27.54</v>
      </c>
    </row>
    <row r="3924" spans="1:7" ht="15">
      <c r="A3924" s="334" t="s">
        <v>6330</v>
      </c>
      <c r="B3924" s="334" t="s">
        <v>6331</v>
      </c>
      <c r="C3924" s="218"/>
      <c r="D3924" s="218"/>
      <c r="E3924" s="334" t="s">
        <v>173</v>
      </c>
      <c r="F3924" s="306">
        <f t="shared" si="61"/>
        <v>1057.12761</v>
      </c>
      <c r="G3924" s="335">
        <v>25.3</v>
      </c>
    </row>
    <row r="3925" spans="1:7" ht="15">
      <c r="A3925" s="334" t="s">
        <v>6332</v>
      </c>
      <c r="B3925" s="334" t="s">
        <v>6333</v>
      </c>
      <c r="C3925" s="218"/>
      <c r="D3925" s="218"/>
      <c r="E3925" s="334" t="s">
        <v>173</v>
      </c>
      <c r="F3925" s="306">
        <f t="shared" si="61"/>
        <v>1127.7420629999999</v>
      </c>
      <c r="G3925" s="335">
        <v>26.99</v>
      </c>
    </row>
    <row r="3926" spans="1:7" ht="15">
      <c r="A3926" s="334" t="s">
        <v>6334</v>
      </c>
      <c r="B3926" s="334" t="s">
        <v>6335</v>
      </c>
      <c r="C3926" s="218"/>
      <c r="D3926" s="218"/>
      <c r="E3926" s="334" t="s">
        <v>173</v>
      </c>
      <c r="F3926" s="306">
        <f t="shared" si="61"/>
        <v>1045.4281739999999</v>
      </c>
      <c r="G3926" s="335">
        <v>25.02</v>
      </c>
    </row>
    <row r="3927" spans="1:7" ht="15">
      <c r="A3927" s="334" t="s">
        <v>6336</v>
      </c>
      <c r="B3927" s="334" t="s">
        <v>6337</v>
      </c>
      <c r="C3927" s="218"/>
      <c r="D3927" s="218"/>
      <c r="E3927" s="334" t="s">
        <v>173</v>
      </c>
      <c r="F3927" s="306">
        <f t="shared" si="61"/>
        <v>1155.3193049999998</v>
      </c>
      <c r="G3927" s="335">
        <v>27.65</v>
      </c>
    </row>
    <row r="3928" spans="1:7" ht="15">
      <c r="A3928" s="334" t="s">
        <v>6338</v>
      </c>
      <c r="B3928" s="334" t="s">
        <v>6339</v>
      </c>
      <c r="C3928" s="218"/>
      <c r="D3928" s="218"/>
      <c r="E3928" s="334" t="s">
        <v>173</v>
      </c>
      <c r="F3928" s="306">
        <f t="shared" si="61"/>
        <v>1286.93796</v>
      </c>
      <c r="G3928" s="335">
        <v>30.8</v>
      </c>
    </row>
    <row r="3929" spans="1:7" ht="15">
      <c r="A3929" s="334" t="s">
        <v>6340</v>
      </c>
      <c r="B3929" s="334" t="s">
        <v>6341</v>
      </c>
      <c r="C3929" s="218"/>
      <c r="D3929" s="218"/>
      <c r="E3929" s="334" t="s">
        <v>173</v>
      </c>
      <c r="F3929" s="306">
        <f t="shared" si="61"/>
        <v>1032.4752269999999</v>
      </c>
      <c r="G3929" s="335">
        <v>24.71</v>
      </c>
    </row>
    <row r="3930" spans="1:7" ht="15">
      <c r="A3930" s="334" t="s">
        <v>6342</v>
      </c>
      <c r="B3930" s="334" t="s">
        <v>6343</v>
      </c>
      <c r="C3930" s="218"/>
      <c r="D3930" s="218"/>
      <c r="E3930" s="334" t="s">
        <v>173</v>
      </c>
      <c r="F3930" s="306">
        <f t="shared" si="61"/>
        <v>1039.9962929999999</v>
      </c>
      <c r="G3930" s="335">
        <v>24.89</v>
      </c>
    </row>
    <row r="3931" spans="1:7" ht="15">
      <c r="A3931" s="334" t="s">
        <v>6344</v>
      </c>
      <c r="B3931" s="334" t="s">
        <v>6345</v>
      </c>
      <c r="C3931" s="218"/>
      <c r="D3931" s="218"/>
      <c r="E3931" s="334" t="s">
        <v>173</v>
      </c>
      <c r="F3931" s="306">
        <f t="shared" si="61"/>
        <v>939.29757599999994</v>
      </c>
      <c r="G3931" s="335">
        <v>22.48</v>
      </c>
    </row>
    <row r="3932" spans="1:7" ht="15">
      <c r="A3932" s="334" t="s">
        <v>6346</v>
      </c>
      <c r="B3932" s="334" t="s">
        <v>6347</v>
      </c>
      <c r="C3932" s="218"/>
      <c r="D3932" s="218"/>
      <c r="E3932" s="334" t="s">
        <v>173</v>
      </c>
      <c r="F3932" s="306">
        <f t="shared" si="61"/>
        <v>1286.93796</v>
      </c>
      <c r="G3932" s="335">
        <v>30.8</v>
      </c>
    </row>
    <row r="3933" spans="1:7" ht="15">
      <c r="A3933" s="334" t="s">
        <v>6348</v>
      </c>
      <c r="B3933" s="334" t="s">
        <v>6349</v>
      </c>
      <c r="C3933" s="218"/>
      <c r="D3933" s="218"/>
      <c r="E3933" s="334" t="s">
        <v>173</v>
      </c>
      <c r="F3933" s="306">
        <f t="shared" si="61"/>
        <v>1531.3726049999998</v>
      </c>
      <c r="G3933" s="335">
        <v>36.65</v>
      </c>
    </row>
    <row r="3934" spans="1:7" ht="15">
      <c r="A3934" s="334" t="s">
        <v>6350</v>
      </c>
      <c r="B3934" s="334" t="s">
        <v>6351</v>
      </c>
      <c r="C3934" s="218"/>
      <c r="D3934" s="218"/>
      <c r="E3934" s="334" t="s">
        <v>173</v>
      </c>
      <c r="F3934" s="306">
        <f t="shared" si="61"/>
        <v>1085.1226889999998</v>
      </c>
      <c r="G3934" s="335">
        <v>25.97</v>
      </c>
    </row>
    <row r="3935" spans="1:7" ht="15">
      <c r="A3935" s="334" t="s">
        <v>6352</v>
      </c>
      <c r="B3935" s="334" t="s">
        <v>6353</v>
      </c>
      <c r="C3935" s="218"/>
      <c r="D3935" s="218"/>
      <c r="E3935" s="334" t="s">
        <v>173</v>
      </c>
      <c r="F3935" s="306">
        <f t="shared" si="61"/>
        <v>1052.531403</v>
      </c>
      <c r="G3935" s="335">
        <v>25.19</v>
      </c>
    </row>
    <row r="3936" spans="1:7" ht="15">
      <c r="A3936" s="334" t="s">
        <v>6354</v>
      </c>
      <c r="B3936" s="334" t="s">
        <v>6355</v>
      </c>
      <c r="C3936" s="218"/>
      <c r="D3936" s="218"/>
      <c r="E3936" s="334" t="s">
        <v>173</v>
      </c>
      <c r="F3936" s="306">
        <f t="shared" si="61"/>
        <v>1158.6620009999999</v>
      </c>
      <c r="G3936" s="335">
        <v>27.73</v>
      </c>
    </row>
    <row r="3937" spans="1:7" ht="15">
      <c r="A3937" s="334" t="s">
        <v>6356</v>
      </c>
      <c r="B3937" s="334" t="s">
        <v>6357</v>
      </c>
      <c r="C3937" s="218"/>
      <c r="D3937" s="218"/>
      <c r="E3937" s="334" t="s">
        <v>173</v>
      </c>
      <c r="F3937" s="306">
        <f t="shared" si="61"/>
        <v>1594.0481549999997</v>
      </c>
      <c r="G3937" s="335">
        <v>38.15</v>
      </c>
    </row>
    <row r="3938" spans="1:7" ht="15">
      <c r="A3938" s="334" t="s">
        <v>6358</v>
      </c>
      <c r="B3938" s="334" t="s">
        <v>6359</v>
      </c>
      <c r="C3938" s="218"/>
      <c r="D3938" s="218"/>
      <c r="E3938" s="334" t="s">
        <v>173</v>
      </c>
      <c r="F3938" s="306">
        <f t="shared" si="61"/>
        <v>1682.6295989999999</v>
      </c>
      <c r="G3938" s="335">
        <v>40.270000000000003</v>
      </c>
    </row>
    <row r="3939" spans="1:7" ht="15">
      <c r="A3939" s="334" t="s">
        <v>6360</v>
      </c>
      <c r="B3939" s="334" t="s">
        <v>6361</v>
      </c>
      <c r="C3939" s="218"/>
      <c r="D3939" s="218"/>
      <c r="E3939" s="334" t="s">
        <v>173</v>
      </c>
      <c r="F3939" s="306">
        <f t="shared" si="61"/>
        <v>1635.8318549999997</v>
      </c>
      <c r="G3939" s="335">
        <v>39.15</v>
      </c>
    </row>
    <row r="3940" spans="1:7" ht="15">
      <c r="A3940" s="334" t="s">
        <v>6362</v>
      </c>
      <c r="B3940" s="334" t="s">
        <v>6363</v>
      </c>
      <c r="C3940" s="218"/>
      <c r="D3940" s="218"/>
      <c r="E3940" s="334" t="s">
        <v>173</v>
      </c>
      <c r="F3940" s="306">
        <f t="shared" si="61"/>
        <v>1772.8823909999999</v>
      </c>
      <c r="G3940" s="335">
        <v>42.43</v>
      </c>
    </row>
    <row r="3941" spans="1:7" ht="15">
      <c r="A3941" s="334" t="s">
        <v>6364</v>
      </c>
      <c r="B3941" s="334" t="s">
        <v>6365</v>
      </c>
      <c r="C3941" s="218"/>
      <c r="D3941" s="218"/>
      <c r="E3941" s="334" t="s">
        <v>173</v>
      </c>
      <c r="F3941" s="306">
        <f t="shared" si="61"/>
        <v>1674.6906959999997</v>
      </c>
      <c r="G3941" s="335">
        <v>40.08</v>
      </c>
    </row>
    <row r="3942" spans="1:7" ht="15">
      <c r="A3942" s="334" t="s">
        <v>6366</v>
      </c>
      <c r="B3942" s="334" t="s">
        <v>6367</v>
      </c>
      <c r="C3942" s="218"/>
      <c r="D3942" s="218"/>
      <c r="E3942" s="334" t="s">
        <v>173</v>
      </c>
      <c r="F3942" s="306">
        <f t="shared" si="61"/>
        <v>1594.0481549999997</v>
      </c>
      <c r="G3942" s="335">
        <v>38.15</v>
      </c>
    </row>
    <row r="3943" spans="1:7" ht="15">
      <c r="A3943" s="334" t="s">
        <v>6368</v>
      </c>
      <c r="B3943" s="334" t="s">
        <v>6369</v>
      </c>
      <c r="C3943" s="218"/>
      <c r="D3943" s="218"/>
      <c r="E3943" s="334" t="s">
        <v>173</v>
      </c>
      <c r="F3943" s="306">
        <f t="shared" si="61"/>
        <v>1545.9968999999999</v>
      </c>
      <c r="G3943" s="335">
        <v>37</v>
      </c>
    </row>
    <row r="3944" spans="1:7" ht="15">
      <c r="A3944" s="334" t="s">
        <v>6370</v>
      </c>
      <c r="B3944" s="334" t="s">
        <v>6371</v>
      </c>
      <c r="C3944" s="218"/>
      <c r="D3944" s="218"/>
      <c r="E3944" s="334" t="s">
        <v>173</v>
      </c>
      <c r="F3944" s="306">
        <f t="shared" si="61"/>
        <v>1596.555177</v>
      </c>
      <c r="G3944" s="335">
        <v>38.21</v>
      </c>
    </row>
    <row r="3945" spans="1:7" ht="15">
      <c r="A3945" s="334" t="s">
        <v>6372</v>
      </c>
      <c r="B3945" s="334" t="s">
        <v>6373</v>
      </c>
      <c r="C3945" s="218"/>
      <c r="D3945" s="218"/>
      <c r="E3945" s="334" t="s">
        <v>173</v>
      </c>
      <c r="F3945" s="306">
        <f t="shared" si="61"/>
        <v>1617.8648639999999</v>
      </c>
      <c r="G3945" s="335">
        <v>38.72</v>
      </c>
    </row>
    <row r="3946" spans="1:7" ht="15">
      <c r="A3946" s="334" t="s">
        <v>6374</v>
      </c>
      <c r="B3946" s="334" t="s">
        <v>6375</v>
      </c>
      <c r="C3946" s="218"/>
      <c r="D3946" s="218"/>
      <c r="E3946" s="334" t="s">
        <v>173</v>
      </c>
      <c r="F3946" s="306">
        <f t="shared" si="61"/>
        <v>1659.2307269999999</v>
      </c>
      <c r="G3946" s="335">
        <v>39.71</v>
      </c>
    </row>
    <row r="3947" spans="1:7" ht="15">
      <c r="A3947" s="334" t="s">
        <v>6376</v>
      </c>
      <c r="B3947" s="334" t="s">
        <v>6377</v>
      </c>
      <c r="C3947" s="218"/>
      <c r="D3947" s="218"/>
      <c r="E3947" s="334" t="s">
        <v>173</v>
      </c>
      <c r="F3947" s="306">
        <f t="shared" si="61"/>
        <v>1607.8367759999996</v>
      </c>
      <c r="G3947" s="335">
        <v>38.479999999999997</v>
      </c>
    </row>
    <row r="3948" spans="1:7" ht="15">
      <c r="A3948" s="334" t="s">
        <v>6378</v>
      </c>
      <c r="B3948" s="334" t="s">
        <v>6379</v>
      </c>
      <c r="C3948" s="218"/>
      <c r="D3948" s="218"/>
      <c r="E3948" s="334" t="s">
        <v>173</v>
      </c>
      <c r="F3948" s="306">
        <f t="shared" si="61"/>
        <v>1487.0818830000001</v>
      </c>
      <c r="G3948" s="335">
        <v>35.590000000000003</v>
      </c>
    </row>
    <row r="3949" spans="1:7" ht="15">
      <c r="A3949" s="334" t="s">
        <v>6380</v>
      </c>
      <c r="B3949" s="334" t="s">
        <v>6381</v>
      </c>
      <c r="C3949" s="218"/>
      <c r="D3949" s="218"/>
      <c r="E3949" s="334" t="s">
        <v>173</v>
      </c>
      <c r="F3949" s="306">
        <f t="shared" si="61"/>
        <v>1387.636677</v>
      </c>
      <c r="G3949" s="335">
        <v>33.21</v>
      </c>
    </row>
    <row r="3950" spans="1:7" ht="15">
      <c r="A3950" s="334" t="s">
        <v>6382</v>
      </c>
      <c r="B3950" s="334" t="s">
        <v>6383</v>
      </c>
      <c r="C3950" s="218"/>
      <c r="D3950" s="218"/>
      <c r="E3950" s="334" t="s">
        <v>173</v>
      </c>
      <c r="F3950" s="306">
        <f t="shared" si="61"/>
        <v>1641.2637359999999</v>
      </c>
      <c r="G3950" s="335">
        <v>39.28</v>
      </c>
    </row>
    <row r="3951" spans="1:7" ht="15">
      <c r="A3951" s="334" t="s">
        <v>6384</v>
      </c>
      <c r="B3951" s="334" t="s">
        <v>6385</v>
      </c>
      <c r="C3951" s="218"/>
      <c r="D3951" s="218"/>
      <c r="E3951" s="334" t="s">
        <v>173</v>
      </c>
      <c r="F3951" s="306">
        <f t="shared" si="61"/>
        <v>1840.1541479999999</v>
      </c>
      <c r="G3951" s="335">
        <v>44.04</v>
      </c>
    </row>
    <row r="3952" spans="1:7" ht="15">
      <c r="A3952" s="334" t="s">
        <v>6386</v>
      </c>
      <c r="B3952" s="334" t="s">
        <v>6387</v>
      </c>
      <c r="C3952" s="218"/>
      <c r="D3952" s="218"/>
      <c r="E3952" s="334" t="s">
        <v>173</v>
      </c>
      <c r="F3952" s="306">
        <f t="shared" si="61"/>
        <v>2105.4806429999999</v>
      </c>
      <c r="G3952" s="335">
        <v>50.39</v>
      </c>
    </row>
    <row r="3953" spans="1:7" ht="15">
      <c r="A3953" s="334" t="s">
        <v>6388</v>
      </c>
      <c r="B3953" s="334" t="s">
        <v>6389</v>
      </c>
      <c r="C3953" s="218"/>
      <c r="D3953" s="218"/>
      <c r="E3953" s="334" t="s">
        <v>173</v>
      </c>
      <c r="F3953" s="306">
        <f t="shared" si="61"/>
        <v>7859.0961329999991</v>
      </c>
      <c r="G3953" s="335">
        <v>188.09</v>
      </c>
    </row>
    <row r="3954" spans="1:7" ht="15">
      <c r="A3954" s="334" t="s">
        <v>6390</v>
      </c>
      <c r="B3954" s="334" t="s">
        <v>6391</v>
      </c>
      <c r="C3954" s="218"/>
      <c r="D3954" s="218"/>
      <c r="E3954" s="334" t="s">
        <v>173</v>
      </c>
      <c r="F3954" s="306">
        <f t="shared" si="61"/>
        <v>2455.2102119999995</v>
      </c>
      <c r="G3954" s="335">
        <v>58.76</v>
      </c>
    </row>
    <row r="3955" spans="1:7" ht="15">
      <c r="A3955" s="334" t="s">
        <v>6392</v>
      </c>
      <c r="B3955" s="334" t="s">
        <v>6393</v>
      </c>
      <c r="C3955" s="218"/>
      <c r="D3955" s="218"/>
      <c r="E3955" s="334" t="s">
        <v>173</v>
      </c>
      <c r="F3955" s="306">
        <f t="shared" si="61"/>
        <v>2949.9292199999995</v>
      </c>
      <c r="G3955" s="335">
        <v>70.599999999999994</v>
      </c>
    </row>
    <row r="3956" spans="1:7" ht="15">
      <c r="A3956" s="334" t="s">
        <v>6394</v>
      </c>
      <c r="B3956" s="334" t="s">
        <v>6395</v>
      </c>
      <c r="C3956" s="218"/>
      <c r="D3956" s="218"/>
      <c r="E3956" s="334" t="s">
        <v>173</v>
      </c>
      <c r="F3956" s="306">
        <f t="shared" si="61"/>
        <v>2949.9292199999995</v>
      </c>
      <c r="G3956" s="335">
        <v>70.599999999999994</v>
      </c>
    </row>
    <row r="3957" spans="1:7" ht="15">
      <c r="A3957" s="334" t="s">
        <v>6396</v>
      </c>
      <c r="B3957" s="334" t="s">
        <v>6397</v>
      </c>
      <c r="C3957" s="218"/>
      <c r="D3957" s="218"/>
      <c r="E3957" s="334" t="s">
        <v>173</v>
      </c>
      <c r="F3957" s="306">
        <f t="shared" si="61"/>
        <v>2949.9292199999995</v>
      </c>
      <c r="G3957" s="335">
        <v>70.599999999999994</v>
      </c>
    </row>
    <row r="3958" spans="1:7" ht="15">
      <c r="A3958" s="334" t="s">
        <v>6398</v>
      </c>
      <c r="B3958" s="334" t="s">
        <v>6399</v>
      </c>
      <c r="C3958" s="218"/>
      <c r="D3958" s="218"/>
      <c r="E3958" s="334" t="s">
        <v>173</v>
      </c>
      <c r="F3958" s="306">
        <f t="shared" si="61"/>
        <v>2949.9292199999995</v>
      </c>
      <c r="G3958" s="335">
        <v>70.599999999999994</v>
      </c>
    </row>
    <row r="3959" spans="1:7" ht="15">
      <c r="A3959" s="334" t="s">
        <v>6400</v>
      </c>
      <c r="B3959" s="334" t="s">
        <v>6401</v>
      </c>
      <c r="C3959" s="218"/>
      <c r="D3959" s="218"/>
      <c r="E3959" s="334" t="s">
        <v>173</v>
      </c>
      <c r="F3959" s="306">
        <f t="shared" si="61"/>
        <v>3053.9706329999999</v>
      </c>
      <c r="G3959" s="335">
        <v>73.09</v>
      </c>
    </row>
    <row r="3960" spans="1:7" ht="15">
      <c r="A3960" s="334" t="s">
        <v>6402</v>
      </c>
      <c r="B3960" s="334" t="s">
        <v>6403</v>
      </c>
      <c r="C3960" s="218"/>
      <c r="D3960" s="218"/>
      <c r="E3960" s="334" t="s">
        <v>173</v>
      </c>
      <c r="F3960" s="306">
        <f t="shared" si="61"/>
        <v>3053.9706329999999</v>
      </c>
      <c r="G3960" s="335">
        <v>73.09</v>
      </c>
    </row>
    <row r="3961" spans="1:7" ht="15">
      <c r="A3961" s="334" t="s">
        <v>6404</v>
      </c>
      <c r="B3961" s="334" t="s">
        <v>6405</v>
      </c>
      <c r="C3961" s="218"/>
      <c r="D3961" s="218"/>
      <c r="E3961" s="334" t="s">
        <v>173</v>
      </c>
      <c r="F3961" s="306">
        <f t="shared" si="61"/>
        <v>3053.9706329999999</v>
      </c>
      <c r="G3961" s="335">
        <v>73.09</v>
      </c>
    </row>
    <row r="3962" spans="1:7" ht="15">
      <c r="A3962" s="334" t="s">
        <v>6406</v>
      </c>
      <c r="B3962" s="334" t="s">
        <v>6407</v>
      </c>
      <c r="C3962" s="218"/>
      <c r="D3962" s="218"/>
      <c r="E3962" s="334" t="s">
        <v>173</v>
      </c>
      <c r="F3962" s="306">
        <f t="shared" si="61"/>
        <v>3053.9706329999999</v>
      </c>
      <c r="G3962" s="335">
        <v>73.09</v>
      </c>
    </row>
    <row r="3963" spans="1:7" ht="15">
      <c r="A3963" s="334" t="s">
        <v>6408</v>
      </c>
      <c r="B3963" s="334" t="s">
        <v>6409</v>
      </c>
      <c r="C3963" s="218"/>
      <c r="D3963" s="218"/>
      <c r="E3963" s="334" t="s">
        <v>173</v>
      </c>
      <c r="F3963" s="306">
        <f t="shared" si="61"/>
        <v>2591.0072369999998</v>
      </c>
      <c r="G3963" s="335">
        <v>62.01</v>
      </c>
    </row>
    <row r="3964" spans="1:7" ht="15">
      <c r="A3964" s="334" t="s">
        <v>6410</v>
      </c>
      <c r="B3964" s="334" t="s">
        <v>6411</v>
      </c>
      <c r="C3964" s="218"/>
      <c r="D3964" s="218"/>
      <c r="E3964" s="334" t="s">
        <v>173</v>
      </c>
      <c r="F3964" s="306">
        <f t="shared" si="61"/>
        <v>2729.3112839999994</v>
      </c>
      <c r="G3964" s="335">
        <v>65.319999999999993</v>
      </c>
    </row>
    <row r="3965" spans="1:7" ht="15">
      <c r="A3965" s="334" t="s">
        <v>6412</v>
      </c>
      <c r="B3965" s="334" t="s">
        <v>6413</v>
      </c>
      <c r="C3965" s="218"/>
      <c r="D3965" s="218"/>
      <c r="E3965" s="334" t="s">
        <v>173</v>
      </c>
      <c r="F3965" s="306">
        <f t="shared" si="61"/>
        <v>2729.3112839999994</v>
      </c>
      <c r="G3965" s="335">
        <v>65.319999999999993</v>
      </c>
    </row>
    <row r="3966" spans="1:7" ht="15">
      <c r="A3966" s="334" t="s">
        <v>6414</v>
      </c>
      <c r="B3966" s="334" t="s">
        <v>6415</v>
      </c>
      <c r="C3966" s="218"/>
      <c r="D3966" s="218"/>
      <c r="E3966" s="334" t="s">
        <v>173</v>
      </c>
      <c r="F3966" s="306">
        <f t="shared" si="61"/>
        <v>2729.3112839999994</v>
      </c>
      <c r="G3966" s="335">
        <v>65.319999999999993</v>
      </c>
    </row>
    <row r="3967" spans="1:7" ht="15">
      <c r="A3967" s="334" t="s">
        <v>6416</v>
      </c>
      <c r="B3967" s="334" t="s">
        <v>6417</v>
      </c>
      <c r="C3967" s="218"/>
      <c r="D3967" s="218"/>
      <c r="E3967" s="334" t="s">
        <v>173</v>
      </c>
      <c r="F3967" s="306">
        <f t="shared" si="61"/>
        <v>2729.3112839999994</v>
      </c>
      <c r="G3967" s="335">
        <v>65.319999999999993</v>
      </c>
    </row>
    <row r="3968" spans="1:7" ht="15">
      <c r="A3968" s="334" t="s">
        <v>6418</v>
      </c>
      <c r="B3968" s="334" t="s">
        <v>6419</v>
      </c>
      <c r="C3968" s="218"/>
      <c r="D3968" s="218"/>
      <c r="E3968" s="334" t="s">
        <v>173</v>
      </c>
      <c r="F3968" s="306">
        <f t="shared" si="61"/>
        <v>2901.4601279999997</v>
      </c>
      <c r="G3968" s="335">
        <v>69.44</v>
      </c>
    </row>
    <row r="3969" spans="1:7" ht="15">
      <c r="A3969" s="334" t="s">
        <v>6420</v>
      </c>
      <c r="B3969" s="334" t="s">
        <v>6421</v>
      </c>
      <c r="C3969" s="218"/>
      <c r="D3969" s="218"/>
      <c r="E3969" s="334" t="s">
        <v>173</v>
      </c>
      <c r="F3969" s="306">
        <f t="shared" si="61"/>
        <v>2901.4601279999997</v>
      </c>
      <c r="G3969" s="335">
        <v>69.44</v>
      </c>
    </row>
    <row r="3970" spans="1:7" ht="15">
      <c r="A3970" s="334" t="s">
        <v>6422</v>
      </c>
      <c r="B3970" s="334" t="s">
        <v>6423</v>
      </c>
      <c r="C3970" s="218"/>
      <c r="D3970" s="218"/>
      <c r="E3970" s="334" t="s">
        <v>173</v>
      </c>
      <c r="F3970" s="306">
        <f t="shared" si="61"/>
        <v>2288.0754119999997</v>
      </c>
      <c r="G3970" s="335">
        <v>54.76</v>
      </c>
    </row>
    <row r="3971" spans="1:7" ht="15">
      <c r="A3971" s="334" t="s">
        <v>6424</v>
      </c>
      <c r="B3971" s="334" t="s">
        <v>6425</v>
      </c>
      <c r="C3971" s="218"/>
      <c r="D3971" s="218"/>
      <c r="E3971" s="334" t="s">
        <v>173</v>
      </c>
      <c r="F3971" s="306">
        <f t="shared" si="61"/>
        <v>3137.1201959999999</v>
      </c>
      <c r="G3971" s="335">
        <v>75.08</v>
      </c>
    </row>
    <row r="3972" spans="1:7" ht="15">
      <c r="A3972" s="334" t="s">
        <v>6426</v>
      </c>
      <c r="B3972" s="334" t="s">
        <v>6427</v>
      </c>
      <c r="C3972" s="218"/>
      <c r="D3972" s="218"/>
      <c r="E3972" s="334" t="s">
        <v>173</v>
      </c>
      <c r="F3972" s="306">
        <f t="shared" ref="F3972:F4035" si="62">G3972*$G$1</f>
        <v>3358.9916429999998</v>
      </c>
      <c r="G3972" s="335">
        <v>80.39</v>
      </c>
    </row>
    <row r="3973" spans="1:7" ht="15">
      <c r="A3973" s="334" t="s">
        <v>6428</v>
      </c>
      <c r="B3973" s="334" t="s">
        <v>6429</v>
      </c>
      <c r="C3973" s="218"/>
      <c r="D3973" s="218"/>
      <c r="E3973" s="334" t="s">
        <v>173</v>
      </c>
      <c r="F3973" s="306">
        <f t="shared" si="62"/>
        <v>3358.9916429999998</v>
      </c>
      <c r="G3973" s="335">
        <v>80.39</v>
      </c>
    </row>
    <row r="3974" spans="1:7" ht="15">
      <c r="A3974" s="334" t="s">
        <v>6430</v>
      </c>
      <c r="B3974" s="334" t="s">
        <v>6431</v>
      </c>
      <c r="C3974" s="218"/>
      <c r="D3974" s="218"/>
      <c r="E3974" s="334" t="s">
        <v>173</v>
      </c>
      <c r="F3974" s="306">
        <f t="shared" si="62"/>
        <v>3296.3160929999999</v>
      </c>
      <c r="G3974" s="335">
        <v>78.89</v>
      </c>
    </row>
    <row r="3975" spans="1:7" ht="15">
      <c r="A3975" s="334" t="s">
        <v>6432</v>
      </c>
      <c r="B3975" s="334" t="s">
        <v>6433</v>
      </c>
      <c r="C3975" s="218"/>
      <c r="D3975" s="218"/>
      <c r="E3975" s="334" t="s">
        <v>173</v>
      </c>
      <c r="F3975" s="306">
        <f t="shared" si="62"/>
        <v>3326.4003569999995</v>
      </c>
      <c r="G3975" s="335">
        <v>79.61</v>
      </c>
    </row>
    <row r="3976" spans="1:7" ht="15">
      <c r="A3976" s="334" t="s">
        <v>6434</v>
      </c>
      <c r="B3976" s="334" t="s">
        <v>6435</v>
      </c>
      <c r="C3976" s="218"/>
      <c r="D3976" s="218"/>
      <c r="E3976" s="334" t="s">
        <v>173</v>
      </c>
      <c r="F3976" s="306">
        <f t="shared" si="62"/>
        <v>3011.3512589999996</v>
      </c>
      <c r="G3976" s="335">
        <v>72.069999999999993</v>
      </c>
    </row>
    <row r="3977" spans="1:7" ht="15">
      <c r="A3977" s="334" t="s">
        <v>6436</v>
      </c>
      <c r="B3977" s="334" t="s">
        <v>6437</v>
      </c>
      <c r="C3977" s="218"/>
      <c r="D3977" s="218"/>
      <c r="E3977" s="334" t="s">
        <v>173</v>
      </c>
      <c r="F3977" s="306">
        <f t="shared" si="62"/>
        <v>3291.3020489999994</v>
      </c>
      <c r="G3977" s="335">
        <v>78.77</v>
      </c>
    </row>
    <row r="3978" spans="1:7" ht="15">
      <c r="A3978" s="334" t="s">
        <v>6438</v>
      </c>
      <c r="B3978" s="334" t="s">
        <v>6439</v>
      </c>
      <c r="C3978" s="218"/>
      <c r="D3978" s="218"/>
      <c r="E3978" s="334" t="s">
        <v>173</v>
      </c>
      <c r="F3978" s="306">
        <f t="shared" si="62"/>
        <v>2908.5633569999995</v>
      </c>
      <c r="G3978" s="335">
        <v>69.61</v>
      </c>
    </row>
    <row r="3979" spans="1:7" ht="15">
      <c r="A3979" s="334" t="s">
        <v>6440</v>
      </c>
      <c r="B3979" s="334" t="s">
        <v>6441</v>
      </c>
      <c r="C3979" s="218"/>
      <c r="D3979" s="218"/>
      <c r="E3979" s="334" t="s">
        <v>173</v>
      </c>
      <c r="F3979" s="306">
        <f t="shared" si="62"/>
        <v>3045.1960559999993</v>
      </c>
      <c r="G3979" s="335">
        <v>72.88</v>
      </c>
    </row>
    <row r="3980" spans="1:7" ht="15">
      <c r="A3980" s="334" t="s">
        <v>6442</v>
      </c>
      <c r="B3980" s="334" t="s">
        <v>6443</v>
      </c>
      <c r="C3980" s="218"/>
      <c r="D3980" s="218"/>
      <c r="E3980" s="334" t="s">
        <v>173</v>
      </c>
      <c r="F3980" s="306">
        <f t="shared" si="62"/>
        <v>2724.2972399999999</v>
      </c>
      <c r="G3980" s="335">
        <v>65.2</v>
      </c>
    </row>
    <row r="3981" spans="1:7" ht="15">
      <c r="A3981" s="334" t="s">
        <v>6444</v>
      </c>
      <c r="B3981" s="334" t="s">
        <v>6445</v>
      </c>
      <c r="C3981" s="218"/>
      <c r="D3981" s="218"/>
      <c r="E3981" s="334" t="s">
        <v>173</v>
      </c>
      <c r="F3981" s="306">
        <f t="shared" si="62"/>
        <v>2358.6898649999998</v>
      </c>
      <c r="G3981" s="335">
        <v>56.45</v>
      </c>
    </row>
    <row r="3982" spans="1:7" ht="15">
      <c r="A3982" s="334" t="s">
        <v>6446</v>
      </c>
      <c r="B3982" s="334" t="s">
        <v>6447</v>
      </c>
      <c r="C3982" s="218"/>
      <c r="D3982" s="218"/>
      <c r="E3982" s="334" t="s">
        <v>173</v>
      </c>
      <c r="F3982" s="306">
        <f t="shared" si="62"/>
        <v>2636.1336329999999</v>
      </c>
      <c r="G3982" s="335">
        <v>63.09</v>
      </c>
    </row>
    <row r="3983" spans="1:7" ht="15">
      <c r="A3983" s="334" t="s">
        <v>6448</v>
      </c>
      <c r="B3983" s="334" t="s">
        <v>6449</v>
      </c>
      <c r="C3983" s="218"/>
      <c r="D3983" s="218"/>
      <c r="E3983" s="334" t="s">
        <v>173</v>
      </c>
      <c r="F3983" s="306">
        <f t="shared" si="62"/>
        <v>4304.9746109999996</v>
      </c>
      <c r="G3983" s="335">
        <v>103.03</v>
      </c>
    </row>
    <row r="3984" spans="1:7" ht="15">
      <c r="A3984" s="334" t="s">
        <v>6450</v>
      </c>
      <c r="B3984" s="334" t="s">
        <v>6451</v>
      </c>
      <c r="C3984" s="218"/>
      <c r="D3984" s="218"/>
      <c r="E3984" s="334" t="s">
        <v>173</v>
      </c>
      <c r="F3984" s="306">
        <f t="shared" si="62"/>
        <v>4554.8411369999994</v>
      </c>
      <c r="G3984" s="335">
        <v>109.01</v>
      </c>
    </row>
    <row r="3985" spans="1:7" ht="15">
      <c r="A3985" s="334" t="s">
        <v>6452</v>
      </c>
      <c r="B3985" s="334" t="s">
        <v>6453</v>
      </c>
      <c r="C3985" s="218"/>
      <c r="D3985" s="218"/>
      <c r="E3985" s="334" t="s">
        <v>173</v>
      </c>
      <c r="F3985" s="306">
        <f t="shared" si="62"/>
        <v>4554.8411369999994</v>
      </c>
      <c r="G3985" s="335">
        <v>109.01</v>
      </c>
    </row>
    <row r="3986" spans="1:7" ht="15">
      <c r="A3986" s="334" t="s">
        <v>6454</v>
      </c>
      <c r="B3986" s="334" t="s">
        <v>6455</v>
      </c>
      <c r="C3986" s="218"/>
      <c r="D3986" s="218"/>
      <c r="E3986" s="334" t="s">
        <v>173</v>
      </c>
      <c r="F3986" s="306">
        <f t="shared" si="62"/>
        <v>1543.0720409999999</v>
      </c>
      <c r="G3986" s="335">
        <v>36.93</v>
      </c>
    </row>
    <row r="3987" spans="1:7" ht="15">
      <c r="A3987" s="334" t="s">
        <v>6456</v>
      </c>
      <c r="B3987" s="334" t="s">
        <v>6457</v>
      </c>
      <c r="C3987" s="218"/>
      <c r="D3987" s="218"/>
      <c r="E3987" s="334" t="s">
        <v>173</v>
      </c>
      <c r="F3987" s="306">
        <f t="shared" si="62"/>
        <v>1476.6359580000001</v>
      </c>
      <c r="G3987" s="335">
        <v>35.340000000000003</v>
      </c>
    </row>
    <row r="3988" spans="1:7" ht="15">
      <c r="A3988" s="334" t="s">
        <v>6458</v>
      </c>
      <c r="B3988" s="334" t="s">
        <v>6459</v>
      </c>
      <c r="C3988" s="218"/>
      <c r="D3988" s="218"/>
      <c r="E3988" s="334" t="s">
        <v>173</v>
      </c>
      <c r="F3988" s="306">
        <f t="shared" si="62"/>
        <v>1543.0720409999999</v>
      </c>
      <c r="G3988" s="335">
        <v>36.93</v>
      </c>
    </row>
    <row r="3989" spans="1:7" ht="15">
      <c r="A3989" s="334" t="s">
        <v>6460</v>
      </c>
      <c r="B3989" s="334" t="s">
        <v>6461</v>
      </c>
      <c r="C3989" s="218"/>
      <c r="D3989" s="218"/>
      <c r="E3989" s="334" t="s">
        <v>173</v>
      </c>
      <c r="F3989" s="306">
        <f t="shared" si="62"/>
        <v>1476.6359580000001</v>
      </c>
      <c r="G3989" s="335">
        <v>35.340000000000003</v>
      </c>
    </row>
    <row r="3990" spans="1:7" ht="15">
      <c r="A3990" s="334" t="s">
        <v>6462</v>
      </c>
      <c r="B3990" s="334" t="s">
        <v>6463</v>
      </c>
      <c r="C3990" s="218"/>
      <c r="D3990" s="218"/>
      <c r="E3990" s="334" t="s">
        <v>173</v>
      </c>
      <c r="F3990" s="306">
        <f t="shared" si="62"/>
        <v>1840.989822</v>
      </c>
      <c r="G3990" s="335">
        <v>44.06</v>
      </c>
    </row>
    <row r="3991" spans="1:7" ht="15">
      <c r="A3991" s="334" t="s">
        <v>6464</v>
      </c>
      <c r="B3991" s="334" t="s">
        <v>6465</v>
      </c>
      <c r="C3991" s="218"/>
      <c r="D3991" s="218"/>
      <c r="E3991" s="334" t="s">
        <v>173</v>
      </c>
      <c r="F3991" s="306">
        <f t="shared" si="62"/>
        <v>1771.2110429999998</v>
      </c>
      <c r="G3991" s="335">
        <v>42.39</v>
      </c>
    </row>
    <row r="3992" spans="1:7" ht="15">
      <c r="A3992" s="334" t="s">
        <v>6466</v>
      </c>
      <c r="B3992" s="334" t="s">
        <v>6467</v>
      </c>
      <c r="C3992" s="218"/>
      <c r="D3992" s="218"/>
      <c r="E3992" s="334" t="s">
        <v>173</v>
      </c>
      <c r="F3992" s="306">
        <f t="shared" si="62"/>
        <v>1749.9013559999999</v>
      </c>
      <c r="G3992" s="335">
        <v>41.88</v>
      </c>
    </row>
    <row r="3993" spans="1:7" ht="15">
      <c r="A3993" s="334" t="s">
        <v>6468</v>
      </c>
      <c r="B3993" s="334" t="s">
        <v>6469</v>
      </c>
      <c r="C3993" s="218"/>
      <c r="D3993" s="218"/>
      <c r="E3993" s="334" t="s">
        <v>173</v>
      </c>
      <c r="F3993" s="306">
        <f t="shared" si="62"/>
        <v>1828.0368749999998</v>
      </c>
      <c r="G3993" s="335">
        <v>43.75</v>
      </c>
    </row>
    <row r="3994" spans="1:7" ht="15">
      <c r="A3994" s="334" t="s">
        <v>6470</v>
      </c>
      <c r="B3994" s="334" t="s">
        <v>6471</v>
      </c>
      <c r="C3994" s="218"/>
      <c r="D3994" s="218"/>
      <c r="E3994" s="334" t="s">
        <v>173</v>
      </c>
      <c r="F3994" s="306">
        <f t="shared" si="62"/>
        <v>1586.5270889999997</v>
      </c>
      <c r="G3994" s="335">
        <v>37.97</v>
      </c>
    </row>
    <row r="3995" spans="1:7" ht="15">
      <c r="A3995" s="334" t="s">
        <v>6472</v>
      </c>
      <c r="B3995" s="334" t="s">
        <v>6473</v>
      </c>
      <c r="C3995" s="218"/>
      <c r="D3995" s="218"/>
      <c r="E3995" s="334" t="s">
        <v>173</v>
      </c>
      <c r="F3995" s="306">
        <f t="shared" si="62"/>
        <v>1605.7475909999998</v>
      </c>
      <c r="G3995" s="335">
        <v>38.43</v>
      </c>
    </row>
    <row r="3996" spans="1:7" ht="15">
      <c r="A3996" s="334" t="s">
        <v>6474</v>
      </c>
      <c r="B3996" s="334" t="s">
        <v>6475</v>
      </c>
      <c r="C3996" s="218"/>
      <c r="D3996" s="218"/>
      <c r="E3996" s="334" t="s">
        <v>173</v>
      </c>
      <c r="F3996" s="306">
        <f t="shared" si="62"/>
        <v>4.5962069999999997</v>
      </c>
      <c r="G3996" s="335">
        <v>0.11</v>
      </c>
    </row>
    <row r="3997" spans="1:7" ht="15">
      <c r="A3997" s="334" t="s">
        <v>6476</v>
      </c>
      <c r="B3997" s="334" t="s">
        <v>6477</v>
      </c>
      <c r="C3997" s="218"/>
      <c r="D3997" s="218"/>
      <c r="E3997" s="334" t="s">
        <v>173</v>
      </c>
      <c r="F3997" s="306">
        <f t="shared" si="62"/>
        <v>4.5962069999999997</v>
      </c>
      <c r="G3997" s="335">
        <v>0.11</v>
      </c>
    </row>
    <row r="3998" spans="1:7" ht="15">
      <c r="A3998" s="334" t="s">
        <v>6478</v>
      </c>
      <c r="B3998" s="334" t="s">
        <v>6479</v>
      </c>
      <c r="C3998" s="218"/>
      <c r="D3998" s="218"/>
      <c r="E3998" s="334" t="s">
        <v>173</v>
      </c>
      <c r="F3998" s="306">
        <f t="shared" si="62"/>
        <v>3.7605329999999997</v>
      </c>
      <c r="G3998" s="335">
        <v>0.09</v>
      </c>
    </row>
    <row r="3999" spans="1:7" ht="15">
      <c r="A3999" s="334" t="s">
        <v>6480</v>
      </c>
      <c r="B3999" s="334" t="s">
        <v>6481</v>
      </c>
      <c r="C3999" s="218"/>
      <c r="D3999" s="218"/>
      <c r="E3999" s="334" t="s">
        <v>173</v>
      </c>
      <c r="F3999" s="306">
        <f t="shared" si="62"/>
        <v>3.7605329999999997</v>
      </c>
      <c r="G3999" s="335">
        <v>0.09</v>
      </c>
    </row>
    <row r="4000" spans="1:7" ht="15">
      <c r="A4000" s="334" t="s">
        <v>6482</v>
      </c>
      <c r="B4000" s="334" t="s">
        <v>6483</v>
      </c>
      <c r="C4000" s="218"/>
      <c r="D4000" s="218"/>
      <c r="E4000" s="334" t="s">
        <v>173</v>
      </c>
      <c r="F4000" s="306">
        <f t="shared" si="62"/>
        <v>3.7605329999999997</v>
      </c>
      <c r="G4000" s="335">
        <v>0.09</v>
      </c>
    </row>
    <row r="4001" spans="1:7" ht="15">
      <c r="A4001" s="334" t="s">
        <v>6484</v>
      </c>
      <c r="B4001" s="334" t="s">
        <v>6485</v>
      </c>
      <c r="C4001" s="218"/>
      <c r="D4001" s="218"/>
      <c r="E4001" s="334" t="s">
        <v>173</v>
      </c>
      <c r="F4001" s="306">
        <f t="shared" si="62"/>
        <v>3.7605329999999997</v>
      </c>
      <c r="G4001" s="335">
        <v>0.09</v>
      </c>
    </row>
    <row r="4002" spans="1:7" ht="15">
      <c r="A4002" s="334" t="s">
        <v>6486</v>
      </c>
      <c r="B4002" s="334" t="s">
        <v>6487</v>
      </c>
      <c r="C4002" s="218"/>
      <c r="D4002" s="218"/>
      <c r="E4002" s="334" t="s">
        <v>173</v>
      </c>
      <c r="F4002" s="306">
        <f t="shared" si="62"/>
        <v>3.7605329999999997</v>
      </c>
      <c r="G4002" s="335">
        <v>0.09</v>
      </c>
    </row>
    <row r="4003" spans="1:7" ht="15">
      <c r="A4003" s="334" t="s">
        <v>22809</v>
      </c>
      <c r="B4003" s="334" t="s">
        <v>22810</v>
      </c>
      <c r="C4003" s="218"/>
      <c r="D4003" s="218"/>
      <c r="E4003" s="334" t="s">
        <v>173</v>
      </c>
      <c r="F4003" s="306">
        <f t="shared" si="62"/>
        <v>2809.5359879999996</v>
      </c>
      <c r="G4003" s="335">
        <v>67.239999999999995</v>
      </c>
    </row>
    <row r="4004" spans="1:7" ht="15">
      <c r="A4004" s="334" t="s">
        <v>22811</v>
      </c>
      <c r="B4004" s="334" t="s">
        <v>22812</v>
      </c>
      <c r="C4004" s="218"/>
      <c r="D4004" s="218"/>
      <c r="E4004" s="334" t="s">
        <v>173</v>
      </c>
      <c r="F4004" s="306">
        <f t="shared" si="62"/>
        <v>2804.9397809999996</v>
      </c>
      <c r="G4004" s="335">
        <v>67.13</v>
      </c>
    </row>
    <row r="4005" spans="1:7" ht="15">
      <c r="A4005" s="334" t="s">
        <v>22813</v>
      </c>
      <c r="B4005" s="334" t="s">
        <v>22814</v>
      </c>
      <c r="C4005" s="218"/>
      <c r="D4005" s="218"/>
      <c r="E4005" s="334" t="s">
        <v>173</v>
      </c>
      <c r="F4005" s="306">
        <f t="shared" si="62"/>
        <v>2703.8232269999994</v>
      </c>
      <c r="G4005" s="335">
        <v>64.709999999999994</v>
      </c>
    </row>
    <row r="4006" spans="1:7" ht="15">
      <c r="A4006" s="334" t="s">
        <v>22815</v>
      </c>
      <c r="B4006" s="334" t="s">
        <v>22816</v>
      </c>
      <c r="C4006" s="218"/>
      <c r="D4006" s="218"/>
      <c r="E4006" s="334" t="s">
        <v>173</v>
      </c>
      <c r="F4006" s="306">
        <f t="shared" si="62"/>
        <v>3094.9186589999995</v>
      </c>
      <c r="G4006" s="335">
        <v>74.069999999999993</v>
      </c>
    </row>
    <row r="4007" spans="1:7" ht="15">
      <c r="A4007" s="334" t="s">
        <v>22817</v>
      </c>
      <c r="B4007" s="334" t="s">
        <v>22818</v>
      </c>
      <c r="C4007" s="218"/>
      <c r="D4007" s="218"/>
      <c r="E4007" s="334" t="s">
        <v>173</v>
      </c>
      <c r="F4007" s="306">
        <f t="shared" si="62"/>
        <v>2731.4004690000002</v>
      </c>
      <c r="G4007" s="335">
        <v>65.37</v>
      </c>
    </row>
    <row r="4008" spans="1:7" ht="15">
      <c r="A4008" s="334" t="s">
        <v>6488</v>
      </c>
      <c r="B4008" s="334" t="s">
        <v>6489</v>
      </c>
      <c r="C4008" s="218"/>
      <c r="D4008" s="218"/>
      <c r="E4008" s="334" t="s">
        <v>173</v>
      </c>
      <c r="F4008" s="306">
        <f t="shared" si="62"/>
        <v>1710.2068409999999</v>
      </c>
      <c r="G4008" s="335">
        <v>40.93</v>
      </c>
    </row>
    <row r="4009" spans="1:7" ht="15">
      <c r="A4009" s="334" t="s">
        <v>6490</v>
      </c>
      <c r="B4009" s="334" t="s">
        <v>6491</v>
      </c>
      <c r="C4009" s="218"/>
      <c r="D4009" s="218"/>
      <c r="E4009" s="334" t="s">
        <v>173</v>
      </c>
      <c r="F4009" s="306">
        <f t="shared" si="62"/>
        <v>1710.2068409999999</v>
      </c>
      <c r="G4009" s="335">
        <v>40.93</v>
      </c>
    </row>
    <row r="4010" spans="1:7" ht="15">
      <c r="A4010" s="334" t="s">
        <v>6492</v>
      </c>
      <c r="B4010" s="334" t="s">
        <v>6493</v>
      </c>
      <c r="C4010" s="218"/>
      <c r="D4010" s="218"/>
      <c r="E4010" s="334" t="s">
        <v>173</v>
      </c>
      <c r="F4010" s="306">
        <f t="shared" si="62"/>
        <v>1710.2068409999999</v>
      </c>
      <c r="G4010" s="335">
        <v>40.93</v>
      </c>
    </row>
    <row r="4011" spans="1:7" ht="15">
      <c r="A4011" s="334" t="s">
        <v>6494</v>
      </c>
      <c r="B4011" s="334" t="s">
        <v>6495</v>
      </c>
      <c r="C4011" s="218"/>
      <c r="D4011" s="218"/>
      <c r="E4011" s="334" t="s">
        <v>173</v>
      </c>
      <c r="F4011" s="306">
        <f t="shared" si="62"/>
        <v>1840.989822</v>
      </c>
      <c r="G4011" s="335">
        <v>44.06</v>
      </c>
    </row>
    <row r="4012" spans="1:7" ht="15">
      <c r="A4012" s="334" t="s">
        <v>6496</v>
      </c>
      <c r="B4012" s="334" t="s">
        <v>6497</v>
      </c>
      <c r="C4012" s="218"/>
      <c r="D4012" s="218"/>
      <c r="E4012" s="334" t="s">
        <v>173</v>
      </c>
      <c r="F4012" s="306">
        <f t="shared" si="62"/>
        <v>1840.989822</v>
      </c>
      <c r="G4012" s="335">
        <v>44.06</v>
      </c>
    </row>
    <row r="4013" spans="1:7" ht="15">
      <c r="A4013" s="334" t="s">
        <v>6498</v>
      </c>
      <c r="B4013" s="334" t="s">
        <v>6499</v>
      </c>
      <c r="C4013" s="218"/>
      <c r="D4013" s="218"/>
      <c r="E4013" s="334" t="s">
        <v>173</v>
      </c>
      <c r="F4013" s="306">
        <f t="shared" si="62"/>
        <v>1873.9989449999998</v>
      </c>
      <c r="G4013" s="335">
        <v>44.85</v>
      </c>
    </row>
    <row r="4014" spans="1:7" ht="15">
      <c r="A4014" s="334" t="s">
        <v>6500</v>
      </c>
      <c r="B4014" s="334" t="s">
        <v>6501</v>
      </c>
      <c r="C4014" s="218"/>
      <c r="D4014" s="218"/>
      <c r="E4014" s="334" t="s">
        <v>173</v>
      </c>
      <c r="F4014" s="306">
        <f t="shared" si="62"/>
        <v>1689.7328279999997</v>
      </c>
      <c r="G4014" s="335">
        <v>40.44</v>
      </c>
    </row>
    <row r="4015" spans="1:7" ht="15">
      <c r="A4015" s="334" t="s">
        <v>6502</v>
      </c>
      <c r="B4015" s="334" t="s">
        <v>6503</v>
      </c>
      <c r="C4015" s="218"/>
      <c r="D4015" s="218"/>
      <c r="E4015" s="334" t="s">
        <v>173</v>
      </c>
      <c r="F4015" s="306">
        <f t="shared" si="62"/>
        <v>1689.7328279999997</v>
      </c>
      <c r="G4015" s="335">
        <v>40.44</v>
      </c>
    </row>
    <row r="4016" spans="1:7" ht="15">
      <c r="A4016" s="334" t="s">
        <v>6504</v>
      </c>
      <c r="B4016" s="334" t="s">
        <v>6505</v>
      </c>
      <c r="C4016" s="218"/>
      <c r="D4016" s="218"/>
      <c r="E4016" s="334" t="s">
        <v>173</v>
      </c>
      <c r="F4016" s="306">
        <f t="shared" si="62"/>
        <v>1771.2110429999998</v>
      </c>
      <c r="G4016" s="335">
        <v>42.39</v>
      </c>
    </row>
    <row r="4017" spans="1:7" ht="15">
      <c r="A4017" s="334" t="s">
        <v>6506</v>
      </c>
      <c r="B4017" s="334" t="s">
        <v>6507</v>
      </c>
      <c r="C4017" s="218"/>
      <c r="D4017" s="218"/>
      <c r="E4017" s="334" t="s">
        <v>173</v>
      </c>
      <c r="F4017" s="306">
        <f t="shared" si="62"/>
        <v>1920.7966889999998</v>
      </c>
      <c r="G4017" s="335">
        <v>45.97</v>
      </c>
    </row>
    <row r="4018" spans="1:7" ht="15">
      <c r="A4018" s="334" t="s">
        <v>6508</v>
      </c>
      <c r="B4018" s="334" t="s">
        <v>6509</v>
      </c>
      <c r="C4018" s="218"/>
      <c r="D4018" s="218"/>
      <c r="E4018" s="334" t="s">
        <v>173</v>
      </c>
      <c r="F4018" s="306">
        <f t="shared" si="62"/>
        <v>2068.29315</v>
      </c>
      <c r="G4018" s="335">
        <v>49.5</v>
      </c>
    </row>
    <row r="4019" spans="1:7" ht="15">
      <c r="A4019" s="334" t="s">
        <v>6510</v>
      </c>
      <c r="B4019" s="334" t="s">
        <v>6511</v>
      </c>
      <c r="C4019" s="218"/>
      <c r="D4019" s="218"/>
      <c r="E4019" s="334" t="s">
        <v>173</v>
      </c>
      <c r="F4019" s="306">
        <f t="shared" si="62"/>
        <v>1892.3837729999998</v>
      </c>
      <c r="G4019" s="335">
        <v>45.29</v>
      </c>
    </row>
    <row r="4020" spans="1:7" ht="15">
      <c r="A4020" s="334" t="s">
        <v>6512</v>
      </c>
      <c r="B4020" s="334" t="s">
        <v>6513</v>
      </c>
      <c r="C4020" s="218"/>
      <c r="D4020" s="218"/>
      <c r="E4020" s="334" t="s">
        <v>173</v>
      </c>
      <c r="F4020" s="306">
        <f t="shared" si="62"/>
        <v>1984.7257499999998</v>
      </c>
      <c r="G4020" s="335">
        <v>47.5</v>
      </c>
    </row>
    <row r="4021" spans="1:7" ht="15">
      <c r="A4021" s="334" t="s">
        <v>6514</v>
      </c>
      <c r="B4021" s="334" t="s">
        <v>6515</v>
      </c>
      <c r="C4021" s="218"/>
      <c r="D4021" s="218"/>
      <c r="E4021" s="334" t="s">
        <v>173</v>
      </c>
      <c r="F4021" s="306">
        <f t="shared" si="62"/>
        <v>1929.9891029999997</v>
      </c>
      <c r="G4021" s="335">
        <v>46.19</v>
      </c>
    </row>
    <row r="4022" spans="1:7" ht="15">
      <c r="A4022" s="334" t="s">
        <v>6516</v>
      </c>
      <c r="B4022" s="334" t="s">
        <v>6517</v>
      </c>
      <c r="C4022" s="218"/>
      <c r="D4022" s="218"/>
      <c r="E4022" s="334" t="s">
        <v>173</v>
      </c>
      <c r="F4022" s="306">
        <f t="shared" si="62"/>
        <v>1605.7475909999998</v>
      </c>
      <c r="G4022" s="335">
        <v>38.43</v>
      </c>
    </row>
    <row r="4023" spans="1:7" ht="15">
      <c r="A4023" s="334" t="s">
        <v>6518</v>
      </c>
      <c r="B4023" s="334" t="s">
        <v>6519</v>
      </c>
      <c r="C4023" s="218"/>
      <c r="D4023" s="218"/>
      <c r="E4023" s="334" t="s">
        <v>173</v>
      </c>
      <c r="F4023" s="306">
        <f t="shared" si="62"/>
        <v>1709.789004</v>
      </c>
      <c r="G4023" s="335">
        <v>40.92</v>
      </c>
    </row>
    <row r="4024" spans="1:7" ht="15">
      <c r="A4024" s="334" t="s">
        <v>6520</v>
      </c>
      <c r="B4024" s="334" t="s">
        <v>6521</v>
      </c>
      <c r="C4024" s="218"/>
      <c r="D4024" s="218"/>
      <c r="E4024" s="334" t="s">
        <v>173</v>
      </c>
      <c r="F4024" s="306">
        <f t="shared" si="62"/>
        <v>7415.7710759999991</v>
      </c>
      <c r="G4024" s="335">
        <v>177.48</v>
      </c>
    </row>
    <row r="4025" spans="1:7" ht="15">
      <c r="A4025" s="334" t="s">
        <v>22819</v>
      </c>
      <c r="B4025" s="334" t="s">
        <v>22820</v>
      </c>
      <c r="C4025" s="218"/>
      <c r="D4025" s="218"/>
      <c r="E4025" s="334" t="s">
        <v>173</v>
      </c>
      <c r="F4025" s="306">
        <f t="shared" si="62"/>
        <v>7415.7710759999991</v>
      </c>
      <c r="G4025" s="335">
        <v>177.48</v>
      </c>
    </row>
    <row r="4026" spans="1:7" ht="15">
      <c r="A4026" s="334" t="s">
        <v>22821</v>
      </c>
      <c r="B4026" s="334" t="s">
        <v>22822</v>
      </c>
      <c r="C4026" s="218"/>
      <c r="D4026" s="218"/>
      <c r="E4026" s="334" t="s">
        <v>173</v>
      </c>
      <c r="F4026" s="306">
        <f t="shared" si="62"/>
        <v>8238.9099659999993</v>
      </c>
      <c r="G4026" s="335">
        <v>197.18</v>
      </c>
    </row>
    <row r="4027" spans="1:7" ht="15">
      <c r="A4027" s="334" t="s">
        <v>22823</v>
      </c>
      <c r="B4027" s="334" t="s">
        <v>22824</v>
      </c>
      <c r="C4027" s="218"/>
      <c r="D4027" s="218"/>
      <c r="E4027" s="334" t="s">
        <v>173</v>
      </c>
      <c r="F4027" s="306">
        <f t="shared" si="62"/>
        <v>8238.9099659999993</v>
      </c>
      <c r="G4027" s="335">
        <v>197.18</v>
      </c>
    </row>
    <row r="4028" spans="1:7" ht="15">
      <c r="A4028" s="334" t="s">
        <v>22825</v>
      </c>
      <c r="B4028" s="334" t="s">
        <v>22826</v>
      </c>
      <c r="C4028" s="218"/>
      <c r="D4028" s="218"/>
      <c r="E4028" s="334" t="s">
        <v>173</v>
      </c>
      <c r="F4028" s="306">
        <f t="shared" si="62"/>
        <v>8238.9099659999993</v>
      </c>
      <c r="G4028" s="335">
        <v>197.18</v>
      </c>
    </row>
    <row r="4029" spans="1:7" ht="15">
      <c r="A4029" s="334" t="s">
        <v>22827</v>
      </c>
      <c r="B4029" s="334" t="s">
        <v>22828</v>
      </c>
      <c r="C4029" s="218"/>
      <c r="D4029" s="218"/>
      <c r="E4029" s="334" t="s">
        <v>173</v>
      </c>
      <c r="F4029" s="306">
        <f t="shared" si="62"/>
        <v>8898.6745889999984</v>
      </c>
      <c r="G4029" s="335">
        <v>212.97</v>
      </c>
    </row>
    <row r="4030" spans="1:7" ht="15">
      <c r="A4030" s="334" t="s">
        <v>22829</v>
      </c>
      <c r="B4030" s="334" t="s">
        <v>22830</v>
      </c>
      <c r="C4030" s="218"/>
      <c r="D4030" s="218"/>
      <c r="E4030" s="334" t="s">
        <v>173</v>
      </c>
      <c r="F4030" s="306">
        <f t="shared" si="62"/>
        <v>8898.6745889999984</v>
      </c>
      <c r="G4030" s="335">
        <v>212.97</v>
      </c>
    </row>
    <row r="4031" spans="1:7" ht="15">
      <c r="A4031" s="334" t="s">
        <v>22831</v>
      </c>
      <c r="B4031" s="334" t="s">
        <v>22832</v>
      </c>
      <c r="C4031" s="218"/>
      <c r="D4031" s="218"/>
      <c r="E4031" s="334" t="s">
        <v>173</v>
      </c>
      <c r="F4031" s="306">
        <f t="shared" si="62"/>
        <v>8898.6745889999984</v>
      </c>
      <c r="G4031" s="335">
        <v>212.97</v>
      </c>
    </row>
    <row r="4032" spans="1:7" ht="15">
      <c r="A4032" s="334" t="s">
        <v>22833</v>
      </c>
      <c r="B4032" s="334" t="s">
        <v>22834</v>
      </c>
      <c r="C4032" s="218"/>
      <c r="D4032" s="218"/>
      <c r="E4032" s="334" t="s">
        <v>173</v>
      </c>
      <c r="F4032" s="306">
        <f t="shared" si="62"/>
        <v>9061.6310189999986</v>
      </c>
      <c r="G4032" s="335">
        <v>216.87</v>
      </c>
    </row>
    <row r="4033" spans="1:7" ht="15">
      <c r="A4033" s="334" t="s">
        <v>22835</v>
      </c>
      <c r="B4033" s="334" t="s">
        <v>22836</v>
      </c>
      <c r="C4033" s="218"/>
      <c r="D4033" s="218"/>
      <c r="E4033" s="334" t="s">
        <v>173</v>
      </c>
      <c r="F4033" s="306">
        <f t="shared" si="62"/>
        <v>8135.7042269999993</v>
      </c>
      <c r="G4033" s="335">
        <v>194.71</v>
      </c>
    </row>
    <row r="4034" spans="1:7" ht="15">
      <c r="A4034" s="334" t="s">
        <v>22837</v>
      </c>
      <c r="B4034" s="334" t="s">
        <v>22838</v>
      </c>
      <c r="C4034" s="218"/>
      <c r="D4034" s="218"/>
      <c r="E4034" s="334" t="s">
        <v>173</v>
      </c>
      <c r="F4034" s="306">
        <f t="shared" si="62"/>
        <v>8135.7042269999993</v>
      </c>
      <c r="G4034" s="335">
        <v>194.71</v>
      </c>
    </row>
    <row r="4035" spans="1:7" ht="15">
      <c r="A4035" s="334" t="s">
        <v>22839</v>
      </c>
      <c r="B4035" s="334" t="s">
        <v>22840</v>
      </c>
      <c r="C4035" s="218"/>
      <c r="D4035" s="218"/>
      <c r="E4035" s="334" t="s">
        <v>173</v>
      </c>
      <c r="F4035" s="306">
        <f t="shared" si="62"/>
        <v>8551.452041999999</v>
      </c>
      <c r="G4035" s="335">
        <v>204.66</v>
      </c>
    </row>
    <row r="4036" spans="1:7" ht="15">
      <c r="A4036" s="334" t="s">
        <v>22841</v>
      </c>
      <c r="B4036" s="334" t="s">
        <v>22842</v>
      </c>
      <c r="C4036" s="218"/>
      <c r="D4036" s="218"/>
      <c r="E4036" s="334" t="s">
        <v>173</v>
      </c>
      <c r="F4036" s="306">
        <f t="shared" ref="F4036:F4099" si="63">G4036*$G$1</f>
        <v>8551.452041999999</v>
      </c>
      <c r="G4036" s="335">
        <v>204.66</v>
      </c>
    </row>
    <row r="4037" spans="1:7" ht="15">
      <c r="A4037" s="334" t="s">
        <v>22843</v>
      </c>
      <c r="B4037" s="334" t="s">
        <v>22844</v>
      </c>
      <c r="C4037" s="218"/>
      <c r="D4037" s="218"/>
      <c r="E4037" s="334" t="s">
        <v>173</v>
      </c>
      <c r="F4037" s="306">
        <f t="shared" si="63"/>
        <v>7071.4733879999994</v>
      </c>
      <c r="G4037" s="335">
        <v>169.24</v>
      </c>
    </row>
    <row r="4038" spans="1:7" ht="15">
      <c r="A4038" s="334" t="s">
        <v>22845</v>
      </c>
      <c r="B4038" s="334" t="s">
        <v>22846</v>
      </c>
      <c r="C4038" s="218"/>
      <c r="D4038" s="218"/>
      <c r="E4038" s="334" t="s">
        <v>173</v>
      </c>
      <c r="F4038" s="306">
        <f t="shared" si="63"/>
        <v>7071.4733879999994</v>
      </c>
      <c r="G4038" s="335">
        <v>169.24</v>
      </c>
    </row>
    <row r="4039" spans="1:7" ht="15">
      <c r="A4039" s="334" t="s">
        <v>6522</v>
      </c>
      <c r="B4039" s="334" t="s">
        <v>6523</v>
      </c>
      <c r="C4039" s="218"/>
      <c r="D4039" s="218"/>
      <c r="E4039" s="334" t="s">
        <v>173</v>
      </c>
      <c r="F4039" s="306">
        <f t="shared" si="63"/>
        <v>5667.9589049999995</v>
      </c>
      <c r="G4039" s="335">
        <v>135.65</v>
      </c>
    </row>
    <row r="4040" spans="1:7" ht="15">
      <c r="A4040" s="334" t="s">
        <v>6524</v>
      </c>
      <c r="B4040" s="334" t="s">
        <v>6525</v>
      </c>
      <c r="C4040" s="218"/>
      <c r="D4040" s="218"/>
      <c r="E4040" s="334" t="s">
        <v>173</v>
      </c>
      <c r="F4040" s="306">
        <f t="shared" si="63"/>
        <v>5667.9589049999995</v>
      </c>
      <c r="G4040" s="335">
        <v>135.65</v>
      </c>
    </row>
    <row r="4041" spans="1:7" ht="15">
      <c r="A4041" s="334" t="s">
        <v>6526</v>
      </c>
      <c r="B4041" s="334" t="s">
        <v>6527</v>
      </c>
      <c r="C4041" s="218"/>
      <c r="D4041" s="218"/>
      <c r="E4041" s="334" t="s">
        <v>173</v>
      </c>
      <c r="F4041" s="306">
        <f t="shared" si="63"/>
        <v>5667.9589049999995</v>
      </c>
      <c r="G4041" s="335">
        <v>135.65</v>
      </c>
    </row>
    <row r="4042" spans="1:7" ht="15">
      <c r="A4042" s="334" t="s">
        <v>6528</v>
      </c>
      <c r="B4042" s="334" t="s">
        <v>6529</v>
      </c>
      <c r="C4042" s="218"/>
      <c r="D4042" s="218"/>
      <c r="E4042" s="334" t="s">
        <v>173</v>
      </c>
      <c r="F4042" s="306">
        <f t="shared" si="63"/>
        <v>5667.9589049999995</v>
      </c>
      <c r="G4042" s="335">
        <v>135.65</v>
      </c>
    </row>
    <row r="4043" spans="1:7" ht="15">
      <c r="A4043" s="334" t="s">
        <v>6530</v>
      </c>
      <c r="B4043" s="334" t="s">
        <v>6531</v>
      </c>
      <c r="C4043" s="218"/>
      <c r="D4043" s="218"/>
      <c r="E4043" s="334" t="s">
        <v>173</v>
      </c>
      <c r="F4043" s="306">
        <f t="shared" si="63"/>
        <v>5667.9589049999995</v>
      </c>
      <c r="G4043" s="335">
        <v>135.65</v>
      </c>
    </row>
    <row r="4044" spans="1:7" ht="15">
      <c r="A4044" s="334" t="s">
        <v>6532</v>
      </c>
      <c r="B4044" s="334" t="s">
        <v>6533</v>
      </c>
      <c r="C4044" s="218"/>
      <c r="D4044" s="218"/>
      <c r="E4044" s="334" t="s">
        <v>173</v>
      </c>
      <c r="F4044" s="306">
        <f t="shared" si="63"/>
        <v>5667.9589049999995</v>
      </c>
      <c r="G4044" s="335">
        <v>135.65</v>
      </c>
    </row>
    <row r="4045" spans="1:7" ht="15">
      <c r="A4045" s="334" t="s">
        <v>6534</v>
      </c>
      <c r="B4045" s="334" t="s">
        <v>6535</v>
      </c>
      <c r="C4045" s="218"/>
      <c r="D4045" s="218"/>
      <c r="E4045" s="334" t="s">
        <v>173</v>
      </c>
      <c r="F4045" s="306">
        <f t="shared" si="63"/>
        <v>5667.9589049999995</v>
      </c>
      <c r="G4045" s="335">
        <v>135.65</v>
      </c>
    </row>
    <row r="4046" spans="1:7" ht="15">
      <c r="A4046" s="334" t="s">
        <v>6536</v>
      </c>
      <c r="B4046" s="334" t="s">
        <v>6537</v>
      </c>
      <c r="C4046" s="218"/>
      <c r="D4046" s="218"/>
      <c r="E4046" s="334" t="s">
        <v>173</v>
      </c>
      <c r="F4046" s="306">
        <f t="shared" si="63"/>
        <v>5667.9589049999995</v>
      </c>
      <c r="G4046" s="335">
        <v>135.65</v>
      </c>
    </row>
    <row r="4047" spans="1:7" ht="15">
      <c r="A4047" s="334" t="s">
        <v>6538</v>
      </c>
      <c r="B4047" s="334" t="s">
        <v>6539</v>
      </c>
      <c r="C4047" s="218"/>
      <c r="D4047" s="218"/>
      <c r="E4047" s="334" t="s">
        <v>173</v>
      </c>
      <c r="F4047" s="306">
        <f t="shared" si="63"/>
        <v>5667.9589049999995</v>
      </c>
      <c r="G4047" s="335">
        <v>135.65</v>
      </c>
    </row>
    <row r="4048" spans="1:7" ht="15">
      <c r="A4048" s="334" t="s">
        <v>6540</v>
      </c>
      <c r="B4048" s="334" t="s">
        <v>6541</v>
      </c>
      <c r="C4048" s="218"/>
      <c r="D4048" s="218"/>
      <c r="E4048" s="334" t="s">
        <v>173</v>
      </c>
      <c r="F4048" s="306">
        <f t="shared" si="63"/>
        <v>5667.9589049999995</v>
      </c>
      <c r="G4048" s="335">
        <v>135.65</v>
      </c>
    </row>
    <row r="4049" spans="1:7" ht="15">
      <c r="A4049" s="334" t="s">
        <v>6542</v>
      </c>
      <c r="B4049" s="334" t="s">
        <v>6543</v>
      </c>
      <c r="C4049" s="218"/>
      <c r="D4049" s="218"/>
      <c r="E4049" s="334" t="s">
        <v>173</v>
      </c>
      <c r="F4049" s="306">
        <f t="shared" si="63"/>
        <v>5667.9589049999995</v>
      </c>
      <c r="G4049" s="335">
        <v>135.65</v>
      </c>
    </row>
    <row r="4050" spans="1:7" ht="15">
      <c r="A4050" s="334" t="s">
        <v>6544</v>
      </c>
      <c r="B4050" s="334" t="s">
        <v>6545</v>
      </c>
      <c r="C4050" s="218"/>
      <c r="D4050" s="218"/>
      <c r="E4050" s="334" t="s">
        <v>173</v>
      </c>
      <c r="F4050" s="306">
        <f t="shared" si="63"/>
        <v>5667.9589049999995</v>
      </c>
      <c r="G4050" s="335">
        <v>135.65</v>
      </c>
    </row>
    <row r="4051" spans="1:7" ht="15">
      <c r="A4051" s="334" t="s">
        <v>6546</v>
      </c>
      <c r="B4051" s="334" t="s">
        <v>6547</v>
      </c>
      <c r="C4051" s="218"/>
      <c r="D4051" s="218"/>
      <c r="E4051" s="334" t="s">
        <v>173</v>
      </c>
      <c r="F4051" s="306">
        <f t="shared" si="63"/>
        <v>5667.9589049999995</v>
      </c>
      <c r="G4051" s="335">
        <v>135.65</v>
      </c>
    </row>
    <row r="4052" spans="1:7" ht="15">
      <c r="A4052" s="334" t="s">
        <v>6548</v>
      </c>
      <c r="B4052" s="334" t="s">
        <v>6549</v>
      </c>
      <c r="C4052" s="218"/>
      <c r="D4052" s="218"/>
      <c r="E4052" s="334" t="s">
        <v>173</v>
      </c>
      <c r="F4052" s="306">
        <f t="shared" si="63"/>
        <v>5667.9589049999995</v>
      </c>
      <c r="G4052" s="335">
        <v>135.65</v>
      </c>
    </row>
    <row r="4053" spans="1:7" ht="15">
      <c r="A4053" s="334" t="s">
        <v>6550</v>
      </c>
      <c r="B4053" s="334" t="s">
        <v>6551</v>
      </c>
      <c r="C4053" s="218"/>
      <c r="D4053" s="218"/>
      <c r="E4053" s="334" t="s">
        <v>173</v>
      </c>
      <c r="F4053" s="306">
        <f t="shared" si="63"/>
        <v>5667.9589049999995</v>
      </c>
      <c r="G4053" s="335">
        <v>135.65</v>
      </c>
    </row>
    <row r="4054" spans="1:7" ht="15">
      <c r="A4054" s="334" t="s">
        <v>6552</v>
      </c>
      <c r="B4054" s="334" t="s">
        <v>6553</v>
      </c>
      <c r="C4054" s="218"/>
      <c r="D4054" s="218"/>
      <c r="E4054" s="334" t="s">
        <v>173</v>
      </c>
      <c r="F4054" s="306">
        <f t="shared" si="63"/>
        <v>4627.5447749999994</v>
      </c>
      <c r="G4054" s="335">
        <v>110.75</v>
      </c>
    </row>
    <row r="4055" spans="1:7" ht="15">
      <c r="A4055" s="334" t="s">
        <v>6554</v>
      </c>
      <c r="B4055" s="334" t="s">
        <v>6555</v>
      </c>
      <c r="C4055" s="218"/>
      <c r="D4055" s="218"/>
      <c r="E4055" s="334" t="s">
        <v>173</v>
      </c>
      <c r="F4055" s="306">
        <f t="shared" si="63"/>
        <v>4627.5447749999994</v>
      </c>
      <c r="G4055" s="335">
        <v>110.75</v>
      </c>
    </row>
    <row r="4056" spans="1:7" ht="15">
      <c r="A4056" s="334" t="s">
        <v>6556</v>
      </c>
      <c r="B4056" s="334" t="s">
        <v>6557</v>
      </c>
      <c r="C4056" s="218"/>
      <c r="D4056" s="218"/>
      <c r="E4056" s="334" t="s">
        <v>173</v>
      </c>
      <c r="F4056" s="306">
        <f t="shared" si="63"/>
        <v>4627.5447749999994</v>
      </c>
      <c r="G4056" s="335">
        <v>110.75</v>
      </c>
    </row>
    <row r="4057" spans="1:7" ht="15">
      <c r="A4057" s="334" t="s">
        <v>6558</v>
      </c>
      <c r="B4057" s="334" t="s">
        <v>6559</v>
      </c>
      <c r="C4057" s="218"/>
      <c r="D4057" s="218"/>
      <c r="E4057" s="334" t="s">
        <v>173</v>
      </c>
      <c r="F4057" s="306">
        <f t="shared" si="63"/>
        <v>4627.5447749999994</v>
      </c>
      <c r="G4057" s="335">
        <v>110.75</v>
      </c>
    </row>
    <row r="4058" spans="1:7" ht="15">
      <c r="A4058" s="334" t="s">
        <v>6560</v>
      </c>
      <c r="B4058" s="334" t="s">
        <v>6561</v>
      </c>
      <c r="C4058" s="218"/>
      <c r="D4058" s="218"/>
      <c r="E4058" s="334" t="s">
        <v>173</v>
      </c>
      <c r="F4058" s="306">
        <f t="shared" si="63"/>
        <v>1998.9322079999999</v>
      </c>
      <c r="G4058" s="335">
        <v>47.84</v>
      </c>
    </row>
    <row r="4059" spans="1:7" ht="15">
      <c r="A4059" s="334" t="s">
        <v>6562</v>
      </c>
      <c r="B4059" s="334" t="s">
        <v>6563</v>
      </c>
      <c r="C4059" s="218"/>
      <c r="D4059" s="218"/>
      <c r="E4059" s="334" t="s">
        <v>173</v>
      </c>
      <c r="F4059" s="306">
        <f t="shared" si="63"/>
        <v>1739.8732679999998</v>
      </c>
      <c r="G4059" s="335">
        <v>41.64</v>
      </c>
    </row>
    <row r="4060" spans="1:7" ht="15">
      <c r="A4060" s="334" t="s">
        <v>6564</v>
      </c>
      <c r="B4060" s="334" t="s">
        <v>6565</v>
      </c>
      <c r="C4060" s="218"/>
      <c r="D4060" s="218"/>
      <c r="E4060" s="334" t="s">
        <v>173</v>
      </c>
      <c r="F4060" s="306">
        <f t="shared" si="63"/>
        <v>1629.146463</v>
      </c>
      <c r="G4060" s="335">
        <v>38.99</v>
      </c>
    </row>
    <row r="4061" spans="1:7" ht="15">
      <c r="A4061" s="334" t="s">
        <v>6566</v>
      </c>
      <c r="B4061" s="334" t="s">
        <v>6567</v>
      </c>
      <c r="C4061" s="218"/>
      <c r="D4061" s="218"/>
      <c r="E4061" s="334" t="s">
        <v>173</v>
      </c>
      <c r="F4061" s="306">
        <f t="shared" si="63"/>
        <v>1407.2750159999998</v>
      </c>
      <c r="G4061" s="335">
        <v>33.68</v>
      </c>
    </row>
    <row r="4062" spans="1:7" ht="15">
      <c r="A4062" s="334" t="s">
        <v>6568</v>
      </c>
      <c r="B4062" s="334" t="s">
        <v>6569</v>
      </c>
      <c r="C4062" s="218"/>
      <c r="D4062" s="218"/>
      <c r="E4062" s="334" t="s">
        <v>173</v>
      </c>
      <c r="F4062" s="306">
        <f t="shared" si="63"/>
        <v>1407.2750159999998</v>
      </c>
      <c r="G4062" s="335">
        <v>33.68</v>
      </c>
    </row>
    <row r="4063" spans="1:7" ht="15">
      <c r="A4063" s="334" t="s">
        <v>6570</v>
      </c>
      <c r="B4063" s="334" t="s">
        <v>6571</v>
      </c>
      <c r="C4063" s="218"/>
      <c r="D4063" s="218"/>
      <c r="E4063" s="334" t="s">
        <v>173</v>
      </c>
      <c r="F4063" s="306">
        <f t="shared" si="63"/>
        <v>2846.305644</v>
      </c>
      <c r="G4063" s="335">
        <v>68.12</v>
      </c>
    </row>
    <row r="4064" spans="1:7" ht="15">
      <c r="A4064" s="334" t="s">
        <v>6572</v>
      </c>
      <c r="B4064" s="334" t="s">
        <v>6573</v>
      </c>
      <c r="C4064" s="218"/>
      <c r="D4064" s="218"/>
      <c r="E4064" s="334" t="s">
        <v>173</v>
      </c>
      <c r="F4064" s="306">
        <f t="shared" si="63"/>
        <v>2846.305644</v>
      </c>
      <c r="G4064" s="335">
        <v>68.12</v>
      </c>
    </row>
    <row r="4065" spans="1:7" ht="15">
      <c r="A4065" s="334" t="s">
        <v>6574</v>
      </c>
      <c r="B4065" s="334" t="s">
        <v>6575</v>
      </c>
      <c r="C4065" s="218"/>
      <c r="D4065" s="218"/>
      <c r="E4065" s="334" t="s">
        <v>173</v>
      </c>
      <c r="F4065" s="306">
        <f t="shared" si="63"/>
        <v>2846.305644</v>
      </c>
      <c r="G4065" s="335">
        <v>68.12</v>
      </c>
    </row>
    <row r="4066" spans="1:7" ht="15">
      <c r="A4066" s="334" t="s">
        <v>6576</v>
      </c>
      <c r="B4066" s="334" t="s">
        <v>6577</v>
      </c>
      <c r="C4066" s="218"/>
      <c r="D4066" s="218"/>
      <c r="E4066" s="334" t="s">
        <v>173</v>
      </c>
      <c r="F4066" s="306">
        <f t="shared" si="63"/>
        <v>2869.7045160000002</v>
      </c>
      <c r="G4066" s="335">
        <v>68.680000000000007</v>
      </c>
    </row>
    <row r="4067" spans="1:7" ht="15">
      <c r="A4067" s="334" t="s">
        <v>6578</v>
      </c>
      <c r="B4067" s="334" t="s">
        <v>6579</v>
      </c>
      <c r="C4067" s="218"/>
      <c r="D4067" s="218"/>
      <c r="E4067" s="334" t="s">
        <v>173</v>
      </c>
      <c r="F4067" s="306">
        <f t="shared" si="63"/>
        <v>2869.7045160000002</v>
      </c>
      <c r="G4067" s="335">
        <v>68.680000000000007</v>
      </c>
    </row>
    <row r="4068" spans="1:7" ht="15">
      <c r="A4068" s="334" t="s">
        <v>6580</v>
      </c>
      <c r="B4068" s="334" t="s">
        <v>6581</v>
      </c>
      <c r="C4068" s="218"/>
      <c r="D4068" s="218"/>
      <c r="E4068" s="334" t="s">
        <v>173</v>
      </c>
      <c r="F4068" s="306">
        <f t="shared" si="63"/>
        <v>2869.7045160000002</v>
      </c>
      <c r="G4068" s="335">
        <v>68.680000000000007</v>
      </c>
    </row>
    <row r="4069" spans="1:7" ht="15">
      <c r="A4069" s="334" t="s">
        <v>6582</v>
      </c>
      <c r="B4069" s="334" t="s">
        <v>6583</v>
      </c>
      <c r="C4069" s="218"/>
      <c r="D4069" s="218"/>
      <c r="E4069" s="334" t="s">
        <v>173</v>
      </c>
      <c r="F4069" s="306">
        <f t="shared" si="63"/>
        <v>2720.9545439999997</v>
      </c>
      <c r="G4069" s="335">
        <v>65.12</v>
      </c>
    </row>
    <row r="4070" spans="1:7" ht="15">
      <c r="A4070" s="334" t="s">
        <v>6584</v>
      </c>
      <c r="B4070" s="334" t="s">
        <v>6585</v>
      </c>
      <c r="C4070" s="218"/>
      <c r="D4070" s="218"/>
      <c r="E4070" s="334" t="s">
        <v>173</v>
      </c>
      <c r="F4070" s="306">
        <f t="shared" si="63"/>
        <v>2720.9545439999997</v>
      </c>
      <c r="G4070" s="335">
        <v>65.12</v>
      </c>
    </row>
    <row r="4071" spans="1:7" ht="15">
      <c r="A4071" s="334" t="s">
        <v>6586</v>
      </c>
      <c r="B4071" s="334" t="s">
        <v>6587</v>
      </c>
      <c r="C4071" s="218"/>
      <c r="D4071" s="218"/>
      <c r="E4071" s="334" t="s">
        <v>173</v>
      </c>
      <c r="F4071" s="306">
        <f t="shared" si="63"/>
        <v>2661.6216899999999</v>
      </c>
      <c r="G4071" s="335">
        <v>63.7</v>
      </c>
    </row>
    <row r="4072" spans="1:7" ht="15">
      <c r="A4072" s="334" t="s">
        <v>6588</v>
      </c>
      <c r="B4072" s="334" t="s">
        <v>6589</v>
      </c>
      <c r="C4072" s="218"/>
      <c r="D4072" s="218"/>
      <c r="E4072" s="334" t="s">
        <v>173</v>
      </c>
      <c r="F4072" s="306">
        <f t="shared" si="63"/>
        <v>2661.6216899999999</v>
      </c>
      <c r="G4072" s="335">
        <v>63.7</v>
      </c>
    </row>
    <row r="4073" spans="1:7" ht="15">
      <c r="A4073" s="334" t="s">
        <v>6590</v>
      </c>
      <c r="B4073" s="334" t="s">
        <v>6591</v>
      </c>
      <c r="C4073" s="218"/>
      <c r="D4073" s="218"/>
      <c r="E4073" s="334" t="s">
        <v>173</v>
      </c>
      <c r="F4073" s="306">
        <f t="shared" si="63"/>
        <v>2661.6216899999999</v>
      </c>
      <c r="G4073" s="335">
        <v>63.7</v>
      </c>
    </row>
    <row r="4074" spans="1:7" ht="15">
      <c r="A4074" s="334" t="s">
        <v>6592</v>
      </c>
      <c r="B4074" s="334" t="s">
        <v>6593</v>
      </c>
      <c r="C4074" s="218"/>
      <c r="D4074" s="218"/>
      <c r="E4074" s="334" t="s">
        <v>173</v>
      </c>
      <c r="F4074" s="306">
        <f t="shared" si="63"/>
        <v>2661.6216899999999</v>
      </c>
      <c r="G4074" s="335">
        <v>63.7</v>
      </c>
    </row>
    <row r="4075" spans="1:7" ht="15">
      <c r="A4075" s="334" t="s">
        <v>6594</v>
      </c>
      <c r="B4075" s="334" t="s">
        <v>6595</v>
      </c>
      <c r="C4075" s="218"/>
      <c r="D4075" s="218"/>
      <c r="E4075" s="334" t="s">
        <v>173</v>
      </c>
      <c r="F4075" s="306">
        <f t="shared" si="63"/>
        <v>2582.2326599999997</v>
      </c>
      <c r="G4075" s="335">
        <v>61.8</v>
      </c>
    </row>
    <row r="4076" spans="1:7" ht="15">
      <c r="A4076" s="334" t="s">
        <v>6596</v>
      </c>
      <c r="B4076" s="334" t="s">
        <v>6597</v>
      </c>
      <c r="C4076" s="218"/>
      <c r="D4076" s="218"/>
      <c r="E4076" s="334" t="s">
        <v>173</v>
      </c>
      <c r="F4076" s="306">
        <f t="shared" si="63"/>
        <v>2591.4250739999998</v>
      </c>
      <c r="G4076" s="335">
        <v>62.02</v>
      </c>
    </row>
    <row r="4077" spans="1:7" ht="15">
      <c r="A4077" s="334" t="s">
        <v>6598</v>
      </c>
      <c r="B4077" s="334" t="s">
        <v>6599</v>
      </c>
      <c r="C4077" s="218"/>
      <c r="D4077" s="218"/>
      <c r="E4077" s="334" t="s">
        <v>173</v>
      </c>
      <c r="F4077" s="306">
        <f t="shared" si="63"/>
        <v>2591.4250739999998</v>
      </c>
      <c r="G4077" s="335">
        <v>62.02</v>
      </c>
    </row>
    <row r="4078" spans="1:7" ht="15">
      <c r="A4078" s="334" t="s">
        <v>6600</v>
      </c>
      <c r="B4078" s="334" t="s">
        <v>6601</v>
      </c>
      <c r="C4078" s="218"/>
      <c r="D4078" s="218"/>
      <c r="E4078" s="334" t="s">
        <v>173</v>
      </c>
      <c r="F4078" s="306">
        <f t="shared" si="63"/>
        <v>1749.9013559999999</v>
      </c>
      <c r="G4078" s="335">
        <v>41.88</v>
      </c>
    </row>
    <row r="4079" spans="1:7" ht="15">
      <c r="A4079" s="334" t="s">
        <v>6602</v>
      </c>
      <c r="B4079" s="334" t="s">
        <v>6603</v>
      </c>
      <c r="C4079" s="218"/>
      <c r="D4079" s="218"/>
      <c r="E4079" s="334" t="s">
        <v>173</v>
      </c>
      <c r="F4079" s="306">
        <f t="shared" si="63"/>
        <v>1749.9013559999999</v>
      </c>
      <c r="G4079" s="335">
        <v>41.88</v>
      </c>
    </row>
    <row r="4080" spans="1:7" ht="15">
      <c r="A4080" s="334" t="s">
        <v>6604</v>
      </c>
      <c r="B4080" s="334" t="s">
        <v>6605</v>
      </c>
      <c r="C4080" s="218"/>
      <c r="D4080" s="218"/>
      <c r="E4080" s="334" t="s">
        <v>173</v>
      </c>
      <c r="F4080" s="306">
        <f t="shared" si="63"/>
        <v>1749.9013559999999</v>
      </c>
      <c r="G4080" s="335">
        <v>41.88</v>
      </c>
    </row>
    <row r="4081" spans="1:7" ht="15">
      <c r="A4081" s="334" t="s">
        <v>6606</v>
      </c>
      <c r="B4081" s="334" t="s">
        <v>6607</v>
      </c>
      <c r="C4081" s="218"/>
      <c r="D4081" s="218"/>
      <c r="E4081" s="334" t="s">
        <v>173</v>
      </c>
      <c r="F4081" s="306">
        <f t="shared" si="63"/>
        <v>1846.4217029999998</v>
      </c>
      <c r="G4081" s="335">
        <v>44.19</v>
      </c>
    </row>
    <row r="4082" spans="1:7" ht="15">
      <c r="A4082" s="334" t="s">
        <v>6608</v>
      </c>
      <c r="B4082" s="334" t="s">
        <v>6609</v>
      </c>
      <c r="C4082" s="218"/>
      <c r="D4082" s="218"/>
      <c r="E4082" s="334" t="s">
        <v>173</v>
      </c>
      <c r="F4082" s="306">
        <f t="shared" si="63"/>
        <v>1846.4217029999998</v>
      </c>
      <c r="G4082" s="335">
        <v>44.19</v>
      </c>
    </row>
    <row r="4083" spans="1:7" ht="15">
      <c r="A4083" s="334" t="s">
        <v>6610</v>
      </c>
      <c r="B4083" s="334" t="s">
        <v>6611</v>
      </c>
      <c r="C4083" s="218"/>
      <c r="D4083" s="218"/>
      <c r="E4083" s="334" t="s">
        <v>173</v>
      </c>
      <c r="F4083" s="306">
        <f t="shared" si="63"/>
        <v>1846.4217029999998</v>
      </c>
      <c r="G4083" s="335">
        <v>44.19</v>
      </c>
    </row>
    <row r="4084" spans="1:7" ht="15">
      <c r="A4084" s="334" t="s">
        <v>6612</v>
      </c>
      <c r="B4084" s="334" t="s">
        <v>6613</v>
      </c>
      <c r="C4084" s="218"/>
      <c r="D4084" s="218"/>
      <c r="E4084" s="334" t="s">
        <v>173</v>
      </c>
      <c r="F4084" s="306">
        <f t="shared" si="63"/>
        <v>1777.4785979999997</v>
      </c>
      <c r="G4084" s="335">
        <v>42.54</v>
      </c>
    </row>
    <row r="4085" spans="1:7" ht="15">
      <c r="A4085" s="334" t="s">
        <v>6614</v>
      </c>
      <c r="B4085" s="334" t="s">
        <v>6615</v>
      </c>
      <c r="C4085" s="218"/>
      <c r="D4085" s="218"/>
      <c r="E4085" s="334" t="s">
        <v>173</v>
      </c>
      <c r="F4085" s="306">
        <f t="shared" si="63"/>
        <v>1777.4785979999997</v>
      </c>
      <c r="G4085" s="335">
        <v>42.54</v>
      </c>
    </row>
    <row r="4086" spans="1:7" ht="15">
      <c r="A4086" s="334" t="s">
        <v>6616</v>
      </c>
      <c r="B4086" s="334" t="s">
        <v>6617</v>
      </c>
      <c r="C4086" s="218"/>
      <c r="D4086" s="218"/>
      <c r="E4086" s="334" t="s">
        <v>173</v>
      </c>
      <c r="F4086" s="306">
        <f t="shared" si="63"/>
        <v>1777.4785979999997</v>
      </c>
      <c r="G4086" s="335">
        <v>42.54</v>
      </c>
    </row>
    <row r="4087" spans="1:7" ht="15">
      <c r="A4087" s="334" t="s">
        <v>6618</v>
      </c>
      <c r="B4087" s="334" t="s">
        <v>6619</v>
      </c>
      <c r="C4087" s="218"/>
      <c r="D4087" s="218"/>
      <c r="E4087" s="334" t="s">
        <v>173</v>
      </c>
      <c r="F4087" s="306">
        <f t="shared" si="63"/>
        <v>1708.1176559999999</v>
      </c>
      <c r="G4087" s="335">
        <v>40.880000000000003</v>
      </c>
    </row>
    <row r="4088" spans="1:7" ht="15">
      <c r="A4088" s="334" t="s">
        <v>6620</v>
      </c>
      <c r="B4088" s="334" t="s">
        <v>6621</v>
      </c>
      <c r="C4088" s="218"/>
      <c r="D4088" s="218"/>
      <c r="E4088" s="334" t="s">
        <v>173</v>
      </c>
      <c r="F4088" s="306">
        <f t="shared" si="63"/>
        <v>1708.1176559999999</v>
      </c>
      <c r="G4088" s="335">
        <v>40.880000000000003</v>
      </c>
    </row>
    <row r="4089" spans="1:7" ht="15">
      <c r="A4089" s="334" t="s">
        <v>6622</v>
      </c>
      <c r="B4089" s="334" t="s">
        <v>6623</v>
      </c>
      <c r="C4089" s="218"/>
      <c r="D4089" s="218"/>
      <c r="E4089" s="334" t="s">
        <v>173</v>
      </c>
      <c r="F4089" s="306">
        <f t="shared" si="63"/>
        <v>1643.3529209999997</v>
      </c>
      <c r="G4089" s="335">
        <v>39.33</v>
      </c>
    </row>
    <row r="4090" spans="1:7" ht="15">
      <c r="A4090" s="334" t="s">
        <v>6624</v>
      </c>
      <c r="B4090" s="334" t="s">
        <v>6625</v>
      </c>
      <c r="C4090" s="218"/>
      <c r="D4090" s="218"/>
      <c r="E4090" s="334" t="s">
        <v>173</v>
      </c>
      <c r="F4090" s="306">
        <f t="shared" si="63"/>
        <v>1643.3529209999997</v>
      </c>
      <c r="G4090" s="335">
        <v>39.33</v>
      </c>
    </row>
    <row r="4091" spans="1:7" ht="15">
      <c r="A4091" s="334" t="s">
        <v>6626</v>
      </c>
      <c r="B4091" s="334" t="s">
        <v>6627</v>
      </c>
      <c r="C4091" s="218"/>
      <c r="D4091" s="218"/>
      <c r="E4091" s="334" t="s">
        <v>173</v>
      </c>
      <c r="F4091" s="306">
        <f t="shared" si="63"/>
        <v>1662.1555859999999</v>
      </c>
      <c r="G4091" s="335">
        <v>39.78</v>
      </c>
    </row>
    <row r="4092" spans="1:7" ht="15">
      <c r="A4092" s="334" t="s">
        <v>6628</v>
      </c>
      <c r="B4092" s="334" t="s">
        <v>6629</v>
      </c>
      <c r="C4092" s="218"/>
      <c r="D4092" s="218"/>
      <c r="E4092" s="334" t="s">
        <v>173</v>
      </c>
      <c r="F4092" s="306">
        <f t="shared" si="63"/>
        <v>1662.1555859999999</v>
      </c>
      <c r="G4092" s="335">
        <v>39.78</v>
      </c>
    </row>
    <row r="4093" spans="1:7" ht="15">
      <c r="A4093" s="334" t="s">
        <v>6630</v>
      </c>
      <c r="B4093" s="334" t="s">
        <v>6631</v>
      </c>
      <c r="C4093" s="218"/>
      <c r="D4093" s="218"/>
      <c r="E4093" s="334" t="s">
        <v>173</v>
      </c>
      <c r="F4093" s="306">
        <f t="shared" si="63"/>
        <v>8554.3769009999996</v>
      </c>
      <c r="G4093" s="335">
        <v>204.73</v>
      </c>
    </row>
    <row r="4094" spans="1:7" ht="15">
      <c r="A4094" s="334" t="s">
        <v>22847</v>
      </c>
      <c r="B4094" s="334" t="s">
        <v>22848</v>
      </c>
      <c r="C4094" s="218"/>
      <c r="D4094" s="218"/>
      <c r="E4094" s="334" t="s">
        <v>173</v>
      </c>
      <c r="F4094" s="306">
        <f t="shared" si="63"/>
        <v>1523.4337019999998</v>
      </c>
      <c r="G4094" s="335">
        <v>36.46</v>
      </c>
    </row>
    <row r="4095" spans="1:7" ht="15">
      <c r="A4095" s="334" t="s">
        <v>22849</v>
      </c>
      <c r="B4095" s="334" t="s">
        <v>22850</v>
      </c>
      <c r="C4095" s="218"/>
      <c r="D4095" s="218"/>
      <c r="E4095" s="334" t="s">
        <v>173</v>
      </c>
      <c r="F4095" s="306">
        <f t="shared" si="63"/>
        <v>1601.9870579999999</v>
      </c>
      <c r="G4095" s="335">
        <v>38.340000000000003</v>
      </c>
    </row>
    <row r="4096" spans="1:7" ht="15">
      <c r="A4096" s="334" t="s">
        <v>22851</v>
      </c>
      <c r="B4096" s="334" t="s">
        <v>22852</v>
      </c>
      <c r="C4096" s="218"/>
      <c r="D4096" s="218"/>
      <c r="E4096" s="334" t="s">
        <v>173</v>
      </c>
      <c r="F4096" s="306">
        <f t="shared" si="63"/>
        <v>1500.0348299999998</v>
      </c>
      <c r="G4096" s="335">
        <v>35.9</v>
      </c>
    </row>
    <row r="4097" spans="1:7" ht="15">
      <c r="A4097" s="334" t="s">
        <v>22853</v>
      </c>
      <c r="B4097" s="334" t="s">
        <v>22854</v>
      </c>
      <c r="C4097" s="218"/>
      <c r="D4097" s="218"/>
      <c r="E4097" s="334" t="s">
        <v>173</v>
      </c>
      <c r="F4097" s="306">
        <f t="shared" si="63"/>
        <v>1472.0397509999998</v>
      </c>
      <c r="G4097" s="335">
        <v>35.229999999999997</v>
      </c>
    </row>
    <row r="4098" spans="1:7" ht="15">
      <c r="A4098" s="334" t="s">
        <v>22855</v>
      </c>
      <c r="B4098" s="334" t="s">
        <v>22856</v>
      </c>
      <c r="C4098" s="218"/>
      <c r="D4098" s="218"/>
      <c r="E4098" s="334" t="s">
        <v>173</v>
      </c>
      <c r="F4098" s="306">
        <f t="shared" si="63"/>
        <v>8575.2687509999996</v>
      </c>
      <c r="G4098" s="335">
        <v>205.23</v>
      </c>
    </row>
    <row r="4099" spans="1:7" ht="15">
      <c r="A4099" s="334" t="s">
        <v>22857</v>
      </c>
      <c r="B4099" s="334" t="s">
        <v>22858</v>
      </c>
      <c r="C4099" s="218"/>
      <c r="D4099" s="218"/>
      <c r="E4099" s="334" t="s">
        <v>173</v>
      </c>
      <c r="F4099" s="306">
        <f t="shared" si="63"/>
        <v>2512.4538809999999</v>
      </c>
      <c r="G4099" s="335">
        <v>60.13</v>
      </c>
    </row>
    <row r="4100" spans="1:7" ht="15">
      <c r="A4100" s="334" t="s">
        <v>22859</v>
      </c>
      <c r="B4100" s="334" t="s">
        <v>22860</v>
      </c>
      <c r="C4100" s="218"/>
      <c r="D4100" s="218"/>
      <c r="E4100" s="334" t="s">
        <v>173</v>
      </c>
      <c r="F4100" s="306">
        <f t="shared" ref="F4100:F4163" si="64">G4100*$G$1</f>
        <v>2276.7938129999998</v>
      </c>
      <c r="G4100" s="335">
        <v>54.49</v>
      </c>
    </row>
    <row r="4101" spans="1:7" ht="15">
      <c r="A4101" s="334" t="s">
        <v>22861</v>
      </c>
      <c r="B4101" s="334" t="s">
        <v>22862</v>
      </c>
      <c r="C4101" s="218"/>
      <c r="D4101" s="218"/>
      <c r="E4101" s="334" t="s">
        <v>173</v>
      </c>
      <c r="F4101" s="306">
        <f t="shared" si="64"/>
        <v>3222.3589440000001</v>
      </c>
      <c r="G4101" s="335">
        <v>77.12</v>
      </c>
    </row>
    <row r="4102" spans="1:7" ht="15">
      <c r="A4102" s="334" t="s">
        <v>22863</v>
      </c>
      <c r="B4102" s="334" t="s">
        <v>22864</v>
      </c>
      <c r="C4102" s="218"/>
      <c r="D4102" s="218"/>
      <c r="E4102" s="334" t="s">
        <v>173</v>
      </c>
      <c r="F4102" s="306">
        <f t="shared" si="64"/>
        <v>3222.3589440000001</v>
      </c>
      <c r="G4102" s="335">
        <v>77.12</v>
      </c>
    </row>
    <row r="4103" spans="1:7" ht="15">
      <c r="A4103" s="334" t="s">
        <v>22865</v>
      </c>
      <c r="B4103" s="334" t="s">
        <v>22866</v>
      </c>
      <c r="C4103" s="218"/>
      <c r="D4103" s="218"/>
      <c r="E4103" s="334" t="s">
        <v>173</v>
      </c>
      <c r="F4103" s="306">
        <f t="shared" si="64"/>
        <v>3222.3589440000001</v>
      </c>
      <c r="G4103" s="335">
        <v>77.12</v>
      </c>
    </row>
    <row r="4104" spans="1:7" ht="15">
      <c r="A4104" s="334" t="s">
        <v>22867</v>
      </c>
      <c r="B4104" s="334" t="s">
        <v>22868</v>
      </c>
      <c r="C4104" s="218"/>
      <c r="D4104" s="218"/>
      <c r="E4104" s="334" t="s">
        <v>173</v>
      </c>
      <c r="F4104" s="306">
        <f t="shared" si="64"/>
        <v>3222.3589440000001</v>
      </c>
      <c r="G4104" s="335">
        <v>77.12</v>
      </c>
    </row>
    <row r="4105" spans="1:7" ht="15">
      <c r="A4105" s="334" t="s">
        <v>22869</v>
      </c>
      <c r="B4105" s="334" t="s">
        <v>22870</v>
      </c>
      <c r="C4105" s="218"/>
      <c r="D4105" s="218"/>
      <c r="E4105" s="334" t="s">
        <v>173</v>
      </c>
      <c r="F4105" s="306">
        <f t="shared" si="64"/>
        <v>3610.5295169999995</v>
      </c>
      <c r="G4105" s="335">
        <v>86.41</v>
      </c>
    </row>
    <row r="4106" spans="1:7" ht="15">
      <c r="A4106" s="334" t="s">
        <v>22871</v>
      </c>
      <c r="B4106" s="334" t="s">
        <v>22872</v>
      </c>
      <c r="C4106" s="218"/>
      <c r="D4106" s="218"/>
      <c r="E4106" s="334" t="s">
        <v>173</v>
      </c>
      <c r="F4106" s="306">
        <f t="shared" si="64"/>
        <v>3610.5295169999995</v>
      </c>
      <c r="G4106" s="335">
        <v>86.41</v>
      </c>
    </row>
    <row r="4107" spans="1:7" ht="15">
      <c r="A4107" s="334" t="s">
        <v>22873</v>
      </c>
      <c r="B4107" s="334" t="s">
        <v>22874</v>
      </c>
      <c r="C4107" s="218"/>
      <c r="D4107" s="218"/>
      <c r="E4107" s="334" t="s">
        <v>173</v>
      </c>
      <c r="F4107" s="306">
        <f t="shared" si="64"/>
        <v>3610.5295169999995</v>
      </c>
      <c r="G4107" s="335">
        <v>86.41</v>
      </c>
    </row>
    <row r="4108" spans="1:7" ht="15">
      <c r="A4108" s="334" t="s">
        <v>22875</v>
      </c>
      <c r="B4108" s="334" t="s">
        <v>22876</v>
      </c>
      <c r="C4108" s="218"/>
      <c r="D4108" s="218"/>
      <c r="E4108" s="334" t="s">
        <v>173</v>
      </c>
      <c r="F4108" s="306">
        <f t="shared" si="64"/>
        <v>3610.5295169999995</v>
      </c>
      <c r="G4108" s="335">
        <v>86.41</v>
      </c>
    </row>
    <row r="4109" spans="1:7" ht="15">
      <c r="A4109" s="334" t="s">
        <v>22877</v>
      </c>
      <c r="B4109" s="334" t="s">
        <v>22878</v>
      </c>
      <c r="C4109" s="218"/>
      <c r="D4109" s="218"/>
      <c r="E4109" s="334" t="s">
        <v>173</v>
      </c>
      <c r="F4109" s="306">
        <f t="shared" si="64"/>
        <v>2666.217897</v>
      </c>
      <c r="G4109" s="335">
        <v>63.81</v>
      </c>
    </row>
    <row r="4110" spans="1:7" ht="15">
      <c r="A4110" s="334" t="s">
        <v>22879</v>
      </c>
      <c r="B4110" s="334" t="s">
        <v>22880</v>
      </c>
      <c r="C4110" s="218"/>
      <c r="D4110" s="218"/>
      <c r="E4110" s="334" t="s">
        <v>173</v>
      </c>
      <c r="F4110" s="306">
        <f t="shared" si="64"/>
        <v>3111.2143019999994</v>
      </c>
      <c r="G4110" s="335">
        <v>74.459999999999994</v>
      </c>
    </row>
    <row r="4111" spans="1:7" ht="15">
      <c r="A4111" s="334" t="s">
        <v>22881</v>
      </c>
      <c r="B4111" s="334" t="s">
        <v>22882</v>
      </c>
      <c r="C4111" s="218"/>
      <c r="D4111" s="218"/>
      <c r="E4111" s="334" t="s">
        <v>173</v>
      </c>
      <c r="F4111" s="306">
        <f t="shared" si="64"/>
        <v>3111.2143019999994</v>
      </c>
      <c r="G4111" s="335">
        <v>74.459999999999994</v>
      </c>
    </row>
    <row r="4112" spans="1:7" ht="15">
      <c r="A4112" s="334" t="s">
        <v>22883</v>
      </c>
      <c r="B4112" s="334" t="s">
        <v>22884</v>
      </c>
      <c r="C4112" s="218"/>
      <c r="D4112" s="218"/>
      <c r="E4112" s="334" t="s">
        <v>173</v>
      </c>
      <c r="F4112" s="306">
        <f t="shared" si="64"/>
        <v>3111.2143019999994</v>
      </c>
      <c r="G4112" s="335">
        <v>74.459999999999994</v>
      </c>
    </row>
    <row r="4113" spans="1:7" ht="15">
      <c r="A4113" s="334" t="s">
        <v>22885</v>
      </c>
      <c r="B4113" s="334" t="s">
        <v>22886</v>
      </c>
      <c r="C4113" s="218"/>
      <c r="D4113" s="218"/>
      <c r="E4113" s="334" t="s">
        <v>173</v>
      </c>
      <c r="F4113" s="306">
        <f t="shared" si="64"/>
        <v>3111.2143019999994</v>
      </c>
      <c r="G4113" s="335">
        <v>74.459999999999994</v>
      </c>
    </row>
    <row r="4114" spans="1:7" ht="15">
      <c r="A4114" s="334" t="s">
        <v>22887</v>
      </c>
      <c r="B4114" s="334" t="s">
        <v>22888</v>
      </c>
      <c r="C4114" s="218"/>
      <c r="D4114" s="218"/>
      <c r="E4114" s="334" t="s">
        <v>173</v>
      </c>
      <c r="F4114" s="306">
        <f t="shared" si="64"/>
        <v>3111.2143019999994</v>
      </c>
      <c r="G4114" s="335">
        <v>74.459999999999994</v>
      </c>
    </row>
    <row r="4115" spans="1:7" ht="15">
      <c r="A4115" s="334" t="s">
        <v>22889</v>
      </c>
      <c r="B4115" s="334" t="s">
        <v>22890</v>
      </c>
      <c r="C4115" s="218"/>
      <c r="D4115" s="218"/>
      <c r="E4115" s="334" t="s">
        <v>173</v>
      </c>
      <c r="F4115" s="306">
        <f t="shared" si="64"/>
        <v>3111.2143019999994</v>
      </c>
      <c r="G4115" s="335">
        <v>74.459999999999994</v>
      </c>
    </row>
    <row r="4116" spans="1:7" ht="15">
      <c r="A4116" s="334" t="s">
        <v>22891</v>
      </c>
      <c r="B4116" s="334" t="s">
        <v>22892</v>
      </c>
      <c r="C4116" s="218"/>
      <c r="D4116" s="218"/>
      <c r="E4116" s="334" t="s">
        <v>173</v>
      </c>
      <c r="F4116" s="306">
        <f t="shared" si="64"/>
        <v>2388.7741289999999</v>
      </c>
      <c r="G4116" s="335">
        <v>57.17</v>
      </c>
    </row>
    <row r="4117" spans="1:7" ht="15">
      <c r="A4117" s="334" t="s">
        <v>22893</v>
      </c>
      <c r="B4117" s="334" t="s">
        <v>22894</v>
      </c>
      <c r="C4117" s="218"/>
      <c r="D4117" s="218"/>
      <c r="E4117" s="334" t="s">
        <v>173</v>
      </c>
      <c r="F4117" s="306">
        <f t="shared" si="64"/>
        <v>2278.0473240000001</v>
      </c>
      <c r="G4117" s="335">
        <v>54.52</v>
      </c>
    </row>
    <row r="4118" spans="1:7" ht="15">
      <c r="A4118" s="334" t="s">
        <v>22895</v>
      </c>
      <c r="B4118" s="334" t="s">
        <v>22896</v>
      </c>
      <c r="C4118" s="218"/>
      <c r="D4118" s="218"/>
      <c r="E4118" s="334" t="s">
        <v>173</v>
      </c>
      <c r="F4118" s="306">
        <f t="shared" si="64"/>
        <v>3111.2143019999994</v>
      </c>
      <c r="G4118" s="335">
        <v>74.459999999999994</v>
      </c>
    </row>
    <row r="4119" spans="1:7" ht="15">
      <c r="A4119" s="334" t="s">
        <v>6632</v>
      </c>
      <c r="B4119" s="334" t="s">
        <v>6633</v>
      </c>
      <c r="C4119" s="218"/>
      <c r="D4119" s="218"/>
      <c r="E4119" s="334" t="s">
        <v>173</v>
      </c>
      <c r="F4119" s="306">
        <f t="shared" si="64"/>
        <v>1667.5874669999996</v>
      </c>
      <c r="G4119" s="335">
        <v>39.909999999999997</v>
      </c>
    </row>
    <row r="4120" spans="1:7" ht="15">
      <c r="A4120" s="334" t="s">
        <v>6634</v>
      </c>
      <c r="B4120" s="334" t="s">
        <v>6635</v>
      </c>
      <c r="C4120" s="218"/>
      <c r="D4120" s="218"/>
      <c r="E4120" s="334" t="s">
        <v>173</v>
      </c>
      <c r="F4120" s="306">
        <f t="shared" si="64"/>
        <v>1767.4505099999997</v>
      </c>
      <c r="G4120" s="335">
        <v>42.3</v>
      </c>
    </row>
    <row r="4121" spans="1:7" ht="15">
      <c r="A4121" s="334" t="s">
        <v>6636</v>
      </c>
      <c r="B4121" s="334" t="s">
        <v>22897</v>
      </c>
      <c r="C4121" s="218"/>
      <c r="D4121" s="218"/>
      <c r="E4121" s="334" t="s">
        <v>173</v>
      </c>
      <c r="F4121" s="306">
        <f t="shared" si="64"/>
        <v>1121.0566709999998</v>
      </c>
      <c r="G4121" s="335">
        <v>26.83</v>
      </c>
    </row>
    <row r="4122" spans="1:7" ht="15">
      <c r="A4122" s="334" t="s">
        <v>6637</v>
      </c>
      <c r="B4122" s="334" t="s">
        <v>6638</v>
      </c>
      <c r="C4122" s="218"/>
      <c r="D4122" s="218"/>
      <c r="E4122" s="334" t="s">
        <v>173</v>
      </c>
      <c r="F4122" s="306">
        <f t="shared" si="64"/>
        <v>857.81936099999996</v>
      </c>
      <c r="G4122" s="335">
        <v>20.53</v>
      </c>
    </row>
    <row r="4123" spans="1:7" ht="15">
      <c r="A4123" s="334" t="s">
        <v>6639</v>
      </c>
      <c r="B4123" s="334" t="s">
        <v>6640</v>
      </c>
      <c r="C4123" s="218"/>
      <c r="D4123" s="218"/>
      <c r="E4123" s="334" t="s">
        <v>173</v>
      </c>
      <c r="F4123" s="306">
        <f t="shared" si="64"/>
        <v>602.52095399999996</v>
      </c>
      <c r="G4123" s="335">
        <v>14.42</v>
      </c>
    </row>
    <row r="4124" spans="1:7" ht="15">
      <c r="A4124" s="334" t="s">
        <v>6641</v>
      </c>
      <c r="B4124" s="334" t="s">
        <v>6642</v>
      </c>
      <c r="C4124" s="218"/>
      <c r="D4124" s="218"/>
      <c r="E4124" s="334" t="s">
        <v>173</v>
      </c>
      <c r="F4124" s="306">
        <f t="shared" si="64"/>
        <v>550.70916599999998</v>
      </c>
      <c r="G4124" s="335">
        <v>13.18</v>
      </c>
    </row>
    <row r="4125" spans="1:7" ht="15">
      <c r="A4125" s="334" t="s">
        <v>6643</v>
      </c>
      <c r="B4125" s="334" t="s">
        <v>22898</v>
      </c>
      <c r="C4125" s="218"/>
      <c r="D4125" s="218"/>
      <c r="E4125" s="334" t="s">
        <v>173</v>
      </c>
      <c r="F4125" s="306">
        <f t="shared" si="64"/>
        <v>570.76534199999992</v>
      </c>
      <c r="G4125" s="335">
        <v>13.66</v>
      </c>
    </row>
    <row r="4126" spans="1:7" ht="15">
      <c r="A4126" s="334" t="s">
        <v>6644</v>
      </c>
      <c r="B4126" s="334" t="s">
        <v>22899</v>
      </c>
      <c r="C4126" s="218"/>
      <c r="D4126" s="218"/>
      <c r="E4126" s="334" t="s">
        <v>173</v>
      </c>
      <c r="F4126" s="306">
        <f t="shared" si="64"/>
        <v>50.976113999999995</v>
      </c>
      <c r="G4126" s="335">
        <v>1.22</v>
      </c>
    </row>
    <row r="4127" spans="1:7" ht="15">
      <c r="A4127" s="334" t="s">
        <v>22900</v>
      </c>
      <c r="B4127" s="334" t="s">
        <v>22901</v>
      </c>
      <c r="C4127" s="218"/>
      <c r="D4127" s="218"/>
      <c r="E4127" s="334" t="s">
        <v>173</v>
      </c>
      <c r="F4127" s="306">
        <f t="shared" si="64"/>
        <v>33.426960000000001</v>
      </c>
      <c r="G4127" s="335">
        <v>0.8</v>
      </c>
    </row>
    <row r="4128" spans="1:7" ht="15">
      <c r="A4128" s="334" t="s">
        <v>22902</v>
      </c>
      <c r="B4128" s="334" t="s">
        <v>22903</v>
      </c>
      <c r="C4128" s="218"/>
      <c r="D4128" s="218"/>
      <c r="E4128" s="334" t="s">
        <v>173</v>
      </c>
      <c r="F4128" s="306">
        <f t="shared" si="64"/>
        <v>1388.4723509999997</v>
      </c>
      <c r="G4128" s="335">
        <v>33.229999999999997</v>
      </c>
    </row>
    <row r="4129" spans="1:7" ht="15">
      <c r="A4129" s="334" t="s">
        <v>6645</v>
      </c>
      <c r="B4129" s="334" t="s">
        <v>6646</v>
      </c>
      <c r="C4129" s="218"/>
      <c r="D4129" s="218"/>
      <c r="E4129" s="334" t="s">
        <v>173</v>
      </c>
      <c r="F4129" s="306">
        <f t="shared" si="64"/>
        <v>582.46477799999991</v>
      </c>
      <c r="G4129" s="335">
        <v>13.94</v>
      </c>
    </row>
    <row r="4130" spans="1:7" ht="15">
      <c r="A4130" s="334" t="s">
        <v>6647</v>
      </c>
      <c r="B4130" s="334" t="s">
        <v>6648</v>
      </c>
      <c r="C4130" s="218"/>
      <c r="D4130" s="218"/>
      <c r="E4130" s="334" t="s">
        <v>173</v>
      </c>
      <c r="F4130" s="306">
        <f t="shared" si="64"/>
        <v>925.5089549999999</v>
      </c>
      <c r="G4130" s="335">
        <v>22.15</v>
      </c>
    </row>
    <row r="4131" spans="1:7" ht="15">
      <c r="A4131" s="334" t="s">
        <v>6649</v>
      </c>
      <c r="B4131" s="334" t="s">
        <v>22904</v>
      </c>
      <c r="C4131" s="218"/>
      <c r="D4131" s="218"/>
      <c r="E4131" s="334" t="s">
        <v>173</v>
      </c>
      <c r="F4131" s="306">
        <f t="shared" si="64"/>
        <v>1108.9393979999998</v>
      </c>
      <c r="G4131" s="335">
        <v>26.54</v>
      </c>
    </row>
    <row r="4132" spans="1:7" ht="15">
      <c r="A4132" s="334" t="s">
        <v>6650</v>
      </c>
      <c r="B4132" s="334" t="s">
        <v>6651</v>
      </c>
      <c r="C4132" s="218"/>
      <c r="D4132" s="218"/>
      <c r="E4132" s="334" t="s">
        <v>173</v>
      </c>
      <c r="F4132" s="306">
        <f t="shared" si="64"/>
        <v>829.82428199999993</v>
      </c>
      <c r="G4132" s="335">
        <v>19.86</v>
      </c>
    </row>
    <row r="4133" spans="1:7" ht="15">
      <c r="A4133" s="334" t="s">
        <v>6652</v>
      </c>
      <c r="B4133" s="334" t="s">
        <v>22905</v>
      </c>
      <c r="C4133" s="218"/>
      <c r="D4133" s="218"/>
      <c r="E4133" s="334" t="s">
        <v>173</v>
      </c>
      <c r="F4133" s="306">
        <f t="shared" si="64"/>
        <v>4284.5005979999996</v>
      </c>
      <c r="G4133" s="335">
        <v>102.54</v>
      </c>
    </row>
    <row r="4134" spans="1:7" ht="15">
      <c r="A4134" s="334" t="s">
        <v>6653</v>
      </c>
      <c r="B4134" s="334" t="s">
        <v>6654</v>
      </c>
      <c r="C4134" s="218"/>
      <c r="D4134" s="218"/>
      <c r="E4134" s="334" t="s">
        <v>173</v>
      </c>
      <c r="F4134" s="306">
        <f t="shared" si="64"/>
        <v>3410.8034309999994</v>
      </c>
      <c r="G4134" s="335">
        <v>81.63</v>
      </c>
    </row>
    <row r="4135" spans="1:7" ht="15">
      <c r="A4135" s="334" t="s">
        <v>6655</v>
      </c>
      <c r="B4135" s="334" t="s">
        <v>6656</v>
      </c>
      <c r="C4135" s="218"/>
      <c r="D4135" s="218"/>
      <c r="E4135" s="334" t="s">
        <v>173</v>
      </c>
      <c r="F4135" s="306">
        <f t="shared" si="64"/>
        <v>1468.2792179999999</v>
      </c>
      <c r="G4135" s="335">
        <v>35.14</v>
      </c>
    </row>
    <row r="4136" spans="1:7" ht="15">
      <c r="A4136" s="334" t="s">
        <v>6657</v>
      </c>
      <c r="B4136" s="334" t="s">
        <v>22906</v>
      </c>
      <c r="C4136" s="218"/>
      <c r="D4136" s="218"/>
      <c r="E4136" s="334" t="s">
        <v>173</v>
      </c>
      <c r="F4136" s="306">
        <f t="shared" si="64"/>
        <v>849.88045799999986</v>
      </c>
      <c r="G4136" s="335">
        <v>20.34</v>
      </c>
    </row>
    <row r="4137" spans="1:7" ht="15">
      <c r="A4137" s="334" t="s">
        <v>6658</v>
      </c>
      <c r="B4137" s="334" t="s">
        <v>6659</v>
      </c>
      <c r="C4137" s="218"/>
      <c r="D4137" s="218"/>
      <c r="E4137" s="334" t="s">
        <v>173</v>
      </c>
      <c r="F4137" s="306">
        <f t="shared" si="64"/>
        <v>3717.913626</v>
      </c>
      <c r="G4137" s="335">
        <v>88.98</v>
      </c>
    </row>
    <row r="4138" spans="1:7" ht="15">
      <c r="A4138" s="334" t="s">
        <v>6660</v>
      </c>
      <c r="B4138" s="334" t="s">
        <v>6661</v>
      </c>
      <c r="C4138" s="218"/>
      <c r="D4138" s="218"/>
      <c r="E4138" s="334" t="s">
        <v>173</v>
      </c>
      <c r="F4138" s="306">
        <f t="shared" si="64"/>
        <v>1791.2672189999996</v>
      </c>
      <c r="G4138" s="335">
        <v>42.87</v>
      </c>
    </row>
    <row r="4139" spans="1:7" ht="15">
      <c r="A4139" s="334" t="s">
        <v>6662</v>
      </c>
      <c r="B4139" s="334" t="s">
        <v>6663</v>
      </c>
      <c r="C4139" s="218"/>
      <c r="D4139" s="218"/>
      <c r="E4139" s="334" t="s">
        <v>3584</v>
      </c>
      <c r="F4139" s="306">
        <f t="shared" si="64"/>
        <v>1001.5552889999999</v>
      </c>
      <c r="G4139" s="335">
        <v>23.97</v>
      </c>
    </row>
    <row r="4140" spans="1:7" ht="15">
      <c r="A4140" s="334" t="s">
        <v>6664</v>
      </c>
      <c r="B4140" s="334" t="s">
        <v>6665</v>
      </c>
      <c r="C4140" s="218"/>
      <c r="D4140" s="218"/>
      <c r="E4140" s="334" t="s">
        <v>3584</v>
      </c>
      <c r="F4140" s="306">
        <f t="shared" si="64"/>
        <v>1113.1177679999998</v>
      </c>
      <c r="G4140" s="335">
        <v>26.64</v>
      </c>
    </row>
    <row r="4141" spans="1:7" ht="15">
      <c r="A4141" s="334" t="s">
        <v>6666</v>
      </c>
      <c r="B4141" s="334" t="s">
        <v>22907</v>
      </c>
      <c r="C4141" s="218"/>
      <c r="D4141" s="218"/>
      <c r="E4141" s="334" t="s">
        <v>173</v>
      </c>
      <c r="F4141" s="306">
        <f t="shared" si="64"/>
        <v>5177.836104</v>
      </c>
      <c r="G4141" s="335">
        <v>123.92</v>
      </c>
    </row>
    <row r="4142" spans="1:7" ht="15">
      <c r="A4142" s="334" t="s">
        <v>6667</v>
      </c>
      <c r="B4142" s="334" t="s">
        <v>6668</v>
      </c>
      <c r="C4142" s="218"/>
      <c r="D4142" s="218"/>
      <c r="E4142" s="334" t="s">
        <v>173</v>
      </c>
      <c r="F4142" s="306">
        <f t="shared" si="64"/>
        <v>4882.8431819999996</v>
      </c>
      <c r="G4142" s="335">
        <v>116.86</v>
      </c>
    </row>
    <row r="4143" spans="1:7" ht="15">
      <c r="A4143" s="334" t="s">
        <v>6669</v>
      </c>
      <c r="B4143" s="334" t="s">
        <v>6670</v>
      </c>
      <c r="C4143" s="218"/>
      <c r="D4143" s="218"/>
      <c r="E4143" s="334" t="s">
        <v>173</v>
      </c>
      <c r="F4143" s="306">
        <f t="shared" si="64"/>
        <v>590.82151799999997</v>
      </c>
      <c r="G4143" s="335">
        <v>14.14</v>
      </c>
    </row>
    <row r="4144" spans="1:7" ht="15">
      <c r="A4144" s="334" t="s">
        <v>6671</v>
      </c>
      <c r="B4144" s="334" t="s">
        <v>6672</v>
      </c>
      <c r="C4144" s="218"/>
      <c r="D4144" s="218"/>
      <c r="E4144" s="334" t="s">
        <v>173</v>
      </c>
      <c r="F4144" s="306">
        <f t="shared" si="64"/>
        <v>594.58205099999998</v>
      </c>
      <c r="G4144" s="335">
        <v>14.23</v>
      </c>
    </row>
    <row r="4145" spans="1:7" ht="15">
      <c r="A4145" s="334" t="s">
        <v>6673</v>
      </c>
      <c r="B4145" s="334" t="s">
        <v>6674</v>
      </c>
      <c r="C4145" s="218"/>
      <c r="D4145" s="218"/>
      <c r="E4145" s="334" t="s">
        <v>173</v>
      </c>
      <c r="F4145" s="306">
        <f t="shared" si="64"/>
        <v>969.79967699999997</v>
      </c>
      <c r="G4145" s="335">
        <v>23.21</v>
      </c>
    </row>
    <row r="4146" spans="1:7" ht="15">
      <c r="A4146" s="334" t="s">
        <v>6675</v>
      </c>
      <c r="B4146" s="334" t="s">
        <v>22908</v>
      </c>
      <c r="C4146" s="218"/>
      <c r="D4146" s="218"/>
      <c r="E4146" s="334" t="s">
        <v>173</v>
      </c>
      <c r="F4146" s="306">
        <f t="shared" si="64"/>
        <v>342.62633999999991</v>
      </c>
      <c r="G4146" s="335">
        <v>8.1999999999999993</v>
      </c>
    </row>
    <row r="4147" spans="1:7" ht="15">
      <c r="A4147" s="334" t="s">
        <v>6676</v>
      </c>
      <c r="B4147" s="334" t="s">
        <v>6677</v>
      </c>
      <c r="C4147" s="218"/>
      <c r="D4147" s="218"/>
      <c r="E4147" s="334" t="s">
        <v>173</v>
      </c>
      <c r="F4147" s="306">
        <f t="shared" si="64"/>
        <v>969.79967699999997</v>
      </c>
      <c r="G4147" s="335">
        <v>23.21</v>
      </c>
    </row>
    <row r="4148" spans="1:7" ht="15">
      <c r="A4148" s="334" t="s">
        <v>6678</v>
      </c>
      <c r="B4148" s="334" t="s">
        <v>6679</v>
      </c>
      <c r="C4148" s="218"/>
      <c r="D4148" s="218"/>
      <c r="E4148" s="334" t="s">
        <v>173</v>
      </c>
      <c r="F4148" s="306">
        <f t="shared" si="64"/>
        <v>1073.4232529999999</v>
      </c>
      <c r="G4148" s="335">
        <v>25.69</v>
      </c>
    </row>
    <row r="4149" spans="1:7" ht="15">
      <c r="A4149" s="334" t="s">
        <v>6680</v>
      </c>
      <c r="B4149" s="334" t="s">
        <v>22909</v>
      </c>
      <c r="C4149" s="218"/>
      <c r="D4149" s="218"/>
      <c r="E4149" s="334" t="s">
        <v>173</v>
      </c>
      <c r="F4149" s="306">
        <f t="shared" si="64"/>
        <v>3007.5907259999999</v>
      </c>
      <c r="G4149" s="335">
        <v>71.98</v>
      </c>
    </row>
    <row r="4150" spans="1:7" ht="15">
      <c r="A4150" s="334" t="s">
        <v>6681</v>
      </c>
      <c r="B4150" s="334" t="s">
        <v>6682</v>
      </c>
      <c r="C4150" s="218"/>
      <c r="D4150" s="218"/>
      <c r="E4150" s="334" t="s">
        <v>173</v>
      </c>
      <c r="F4150" s="306">
        <f t="shared" si="64"/>
        <v>1996.007349</v>
      </c>
      <c r="G4150" s="335">
        <v>47.77</v>
      </c>
    </row>
    <row r="4151" spans="1:7" ht="15">
      <c r="A4151" s="334" t="s">
        <v>6683</v>
      </c>
      <c r="B4151" s="334" t="s">
        <v>6684</v>
      </c>
      <c r="C4151" s="218"/>
      <c r="D4151" s="218"/>
      <c r="E4151" s="334" t="s">
        <v>173</v>
      </c>
      <c r="F4151" s="306">
        <f t="shared" si="64"/>
        <v>1113.1177679999998</v>
      </c>
      <c r="G4151" s="335">
        <v>26.64</v>
      </c>
    </row>
    <row r="4152" spans="1:7" ht="15">
      <c r="A4152" s="334" t="s">
        <v>6685</v>
      </c>
      <c r="B4152" s="334" t="s">
        <v>6686</v>
      </c>
      <c r="C4152" s="218"/>
      <c r="D4152" s="218"/>
      <c r="E4152" s="334" t="s">
        <v>173</v>
      </c>
      <c r="F4152" s="306">
        <f t="shared" si="64"/>
        <v>3809.8377660000001</v>
      </c>
      <c r="G4152" s="335">
        <v>91.18</v>
      </c>
    </row>
    <row r="4153" spans="1:7" ht="15">
      <c r="A4153" s="334" t="s">
        <v>6687</v>
      </c>
      <c r="B4153" s="334" t="s">
        <v>22910</v>
      </c>
      <c r="C4153" s="218"/>
      <c r="D4153" s="218"/>
      <c r="E4153" s="334" t="s">
        <v>173</v>
      </c>
      <c r="F4153" s="306">
        <f t="shared" si="64"/>
        <v>15614.150852999999</v>
      </c>
      <c r="G4153" s="335">
        <v>373.69</v>
      </c>
    </row>
    <row r="4154" spans="1:7" ht="15">
      <c r="A4154" s="334" t="s">
        <v>6688</v>
      </c>
      <c r="B4154" s="334" t="s">
        <v>22911</v>
      </c>
      <c r="C4154" s="218"/>
      <c r="D4154" s="218"/>
      <c r="E4154" s="334" t="s">
        <v>173</v>
      </c>
      <c r="F4154" s="306">
        <f t="shared" si="64"/>
        <v>1859.3746499999997</v>
      </c>
      <c r="G4154" s="335">
        <v>44.5</v>
      </c>
    </row>
    <row r="4155" spans="1:7" ht="15">
      <c r="A4155" s="334" t="s">
        <v>6689</v>
      </c>
      <c r="B4155" s="334" t="s">
        <v>6690</v>
      </c>
      <c r="C4155" s="218"/>
      <c r="D4155" s="218"/>
      <c r="E4155" s="334" t="s">
        <v>173</v>
      </c>
      <c r="F4155" s="306">
        <f t="shared" si="64"/>
        <v>2557.5802769999996</v>
      </c>
      <c r="G4155" s="335">
        <v>61.21</v>
      </c>
    </row>
    <row r="4156" spans="1:7" ht="15">
      <c r="A4156" s="334" t="s">
        <v>6691</v>
      </c>
      <c r="B4156" s="334" t="s">
        <v>22912</v>
      </c>
      <c r="C4156" s="218"/>
      <c r="D4156" s="218"/>
      <c r="E4156" s="334" t="s">
        <v>173</v>
      </c>
      <c r="F4156" s="306">
        <f t="shared" si="64"/>
        <v>1017.0152579999999</v>
      </c>
      <c r="G4156" s="335">
        <v>24.34</v>
      </c>
    </row>
    <row r="4157" spans="1:7" ht="15">
      <c r="A4157" s="334" t="s">
        <v>6692</v>
      </c>
      <c r="B4157" s="334" t="s">
        <v>22913</v>
      </c>
      <c r="C4157" s="218"/>
      <c r="D4157" s="218"/>
      <c r="E4157" s="334" t="s">
        <v>173</v>
      </c>
      <c r="F4157" s="306">
        <f t="shared" si="64"/>
        <v>2537.1062639999996</v>
      </c>
      <c r="G4157" s="335">
        <v>60.72</v>
      </c>
    </row>
    <row r="4158" spans="1:7" ht="15">
      <c r="A4158" s="334" t="s">
        <v>6693</v>
      </c>
      <c r="B4158" s="334" t="s">
        <v>22914</v>
      </c>
      <c r="C4158" s="218"/>
      <c r="D4158" s="218"/>
      <c r="E4158" s="334" t="s">
        <v>173</v>
      </c>
      <c r="F4158" s="306">
        <f t="shared" si="64"/>
        <v>1356.298902</v>
      </c>
      <c r="G4158" s="335">
        <v>32.46</v>
      </c>
    </row>
    <row r="4159" spans="1:7" ht="15">
      <c r="A4159" s="334" t="s">
        <v>6694</v>
      </c>
      <c r="B4159" s="334" t="s">
        <v>22915</v>
      </c>
      <c r="C4159" s="218"/>
      <c r="D4159" s="218"/>
      <c r="E4159" s="334" t="s">
        <v>173</v>
      </c>
      <c r="F4159" s="306">
        <f t="shared" si="64"/>
        <v>1412.2890599999998</v>
      </c>
      <c r="G4159" s="335">
        <v>33.799999999999997</v>
      </c>
    </row>
    <row r="4160" spans="1:7" ht="15">
      <c r="A4160" s="334" t="s">
        <v>6695</v>
      </c>
      <c r="B4160" s="334" t="s">
        <v>6696</v>
      </c>
      <c r="C4160" s="218"/>
      <c r="D4160" s="218"/>
      <c r="E4160" s="334" t="s">
        <v>173</v>
      </c>
      <c r="F4160" s="306">
        <f t="shared" si="64"/>
        <v>1640.0102249999998</v>
      </c>
      <c r="G4160" s="335">
        <v>39.25</v>
      </c>
    </row>
    <row r="4161" spans="1:7" ht="15">
      <c r="A4161" s="334" t="s">
        <v>22916</v>
      </c>
      <c r="B4161" s="334" t="s">
        <v>22917</v>
      </c>
      <c r="C4161" s="218"/>
      <c r="D4161" s="218"/>
      <c r="E4161" s="334" t="s">
        <v>173</v>
      </c>
      <c r="F4161" s="306">
        <f t="shared" si="64"/>
        <v>1177.0468289999999</v>
      </c>
      <c r="G4161" s="335">
        <v>28.17</v>
      </c>
    </row>
    <row r="4162" spans="1:7" ht="15">
      <c r="A4162" s="334" t="s">
        <v>22918</v>
      </c>
      <c r="B4162" s="334" t="s">
        <v>22919</v>
      </c>
      <c r="C4162" s="218"/>
      <c r="D4162" s="218"/>
      <c r="E4162" s="334" t="s">
        <v>173</v>
      </c>
      <c r="F4162" s="306">
        <f t="shared" si="64"/>
        <v>3462.6152189999998</v>
      </c>
      <c r="G4162" s="335">
        <v>82.87</v>
      </c>
    </row>
    <row r="4163" spans="1:7" ht="15">
      <c r="A4163" s="334" t="s">
        <v>22920</v>
      </c>
      <c r="B4163" s="334" t="s">
        <v>22921</v>
      </c>
      <c r="C4163" s="218"/>
      <c r="D4163" s="218"/>
      <c r="E4163" s="334" t="s">
        <v>173</v>
      </c>
      <c r="F4163" s="306">
        <f t="shared" si="64"/>
        <v>5605.2833549999996</v>
      </c>
      <c r="G4163" s="335">
        <v>134.15</v>
      </c>
    </row>
    <row r="4164" spans="1:7" ht="15">
      <c r="A4164" s="334" t="s">
        <v>22922</v>
      </c>
      <c r="B4164" s="334" t="s">
        <v>22923</v>
      </c>
      <c r="C4164" s="218"/>
      <c r="D4164" s="218"/>
      <c r="E4164" s="334" t="s">
        <v>173</v>
      </c>
      <c r="F4164" s="306">
        <f t="shared" ref="F4164:F4227" si="65">G4164*$G$1</f>
        <v>41.783699999999996</v>
      </c>
      <c r="G4164" s="335">
        <v>1</v>
      </c>
    </row>
    <row r="4165" spans="1:7" ht="15">
      <c r="A4165" s="334" t="s">
        <v>22924</v>
      </c>
      <c r="B4165" s="334" t="s">
        <v>22925</v>
      </c>
      <c r="C4165" s="218"/>
      <c r="D4165" s="218"/>
      <c r="E4165" s="334" t="s">
        <v>173</v>
      </c>
      <c r="F4165" s="306">
        <f t="shared" si="65"/>
        <v>554.88753599999995</v>
      </c>
      <c r="G4165" s="335">
        <v>13.28</v>
      </c>
    </row>
    <row r="4166" spans="1:7" ht="15">
      <c r="A4166" s="334" t="s">
        <v>22926</v>
      </c>
      <c r="B4166" s="334" t="s">
        <v>22927</v>
      </c>
      <c r="C4166" s="218"/>
      <c r="D4166" s="218"/>
      <c r="E4166" s="334" t="s">
        <v>173</v>
      </c>
      <c r="F4166" s="306">
        <f t="shared" si="65"/>
        <v>789.71192999999982</v>
      </c>
      <c r="G4166" s="335">
        <v>18.899999999999999</v>
      </c>
    </row>
    <row r="4167" spans="1:7" ht="15">
      <c r="A4167" s="334" t="s">
        <v>22928</v>
      </c>
      <c r="B4167" s="334" t="s">
        <v>22929</v>
      </c>
      <c r="C4167" s="218"/>
      <c r="D4167" s="218"/>
      <c r="E4167" s="334" t="s">
        <v>173</v>
      </c>
      <c r="F4167" s="306">
        <f t="shared" si="65"/>
        <v>614.22038999999995</v>
      </c>
      <c r="G4167" s="335">
        <v>14.7</v>
      </c>
    </row>
    <row r="4168" spans="1:7" ht="15">
      <c r="A4168" s="334" t="s">
        <v>6697</v>
      </c>
      <c r="B4168" s="334" t="s">
        <v>6698</v>
      </c>
      <c r="C4168" s="218"/>
      <c r="D4168" s="218"/>
      <c r="E4168" s="334" t="s">
        <v>173</v>
      </c>
      <c r="F4168" s="306">
        <f t="shared" si="65"/>
        <v>1464.5186849999998</v>
      </c>
      <c r="G4168" s="335">
        <v>35.049999999999997</v>
      </c>
    </row>
    <row r="4169" spans="1:7" ht="15">
      <c r="A4169" s="334" t="s">
        <v>6699</v>
      </c>
      <c r="B4169" s="334" t="s">
        <v>6700</v>
      </c>
      <c r="C4169" s="218"/>
      <c r="D4169" s="218"/>
      <c r="E4169" s="334" t="s">
        <v>173</v>
      </c>
      <c r="F4169" s="306">
        <f t="shared" si="65"/>
        <v>353.07226499999996</v>
      </c>
      <c r="G4169" s="335">
        <v>8.4499999999999993</v>
      </c>
    </row>
    <row r="4170" spans="1:7" ht="15">
      <c r="A4170" s="334" t="s">
        <v>6701</v>
      </c>
      <c r="B4170" s="334" t="s">
        <v>6702</v>
      </c>
      <c r="C4170" s="218"/>
      <c r="D4170" s="218"/>
      <c r="E4170" s="334" t="s">
        <v>173</v>
      </c>
      <c r="F4170" s="306">
        <f t="shared" si="65"/>
        <v>328.41988199999997</v>
      </c>
      <c r="G4170" s="335">
        <v>7.86</v>
      </c>
    </row>
    <row r="4171" spans="1:7" ht="15">
      <c r="A4171" s="334" t="s">
        <v>6703</v>
      </c>
      <c r="B4171" s="334" t="s">
        <v>6704</v>
      </c>
      <c r="C4171" s="218"/>
      <c r="D4171" s="218"/>
      <c r="E4171" s="334" t="s">
        <v>173</v>
      </c>
      <c r="F4171" s="306">
        <f t="shared" si="65"/>
        <v>640.5441209999999</v>
      </c>
      <c r="G4171" s="335">
        <v>15.33</v>
      </c>
    </row>
    <row r="4172" spans="1:7" ht="15">
      <c r="A4172" s="334" t="s">
        <v>6705</v>
      </c>
      <c r="B4172" s="334" t="s">
        <v>6706</v>
      </c>
      <c r="C4172" s="218"/>
      <c r="D4172" s="218"/>
      <c r="E4172" s="334" t="s">
        <v>173</v>
      </c>
      <c r="F4172" s="306">
        <f t="shared" si="65"/>
        <v>323.82367499999998</v>
      </c>
      <c r="G4172" s="335">
        <v>7.75</v>
      </c>
    </row>
    <row r="4173" spans="1:7" ht="15">
      <c r="A4173" s="334" t="s">
        <v>6707</v>
      </c>
      <c r="B4173" s="334" t="s">
        <v>6708</v>
      </c>
      <c r="C4173" s="218"/>
      <c r="D4173" s="218"/>
      <c r="E4173" s="334" t="s">
        <v>173</v>
      </c>
      <c r="F4173" s="306">
        <f t="shared" si="65"/>
        <v>1070.498394</v>
      </c>
      <c r="G4173" s="335">
        <v>25.62</v>
      </c>
    </row>
    <row r="4174" spans="1:7" ht="15">
      <c r="A4174" s="334" t="s">
        <v>6709</v>
      </c>
      <c r="B4174" s="334" t="s">
        <v>6710</v>
      </c>
      <c r="C4174" s="218"/>
      <c r="D4174" s="218"/>
      <c r="E4174" s="334" t="s">
        <v>173</v>
      </c>
      <c r="F4174" s="306">
        <f t="shared" si="65"/>
        <v>2580.1434749999999</v>
      </c>
      <c r="G4174" s="335">
        <v>61.75</v>
      </c>
    </row>
    <row r="4175" spans="1:7" ht="15">
      <c r="A4175" s="334" t="s">
        <v>6711</v>
      </c>
      <c r="B4175" s="334" t="s">
        <v>6712</v>
      </c>
      <c r="C4175" s="218"/>
      <c r="D4175" s="218"/>
      <c r="E4175" s="334" t="s">
        <v>173</v>
      </c>
      <c r="F4175" s="306">
        <f t="shared" si="65"/>
        <v>1041.249804</v>
      </c>
      <c r="G4175" s="335">
        <v>24.92</v>
      </c>
    </row>
    <row r="4176" spans="1:7" ht="15">
      <c r="A4176" s="334" t="s">
        <v>6713</v>
      </c>
      <c r="B4176" s="334" t="s">
        <v>22930</v>
      </c>
      <c r="C4176" s="218"/>
      <c r="D4176" s="218"/>
      <c r="E4176" s="334" t="s">
        <v>173</v>
      </c>
      <c r="F4176" s="306">
        <f t="shared" si="65"/>
        <v>4627.5447749999994</v>
      </c>
      <c r="G4176" s="335">
        <v>110.75</v>
      </c>
    </row>
    <row r="4177" spans="1:7" ht="15">
      <c r="A4177" s="334" t="s">
        <v>6714</v>
      </c>
      <c r="B4177" s="334" t="s">
        <v>6715</v>
      </c>
      <c r="C4177" s="218"/>
      <c r="D4177" s="218"/>
      <c r="E4177" s="334" t="s">
        <v>173</v>
      </c>
      <c r="F4177" s="306">
        <f t="shared" si="65"/>
        <v>1968.8479439999996</v>
      </c>
      <c r="G4177" s="335">
        <v>47.12</v>
      </c>
    </row>
    <row r="4178" spans="1:7" ht="15">
      <c r="A4178" s="334" t="s">
        <v>6716</v>
      </c>
      <c r="B4178" s="334" t="s">
        <v>6717</v>
      </c>
      <c r="C4178" s="218"/>
      <c r="D4178" s="218"/>
      <c r="E4178" s="334" t="s">
        <v>173</v>
      </c>
      <c r="F4178" s="306">
        <f t="shared" si="65"/>
        <v>2328.1877639999998</v>
      </c>
      <c r="G4178" s="335">
        <v>55.72</v>
      </c>
    </row>
    <row r="4179" spans="1:7" ht="15">
      <c r="A4179" s="334" t="s">
        <v>6718</v>
      </c>
      <c r="B4179" s="334" t="s">
        <v>6719</v>
      </c>
      <c r="C4179" s="218"/>
      <c r="D4179" s="218"/>
      <c r="E4179" s="334" t="s">
        <v>173</v>
      </c>
      <c r="F4179" s="306">
        <f t="shared" si="65"/>
        <v>11293.298435999997</v>
      </c>
      <c r="G4179" s="335">
        <v>270.27999999999997</v>
      </c>
    </row>
    <row r="4180" spans="1:7" ht="15">
      <c r="A4180" s="334" t="s">
        <v>6720</v>
      </c>
      <c r="B4180" s="334" t="s">
        <v>6721</v>
      </c>
      <c r="C4180" s="218"/>
      <c r="D4180" s="218"/>
      <c r="E4180" s="334" t="s">
        <v>173</v>
      </c>
      <c r="F4180" s="306">
        <f t="shared" si="65"/>
        <v>1563.9638909999999</v>
      </c>
      <c r="G4180" s="335">
        <v>37.43</v>
      </c>
    </row>
    <row r="4181" spans="1:7" ht="15">
      <c r="A4181" s="334" t="s">
        <v>6722</v>
      </c>
      <c r="B4181" s="334" t="s">
        <v>6723</v>
      </c>
      <c r="C4181" s="218"/>
      <c r="D4181" s="218"/>
      <c r="E4181" s="334" t="s">
        <v>173</v>
      </c>
      <c r="F4181" s="306">
        <f t="shared" si="65"/>
        <v>2161.052964</v>
      </c>
      <c r="G4181" s="335">
        <v>51.72</v>
      </c>
    </row>
    <row r="4182" spans="1:7" ht="15">
      <c r="A4182" s="334" t="s">
        <v>6724</v>
      </c>
      <c r="B4182" s="334" t="s">
        <v>6725</v>
      </c>
      <c r="C4182" s="218"/>
      <c r="D4182" s="218"/>
      <c r="E4182" s="334" t="s">
        <v>173</v>
      </c>
      <c r="F4182" s="306">
        <f t="shared" si="65"/>
        <v>5667.9589049999995</v>
      </c>
      <c r="G4182" s="335">
        <v>135.65</v>
      </c>
    </row>
    <row r="4183" spans="1:7" ht="15">
      <c r="A4183" s="334" t="s">
        <v>6726</v>
      </c>
      <c r="B4183" s="334" t="s">
        <v>6727</v>
      </c>
      <c r="C4183" s="218"/>
      <c r="D4183" s="218"/>
      <c r="E4183" s="334" t="s">
        <v>173</v>
      </c>
      <c r="F4183" s="306">
        <f t="shared" si="65"/>
        <v>1596.555177</v>
      </c>
      <c r="G4183" s="335">
        <v>38.21</v>
      </c>
    </row>
    <row r="4184" spans="1:7" ht="15">
      <c r="A4184" s="334" t="s">
        <v>6728</v>
      </c>
      <c r="B4184" s="334" t="s">
        <v>6729</v>
      </c>
      <c r="C4184" s="218"/>
      <c r="D4184" s="218"/>
      <c r="E4184" s="334" t="s">
        <v>173</v>
      </c>
      <c r="F4184" s="306">
        <f t="shared" si="65"/>
        <v>7653.520328999999</v>
      </c>
      <c r="G4184" s="335">
        <v>183.17</v>
      </c>
    </row>
    <row r="4185" spans="1:7" ht="15">
      <c r="A4185" s="334" t="s">
        <v>22931</v>
      </c>
      <c r="B4185" s="334" t="s">
        <v>22932</v>
      </c>
      <c r="C4185" s="218"/>
      <c r="D4185" s="218"/>
      <c r="E4185" s="334" t="s">
        <v>173</v>
      </c>
      <c r="F4185" s="306">
        <f t="shared" si="65"/>
        <v>1655.0523569999998</v>
      </c>
      <c r="G4185" s="335">
        <v>39.61</v>
      </c>
    </row>
    <row r="4186" spans="1:7" ht="15">
      <c r="A4186" s="334" t="s">
        <v>6730</v>
      </c>
      <c r="B4186" s="334" t="s">
        <v>6731</v>
      </c>
      <c r="C4186" s="218"/>
      <c r="D4186" s="218"/>
      <c r="E4186" s="334" t="s">
        <v>173</v>
      </c>
      <c r="F4186" s="306">
        <f t="shared" si="65"/>
        <v>762.55252499999995</v>
      </c>
      <c r="G4186" s="335">
        <v>18.25</v>
      </c>
    </row>
    <row r="4187" spans="1:7" ht="15">
      <c r="A4187" s="334" t="s">
        <v>6732</v>
      </c>
      <c r="B4187" s="334" t="s">
        <v>6733</v>
      </c>
      <c r="C4187" s="218"/>
      <c r="D4187" s="218"/>
      <c r="E4187" s="311"/>
      <c r="F4187" s="306">
        <f t="shared" si="65"/>
        <v>1294.8768629999997</v>
      </c>
      <c r="G4187" s="335">
        <v>30.99</v>
      </c>
    </row>
    <row r="4188" spans="1:7" ht="15">
      <c r="A4188" s="334" t="s">
        <v>6734</v>
      </c>
      <c r="B4188" s="334" t="s">
        <v>6735</v>
      </c>
      <c r="C4188" s="218"/>
      <c r="D4188" s="218"/>
      <c r="E4188" s="334" t="s">
        <v>173</v>
      </c>
      <c r="F4188" s="306">
        <f t="shared" si="65"/>
        <v>391.09543199999996</v>
      </c>
      <c r="G4188" s="335">
        <v>9.36</v>
      </c>
    </row>
    <row r="4189" spans="1:7" ht="15">
      <c r="A4189" s="334" t="s">
        <v>22933</v>
      </c>
      <c r="B4189" s="334" t="s">
        <v>22934</v>
      </c>
      <c r="C4189" s="218"/>
      <c r="D4189" s="218"/>
      <c r="E4189" s="334" t="s">
        <v>173</v>
      </c>
      <c r="F4189" s="306">
        <f t="shared" si="65"/>
        <v>41.783699999999996</v>
      </c>
      <c r="G4189" s="335">
        <v>1</v>
      </c>
    </row>
    <row r="4190" spans="1:7" ht="15">
      <c r="A4190" s="334" t="s">
        <v>22935</v>
      </c>
      <c r="B4190" s="334" t="s">
        <v>22936</v>
      </c>
      <c r="C4190" s="218"/>
      <c r="D4190" s="218"/>
      <c r="E4190" s="334" t="s">
        <v>173</v>
      </c>
      <c r="F4190" s="306">
        <f t="shared" si="65"/>
        <v>41.783699999999996</v>
      </c>
      <c r="G4190" s="335">
        <v>1</v>
      </c>
    </row>
    <row r="4191" spans="1:7" ht="15">
      <c r="A4191" s="334" t="s">
        <v>6736</v>
      </c>
      <c r="B4191" s="334" t="s">
        <v>6737</v>
      </c>
      <c r="C4191" s="218"/>
      <c r="D4191" s="218"/>
      <c r="E4191" s="334" t="s">
        <v>173</v>
      </c>
      <c r="F4191" s="306">
        <f t="shared" si="65"/>
        <v>619.23443399999996</v>
      </c>
      <c r="G4191" s="335">
        <v>14.82</v>
      </c>
    </row>
    <row r="4192" spans="1:7" ht="15">
      <c r="A4192" s="334" t="s">
        <v>6738</v>
      </c>
      <c r="B4192" s="334" t="s">
        <v>6739</v>
      </c>
      <c r="C4192" s="218"/>
      <c r="D4192" s="218"/>
      <c r="E4192" s="334" t="s">
        <v>173</v>
      </c>
      <c r="F4192" s="306">
        <f t="shared" si="65"/>
        <v>635.11223999999993</v>
      </c>
      <c r="G4192" s="335">
        <v>15.2</v>
      </c>
    </row>
    <row r="4193" spans="1:7" ht="15">
      <c r="A4193" s="334" t="s">
        <v>6740</v>
      </c>
      <c r="B4193" s="334" t="s">
        <v>6741</v>
      </c>
      <c r="C4193" s="218"/>
      <c r="D4193" s="218"/>
      <c r="E4193" s="334" t="s">
        <v>173</v>
      </c>
      <c r="F4193" s="306">
        <f t="shared" si="65"/>
        <v>655.16841599999998</v>
      </c>
      <c r="G4193" s="335">
        <v>15.68</v>
      </c>
    </row>
    <row r="4194" spans="1:7" ht="15">
      <c r="A4194" s="334" t="s">
        <v>6742</v>
      </c>
      <c r="B4194" s="334" t="s">
        <v>6743</v>
      </c>
      <c r="C4194" s="218"/>
      <c r="D4194" s="218"/>
      <c r="E4194" s="334" t="s">
        <v>173</v>
      </c>
      <c r="F4194" s="306">
        <f t="shared" si="65"/>
        <v>745.0033709999999</v>
      </c>
      <c r="G4194" s="335">
        <v>17.829999999999998</v>
      </c>
    </row>
    <row r="4195" spans="1:7" ht="15">
      <c r="A4195" s="334" t="s">
        <v>6744</v>
      </c>
      <c r="B4195" s="334" t="s">
        <v>6745</v>
      </c>
      <c r="C4195" s="218"/>
      <c r="D4195" s="218"/>
      <c r="E4195" s="334" t="s">
        <v>173</v>
      </c>
      <c r="F4195" s="306">
        <f t="shared" si="65"/>
        <v>1041.249804</v>
      </c>
      <c r="G4195" s="335">
        <v>24.92</v>
      </c>
    </row>
    <row r="4196" spans="1:7" ht="15">
      <c r="A4196" s="334" t="s">
        <v>6746</v>
      </c>
      <c r="B4196" s="334" t="s">
        <v>6747</v>
      </c>
      <c r="C4196" s="218"/>
      <c r="D4196" s="218"/>
      <c r="E4196" s="334" t="s">
        <v>173</v>
      </c>
      <c r="F4196" s="306">
        <f t="shared" si="65"/>
        <v>984.00613499999997</v>
      </c>
      <c r="G4196" s="335">
        <v>23.55</v>
      </c>
    </row>
    <row r="4197" spans="1:7" ht="15">
      <c r="A4197" s="334" t="s">
        <v>6748</v>
      </c>
      <c r="B4197" s="334" t="s">
        <v>6749</v>
      </c>
      <c r="C4197" s="218"/>
      <c r="D4197" s="218"/>
      <c r="E4197" s="334" t="s">
        <v>173</v>
      </c>
      <c r="F4197" s="306">
        <f t="shared" si="65"/>
        <v>786.36923399999989</v>
      </c>
      <c r="G4197" s="335">
        <v>18.82</v>
      </c>
    </row>
    <row r="4198" spans="1:7" ht="15">
      <c r="A4198" s="334" t="s">
        <v>6750</v>
      </c>
      <c r="B4198" s="334" t="s">
        <v>6751</v>
      </c>
      <c r="C4198" s="218"/>
      <c r="D4198" s="218"/>
      <c r="E4198" s="334" t="s">
        <v>173</v>
      </c>
      <c r="F4198" s="306">
        <f t="shared" si="65"/>
        <v>1637.5032029999998</v>
      </c>
      <c r="G4198" s="335">
        <v>39.19</v>
      </c>
    </row>
    <row r="4199" spans="1:7" ht="15">
      <c r="A4199" s="334" t="s">
        <v>6752</v>
      </c>
      <c r="B4199" s="334" t="s">
        <v>6753</v>
      </c>
      <c r="C4199" s="218"/>
      <c r="D4199" s="218"/>
      <c r="E4199" s="334" t="s">
        <v>173</v>
      </c>
      <c r="F4199" s="306">
        <f t="shared" si="65"/>
        <v>1704.7749599999997</v>
      </c>
      <c r="G4199" s="335">
        <v>40.799999999999997</v>
      </c>
    </row>
    <row r="4200" spans="1:7" ht="15">
      <c r="A4200" s="334" t="s">
        <v>6754</v>
      </c>
      <c r="B4200" s="334" t="s">
        <v>6755</v>
      </c>
      <c r="C4200" s="218"/>
      <c r="D4200" s="218"/>
      <c r="E4200" s="334" t="s">
        <v>173</v>
      </c>
      <c r="F4200" s="306">
        <f t="shared" si="65"/>
        <v>1814.2482539999999</v>
      </c>
      <c r="G4200" s="335">
        <v>43.42</v>
      </c>
    </row>
    <row r="4201" spans="1:7" ht="15">
      <c r="A4201" s="334" t="s">
        <v>6756</v>
      </c>
      <c r="B4201" s="334" t="s">
        <v>6757</v>
      </c>
      <c r="C4201" s="218"/>
      <c r="D4201" s="218"/>
      <c r="E4201" s="334" t="s">
        <v>173</v>
      </c>
      <c r="F4201" s="306">
        <f t="shared" si="65"/>
        <v>1533.8796269999998</v>
      </c>
      <c r="G4201" s="335">
        <v>36.71</v>
      </c>
    </row>
    <row r="4202" spans="1:7" ht="15">
      <c r="A4202" s="334" t="s">
        <v>6758</v>
      </c>
      <c r="B4202" s="334" t="s">
        <v>6759</v>
      </c>
      <c r="C4202" s="218"/>
      <c r="D4202" s="218"/>
      <c r="E4202" s="334" t="s">
        <v>173</v>
      </c>
      <c r="F4202" s="306">
        <f t="shared" si="65"/>
        <v>2095.4525549999998</v>
      </c>
      <c r="G4202" s="335">
        <v>50.15</v>
      </c>
    </row>
    <row r="4203" spans="1:7" ht="15">
      <c r="A4203" s="334" t="s">
        <v>6760</v>
      </c>
      <c r="B4203" s="334" t="s">
        <v>6761</v>
      </c>
      <c r="C4203" s="218"/>
      <c r="D4203" s="218"/>
      <c r="E4203" s="334" t="s">
        <v>173</v>
      </c>
      <c r="F4203" s="306">
        <f t="shared" si="65"/>
        <v>499.31521499999991</v>
      </c>
      <c r="G4203" s="335">
        <v>11.95</v>
      </c>
    </row>
    <row r="4204" spans="1:7" ht="15">
      <c r="A4204" s="334" t="s">
        <v>6762</v>
      </c>
      <c r="B4204" s="334" t="s">
        <v>6763</v>
      </c>
      <c r="C4204" s="218"/>
      <c r="D4204" s="218"/>
      <c r="E4204" s="334" t="s">
        <v>173</v>
      </c>
      <c r="F4204" s="306">
        <f t="shared" si="65"/>
        <v>564.4977869999999</v>
      </c>
      <c r="G4204" s="335">
        <v>13.51</v>
      </c>
    </row>
    <row r="4205" spans="1:7" ht="15">
      <c r="A4205" s="334" t="s">
        <v>6764</v>
      </c>
      <c r="B4205" s="334" t="s">
        <v>6765</v>
      </c>
      <c r="C4205" s="218"/>
      <c r="D4205" s="218"/>
      <c r="E4205" s="334" t="s">
        <v>173</v>
      </c>
      <c r="F4205" s="306">
        <f t="shared" si="65"/>
        <v>765.05954699999984</v>
      </c>
      <c r="G4205" s="335">
        <v>18.309999999999999</v>
      </c>
    </row>
    <row r="4206" spans="1:7" ht="15">
      <c r="A4206" s="334" t="s">
        <v>6766</v>
      </c>
      <c r="B4206" s="334" t="s">
        <v>6767</v>
      </c>
      <c r="C4206" s="218"/>
      <c r="D4206" s="218"/>
      <c r="E4206" s="334" t="s">
        <v>173</v>
      </c>
      <c r="F4206" s="306">
        <f t="shared" si="65"/>
        <v>765.05954699999984</v>
      </c>
      <c r="G4206" s="335">
        <v>18.309999999999999</v>
      </c>
    </row>
    <row r="4207" spans="1:7" ht="15">
      <c r="A4207" s="334" t="s">
        <v>6768</v>
      </c>
      <c r="B4207" s="334" t="s">
        <v>6769</v>
      </c>
      <c r="C4207" s="218"/>
      <c r="D4207" s="218"/>
      <c r="E4207" s="334" t="s">
        <v>173</v>
      </c>
      <c r="F4207" s="306">
        <f t="shared" si="65"/>
        <v>975.23155799999995</v>
      </c>
      <c r="G4207" s="335">
        <v>23.34</v>
      </c>
    </row>
    <row r="4208" spans="1:7" ht="15">
      <c r="A4208" s="334" t="s">
        <v>6770</v>
      </c>
      <c r="B4208" s="334" t="s">
        <v>6771</v>
      </c>
      <c r="C4208" s="218"/>
      <c r="D4208" s="218"/>
      <c r="E4208" s="334" t="s">
        <v>173</v>
      </c>
      <c r="F4208" s="306">
        <f t="shared" si="65"/>
        <v>2093.781207</v>
      </c>
      <c r="G4208" s="335">
        <v>50.11</v>
      </c>
    </row>
    <row r="4209" spans="1:7" ht="15">
      <c r="A4209" s="334" t="s">
        <v>6772</v>
      </c>
      <c r="B4209" s="334" t="s">
        <v>6773</v>
      </c>
      <c r="C4209" s="218"/>
      <c r="D4209" s="218"/>
      <c r="E4209" s="334" t="s">
        <v>173</v>
      </c>
      <c r="F4209" s="306">
        <f t="shared" si="65"/>
        <v>302.09615099999996</v>
      </c>
      <c r="G4209" s="335">
        <v>7.23</v>
      </c>
    </row>
    <row r="4210" spans="1:7" ht="15">
      <c r="A4210" s="334" t="s">
        <v>6774</v>
      </c>
      <c r="B4210" s="334" t="s">
        <v>6775</v>
      </c>
      <c r="C4210" s="218"/>
      <c r="D4210" s="218"/>
      <c r="E4210" s="334" t="s">
        <v>173</v>
      </c>
      <c r="F4210" s="306">
        <f t="shared" si="65"/>
        <v>1283.5952639999998</v>
      </c>
      <c r="G4210" s="335">
        <v>30.72</v>
      </c>
    </row>
    <row r="4211" spans="1:7" ht="15">
      <c r="A4211" s="334" t="s">
        <v>6776</v>
      </c>
      <c r="B4211" s="334" t="s">
        <v>6777</v>
      </c>
      <c r="C4211" s="218"/>
      <c r="D4211" s="218"/>
      <c r="E4211" s="334" t="s">
        <v>173</v>
      </c>
      <c r="F4211" s="306">
        <f t="shared" si="65"/>
        <v>1265.6282729999998</v>
      </c>
      <c r="G4211" s="335">
        <v>30.29</v>
      </c>
    </row>
    <row r="4212" spans="1:7" ht="15">
      <c r="A4212" s="334" t="s">
        <v>6778</v>
      </c>
      <c r="B4212" s="334" t="s">
        <v>6779</v>
      </c>
      <c r="C4212" s="218"/>
      <c r="D4212" s="218"/>
      <c r="E4212" s="334" t="s">
        <v>173</v>
      </c>
      <c r="F4212" s="306">
        <f t="shared" si="65"/>
        <v>1722.3241139999998</v>
      </c>
      <c r="G4212" s="335">
        <v>41.22</v>
      </c>
    </row>
    <row r="4213" spans="1:7" ht="15">
      <c r="A4213" s="334" t="s">
        <v>6780</v>
      </c>
      <c r="B4213" s="334" t="s">
        <v>6781</v>
      </c>
      <c r="C4213" s="218"/>
      <c r="D4213" s="218"/>
      <c r="E4213" s="334" t="s">
        <v>173</v>
      </c>
      <c r="F4213" s="306">
        <f t="shared" si="65"/>
        <v>1536.804486</v>
      </c>
      <c r="G4213" s="335">
        <v>36.78</v>
      </c>
    </row>
    <row r="4214" spans="1:7" ht="15">
      <c r="A4214" s="334" t="s">
        <v>6782</v>
      </c>
      <c r="B4214" s="334" t="s">
        <v>6783</v>
      </c>
      <c r="C4214" s="218"/>
      <c r="D4214" s="218"/>
      <c r="E4214" s="334" t="s">
        <v>173</v>
      </c>
      <c r="F4214" s="306">
        <f t="shared" si="65"/>
        <v>1651.7096609999999</v>
      </c>
      <c r="G4214" s="335">
        <v>39.53</v>
      </c>
    </row>
    <row r="4215" spans="1:7" ht="15">
      <c r="A4215" s="334" t="s">
        <v>6784</v>
      </c>
      <c r="B4215" s="334" t="s">
        <v>6785</v>
      </c>
      <c r="C4215" s="218"/>
      <c r="D4215" s="218"/>
      <c r="E4215" s="334" t="s">
        <v>173</v>
      </c>
      <c r="F4215" s="306">
        <f t="shared" si="65"/>
        <v>2049.0726479999998</v>
      </c>
      <c r="G4215" s="335">
        <v>49.04</v>
      </c>
    </row>
    <row r="4216" spans="1:7" ht="15">
      <c r="A4216" s="334" t="s">
        <v>6786</v>
      </c>
      <c r="B4216" s="334" t="s">
        <v>6787</v>
      </c>
      <c r="C4216" s="218"/>
      <c r="D4216" s="218"/>
      <c r="E4216" s="334" t="s">
        <v>173</v>
      </c>
      <c r="F4216" s="306">
        <f t="shared" si="65"/>
        <v>1084.2870149999999</v>
      </c>
      <c r="G4216" s="335">
        <v>25.95</v>
      </c>
    </row>
    <row r="4217" spans="1:7" ht="15">
      <c r="A4217" s="334" t="s">
        <v>6788</v>
      </c>
      <c r="B4217" s="334" t="s">
        <v>6789</v>
      </c>
      <c r="C4217" s="218"/>
      <c r="D4217" s="218"/>
      <c r="E4217" s="334" t="s">
        <v>173</v>
      </c>
      <c r="F4217" s="306">
        <f t="shared" si="65"/>
        <v>1256.8536959999999</v>
      </c>
      <c r="G4217" s="335">
        <v>30.08</v>
      </c>
    </row>
    <row r="4218" spans="1:7" ht="15">
      <c r="A4218" s="334" t="s">
        <v>6790</v>
      </c>
      <c r="B4218" s="334" t="s">
        <v>6791</v>
      </c>
      <c r="C4218" s="218"/>
      <c r="D4218" s="218"/>
      <c r="E4218" s="334" t="s">
        <v>173</v>
      </c>
      <c r="F4218" s="306">
        <f t="shared" si="65"/>
        <v>2819.1462389999997</v>
      </c>
      <c r="G4218" s="335">
        <v>67.47</v>
      </c>
    </row>
    <row r="4219" spans="1:7" ht="15">
      <c r="A4219" s="334" t="s">
        <v>6792</v>
      </c>
      <c r="B4219" s="334" t="s">
        <v>6793</v>
      </c>
      <c r="C4219" s="218"/>
      <c r="D4219" s="218"/>
      <c r="E4219" s="334" t="s">
        <v>173</v>
      </c>
      <c r="F4219" s="306">
        <f t="shared" si="65"/>
        <v>2553.4019069999999</v>
      </c>
      <c r="G4219" s="335">
        <v>61.11</v>
      </c>
    </row>
    <row r="4220" spans="1:7" ht="15">
      <c r="A4220" s="334" t="s">
        <v>6794</v>
      </c>
      <c r="B4220" s="334" t="s">
        <v>6795</v>
      </c>
      <c r="C4220" s="218"/>
      <c r="D4220" s="218"/>
      <c r="E4220" s="334" t="s">
        <v>173</v>
      </c>
      <c r="F4220" s="306">
        <f t="shared" si="65"/>
        <v>747.51039299999991</v>
      </c>
      <c r="G4220" s="335">
        <v>17.89</v>
      </c>
    </row>
    <row r="4221" spans="1:7" ht="15">
      <c r="A4221" s="334" t="s">
        <v>6796</v>
      </c>
      <c r="B4221" s="334" t="s">
        <v>6797</v>
      </c>
      <c r="C4221" s="218"/>
      <c r="D4221" s="218"/>
      <c r="E4221" s="334" t="s">
        <v>173</v>
      </c>
      <c r="F4221" s="306">
        <f t="shared" si="65"/>
        <v>663.52515599999992</v>
      </c>
      <c r="G4221" s="335">
        <v>15.88</v>
      </c>
    </row>
    <row r="4222" spans="1:7" ht="15">
      <c r="A4222" s="334" t="s">
        <v>6798</v>
      </c>
      <c r="B4222" s="334" t="s">
        <v>6799</v>
      </c>
      <c r="C4222" s="218"/>
      <c r="D4222" s="218"/>
      <c r="E4222" s="334" t="s">
        <v>173</v>
      </c>
      <c r="F4222" s="306">
        <f t="shared" si="65"/>
        <v>777.17682000000002</v>
      </c>
      <c r="G4222" s="335">
        <v>18.600000000000001</v>
      </c>
    </row>
    <row r="4223" spans="1:7" ht="15">
      <c r="A4223" s="334" t="s">
        <v>6800</v>
      </c>
      <c r="B4223" s="334" t="s">
        <v>6801</v>
      </c>
      <c r="C4223" s="218"/>
      <c r="D4223" s="218"/>
      <c r="E4223" s="334" t="s">
        <v>173</v>
      </c>
      <c r="F4223" s="306">
        <f t="shared" si="65"/>
        <v>698.20562699999994</v>
      </c>
      <c r="G4223" s="335">
        <v>16.71</v>
      </c>
    </row>
    <row r="4224" spans="1:7" ht="15">
      <c r="A4224" s="334" t="s">
        <v>6802</v>
      </c>
      <c r="B4224" s="334" t="s">
        <v>6803</v>
      </c>
      <c r="C4224" s="218"/>
      <c r="D4224" s="218"/>
      <c r="E4224" s="334" t="s">
        <v>173</v>
      </c>
      <c r="F4224" s="306">
        <f t="shared" si="65"/>
        <v>923.83760699999993</v>
      </c>
      <c r="G4224" s="335">
        <v>22.11</v>
      </c>
    </row>
    <row r="4225" spans="1:7" ht="15">
      <c r="A4225" s="334" t="s">
        <v>6804</v>
      </c>
      <c r="B4225" s="334" t="s">
        <v>6805</v>
      </c>
      <c r="C4225" s="218"/>
      <c r="D4225" s="218"/>
      <c r="E4225" s="334" t="s">
        <v>173</v>
      </c>
      <c r="F4225" s="306">
        <f t="shared" si="65"/>
        <v>1715.6387219999999</v>
      </c>
      <c r="G4225" s="335">
        <v>41.06</v>
      </c>
    </row>
    <row r="4226" spans="1:7" ht="15">
      <c r="A4226" s="334" t="s">
        <v>6806</v>
      </c>
      <c r="B4226" s="334" t="s">
        <v>6807</v>
      </c>
      <c r="C4226" s="218"/>
      <c r="D4226" s="218"/>
      <c r="E4226" s="334" t="s">
        <v>173</v>
      </c>
      <c r="F4226" s="306">
        <f t="shared" si="65"/>
        <v>696.11644199999989</v>
      </c>
      <c r="G4226" s="335">
        <v>16.66</v>
      </c>
    </row>
    <row r="4227" spans="1:7" ht="15">
      <c r="A4227" s="334" t="s">
        <v>6808</v>
      </c>
      <c r="B4227" s="334" t="s">
        <v>6809</v>
      </c>
      <c r="C4227" s="218"/>
      <c r="D4227" s="218"/>
      <c r="E4227" s="334" t="s">
        <v>173</v>
      </c>
      <c r="F4227" s="306">
        <f t="shared" si="65"/>
        <v>2648.6687429999997</v>
      </c>
      <c r="G4227" s="335">
        <v>63.39</v>
      </c>
    </row>
    <row r="4228" spans="1:7" ht="15">
      <c r="A4228" s="334" t="s">
        <v>6810</v>
      </c>
      <c r="B4228" s="334" t="s">
        <v>6811</v>
      </c>
      <c r="C4228" s="218"/>
      <c r="D4228" s="218"/>
      <c r="E4228" s="334" t="s">
        <v>173</v>
      </c>
      <c r="F4228" s="306">
        <f t="shared" ref="F4228:F4291" si="66">G4228*$G$1</f>
        <v>1067.991372</v>
      </c>
      <c r="G4228" s="335">
        <v>25.56</v>
      </c>
    </row>
    <row r="4229" spans="1:7" ht="15">
      <c r="A4229" s="334" t="s">
        <v>6812</v>
      </c>
      <c r="B4229" s="334" t="s">
        <v>6813</v>
      </c>
      <c r="C4229" s="218"/>
      <c r="D4229" s="218"/>
      <c r="E4229" s="334" t="s">
        <v>173</v>
      </c>
      <c r="F4229" s="306">
        <f t="shared" si="66"/>
        <v>1901.1583499999999</v>
      </c>
      <c r="G4229" s="335">
        <v>45.5</v>
      </c>
    </row>
    <row r="4230" spans="1:7" ht="15">
      <c r="A4230" s="334" t="s">
        <v>6814</v>
      </c>
      <c r="B4230" s="334" t="s">
        <v>6815</v>
      </c>
      <c r="C4230" s="218"/>
      <c r="D4230" s="218"/>
      <c r="E4230" s="334" t="s">
        <v>173</v>
      </c>
      <c r="F4230" s="306">
        <f t="shared" si="66"/>
        <v>1450.7300639999999</v>
      </c>
      <c r="G4230" s="335">
        <v>34.72</v>
      </c>
    </row>
    <row r="4231" spans="1:7" ht="15">
      <c r="A4231" s="334" t="s">
        <v>6816</v>
      </c>
      <c r="B4231" s="334" t="s">
        <v>6817</v>
      </c>
      <c r="C4231" s="218"/>
      <c r="D4231" s="218"/>
      <c r="E4231" s="334" t="s">
        <v>173</v>
      </c>
      <c r="F4231" s="306">
        <f t="shared" si="66"/>
        <v>691.10239799999988</v>
      </c>
      <c r="G4231" s="335">
        <v>16.54</v>
      </c>
    </row>
    <row r="4232" spans="1:7" ht="15">
      <c r="A4232" s="334" t="s">
        <v>6818</v>
      </c>
      <c r="B4232" s="334" t="s">
        <v>6819</v>
      </c>
      <c r="C4232" s="218"/>
      <c r="D4232" s="218"/>
      <c r="E4232" s="334" t="s">
        <v>173</v>
      </c>
      <c r="F4232" s="306">
        <f t="shared" si="66"/>
        <v>1450.7300639999999</v>
      </c>
      <c r="G4232" s="335">
        <v>34.72</v>
      </c>
    </row>
    <row r="4233" spans="1:7" ht="15">
      <c r="A4233" s="334" t="s">
        <v>6820</v>
      </c>
      <c r="B4233" s="334" t="s">
        <v>6821</v>
      </c>
      <c r="C4233" s="218"/>
      <c r="D4233" s="218"/>
      <c r="E4233" s="334" t="s">
        <v>173</v>
      </c>
      <c r="F4233" s="306">
        <f t="shared" si="66"/>
        <v>3371.9445899999996</v>
      </c>
      <c r="G4233" s="335">
        <v>80.7</v>
      </c>
    </row>
    <row r="4234" spans="1:7" ht="15">
      <c r="A4234" s="334" t="s">
        <v>6822</v>
      </c>
      <c r="B4234" s="334" t="s">
        <v>6823</v>
      </c>
      <c r="C4234" s="218"/>
      <c r="D4234" s="218"/>
      <c r="E4234" s="334" t="s">
        <v>173</v>
      </c>
      <c r="F4234" s="306">
        <f t="shared" si="66"/>
        <v>3580.0274159999999</v>
      </c>
      <c r="G4234" s="335">
        <v>85.68</v>
      </c>
    </row>
    <row r="4235" spans="1:7" ht="15">
      <c r="A4235" s="334" t="s">
        <v>6824</v>
      </c>
      <c r="B4235" s="334" t="s">
        <v>6825</v>
      </c>
      <c r="C4235" s="218"/>
      <c r="D4235" s="218"/>
      <c r="E4235" s="334" t="s">
        <v>173</v>
      </c>
      <c r="F4235" s="306">
        <f t="shared" si="66"/>
        <v>1428.1668659999998</v>
      </c>
      <c r="G4235" s="335">
        <v>34.18</v>
      </c>
    </row>
    <row r="4236" spans="1:7" ht="15">
      <c r="A4236" s="334" t="s">
        <v>6826</v>
      </c>
      <c r="B4236" s="334" t="s">
        <v>6827</v>
      </c>
      <c r="C4236" s="218"/>
      <c r="D4236" s="218"/>
      <c r="E4236" s="334" t="s">
        <v>173</v>
      </c>
      <c r="F4236" s="306">
        <f t="shared" si="66"/>
        <v>2571.3688979999997</v>
      </c>
      <c r="G4236" s="335">
        <v>61.54</v>
      </c>
    </row>
    <row r="4237" spans="1:7" ht="15">
      <c r="A4237" s="334" t="s">
        <v>6828</v>
      </c>
      <c r="B4237" s="334" t="s">
        <v>6829</v>
      </c>
      <c r="C4237" s="218"/>
      <c r="D4237" s="218"/>
      <c r="E4237" s="334" t="s">
        <v>173</v>
      </c>
      <c r="F4237" s="306">
        <f t="shared" si="66"/>
        <v>1016.1795839999999</v>
      </c>
      <c r="G4237" s="335">
        <v>24.32</v>
      </c>
    </row>
    <row r="4238" spans="1:7" ht="15">
      <c r="A4238" s="334" t="s">
        <v>6830</v>
      </c>
      <c r="B4238" s="334" t="s">
        <v>6831</v>
      </c>
      <c r="C4238" s="218"/>
      <c r="D4238" s="218"/>
      <c r="E4238" s="334" t="s">
        <v>173</v>
      </c>
      <c r="F4238" s="306">
        <f t="shared" si="66"/>
        <v>923.83760699999993</v>
      </c>
      <c r="G4238" s="335">
        <v>22.11</v>
      </c>
    </row>
    <row r="4239" spans="1:7" ht="15">
      <c r="A4239" s="334" t="s">
        <v>6832</v>
      </c>
      <c r="B4239" s="334" t="s">
        <v>6833</v>
      </c>
      <c r="C4239" s="218"/>
      <c r="D4239" s="218"/>
      <c r="E4239" s="334" t="s">
        <v>173</v>
      </c>
      <c r="F4239" s="306">
        <f t="shared" si="66"/>
        <v>1646.6956169999996</v>
      </c>
      <c r="G4239" s="335">
        <v>39.409999999999997</v>
      </c>
    </row>
    <row r="4240" spans="1:7" ht="15">
      <c r="A4240" s="334" t="s">
        <v>6834</v>
      </c>
      <c r="B4240" s="334" t="s">
        <v>6835</v>
      </c>
      <c r="C4240" s="218"/>
      <c r="D4240" s="218"/>
      <c r="E4240" s="334" t="s">
        <v>173</v>
      </c>
      <c r="F4240" s="306">
        <f t="shared" si="66"/>
        <v>1771.2110429999998</v>
      </c>
      <c r="G4240" s="335">
        <v>42.39</v>
      </c>
    </row>
    <row r="4241" spans="1:7" ht="15">
      <c r="A4241" s="334" t="s">
        <v>6836</v>
      </c>
      <c r="B4241" s="334" t="s">
        <v>6837</v>
      </c>
      <c r="C4241" s="218"/>
      <c r="D4241" s="218"/>
      <c r="E4241" s="334" t="s">
        <v>173</v>
      </c>
      <c r="F4241" s="306">
        <f t="shared" si="66"/>
        <v>2311.4742839999999</v>
      </c>
      <c r="G4241" s="335">
        <v>55.32</v>
      </c>
    </row>
    <row r="4242" spans="1:7" ht="15">
      <c r="A4242" s="334" t="s">
        <v>6838</v>
      </c>
      <c r="B4242" s="334" t="s">
        <v>6839</v>
      </c>
      <c r="C4242" s="218"/>
      <c r="D4242" s="218"/>
      <c r="E4242" s="334" t="s">
        <v>173</v>
      </c>
      <c r="F4242" s="306">
        <f t="shared" si="66"/>
        <v>598.76042099999995</v>
      </c>
      <c r="G4242" s="335">
        <v>14.33</v>
      </c>
    </row>
    <row r="4243" spans="1:7" ht="15">
      <c r="A4243" s="334" t="s">
        <v>6840</v>
      </c>
      <c r="B4243" s="334" t="s">
        <v>6841</v>
      </c>
      <c r="C4243" s="218"/>
      <c r="D4243" s="218"/>
      <c r="E4243" s="334" t="s">
        <v>173</v>
      </c>
      <c r="F4243" s="306">
        <f t="shared" si="66"/>
        <v>1400.589624</v>
      </c>
      <c r="G4243" s="335">
        <v>33.520000000000003</v>
      </c>
    </row>
    <row r="4244" spans="1:7" ht="15">
      <c r="A4244" s="334" t="s">
        <v>6842</v>
      </c>
      <c r="B4244" s="334" t="s">
        <v>6843</v>
      </c>
      <c r="C4244" s="218"/>
      <c r="D4244" s="218"/>
      <c r="E4244" s="334" t="s">
        <v>173</v>
      </c>
      <c r="F4244" s="306">
        <f t="shared" si="66"/>
        <v>5937.4637699999994</v>
      </c>
      <c r="G4244" s="335">
        <v>142.1</v>
      </c>
    </row>
    <row r="4245" spans="1:7" ht="15">
      <c r="A4245" s="334" t="s">
        <v>6844</v>
      </c>
      <c r="B4245" s="334" t="s">
        <v>6845</v>
      </c>
      <c r="C4245" s="218"/>
      <c r="D4245" s="218"/>
      <c r="E4245" s="334" t="s">
        <v>173</v>
      </c>
      <c r="F4245" s="306">
        <f t="shared" si="66"/>
        <v>4856.9372879999992</v>
      </c>
      <c r="G4245" s="335">
        <v>116.24</v>
      </c>
    </row>
    <row r="4246" spans="1:7" ht="15">
      <c r="A4246" s="334" t="s">
        <v>6846</v>
      </c>
      <c r="B4246" s="334" t="s">
        <v>6847</v>
      </c>
      <c r="C4246" s="218"/>
      <c r="D4246" s="218"/>
      <c r="E4246" s="334" t="s">
        <v>173</v>
      </c>
      <c r="F4246" s="306">
        <f t="shared" si="66"/>
        <v>1722.3241139999998</v>
      </c>
      <c r="G4246" s="335">
        <v>41.22</v>
      </c>
    </row>
    <row r="4247" spans="1:7" ht="15">
      <c r="A4247" s="334" t="s">
        <v>6848</v>
      </c>
      <c r="B4247" s="334" t="s">
        <v>6849</v>
      </c>
      <c r="C4247" s="218"/>
      <c r="D4247" s="218"/>
      <c r="E4247" s="334" t="s">
        <v>173</v>
      </c>
      <c r="F4247" s="306">
        <f t="shared" si="66"/>
        <v>3476.4038399999999</v>
      </c>
      <c r="G4247" s="335">
        <v>83.2</v>
      </c>
    </row>
    <row r="4248" spans="1:7" ht="15">
      <c r="A4248" s="334" t="s">
        <v>6850</v>
      </c>
      <c r="B4248" s="334" t="s">
        <v>6851</v>
      </c>
      <c r="C4248" s="218"/>
      <c r="D4248" s="218"/>
      <c r="E4248" s="334" t="s">
        <v>173</v>
      </c>
      <c r="F4248" s="306">
        <f t="shared" si="66"/>
        <v>974.39588399999991</v>
      </c>
      <c r="G4248" s="335">
        <v>23.32</v>
      </c>
    </row>
    <row r="4249" spans="1:7" ht="15">
      <c r="A4249" s="334" t="s">
        <v>22937</v>
      </c>
      <c r="B4249" s="334" t="s">
        <v>22938</v>
      </c>
      <c r="C4249" s="218"/>
      <c r="D4249" s="218"/>
      <c r="E4249" s="334" t="s">
        <v>173</v>
      </c>
      <c r="F4249" s="306">
        <f t="shared" si="66"/>
        <v>41.783699999999996</v>
      </c>
      <c r="G4249" s="335">
        <v>1</v>
      </c>
    </row>
    <row r="4250" spans="1:7" ht="15">
      <c r="A4250" s="334" t="s">
        <v>22939</v>
      </c>
      <c r="B4250" s="334" t="s">
        <v>22940</v>
      </c>
      <c r="C4250" s="218"/>
      <c r="D4250" s="218"/>
      <c r="E4250" s="334" t="s">
        <v>173</v>
      </c>
      <c r="F4250" s="306">
        <f t="shared" si="66"/>
        <v>2506.604163</v>
      </c>
      <c r="G4250" s="335">
        <v>59.99</v>
      </c>
    </row>
    <row r="4251" spans="1:7" ht="15">
      <c r="A4251" s="334" t="s">
        <v>22941</v>
      </c>
      <c r="B4251" s="334" t="s">
        <v>22942</v>
      </c>
      <c r="C4251" s="218"/>
      <c r="D4251" s="218"/>
      <c r="E4251" s="334" t="s">
        <v>173</v>
      </c>
      <c r="F4251" s="306">
        <f t="shared" si="66"/>
        <v>765.89522099999988</v>
      </c>
      <c r="G4251" s="335">
        <v>18.329999999999998</v>
      </c>
    </row>
    <row r="4252" spans="1:7" ht="15">
      <c r="A4252" s="334" t="s">
        <v>6852</v>
      </c>
      <c r="B4252" s="334" t="s">
        <v>22943</v>
      </c>
      <c r="C4252" s="218"/>
      <c r="D4252" s="218"/>
      <c r="E4252" s="334" t="s">
        <v>173</v>
      </c>
      <c r="F4252" s="306">
        <f t="shared" si="66"/>
        <v>187.19097600000001</v>
      </c>
      <c r="G4252" s="335">
        <v>4.4800000000000004</v>
      </c>
    </row>
    <row r="4253" spans="1:7" ht="15">
      <c r="A4253" s="334" t="s">
        <v>6853</v>
      </c>
      <c r="B4253" s="334" t="s">
        <v>22944</v>
      </c>
      <c r="C4253" s="218"/>
      <c r="D4253" s="218"/>
      <c r="E4253" s="334" t="s">
        <v>173</v>
      </c>
      <c r="F4253" s="306">
        <f t="shared" si="66"/>
        <v>231.89953499999996</v>
      </c>
      <c r="G4253" s="335">
        <v>5.55</v>
      </c>
    </row>
    <row r="4254" spans="1:7" ht="15">
      <c r="A4254" s="334" t="s">
        <v>6854</v>
      </c>
      <c r="B4254" s="334" t="s">
        <v>22945</v>
      </c>
      <c r="C4254" s="218"/>
      <c r="D4254" s="218"/>
      <c r="E4254" s="334" t="s">
        <v>173</v>
      </c>
      <c r="F4254" s="306">
        <f t="shared" si="66"/>
        <v>166.29912599999997</v>
      </c>
      <c r="G4254" s="335">
        <v>3.98</v>
      </c>
    </row>
    <row r="4255" spans="1:7" ht="15">
      <c r="A4255" s="334" t="s">
        <v>6855</v>
      </c>
      <c r="B4255" s="334" t="s">
        <v>6856</v>
      </c>
      <c r="C4255" s="218"/>
      <c r="D4255" s="218"/>
      <c r="E4255" s="334" t="s">
        <v>3584</v>
      </c>
      <c r="F4255" s="306">
        <f t="shared" si="66"/>
        <v>341.79066599999993</v>
      </c>
      <c r="G4255" s="335">
        <v>8.18</v>
      </c>
    </row>
    <row r="4256" spans="1:7" ht="15">
      <c r="A4256" s="334" t="s">
        <v>6857</v>
      </c>
      <c r="B4256" s="334" t="s">
        <v>6858</v>
      </c>
      <c r="C4256" s="218"/>
      <c r="D4256" s="218"/>
      <c r="E4256" s="334" t="s">
        <v>3584</v>
      </c>
      <c r="F4256" s="306">
        <f t="shared" si="66"/>
        <v>341.79066599999993</v>
      </c>
      <c r="G4256" s="335">
        <v>8.18</v>
      </c>
    </row>
    <row r="4257" spans="1:7" ht="15">
      <c r="A4257" s="334" t="s">
        <v>6859</v>
      </c>
      <c r="B4257" s="334" t="s">
        <v>6860</v>
      </c>
      <c r="C4257" s="218"/>
      <c r="D4257" s="218"/>
      <c r="E4257" s="334" t="s">
        <v>173</v>
      </c>
      <c r="F4257" s="306">
        <f t="shared" si="66"/>
        <v>2460.6420929999999</v>
      </c>
      <c r="G4257" s="335">
        <v>58.89</v>
      </c>
    </row>
    <row r="4258" spans="1:7" ht="15">
      <c r="A4258" s="334" t="s">
        <v>6861</v>
      </c>
      <c r="B4258" s="334" t="s">
        <v>6862</v>
      </c>
      <c r="C4258" s="218"/>
      <c r="D4258" s="218"/>
      <c r="E4258" s="334" t="s">
        <v>173</v>
      </c>
      <c r="F4258" s="306">
        <f t="shared" si="66"/>
        <v>2460.6420929999999</v>
      </c>
      <c r="G4258" s="335">
        <v>58.89</v>
      </c>
    </row>
    <row r="4259" spans="1:7" ht="15">
      <c r="A4259" s="334" t="s">
        <v>6863</v>
      </c>
      <c r="B4259" s="334" t="s">
        <v>6864</v>
      </c>
      <c r="C4259" s="218"/>
      <c r="D4259" s="218"/>
      <c r="E4259" s="334" t="s">
        <v>173</v>
      </c>
      <c r="F4259" s="306">
        <f t="shared" si="66"/>
        <v>2460.6420929999999</v>
      </c>
      <c r="G4259" s="335">
        <v>58.89</v>
      </c>
    </row>
    <row r="4260" spans="1:7" ht="15">
      <c r="A4260" s="334" t="s">
        <v>6865</v>
      </c>
      <c r="B4260" s="334" t="s">
        <v>6866</v>
      </c>
      <c r="C4260" s="218"/>
      <c r="D4260" s="218"/>
      <c r="E4260" s="334" t="s">
        <v>173</v>
      </c>
      <c r="F4260" s="306">
        <f t="shared" si="66"/>
        <v>2460.6420929999999</v>
      </c>
      <c r="G4260" s="335">
        <v>58.89</v>
      </c>
    </row>
    <row r="4261" spans="1:7" ht="15">
      <c r="A4261" s="334" t="s">
        <v>6867</v>
      </c>
      <c r="B4261" s="334" t="s">
        <v>6868</v>
      </c>
      <c r="C4261" s="218"/>
      <c r="D4261" s="218"/>
      <c r="E4261" s="334" t="s">
        <v>173</v>
      </c>
      <c r="F4261" s="306">
        <f t="shared" si="66"/>
        <v>2460.6420929999999</v>
      </c>
      <c r="G4261" s="335">
        <v>58.89</v>
      </c>
    </row>
    <row r="4262" spans="1:7" ht="15">
      <c r="A4262" s="334" t="s">
        <v>6869</v>
      </c>
      <c r="B4262" s="334" t="s">
        <v>6870</v>
      </c>
      <c r="C4262" s="218"/>
      <c r="D4262" s="218"/>
      <c r="E4262" s="334" t="s">
        <v>173</v>
      </c>
      <c r="F4262" s="306">
        <f t="shared" si="66"/>
        <v>2460.6420929999999</v>
      </c>
      <c r="G4262" s="335">
        <v>58.89</v>
      </c>
    </row>
    <row r="4263" spans="1:7" ht="15">
      <c r="A4263" s="334" t="s">
        <v>6871</v>
      </c>
      <c r="B4263" s="334" t="s">
        <v>6872</v>
      </c>
      <c r="C4263" s="218"/>
      <c r="D4263" s="218"/>
      <c r="E4263" s="334" t="s">
        <v>173</v>
      </c>
      <c r="F4263" s="306">
        <f t="shared" si="66"/>
        <v>2460.6420929999999</v>
      </c>
      <c r="G4263" s="335">
        <v>58.89</v>
      </c>
    </row>
    <row r="4264" spans="1:7" ht="15">
      <c r="A4264" s="334" t="s">
        <v>6873</v>
      </c>
      <c r="B4264" s="334" t="s">
        <v>6874</v>
      </c>
      <c r="C4264" s="218"/>
      <c r="D4264" s="218"/>
      <c r="E4264" s="334" t="s">
        <v>173</v>
      </c>
      <c r="F4264" s="306">
        <f t="shared" si="66"/>
        <v>308.36370599999998</v>
      </c>
      <c r="G4264" s="335">
        <v>7.38</v>
      </c>
    </row>
    <row r="4265" spans="1:7" ht="15">
      <c r="A4265" s="334" t="s">
        <v>6875</v>
      </c>
      <c r="B4265" s="334" t="s">
        <v>6876</v>
      </c>
      <c r="C4265" s="218"/>
      <c r="D4265" s="218"/>
      <c r="E4265" s="334" t="s">
        <v>173</v>
      </c>
      <c r="F4265" s="306">
        <f t="shared" si="66"/>
        <v>308.36370599999998</v>
      </c>
      <c r="G4265" s="335">
        <v>7.38</v>
      </c>
    </row>
    <row r="4266" spans="1:7" ht="15">
      <c r="A4266" s="334" t="s">
        <v>6877</v>
      </c>
      <c r="B4266" s="334" t="s">
        <v>6878</v>
      </c>
      <c r="C4266" s="218"/>
      <c r="D4266" s="218"/>
      <c r="E4266" s="334" t="s">
        <v>173</v>
      </c>
      <c r="F4266" s="306">
        <f t="shared" si="66"/>
        <v>308.36370599999998</v>
      </c>
      <c r="G4266" s="335">
        <v>7.38</v>
      </c>
    </row>
    <row r="4267" spans="1:7" ht="15">
      <c r="A4267" s="334" t="s">
        <v>6879</v>
      </c>
      <c r="B4267" s="334" t="s">
        <v>6880</v>
      </c>
      <c r="C4267" s="218"/>
      <c r="D4267" s="218"/>
      <c r="E4267" s="334" t="s">
        <v>173</v>
      </c>
      <c r="F4267" s="306">
        <f t="shared" si="66"/>
        <v>308.36370599999998</v>
      </c>
      <c r="G4267" s="335">
        <v>7.38</v>
      </c>
    </row>
    <row r="4268" spans="1:7" ht="15">
      <c r="A4268" s="334" t="s">
        <v>6881</v>
      </c>
      <c r="B4268" s="334" t="s">
        <v>6882</v>
      </c>
      <c r="C4268" s="218"/>
      <c r="D4268" s="218"/>
      <c r="E4268" s="334" t="s">
        <v>173</v>
      </c>
      <c r="F4268" s="306">
        <f t="shared" si="66"/>
        <v>308.36370599999998</v>
      </c>
      <c r="G4268" s="335">
        <v>7.38</v>
      </c>
    </row>
    <row r="4269" spans="1:7" ht="15">
      <c r="A4269" s="334" t="s">
        <v>6883</v>
      </c>
      <c r="B4269" s="334" t="s">
        <v>6884</v>
      </c>
      <c r="C4269" s="218"/>
      <c r="D4269" s="218"/>
      <c r="E4269" s="334" t="s">
        <v>173</v>
      </c>
      <c r="F4269" s="306">
        <f t="shared" si="66"/>
        <v>308.36370599999998</v>
      </c>
      <c r="G4269" s="335">
        <v>7.38</v>
      </c>
    </row>
    <row r="4270" spans="1:7" ht="15">
      <c r="A4270" s="334" t="s">
        <v>6885</v>
      </c>
      <c r="B4270" s="334" t="s">
        <v>6886</v>
      </c>
      <c r="C4270" s="218"/>
      <c r="D4270" s="218"/>
      <c r="E4270" s="334" t="s">
        <v>173</v>
      </c>
      <c r="F4270" s="306">
        <f t="shared" si="66"/>
        <v>308.36370599999998</v>
      </c>
      <c r="G4270" s="335">
        <v>7.38</v>
      </c>
    </row>
    <row r="4271" spans="1:7" ht="15">
      <c r="A4271" s="334" t="s">
        <v>6887</v>
      </c>
      <c r="B4271" s="334" t="s">
        <v>6888</v>
      </c>
      <c r="C4271" s="218"/>
      <c r="D4271" s="218"/>
      <c r="E4271" s="334" t="s">
        <v>173</v>
      </c>
      <c r="F4271" s="306">
        <f t="shared" si="66"/>
        <v>308.36370599999998</v>
      </c>
      <c r="G4271" s="335">
        <v>7.38</v>
      </c>
    </row>
    <row r="4272" spans="1:7" ht="15">
      <c r="A4272" s="334" t="s">
        <v>6889</v>
      </c>
      <c r="B4272" s="334" t="s">
        <v>6890</v>
      </c>
      <c r="C4272" s="218"/>
      <c r="D4272" s="218"/>
      <c r="E4272" s="334" t="s">
        <v>173</v>
      </c>
      <c r="F4272" s="306">
        <f t="shared" si="66"/>
        <v>308.36370599999998</v>
      </c>
      <c r="G4272" s="335">
        <v>7.38</v>
      </c>
    </row>
    <row r="4273" spans="1:7" ht="15">
      <c r="A4273" s="334" t="s">
        <v>6891</v>
      </c>
      <c r="B4273" s="334" t="s">
        <v>6892</v>
      </c>
      <c r="C4273" s="218"/>
      <c r="D4273" s="218"/>
      <c r="E4273" s="334" t="s">
        <v>173</v>
      </c>
      <c r="F4273" s="306">
        <f t="shared" si="66"/>
        <v>308.36370599999998</v>
      </c>
      <c r="G4273" s="335">
        <v>7.38</v>
      </c>
    </row>
    <row r="4274" spans="1:7" ht="15">
      <c r="A4274" s="334" t="s">
        <v>6893</v>
      </c>
      <c r="B4274" s="334" t="s">
        <v>6894</v>
      </c>
      <c r="C4274" s="218"/>
      <c r="D4274" s="218"/>
      <c r="E4274" s="334" t="s">
        <v>173</v>
      </c>
      <c r="F4274" s="306">
        <f t="shared" si="66"/>
        <v>503.91142199999996</v>
      </c>
      <c r="G4274" s="335">
        <v>12.06</v>
      </c>
    </row>
    <row r="4275" spans="1:7" ht="15">
      <c r="A4275" s="334" t="s">
        <v>6895</v>
      </c>
      <c r="B4275" s="334" t="s">
        <v>6896</v>
      </c>
      <c r="C4275" s="218"/>
      <c r="D4275" s="218"/>
      <c r="E4275" s="334" t="s">
        <v>173</v>
      </c>
      <c r="F4275" s="306">
        <f t="shared" si="66"/>
        <v>503.91142199999996</v>
      </c>
      <c r="G4275" s="335">
        <v>12.06</v>
      </c>
    </row>
    <row r="4276" spans="1:7" ht="15">
      <c r="A4276" s="334" t="s">
        <v>6897</v>
      </c>
      <c r="B4276" s="334" t="s">
        <v>6898</v>
      </c>
      <c r="C4276" s="218"/>
      <c r="D4276" s="218"/>
      <c r="E4276" s="334" t="s">
        <v>173</v>
      </c>
      <c r="F4276" s="306">
        <f t="shared" si="66"/>
        <v>503.91142199999996</v>
      </c>
      <c r="G4276" s="335">
        <v>12.06</v>
      </c>
    </row>
    <row r="4277" spans="1:7" ht="15">
      <c r="A4277" s="334" t="s">
        <v>6899</v>
      </c>
      <c r="B4277" s="334" t="s">
        <v>6900</v>
      </c>
      <c r="C4277" s="218"/>
      <c r="D4277" s="218"/>
      <c r="E4277" s="334" t="s">
        <v>173</v>
      </c>
      <c r="F4277" s="306">
        <f t="shared" si="66"/>
        <v>308.36370599999998</v>
      </c>
      <c r="G4277" s="335">
        <v>7.38</v>
      </c>
    </row>
    <row r="4278" spans="1:7" ht="15">
      <c r="A4278" s="334" t="s">
        <v>6901</v>
      </c>
      <c r="B4278" s="334" t="s">
        <v>6902</v>
      </c>
      <c r="C4278" s="218"/>
      <c r="D4278" s="218"/>
      <c r="E4278" s="334" t="s">
        <v>173</v>
      </c>
      <c r="F4278" s="306">
        <f t="shared" si="66"/>
        <v>308.36370599999998</v>
      </c>
      <c r="G4278" s="335">
        <v>7.38</v>
      </c>
    </row>
    <row r="4279" spans="1:7" ht="15">
      <c r="A4279" s="334" t="s">
        <v>6903</v>
      </c>
      <c r="B4279" s="334" t="s">
        <v>6904</v>
      </c>
      <c r="C4279" s="218"/>
      <c r="D4279" s="218"/>
      <c r="E4279" s="334" t="s">
        <v>173</v>
      </c>
      <c r="F4279" s="306">
        <f t="shared" si="66"/>
        <v>308.36370599999998</v>
      </c>
      <c r="G4279" s="335">
        <v>7.38</v>
      </c>
    </row>
    <row r="4280" spans="1:7" ht="15">
      <c r="A4280" s="334" t="s">
        <v>6905</v>
      </c>
      <c r="B4280" s="334" t="s">
        <v>6906</v>
      </c>
      <c r="C4280" s="218"/>
      <c r="D4280" s="218"/>
      <c r="E4280" s="334" t="s">
        <v>173</v>
      </c>
      <c r="F4280" s="306">
        <f t="shared" si="66"/>
        <v>308.36370599999998</v>
      </c>
      <c r="G4280" s="335">
        <v>7.38</v>
      </c>
    </row>
    <row r="4281" spans="1:7" ht="15">
      <c r="A4281" s="334" t="s">
        <v>6907</v>
      </c>
      <c r="B4281" s="334" t="s">
        <v>6908</v>
      </c>
      <c r="C4281" s="218"/>
      <c r="D4281" s="218"/>
      <c r="E4281" s="334" t="s">
        <v>173</v>
      </c>
      <c r="F4281" s="306">
        <f t="shared" si="66"/>
        <v>308.36370599999998</v>
      </c>
      <c r="G4281" s="335">
        <v>7.38</v>
      </c>
    </row>
    <row r="4282" spans="1:7" ht="15">
      <c r="A4282" s="334" t="s">
        <v>6909</v>
      </c>
      <c r="B4282" s="334" t="s">
        <v>6910</v>
      </c>
      <c r="C4282" s="218"/>
      <c r="D4282" s="218"/>
      <c r="E4282" s="334" t="s">
        <v>173</v>
      </c>
      <c r="F4282" s="306">
        <f t="shared" si="66"/>
        <v>308.36370599999998</v>
      </c>
      <c r="G4282" s="335">
        <v>7.38</v>
      </c>
    </row>
    <row r="4283" spans="1:7" ht="15">
      <c r="A4283" s="334" t="s">
        <v>6911</v>
      </c>
      <c r="B4283" s="334" t="s">
        <v>6912</v>
      </c>
      <c r="C4283" s="218"/>
      <c r="D4283" s="218"/>
      <c r="E4283" s="334" t="s">
        <v>173</v>
      </c>
      <c r="F4283" s="306">
        <f t="shared" si="66"/>
        <v>503.91142199999996</v>
      </c>
      <c r="G4283" s="335">
        <v>12.06</v>
      </c>
    </row>
    <row r="4284" spans="1:7" ht="15">
      <c r="A4284" s="334" t="s">
        <v>6913</v>
      </c>
      <c r="B4284" s="334" t="s">
        <v>6914</v>
      </c>
      <c r="C4284" s="218"/>
      <c r="D4284" s="218"/>
      <c r="E4284" s="334" t="s">
        <v>173</v>
      </c>
      <c r="F4284" s="306">
        <f t="shared" si="66"/>
        <v>308.36370599999998</v>
      </c>
      <c r="G4284" s="335">
        <v>7.38</v>
      </c>
    </row>
    <row r="4285" spans="1:7" ht="15">
      <c r="A4285" s="334" t="s">
        <v>6915</v>
      </c>
      <c r="B4285" s="334" t="s">
        <v>6916</v>
      </c>
      <c r="C4285" s="218"/>
      <c r="D4285" s="218"/>
      <c r="E4285" s="334" t="s">
        <v>173</v>
      </c>
      <c r="F4285" s="306">
        <f t="shared" si="66"/>
        <v>308.36370599999998</v>
      </c>
      <c r="G4285" s="335">
        <v>7.38</v>
      </c>
    </row>
    <row r="4286" spans="1:7" ht="15">
      <c r="A4286" s="334" t="s">
        <v>6917</v>
      </c>
      <c r="B4286" s="334" t="s">
        <v>6918</v>
      </c>
      <c r="C4286" s="218"/>
      <c r="D4286" s="218"/>
      <c r="E4286" s="334" t="s">
        <v>173</v>
      </c>
      <c r="F4286" s="306">
        <f t="shared" si="66"/>
        <v>308.36370599999998</v>
      </c>
      <c r="G4286" s="335">
        <v>7.38</v>
      </c>
    </row>
    <row r="4287" spans="1:7" ht="15">
      <c r="A4287" s="334" t="s">
        <v>6919</v>
      </c>
      <c r="B4287" s="334" t="s">
        <v>6920</v>
      </c>
      <c r="C4287" s="218"/>
      <c r="D4287" s="218"/>
      <c r="E4287" s="334" t="s">
        <v>173</v>
      </c>
      <c r="F4287" s="306">
        <f t="shared" si="66"/>
        <v>308.36370599999998</v>
      </c>
      <c r="G4287" s="335">
        <v>7.38</v>
      </c>
    </row>
    <row r="4288" spans="1:7" ht="15">
      <c r="A4288" s="334" t="s">
        <v>6921</v>
      </c>
      <c r="B4288" s="334" t="s">
        <v>6922</v>
      </c>
      <c r="C4288" s="218"/>
      <c r="D4288" s="218"/>
      <c r="E4288" s="334" t="s">
        <v>173</v>
      </c>
      <c r="F4288" s="306">
        <f t="shared" si="66"/>
        <v>308.36370599999998</v>
      </c>
      <c r="G4288" s="335">
        <v>7.38</v>
      </c>
    </row>
    <row r="4289" spans="1:7" ht="15">
      <c r="A4289" s="334" t="s">
        <v>6923</v>
      </c>
      <c r="B4289" s="334" t="s">
        <v>6924</v>
      </c>
      <c r="C4289" s="218"/>
      <c r="D4289" s="218"/>
      <c r="E4289" s="334" t="s">
        <v>173</v>
      </c>
      <c r="F4289" s="306">
        <f t="shared" si="66"/>
        <v>308.36370599999998</v>
      </c>
      <c r="G4289" s="335">
        <v>7.38</v>
      </c>
    </row>
    <row r="4290" spans="1:7" ht="15">
      <c r="A4290" s="334" t="s">
        <v>6925</v>
      </c>
      <c r="B4290" s="334" t="s">
        <v>6926</v>
      </c>
      <c r="C4290" s="218"/>
      <c r="D4290" s="218"/>
      <c r="E4290" s="334" t="s">
        <v>173</v>
      </c>
      <c r="F4290" s="306">
        <f t="shared" si="66"/>
        <v>308.36370599999998</v>
      </c>
      <c r="G4290" s="335">
        <v>7.38</v>
      </c>
    </row>
    <row r="4291" spans="1:7" ht="15">
      <c r="A4291" s="334" t="s">
        <v>6927</v>
      </c>
      <c r="B4291" s="334" t="s">
        <v>6928</v>
      </c>
      <c r="C4291" s="218"/>
      <c r="D4291" s="218"/>
      <c r="E4291" s="334" t="s">
        <v>173</v>
      </c>
      <c r="F4291" s="306">
        <f t="shared" si="66"/>
        <v>308.36370599999998</v>
      </c>
      <c r="G4291" s="335">
        <v>7.38</v>
      </c>
    </row>
    <row r="4292" spans="1:7" ht="15">
      <c r="A4292" s="334" t="s">
        <v>6929</v>
      </c>
      <c r="B4292" s="334" t="s">
        <v>6930</v>
      </c>
      <c r="C4292" s="218"/>
      <c r="D4292" s="218"/>
      <c r="E4292" s="334" t="s">
        <v>173</v>
      </c>
      <c r="F4292" s="306">
        <f t="shared" ref="F4292:F4355" si="67">G4292*$G$1</f>
        <v>308.36370599999998</v>
      </c>
      <c r="G4292" s="335">
        <v>7.38</v>
      </c>
    </row>
    <row r="4293" spans="1:7" ht="15">
      <c r="A4293" s="334" t="s">
        <v>6931</v>
      </c>
      <c r="B4293" s="334" t="s">
        <v>6932</v>
      </c>
      <c r="C4293" s="218"/>
      <c r="D4293" s="218"/>
      <c r="E4293" s="334" t="s">
        <v>173</v>
      </c>
      <c r="F4293" s="306">
        <f t="shared" si="67"/>
        <v>308.36370599999998</v>
      </c>
      <c r="G4293" s="335">
        <v>7.38</v>
      </c>
    </row>
    <row r="4294" spans="1:7" ht="15">
      <c r="A4294" s="334" t="s">
        <v>6933</v>
      </c>
      <c r="B4294" s="334" t="s">
        <v>6934</v>
      </c>
      <c r="C4294" s="218"/>
      <c r="D4294" s="218"/>
      <c r="E4294" s="334" t="s">
        <v>173</v>
      </c>
      <c r="F4294" s="306">
        <f t="shared" si="67"/>
        <v>503.91142199999996</v>
      </c>
      <c r="G4294" s="335">
        <v>12.06</v>
      </c>
    </row>
    <row r="4295" spans="1:7" ht="15">
      <c r="A4295" s="334" t="s">
        <v>6935</v>
      </c>
      <c r="B4295" s="334" t="s">
        <v>6936</v>
      </c>
      <c r="C4295" s="218"/>
      <c r="D4295" s="218"/>
      <c r="E4295" s="334" t="s">
        <v>173</v>
      </c>
      <c r="F4295" s="306">
        <f t="shared" si="67"/>
        <v>503.91142199999996</v>
      </c>
      <c r="G4295" s="335">
        <v>12.06</v>
      </c>
    </row>
    <row r="4296" spans="1:7" ht="15">
      <c r="A4296" s="334" t="s">
        <v>6937</v>
      </c>
      <c r="B4296" s="334" t="s">
        <v>6938</v>
      </c>
      <c r="C4296" s="218"/>
      <c r="D4296" s="218"/>
      <c r="E4296" s="334" t="s">
        <v>173</v>
      </c>
      <c r="F4296" s="306">
        <f t="shared" si="67"/>
        <v>503.91142199999996</v>
      </c>
      <c r="G4296" s="335">
        <v>12.06</v>
      </c>
    </row>
    <row r="4297" spans="1:7" ht="15">
      <c r="A4297" s="334" t="s">
        <v>6939</v>
      </c>
      <c r="B4297" s="334" t="s">
        <v>6940</v>
      </c>
      <c r="C4297" s="218"/>
      <c r="D4297" s="218"/>
      <c r="E4297" s="334" t="s">
        <v>173</v>
      </c>
      <c r="F4297" s="306">
        <f t="shared" si="67"/>
        <v>503.91142199999996</v>
      </c>
      <c r="G4297" s="335">
        <v>12.06</v>
      </c>
    </row>
    <row r="4298" spans="1:7" ht="15">
      <c r="A4298" s="334" t="s">
        <v>6941</v>
      </c>
      <c r="B4298" s="334" t="s">
        <v>6942</v>
      </c>
      <c r="C4298" s="218"/>
      <c r="D4298" s="218"/>
      <c r="E4298" s="334" t="s">
        <v>173</v>
      </c>
      <c r="F4298" s="306">
        <f t="shared" si="67"/>
        <v>503.91142199999996</v>
      </c>
      <c r="G4298" s="335">
        <v>12.06</v>
      </c>
    </row>
    <row r="4299" spans="1:7" ht="15">
      <c r="A4299" s="334" t="s">
        <v>6943</v>
      </c>
      <c r="B4299" s="334" t="s">
        <v>6944</v>
      </c>
      <c r="C4299" s="218"/>
      <c r="D4299" s="218"/>
      <c r="E4299" s="334" t="s">
        <v>173</v>
      </c>
      <c r="F4299" s="306">
        <f t="shared" si="67"/>
        <v>69778.778999999995</v>
      </c>
      <c r="G4299" s="335">
        <v>1670</v>
      </c>
    </row>
    <row r="4300" spans="1:7" ht="15">
      <c r="A4300" s="334" t="s">
        <v>6945</v>
      </c>
      <c r="B4300" s="334" t="s">
        <v>22946</v>
      </c>
      <c r="C4300" s="218"/>
      <c r="D4300" s="218"/>
      <c r="E4300" s="334" t="s">
        <v>173</v>
      </c>
      <c r="F4300" s="306">
        <f t="shared" si="67"/>
        <v>16821.281945999999</v>
      </c>
      <c r="G4300" s="335">
        <v>402.58</v>
      </c>
    </row>
    <row r="4301" spans="1:7" ht="15">
      <c r="A4301" s="334" t="s">
        <v>6946</v>
      </c>
      <c r="B4301" s="334" t="s">
        <v>22947</v>
      </c>
      <c r="C4301" s="218"/>
      <c r="D4301" s="218"/>
      <c r="E4301" s="334" t="s">
        <v>3584</v>
      </c>
      <c r="F4301" s="306">
        <f t="shared" si="67"/>
        <v>16821.281945999999</v>
      </c>
      <c r="G4301" s="335">
        <v>402.58</v>
      </c>
    </row>
    <row r="4302" spans="1:7" ht="15">
      <c r="A4302" s="334" t="s">
        <v>6947</v>
      </c>
      <c r="B4302" s="334" t="s">
        <v>6948</v>
      </c>
      <c r="C4302" s="218"/>
      <c r="D4302" s="218"/>
      <c r="E4302" s="334" t="s">
        <v>173</v>
      </c>
      <c r="F4302" s="306">
        <f t="shared" si="67"/>
        <v>1905.3367199999998</v>
      </c>
      <c r="G4302" s="335">
        <v>45.6</v>
      </c>
    </row>
    <row r="4303" spans="1:7" ht="15">
      <c r="A4303" s="334" t="s">
        <v>6949</v>
      </c>
      <c r="B4303" s="334" t="s">
        <v>6950</v>
      </c>
      <c r="C4303" s="218"/>
      <c r="D4303" s="218"/>
      <c r="E4303" s="334" t="s">
        <v>173</v>
      </c>
      <c r="F4303" s="306">
        <f t="shared" si="67"/>
        <v>9784.4890289999985</v>
      </c>
      <c r="G4303" s="335">
        <v>234.17</v>
      </c>
    </row>
    <row r="4304" spans="1:7" ht="15">
      <c r="A4304" s="334" t="s">
        <v>6951</v>
      </c>
      <c r="B4304" s="334" t="s">
        <v>6952</v>
      </c>
      <c r="C4304" s="218"/>
      <c r="D4304" s="218"/>
      <c r="E4304" s="334" t="s">
        <v>173</v>
      </c>
      <c r="F4304" s="306">
        <f t="shared" si="67"/>
        <v>834.83832599999994</v>
      </c>
      <c r="G4304" s="335">
        <v>19.98</v>
      </c>
    </row>
    <row r="4305" spans="1:7" ht="15">
      <c r="A4305" s="334" t="s">
        <v>6953</v>
      </c>
      <c r="B4305" s="334" t="s">
        <v>6954</v>
      </c>
      <c r="C4305" s="218"/>
      <c r="D4305" s="218"/>
      <c r="E4305" s="334" t="s">
        <v>173</v>
      </c>
      <c r="F4305" s="306">
        <f t="shared" si="67"/>
        <v>6523.6890809999995</v>
      </c>
      <c r="G4305" s="335">
        <v>156.13</v>
      </c>
    </row>
    <row r="4306" spans="1:7" ht="15">
      <c r="A4306" s="334" t="s">
        <v>6955</v>
      </c>
      <c r="B4306" s="334" t="s">
        <v>6956</v>
      </c>
      <c r="C4306" s="218"/>
      <c r="D4306" s="218"/>
      <c r="E4306" s="334" t="s">
        <v>173</v>
      </c>
      <c r="F4306" s="306">
        <f t="shared" si="67"/>
        <v>17394.136472999999</v>
      </c>
      <c r="G4306" s="335">
        <v>416.29</v>
      </c>
    </row>
    <row r="4307" spans="1:7" ht="15">
      <c r="A4307" s="334" t="s">
        <v>6957</v>
      </c>
      <c r="B4307" s="334" t="s">
        <v>6958</v>
      </c>
      <c r="C4307" s="218"/>
      <c r="D4307" s="218"/>
      <c r="E4307" s="334" t="s">
        <v>173</v>
      </c>
      <c r="F4307" s="306">
        <f t="shared" si="67"/>
        <v>4144.1073660000002</v>
      </c>
      <c r="G4307" s="335">
        <v>99.18</v>
      </c>
    </row>
    <row r="4308" spans="1:7" ht="15">
      <c r="A4308" s="334" t="s">
        <v>6959</v>
      </c>
      <c r="B4308" s="334" t="s">
        <v>22948</v>
      </c>
      <c r="C4308" s="218"/>
      <c r="D4308" s="218"/>
      <c r="E4308" s="334" t="s">
        <v>173</v>
      </c>
      <c r="F4308" s="306">
        <f t="shared" si="67"/>
        <v>82.731725999999995</v>
      </c>
      <c r="G4308" s="335">
        <v>1.98</v>
      </c>
    </row>
    <row r="4309" spans="1:7" ht="15">
      <c r="A4309" s="334" t="s">
        <v>22949</v>
      </c>
      <c r="B4309" s="334" t="s">
        <v>22950</v>
      </c>
      <c r="C4309" s="218"/>
      <c r="D4309" s="218"/>
      <c r="E4309" s="334" t="s">
        <v>173</v>
      </c>
      <c r="F4309" s="306">
        <f t="shared" si="67"/>
        <v>22675.596152999999</v>
      </c>
      <c r="G4309" s="335">
        <v>542.69000000000005</v>
      </c>
    </row>
    <row r="4310" spans="1:7" ht="15">
      <c r="A4310" s="334" t="s">
        <v>6960</v>
      </c>
      <c r="B4310" s="334" t="s">
        <v>6961</v>
      </c>
      <c r="C4310" s="218"/>
      <c r="D4310" s="218"/>
      <c r="E4310" s="334" t="s">
        <v>173</v>
      </c>
      <c r="F4310" s="306">
        <f t="shared" si="67"/>
        <v>1131.5025959999998</v>
      </c>
      <c r="G4310" s="335">
        <v>27.08</v>
      </c>
    </row>
    <row r="4311" spans="1:7" ht="15">
      <c r="A4311" s="334" t="s">
        <v>6962</v>
      </c>
      <c r="B4311" s="334" t="s">
        <v>6963</v>
      </c>
      <c r="C4311" s="218"/>
      <c r="D4311" s="218"/>
      <c r="E4311" s="334" t="s">
        <v>173</v>
      </c>
      <c r="F4311" s="306">
        <f t="shared" si="67"/>
        <v>2182.3626509999995</v>
      </c>
      <c r="G4311" s="335">
        <v>52.23</v>
      </c>
    </row>
    <row r="4312" spans="1:7" ht="15">
      <c r="A4312" s="334" t="s">
        <v>6964</v>
      </c>
      <c r="B4312" s="334" t="s">
        <v>6965</v>
      </c>
      <c r="C4312" s="218"/>
      <c r="D4312" s="218"/>
      <c r="E4312" s="334" t="s">
        <v>173</v>
      </c>
      <c r="F4312" s="306">
        <f t="shared" si="67"/>
        <v>1391.3972099999999</v>
      </c>
      <c r="G4312" s="335">
        <v>33.299999999999997</v>
      </c>
    </row>
    <row r="4313" spans="1:7" ht="15">
      <c r="A4313" s="334" t="s">
        <v>6966</v>
      </c>
      <c r="B4313" s="334" t="s">
        <v>6967</v>
      </c>
      <c r="C4313" s="218"/>
      <c r="D4313" s="218"/>
      <c r="E4313" s="334" t="s">
        <v>173</v>
      </c>
      <c r="F4313" s="306">
        <f t="shared" si="67"/>
        <v>192.62285699999998</v>
      </c>
      <c r="G4313" s="335">
        <v>4.6100000000000003</v>
      </c>
    </row>
    <row r="4314" spans="1:7" ht="15">
      <c r="A4314" s="334" t="s">
        <v>6968</v>
      </c>
      <c r="B4314" s="334" t="s">
        <v>22951</v>
      </c>
      <c r="C4314" s="218"/>
      <c r="D4314" s="218"/>
      <c r="E4314" s="334" t="s">
        <v>3584</v>
      </c>
      <c r="F4314" s="306">
        <f t="shared" si="67"/>
        <v>963.114285</v>
      </c>
      <c r="G4314" s="335">
        <v>23.05</v>
      </c>
    </row>
    <row r="4315" spans="1:7" ht="15">
      <c r="A4315" s="334" t="s">
        <v>6969</v>
      </c>
      <c r="B4315" s="334" t="s">
        <v>6970</v>
      </c>
      <c r="C4315" s="218"/>
      <c r="D4315" s="218"/>
      <c r="E4315" s="334" t="s">
        <v>173</v>
      </c>
      <c r="F4315" s="306">
        <f t="shared" si="67"/>
        <v>446.66775299999995</v>
      </c>
      <c r="G4315" s="335">
        <v>10.69</v>
      </c>
    </row>
    <row r="4316" spans="1:7" ht="15">
      <c r="A4316" s="334" t="s">
        <v>22952</v>
      </c>
      <c r="B4316" s="334" t="s">
        <v>22953</v>
      </c>
      <c r="C4316" s="218"/>
      <c r="D4316" s="218"/>
      <c r="E4316" s="334" t="s">
        <v>173</v>
      </c>
      <c r="F4316" s="306">
        <f t="shared" si="67"/>
        <v>1544.3255519999998</v>
      </c>
      <c r="G4316" s="335">
        <v>36.96</v>
      </c>
    </row>
    <row r="4317" spans="1:7" ht="15">
      <c r="A4317" s="334" t="s">
        <v>6971</v>
      </c>
      <c r="B4317" s="334" t="s">
        <v>6972</v>
      </c>
      <c r="C4317" s="218"/>
      <c r="D4317" s="218"/>
      <c r="E4317" s="334" t="s">
        <v>173</v>
      </c>
      <c r="F4317" s="306">
        <f t="shared" si="67"/>
        <v>1224.6802469999998</v>
      </c>
      <c r="G4317" s="335">
        <v>29.31</v>
      </c>
    </row>
    <row r="4318" spans="1:7" ht="15">
      <c r="A4318" s="334" t="s">
        <v>6973</v>
      </c>
      <c r="B4318" s="334" t="s">
        <v>22954</v>
      </c>
      <c r="C4318" s="218"/>
      <c r="D4318" s="218"/>
      <c r="E4318" s="334" t="s">
        <v>173</v>
      </c>
      <c r="F4318" s="306">
        <f t="shared" si="67"/>
        <v>936.37271699999997</v>
      </c>
      <c r="G4318" s="335">
        <v>22.41</v>
      </c>
    </row>
    <row r="4319" spans="1:7" ht="15">
      <c r="A4319" s="334" t="s">
        <v>6974</v>
      </c>
      <c r="B4319" s="334" t="s">
        <v>22955</v>
      </c>
      <c r="C4319" s="218"/>
      <c r="D4319" s="218"/>
      <c r="E4319" s="334" t="s">
        <v>173</v>
      </c>
      <c r="F4319" s="306">
        <f t="shared" si="67"/>
        <v>62.675549999999994</v>
      </c>
      <c r="G4319" s="335">
        <v>1.5</v>
      </c>
    </row>
    <row r="4320" spans="1:7" ht="15">
      <c r="A4320" s="334" t="s">
        <v>6975</v>
      </c>
      <c r="B4320" s="334" t="s">
        <v>22956</v>
      </c>
      <c r="C4320" s="218"/>
      <c r="D4320" s="218"/>
      <c r="E4320" s="334" t="s">
        <v>173</v>
      </c>
      <c r="F4320" s="306">
        <f t="shared" si="67"/>
        <v>13022.725779</v>
      </c>
      <c r="G4320" s="335">
        <v>311.67</v>
      </c>
    </row>
    <row r="4321" spans="1:7" ht="15">
      <c r="A4321" s="334" t="s">
        <v>6976</v>
      </c>
      <c r="B4321" s="334" t="s">
        <v>6977</v>
      </c>
      <c r="C4321" s="218"/>
      <c r="D4321" s="218"/>
      <c r="E4321" s="334" t="s">
        <v>173</v>
      </c>
      <c r="F4321" s="306">
        <f t="shared" si="67"/>
        <v>22062.211436999998</v>
      </c>
      <c r="G4321" s="335">
        <v>528.01</v>
      </c>
    </row>
    <row r="4322" spans="1:7" ht="15">
      <c r="A4322" s="334" t="s">
        <v>6978</v>
      </c>
      <c r="B4322" s="334" t="s">
        <v>6979</v>
      </c>
      <c r="C4322" s="218"/>
      <c r="D4322" s="218"/>
      <c r="E4322" s="334" t="s">
        <v>173</v>
      </c>
      <c r="F4322" s="306">
        <f t="shared" si="67"/>
        <v>19418.556737999999</v>
      </c>
      <c r="G4322" s="335">
        <v>464.74</v>
      </c>
    </row>
    <row r="4323" spans="1:7" ht="15">
      <c r="A4323" s="334" t="s">
        <v>6980</v>
      </c>
      <c r="B4323" s="334" t="s">
        <v>6981</v>
      </c>
      <c r="C4323" s="218"/>
      <c r="D4323" s="218"/>
      <c r="E4323" s="334" t="s">
        <v>173</v>
      </c>
      <c r="F4323" s="306">
        <f t="shared" si="67"/>
        <v>23412.242783999998</v>
      </c>
      <c r="G4323" s="335">
        <v>560.32000000000005</v>
      </c>
    </row>
    <row r="4324" spans="1:7" ht="15">
      <c r="A4324" s="334" t="s">
        <v>6982</v>
      </c>
      <c r="B4324" s="334" t="s">
        <v>6983</v>
      </c>
      <c r="C4324" s="218"/>
      <c r="D4324" s="218"/>
      <c r="E4324" s="334" t="s">
        <v>173</v>
      </c>
      <c r="F4324" s="306">
        <f t="shared" si="67"/>
        <v>17179.368254999998</v>
      </c>
      <c r="G4324" s="335">
        <v>411.15</v>
      </c>
    </row>
    <row r="4325" spans="1:7" ht="15">
      <c r="A4325" s="334" t="s">
        <v>6984</v>
      </c>
      <c r="B4325" s="334" t="s">
        <v>6985</v>
      </c>
      <c r="C4325" s="218"/>
      <c r="D4325" s="218"/>
      <c r="E4325" s="334" t="s">
        <v>173</v>
      </c>
      <c r="F4325" s="306">
        <f t="shared" si="67"/>
        <v>4248.1487790000001</v>
      </c>
      <c r="G4325" s="335">
        <v>101.67</v>
      </c>
    </row>
    <row r="4326" spans="1:7" ht="15">
      <c r="A4326" s="334" t="s">
        <v>22957</v>
      </c>
      <c r="B4326" s="334" t="s">
        <v>22958</v>
      </c>
      <c r="C4326" s="218"/>
      <c r="D4326" s="218"/>
      <c r="E4326" s="334" t="s">
        <v>173</v>
      </c>
      <c r="F4326" s="306">
        <f t="shared" si="67"/>
        <v>7641.8208929999992</v>
      </c>
      <c r="G4326" s="335">
        <v>182.89</v>
      </c>
    </row>
    <row r="4327" spans="1:7" ht="15">
      <c r="A4327" s="334" t="s">
        <v>6986</v>
      </c>
      <c r="B4327" s="334" t="s">
        <v>6987</v>
      </c>
      <c r="C4327" s="218"/>
      <c r="D4327" s="218"/>
      <c r="E4327" s="334" t="s">
        <v>173</v>
      </c>
      <c r="F4327" s="306">
        <f t="shared" si="67"/>
        <v>720289.56596099993</v>
      </c>
      <c r="G4327" s="335">
        <v>17238.53</v>
      </c>
    </row>
    <row r="4328" spans="1:7" ht="15">
      <c r="A4328" s="334" t="s">
        <v>22959</v>
      </c>
      <c r="B4328" s="334" t="s">
        <v>22960</v>
      </c>
      <c r="C4328" s="218"/>
      <c r="D4328" s="218"/>
      <c r="E4328" s="334" t="s">
        <v>173</v>
      </c>
      <c r="F4328" s="306">
        <f t="shared" si="67"/>
        <v>2098.7952509999996</v>
      </c>
      <c r="G4328" s="335">
        <v>50.23</v>
      </c>
    </row>
    <row r="4329" spans="1:7" ht="15">
      <c r="A4329" s="334" t="s">
        <v>6988</v>
      </c>
      <c r="B4329" s="334" t="s">
        <v>6989</v>
      </c>
      <c r="C4329" s="218"/>
      <c r="D4329" s="218"/>
      <c r="E4329" s="334" t="s">
        <v>173</v>
      </c>
      <c r="F4329" s="306">
        <f t="shared" si="67"/>
        <v>2460.6420929999999</v>
      </c>
      <c r="G4329" s="335">
        <v>58.89</v>
      </c>
    </row>
    <row r="4330" spans="1:7" ht="15">
      <c r="A4330" s="334" t="s">
        <v>6990</v>
      </c>
      <c r="B4330" s="334" t="s">
        <v>6991</v>
      </c>
      <c r="C4330" s="218"/>
      <c r="D4330" s="218"/>
      <c r="E4330" s="334" t="s">
        <v>173</v>
      </c>
      <c r="F4330" s="306">
        <f t="shared" si="67"/>
        <v>2460.6420929999999</v>
      </c>
      <c r="G4330" s="335">
        <v>58.89</v>
      </c>
    </row>
    <row r="4331" spans="1:7" ht="15">
      <c r="A4331" s="334" t="s">
        <v>6992</v>
      </c>
      <c r="B4331" s="334" t="s">
        <v>6993</v>
      </c>
      <c r="C4331" s="218"/>
      <c r="D4331" s="218"/>
      <c r="E4331" s="334" t="s">
        <v>173</v>
      </c>
      <c r="F4331" s="306">
        <f t="shared" si="67"/>
        <v>2460.6420929999999</v>
      </c>
      <c r="G4331" s="335">
        <v>58.89</v>
      </c>
    </row>
    <row r="4332" spans="1:7" ht="15">
      <c r="A4332" s="334" t="s">
        <v>6994</v>
      </c>
      <c r="B4332" s="334" t="s">
        <v>6995</v>
      </c>
      <c r="C4332" s="218"/>
      <c r="D4332" s="218"/>
      <c r="E4332" s="334" t="s">
        <v>173</v>
      </c>
      <c r="F4332" s="306">
        <f t="shared" si="67"/>
        <v>2460.6420929999999</v>
      </c>
      <c r="G4332" s="335">
        <v>58.89</v>
      </c>
    </row>
    <row r="4333" spans="1:7" ht="15">
      <c r="A4333" s="334" t="s">
        <v>6996</v>
      </c>
      <c r="B4333" s="334" t="s">
        <v>6997</v>
      </c>
      <c r="C4333" s="218"/>
      <c r="D4333" s="218"/>
      <c r="E4333" s="334" t="s">
        <v>173</v>
      </c>
      <c r="F4333" s="306">
        <f t="shared" si="67"/>
        <v>2460.6420929999999</v>
      </c>
      <c r="G4333" s="335">
        <v>58.89</v>
      </c>
    </row>
    <row r="4334" spans="1:7" ht="15">
      <c r="A4334" s="334" t="s">
        <v>6998</v>
      </c>
      <c r="B4334" s="334" t="s">
        <v>6999</v>
      </c>
      <c r="C4334" s="218"/>
      <c r="D4334" s="218"/>
      <c r="E4334" s="334" t="s">
        <v>173</v>
      </c>
      <c r="F4334" s="306">
        <f t="shared" si="67"/>
        <v>2460.6420929999999</v>
      </c>
      <c r="G4334" s="335">
        <v>58.89</v>
      </c>
    </row>
    <row r="4335" spans="1:7" ht="15">
      <c r="A4335" s="334" t="s">
        <v>7000</v>
      </c>
      <c r="B4335" s="334" t="s">
        <v>7001</v>
      </c>
      <c r="C4335" s="218"/>
      <c r="D4335" s="218"/>
      <c r="E4335" s="334" t="s">
        <v>173</v>
      </c>
      <c r="F4335" s="306">
        <f t="shared" si="67"/>
        <v>2481.1161059999999</v>
      </c>
      <c r="G4335" s="335">
        <v>59.38</v>
      </c>
    </row>
    <row r="4336" spans="1:7" ht="15">
      <c r="A4336" s="334" t="s">
        <v>7002</v>
      </c>
      <c r="B4336" s="334" t="s">
        <v>7003</v>
      </c>
      <c r="C4336" s="218"/>
      <c r="D4336" s="218"/>
      <c r="E4336" s="334" t="s">
        <v>173</v>
      </c>
      <c r="F4336" s="306">
        <f t="shared" si="67"/>
        <v>531.48866399999997</v>
      </c>
      <c r="G4336" s="335">
        <v>12.72</v>
      </c>
    </row>
    <row r="4337" spans="1:7" ht="15">
      <c r="A4337" s="334" t="s">
        <v>7004</v>
      </c>
      <c r="B4337" s="334" t="s">
        <v>7005</v>
      </c>
      <c r="C4337" s="218"/>
      <c r="D4337" s="218"/>
      <c r="E4337" s="334" t="s">
        <v>173</v>
      </c>
      <c r="F4337" s="306">
        <f t="shared" si="67"/>
        <v>709.06938899999989</v>
      </c>
      <c r="G4337" s="335">
        <v>16.97</v>
      </c>
    </row>
    <row r="4338" spans="1:7" ht="15">
      <c r="A4338" s="334" t="s">
        <v>7006</v>
      </c>
      <c r="B4338" s="334" t="s">
        <v>7007</v>
      </c>
      <c r="C4338" s="218"/>
      <c r="D4338" s="218"/>
      <c r="E4338" s="334" t="s">
        <v>173</v>
      </c>
      <c r="F4338" s="306">
        <f t="shared" si="67"/>
        <v>13210.334591999999</v>
      </c>
      <c r="G4338" s="335">
        <v>316.16000000000003</v>
      </c>
    </row>
    <row r="4339" spans="1:7" ht="15">
      <c r="A4339" s="334" t="s">
        <v>7008</v>
      </c>
      <c r="B4339" s="334" t="s">
        <v>7009</v>
      </c>
      <c r="C4339" s="218"/>
      <c r="D4339" s="218"/>
      <c r="E4339" s="334" t="s">
        <v>173</v>
      </c>
      <c r="F4339" s="306">
        <f t="shared" si="67"/>
        <v>27.577241999999998</v>
      </c>
      <c r="G4339" s="335">
        <v>0.66</v>
      </c>
    </row>
    <row r="4340" spans="1:7" ht="15">
      <c r="A4340" s="334" t="s">
        <v>7010</v>
      </c>
      <c r="B4340" s="334" t="s">
        <v>7011</v>
      </c>
      <c r="C4340" s="218"/>
      <c r="D4340" s="218"/>
      <c r="E4340" s="334" t="s">
        <v>173</v>
      </c>
      <c r="F4340" s="306">
        <f t="shared" si="67"/>
        <v>33333.782348999994</v>
      </c>
      <c r="G4340" s="335">
        <v>797.77</v>
      </c>
    </row>
    <row r="4341" spans="1:7" ht="15">
      <c r="A4341" s="334" t="s">
        <v>7012</v>
      </c>
      <c r="B4341" s="334" t="s">
        <v>7013</v>
      </c>
      <c r="C4341" s="218"/>
      <c r="D4341" s="218"/>
      <c r="E4341" s="334" t="s">
        <v>173</v>
      </c>
      <c r="F4341" s="306">
        <f t="shared" si="67"/>
        <v>17506.952462999998</v>
      </c>
      <c r="G4341" s="335">
        <v>418.99</v>
      </c>
    </row>
    <row r="4342" spans="1:7" ht="15">
      <c r="A4342" s="334" t="s">
        <v>7014</v>
      </c>
      <c r="B4342" s="334" t="s">
        <v>7015</v>
      </c>
      <c r="C4342" s="218"/>
      <c r="D4342" s="218"/>
      <c r="E4342" s="334" t="s">
        <v>173</v>
      </c>
      <c r="F4342" s="306">
        <f t="shared" si="67"/>
        <v>628.00901099999987</v>
      </c>
      <c r="G4342" s="335">
        <v>15.03</v>
      </c>
    </row>
    <row r="4343" spans="1:7" ht="15">
      <c r="A4343" s="334" t="s">
        <v>22961</v>
      </c>
      <c r="B4343" s="334" t="s">
        <v>22962</v>
      </c>
      <c r="C4343" s="218"/>
      <c r="D4343" s="218"/>
      <c r="E4343" s="334" t="s">
        <v>173</v>
      </c>
      <c r="F4343" s="306">
        <f t="shared" si="67"/>
        <v>3534.0653459999994</v>
      </c>
      <c r="G4343" s="335">
        <v>84.58</v>
      </c>
    </row>
    <row r="4344" spans="1:7" ht="15">
      <c r="A4344" s="334" t="s">
        <v>7016</v>
      </c>
      <c r="B4344" s="334" t="s">
        <v>7017</v>
      </c>
      <c r="C4344" s="218"/>
      <c r="D4344" s="218"/>
      <c r="E4344" s="334" t="s">
        <v>173</v>
      </c>
      <c r="F4344" s="306">
        <f t="shared" si="67"/>
        <v>45743.959085999995</v>
      </c>
      <c r="G4344" s="335">
        <v>1094.78</v>
      </c>
    </row>
    <row r="4345" spans="1:7" ht="15">
      <c r="A4345" s="334" t="s">
        <v>7018</v>
      </c>
      <c r="B4345" s="334" t="s">
        <v>7019</v>
      </c>
      <c r="C4345" s="218"/>
      <c r="D4345" s="218"/>
      <c r="E4345" s="334" t="s">
        <v>173</v>
      </c>
      <c r="F4345" s="306">
        <f t="shared" si="67"/>
        <v>12624.109280999999</v>
      </c>
      <c r="G4345" s="335">
        <v>302.13</v>
      </c>
    </row>
    <row r="4346" spans="1:7" ht="15">
      <c r="A4346" s="334" t="s">
        <v>7020</v>
      </c>
      <c r="B4346" s="334" t="s">
        <v>7021</v>
      </c>
      <c r="C4346" s="218"/>
      <c r="D4346" s="218"/>
      <c r="E4346" s="334" t="s">
        <v>173</v>
      </c>
      <c r="F4346" s="306">
        <f t="shared" si="67"/>
        <v>37605.329999999994</v>
      </c>
      <c r="G4346" s="335">
        <v>900</v>
      </c>
    </row>
    <row r="4347" spans="1:7" ht="15">
      <c r="A4347" s="334" t="s">
        <v>7022</v>
      </c>
      <c r="B4347" s="334" t="s">
        <v>22963</v>
      </c>
      <c r="C4347" s="218"/>
      <c r="D4347" s="218"/>
      <c r="E4347" s="334" t="s">
        <v>173</v>
      </c>
      <c r="F4347" s="306">
        <f t="shared" si="67"/>
        <v>22666.403738999998</v>
      </c>
      <c r="G4347" s="335">
        <v>542.47</v>
      </c>
    </row>
    <row r="4348" spans="1:7" ht="15">
      <c r="A4348" s="334" t="s">
        <v>7023</v>
      </c>
      <c r="B4348" s="334" t="s">
        <v>7024</v>
      </c>
      <c r="C4348" s="218"/>
      <c r="D4348" s="218"/>
      <c r="E4348" s="334" t="s">
        <v>173</v>
      </c>
      <c r="F4348" s="306">
        <f t="shared" si="67"/>
        <v>13263.817727999998</v>
      </c>
      <c r="G4348" s="335">
        <v>317.44</v>
      </c>
    </row>
    <row r="4349" spans="1:7" ht="15">
      <c r="A4349" s="334" t="s">
        <v>22964</v>
      </c>
      <c r="B4349" s="334" t="s">
        <v>22965</v>
      </c>
      <c r="C4349" s="218"/>
      <c r="D4349" s="218"/>
      <c r="E4349" s="334" t="s">
        <v>173</v>
      </c>
      <c r="F4349" s="306">
        <f t="shared" si="67"/>
        <v>6361.9861619999992</v>
      </c>
      <c r="G4349" s="335">
        <v>152.26</v>
      </c>
    </row>
    <row r="4350" spans="1:7" ht="15">
      <c r="A4350" s="334" t="s">
        <v>7025</v>
      </c>
      <c r="B4350" s="334" t="s">
        <v>7026</v>
      </c>
      <c r="C4350" s="218"/>
      <c r="D4350" s="218"/>
      <c r="E4350" s="334" t="s">
        <v>173</v>
      </c>
      <c r="F4350" s="306">
        <f t="shared" si="67"/>
        <v>419.09051099999994</v>
      </c>
      <c r="G4350" s="335">
        <v>10.029999999999999</v>
      </c>
    </row>
    <row r="4351" spans="1:7" ht="15">
      <c r="A4351" s="334" t="s">
        <v>7027</v>
      </c>
      <c r="B4351" s="334" t="s">
        <v>7028</v>
      </c>
      <c r="C4351" s="218"/>
      <c r="D4351" s="218"/>
      <c r="E4351" s="334" t="s">
        <v>173</v>
      </c>
      <c r="F4351" s="306">
        <f t="shared" si="67"/>
        <v>419.09051099999994</v>
      </c>
      <c r="G4351" s="335">
        <v>10.029999999999999</v>
      </c>
    </row>
    <row r="4352" spans="1:7" ht="15">
      <c r="A4352" s="334" t="s">
        <v>7029</v>
      </c>
      <c r="B4352" s="334" t="s">
        <v>7030</v>
      </c>
      <c r="C4352" s="218"/>
      <c r="D4352" s="218"/>
      <c r="E4352" s="334" t="s">
        <v>173</v>
      </c>
      <c r="F4352" s="306">
        <f t="shared" si="67"/>
        <v>419.09051099999994</v>
      </c>
      <c r="G4352" s="335">
        <v>10.029999999999999</v>
      </c>
    </row>
    <row r="4353" spans="1:7" ht="15">
      <c r="A4353" s="334" t="s">
        <v>22966</v>
      </c>
      <c r="B4353" s="334" t="s">
        <v>22967</v>
      </c>
      <c r="C4353" s="218"/>
      <c r="D4353" s="218"/>
      <c r="E4353" s="334" t="s">
        <v>173</v>
      </c>
      <c r="F4353" s="306">
        <f t="shared" si="67"/>
        <v>2802.0149219999998</v>
      </c>
      <c r="G4353" s="335">
        <v>67.06</v>
      </c>
    </row>
    <row r="4354" spans="1:7" ht="15">
      <c r="A4354" s="334" t="s">
        <v>22968</v>
      </c>
      <c r="B4354" s="334" t="s">
        <v>22969</v>
      </c>
      <c r="C4354" s="218"/>
      <c r="D4354" s="218"/>
      <c r="E4354" s="334" t="s">
        <v>173</v>
      </c>
      <c r="F4354" s="306">
        <f t="shared" si="67"/>
        <v>8083.8924389999993</v>
      </c>
      <c r="G4354" s="335">
        <v>193.47</v>
      </c>
    </row>
    <row r="4355" spans="1:7" ht="15">
      <c r="A4355" s="334" t="s">
        <v>7031</v>
      </c>
      <c r="B4355" s="334" t="s">
        <v>7032</v>
      </c>
      <c r="C4355" s="218"/>
      <c r="D4355" s="218"/>
      <c r="E4355" s="334" t="s">
        <v>173</v>
      </c>
      <c r="F4355" s="306">
        <f t="shared" si="67"/>
        <v>21441.723491999997</v>
      </c>
      <c r="G4355" s="335">
        <v>513.16</v>
      </c>
    </row>
    <row r="4356" spans="1:7" ht="15">
      <c r="A4356" s="334" t="s">
        <v>7033</v>
      </c>
      <c r="B4356" s="334" t="s">
        <v>7034</v>
      </c>
      <c r="C4356" s="218"/>
      <c r="D4356" s="218"/>
      <c r="E4356" s="334" t="s">
        <v>173</v>
      </c>
      <c r="F4356" s="306">
        <f t="shared" ref="F4356:F4419" si="68">G4356*$G$1</f>
        <v>13009.354995</v>
      </c>
      <c r="G4356" s="335">
        <v>311.35000000000002</v>
      </c>
    </row>
    <row r="4357" spans="1:7" ht="15">
      <c r="A4357" s="334" t="s">
        <v>7035</v>
      </c>
      <c r="B4357" s="334" t="s">
        <v>7036</v>
      </c>
      <c r="C4357" s="218"/>
      <c r="D4357" s="218"/>
      <c r="E4357" s="334" t="s">
        <v>173</v>
      </c>
      <c r="F4357" s="306">
        <f t="shared" si="68"/>
        <v>33180.436170000001</v>
      </c>
      <c r="G4357" s="335">
        <v>794.1</v>
      </c>
    </row>
    <row r="4358" spans="1:7" ht="15">
      <c r="A4358" s="334" t="s">
        <v>7037</v>
      </c>
      <c r="B4358" s="334" t="s">
        <v>7038</v>
      </c>
      <c r="C4358" s="218"/>
      <c r="D4358" s="218"/>
      <c r="E4358" s="334" t="s">
        <v>173</v>
      </c>
      <c r="F4358" s="306">
        <f t="shared" si="68"/>
        <v>32541.145559999994</v>
      </c>
      <c r="G4358" s="335">
        <v>778.8</v>
      </c>
    </row>
    <row r="4359" spans="1:7" ht="15">
      <c r="A4359" s="334" t="s">
        <v>7039</v>
      </c>
      <c r="B4359" s="334" t="s">
        <v>7040</v>
      </c>
      <c r="C4359" s="218"/>
      <c r="D4359" s="218"/>
      <c r="E4359" s="334" t="s">
        <v>173</v>
      </c>
      <c r="F4359" s="306">
        <f t="shared" si="68"/>
        <v>3320.5506389999996</v>
      </c>
      <c r="G4359" s="335">
        <v>79.47</v>
      </c>
    </row>
    <row r="4360" spans="1:7" ht="15">
      <c r="A4360" s="334" t="s">
        <v>7041</v>
      </c>
      <c r="B4360" s="334" t="s">
        <v>7042</v>
      </c>
      <c r="C4360" s="218"/>
      <c r="D4360" s="218"/>
      <c r="E4360" s="334" t="s">
        <v>173</v>
      </c>
      <c r="F4360" s="306">
        <f t="shared" si="68"/>
        <v>266.16216900000001</v>
      </c>
      <c r="G4360" s="335">
        <v>6.37</v>
      </c>
    </row>
    <row r="4361" spans="1:7" ht="15">
      <c r="A4361" s="334" t="s">
        <v>7043</v>
      </c>
      <c r="B4361" s="334" t="s">
        <v>7044</v>
      </c>
      <c r="C4361" s="218"/>
      <c r="D4361" s="218"/>
      <c r="E4361" s="334" t="s">
        <v>173</v>
      </c>
      <c r="F4361" s="306">
        <f t="shared" si="68"/>
        <v>3996.1930679999996</v>
      </c>
      <c r="G4361" s="335">
        <v>95.64</v>
      </c>
    </row>
    <row r="4362" spans="1:7" ht="15">
      <c r="A4362" s="334" t="s">
        <v>7045</v>
      </c>
      <c r="B4362" s="334" t="s">
        <v>7046</v>
      </c>
      <c r="C4362" s="218"/>
      <c r="D4362" s="218"/>
      <c r="E4362" s="334" t="s">
        <v>173</v>
      </c>
      <c r="F4362" s="306">
        <f t="shared" si="68"/>
        <v>2091.6920219999997</v>
      </c>
      <c r="G4362" s="335">
        <v>50.06</v>
      </c>
    </row>
    <row r="4363" spans="1:7" ht="15">
      <c r="A4363" s="334" t="s">
        <v>7047</v>
      </c>
      <c r="B4363" s="334" t="s">
        <v>7048</v>
      </c>
      <c r="C4363" s="218"/>
      <c r="D4363" s="218"/>
      <c r="E4363" s="334" t="s">
        <v>173</v>
      </c>
      <c r="F4363" s="306">
        <f t="shared" si="68"/>
        <v>16240.488515999999</v>
      </c>
      <c r="G4363" s="335">
        <v>388.68</v>
      </c>
    </row>
    <row r="4364" spans="1:7" ht="15">
      <c r="A4364" s="334" t="s">
        <v>7049</v>
      </c>
      <c r="B4364" s="334" t="s">
        <v>7050</v>
      </c>
      <c r="C4364" s="218"/>
      <c r="D4364" s="218"/>
      <c r="E4364" s="334" t="s">
        <v>173</v>
      </c>
      <c r="F4364" s="306">
        <f t="shared" si="68"/>
        <v>5872.2811979999988</v>
      </c>
      <c r="G4364" s="335">
        <v>140.54</v>
      </c>
    </row>
    <row r="4365" spans="1:7" ht="15">
      <c r="A4365" s="334" t="s">
        <v>7051</v>
      </c>
      <c r="B4365" s="334" t="s">
        <v>22970</v>
      </c>
      <c r="C4365" s="218"/>
      <c r="D4365" s="218"/>
      <c r="E4365" s="334" t="s">
        <v>173</v>
      </c>
      <c r="F4365" s="306">
        <f t="shared" si="68"/>
        <v>14037.651851999997</v>
      </c>
      <c r="G4365" s="335">
        <v>335.96</v>
      </c>
    </row>
    <row r="4366" spans="1:7" ht="15">
      <c r="A4366" s="334" t="s">
        <v>7052</v>
      </c>
      <c r="B4366" s="334" t="s">
        <v>7053</v>
      </c>
      <c r="C4366" s="218"/>
      <c r="D4366" s="218"/>
      <c r="E4366" s="334" t="s">
        <v>173</v>
      </c>
      <c r="F4366" s="306">
        <f t="shared" si="68"/>
        <v>19759.093892999997</v>
      </c>
      <c r="G4366" s="335">
        <v>472.89</v>
      </c>
    </row>
    <row r="4367" spans="1:7" ht="15">
      <c r="A4367" s="334" t="s">
        <v>7054</v>
      </c>
      <c r="B4367" s="334" t="s">
        <v>7055</v>
      </c>
      <c r="C4367" s="218"/>
      <c r="D4367" s="218"/>
      <c r="E4367" s="334" t="s">
        <v>173</v>
      </c>
      <c r="F4367" s="306">
        <f t="shared" si="68"/>
        <v>11610.854555999998</v>
      </c>
      <c r="G4367" s="335">
        <v>277.88</v>
      </c>
    </row>
    <row r="4368" spans="1:7" ht="15">
      <c r="A4368" s="334" t="s">
        <v>7056</v>
      </c>
      <c r="B4368" s="334" t="s">
        <v>7057</v>
      </c>
      <c r="C4368" s="218"/>
      <c r="D4368" s="218"/>
      <c r="E4368" s="334" t="s">
        <v>23447</v>
      </c>
      <c r="F4368" s="306">
        <f t="shared" si="68"/>
        <v>236.49574199999998</v>
      </c>
      <c r="G4368" s="335">
        <v>5.66</v>
      </c>
    </row>
    <row r="4369" spans="1:7" ht="15">
      <c r="A4369" s="334" t="s">
        <v>7058</v>
      </c>
      <c r="B4369" s="334" t="s">
        <v>22971</v>
      </c>
      <c r="C4369" s="218"/>
      <c r="D4369" s="218"/>
      <c r="E4369" s="334" t="s">
        <v>23447</v>
      </c>
      <c r="F4369" s="306">
        <f t="shared" si="68"/>
        <v>98.191694999999996</v>
      </c>
      <c r="G4369" s="335">
        <v>2.35</v>
      </c>
    </row>
    <row r="4370" spans="1:7" ht="15">
      <c r="A4370" s="334" t="s">
        <v>7059</v>
      </c>
      <c r="B4370" s="334" t="s">
        <v>7060</v>
      </c>
      <c r="C4370" s="218"/>
      <c r="D4370" s="218"/>
      <c r="E4370" s="334" t="s">
        <v>173</v>
      </c>
      <c r="F4370" s="306">
        <f t="shared" si="68"/>
        <v>1568.9779349999997</v>
      </c>
      <c r="G4370" s="335">
        <v>37.549999999999997</v>
      </c>
    </row>
    <row r="4371" spans="1:7" ht="15">
      <c r="A4371" s="334" t="s">
        <v>7061</v>
      </c>
      <c r="B4371" s="334" t="s">
        <v>7062</v>
      </c>
      <c r="C4371" s="218"/>
      <c r="D4371" s="218"/>
      <c r="E4371" s="334" t="s">
        <v>173</v>
      </c>
      <c r="F4371" s="306">
        <f t="shared" si="68"/>
        <v>895.00685399999998</v>
      </c>
      <c r="G4371" s="335">
        <v>21.42</v>
      </c>
    </row>
    <row r="4372" spans="1:7" ht="15">
      <c r="A4372" s="334" t="s">
        <v>7063</v>
      </c>
      <c r="B4372" s="334" t="s">
        <v>7064</v>
      </c>
      <c r="C4372" s="218"/>
      <c r="D4372" s="218"/>
      <c r="E4372" s="334" t="s">
        <v>173</v>
      </c>
      <c r="F4372" s="306">
        <f t="shared" si="68"/>
        <v>9824.1835439999995</v>
      </c>
      <c r="G4372" s="335">
        <v>235.12</v>
      </c>
    </row>
    <row r="4373" spans="1:7" ht="15">
      <c r="A4373" s="334" t="s">
        <v>7065</v>
      </c>
      <c r="B4373" s="334" t="s">
        <v>7066</v>
      </c>
      <c r="C4373" s="218"/>
      <c r="D4373" s="218"/>
      <c r="E4373" s="334" t="s">
        <v>173</v>
      </c>
      <c r="F4373" s="306">
        <f t="shared" si="68"/>
        <v>23989.275680999999</v>
      </c>
      <c r="G4373" s="335">
        <v>574.13</v>
      </c>
    </row>
    <row r="4374" spans="1:7" ht="15">
      <c r="A4374" s="334" t="s">
        <v>7067</v>
      </c>
      <c r="B4374" s="334" t="s">
        <v>7068</v>
      </c>
      <c r="C4374" s="218"/>
      <c r="D4374" s="218"/>
      <c r="E4374" s="334" t="s">
        <v>173</v>
      </c>
      <c r="F4374" s="306">
        <f t="shared" si="68"/>
        <v>9696.7432589999989</v>
      </c>
      <c r="G4374" s="335">
        <v>232.07</v>
      </c>
    </row>
    <row r="4375" spans="1:7" ht="15">
      <c r="A4375" s="334" t="s">
        <v>7069</v>
      </c>
      <c r="B4375" s="334" t="s">
        <v>7070</v>
      </c>
      <c r="C4375" s="218"/>
      <c r="D4375" s="218"/>
      <c r="E4375" s="334" t="s">
        <v>173</v>
      </c>
      <c r="F4375" s="306">
        <f t="shared" si="68"/>
        <v>6037.7446499999996</v>
      </c>
      <c r="G4375" s="335">
        <v>144.5</v>
      </c>
    </row>
    <row r="4376" spans="1:7" ht="15">
      <c r="A4376" s="334" t="s">
        <v>7071</v>
      </c>
      <c r="B4376" s="334" t="s">
        <v>7072</v>
      </c>
      <c r="C4376" s="218"/>
      <c r="D4376" s="218"/>
      <c r="E4376" s="334" t="s">
        <v>173</v>
      </c>
      <c r="F4376" s="306">
        <f t="shared" si="68"/>
        <v>12506.279246999999</v>
      </c>
      <c r="G4376" s="335">
        <v>299.31</v>
      </c>
    </row>
    <row r="4377" spans="1:7" ht="15">
      <c r="A4377" s="334" t="s">
        <v>7073</v>
      </c>
      <c r="B4377" s="334" t="s">
        <v>7074</v>
      </c>
      <c r="C4377" s="218"/>
      <c r="D4377" s="218"/>
      <c r="E4377" s="334" t="s">
        <v>173</v>
      </c>
      <c r="F4377" s="306">
        <f t="shared" si="68"/>
        <v>10834.931246999999</v>
      </c>
      <c r="G4377" s="335">
        <v>259.31</v>
      </c>
    </row>
    <row r="4378" spans="1:7" ht="15">
      <c r="A4378" s="334" t="s">
        <v>7075</v>
      </c>
      <c r="B4378" s="334" t="s">
        <v>7076</v>
      </c>
      <c r="C4378" s="218"/>
      <c r="D4378" s="218"/>
      <c r="E4378" s="334" t="s">
        <v>173</v>
      </c>
      <c r="F4378" s="306">
        <f t="shared" si="68"/>
        <v>1830.1260599999996</v>
      </c>
      <c r="G4378" s="335">
        <v>43.8</v>
      </c>
    </row>
    <row r="4379" spans="1:7" ht="15">
      <c r="A4379" s="334" t="s">
        <v>7077</v>
      </c>
      <c r="B4379" s="334" t="s">
        <v>7078</v>
      </c>
      <c r="C4379" s="218"/>
      <c r="D4379" s="218"/>
      <c r="E4379" s="334" t="s">
        <v>173</v>
      </c>
      <c r="F4379" s="306">
        <f t="shared" si="68"/>
        <v>7659.3700469999994</v>
      </c>
      <c r="G4379" s="335">
        <v>183.31</v>
      </c>
    </row>
    <row r="4380" spans="1:7" ht="15">
      <c r="A4380" s="334" t="s">
        <v>7079</v>
      </c>
      <c r="B4380" s="334" t="s">
        <v>7080</v>
      </c>
      <c r="C4380" s="218"/>
      <c r="D4380" s="218"/>
      <c r="E4380" s="334" t="s">
        <v>173</v>
      </c>
      <c r="F4380" s="306">
        <f t="shared" si="68"/>
        <v>9251.7468539999991</v>
      </c>
      <c r="G4380" s="335">
        <v>221.42</v>
      </c>
    </row>
    <row r="4381" spans="1:7" ht="15">
      <c r="A4381" s="334" t="s">
        <v>7081</v>
      </c>
      <c r="B4381" s="334" t="s">
        <v>7082</v>
      </c>
      <c r="C4381" s="218"/>
      <c r="D4381" s="218"/>
      <c r="E4381" s="334" t="s">
        <v>173</v>
      </c>
      <c r="F4381" s="306">
        <f t="shared" si="68"/>
        <v>9712.6210649999994</v>
      </c>
      <c r="G4381" s="335">
        <v>232.45</v>
      </c>
    </row>
    <row r="4382" spans="1:7" ht="15">
      <c r="A4382" s="334" t="s">
        <v>7083</v>
      </c>
      <c r="B4382" s="334" t="s">
        <v>7084</v>
      </c>
      <c r="C4382" s="218"/>
      <c r="D4382" s="218"/>
      <c r="E4382" s="334" t="s">
        <v>173</v>
      </c>
      <c r="F4382" s="306">
        <f t="shared" si="68"/>
        <v>13520.787482999998</v>
      </c>
      <c r="G4382" s="335">
        <v>323.58999999999997</v>
      </c>
    </row>
    <row r="4383" spans="1:7" ht="15">
      <c r="A4383" s="334" t="s">
        <v>7085</v>
      </c>
      <c r="B4383" s="334" t="s">
        <v>7086</v>
      </c>
      <c r="C4383" s="218"/>
      <c r="D4383" s="218"/>
      <c r="E4383" s="334" t="s">
        <v>173</v>
      </c>
      <c r="F4383" s="306">
        <f t="shared" si="68"/>
        <v>10719.190398000001</v>
      </c>
      <c r="G4383" s="335">
        <v>256.54000000000002</v>
      </c>
    </row>
    <row r="4384" spans="1:7" ht="15">
      <c r="A4384" s="334" t="s">
        <v>22972</v>
      </c>
      <c r="B4384" s="334" t="s">
        <v>22973</v>
      </c>
      <c r="C4384" s="218"/>
      <c r="D4384" s="218"/>
      <c r="E4384" s="334" t="s">
        <v>173</v>
      </c>
      <c r="F4384" s="306">
        <f t="shared" si="68"/>
        <v>1334.9892149999998</v>
      </c>
      <c r="G4384" s="335">
        <v>31.95</v>
      </c>
    </row>
    <row r="4385" spans="1:7" ht="15">
      <c r="A4385" s="334" t="s">
        <v>22974</v>
      </c>
      <c r="B4385" s="334" t="s">
        <v>22975</v>
      </c>
      <c r="C4385" s="218"/>
      <c r="D4385" s="218"/>
      <c r="E4385" s="334" t="s">
        <v>173</v>
      </c>
      <c r="F4385" s="306">
        <f t="shared" si="68"/>
        <v>140.811069</v>
      </c>
      <c r="G4385" s="335">
        <v>3.37</v>
      </c>
    </row>
    <row r="4386" spans="1:7" ht="15">
      <c r="A4386" s="334" t="s">
        <v>7087</v>
      </c>
      <c r="B4386" s="334" t="s">
        <v>7088</v>
      </c>
      <c r="C4386" s="218"/>
      <c r="D4386" s="218"/>
      <c r="E4386" s="334" t="s">
        <v>173</v>
      </c>
      <c r="F4386" s="306">
        <f t="shared" si="68"/>
        <v>19396.411376999997</v>
      </c>
      <c r="G4386" s="335">
        <v>464.21</v>
      </c>
    </row>
    <row r="4387" spans="1:7" ht="15">
      <c r="A4387" s="334" t="s">
        <v>7089</v>
      </c>
      <c r="B4387" s="334" t="s">
        <v>7090</v>
      </c>
      <c r="C4387" s="218"/>
      <c r="D4387" s="218"/>
      <c r="E4387" s="334" t="s">
        <v>173</v>
      </c>
      <c r="F4387" s="306">
        <f t="shared" si="68"/>
        <v>3446.3195759999999</v>
      </c>
      <c r="G4387" s="335">
        <v>82.48</v>
      </c>
    </row>
    <row r="4388" spans="1:7" ht="15">
      <c r="A4388" s="334" t="s">
        <v>7091</v>
      </c>
      <c r="B4388" s="334" t="s">
        <v>7092</v>
      </c>
      <c r="C4388" s="218"/>
      <c r="D4388" s="218"/>
      <c r="E4388" s="334" t="s">
        <v>173</v>
      </c>
      <c r="F4388" s="306">
        <f t="shared" si="68"/>
        <v>8020.3812149999985</v>
      </c>
      <c r="G4388" s="335">
        <v>191.95</v>
      </c>
    </row>
    <row r="4389" spans="1:7" ht="15">
      <c r="A4389" s="334" t="s">
        <v>7093</v>
      </c>
      <c r="B4389" s="334" t="s">
        <v>7094</v>
      </c>
      <c r="C4389" s="218"/>
      <c r="D4389" s="218"/>
      <c r="E4389" s="334" t="s">
        <v>173</v>
      </c>
      <c r="F4389" s="306">
        <f t="shared" si="68"/>
        <v>16080.456945</v>
      </c>
      <c r="G4389" s="335">
        <v>384.85</v>
      </c>
    </row>
    <row r="4390" spans="1:7" ht="15">
      <c r="A4390" s="334" t="s">
        <v>7095</v>
      </c>
      <c r="B4390" s="334" t="s">
        <v>7096</v>
      </c>
      <c r="C4390" s="218"/>
      <c r="D4390" s="218"/>
      <c r="E4390" s="334" t="s">
        <v>173</v>
      </c>
      <c r="F4390" s="306">
        <f t="shared" si="68"/>
        <v>4631.305308</v>
      </c>
      <c r="G4390" s="335">
        <v>110.84</v>
      </c>
    </row>
    <row r="4391" spans="1:7" ht="15">
      <c r="A4391" s="334" t="s">
        <v>7097</v>
      </c>
      <c r="B4391" s="334" t="s">
        <v>7098</v>
      </c>
      <c r="C4391" s="218"/>
      <c r="D4391" s="218"/>
      <c r="E4391" s="334" t="s">
        <v>173</v>
      </c>
      <c r="F4391" s="306">
        <f t="shared" si="68"/>
        <v>6541.2382349999998</v>
      </c>
      <c r="G4391" s="335">
        <v>156.55000000000001</v>
      </c>
    </row>
    <row r="4392" spans="1:7" ht="15">
      <c r="A4392" s="334" t="s">
        <v>22976</v>
      </c>
      <c r="B4392" s="334" t="s">
        <v>22977</v>
      </c>
      <c r="C4392" s="218"/>
      <c r="D4392" s="218"/>
      <c r="E4392" s="334" t="s">
        <v>173</v>
      </c>
      <c r="F4392" s="306">
        <f t="shared" si="68"/>
        <v>13400.868264000001</v>
      </c>
      <c r="G4392" s="335">
        <v>320.72000000000003</v>
      </c>
    </row>
    <row r="4393" spans="1:7" ht="15">
      <c r="A4393" s="334" t="s">
        <v>7099</v>
      </c>
      <c r="B4393" s="334" t="s">
        <v>7100</v>
      </c>
      <c r="C4393" s="218"/>
      <c r="D4393" s="218"/>
      <c r="E4393" s="334" t="s">
        <v>173</v>
      </c>
      <c r="F4393" s="306">
        <f t="shared" si="68"/>
        <v>2368.3001159999999</v>
      </c>
      <c r="G4393" s="335">
        <v>56.68</v>
      </c>
    </row>
    <row r="4394" spans="1:7" ht="15">
      <c r="A4394" s="334" t="s">
        <v>7101</v>
      </c>
      <c r="B4394" s="334" t="s">
        <v>7102</v>
      </c>
      <c r="C4394" s="218"/>
      <c r="D4394" s="218"/>
      <c r="E4394" s="334" t="s">
        <v>173</v>
      </c>
      <c r="F4394" s="306">
        <f t="shared" si="68"/>
        <v>15264.421283999998</v>
      </c>
      <c r="G4394" s="335">
        <v>365.32</v>
      </c>
    </row>
    <row r="4395" spans="1:7" ht="15">
      <c r="A4395" s="334" t="s">
        <v>7103</v>
      </c>
      <c r="B4395" s="334" t="s">
        <v>7104</v>
      </c>
      <c r="C4395" s="218"/>
      <c r="D4395" s="218"/>
      <c r="E4395" s="334" t="s">
        <v>173</v>
      </c>
      <c r="F4395" s="306">
        <f t="shared" si="68"/>
        <v>8857.3087259999993</v>
      </c>
      <c r="G4395" s="335">
        <v>211.98</v>
      </c>
    </row>
    <row r="4396" spans="1:7" ht="15">
      <c r="A4396" s="334" t="s">
        <v>22978</v>
      </c>
      <c r="B4396" s="334" t="s">
        <v>22979</v>
      </c>
      <c r="C4396" s="218"/>
      <c r="D4396" s="218"/>
      <c r="E4396" s="334" t="s">
        <v>173</v>
      </c>
      <c r="F4396" s="306">
        <f t="shared" si="68"/>
        <v>10533.670769999999</v>
      </c>
      <c r="G4396" s="335">
        <v>252.1</v>
      </c>
    </row>
    <row r="4397" spans="1:7" ht="15">
      <c r="A4397" s="334" t="s">
        <v>22980</v>
      </c>
      <c r="B4397" s="334" t="s">
        <v>22981</v>
      </c>
      <c r="C4397" s="218"/>
      <c r="D4397" s="218"/>
      <c r="E4397" s="334" t="s">
        <v>173</v>
      </c>
      <c r="F4397" s="306">
        <f t="shared" si="68"/>
        <v>5039.1142199999995</v>
      </c>
      <c r="G4397" s="335">
        <v>120.6</v>
      </c>
    </row>
    <row r="4398" spans="1:7" ht="15">
      <c r="A4398" s="334" t="s">
        <v>22982</v>
      </c>
      <c r="B4398" s="334" t="s">
        <v>22983</v>
      </c>
      <c r="C4398" s="218"/>
      <c r="D4398" s="218"/>
      <c r="E4398" s="334" t="s">
        <v>173</v>
      </c>
      <c r="F4398" s="306">
        <f t="shared" si="68"/>
        <v>4954.7111459999996</v>
      </c>
      <c r="G4398" s="335">
        <v>118.58</v>
      </c>
    </row>
    <row r="4399" spans="1:7" ht="15">
      <c r="A4399" s="334" t="s">
        <v>22984</v>
      </c>
      <c r="B4399" s="334" t="s">
        <v>22985</v>
      </c>
      <c r="C4399" s="218"/>
      <c r="D4399" s="218"/>
      <c r="E4399" s="334" t="s">
        <v>173</v>
      </c>
      <c r="F4399" s="306">
        <f t="shared" si="68"/>
        <v>38423.872682999994</v>
      </c>
      <c r="G4399" s="335">
        <v>919.59</v>
      </c>
    </row>
    <row r="4400" spans="1:7" ht="15">
      <c r="A4400" s="334" t="s">
        <v>22986</v>
      </c>
      <c r="B4400" s="334" t="s">
        <v>22987</v>
      </c>
      <c r="C4400" s="218"/>
      <c r="D4400" s="218"/>
      <c r="E4400" s="334" t="s">
        <v>173</v>
      </c>
      <c r="F4400" s="306">
        <f t="shared" si="68"/>
        <v>37602.405140999996</v>
      </c>
      <c r="G4400" s="335">
        <v>899.93</v>
      </c>
    </row>
    <row r="4401" spans="1:7" ht="15">
      <c r="A4401" s="334" t="s">
        <v>22988</v>
      </c>
      <c r="B4401" s="334" t="s">
        <v>22989</v>
      </c>
      <c r="C4401" s="218"/>
      <c r="D4401" s="218"/>
      <c r="E4401" s="334" t="s">
        <v>173</v>
      </c>
      <c r="F4401" s="306">
        <f t="shared" si="68"/>
        <v>30741.521600999997</v>
      </c>
      <c r="G4401" s="335">
        <v>735.73</v>
      </c>
    </row>
    <row r="4402" spans="1:7" ht="15">
      <c r="A4402" s="334" t="s">
        <v>22990</v>
      </c>
      <c r="B4402" s="334" t="s">
        <v>22991</v>
      </c>
      <c r="C4402" s="218"/>
      <c r="D4402" s="218"/>
      <c r="E4402" s="334" t="s">
        <v>173</v>
      </c>
      <c r="F4402" s="306">
        <f t="shared" si="68"/>
        <v>21703.289453999998</v>
      </c>
      <c r="G4402" s="335">
        <v>519.41999999999996</v>
      </c>
    </row>
    <row r="4403" spans="1:7" ht="15">
      <c r="A4403" s="334" t="s">
        <v>22992</v>
      </c>
      <c r="B4403" s="334" t="s">
        <v>22993</v>
      </c>
      <c r="C4403" s="218"/>
      <c r="D4403" s="218"/>
      <c r="E4403" s="334" t="s">
        <v>173</v>
      </c>
      <c r="F4403" s="306">
        <f t="shared" si="68"/>
        <v>17021.843706</v>
      </c>
      <c r="G4403" s="335">
        <v>407.38</v>
      </c>
    </row>
    <row r="4404" spans="1:7" ht="15">
      <c r="A4404" s="334" t="s">
        <v>22994</v>
      </c>
      <c r="B4404" s="334" t="s">
        <v>22995</v>
      </c>
      <c r="C4404" s="218"/>
      <c r="D4404" s="218"/>
      <c r="E4404" s="334" t="s">
        <v>173</v>
      </c>
      <c r="F4404" s="306">
        <f t="shared" si="68"/>
        <v>4183.8018809999994</v>
      </c>
      <c r="G4404" s="335">
        <v>100.13</v>
      </c>
    </row>
    <row r="4405" spans="1:7" ht="15">
      <c r="A4405" s="334" t="s">
        <v>22996</v>
      </c>
      <c r="B4405" s="334" t="s">
        <v>22997</v>
      </c>
      <c r="C4405" s="218"/>
      <c r="D4405" s="218"/>
      <c r="E4405" s="334" t="s">
        <v>173</v>
      </c>
      <c r="F4405" s="306">
        <f t="shared" si="68"/>
        <v>18009.192536999999</v>
      </c>
      <c r="G4405" s="335">
        <v>431.01</v>
      </c>
    </row>
    <row r="4406" spans="1:7" ht="15">
      <c r="A4406" s="334" t="s">
        <v>22998</v>
      </c>
      <c r="B4406" s="334" t="s">
        <v>22999</v>
      </c>
      <c r="C4406" s="218"/>
      <c r="D4406" s="218"/>
      <c r="E4406" s="334" t="s">
        <v>173</v>
      </c>
      <c r="F4406" s="306">
        <f t="shared" si="68"/>
        <v>29070.173600999999</v>
      </c>
      <c r="G4406" s="335">
        <v>695.73</v>
      </c>
    </row>
    <row r="4407" spans="1:7" ht="15">
      <c r="A4407" s="334" t="s">
        <v>23000</v>
      </c>
      <c r="B4407" s="334" t="s">
        <v>23001</v>
      </c>
      <c r="C4407" s="218"/>
      <c r="D4407" s="218"/>
      <c r="E4407" s="334" t="s">
        <v>173</v>
      </c>
      <c r="F4407" s="306">
        <f t="shared" si="68"/>
        <v>84235.521362999993</v>
      </c>
      <c r="G4407" s="335">
        <v>2015.99</v>
      </c>
    </row>
    <row r="4408" spans="1:7" ht="15">
      <c r="A4408" s="334" t="s">
        <v>23002</v>
      </c>
      <c r="B4408" s="334" t="s">
        <v>23003</v>
      </c>
      <c r="C4408" s="218"/>
      <c r="D4408" s="218"/>
      <c r="E4408" s="334" t="s">
        <v>173</v>
      </c>
      <c r="F4408" s="306">
        <f t="shared" si="68"/>
        <v>84235.521362999993</v>
      </c>
      <c r="G4408" s="335">
        <v>2015.99</v>
      </c>
    </row>
    <row r="4409" spans="1:7" ht="15">
      <c r="A4409" s="334" t="s">
        <v>23004</v>
      </c>
      <c r="B4409" s="334" t="s">
        <v>23005</v>
      </c>
      <c r="C4409" s="218"/>
      <c r="D4409" s="218"/>
      <c r="E4409" s="334" t="s">
        <v>173</v>
      </c>
      <c r="F4409" s="306">
        <f t="shared" si="68"/>
        <v>51577.799279999999</v>
      </c>
      <c r="G4409" s="335">
        <v>1234.4000000000001</v>
      </c>
    </row>
    <row r="4410" spans="1:7" ht="15">
      <c r="A4410" s="334" t="s">
        <v>23006</v>
      </c>
      <c r="B4410" s="334" t="s">
        <v>23007</v>
      </c>
      <c r="C4410" s="218"/>
      <c r="D4410" s="218"/>
      <c r="E4410" s="334" t="s">
        <v>173</v>
      </c>
      <c r="F4410" s="306">
        <f t="shared" si="68"/>
        <v>465921.26412299997</v>
      </c>
      <c r="G4410" s="335">
        <v>11150.79</v>
      </c>
    </row>
    <row r="4411" spans="1:7" ht="15">
      <c r="A4411" s="334" t="s">
        <v>23008</v>
      </c>
      <c r="B4411" s="334" t="s">
        <v>23009</v>
      </c>
      <c r="C4411" s="218"/>
      <c r="D4411" s="218"/>
      <c r="E4411" s="334" t="s">
        <v>173</v>
      </c>
      <c r="F4411" s="306">
        <f t="shared" si="68"/>
        <v>1259.3607179999999</v>
      </c>
      <c r="G4411" s="335">
        <v>30.14</v>
      </c>
    </row>
    <row r="4412" spans="1:7" ht="15">
      <c r="A4412" s="334" t="s">
        <v>23010</v>
      </c>
      <c r="B4412" s="334" t="s">
        <v>23011</v>
      </c>
      <c r="C4412" s="218"/>
      <c r="D4412" s="218"/>
      <c r="E4412" s="334" t="s">
        <v>173</v>
      </c>
      <c r="F4412" s="306">
        <f t="shared" si="68"/>
        <v>1259.3607179999999</v>
      </c>
      <c r="G4412" s="335">
        <v>30.14</v>
      </c>
    </row>
    <row r="4413" spans="1:7" ht="15">
      <c r="A4413" s="334" t="s">
        <v>23012</v>
      </c>
      <c r="B4413" s="334" t="s">
        <v>23013</v>
      </c>
      <c r="C4413" s="218"/>
      <c r="D4413" s="218"/>
      <c r="E4413" s="334" t="s">
        <v>173</v>
      </c>
      <c r="F4413" s="306">
        <f t="shared" si="68"/>
        <v>1259.3607179999999</v>
      </c>
      <c r="G4413" s="335">
        <v>30.14</v>
      </c>
    </row>
    <row r="4414" spans="1:7" ht="15">
      <c r="A4414" s="334" t="s">
        <v>23014</v>
      </c>
      <c r="B4414" s="334" t="s">
        <v>23015</v>
      </c>
      <c r="C4414" s="218"/>
      <c r="D4414" s="218"/>
      <c r="E4414" s="334" t="s">
        <v>173</v>
      </c>
      <c r="F4414" s="306">
        <f t="shared" si="68"/>
        <v>1698633.1739369999</v>
      </c>
      <c r="G4414" s="335">
        <v>40653.01</v>
      </c>
    </row>
    <row r="4415" spans="1:7" ht="15">
      <c r="A4415" s="334" t="s">
        <v>7105</v>
      </c>
      <c r="B4415" s="334" t="s">
        <v>7106</v>
      </c>
      <c r="C4415" s="218"/>
      <c r="D4415" s="218"/>
      <c r="E4415" s="334" t="s">
        <v>173</v>
      </c>
      <c r="F4415" s="306">
        <f t="shared" si="68"/>
        <v>40.530188999999993</v>
      </c>
      <c r="G4415" s="335">
        <v>0.97</v>
      </c>
    </row>
    <row r="4416" spans="1:7" ht="15">
      <c r="A4416" s="334" t="s">
        <v>7107</v>
      </c>
      <c r="B4416" s="334" t="s">
        <v>7108</v>
      </c>
      <c r="C4416" s="218"/>
      <c r="D4416" s="218"/>
      <c r="E4416" s="334" t="s">
        <v>173</v>
      </c>
      <c r="F4416" s="306">
        <f t="shared" si="68"/>
        <v>5.0140439999999993</v>
      </c>
      <c r="G4416" s="335">
        <v>0.12</v>
      </c>
    </row>
    <row r="4417" spans="1:7" ht="15">
      <c r="A4417" s="334" t="s">
        <v>7109</v>
      </c>
      <c r="B4417" s="334" t="s">
        <v>7110</v>
      </c>
      <c r="C4417" s="218"/>
      <c r="D4417" s="218"/>
      <c r="E4417" s="334" t="s">
        <v>173</v>
      </c>
      <c r="F4417" s="306">
        <f t="shared" si="68"/>
        <v>5.0140439999999993</v>
      </c>
      <c r="G4417" s="335">
        <v>0.12</v>
      </c>
    </row>
    <row r="4418" spans="1:7" ht="15">
      <c r="A4418" s="334" t="s">
        <v>7111</v>
      </c>
      <c r="B4418" s="334" t="s">
        <v>7112</v>
      </c>
      <c r="C4418" s="218"/>
      <c r="D4418" s="218"/>
      <c r="E4418" s="334" t="s">
        <v>173</v>
      </c>
      <c r="F4418" s="306">
        <f t="shared" si="68"/>
        <v>5.0140439999999993</v>
      </c>
      <c r="G4418" s="335">
        <v>0.12</v>
      </c>
    </row>
    <row r="4419" spans="1:7" ht="15">
      <c r="A4419" s="334" t="s">
        <v>7113</v>
      </c>
      <c r="B4419" s="334" t="s">
        <v>7114</v>
      </c>
      <c r="C4419" s="218"/>
      <c r="D4419" s="218"/>
      <c r="E4419" s="334" t="s">
        <v>173</v>
      </c>
      <c r="F4419" s="306">
        <f t="shared" si="68"/>
        <v>5.0140439999999993</v>
      </c>
      <c r="G4419" s="335">
        <v>0.12</v>
      </c>
    </row>
    <row r="4420" spans="1:7" ht="15">
      <c r="A4420" s="334" t="s">
        <v>7115</v>
      </c>
      <c r="B4420" s="334" t="s">
        <v>7116</v>
      </c>
      <c r="C4420" s="218"/>
      <c r="D4420" s="218"/>
      <c r="E4420" s="334" t="s">
        <v>173</v>
      </c>
      <c r="F4420" s="306">
        <f t="shared" ref="F4420:F4483" si="69">G4420*$G$1</f>
        <v>5.0140439999999993</v>
      </c>
      <c r="G4420" s="335">
        <v>0.12</v>
      </c>
    </row>
    <row r="4421" spans="1:7" ht="15">
      <c r="A4421" s="334" t="s">
        <v>7117</v>
      </c>
      <c r="B4421" s="334" t="s">
        <v>7118</v>
      </c>
      <c r="C4421" s="218"/>
      <c r="D4421" s="218"/>
      <c r="E4421" s="334" t="s">
        <v>173</v>
      </c>
      <c r="F4421" s="306">
        <f t="shared" si="69"/>
        <v>5.0140439999999993</v>
      </c>
      <c r="G4421" s="335">
        <v>0.12</v>
      </c>
    </row>
    <row r="4422" spans="1:7" ht="15">
      <c r="A4422" s="334" t="s">
        <v>7119</v>
      </c>
      <c r="B4422" s="334" t="s">
        <v>7120</v>
      </c>
      <c r="C4422" s="218"/>
      <c r="D4422" s="218"/>
      <c r="E4422" s="334" t="s">
        <v>173</v>
      </c>
      <c r="F4422" s="306">
        <f t="shared" si="69"/>
        <v>5.0140439999999993</v>
      </c>
      <c r="G4422" s="335">
        <v>0.12</v>
      </c>
    </row>
    <row r="4423" spans="1:7" ht="15">
      <c r="A4423" s="334" t="s">
        <v>7121</v>
      </c>
      <c r="B4423" s="334" t="s">
        <v>7122</v>
      </c>
      <c r="C4423" s="218"/>
      <c r="D4423" s="218"/>
      <c r="E4423" s="334" t="s">
        <v>173</v>
      </c>
      <c r="F4423" s="306">
        <f t="shared" si="69"/>
        <v>7.1032289999999998</v>
      </c>
      <c r="G4423" s="335">
        <v>0.17</v>
      </c>
    </row>
    <row r="4424" spans="1:7" ht="15">
      <c r="A4424" s="334" t="s">
        <v>7123</v>
      </c>
      <c r="B4424" s="334" t="s">
        <v>7124</v>
      </c>
      <c r="C4424" s="218"/>
      <c r="D4424" s="218"/>
      <c r="E4424" s="334" t="s">
        <v>173</v>
      </c>
      <c r="F4424" s="306">
        <f t="shared" si="69"/>
        <v>22.563198</v>
      </c>
      <c r="G4424" s="335">
        <v>0.54</v>
      </c>
    </row>
    <row r="4425" spans="1:7" ht="15">
      <c r="A4425" s="334" t="s">
        <v>7125</v>
      </c>
      <c r="B4425" s="334" t="s">
        <v>7126</v>
      </c>
      <c r="C4425" s="218"/>
      <c r="D4425" s="218"/>
      <c r="E4425" s="334" t="s">
        <v>173</v>
      </c>
      <c r="F4425" s="306">
        <f t="shared" si="69"/>
        <v>7.1032289999999998</v>
      </c>
      <c r="G4425" s="335">
        <v>0.17</v>
      </c>
    </row>
    <row r="4426" spans="1:7" ht="15">
      <c r="A4426" s="334" t="s">
        <v>7127</v>
      </c>
      <c r="B4426" s="334" t="s">
        <v>7128</v>
      </c>
      <c r="C4426" s="218"/>
      <c r="D4426" s="218"/>
      <c r="E4426" s="334" t="s">
        <v>173</v>
      </c>
      <c r="F4426" s="306">
        <f t="shared" si="69"/>
        <v>4763.7596370000001</v>
      </c>
      <c r="G4426" s="335">
        <v>114.01</v>
      </c>
    </row>
    <row r="4427" spans="1:7" ht="15">
      <c r="A4427" s="334" t="s">
        <v>23016</v>
      </c>
      <c r="B4427" s="334" t="s">
        <v>23017</v>
      </c>
      <c r="C4427" s="218"/>
      <c r="D4427" s="218"/>
      <c r="E4427" s="334" t="s">
        <v>173</v>
      </c>
      <c r="F4427" s="306">
        <f t="shared" si="69"/>
        <v>58.079342999999987</v>
      </c>
      <c r="G4427" s="335">
        <v>1.39</v>
      </c>
    </row>
    <row r="4428" spans="1:7" ht="15">
      <c r="A4428" s="334" t="s">
        <v>7129</v>
      </c>
      <c r="B4428" s="334" t="s">
        <v>7130</v>
      </c>
      <c r="C4428" s="218"/>
      <c r="D4428" s="218"/>
      <c r="E4428" s="334" t="s">
        <v>173</v>
      </c>
      <c r="F4428" s="306">
        <f t="shared" si="69"/>
        <v>713.24775899999997</v>
      </c>
      <c r="G4428" s="335">
        <v>17.07</v>
      </c>
    </row>
    <row r="4429" spans="1:7" ht="15">
      <c r="A4429" s="334" t="s">
        <v>7131</v>
      </c>
      <c r="B4429" s="334" t="s">
        <v>7132</v>
      </c>
      <c r="C4429" s="218"/>
      <c r="D4429" s="218"/>
      <c r="E4429" s="334" t="s">
        <v>173</v>
      </c>
      <c r="F4429" s="306">
        <f t="shared" si="69"/>
        <v>335.94094799999993</v>
      </c>
      <c r="G4429" s="335">
        <v>8.0399999999999991</v>
      </c>
    </row>
    <row r="4430" spans="1:7" ht="15">
      <c r="A4430" s="334" t="s">
        <v>7133</v>
      </c>
      <c r="B4430" s="334" t="s">
        <v>7134</v>
      </c>
      <c r="C4430" s="218"/>
      <c r="D4430" s="218"/>
      <c r="E4430" s="334" t="s">
        <v>173</v>
      </c>
      <c r="F4430" s="306">
        <f t="shared" si="69"/>
        <v>1469.9505659999998</v>
      </c>
      <c r="G4430" s="335">
        <v>35.18</v>
      </c>
    </row>
    <row r="4431" spans="1:7" ht="15">
      <c r="A4431" s="334" t="s">
        <v>7135</v>
      </c>
      <c r="B4431" s="334" t="s">
        <v>7136</v>
      </c>
      <c r="C4431" s="218"/>
      <c r="D4431" s="218"/>
      <c r="E4431" s="334" t="s">
        <v>173</v>
      </c>
      <c r="F4431" s="306">
        <f t="shared" si="69"/>
        <v>886.65011399999992</v>
      </c>
      <c r="G4431" s="335">
        <v>21.22</v>
      </c>
    </row>
    <row r="4432" spans="1:7" ht="15">
      <c r="A4432" s="334" t="s">
        <v>7137</v>
      </c>
      <c r="B4432" s="334" t="s">
        <v>7138</v>
      </c>
      <c r="C4432" s="218"/>
      <c r="D4432" s="218"/>
      <c r="E4432" s="334" t="s">
        <v>173</v>
      </c>
      <c r="F4432" s="306">
        <f t="shared" si="69"/>
        <v>830.65995599999985</v>
      </c>
      <c r="G4432" s="335">
        <v>19.88</v>
      </c>
    </row>
    <row r="4433" spans="1:7" ht="15">
      <c r="A4433" s="334" t="s">
        <v>7139</v>
      </c>
      <c r="B4433" s="334" t="s">
        <v>7140</v>
      </c>
      <c r="C4433" s="218"/>
      <c r="D4433" s="218"/>
      <c r="E4433" s="334" t="s">
        <v>173</v>
      </c>
      <c r="F4433" s="306">
        <f t="shared" si="69"/>
        <v>761.71685099999991</v>
      </c>
      <c r="G4433" s="335">
        <v>18.23</v>
      </c>
    </row>
    <row r="4434" spans="1:7" ht="15">
      <c r="A4434" s="334" t="s">
        <v>7141</v>
      </c>
      <c r="B4434" s="334" t="s">
        <v>7142</v>
      </c>
      <c r="C4434" s="218"/>
      <c r="D4434" s="218"/>
      <c r="E4434" s="334" t="s">
        <v>173</v>
      </c>
      <c r="F4434" s="306">
        <f t="shared" si="69"/>
        <v>715.33694400000002</v>
      </c>
      <c r="G4434" s="335">
        <v>17.12</v>
      </c>
    </row>
    <row r="4435" spans="1:7" ht="15">
      <c r="A4435" s="334" t="s">
        <v>7143</v>
      </c>
      <c r="B4435" s="334" t="s">
        <v>7144</v>
      </c>
      <c r="C4435" s="218"/>
      <c r="D4435" s="218"/>
      <c r="E4435" s="334" t="s">
        <v>173</v>
      </c>
      <c r="F4435" s="306">
        <f t="shared" si="69"/>
        <v>715.33694400000002</v>
      </c>
      <c r="G4435" s="335">
        <v>17.12</v>
      </c>
    </row>
    <row r="4436" spans="1:7" ht="15">
      <c r="A4436" s="334" t="s">
        <v>7145</v>
      </c>
      <c r="B4436" s="334" t="s">
        <v>7146</v>
      </c>
      <c r="C4436" s="218"/>
      <c r="D4436" s="218"/>
      <c r="E4436" s="334" t="s">
        <v>173</v>
      </c>
      <c r="F4436" s="306">
        <f t="shared" si="69"/>
        <v>1103.507517</v>
      </c>
      <c r="G4436" s="335">
        <v>26.41</v>
      </c>
    </row>
    <row r="4437" spans="1:7" ht="15">
      <c r="A4437" s="334" t="s">
        <v>7147</v>
      </c>
      <c r="B4437" s="334" t="s">
        <v>7148</v>
      </c>
      <c r="C4437" s="218"/>
      <c r="D4437" s="218"/>
      <c r="E4437" s="334" t="s">
        <v>173</v>
      </c>
      <c r="F4437" s="306">
        <f t="shared" si="69"/>
        <v>1011.5833769999999</v>
      </c>
      <c r="G4437" s="335">
        <v>24.21</v>
      </c>
    </row>
    <row r="4438" spans="1:7" ht="15">
      <c r="A4438" s="334" t="s">
        <v>7149</v>
      </c>
      <c r="B4438" s="334" t="s">
        <v>7150</v>
      </c>
      <c r="C4438" s="218"/>
      <c r="D4438" s="218"/>
      <c r="E4438" s="334" t="s">
        <v>173</v>
      </c>
      <c r="F4438" s="306">
        <f t="shared" si="69"/>
        <v>1011.5833769999999</v>
      </c>
      <c r="G4438" s="335">
        <v>24.21</v>
      </c>
    </row>
    <row r="4439" spans="1:7" ht="15">
      <c r="A4439" s="334" t="s">
        <v>7151</v>
      </c>
      <c r="B4439" s="334" t="s">
        <v>7152</v>
      </c>
      <c r="C4439" s="218"/>
      <c r="D4439" s="218"/>
      <c r="E4439" s="334" t="s">
        <v>173</v>
      </c>
      <c r="F4439" s="306">
        <f t="shared" si="69"/>
        <v>1011.5833769999999</v>
      </c>
      <c r="G4439" s="335">
        <v>24.21</v>
      </c>
    </row>
    <row r="4440" spans="1:7" ht="15">
      <c r="A4440" s="334" t="s">
        <v>7153</v>
      </c>
      <c r="B4440" s="334" t="s">
        <v>7154</v>
      </c>
      <c r="C4440" s="218"/>
      <c r="D4440" s="218"/>
      <c r="E4440" s="334" t="s">
        <v>173</v>
      </c>
      <c r="F4440" s="306">
        <f t="shared" si="69"/>
        <v>808.09675799999991</v>
      </c>
      <c r="G4440" s="335">
        <v>19.34</v>
      </c>
    </row>
    <row r="4441" spans="1:7" ht="15">
      <c r="A4441" s="334" t="s">
        <v>7155</v>
      </c>
      <c r="B4441" s="334" t="s">
        <v>7156</v>
      </c>
      <c r="C4441" s="218"/>
      <c r="D4441" s="218"/>
      <c r="E4441" s="334" t="s">
        <v>173</v>
      </c>
      <c r="F4441" s="306">
        <f t="shared" si="69"/>
        <v>1011.5833769999999</v>
      </c>
      <c r="G4441" s="335">
        <v>24.21</v>
      </c>
    </row>
    <row r="4442" spans="1:7" ht="15">
      <c r="A4442" s="334" t="s">
        <v>7157</v>
      </c>
      <c r="B4442" s="334" t="s">
        <v>7158</v>
      </c>
      <c r="C4442" s="218"/>
      <c r="D4442" s="218"/>
      <c r="E4442" s="334" t="s">
        <v>173</v>
      </c>
      <c r="F4442" s="306">
        <f t="shared" si="69"/>
        <v>1011.5833769999999</v>
      </c>
      <c r="G4442" s="335">
        <v>24.21</v>
      </c>
    </row>
    <row r="4443" spans="1:7" ht="15">
      <c r="A4443" s="334" t="s">
        <v>7159</v>
      </c>
      <c r="B4443" s="334" t="s">
        <v>7160</v>
      </c>
      <c r="C4443" s="218"/>
      <c r="D4443" s="218"/>
      <c r="E4443" s="334" t="s">
        <v>173</v>
      </c>
      <c r="F4443" s="306">
        <f t="shared" si="69"/>
        <v>1218.8305290000001</v>
      </c>
      <c r="G4443" s="335">
        <v>29.17</v>
      </c>
    </row>
    <row r="4444" spans="1:7" ht="15">
      <c r="A4444" s="334" t="s">
        <v>7161</v>
      </c>
      <c r="B4444" s="334" t="s">
        <v>7162</v>
      </c>
      <c r="C4444" s="218"/>
      <c r="D4444" s="218"/>
      <c r="E4444" s="334" t="s">
        <v>173</v>
      </c>
      <c r="F4444" s="306">
        <f t="shared" si="69"/>
        <v>1777.4785979999997</v>
      </c>
      <c r="G4444" s="335">
        <v>42.54</v>
      </c>
    </row>
    <row r="4445" spans="1:7" ht="15">
      <c r="A4445" s="334" t="s">
        <v>7163</v>
      </c>
      <c r="B4445" s="334" t="s">
        <v>7164</v>
      </c>
      <c r="C4445" s="218"/>
      <c r="D4445" s="218"/>
      <c r="E4445" s="334" t="s">
        <v>173</v>
      </c>
      <c r="F4445" s="306">
        <f t="shared" si="69"/>
        <v>2170.2453779999996</v>
      </c>
      <c r="G4445" s="335">
        <v>51.94</v>
      </c>
    </row>
    <row r="4446" spans="1:7" ht="15">
      <c r="A4446" s="334" t="s">
        <v>7165</v>
      </c>
      <c r="B4446" s="334" t="s">
        <v>7166</v>
      </c>
      <c r="C4446" s="218"/>
      <c r="D4446" s="218"/>
      <c r="E4446" s="334" t="s">
        <v>173</v>
      </c>
      <c r="F4446" s="306">
        <f t="shared" si="69"/>
        <v>918.40572599999996</v>
      </c>
      <c r="G4446" s="335">
        <v>21.98</v>
      </c>
    </row>
    <row r="4447" spans="1:7" ht="15">
      <c r="A4447" s="334" t="s">
        <v>7167</v>
      </c>
      <c r="B4447" s="334" t="s">
        <v>7168</v>
      </c>
      <c r="C4447" s="218"/>
      <c r="D4447" s="218"/>
      <c r="E4447" s="334" t="s">
        <v>173</v>
      </c>
      <c r="F4447" s="306">
        <f t="shared" si="69"/>
        <v>900.43873499999995</v>
      </c>
      <c r="G4447" s="335">
        <v>21.55</v>
      </c>
    </row>
    <row r="4448" spans="1:7" ht="15">
      <c r="A4448" s="334" t="s">
        <v>7169</v>
      </c>
      <c r="B4448" s="334" t="s">
        <v>23018</v>
      </c>
      <c r="C4448" s="218"/>
      <c r="D4448" s="218"/>
      <c r="E4448" s="334" t="s">
        <v>173</v>
      </c>
      <c r="F4448" s="306">
        <f t="shared" si="69"/>
        <v>1137.7701509999999</v>
      </c>
      <c r="G4448" s="335">
        <v>27.23</v>
      </c>
    </row>
    <row r="4449" spans="1:7" ht="15">
      <c r="A4449" s="334" t="s">
        <v>7170</v>
      </c>
      <c r="B4449" s="334" t="s">
        <v>7171</v>
      </c>
      <c r="C4449" s="218"/>
      <c r="D4449" s="218"/>
      <c r="E4449" s="334" t="s">
        <v>173</v>
      </c>
      <c r="F4449" s="306">
        <f t="shared" si="69"/>
        <v>914.22735599999987</v>
      </c>
      <c r="G4449" s="335">
        <v>21.88</v>
      </c>
    </row>
    <row r="4450" spans="1:7" ht="15">
      <c r="A4450" s="334" t="s">
        <v>7172</v>
      </c>
      <c r="B4450" s="334" t="s">
        <v>7173</v>
      </c>
      <c r="C4450" s="218"/>
      <c r="D4450" s="218"/>
      <c r="E4450" s="334" t="s">
        <v>173</v>
      </c>
      <c r="F4450" s="306">
        <f t="shared" si="69"/>
        <v>914.22735599999987</v>
      </c>
      <c r="G4450" s="335">
        <v>21.88</v>
      </c>
    </row>
    <row r="4451" spans="1:7" ht="15">
      <c r="A4451" s="334" t="s">
        <v>7174</v>
      </c>
      <c r="B4451" s="334" t="s">
        <v>7175</v>
      </c>
      <c r="C4451" s="218"/>
      <c r="D4451" s="218"/>
      <c r="E4451" s="334" t="s">
        <v>173</v>
      </c>
      <c r="F4451" s="306">
        <f t="shared" si="69"/>
        <v>780.51951599999995</v>
      </c>
      <c r="G4451" s="335">
        <v>18.68</v>
      </c>
    </row>
    <row r="4452" spans="1:7" ht="15">
      <c r="A4452" s="334" t="s">
        <v>7176</v>
      </c>
      <c r="B4452" s="334" t="s">
        <v>7177</v>
      </c>
      <c r="C4452" s="218"/>
      <c r="D4452" s="218"/>
      <c r="E4452" s="334" t="s">
        <v>173</v>
      </c>
      <c r="F4452" s="306">
        <f t="shared" si="69"/>
        <v>914.22735599999987</v>
      </c>
      <c r="G4452" s="335">
        <v>21.88</v>
      </c>
    </row>
    <row r="4453" spans="1:7" ht="15">
      <c r="A4453" s="334" t="s">
        <v>7178</v>
      </c>
      <c r="B4453" s="334" t="s">
        <v>7179</v>
      </c>
      <c r="C4453" s="218"/>
      <c r="D4453" s="218"/>
      <c r="E4453" s="334" t="s">
        <v>173</v>
      </c>
      <c r="F4453" s="306">
        <f t="shared" si="69"/>
        <v>978.574254</v>
      </c>
      <c r="G4453" s="335">
        <v>23.42</v>
      </c>
    </row>
    <row r="4454" spans="1:7" ht="15">
      <c r="A4454" s="334" t="s">
        <v>7180</v>
      </c>
      <c r="B4454" s="334" t="s">
        <v>7181</v>
      </c>
      <c r="C4454" s="218"/>
      <c r="D4454" s="218"/>
      <c r="E4454" s="334" t="s">
        <v>173</v>
      </c>
      <c r="F4454" s="306">
        <f t="shared" si="69"/>
        <v>1038.3249450000001</v>
      </c>
      <c r="G4454" s="335">
        <v>24.85</v>
      </c>
    </row>
    <row r="4455" spans="1:7" ht="15">
      <c r="A4455" s="334" t="s">
        <v>7182</v>
      </c>
      <c r="B4455" s="334" t="s">
        <v>7183</v>
      </c>
      <c r="C4455" s="218"/>
      <c r="D4455" s="218"/>
      <c r="E4455" s="334" t="s">
        <v>173</v>
      </c>
      <c r="F4455" s="306">
        <f t="shared" si="69"/>
        <v>868.68312299999991</v>
      </c>
      <c r="G4455" s="335">
        <v>20.79</v>
      </c>
    </row>
    <row r="4456" spans="1:7" ht="15">
      <c r="A4456" s="334" t="s">
        <v>7184</v>
      </c>
      <c r="B4456" s="334" t="s">
        <v>7185</v>
      </c>
      <c r="C4456" s="218"/>
      <c r="D4456" s="218"/>
      <c r="E4456" s="334" t="s">
        <v>173</v>
      </c>
      <c r="F4456" s="306">
        <f t="shared" si="69"/>
        <v>1270.2244799999999</v>
      </c>
      <c r="G4456" s="335">
        <v>30.4</v>
      </c>
    </row>
    <row r="4457" spans="1:7" ht="15">
      <c r="A4457" s="334" t="s">
        <v>7186</v>
      </c>
      <c r="B4457" s="334" t="s">
        <v>7187</v>
      </c>
      <c r="C4457" s="218"/>
      <c r="D4457" s="218"/>
      <c r="E4457" s="334" t="s">
        <v>173</v>
      </c>
      <c r="F4457" s="306">
        <f t="shared" si="69"/>
        <v>1232.61915</v>
      </c>
      <c r="G4457" s="335">
        <v>29.5</v>
      </c>
    </row>
    <row r="4458" spans="1:7" ht="15">
      <c r="A4458" s="334" t="s">
        <v>7188</v>
      </c>
      <c r="B4458" s="334" t="s">
        <v>7189</v>
      </c>
      <c r="C4458" s="218"/>
      <c r="D4458" s="218"/>
      <c r="E4458" s="334" t="s">
        <v>173</v>
      </c>
      <c r="F4458" s="306">
        <f t="shared" si="69"/>
        <v>1366.744827</v>
      </c>
      <c r="G4458" s="335">
        <v>32.71</v>
      </c>
    </row>
    <row r="4459" spans="1:7" ht="15">
      <c r="A4459" s="334" t="s">
        <v>7190</v>
      </c>
      <c r="B4459" s="334" t="s">
        <v>7191</v>
      </c>
      <c r="C4459" s="218"/>
      <c r="D4459" s="218"/>
      <c r="E4459" s="334" t="s">
        <v>173</v>
      </c>
      <c r="F4459" s="306">
        <f t="shared" si="69"/>
        <v>1096.4042879999997</v>
      </c>
      <c r="G4459" s="335">
        <v>26.24</v>
      </c>
    </row>
    <row r="4460" spans="1:7" ht="15">
      <c r="A4460" s="334" t="s">
        <v>7192</v>
      </c>
      <c r="B4460" s="334" t="s">
        <v>7193</v>
      </c>
      <c r="C4460" s="218"/>
      <c r="D4460" s="218"/>
      <c r="E4460" s="334" t="s">
        <v>173</v>
      </c>
      <c r="F4460" s="306">
        <f t="shared" si="69"/>
        <v>1374.265893</v>
      </c>
      <c r="G4460" s="335">
        <v>32.89</v>
      </c>
    </row>
    <row r="4461" spans="1:7" ht="15">
      <c r="A4461" s="334" t="s">
        <v>7194</v>
      </c>
      <c r="B4461" s="334" t="s">
        <v>7195</v>
      </c>
      <c r="C4461" s="218"/>
      <c r="D4461" s="218"/>
      <c r="E4461" s="334" t="s">
        <v>173</v>
      </c>
      <c r="F4461" s="306">
        <f t="shared" si="69"/>
        <v>1096.4042879999997</v>
      </c>
      <c r="G4461" s="335">
        <v>26.24</v>
      </c>
    </row>
    <row r="4462" spans="1:7" ht="15">
      <c r="A4462" s="334" t="s">
        <v>7196</v>
      </c>
      <c r="B4462" s="334" t="s">
        <v>7197</v>
      </c>
      <c r="C4462" s="218"/>
      <c r="D4462" s="218"/>
      <c r="E4462" s="334" t="s">
        <v>173</v>
      </c>
      <c r="F4462" s="306">
        <f t="shared" si="69"/>
        <v>2193.2264129999999</v>
      </c>
      <c r="G4462" s="335">
        <v>52.49</v>
      </c>
    </row>
    <row r="4463" spans="1:7" ht="15">
      <c r="A4463" s="334" t="s">
        <v>7198</v>
      </c>
      <c r="B4463" s="334" t="s">
        <v>7199</v>
      </c>
      <c r="C4463" s="218"/>
      <c r="D4463" s="218"/>
      <c r="E4463" s="334" t="s">
        <v>173</v>
      </c>
      <c r="F4463" s="306">
        <f t="shared" si="69"/>
        <v>1385.1296549999997</v>
      </c>
      <c r="G4463" s="335">
        <v>33.15</v>
      </c>
    </row>
    <row r="4464" spans="1:7" ht="15">
      <c r="A4464" s="334" t="s">
        <v>7200</v>
      </c>
      <c r="B4464" s="334" t="s">
        <v>7201</v>
      </c>
      <c r="C4464" s="218"/>
      <c r="D4464" s="218"/>
      <c r="E4464" s="334" t="s">
        <v>173</v>
      </c>
      <c r="F4464" s="306">
        <f t="shared" si="69"/>
        <v>1565.6352389999997</v>
      </c>
      <c r="G4464" s="335">
        <v>37.47</v>
      </c>
    </row>
    <row r="4465" spans="1:7" ht="15">
      <c r="A4465" s="334" t="s">
        <v>7202</v>
      </c>
      <c r="B4465" s="334" t="s">
        <v>7203</v>
      </c>
      <c r="C4465" s="218"/>
      <c r="D4465" s="218"/>
      <c r="E4465" s="334" t="s">
        <v>173</v>
      </c>
      <c r="F4465" s="306">
        <f t="shared" si="69"/>
        <v>1565.6352389999997</v>
      </c>
      <c r="G4465" s="335">
        <v>37.47</v>
      </c>
    </row>
    <row r="4466" spans="1:7" ht="15">
      <c r="A4466" s="334" t="s">
        <v>7204</v>
      </c>
      <c r="B4466" s="334" t="s">
        <v>7205</v>
      </c>
      <c r="C4466" s="218"/>
      <c r="D4466" s="218"/>
      <c r="E4466" s="334" t="s">
        <v>173</v>
      </c>
      <c r="F4466" s="306">
        <f t="shared" si="69"/>
        <v>1565.6352389999997</v>
      </c>
      <c r="G4466" s="335">
        <v>37.47</v>
      </c>
    </row>
    <row r="4467" spans="1:7" ht="15">
      <c r="A4467" s="334" t="s">
        <v>7206</v>
      </c>
      <c r="B4467" s="334" t="s">
        <v>7207</v>
      </c>
      <c r="C4467" s="218"/>
      <c r="D4467" s="218"/>
      <c r="E4467" s="334" t="s">
        <v>173</v>
      </c>
      <c r="F4467" s="306">
        <f t="shared" si="69"/>
        <v>1565.6352389999997</v>
      </c>
      <c r="G4467" s="335">
        <v>37.47</v>
      </c>
    </row>
    <row r="4468" spans="1:7" ht="15">
      <c r="A4468" s="334" t="s">
        <v>7208</v>
      </c>
      <c r="B4468" s="334" t="s">
        <v>7209</v>
      </c>
      <c r="C4468" s="218"/>
      <c r="D4468" s="218"/>
      <c r="E4468" s="334" t="s">
        <v>173</v>
      </c>
      <c r="F4468" s="306">
        <f t="shared" si="69"/>
        <v>1565.6352389999997</v>
      </c>
      <c r="G4468" s="335">
        <v>37.47</v>
      </c>
    </row>
    <row r="4469" spans="1:7" ht="15">
      <c r="A4469" s="334" t="s">
        <v>7210</v>
      </c>
      <c r="B4469" s="334" t="s">
        <v>7211</v>
      </c>
      <c r="C4469" s="218"/>
      <c r="D4469" s="218"/>
      <c r="E4469" s="334" t="s">
        <v>173</v>
      </c>
      <c r="F4469" s="306">
        <f t="shared" si="69"/>
        <v>1251.4218149999999</v>
      </c>
      <c r="G4469" s="335">
        <v>29.95</v>
      </c>
    </row>
    <row r="4470" spans="1:7" ht="15">
      <c r="A4470" s="334" t="s">
        <v>7212</v>
      </c>
      <c r="B4470" s="334" t="s">
        <v>7213</v>
      </c>
      <c r="C4470" s="218"/>
      <c r="D4470" s="218"/>
      <c r="E4470" s="334" t="s">
        <v>173</v>
      </c>
      <c r="F4470" s="306">
        <f t="shared" si="69"/>
        <v>1006.1514959999998</v>
      </c>
      <c r="G4470" s="335">
        <v>24.08</v>
      </c>
    </row>
    <row r="4471" spans="1:7" ht="15">
      <c r="A4471" s="334" t="s">
        <v>7214</v>
      </c>
      <c r="B4471" s="334" t="s">
        <v>7215</v>
      </c>
      <c r="C4471" s="218"/>
      <c r="D4471" s="218"/>
      <c r="E4471" s="334" t="s">
        <v>173</v>
      </c>
      <c r="F4471" s="306">
        <f t="shared" si="69"/>
        <v>859.07287199999985</v>
      </c>
      <c r="G4471" s="335">
        <v>20.56</v>
      </c>
    </row>
    <row r="4472" spans="1:7" ht="15">
      <c r="A4472" s="334" t="s">
        <v>7216</v>
      </c>
      <c r="B4472" s="334" t="s">
        <v>7217</v>
      </c>
      <c r="C4472" s="218"/>
      <c r="D4472" s="218"/>
      <c r="E4472" s="334" t="s">
        <v>173</v>
      </c>
      <c r="F4472" s="306">
        <f t="shared" si="69"/>
        <v>1006.1514959999998</v>
      </c>
      <c r="G4472" s="335">
        <v>24.08</v>
      </c>
    </row>
    <row r="4473" spans="1:7" ht="15">
      <c r="A4473" s="334" t="s">
        <v>7218</v>
      </c>
      <c r="B4473" s="334" t="s">
        <v>7219</v>
      </c>
      <c r="C4473" s="218"/>
      <c r="D4473" s="218"/>
      <c r="E4473" s="334" t="s">
        <v>173</v>
      </c>
      <c r="F4473" s="306">
        <f t="shared" si="69"/>
        <v>956.01105599999983</v>
      </c>
      <c r="G4473" s="335">
        <v>22.88</v>
      </c>
    </row>
    <row r="4474" spans="1:7" ht="15">
      <c r="A4474" s="334" t="s">
        <v>7220</v>
      </c>
      <c r="B4474" s="334" t="s">
        <v>7221</v>
      </c>
      <c r="C4474" s="218"/>
      <c r="D4474" s="218"/>
      <c r="E4474" s="334" t="s">
        <v>173</v>
      </c>
      <c r="F4474" s="306">
        <f t="shared" si="69"/>
        <v>1251.4218149999999</v>
      </c>
      <c r="G4474" s="335">
        <v>29.95</v>
      </c>
    </row>
    <row r="4475" spans="1:7" ht="15">
      <c r="A4475" s="334" t="s">
        <v>7222</v>
      </c>
      <c r="B4475" s="334" t="s">
        <v>7223</v>
      </c>
      <c r="C4475" s="218"/>
      <c r="D4475" s="218"/>
      <c r="E4475" s="334" t="s">
        <v>173</v>
      </c>
      <c r="F4475" s="306">
        <f t="shared" si="69"/>
        <v>1310.336832</v>
      </c>
      <c r="G4475" s="335">
        <v>31.36</v>
      </c>
    </row>
    <row r="4476" spans="1:7" ht="15">
      <c r="A4476" s="334" t="s">
        <v>7224</v>
      </c>
      <c r="B4476" s="334" t="s">
        <v>7225</v>
      </c>
      <c r="C4476" s="218"/>
      <c r="D4476" s="218"/>
      <c r="E4476" s="334" t="s">
        <v>173</v>
      </c>
      <c r="F4476" s="306">
        <f t="shared" si="69"/>
        <v>1260.614229</v>
      </c>
      <c r="G4476" s="335">
        <v>30.17</v>
      </c>
    </row>
    <row r="4477" spans="1:7" ht="15">
      <c r="A4477" s="334" t="s">
        <v>7226</v>
      </c>
      <c r="B4477" s="334" t="s">
        <v>7227</v>
      </c>
      <c r="C4477" s="218"/>
      <c r="D4477" s="218"/>
      <c r="E4477" s="334" t="s">
        <v>173</v>
      </c>
      <c r="F4477" s="306">
        <f t="shared" si="69"/>
        <v>2077.9034009999996</v>
      </c>
      <c r="G4477" s="335">
        <v>49.73</v>
      </c>
    </row>
    <row r="4478" spans="1:7" ht="15">
      <c r="A4478" s="334" t="s">
        <v>7228</v>
      </c>
      <c r="B4478" s="334" t="s">
        <v>7229</v>
      </c>
      <c r="C4478" s="218"/>
      <c r="D4478" s="218"/>
      <c r="E4478" s="334" t="s">
        <v>173</v>
      </c>
      <c r="F4478" s="306">
        <f t="shared" si="69"/>
        <v>3001.3231709999995</v>
      </c>
      <c r="G4478" s="335">
        <v>71.83</v>
      </c>
    </row>
    <row r="4479" spans="1:7" ht="15">
      <c r="A4479" s="334" t="s">
        <v>7230</v>
      </c>
      <c r="B4479" s="334" t="s">
        <v>7231</v>
      </c>
      <c r="C4479" s="218"/>
      <c r="D4479" s="218"/>
      <c r="E4479" s="334" t="s">
        <v>173</v>
      </c>
      <c r="F4479" s="306">
        <f t="shared" si="69"/>
        <v>1200.4457009999999</v>
      </c>
      <c r="G4479" s="335">
        <v>28.73</v>
      </c>
    </row>
    <row r="4480" spans="1:7" ht="15">
      <c r="A4480" s="334" t="s">
        <v>7232</v>
      </c>
      <c r="B4480" s="334" t="s">
        <v>7233</v>
      </c>
      <c r="C4480" s="218"/>
      <c r="D4480" s="218"/>
      <c r="E4480" s="334" t="s">
        <v>173</v>
      </c>
      <c r="F4480" s="306">
        <f t="shared" si="69"/>
        <v>969.79967699999997</v>
      </c>
      <c r="G4480" s="335">
        <v>23.21</v>
      </c>
    </row>
    <row r="4481" spans="1:7" ht="15">
      <c r="A4481" s="334" t="s">
        <v>7234</v>
      </c>
      <c r="B4481" s="334" t="s">
        <v>7235</v>
      </c>
      <c r="C4481" s="218"/>
      <c r="D4481" s="218"/>
      <c r="E4481" s="334" t="s">
        <v>173</v>
      </c>
      <c r="F4481" s="306">
        <f t="shared" si="69"/>
        <v>1057.5454469999997</v>
      </c>
      <c r="G4481" s="335">
        <v>25.31</v>
      </c>
    </row>
    <row r="4482" spans="1:7" ht="15">
      <c r="A4482" s="334" t="s">
        <v>7236</v>
      </c>
      <c r="B4482" s="334" t="s">
        <v>7237</v>
      </c>
      <c r="C4482" s="218"/>
      <c r="D4482" s="218"/>
      <c r="E4482" s="334" t="s">
        <v>173</v>
      </c>
      <c r="F4482" s="306">
        <f t="shared" si="69"/>
        <v>2123.4476339999997</v>
      </c>
      <c r="G4482" s="335">
        <v>50.82</v>
      </c>
    </row>
    <row r="4483" spans="1:7" ht="15">
      <c r="A4483" s="334" t="s">
        <v>7238</v>
      </c>
      <c r="B4483" s="334" t="s">
        <v>7239</v>
      </c>
      <c r="C4483" s="218"/>
      <c r="D4483" s="218"/>
      <c r="E4483" s="334" t="s">
        <v>173</v>
      </c>
      <c r="F4483" s="306">
        <f t="shared" si="69"/>
        <v>1417.7209409999998</v>
      </c>
      <c r="G4483" s="335">
        <v>33.93</v>
      </c>
    </row>
    <row r="4484" spans="1:7" ht="15">
      <c r="A4484" s="334" t="s">
        <v>7240</v>
      </c>
      <c r="B4484" s="334" t="s">
        <v>7241</v>
      </c>
      <c r="C4484" s="218"/>
      <c r="D4484" s="218"/>
      <c r="E4484" s="334" t="s">
        <v>173</v>
      </c>
      <c r="F4484" s="306">
        <f t="shared" ref="F4484:F4547" si="70">G4484*$G$1</f>
        <v>1075.9302749999999</v>
      </c>
      <c r="G4484" s="335">
        <v>25.75</v>
      </c>
    </row>
    <row r="4485" spans="1:7" ht="15">
      <c r="A4485" s="334" t="s">
        <v>7242</v>
      </c>
      <c r="B4485" s="334" t="s">
        <v>7243</v>
      </c>
      <c r="C4485" s="218"/>
      <c r="D4485" s="218"/>
      <c r="E4485" s="334" t="s">
        <v>173</v>
      </c>
      <c r="F4485" s="306">
        <f t="shared" si="70"/>
        <v>1038.3249450000001</v>
      </c>
      <c r="G4485" s="335">
        <v>24.85</v>
      </c>
    </row>
    <row r="4486" spans="1:7" ht="15">
      <c r="A4486" s="334" t="s">
        <v>7244</v>
      </c>
      <c r="B4486" s="334" t="s">
        <v>7245</v>
      </c>
      <c r="C4486" s="218"/>
      <c r="D4486" s="218"/>
      <c r="E4486" s="334" t="s">
        <v>173</v>
      </c>
      <c r="F4486" s="306">
        <f t="shared" si="70"/>
        <v>1015.7617469999999</v>
      </c>
      <c r="G4486" s="335">
        <v>24.31</v>
      </c>
    </row>
    <row r="4487" spans="1:7" ht="15">
      <c r="A4487" s="334" t="s">
        <v>7246</v>
      </c>
      <c r="B4487" s="334" t="s">
        <v>7247</v>
      </c>
      <c r="C4487" s="218"/>
      <c r="D4487" s="218"/>
      <c r="E4487" s="334" t="s">
        <v>173</v>
      </c>
      <c r="F4487" s="306">
        <f t="shared" si="70"/>
        <v>1015.7617469999999</v>
      </c>
      <c r="G4487" s="335">
        <v>24.31</v>
      </c>
    </row>
    <row r="4488" spans="1:7" ht="15">
      <c r="A4488" s="334" t="s">
        <v>7248</v>
      </c>
      <c r="B4488" s="334" t="s">
        <v>23019</v>
      </c>
      <c r="C4488" s="218"/>
      <c r="D4488" s="218"/>
      <c r="E4488" s="334" t="s">
        <v>173</v>
      </c>
      <c r="F4488" s="306">
        <f t="shared" si="70"/>
        <v>1542.6542039999999</v>
      </c>
      <c r="G4488" s="335">
        <v>36.92</v>
      </c>
    </row>
    <row r="4489" spans="1:7" ht="15">
      <c r="A4489" s="334" t="s">
        <v>7249</v>
      </c>
      <c r="B4489" s="334" t="s">
        <v>7250</v>
      </c>
      <c r="C4489" s="218"/>
      <c r="D4489" s="218"/>
      <c r="E4489" s="334" t="s">
        <v>173</v>
      </c>
      <c r="F4489" s="306">
        <f t="shared" si="70"/>
        <v>1486.6640459999999</v>
      </c>
      <c r="G4489" s="335">
        <v>35.58</v>
      </c>
    </row>
    <row r="4490" spans="1:7" ht="15">
      <c r="A4490" s="334" t="s">
        <v>7251</v>
      </c>
      <c r="B4490" s="334" t="s">
        <v>7252</v>
      </c>
      <c r="C4490" s="218"/>
      <c r="D4490" s="218"/>
      <c r="E4490" s="334" t="s">
        <v>173</v>
      </c>
      <c r="F4490" s="306">
        <f t="shared" si="70"/>
        <v>1454.0727599999998</v>
      </c>
      <c r="G4490" s="335">
        <v>34.799999999999997</v>
      </c>
    </row>
    <row r="4491" spans="1:7" ht="15">
      <c r="A4491" s="334" t="s">
        <v>7253</v>
      </c>
      <c r="B4491" s="334" t="s">
        <v>7254</v>
      </c>
      <c r="C4491" s="218"/>
      <c r="D4491" s="218"/>
      <c r="E4491" s="334" t="s">
        <v>173</v>
      </c>
      <c r="F4491" s="306">
        <f t="shared" si="70"/>
        <v>1454.0727599999998</v>
      </c>
      <c r="G4491" s="335">
        <v>34.799999999999997</v>
      </c>
    </row>
    <row r="4492" spans="1:7" ht="15">
      <c r="A4492" s="334" t="s">
        <v>7255</v>
      </c>
      <c r="B4492" s="334" t="s">
        <v>7256</v>
      </c>
      <c r="C4492" s="218"/>
      <c r="D4492" s="218"/>
      <c r="E4492" s="334" t="s">
        <v>173</v>
      </c>
      <c r="F4492" s="306">
        <f t="shared" si="70"/>
        <v>1454.0727599999998</v>
      </c>
      <c r="G4492" s="335">
        <v>34.799999999999997</v>
      </c>
    </row>
    <row r="4493" spans="1:7" ht="15">
      <c r="A4493" s="334" t="s">
        <v>7257</v>
      </c>
      <c r="B4493" s="334" t="s">
        <v>7258</v>
      </c>
      <c r="C4493" s="218"/>
      <c r="D4493" s="218"/>
      <c r="E4493" s="334" t="s">
        <v>173</v>
      </c>
      <c r="F4493" s="306">
        <f t="shared" si="70"/>
        <v>1006.1514959999998</v>
      </c>
      <c r="G4493" s="335">
        <v>24.08</v>
      </c>
    </row>
    <row r="4494" spans="1:7" ht="15">
      <c r="A4494" s="334" t="s">
        <v>7259</v>
      </c>
      <c r="B4494" s="334" t="s">
        <v>7260</v>
      </c>
      <c r="C4494" s="218"/>
      <c r="D4494" s="218"/>
      <c r="E4494" s="334" t="s">
        <v>173</v>
      </c>
      <c r="F4494" s="306">
        <f t="shared" si="70"/>
        <v>859.07287199999985</v>
      </c>
      <c r="G4494" s="335">
        <v>20.56</v>
      </c>
    </row>
    <row r="4495" spans="1:7" ht="15">
      <c r="A4495" s="334" t="s">
        <v>7261</v>
      </c>
      <c r="B4495" s="334" t="s">
        <v>7262</v>
      </c>
      <c r="C4495" s="218"/>
      <c r="D4495" s="218"/>
      <c r="E4495" s="334" t="s">
        <v>173</v>
      </c>
      <c r="F4495" s="306">
        <f t="shared" si="70"/>
        <v>956.01105599999983</v>
      </c>
      <c r="G4495" s="335">
        <v>22.88</v>
      </c>
    </row>
    <row r="4496" spans="1:7" ht="15">
      <c r="A4496" s="334" t="s">
        <v>7263</v>
      </c>
      <c r="B4496" s="334" t="s">
        <v>7264</v>
      </c>
      <c r="C4496" s="218"/>
      <c r="D4496" s="218"/>
      <c r="E4496" s="334" t="s">
        <v>173</v>
      </c>
      <c r="F4496" s="306">
        <f t="shared" si="70"/>
        <v>1006.1514959999998</v>
      </c>
      <c r="G4496" s="335">
        <v>24.08</v>
      </c>
    </row>
    <row r="4497" spans="1:7" ht="15">
      <c r="A4497" s="334" t="s">
        <v>7265</v>
      </c>
      <c r="B4497" s="334" t="s">
        <v>7266</v>
      </c>
      <c r="C4497" s="218"/>
      <c r="D4497" s="218"/>
      <c r="E4497" s="334" t="s">
        <v>173</v>
      </c>
      <c r="F4497" s="306">
        <f t="shared" si="70"/>
        <v>1251.4218149999999</v>
      </c>
      <c r="G4497" s="335">
        <v>29.95</v>
      </c>
    </row>
    <row r="4498" spans="1:7" ht="15">
      <c r="A4498" s="334" t="s">
        <v>7267</v>
      </c>
      <c r="B4498" s="334" t="s">
        <v>7268</v>
      </c>
      <c r="C4498" s="218"/>
      <c r="D4498" s="218"/>
      <c r="E4498" s="334" t="s">
        <v>173</v>
      </c>
      <c r="F4498" s="306">
        <f t="shared" si="70"/>
        <v>1310.336832</v>
      </c>
      <c r="G4498" s="335">
        <v>31.36</v>
      </c>
    </row>
    <row r="4499" spans="1:7" ht="15">
      <c r="A4499" s="334" t="s">
        <v>7269</v>
      </c>
      <c r="B4499" s="334" t="s">
        <v>7270</v>
      </c>
      <c r="C4499" s="218"/>
      <c r="D4499" s="218"/>
      <c r="E4499" s="334" t="s">
        <v>173</v>
      </c>
      <c r="F4499" s="306">
        <f t="shared" si="70"/>
        <v>1352.9562060000001</v>
      </c>
      <c r="G4499" s="335">
        <v>32.380000000000003</v>
      </c>
    </row>
    <row r="4500" spans="1:7" ht="15">
      <c r="A4500" s="334" t="s">
        <v>7271</v>
      </c>
      <c r="B4500" s="334" t="s">
        <v>7272</v>
      </c>
      <c r="C4500" s="218"/>
      <c r="D4500" s="218"/>
      <c r="E4500" s="334" t="s">
        <v>173</v>
      </c>
      <c r="F4500" s="306">
        <f t="shared" si="70"/>
        <v>1260.614229</v>
      </c>
      <c r="G4500" s="335">
        <v>30.17</v>
      </c>
    </row>
    <row r="4501" spans="1:7" ht="15">
      <c r="A4501" s="334" t="s">
        <v>7273</v>
      </c>
      <c r="B4501" s="334" t="s">
        <v>7274</v>
      </c>
      <c r="C4501" s="218"/>
      <c r="D4501" s="218"/>
      <c r="E4501" s="334" t="s">
        <v>173</v>
      </c>
      <c r="F4501" s="306">
        <f t="shared" si="70"/>
        <v>41.783699999999996</v>
      </c>
      <c r="G4501" s="335">
        <v>1</v>
      </c>
    </row>
    <row r="4502" spans="1:7" ht="15">
      <c r="A4502" s="334" t="s">
        <v>7275</v>
      </c>
      <c r="B4502" s="334" t="s">
        <v>7276</v>
      </c>
      <c r="C4502" s="218"/>
      <c r="D4502" s="218"/>
      <c r="E4502" s="334" t="s">
        <v>173</v>
      </c>
      <c r="F4502" s="306">
        <f t="shared" si="70"/>
        <v>41.783699999999996</v>
      </c>
      <c r="G4502" s="335">
        <v>1</v>
      </c>
    </row>
    <row r="4503" spans="1:7" ht="15">
      <c r="A4503" s="334" t="s">
        <v>23020</v>
      </c>
      <c r="B4503" s="334" t="s">
        <v>23021</v>
      </c>
      <c r="C4503" s="218"/>
      <c r="D4503" s="218"/>
      <c r="E4503" s="334" t="s">
        <v>173</v>
      </c>
      <c r="F4503" s="306">
        <f t="shared" si="70"/>
        <v>2245.4560379999998</v>
      </c>
      <c r="G4503" s="335">
        <v>53.74</v>
      </c>
    </row>
    <row r="4504" spans="1:7" ht="15">
      <c r="A4504" s="334" t="s">
        <v>23022</v>
      </c>
      <c r="B4504" s="334" t="s">
        <v>23023</v>
      </c>
      <c r="C4504" s="218"/>
      <c r="D4504" s="218"/>
      <c r="E4504" s="334" t="s">
        <v>173</v>
      </c>
      <c r="F4504" s="306">
        <f t="shared" si="70"/>
        <v>1756.5867479999997</v>
      </c>
      <c r="G4504" s="335">
        <v>42.04</v>
      </c>
    </row>
    <row r="4505" spans="1:7" ht="15">
      <c r="A4505" s="334" t="s">
        <v>23024</v>
      </c>
      <c r="B4505" s="334" t="s">
        <v>23025</v>
      </c>
      <c r="C4505" s="218"/>
      <c r="D4505" s="218"/>
      <c r="E4505" s="334" t="s">
        <v>173</v>
      </c>
      <c r="F4505" s="306">
        <f t="shared" si="70"/>
        <v>1756.5867479999997</v>
      </c>
      <c r="G4505" s="335">
        <v>42.04</v>
      </c>
    </row>
    <row r="4506" spans="1:7" ht="15">
      <c r="A4506" s="334" t="s">
        <v>23026</v>
      </c>
      <c r="B4506" s="334" t="s">
        <v>23027</v>
      </c>
      <c r="C4506" s="218"/>
      <c r="D4506" s="218"/>
      <c r="E4506" s="334" t="s">
        <v>173</v>
      </c>
      <c r="F4506" s="306">
        <f t="shared" si="70"/>
        <v>2049.9083219999998</v>
      </c>
      <c r="G4506" s="335">
        <v>49.06</v>
      </c>
    </row>
    <row r="4507" spans="1:7" ht="15">
      <c r="A4507" s="334" t="s">
        <v>23028</v>
      </c>
      <c r="B4507" s="334" t="s">
        <v>23029</v>
      </c>
      <c r="C4507" s="218"/>
      <c r="D4507" s="218"/>
      <c r="E4507" s="334" t="s">
        <v>173</v>
      </c>
      <c r="F4507" s="306">
        <f t="shared" si="70"/>
        <v>1952.9701379999999</v>
      </c>
      <c r="G4507" s="335">
        <v>46.74</v>
      </c>
    </row>
    <row r="4508" spans="1:7" ht="15">
      <c r="A4508" s="334" t="s">
        <v>23030</v>
      </c>
      <c r="B4508" s="334" t="s">
        <v>23031</v>
      </c>
      <c r="C4508" s="218"/>
      <c r="D4508" s="218"/>
      <c r="E4508" s="334" t="s">
        <v>173</v>
      </c>
      <c r="F4508" s="306">
        <f t="shared" si="70"/>
        <v>102179.531328</v>
      </c>
      <c r="G4508" s="335">
        <v>2445.44</v>
      </c>
    </row>
    <row r="4509" spans="1:7" ht="15">
      <c r="A4509" s="334" t="s">
        <v>23032</v>
      </c>
      <c r="B4509" s="334" t="s">
        <v>23033</v>
      </c>
      <c r="C4509" s="218"/>
      <c r="D4509" s="218"/>
      <c r="E4509" s="334" t="s">
        <v>173</v>
      </c>
      <c r="F4509" s="306">
        <f t="shared" si="70"/>
        <v>214396.34307</v>
      </c>
      <c r="G4509" s="335">
        <v>5131.1000000000004</v>
      </c>
    </row>
    <row r="4510" spans="1:7" ht="15">
      <c r="A4510" s="334" t="s">
        <v>7277</v>
      </c>
      <c r="B4510" s="334" t="s">
        <v>7278</v>
      </c>
      <c r="C4510" s="218"/>
      <c r="D4510" s="218"/>
      <c r="E4510" s="334" t="s">
        <v>173</v>
      </c>
      <c r="F4510" s="306">
        <f t="shared" si="70"/>
        <v>113.23382699999999</v>
      </c>
      <c r="G4510" s="335">
        <v>2.71</v>
      </c>
    </row>
    <row r="4511" spans="1:7" ht="15">
      <c r="A4511" s="334" t="s">
        <v>7279</v>
      </c>
      <c r="B4511" s="334" t="s">
        <v>7280</v>
      </c>
      <c r="C4511" s="218"/>
      <c r="D4511" s="218"/>
      <c r="E4511" s="334" t="s">
        <v>23447</v>
      </c>
      <c r="F4511" s="306">
        <f t="shared" si="70"/>
        <v>152.51050499999999</v>
      </c>
      <c r="G4511" s="335">
        <v>3.65</v>
      </c>
    </row>
    <row r="4512" spans="1:7" ht="15">
      <c r="A4512" s="334" t="s">
        <v>7281</v>
      </c>
      <c r="B4512" s="334" t="s">
        <v>7282</v>
      </c>
      <c r="C4512" s="218"/>
      <c r="D4512" s="218"/>
      <c r="E4512" s="334" t="s">
        <v>173</v>
      </c>
      <c r="F4512" s="306">
        <f t="shared" si="70"/>
        <v>12.952946999999998</v>
      </c>
      <c r="G4512" s="335">
        <v>0.31</v>
      </c>
    </row>
    <row r="4513" spans="1:7" ht="15">
      <c r="A4513" s="334" t="s">
        <v>7283</v>
      </c>
      <c r="B4513" s="334" t="s">
        <v>7284</v>
      </c>
      <c r="C4513" s="218"/>
      <c r="D4513" s="218"/>
      <c r="E4513" s="334" t="s">
        <v>173</v>
      </c>
      <c r="F4513" s="306">
        <f t="shared" si="70"/>
        <v>1562.2925429999998</v>
      </c>
      <c r="G4513" s="335">
        <v>37.39</v>
      </c>
    </row>
    <row r="4514" spans="1:7" ht="15">
      <c r="A4514" s="334" t="s">
        <v>23034</v>
      </c>
      <c r="B4514" s="334" t="s">
        <v>23035</v>
      </c>
      <c r="C4514" s="218"/>
      <c r="D4514" s="218"/>
      <c r="E4514" s="334" t="s">
        <v>173</v>
      </c>
      <c r="F4514" s="306">
        <f t="shared" si="70"/>
        <v>7292.091324</v>
      </c>
      <c r="G4514" s="335">
        <v>174.52</v>
      </c>
    </row>
    <row r="4515" spans="1:7" ht="15">
      <c r="A4515" s="334" t="s">
        <v>23036</v>
      </c>
      <c r="B4515" s="334" t="s">
        <v>23037</v>
      </c>
      <c r="C4515" s="218"/>
      <c r="D4515" s="218"/>
      <c r="E4515" s="334" t="s">
        <v>173</v>
      </c>
      <c r="F4515" s="306">
        <f t="shared" si="70"/>
        <v>1424.8241699999999</v>
      </c>
      <c r="G4515" s="335">
        <v>34.1</v>
      </c>
    </row>
    <row r="4516" spans="1:7" ht="15">
      <c r="A4516" s="334" t="s">
        <v>23038</v>
      </c>
      <c r="B4516" s="334" t="s">
        <v>23039</v>
      </c>
      <c r="C4516" s="218"/>
      <c r="D4516" s="218"/>
      <c r="E4516" s="334" t="s">
        <v>173</v>
      </c>
      <c r="F4516" s="306">
        <f t="shared" si="70"/>
        <v>3134.6131739999996</v>
      </c>
      <c r="G4516" s="335">
        <v>75.02</v>
      </c>
    </row>
    <row r="4517" spans="1:7" ht="15">
      <c r="A4517" s="334" t="s">
        <v>23040</v>
      </c>
      <c r="B4517" s="334" t="s">
        <v>23041</v>
      </c>
      <c r="C4517" s="218"/>
      <c r="D4517" s="218"/>
      <c r="E4517" s="334" t="s">
        <v>173</v>
      </c>
      <c r="F4517" s="306">
        <f t="shared" si="70"/>
        <v>3367.348383</v>
      </c>
      <c r="G4517" s="335">
        <v>80.59</v>
      </c>
    </row>
    <row r="4518" spans="1:7" ht="15">
      <c r="A4518" s="334" t="s">
        <v>23042</v>
      </c>
      <c r="B4518" s="334" t="s">
        <v>23043</v>
      </c>
      <c r="C4518" s="218"/>
      <c r="D4518" s="218"/>
      <c r="E4518" s="334" t="s">
        <v>173</v>
      </c>
      <c r="F4518" s="306">
        <f t="shared" si="70"/>
        <v>3562.4782620000001</v>
      </c>
      <c r="G4518" s="335">
        <v>85.26</v>
      </c>
    </row>
    <row r="4519" spans="1:7" ht="15">
      <c r="A4519" s="334" t="s">
        <v>7285</v>
      </c>
      <c r="B4519" s="334" t="s">
        <v>7286</v>
      </c>
      <c r="C4519" s="218"/>
      <c r="D4519" s="218"/>
      <c r="E4519" s="334" t="s">
        <v>173</v>
      </c>
      <c r="F4519" s="306">
        <f t="shared" si="70"/>
        <v>113.23382699999999</v>
      </c>
      <c r="G4519" s="335">
        <v>2.71</v>
      </c>
    </row>
    <row r="4520" spans="1:7" ht="15">
      <c r="A4520" s="334" t="s">
        <v>7287</v>
      </c>
      <c r="B4520" s="334" t="s">
        <v>7288</v>
      </c>
      <c r="C4520" s="218"/>
      <c r="D4520" s="218"/>
      <c r="E4520" s="334" t="s">
        <v>173</v>
      </c>
      <c r="F4520" s="306">
        <f t="shared" si="70"/>
        <v>157.10671199999999</v>
      </c>
      <c r="G4520" s="335">
        <v>3.76</v>
      </c>
    </row>
    <row r="4521" spans="1:7" ht="15">
      <c r="A4521" s="334" t="s">
        <v>7289</v>
      </c>
      <c r="B4521" s="334" t="s">
        <v>7290</v>
      </c>
      <c r="C4521" s="218"/>
      <c r="D4521" s="218"/>
      <c r="E4521" s="334" t="s">
        <v>173</v>
      </c>
      <c r="F4521" s="306">
        <f t="shared" si="70"/>
        <v>5784.9532649999992</v>
      </c>
      <c r="G4521" s="335">
        <v>138.44999999999999</v>
      </c>
    </row>
    <row r="4522" spans="1:7" ht="15">
      <c r="A4522" s="334" t="s">
        <v>7291</v>
      </c>
      <c r="B4522" s="334" t="s">
        <v>7292</v>
      </c>
      <c r="C4522" s="218"/>
      <c r="D4522" s="218"/>
      <c r="E4522" s="334" t="s">
        <v>173</v>
      </c>
      <c r="F4522" s="306">
        <f t="shared" si="70"/>
        <v>113.23382699999999</v>
      </c>
      <c r="G4522" s="335">
        <v>2.71</v>
      </c>
    </row>
    <row r="4523" spans="1:7" ht="15">
      <c r="A4523" s="334" t="s">
        <v>7293</v>
      </c>
      <c r="B4523" s="334" t="s">
        <v>7294</v>
      </c>
      <c r="C4523" s="218"/>
      <c r="D4523" s="218"/>
      <c r="E4523" s="334" t="s">
        <v>173</v>
      </c>
      <c r="F4523" s="306">
        <f t="shared" si="70"/>
        <v>113.23382699999999</v>
      </c>
      <c r="G4523" s="335">
        <v>2.71</v>
      </c>
    </row>
    <row r="4524" spans="1:7" ht="15">
      <c r="A4524" s="334" t="s">
        <v>7295</v>
      </c>
      <c r="B4524" s="334" t="s">
        <v>7296</v>
      </c>
      <c r="C4524" s="218"/>
      <c r="D4524" s="218"/>
      <c r="E4524" s="334" t="s">
        <v>173</v>
      </c>
      <c r="F4524" s="306">
        <f t="shared" si="70"/>
        <v>41.783699999999996</v>
      </c>
      <c r="G4524" s="335">
        <v>1</v>
      </c>
    </row>
    <row r="4525" spans="1:7" ht="15">
      <c r="A4525" s="334" t="s">
        <v>7297</v>
      </c>
      <c r="B4525" s="334" t="s">
        <v>7298</v>
      </c>
      <c r="C4525" s="218"/>
      <c r="D4525" s="218"/>
      <c r="E4525" s="334" t="s">
        <v>173</v>
      </c>
      <c r="F4525" s="306">
        <f t="shared" si="70"/>
        <v>41.783699999999996</v>
      </c>
      <c r="G4525" s="335">
        <v>1</v>
      </c>
    </row>
    <row r="4526" spans="1:7" ht="15">
      <c r="A4526" s="334" t="s">
        <v>7299</v>
      </c>
      <c r="B4526" s="334" t="s">
        <v>7300</v>
      </c>
      <c r="C4526" s="218"/>
      <c r="D4526" s="218"/>
      <c r="E4526" s="334" t="s">
        <v>173</v>
      </c>
      <c r="F4526" s="306">
        <f t="shared" si="70"/>
        <v>41.783699999999996</v>
      </c>
      <c r="G4526" s="335">
        <v>1</v>
      </c>
    </row>
    <row r="4527" spans="1:7" ht="15">
      <c r="A4527" s="334" t="s">
        <v>7301</v>
      </c>
      <c r="B4527" s="334" t="s">
        <v>23044</v>
      </c>
      <c r="C4527" s="218"/>
      <c r="D4527" s="218"/>
      <c r="E4527" s="334" t="s">
        <v>173</v>
      </c>
      <c r="F4527" s="306">
        <f t="shared" si="70"/>
        <v>41.783699999999996</v>
      </c>
      <c r="G4527" s="335">
        <v>1</v>
      </c>
    </row>
    <row r="4528" spans="1:7" ht="15">
      <c r="A4528" s="334" t="s">
        <v>7302</v>
      </c>
      <c r="B4528" s="334" t="s">
        <v>7303</v>
      </c>
      <c r="C4528" s="218"/>
      <c r="D4528" s="218"/>
      <c r="E4528" s="334" t="s">
        <v>173</v>
      </c>
      <c r="F4528" s="306">
        <f t="shared" si="70"/>
        <v>1846.8395399999999</v>
      </c>
      <c r="G4528" s="335">
        <v>44.2</v>
      </c>
    </row>
    <row r="4529" spans="1:7" ht="15">
      <c r="A4529" s="334" t="s">
        <v>7304</v>
      </c>
      <c r="B4529" s="334" t="s">
        <v>7305</v>
      </c>
      <c r="C4529" s="218"/>
      <c r="D4529" s="218"/>
      <c r="E4529" s="334" t="s">
        <v>173</v>
      </c>
      <c r="F4529" s="306">
        <f t="shared" si="70"/>
        <v>7.1032289999999998</v>
      </c>
      <c r="G4529" s="335">
        <v>0.17</v>
      </c>
    </row>
    <row r="4530" spans="1:7" ht="15">
      <c r="A4530" s="334" t="s">
        <v>7306</v>
      </c>
      <c r="B4530" s="334" t="s">
        <v>7307</v>
      </c>
      <c r="C4530" s="218"/>
      <c r="D4530" s="218"/>
      <c r="E4530" s="334" t="s">
        <v>173</v>
      </c>
      <c r="F4530" s="306">
        <f t="shared" si="70"/>
        <v>7.9389029999999989</v>
      </c>
      <c r="G4530" s="335">
        <v>0.19</v>
      </c>
    </row>
    <row r="4531" spans="1:7" ht="15">
      <c r="A4531" s="334" t="s">
        <v>7308</v>
      </c>
      <c r="B4531" s="334" t="s">
        <v>7309</v>
      </c>
      <c r="C4531" s="218"/>
      <c r="D4531" s="218"/>
      <c r="E4531" s="334" t="s">
        <v>173</v>
      </c>
      <c r="F4531" s="306">
        <f t="shared" si="70"/>
        <v>9.1924139999999994</v>
      </c>
      <c r="G4531" s="335">
        <v>0.22</v>
      </c>
    </row>
    <row r="4532" spans="1:7" ht="15">
      <c r="A4532" s="334" t="s">
        <v>7310</v>
      </c>
      <c r="B4532" s="334" t="s">
        <v>7311</v>
      </c>
      <c r="C4532" s="218"/>
      <c r="D4532" s="218"/>
      <c r="E4532" s="334" t="s">
        <v>173</v>
      </c>
      <c r="F4532" s="306">
        <f t="shared" si="70"/>
        <v>4.5962069999999997</v>
      </c>
      <c r="G4532" s="335">
        <v>0.11</v>
      </c>
    </row>
    <row r="4533" spans="1:7" ht="15">
      <c r="A4533" s="334" t="s">
        <v>7312</v>
      </c>
      <c r="B4533" s="334" t="s">
        <v>7313</v>
      </c>
      <c r="C4533" s="218"/>
      <c r="D4533" s="218"/>
      <c r="E4533" s="334" t="s">
        <v>173</v>
      </c>
      <c r="F4533" s="306">
        <f t="shared" si="70"/>
        <v>4.5962069999999997</v>
      </c>
      <c r="G4533" s="335">
        <v>0.11</v>
      </c>
    </row>
    <row r="4534" spans="1:7" ht="15">
      <c r="A4534" s="334" t="s">
        <v>7314</v>
      </c>
      <c r="B4534" s="334" t="s">
        <v>7315</v>
      </c>
      <c r="C4534" s="218"/>
      <c r="D4534" s="218"/>
      <c r="E4534" s="334" t="s">
        <v>173</v>
      </c>
      <c r="F4534" s="306">
        <f t="shared" si="70"/>
        <v>7.1032289999999998</v>
      </c>
      <c r="G4534" s="335">
        <v>0.17</v>
      </c>
    </row>
    <row r="4535" spans="1:7" ht="15">
      <c r="A4535" s="334" t="s">
        <v>7316</v>
      </c>
      <c r="B4535" s="334" t="s">
        <v>7317</v>
      </c>
      <c r="C4535" s="218"/>
      <c r="D4535" s="218"/>
      <c r="E4535" s="334" t="s">
        <v>173</v>
      </c>
      <c r="F4535" s="306">
        <f t="shared" si="70"/>
        <v>246.10599299999996</v>
      </c>
      <c r="G4535" s="335">
        <v>5.89</v>
      </c>
    </row>
    <row r="4536" spans="1:7" ht="15">
      <c r="A4536" s="334" t="s">
        <v>7318</v>
      </c>
      <c r="B4536" s="334" t="s">
        <v>7319</v>
      </c>
      <c r="C4536" s="218"/>
      <c r="D4536" s="218"/>
      <c r="E4536" s="334" t="s">
        <v>173</v>
      </c>
      <c r="F4536" s="306">
        <f t="shared" si="70"/>
        <v>36.351818999999999</v>
      </c>
      <c r="G4536" s="335">
        <v>0.87</v>
      </c>
    </row>
    <row r="4537" spans="1:7" ht="15">
      <c r="A4537" s="334" t="s">
        <v>7320</v>
      </c>
      <c r="B4537" s="334" t="s">
        <v>7321</v>
      </c>
      <c r="C4537" s="218"/>
      <c r="D4537" s="218"/>
      <c r="E4537" s="334" t="s">
        <v>173</v>
      </c>
      <c r="F4537" s="306">
        <f t="shared" si="70"/>
        <v>450.84612299999992</v>
      </c>
      <c r="G4537" s="335">
        <v>10.79</v>
      </c>
    </row>
    <row r="4538" spans="1:7" ht="15">
      <c r="A4538" s="334" t="s">
        <v>7322</v>
      </c>
      <c r="B4538" s="334" t="s">
        <v>7323</v>
      </c>
      <c r="C4538" s="218"/>
      <c r="D4538" s="218"/>
      <c r="E4538" s="334" t="s">
        <v>173</v>
      </c>
      <c r="F4538" s="306">
        <f t="shared" si="70"/>
        <v>61.839875999999997</v>
      </c>
      <c r="G4538" s="335">
        <v>1.48</v>
      </c>
    </row>
    <row r="4539" spans="1:7" ht="15">
      <c r="A4539" s="334" t="s">
        <v>7324</v>
      </c>
      <c r="B4539" s="334" t="s">
        <v>7325</v>
      </c>
      <c r="C4539" s="218"/>
      <c r="D4539" s="218"/>
      <c r="E4539" s="334" t="s">
        <v>173</v>
      </c>
      <c r="F4539" s="306">
        <f t="shared" si="70"/>
        <v>61.839875999999997</v>
      </c>
      <c r="G4539" s="335">
        <v>1.48</v>
      </c>
    </row>
    <row r="4540" spans="1:7" ht="15">
      <c r="A4540" s="334" t="s">
        <v>7326</v>
      </c>
      <c r="B4540" s="334" t="s">
        <v>7327</v>
      </c>
      <c r="C4540" s="218"/>
      <c r="D4540" s="218"/>
      <c r="E4540" s="334" t="s">
        <v>173</v>
      </c>
      <c r="F4540" s="306">
        <f t="shared" si="70"/>
        <v>61.839875999999997</v>
      </c>
      <c r="G4540" s="335">
        <v>1.48</v>
      </c>
    </row>
    <row r="4541" spans="1:7" ht="15">
      <c r="A4541" s="334" t="s">
        <v>7328</v>
      </c>
      <c r="B4541" s="334" t="s">
        <v>7329</v>
      </c>
      <c r="C4541" s="218"/>
      <c r="D4541" s="218"/>
      <c r="E4541" s="334" t="s">
        <v>173</v>
      </c>
      <c r="F4541" s="306">
        <f t="shared" si="70"/>
        <v>61.839875999999997</v>
      </c>
      <c r="G4541" s="335">
        <v>1.48</v>
      </c>
    </row>
    <row r="4542" spans="1:7" ht="15">
      <c r="A4542" s="334" t="s">
        <v>7330</v>
      </c>
      <c r="B4542" s="334" t="s">
        <v>7331</v>
      </c>
      <c r="C4542" s="218"/>
      <c r="D4542" s="218"/>
      <c r="E4542" s="334" t="s">
        <v>173</v>
      </c>
      <c r="F4542" s="306">
        <f t="shared" si="70"/>
        <v>61.839875999999997</v>
      </c>
      <c r="G4542" s="335">
        <v>1.48</v>
      </c>
    </row>
    <row r="4543" spans="1:7" ht="15">
      <c r="A4543" s="334" t="s">
        <v>7332</v>
      </c>
      <c r="B4543" s="334" t="s">
        <v>7333</v>
      </c>
      <c r="C4543" s="218"/>
      <c r="D4543" s="218"/>
      <c r="E4543" s="334" t="s">
        <v>173</v>
      </c>
      <c r="F4543" s="306">
        <f t="shared" si="70"/>
        <v>61.839875999999997</v>
      </c>
      <c r="G4543" s="335">
        <v>1.48</v>
      </c>
    </row>
    <row r="4544" spans="1:7" ht="15">
      <c r="A4544" s="334" t="s">
        <v>7334</v>
      </c>
      <c r="B4544" s="334" t="s">
        <v>7335</v>
      </c>
      <c r="C4544" s="218"/>
      <c r="D4544" s="218"/>
      <c r="E4544" s="334" t="s">
        <v>173</v>
      </c>
      <c r="F4544" s="306">
        <f t="shared" si="70"/>
        <v>61.839875999999997</v>
      </c>
      <c r="G4544" s="335">
        <v>1.48</v>
      </c>
    </row>
    <row r="4545" spans="1:7" ht="15">
      <c r="A4545" s="334" t="s">
        <v>7336</v>
      </c>
      <c r="B4545" s="334" t="s">
        <v>7337</v>
      </c>
      <c r="C4545" s="218"/>
      <c r="D4545" s="218"/>
      <c r="E4545" s="334" t="s">
        <v>173</v>
      </c>
      <c r="F4545" s="306">
        <f t="shared" si="70"/>
        <v>246.10599299999996</v>
      </c>
      <c r="G4545" s="335">
        <v>5.89</v>
      </c>
    </row>
    <row r="4546" spans="1:7" ht="15">
      <c r="A4546" s="334" t="s">
        <v>7338</v>
      </c>
      <c r="B4546" s="334" t="s">
        <v>7339</v>
      </c>
      <c r="C4546" s="218"/>
      <c r="D4546" s="218"/>
      <c r="E4546" s="334" t="s">
        <v>173</v>
      </c>
      <c r="F4546" s="306">
        <f t="shared" si="70"/>
        <v>368.114397</v>
      </c>
      <c r="G4546" s="335">
        <v>8.81</v>
      </c>
    </row>
    <row r="4547" spans="1:7" ht="15">
      <c r="A4547" s="334" t="s">
        <v>7340</v>
      </c>
      <c r="B4547" s="334" t="s">
        <v>7341</v>
      </c>
      <c r="C4547" s="218"/>
      <c r="D4547" s="218"/>
      <c r="E4547" s="334" t="s">
        <v>173</v>
      </c>
      <c r="F4547" s="306">
        <f t="shared" si="70"/>
        <v>61.839875999999997</v>
      </c>
      <c r="G4547" s="335">
        <v>1.48</v>
      </c>
    </row>
    <row r="4548" spans="1:7" ht="15">
      <c r="A4548" s="334" t="s">
        <v>7342</v>
      </c>
      <c r="B4548" s="334" t="s">
        <v>7343</v>
      </c>
      <c r="C4548" s="218"/>
      <c r="D4548" s="218"/>
      <c r="E4548" s="334" t="s">
        <v>173</v>
      </c>
      <c r="F4548" s="306">
        <f t="shared" ref="F4548:F4611" si="71">G4548*$G$1</f>
        <v>82.313888999999989</v>
      </c>
      <c r="G4548" s="335">
        <v>1.97</v>
      </c>
    </row>
    <row r="4549" spans="1:7" ht="15">
      <c r="A4549" s="334" t="s">
        <v>7344</v>
      </c>
      <c r="B4549" s="334" t="s">
        <v>7345</v>
      </c>
      <c r="C4549" s="218"/>
      <c r="D4549" s="218"/>
      <c r="E4549" s="334" t="s">
        <v>173</v>
      </c>
      <c r="F4549" s="306">
        <f t="shared" si="71"/>
        <v>82.313888999999989</v>
      </c>
      <c r="G4549" s="335">
        <v>1.97</v>
      </c>
    </row>
    <row r="4550" spans="1:7" ht="15">
      <c r="A4550" s="334" t="s">
        <v>7346</v>
      </c>
      <c r="B4550" s="334" t="s">
        <v>7347</v>
      </c>
      <c r="C4550" s="218"/>
      <c r="D4550" s="218"/>
      <c r="E4550" s="334" t="s">
        <v>173</v>
      </c>
      <c r="F4550" s="306">
        <f t="shared" si="71"/>
        <v>61.839875999999997</v>
      </c>
      <c r="G4550" s="335">
        <v>1.48</v>
      </c>
    </row>
    <row r="4551" spans="1:7" ht="15">
      <c r="A4551" s="334" t="s">
        <v>7348</v>
      </c>
      <c r="B4551" s="334" t="s">
        <v>7349</v>
      </c>
      <c r="C4551" s="218"/>
      <c r="D4551" s="218"/>
      <c r="E4551" s="334" t="s">
        <v>173</v>
      </c>
      <c r="F4551" s="306">
        <f t="shared" si="71"/>
        <v>93.595488000000003</v>
      </c>
      <c r="G4551" s="335">
        <v>2.2400000000000002</v>
      </c>
    </row>
    <row r="4552" spans="1:7" ht="15">
      <c r="A4552" s="334" t="s">
        <v>7350</v>
      </c>
      <c r="B4552" s="334" t="s">
        <v>7351</v>
      </c>
      <c r="C4552" s="218"/>
      <c r="D4552" s="218"/>
      <c r="E4552" s="334" t="s">
        <v>173</v>
      </c>
      <c r="F4552" s="306">
        <f t="shared" si="71"/>
        <v>102.370065</v>
      </c>
      <c r="G4552" s="335">
        <v>2.4500000000000002</v>
      </c>
    </row>
    <row r="4553" spans="1:7" ht="15">
      <c r="A4553" s="334" t="s">
        <v>7352</v>
      </c>
      <c r="B4553" s="334" t="s">
        <v>7353</v>
      </c>
      <c r="C4553" s="218"/>
      <c r="D4553" s="218"/>
      <c r="E4553" s="334" t="s">
        <v>173</v>
      </c>
      <c r="F4553" s="306">
        <f t="shared" si="71"/>
        <v>118.24787099999999</v>
      </c>
      <c r="G4553" s="335">
        <v>2.83</v>
      </c>
    </row>
    <row r="4554" spans="1:7" ht="15">
      <c r="A4554" s="334" t="s">
        <v>7354</v>
      </c>
      <c r="B4554" s="334" t="s">
        <v>7355</v>
      </c>
      <c r="C4554" s="218"/>
      <c r="D4554" s="218"/>
      <c r="E4554" s="334" t="s">
        <v>173</v>
      </c>
      <c r="F4554" s="306">
        <f t="shared" si="71"/>
        <v>147.49646099999998</v>
      </c>
      <c r="G4554" s="335">
        <v>3.53</v>
      </c>
    </row>
    <row r="4555" spans="1:7" ht="15">
      <c r="A4555" s="334" t="s">
        <v>7356</v>
      </c>
      <c r="B4555" s="334" t="s">
        <v>7357</v>
      </c>
      <c r="C4555" s="218"/>
      <c r="D4555" s="218"/>
      <c r="E4555" s="334" t="s">
        <v>173</v>
      </c>
      <c r="F4555" s="306">
        <f t="shared" si="71"/>
        <v>163.79210399999999</v>
      </c>
      <c r="G4555" s="335">
        <v>3.92</v>
      </c>
    </row>
    <row r="4556" spans="1:7" ht="15">
      <c r="A4556" s="334" t="s">
        <v>7358</v>
      </c>
      <c r="B4556" s="334" t="s">
        <v>7359</v>
      </c>
      <c r="C4556" s="218"/>
      <c r="D4556" s="218"/>
      <c r="E4556" s="334" t="s">
        <v>173</v>
      </c>
      <c r="F4556" s="306">
        <f t="shared" si="71"/>
        <v>40.530188999999993</v>
      </c>
      <c r="G4556" s="335">
        <v>0.97</v>
      </c>
    </row>
    <row r="4557" spans="1:7" ht="15">
      <c r="A4557" s="334" t="s">
        <v>7360</v>
      </c>
      <c r="B4557" s="334" t="s">
        <v>7361</v>
      </c>
      <c r="C4557" s="218"/>
      <c r="D4557" s="218"/>
      <c r="E4557" s="334" t="s">
        <v>173</v>
      </c>
      <c r="F4557" s="306">
        <f t="shared" si="71"/>
        <v>37.187492999999996</v>
      </c>
      <c r="G4557" s="335">
        <v>0.89</v>
      </c>
    </row>
    <row r="4558" spans="1:7" ht="15">
      <c r="A4558" s="334" t="s">
        <v>7362</v>
      </c>
      <c r="B4558" s="334" t="s">
        <v>7363</v>
      </c>
      <c r="C4558" s="218"/>
      <c r="D4558" s="218"/>
      <c r="E4558" s="334" t="s">
        <v>173</v>
      </c>
      <c r="F4558" s="306">
        <f t="shared" si="71"/>
        <v>82.313888999999989</v>
      </c>
      <c r="G4558" s="335">
        <v>1.97</v>
      </c>
    </row>
    <row r="4559" spans="1:7" ht="15">
      <c r="A4559" s="334" t="s">
        <v>7364</v>
      </c>
      <c r="B4559" s="334" t="s">
        <v>7365</v>
      </c>
      <c r="C4559" s="218"/>
      <c r="D4559" s="218"/>
      <c r="E4559" s="334" t="s">
        <v>173</v>
      </c>
      <c r="F4559" s="306">
        <f t="shared" si="71"/>
        <v>368.114397</v>
      </c>
      <c r="G4559" s="335">
        <v>8.81</v>
      </c>
    </row>
    <row r="4560" spans="1:7" ht="15">
      <c r="A4560" s="334" t="s">
        <v>7366</v>
      </c>
      <c r="B4560" s="334" t="s">
        <v>7367</v>
      </c>
      <c r="C4560" s="218"/>
      <c r="D4560" s="218"/>
      <c r="E4560" s="334" t="s">
        <v>173</v>
      </c>
      <c r="F4560" s="306">
        <f t="shared" si="71"/>
        <v>2457.2993969999998</v>
      </c>
      <c r="G4560" s="335">
        <v>58.81</v>
      </c>
    </row>
    <row r="4561" spans="1:7" ht="15">
      <c r="A4561" s="334" t="s">
        <v>7368</v>
      </c>
      <c r="B4561" s="334" t="s">
        <v>7369</v>
      </c>
      <c r="C4561" s="218"/>
      <c r="D4561" s="218"/>
      <c r="E4561" s="334" t="s">
        <v>173</v>
      </c>
      <c r="F4561" s="306">
        <f t="shared" si="71"/>
        <v>2457.7172339999997</v>
      </c>
      <c r="G4561" s="335">
        <v>58.82</v>
      </c>
    </row>
    <row r="4562" spans="1:7" ht="15">
      <c r="A4562" s="334" t="s">
        <v>7370</v>
      </c>
      <c r="B4562" s="334" t="s">
        <v>7371</v>
      </c>
      <c r="C4562" s="218"/>
      <c r="D4562" s="218"/>
      <c r="E4562" s="334" t="s">
        <v>173</v>
      </c>
      <c r="F4562" s="306">
        <f t="shared" si="71"/>
        <v>2457.7172339999997</v>
      </c>
      <c r="G4562" s="335">
        <v>58.82</v>
      </c>
    </row>
    <row r="4563" spans="1:7" ht="15">
      <c r="A4563" s="334" t="s">
        <v>7372</v>
      </c>
      <c r="B4563" s="334" t="s">
        <v>7373</v>
      </c>
      <c r="C4563" s="218"/>
      <c r="D4563" s="218"/>
      <c r="E4563" s="334" t="s">
        <v>173</v>
      </c>
      <c r="F4563" s="306">
        <f t="shared" si="71"/>
        <v>2457.7172339999997</v>
      </c>
      <c r="G4563" s="335">
        <v>58.82</v>
      </c>
    </row>
    <row r="4564" spans="1:7" ht="15">
      <c r="A4564" s="334" t="s">
        <v>7374</v>
      </c>
      <c r="B4564" s="334" t="s">
        <v>7375</v>
      </c>
      <c r="C4564" s="218"/>
      <c r="D4564" s="218"/>
      <c r="E4564" s="334" t="s">
        <v>173</v>
      </c>
      <c r="F4564" s="306">
        <f t="shared" si="71"/>
        <v>2457.7172339999997</v>
      </c>
      <c r="G4564" s="335">
        <v>58.82</v>
      </c>
    </row>
    <row r="4565" spans="1:7" ht="15">
      <c r="A4565" s="334" t="s">
        <v>7376</v>
      </c>
      <c r="B4565" s="334" t="s">
        <v>7377</v>
      </c>
      <c r="C4565" s="218"/>
      <c r="D4565" s="218"/>
      <c r="E4565" s="334" t="s">
        <v>173</v>
      </c>
      <c r="F4565" s="306">
        <f t="shared" si="71"/>
        <v>2457.7172339999997</v>
      </c>
      <c r="G4565" s="335">
        <v>58.82</v>
      </c>
    </row>
    <row r="4566" spans="1:7" ht="15">
      <c r="A4566" s="334" t="s">
        <v>7378</v>
      </c>
      <c r="B4566" s="334" t="s">
        <v>7379</v>
      </c>
      <c r="C4566" s="218"/>
      <c r="D4566" s="218"/>
      <c r="E4566" s="334" t="s">
        <v>173</v>
      </c>
      <c r="F4566" s="306">
        <f t="shared" si="71"/>
        <v>368.114397</v>
      </c>
      <c r="G4566" s="335">
        <v>8.81</v>
      </c>
    </row>
    <row r="4567" spans="1:7" ht="15">
      <c r="A4567" s="334" t="s">
        <v>7380</v>
      </c>
      <c r="B4567" s="334" t="s">
        <v>7381</v>
      </c>
      <c r="C4567" s="218"/>
      <c r="D4567" s="218"/>
      <c r="E4567" s="334" t="s">
        <v>173</v>
      </c>
      <c r="F4567" s="306">
        <f t="shared" si="71"/>
        <v>82.313888999999989</v>
      </c>
      <c r="G4567" s="335">
        <v>1.97</v>
      </c>
    </row>
    <row r="4568" spans="1:7" ht="15">
      <c r="A4568" s="334" t="s">
        <v>7382</v>
      </c>
      <c r="B4568" s="334" t="s">
        <v>7383</v>
      </c>
      <c r="C4568" s="218"/>
      <c r="D4568" s="218"/>
      <c r="E4568" s="334" t="s">
        <v>173</v>
      </c>
      <c r="F4568" s="306">
        <f t="shared" si="71"/>
        <v>82.313888999999989</v>
      </c>
      <c r="G4568" s="335">
        <v>1.97</v>
      </c>
    </row>
    <row r="4569" spans="1:7" ht="15">
      <c r="A4569" s="334" t="s">
        <v>7384</v>
      </c>
      <c r="B4569" s="334" t="s">
        <v>23045</v>
      </c>
      <c r="C4569" s="218"/>
      <c r="D4569" s="218"/>
      <c r="E4569" s="334" t="s">
        <v>173</v>
      </c>
      <c r="F4569" s="306">
        <f t="shared" si="71"/>
        <v>294.15724799999998</v>
      </c>
      <c r="G4569" s="335">
        <v>7.04</v>
      </c>
    </row>
    <row r="4570" spans="1:7" ht="15">
      <c r="A4570" s="334" t="s">
        <v>7385</v>
      </c>
      <c r="B4570" s="334" t="s">
        <v>7386</v>
      </c>
      <c r="C4570" s="218"/>
      <c r="D4570" s="218"/>
      <c r="E4570" s="334" t="s">
        <v>173</v>
      </c>
      <c r="F4570" s="306">
        <f t="shared" si="71"/>
        <v>81.896051999999997</v>
      </c>
      <c r="G4570" s="335">
        <v>1.96</v>
      </c>
    </row>
    <row r="4571" spans="1:7" ht="15">
      <c r="A4571" s="334" t="s">
        <v>7387</v>
      </c>
      <c r="B4571" s="334" t="s">
        <v>7388</v>
      </c>
      <c r="C4571" s="218"/>
      <c r="D4571" s="218"/>
      <c r="E4571" s="334" t="s">
        <v>173</v>
      </c>
      <c r="F4571" s="306">
        <f t="shared" si="71"/>
        <v>246.10599299999996</v>
      </c>
      <c r="G4571" s="335">
        <v>5.89</v>
      </c>
    </row>
    <row r="4572" spans="1:7" ht="15">
      <c r="A4572" s="334" t="s">
        <v>7389</v>
      </c>
      <c r="B4572" s="334" t="s">
        <v>7390</v>
      </c>
      <c r="C4572" s="218"/>
      <c r="D4572" s="218"/>
      <c r="E4572" s="334" t="s">
        <v>173</v>
      </c>
      <c r="F4572" s="306">
        <f t="shared" si="71"/>
        <v>175.49153999999999</v>
      </c>
      <c r="G4572" s="335">
        <v>4.2</v>
      </c>
    </row>
    <row r="4573" spans="1:7" ht="15">
      <c r="A4573" s="334" t="s">
        <v>7391</v>
      </c>
      <c r="B4573" s="334" t="s">
        <v>7392</v>
      </c>
      <c r="C4573" s="218"/>
      <c r="D4573" s="218"/>
      <c r="E4573" s="334" t="s">
        <v>173</v>
      </c>
      <c r="F4573" s="306">
        <f t="shared" si="71"/>
        <v>98.609531999999987</v>
      </c>
      <c r="G4573" s="335">
        <v>2.36</v>
      </c>
    </row>
    <row r="4574" spans="1:7" ht="15">
      <c r="A4574" s="334" t="s">
        <v>7393</v>
      </c>
      <c r="B4574" s="334" t="s">
        <v>7394</v>
      </c>
      <c r="C4574" s="218"/>
      <c r="D4574" s="218"/>
      <c r="E4574" s="334" t="s">
        <v>173</v>
      </c>
      <c r="F4574" s="306">
        <f t="shared" si="71"/>
        <v>114.90517499999999</v>
      </c>
      <c r="G4574" s="335">
        <v>2.75</v>
      </c>
    </row>
    <row r="4575" spans="1:7" ht="15">
      <c r="A4575" s="334" t="s">
        <v>7395</v>
      </c>
      <c r="B4575" s="334" t="s">
        <v>7396</v>
      </c>
      <c r="C4575" s="218"/>
      <c r="D4575" s="218"/>
      <c r="E4575" s="334" t="s">
        <v>173</v>
      </c>
      <c r="F4575" s="306">
        <f t="shared" si="71"/>
        <v>20.056175999999997</v>
      </c>
      <c r="G4575" s="335">
        <v>0.48</v>
      </c>
    </row>
    <row r="4576" spans="1:7" ht="15">
      <c r="A4576" s="334" t="s">
        <v>7397</v>
      </c>
      <c r="B4576" s="334" t="s">
        <v>7398</v>
      </c>
      <c r="C4576" s="218"/>
      <c r="D4576" s="218"/>
      <c r="E4576" s="334" t="s">
        <v>173</v>
      </c>
      <c r="F4576" s="306">
        <f t="shared" si="71"/>
        <v>61.839875999999997</v>
      </c>
      <c r="G4576" s="335">
        <v>1.48</v>
      </c>
    </row>
    <row r="4577" spans="1:7" ht="15">
      <c r="A4577" s="334" t="s">
        <v>7399</v>
      </c>
      <c r="B4577" s="334" t="s">
        <v>7400</v>
      </c>
      <c r="C4577" s="218"/>
      <c r="D4577" s="218"/>
      <c r="E4577" s="334" t="s">
        <v>173</v>
      </c>
      <c r="F4577" s="306">
        <f t="shared" si="71"/>
        <v>82.313888999999989</v>
      </c>
      <c r="G4577" s="335">
        <v>1.97</v>
      </c>
    </row>
    <row r="4578" spans="1:7" ht="15">
      <c r="A4578" s="334" t="s">
        <v>7401</v>
      </c>
      <c r="B4578" s="334" t="s">
        <v>7402</v>
      </c>
      <c r="C4578" s="218"/>
      <c r="D4578" s="218"/>
      <c r="E4578" s="334" t="s">
        <v>173</v>
      </c>
      <c r="F4578" s="306">
        <f t="shared" si="71"/>
        <v>552.79835099999991</v>
      </c>
      <c r="G4578" s="335">
        <v>13.23</v>
      </c>
    </row>
    <row r="4579" spans="1:7" ht="15">
      <c r="A4579" s="334" t="s">
        <v>7403</v>
      </c>
      <c r="B4579" s="334" t="s">
        <v>7404</v>
      </c>
      <c r="C4579" s="218"/>
      <c r="D4579" s="218"/>
      <c r="E4579" s="334" t="s">
        <v>173</v>
      </c>
      <c r="F4579" s="306">
        <f t="shared" si="71"/>
        <v>552.79835099999991</v>
      </c>
      <c r="G4579" s="335">
        <v>13.23</v>
      </c>
    </row>
    <row r="4580" spans="1:7" ht="15">
      <c r="A4580" s="334" t="s">
        <v>7405</v>
      </c>
      <c r="B4580" s="334" t="s">
        <v>7406</v>
      </c>
      <c r="C4580" s="218"/>
      <c r="D4580" s="218"/>
      <c r="E4580" s="334" t="s">
        <v>173</v>
      </c>
      <c r="F4580" s="306">
        <f t="shared" si="71"/>
        <v>35.516144999999995</v>
      </c>
      <c r="G4580" s="335">
        <v>0.85</v>
      </c>
    </row>
    <row r="4581" spans="1:7" ht="15">
      <c r="A4581" s="334" t="s">
        <v>23046</v>
      </c>
      <c r="B4581" s="334" t="s">
        <v>23047</v>
      </c>
      <c r="C4581" s="218"/>
      <c r="D4581" s="218"/>
      <c r="E4581" s="334" t="s">
        <v>173</v>
      </c>
      <c r="F4581" s="306">
        <f t="shared" si="71"/>
        <v>755.44929599999989</v>
      </c>
      <c r="G4581" s="335">
        <v>18.079999999999998</v>
      </c>
    </row>
    <row r="4582" spans="1:7" ht="15">
      <c r="A4582" s="334" t="s">
        <v>23048</v>
      </c>
      <c r="B4582" s="334" t="s">
        <v>23049</v>
      </c>
      <c r="C4582" s="218"/>
      <c r="D4582" s="218"/>
      <c r="E4582" s="334" t="s">
        <v>173</v>
      </c>
      <c r="F4582" s="306">
        <f t="shared" si="71"/>
        <v>163.79210399999999</v>
      </c>
      <c r="G4582" s="335">
        <v>3.92</v>
      </c>
    </row>
    <row r="4583" spans="1:7" ht="15">
      <c r="A4583" s="334" t="s">
        <v>7407</v>
      </c>
      <c r="B4583" s="334" t="s">
        <v>7408</v>
      </c>
      <c r="C4583" s="218"/>
      <c r="D4583" s="218"/>
      <c r="E4583" s="334" t="s">
        <v>173</v>
      </c>
      <c r="F4583" s="306">
        <f t="shared" si="71"/>
        <v>4166.2527269999991</v>
      </c>
      <c r="G4583" s="335">
        <v>99.71</v>
      </c>
    </row>
    <row r="4584" spans="1:7" ht="15">
      <c r="A4584" s="334" t="s">
        <v>7409</v>
      </c>
      <c r="B4584" s="334" t="s">
        <v>7410</v>
      </c>
      <c r="C4584" s="218"/>
      <c r="D4584" s="218"/>
      <c r="E4584" s="334" t="s">
        <v>173</v>
      </c>
      <c r="F4584" s="306">
        <f t="shared" si="71"/>
        <v>4166.2527269999991</v>
      </c>
      <c r="G4584" s="335">
        <v>99.71</v>
      </c>
    </row>
    <row r="4585" spans="1:7" ht="15">
      <c r="A4585" s="334" t="s">
        <v>7411</v>
      </c>
      <c r="B4585" s="334" t="s">
        <v>7412</v>
      </c>
      <c r="C4585" s="218"/>
      <c r="D4585" s="218"/>
      <c r="E4585" s="334" t="s">
        <v>173</v>
      </c>
      <c r="F4585" s="306">
        <f t="shared" si="71"/>
        <v>4166.2527269999991</v>
      </c>
      <c r="G4585" s="335">
        <v>99.71</v>
      </c>
    </row>
    <row r="4586" spans="1:7" ht="15">
      <c r="A4586" s="334" t="s">
        <v>7413</v>
      </c>
      <c r="B4586" s="334" t="s">
        <v>7414</v>
      </c>
      <c r="C4586" s="218"/>
      <c r="D4586" s="218"/>
      <c r="E4586" s="334" t="s">
        <v>173</v>
      </c>
      <c r="F4586" s="306">
        <f t="shared" si="71"/>
        <v>4166.2527269999991</v>
      </c>
      <c r="G4586" s="335">
        <v>99.71</v>
      </c>
    </row>
    <row r="4587" spans="1:7" ht="15">
      <c r="A4587" s="334" t="s">
        <v>7415</v>
      </c>
      <c r="B4587" s="334" t="s">
        <v>7416</v>
      </c>
      <c r="C4587" s="218"/>
      <c r="D4587" s="218"/>
      <c r="E4587" s="334" t="s">
        <v>173</v>
      </c>
      <c r="F4587" s="306">
        <f t="shared" si="71"/>
        <v>4166.2527269999991</v>
      </c>
      <c r="G4587" s="335">
        <v>99.71</v>
      </c>
    </row>
    <row r="4588" spans="1:7" ht="15">
      <c r="A4588" s="334" t="s">
        <v>7417</v>
      </c>
      <c r="B4588" s="334" t="s">
        <v>7418</v>
      </c>
      <c r="C4588" s="218"/>
      <c r="D4588" s="218"/>
      <c r="E4588" s="334" t="s">
        <v>173</v>
      </c>
      <c r="F4588" s="306">
        <f t="shared" si="71"/>
        <v>4166.2527269999991</v>
      </c>
      <c r="G4588" s="335">
        <v>99.71</v>
      </c>
    </row>
    <row r="4589" spans="1:7" ht="15">
      <c r="A4589" s="334" t="s">
        <v>7419</v>
      </c>
      <c r="B4589" s="334" t="s">
        <v>7420</v>
      </c>
      <c r="C4589" s="218"/>
      <c r="D4589" s="218"/>
      <c r="E4589" s="334" t="s">
        <v>173</v>
      </c>
      <c r="F4589" s="306">
        <f t="shared" si="71"/>
        <v>4166.2527269999991</v>
      </c>
      <c r="G4589" s="335">
        <v>99.71</v>
      </c>
    </row>
    <row r="4590" spans="1:7" ht="15">
      <c r="A4590" s="334" t="s">
        <v>7421</v>
      </c>
      <c r="B4590" s="334" t="s">
        <v>7422</v>
      </c>
      <c r="C4590" s="218"/>
      <c r="D4590" s="218"/>
      <c r="E4590" s="334" t="s">
        <v>173</v>
      </c>
      <c r="F4590" s="306">
        <f t="shared" si="71"/>
        <v>4166.2527269999991</v>
      </c>
      <c r="G4590" s="335">
        <v>99.71</v>
      </c>
    </row>
    <row r="4591" spans="1:7" ht="15">
      <c r="A4591" s="334" t="s">
        <v>7423</v>
      </c>
      <c r="B4591" s="334" t="s">
        <v>7424</v>
      </c>
      <c r="C4591" s="218"/>
      <c r="D4591" s="218"/>
      <c r="E4591" s="334" t="s">
        <v>173</v>
      </c>
      <c r="F4591" s="306">
        <f t="shared" si="71"/>
        <v>1843.4968439999998</v>
      </c>
      <c r="G4591" s="335">
        <v>44.12</v>
      </c>
    </row>
    <row r="4592" spans="1:7" ht="15">
      <c r="A4592" s="334" t="s">
        <v>23050</v>
      </c>
      <c r="B4592" s="334" t="s">
        <v>23051</v>
      </c>
      <c r="C4592" s="218"/>
      <c r="D4592" s="218"/>
      <c r="E4592" s="334" t="s">
        <v>173</v>
      </c>
      <c r="F4592" s="306">
        <f t="shared" si="71"/>
        <v>94.013324999999995</v>
      </c>
      <c r="G4592" s="335">
        <v>2.25</v>
      </c>
    </row>
    <row r="4593" spans="1:7" ht="15">
      <c r="A4593" s="334" t="s">
        <v>23052</v>
      </c>
      <c r="B4593" s="334" t="s">
        <v>23053</v>
      </c>
      <c r="C4593" s="218"/>
      <c r="D4593" s="218"/>
      <c r="E4593" s="334" t="s">
        <v>173</v>
      </c>
      <c r="F4593" s="306">
        <f t="shared" si="71"/>
        <v>76.046334000000002</v>
      </c>
      <c r="G4593" s="335">
        <v>1.82</v>
      </c>
    </row>
    <row r="4594" spans="1:7" ht="15">
      <c r="A4594" s="334" t="s">
        <v>23054</v>
      </c>
      <c r="B4594" s="334" t="s">
        <v>23055</v>
      </c>
      <c r="C4594" s="218"/>
      <c r="D4594" s="218"/>
      <c r="E4594" s="334" t="s">
        <v>173</v>
      </c>
      <c r="F4594" s="306">
        <f t="shared" si="71"/>
        <v>527.72813099999996</v>
      </c>
      <c r="G4594" s="335">
        <v>12.63</v>
      </c>
    </row>
    <row r="4595" spans="1:7" ht="15">
      <c r="A4595" s="334" t="s">
        <v>23056</v>
      </c>
      <c r="B4595" s="334" t="s">
        <v>23057</v>
      </c>
      <c r="C4595" s="218"/>
      <c r="D4595" s="218"/>
      <c r="E4595" s="334" t="s">
        <v>173</v>
      </c>
      <c r="F4595" s="306">
        <f t="shared" si="71"/>
        <v>527.72813099999996</v>
      </c>
      <c r="G4595" s="335">
        <v>12.63</v>
      </c>
    </row>
    <row r="4596" spans="1:7" ht="15">
      <c r="A4596" s="334" t="s">
        <v>7425</v>
      </c>
      <c r="B4596" s="334" t="s">
        <v>7426</v>
      </c>
      <c r="C4596" s="218"/>
      <c r="D4596" s="218"/>
      <c r="E4596" s="334" t="s">
        <v>3584</v>
      </c>
      <c r="F4596" s="306">
        <f t="shared" si="71"/>
        <v>15.459968999999999</v>
      </c>
      <c r="G4596" s="335">
        <v>0.37</v>
      </c>
    </row>
    <row r="4597" spans="1:7" ht="15">
      <c r="A4597" s="334" t="s">
        <v>7427</v>
      </c>
      <c r="B4597" s="334" t="s">
        <v>7428</v>
      </c>
      <c r="C4597" s="218"/>
      <c r="D4597" s="218"/>
      <c r="E4597" s="334" t="s">
        <v>3584</v>
      </c>
      <c r="F4597" s="306">
        <f t="shared" si="71"/>
        <v>20.056175999999997</v>
      </c>
      <c r="G4597" s="335">
        <v>0.48</v>
      </c>
    </row>
    <row r="4598" spans="1:7" ht="15">
      <c r="A4598" s="334" t="s">
        <v>7429</v>
      </c>
      <c r="B4598" s="334" t="s">
        <v>7430</v>
      </c>
      <c r="C4598" s="218"/>
      <c r="D4598" s="218"/>
      <c r="E4598" s="334" t="s">
        <v>3584</v>
      </c>
      <c r="F4598" s="306">
        <f t="shared" si="71"/>
        <v>37.187492999999996</v>
      </c>
      <c r="G4598" s="335">
        <v>0.89</v>
      </c>
    </row>
    <row r="4599" spans="1:7" ht="15">
      <c r="A4599" s="334" t="s">
        <v>7431</v>
      </c>
      <c r="B4599" s="334" t="s">
        <v>7432</v>
      </c>
      <c r="C4599" s="218"/>
      <c r="D4599" s="218"/>
      <c r="E4599" s="334" t="s">
        <v>3584</v>
      </c>
      <c r="F4599" s="306">
        <f t="shared" si="71"/>
        <v>76.046334000000002</v>
      </c>
      <c r="G4599" s="335">
        <v>1.82</v>
      </c>
    </row>
    <row r="4600" spans="1:7" ht="15">
      <c r="A4600" s="334" t="s">
        <v>7433</v>
      </c>
      <c r="B4600" s="334" t="s">
        <v>7434</v>
      </c>
      <c r="C4600" s="218"/>
      <c r="D4600" s="218"/>
      <c r="E4600" s="334" t="s">
        <v>3584</v>
      </c>
      <c r="F4600" s="306">
        <f t="shared" si="71"/>
        <v>43.037210999999999</v>
      </c>
      <c r="G4600" s="335">
        <v>1.03</v>
      </c>
    </row>
    <row r="4601" spans="1:7" ht="15">
      <c r="A4601" s="334" t="s">
        <v>7435</v>
      </c>
      <c r="B4601" s="334" t="s">
        <v>7436</v>
      </c>
      <c r="C4601" s="218"/>
      <c r="D4601" s="218"/>
      <c r="E4601" s="334" t="s">
        <v>3584</v>
      </c>
      <c r="F4601" s="306">
        <f t="shared" si="71"/>
        <v>73.957148999999987</v>
      </c>
      <c r="G4601" s="335">
        <v>1.77</v>
      </c>
    </row>
    <row r="4602" spans="1:7" ht="15">
      <c r="A4602" s="334" t="s">
        <v>7437</v>
      </c>
      <c r="B4602" s="334" t="s">
        <v>7438</v>
      </c>
      <c r="C4602" s="218"/>
      <c r="D4602" s="218"/>
      <c r="E4602" s="334" t="s">
        <v>23447</v>
      </c>
      <c r="F4602" s="306">
        <f t="shared" si="71"/>
        <v>18.802664999999998</v>
      </c>
      <c r="G4602" s="335">
        <v>0.45</v>
      </c>
    </row>
    <row r="4603" spans="1:7" ht="15">
      <c r="A4603" s="334" t="s">
        <v>7439</v>
      </c>
      <c r="B4603" s="334" t="s">
        <v>7440</v>
      </c>
      <c r="C4603" s="218"/>
      <c r="D4603" s="218"/>
      <c r="E4603" s="334" t="s">
        <v>173</v>
      </c>
      <c r="F4603" s="306">
        <f t="shared" si="71"/>
        <v>2.0891850000000001</v>
      </c>
      <c r="G4603" s="335">
        <v>0.05</v>
      </c>
    </row>
    <row r="4604" spans="1:7" ht="15">
      <c r="A4604" s="334" t="s">
        <v>7441</v>
      </c>
      <c r="B4604" s="334" t="s">
        <v>7442</v>
      </c>
      <c r="C4604" s="218"/>
      <c r="D4604" s="218"/>
      <c r="E4604" s="334" t="s">
        <v>173</v>
      </c>
      <c r="F4604" s="306">
        <f t="shared" si="71"/>
        <v>7.5210659999999994</v>
      </c>
      <c r="G4604" s="335">
        <v>0.18</v>
      </c>
    </row>
    <row r="4605" spans="1:7" ht="15">
      <c r="A4605" s="334" t="s">
        <v>7443</v>
      </c>
      <c r="B4605" s="334" t="s">
        <v>7444</v>
      </c>
      <c r="C4605" s="218"/>
      <c r="D4605" s="218"/>
      <c r="E4605" s="334" t="s">
        <v>173</v>
      </c>
      <c r="F4605" s="306">
        <f t="shared" si="71"/>
        <v>3.3426959999999997</v>
      </c>
      <c r="G4605" s="335">
        <v>0.08</v>
      </c>
    </row>
    <row r="4606" spans="1:7" ht="15">
      <c r="A4606" s="334" t="s">
        <v>7445</v>
      </c>
      <c r="B4606" s="334" t="s">
        <v>7446</v>
      </c>
      <c r="C4606" s="218"/>
      <c r="D4606" s="218"/>
      <c r="E4606" s="334" t="s">
        <v>173</v>
      </c>
      <c r="F4606" s="306">
        <f t="shared" si="71"/>
        <v>7.1032289999999998</v>
      </c>
      <c r="G4606" s="335">
        <v>0.17</v>
      </c>
    </row>
    <row r="4607" spans="1:7" ht="15">
      <c r="A4607" s="334" t="s">
        <v>7447</v>
      </c>
      <c r="B4607" s="334" t="s">
        <v>7448</v>
      </c>
      <c r="C4607" s="218"/>
      <c r="D4607" s="218"/>
      <c r="E4607" s="334" t="s">
        <v>173</v>
      </c>
      <c r="F4607" s="306">
        <f t="shared" si="71"/>
        <v>239.00276399999996</v>
      </c>
      <c r="G4607" s="335">
        <v>5.72</v>
      </c>
    </row>
    <row r="4608" spans="1:7" ht="15">
      <c r="A4608" s="334" t="s">
        <v>7449</v>
      </c>
      <c r="B4608" s="334" t="s">
        <v>7450</v>
      </c>
      <c r="C4608" s="218"/>
      <c r="D4608" s="218"/>
      <c r="E4608" s="334" t="s">
        <v>173</v>
      </c>
      <c r="F4608" s="306">
        <f t="shared" si="71"/>
        <v>448.75693799999999</v>
      </c>
      <c r="G4608" s="335">
        <v>10.74</v>
      </c>
    </row>
    <row r="4609" spans="1:7" ht="15">
      <c r="A4609" s="334" t="s">
        <v>7451</v>
      </c>
      <c r="B4609" s="334" t="s">
        <v>7452</v>
      </c>
      <c r="C4609" s="218"/>
      <c r="D4609" s="218"/>
      <c r="E4609" s="334" t="s">
        <v>173</v>
      </c>
      <c r="F4609" s="306">
        <f t="shared" si="71"/>
        <v>1564.799565</v>
      </c>
      <c r="G4609" s="335">
        <v>37.450000000000003</v>
      </c>
    </row>
    <row r="4610" spans="1:7" ht="15">
      <c r="A4610" s="334" t="s">
        <v>7453</v>
      </c>
      <c r="B4610" s="334" t="s">
        <v>7454</v>
      </c>
      <c r="C4610" s="218"/>
      <c r="D4610" s="218"/>
      <c r="E4610" s="334" t="s">
        <v>173</v>
      </c>
      <c r="F4610" s="306">
        <f t="shared" si="71"/>
        <v>2255.9019629999998</v>
      </c>
      <c r="G4610" s="335">
        <v>53.99</v>
      </c>
    </row>
    <row r="4611" spans="1:7" ht="15">
      <c r="A4611" s="334" t="s">
        <v>7455</v>
      </c>
      <c r="B4611" s="334" t="s">
        <v>7456</v>
      </c>
      <c r="C4611" s="218"/>
      <c r="D4611" s="218"/>
      <c r="E4611" s="334" t="s">
        <v>173</v>
      </c>
      <c r="F4611" s="306">
        <f t="shared" si="71"/>
        <v>1.6713479999999998</v>
      </c>
      <c r="G4611" s="335">
        <v>0.04</v>
      </c>
    </row>
    <row r="4612" spans="1:7" ht="15">
      <c r="A4612" s="334" t="s">
        <v>7457</v>
      </c>
      <c r="B4612" s="334" t="s">
        <v>7458</v>
      </c>
      <c r="C4612" s="218"/>
      <c r="D4612" s="218"/>
      <c r="E4612" s="334" t="s">
        <v>173</v>
      </c>
      <c r="F4612" s="306">
        <f t="shared" ref="F4612:F4675" si="72">G4612*$G$1</f>
        <v>4.5962069999999997</v>
      </c>
      <c r="G4612" s="335">
        <v>0.11</v>
      </c>
    </row>
    <row r="4613" spans="1:7" ht="15">
      <c r="A4613" s="334" t="s">
        <v>7459</v>
      </c>
      <c r="B4613" s="334" t="s">
        <v>7460</v>
      </c>
      <c r="C4613" s="218"/>
      <c r="D4613" s="218"/>
      <c r="E4613" s="334" t="s">
        <v>173</v>
      </c>
      <c r="F4613" s="306">
        <f t="shared" si="72"/>
        <v>185.937465</v>
      </c>
      <c r="G4613" s="335">
        <v>4.45</v>
      </c>
    </row>
    <row r="4614" spans="1:7" ht="15">
      <c r="A4614" s="334" t="s">
        <v>7461</v>
      </c>
      <c r="B4614" s="334" t="s">
        <v>7462</v>
      </c>
      <c r="C4614" s="218"/>
      <c r="D4614" s="218"/>
      <c r="E4614" s="334" t="s">
        <v>173</v>
      </c>
      <c r="F4614" s="306">
        <f t="shared" si="72"/>
        <v>1497.945645</v>
      </c>
      <c r="G4614" s="335">
        <v>35.85</v>
      </c>
    </row>
    <row r="4615" spans="1:7" ht="15">
      <c r="A4615" s="334" t="s">
        <v>7463</v>
      </c>
      <c r="B4615" s="334" t="s">
        <v>7464</v>
      </c>
      <c r="C4615" s="218"/>
      <c r="D4615" s="218"/>
      <c r="E4615" s="334" t="s">
        <v>173</v>
      </c>
      <c r="F4615" s="306">
        <f t="shared" si="72"/>
        <v>7.5210659999999994</v>
      </c>
      <c r="G4615" s="335">
        <v>0.18</v>
      </c>
    </row>
    <row r="4616" spans="1:7" ht="15">
      <c r="A4616" s="334" t="s">
        <v>7465</v>
      </c>
      <c r="B4616" s="334" t="s">
        <v>7466</v>
      </c>
      <c r="C4616" s="218"/>
      <c r="D4616" s="218"/>
      <c r="E4616" s="334" t="s">
        <v>173</v>
      </c>
      <c r="F4616" s="306">
        <f t="shared" si="72"/>
        <v>66.853920000000002</v>
      </c>
      <c r="G4616" s="335">
        <v>1.6</v>
      </c>
    </row>
    <row r="4617" spans="1:7" ht="15">
      <c r="A4617" s="334" t="s">
        <v>7467</v>
      </c>
      <c r="B4617" s="334" t="s">
        <v>7468</v>
      </c>
      <c r="C4617" s="218"/>
      <c r="D4617" s="218"/>
      <c r="E4617" s="334" t="s">
        <v>173</v>
      </c>
      <c r="F4617" s="306">
        <f t="shared" si="72"/>
        <v>2.0891850000000001</v>
      </c>
      <c r="G4617" s="335">
        <v>0.05</v>
      </c>
    </row>
    <row r="4618" spans="1:7" ht="15">
      <c r="A4618" s="334" t="s">
        <v>7469</v>
      </c>
      <c r="B4618" s="334" t="s">
        <v>7470</v>
      </c>
      <c r="C4618" s="218"/>
      <c r="D4618" s="218"/>
      <c r="E4618" s="334" t="s">
        <v>173</v>
      </c>
      <c r="F4618" s="306">
        <f t="shared" si="72"/>
        <v>2.0891850000000001</v>
      </c>
      <c r="G4618" s="335">
        <v>0.05</v>
      </c>
    </row>
    <row r="4619" spans="1:7" ht="15">
      <c r="A4619" s="334" t="s">
        <v>23058</v>
      </c>
      <c r="B4619" s="334" t="s">
        <v>23059</v>
      </c>
      <c r="C4619" s="218"/>
      <c r="D4619" s="218"/>
      <c r="E4619" s="334" t="s">
        <v>173</v>
      </c>
      <c r="F4619" s="306">
        <f t="shared" si="72"/>
        <v>1431.9273989999999</v>
      </c>
      <c r="G4619" s="335">
        <v>34.270000000000003</v>
      </c>
    </row>
    <row r="4620" spans="1:7" ht="15">
      <c r="A4620" s="334" t="s">
        <v>23060</v>
      </c>
      <c r="B4620" s="334" t="s">
        <v>23061</v>
      </c>
      <c r="C4620" s="218"/>
      <c r="D4620" s="218"/>
      <c r="E4620" s="334" t="s">
        <v>173</v>
      </c>
      <c r="F4620" s="306">
        <f t="shared" si="72"/>
        <v>4418.2084379999997</v>
      </c>
      <c r="G4620" s="335">
        <v>105.74</v>
      </c>
    </row>
    <row r="4621" spans="1:7" ht="15">
      <c r="A4621" s="334" t="s">
        <v>23062</v>
      </c>
      <c r="B4621" s="334" t="s">
        <v>23063</v>
      </c>
      <c r="C4621" s="218"/>
      <c r="D4621" s="218"/>
      <c r="E4621" s="334" t="s">
        <v>173</v>
      </c>
      <c r="F4621" s="306">
        <f t="shared" si="72"/>
        <v>4309.5708179999992</v>
      </c>
      <c r="G4621" s="335">
        <v>103.14</v>
      </c>
    </row>
    <row r="4622" spans="1:7" ht="15">
      <c r="A4622" s="334" t="s">
        <v>23064</v>
      </c>
      <c r="B4622" s="334" t="s">
        <v>23065</v>
      </c>
      <c r="C4622" s="218"/>
      <c r="D4622" s="218"/>
      <c r="E4622" s="334" t="s">
        <v>173</v>
      </c>
      <c r="F4622" s="306">
        <f t="shared" si="72"/>
        <v>6118.8050279999998</v>
      </c>
      <c r="G4622" s="335">
        <v>146.44</v>
      </c>
    </row>
    <row r="4623" spans="1:7" ht="15">
      <c r="A4623" s="334" t="s">
        <v>10991</v>
      </c>
      <c r="B4623" s="334" t="s">
        <v>10992</v>
      </c>
      <c r="C4623" s="218"/>
      <c r="D4623" s="218"/>
      <c r="E4623" s="334" t="s">
        <v>173</v>
      </c>
      <c r="F4623" s="306">
        <f t="shared" si="72"/>
        <v>962.27861099999996</v>
      </c>
      <c r="G4623" s="335">
        <v>23.03</v>
      </c>
    </row>
    <row r="4624" spans="1:7" ht="15">
      <c r="A4624" s="334" t="s">
        <v>10993</v>
      </c>
      <c r="B4624" s="334" t="s">
        <v>10994</v>
      </c>
      <c r="C4624" s="218"/>
      <c r="D4624" s="218"/>
      <c r="E4624" s="334" t="s">
        <v>173</v>
      </c>
      <c r="F4624" s="306">
        <f t="shared" si="72"/>
        <v>962.27861099999996</v>
      </c>
      <c r="G4624" s="335">
        <v>23.03</v>
      </c>
    </row>
    <row r="4625" spans="1:7" ht="15">
      <c r="A4625" s="334" t="s">
        <v>10995</v>
      </c>
      <c r="B4625" s="334" t="s">
        <v>10996</v>
      </c>
      <c r="C4625" s="218"/>
      <c r="D4625" s="218"/>
      <c r="E4625" s="334" t="s">
        <v>173</v>
      </c>
      <c r="F4625" s="306">
        <f t="shared" si="72"/>
        <v>962.27861099999996</v>
      </c>
      <c r="G4625" s="335">
        <v>23.03</v>
      </c>
    </row>
    <row r="4626" spans="1:7" ht="15">
      <c r="A4626" s="334" t="s">
        <v>10997</v>
      </c>
      <c r="B4626" s="334" t="s">
        <v>10998</v>
      </c>
      <c r="C4626" s="218"/>
      <c r="D4626" s="218"/>
      <c r="E4626" s="334" t="s">
        <v>173</v>
      </c>
      <c r="F4626" s="306">
        <f t="shared" si="72"/>
        <v>962.27861099999996</v>
      </c>
      <c r="G4626" s="335">
        <v>23.03</v>
      </c>
    </row>
    <row r="4627" spans="1:7" ht="15">
      <c r="A4627" s="334" t="s">
        <v>10999</v>
      </c>
      <c r="B4627" s="334" t="s">
        <v>11000</v>
      </c>
      <c r="C4627" s="218"/>
      <c r="D4627" s="218"/>
      <c r="E4627" s="334" t="s">
        <v>173</v>
      </c>
      <c r="F4627" s="306">
        <f t="shared" si="72"/>
        <v>962.27861099999996</v>
      </c>
      <c r="G4627" s="335">
        <v>23.03</v>
      </c>
    </row>
    <row r="4628" spans="1:7" ht="15">
      <c r="A4628" s="334" t="s">
        <v>11001</v>
      </c>
      <c r="B4628" s="334" t="s">
        <v>11002</v>
      </c>
      <c r="C4628" s="218"/>
      <c r="D4628" s="218"/>
      <c r="E4628" s="334" t="s">
        <v>173</v>
      </c>
      <c r="F4628" s="306">
        <f t="shared" si="72"/>
        <v>962.27861099999996</v>
      </c>
      <c r="G4628" s="335">
        <v>23.03</v>
      </c>
    </row>
    <row r="4629" spans="1:7" ht="15">
      <c r="A4629" s="334" t="s">
        <v>11003</v>
      </c>
      <c r="B4629" s="334" t="s">
        <v>11004</v>
      </c>
      <c r="C4629" s="218"/>
      <c r="D4629" s="218"/>
      <c r="E4629" s="334" t="s">
        <v>173</v>
      </c>
      <c r="F4629" s="306">
        <f t="shared" si="72"/>
        <v>962.27861099999996</v>
      </c>
      <c r="G4629" s="335">
        <v>23.03</v>
      </c>
    </row>
    <row r="4630" spans="1:7" ht="15">
      <c r="A4630" s="334" t="s">
        <v>11005</v>
      </c>
      <c r="B4630" s="334" t="s">
        <v>11006</v>
      </c>
      <c r="C4630" s="218"/>
      <c r="D4630" s="218"/>
      <c r="E4630" s="334" t="s">
        <v>173</v>
      </c>
      <c r="F4630" s="306">
        <f t="shared" si="72"/>
        <v>962.27861099999996</v>
      </c>
      <c r="G4630" s="335">
        <v>23.03</v>
      </c>
    </row>
    <row r="4631" spans="1:7" ht="15">
      <c r="A4631" s="334" t="s">
        <v>11007</v>
      </c>
      <c r="B4631" s="334" t="s">
        <v>23066</v>
      </c>
      <c r="C4631" s="218"/>
      <c r="D4631" s="218"/>
      <c r="E4631" s="334" t="s">
        <v>173</v>
      </c>
      <c r="F4631" s="306">
        <f t="shared" si="72"/>
        <v>962.27861099999996</v>
      </c>
      <c r="G4631" s="335">
        <v>23.03</v>
      </c>
    </row>
    <row r="4632" spans="1:7" ht="15">
      <c r="A4632" s="334" t="s">
        <v>11009</v>
      </c>
      <c r="B4632" s="334" t="s">
        <v>11010</v>
      </c>
      <c r="C4632" s="218"/>
      <c r="D4632" s="218"/>
      <c r="E4632" s="334" t="s">
        <v>173</v>
      </c>
      <c r="F4632" s="306">
        <f t="shared" si="72"/>
        <v>962.27861099999996</v>
      </c>
      <c r="G4632" s="335">
        <v>23.03</v>
      </c>
    </row>
    <row r="4633" spans="1:7" ht="15">
      <c r="A4633" s="334" t="s">
        <v>11011</v>
      </c>
      <c r="B4633" s="334" t="s">
        <v>11012</v>
      </c>
      <c r="C4633" s="218"/>
      <c r="D4633" s="218"/>
      <c r="E4633" s="334" t="s">
        <v>173</v>
      </c>
      <c r="F4633" s="306">
        <f t="shared" si="72"/>
        <v>962.27861099999996</v>
      </c>
      <c r="G4633" s="335">
        <v>23.03</v>
      </c>
    </row>
    <row r="4634" spans="1:7" ht="15">
      <c r="A4634" s="334" t="s">
        <v>11013</v>
      </c>
      <c r="B4634" s="334" t="s">
        <v>11014</v>
      </c>
      <c r="C4634" s="218"/>
      <c r="D4634" s="218"/>
      <c r="E4634" s="334" t="s">
        <v>173</v>
      </c>
      <c r="F4634" s="306">
        <f t="shared" si="72"/>
        <v>962.27861099999996</v>
      </c>
      <c r="G4634" s="335">
        <v>23.03</v>
      </c>
    </row>
    <row r="4635" spans="1:7" ht="15">
      <c r="A4635" s="334" t="s">
        <v>11015</v>
      </c>
      <c r="B4635" s="334" t="s">
        <v>11016</v>
      </c>
      <c r="C4635" s="218"/>
      <c r="D4635" s="218"/>
      <c r="E4635" s="334" t="s">
        <v>173</v>
      </c>
      <c r="F4635" s="306">
        <f t="shared" si="72"/>
        <v>962.27861099999996</v>
      </c>
      <c r="G4635" s="335">
        <v>23.03</v>
      </c>
    </row>
    <row r="4636" spans="1:7" ht="15">
      <c r="A4636" s="334" t="s">
        <v>11017</v>
      </c>
      <c r="B4636" s="334" t="s">
        <v>11018</v>
      </c>
      <c r="C4636" s="218"/>
      <c r="D4636" s="218"/>
      <c r="E4636" s="334" t="s">
        <v>173</v>
      </c>
      <c r="F4636" s="306">
        <f t="shared" si="72"/>
        <v>962.27861099999996</v>
      </c>
      <c r="G4636" s="335">
        <v>23.03</v>
      </c>
    </row>
    <row r="4637" spans="1:7" ht="15">
      <c r="A4637" s="334" t="s">
        <v>11019</v>
      </c>
      <c r="B4637" s="334" t="s">
        <v>11020</v>
      </c>
      <c r="C4637" s="218"/>
      <c r="D4637" s="218"/>
      <c r="E4637" s="334" t="s">
        <v>173</v>
      </c>
      <c r="F4637" s="306">
        <f t="shared" si="72"/>
        <v>962.27861099999996</v>
      </c>
      <c r="G4637" s="335">
        <v>23.03</v>
      </c>
    </row>
    <row r="4638" spans="1:7" ht="15">
      <c r="A4638" s="334" t="s">
        <v>11021</v>
      </c>
      <c r="B4638" s="334" t="s">
        <v>11022</v>
      </c>
      <c r="C4638" s="218"/>
      <c r="D4638" s="218"/>
      <c r="E4638" s="334" t="s">
        <v>173</v>
      </c>
      <c r="F4638" s="306">
        <f t="shared" si="72"/>
        <v>962.27861099999996</v>
      </c>
      <c r="G4638" s="335">
        <v>23.03</v>
      </c>
    </row>
    <row r="4639" spans="1:7" ht="15">
      <c r="A4639" s="334" t="s">
        <v>11023</v>
      </c>
      <c r="B4639" s="334" t="s">
        <v>11024</v>
      </c>
      <c r="C4639" s="218"/>
      <c r="D4639" s="218"/>
      <c r="E4639" s="334" t="s">
        <v>173</v>
      </c>
      <c r="F4639" s="306">
        <f t="shared" si="72"/>
        <v>962.27861099999996</v>
      </c>
      <c r="G4639" s="335">
        <v>23.03</v>
      </c>
    </row>
    <row r="4640" spans="1:7" ht="15">
      <c r="A4640" s="334" t="s">
        <v>7471</v>
      </c>
      <c r="B4640" s="334" t="s">
        <v>7472</v>
      </c>
      <c r="C4640" s="218"/>
      <c r="D4640" s="218"/>
      <c r="E4640" s="334" t="s">
        <v>1677</v>
      </c>
      <c r="F4640" s="306">
        <f t="shared" si="72"/>
        <v>318.80963099999997</v>
      </c>
      <c r="G4640" s="335">
        <v>7.63</v>
      </c>
    </row>
    <row r="4641" spans="1:7" ht="15">
      <c r="A4641" s="334" t="s">
        <v>7473</v>
      </c>
      <c r="B4641" s="334" t="s">
        <v>7474</v>
      </c>
      <c r="C4641" s="218"/>
      <c r="D4641" s="218"/>
      <c r="E4641" s="334" t="s">
        <v>1677</v>
      </c>
      <c r="F4641" s="306">
        <f t="shared" si="72"/>
        <v>482.18389799999994</v>
      </c>
      <c r="G4641" s="335">
        <v>11.54</v>
      </c>
    </row>
    <row r="4642" spans="1:7" ht="15">
      <c r="A4642" s="334" t="s">
        <v>7475</v>
      </c>
      <c r="B4642" s="334" t="s">
        <v>7476</v>
      </c>
      <c r="C4642" s="218"/>
      <c r="D4642" s="218"/>
      <c r="E4642" s="334" t="s">
        <v>1677</v>
      </c>
      <c r="F4642" s="306">
        <f t="shared" si="72"/>
        <v>769.23791699999992</v>
      </c>
      <c r="G4642" s="335">
        <v>18.41</v>
      </c>
    </row>
    <row r="4643" spans="1:7" ht="15">
      <c r="A4643" s="334" t="s">
        <v>7477</v>
      </c>
      <c r="B4643" s="334" t="s">
        <v>7478</v>
      </c>
      <c r="C4643" s="218"/>
      <c r="D4643" s="218"/>
      <c r="E4643" s="334" t="s">
        <v>1677</v>
      </c>
      <c r="F4643" s="306">
        <f t="shared" si="72"/>
        <v>643.05114299999991</v>
      </c>
      <c r="G4643" s="335">
        <v>15.39</v>
      </c>
    </row>
    <row r="4644" spans="1:7" ht="15">
      <c r="A4644" s="334" t="s">
        <v>7479</v>
      </c>
      <c r="B4644" s="334" t="s">
        <v>7480</v>
      </c>
      <c r="C4644" s="218"/>
      <c r="D4644" s="218"/>
      <c r="E4644" s="334" t="s">
        <v>173</v>
      </c>
      <c r="F4644" s="306">
        <f t="shared" si="72"/>
        <v>1334.5713779999999</v>
      </c>
      <c r="G4644" s="335">
        <v>31.94</v>
      </c>
    </row>
    <row r="4645" spans="1:7" ht="15">
      <c r="A4645" s="334" t="s">
        <v>7481</v>
      </c>
      <c r="B4645" s="334" t="s">
        <v>7482</v>
      </c>
      <c r="C4645" s="218"/>
      <c r="D4645" s="218"/>
      <c r="E4645" s="334" t="s">
        <v>173</v>
      </c>
      <c r="F4645" s="306">
        <f t="shared" si="72"/>
        <v>658.51111199999991</v>
      </c>
      <c r="G4645" s="335">
        <v>15.76</v>
      </c>
    </row>
    <row r="4646" spans="1:7" ht="15">
      <c r="A4646" s="334" t="s">
        <v>7483</v>
      </c>
      <c r="B4646" s="334" t="s">
        <v>23067</v>
      </c>
      <c r="C4646" s="218"/>
      <c r="D4646" s="218"/>
      <c r="E4646" s="334" t="s">
        <v>173</v>
      </c>
      <c r="F4646" s="306">
        <f t="shared" si="72"/>
        <v>144.57160199999998</v>
      </c>
      <c r="G4646" s="335">
        <v>3.46</v>
      </c>
    </row>
    <row r="4647" spans="1:7" ht="15">
      <c r="A4647" s="334" t="s">
        <v>7484</v>
      </c>
      <c r="B4647" s="334" t="s">
        <v>23068</v>
      </c>
      <c r="C4647" s="218"/>
      <c r="D4647" s="218"/>
      <c r="E4647" s="334" t="s">
        <v>173</v>
      </c>
      <c r="F4647" s="306">
        <f t="shared" si="72"/>
        <v>144.57160199999998</v>
      </c>
      <c r="G4647" s="335">
        <v>3.46</v>
      </c>
    </row>
    <row r="4648" spans="1:7" ht="15">
      <c r="A4648" s="334" t="s">
        <v>7485</v>
      </c>
      <c r="B4648" s="334" t="s">
        <v>7486</v>
      </c>
      <c r="C4648" s="218"/>
      <c r="D4648" s="218"/>
      <c r="E4648" s="334" t="s">
        <v>173</v>
      </c>
      <c r="F4648" s="306">
        <f t="shared" si="72"/>
        <v>268.25135399999999</v>
      </c>
      <c r="G4648" s="335">
        <v>6.42</v>
      </c>
    </row>
    <row r="4649" spans="1:7" ht="15">
      <c r="A4649" s="334" t="s">
        <v>7487</v>
      </c>
      <c r="B4649" s="334" t="s">
        <v>7488</v>
      </c>
      <c r="C4649" s="218"/>
      <c r="D4649" s="218"/>
      <c r="E4649" s="334" t="s">
        <v>173</v>
      </c>
      <c r="F4649" s="306">
        <f t="shared" si="72"/>
        <v>8255.6234459999996</v>
      </c>
      <c r="G4649" s="335">
        <v>197.58</v>
      </c>
    </row>
    <row r="4650" spans="1:7" ht="15">
      <c r="A4650" s="334" t="s">
        <v>7489</v>
      </c>
      <c r="B4650" s="334" t="s">
        <v>23069</v>
      </c>
      <c r="C4650" s="218"/>
      <c r="D4650" s="218"/>
      <c r="E4650" s="334" t="s">
        <v>173</v>
      </c>
      <c r="F4650" s="306">
        <f t="shared" si="72"/>
        <v>82.731725999999995</v>
      </c>
      <c r="G4650" s="335">
        <v>1.98</v>
      </c>
    </row>
    <row r="4651" spans="1:7" ht="15">
      <c r="A4651" s="334" t="s">
        <v>7490</v>
      </c>
      <c r="B4651" s="334" t="s">
        <v>23070</v>
      </c>
      <c r="C4651" s="218"/>
      <c r="D4651" s="218"/>
      <c r="E4651" s="334" t="s">
        <v>173</v>
      </c>
      <c r="F4651" s="306">
        <f t="shared" si="72"/>
        <v>90.252791999999999</v>
      </c>
      <c r="G4651" s="335">
        <v>2.16</v>
      </c>
    </row>
    <row r="4652" spans="1:7" ht="15">
      <c r="A4652" s="334" t="s">
        <v>7491</v>
      </c>
      <c r="B4652" s="334" t="s">
        <v>7492</v>
      </c>
      <c r="C4652" s="218"/>
      <c r="D4652" s="218"/>
      <c r="E4652" s="334" t="s">
        <v>173</v>
      </c>
      <c r="F4652" s="306">
        <f t="shared" si="72"/>
        <v>94.013324999999995</v>
      </c>
      <c r="G4652" s="335">
        <v>2.25</v>
      </c>
    </row>
    <row r="4653" spans="1:7" ht="15">
      <c r="A4653" s="334" t="s">
        <v>7493</v>
      </c>
      <c r="B4653" s="334" t="s">
        <v>23071</v>
      </c>
      <c r="C4653" s="218"/>
      <c r="D4653" s="218"/>
      <c r="E4653" s="334" t="s">
        <v>173</v>
      </c>
      <c r="F4653" s="306">
        <f t="shared" si="72"/>
        <v>96.520346999999987</v>
      </c>
      <c r="G4653" s="335">
        <v>2.31</v>
      </c>
    </row>
    <row r="4654" spans="1:7" ht="15">
      <c r="A4654" s="334" t="s">
        <v>7494</v>
      </c>
      <c r="B4654" s="334" t="s">
        <v>7495</v>
      </c>
      <c r="C4654" s="218"/>
      <c r="D4654" s="218"/>
      <c r="E4654" s="334" t="s">
        <v>173</v>
      </c>
      <c r="F4654" s="306">
        <f t="shared" si="72"/>
        <v>101.534391</v>
      </c>
      <c r="G4654" s="335">
        <v>2.4300000000000002</v>
      </c>
    </row>
    <row r="4655" spans="1:7" ht="15">
      <c r="A4655" s="334" t="s">
        <v>7496</v>
      </c>
      <c r="B4655" s="334" t="s">
        <v>23072</v>
      </c>
      <c r="C4655" s="218"/>
      <c r="D4655" s="218"/>
      <c r="E4655" s="334" t="s">
        <v>173</v>
      </c>
      <c r="F4655" s="306">
        <f t="shared" si="72"/>
        <v>106.13059799999999</v>
      </c>
      <c r="G4655" s="335">
        <v>2.54</v>
      </c>
    </row>
    <row r="4656" spans="1:7" ht="15">
      <c r="A4656" s="334" t="s">
        <v>7497</v>
      </c>
      <c r="B4656" s="334" t="s">
        <v>23073</v>
      </c>
      <c r="C4656" s="218"/>
      <c r="D4656" s="218"/>
      <c r="E4656" s="334" t="s">
        <v>173</v>
      </c>
      <c r="F4656" s="306">
        <f t="shared" si="72"/>
        <v>104.87708699999997</v>
      </c>
      <c r="G4656" s="335">
        <v>2.5099999999999998</v>
      </c>
    </row>
    <row r="4657" spans="1:7" ht="15">
      <c r="A4657" s="334" t="s">
        <v>7498</v>
      </c>
      <c r="B4657" s="334" t="s">
        <v>7499</v>
      </c>
      <c r="C4657" s="218"/>
      <c r="D4657" s="218"/>
      <c r="E4657" s="334" t="s">
        <v>173</v>
      </c>
      <c r="F4657" s="306">
        <f t="shared" si="72"/>
        <v>46.379907000000003</v>
      </c>
      <c r="G4657" s="335">
        <v>1.1100000000000001</v>
      </c>
    </row>
    <row r="4658" spans="1:7" ht="15">
      <c r="A4658" s="334" t="s">
        <v>7500</v>
      </c>
      <c r="B4658" s="334" t="s">
        <v>23074</v>
      </c>
      <c r="C4658" s="218"/>
      <c r="D4658" s="218"/>
      <c r="E4658" s="334" t="s">
        <v>173</v>
      </c>
      <c r="F4658" s="306">
        <f t="shared" si="72"/>
        <v>211.00768499999998</v>
      </c>
      <c r="G4658" s="335">
        <v>5.05</v>
      </c>
    </row>
    <row r="4659" spans="1:7" ht="15">
      <c r="A4659" s="334" t="s">
        <v>7501</v>
      </c>
      <c r="B4659" s="334" t="s">
        <v>23075</v>
      </c>
      <c r="C4659" s="218"/>
      <c r="D4659" s="218"/>
      <c r="E4659" s="334" t="s">
        <v>173</v>
      </c>
      <c r="F4659" s="306">
        <f t="shared" si="72"/>
        <v>251.12003699999997</v>
      </c>
      <c r="G4659" s="335">
        <v>6.01</v>
      </c>
    </row>
    <row r="4660" spans="1:7" ht="15">
      <c r="A4660" s="334" t="s">
        <v>7502</v>
      </c>
      <c r="B4660" s="334" t="s">
        <v>23076</v>
      </c>
      <c r="C4660" s="218"/>
      <c r="D4660" s="218"/>
      <c r="E4660" s="334" t="s">
        <v>173</v>
      </c>
      <c r="F4660" s="306">
        <f t="shared" si="72"/>
        <v>243.59897099999998</v>
      </c>
      <c r="G4660" s="335">
        <v>5.83</v>
      </c>
    </row>
    <row r="4661" spans="1:7" ht="15">
      <c r="A4661" s="334" t="s">
        <v>7503</v>
      </c>
      <c r="B4661" s="334" t="s">
        <v>7504</v>
      </c>
      <c r="C4661" s="218"/>
      <c r="D4661" s="218"/>
      <c r="E4661" s="334" t="s">
        <v>173</v>
      </c>
      <c r="F4661" s="306">
        <f t="shared" si="72"/>
        <v>454.18881899999991</v>
      </c>
      <c r="G4661" s="335">
        <v>10.87</v>
      </c>
    </row>
    <row r="4662" spans="1:7" ht="15">
      <c r="A4662" s="334" t="s">
        <v>7505</v>
      </c>
      <c r="B4662" s="334" t="s">
        <v>7506</v>
      </c>
      <c r="C4662" s="218"/>
      <c r="D4662" s="218"/>
      <c r="E4662" s="334" t="s">
        <v>173</v>
      </c>
      <c r="F4662" s="306">
        <f t="shared" si="72"/>
        <v>119.919219</v>
      </c>
      <c r="G4662" s="335">
        <v>2.87</v>
      </c>
    </row>
    <row r="4663" spans="1:7" ht="15">
      <c r="A4663" s="334" t="s">
        <v>7507</v>
      </c>
      <c r="B4663" s="334" t="s">
        <v>23077</v>
      </c>
      <c r="C4663" s="218"/>
      <c r="D4663" s="218"/>
      <c r="E4663" s="334" t="s">
        <v>173</v>
      </c>
      <c r="F4663" s="306">
        <f t="shared" si="72"/>
        <v>119.919219</v>
      </c>
      <c r="G4663" s="335">
        <v>2.87</v>
      </c>
    </row>
    <row r="4664" spans="1:7" ht="15">
      <c r="A4664" s="334" t="s">
        <v>7508</v>
      </c>
      <c r="B4664" s="334" t="s">
        <v>7509</v>
      </c>
      <c r="C4664" s="218"/>
      <c r="D4664" s="218"/>
      <c r="E4664" s="334" t="s">
        <v>173</v>
      </c>
      <c r="F4664" s="306">
        <f t="shared" si="72"/>
        <v>175.90937699999998</v>
      </c>
      <c r="G4664" s="335">
        <v>4.21</v>
      </c>
    </row>
    <row r="4665" spans="1:7" ht="15">
      <c r="A4665" s="334" t="s">
        <v>7510</v>
      </c>
      <c r="B4665" s="334" t="s">
        <v>7511</v>
      </c>
      <c r="C4665" s="218"/>
      <c r="D4665" s="218"/>
      <c r="E4665" s="334" t="s">
        <v>173</v>
      </c>
      <c r="F4665" s="306">
        <f t="shared" si="72"/>
        <v>184.26611699999998</v>
      </c>
      <c r="G4665" s="335">
        <v>4.41</v>
      </c>
    </row>
    <row r="4666" spans="1:7" ht="15">
      <c r="A4666" s="334" t="s">
        <v>7512</v>
      </c>
      <c r="B4666" s="334" t="s">
        <v>23078</v>
      </c>
      <c r="C4666" s="218"/>
      <c r="D4666" s="218"/>
      <c r="E4666" s="334" t="s">
        <v>173</v>
      </c>
      <c r="F4666" s="306">
        <f t="shared" si="72"/>
        <v>257.80542899999995</v>
      </c>
      <c r="G4666" s="335">
        <v>6.17</v>
      </c>
    </row>
    <row r="4667" spans="1:7" ht="15">
      <c r="A4667" s="334" t="s">
        <v>7513</v>
      </c>
      <c r="B4667" s="334" t="s">
        <v>23079</v>
      </c>
      <c r="C4667" s="218"/>
      <c r="D4667" s="218"/>
      <c r="E4667" s="334" t="s">
        <v>173</v>
      </c>
      <c r="F4667" s="306">
        <f t="shared" si="72"/>
        <v>484.27308299999993</v>
      </c>
      <c r="G4667" s="335">
        <v>11.59</v>
      </c>
    </row>
    <row r="4668" spans="1:7" ht="15">
      <c r="A4668" s="334" t="s">
        <v>7514</v>
      </c>
      <c r="B4668" s="334" t="s">
        <v>23080</v>
      </c>
      <c r="C4668" s="218"/>
      <c r="D4668" s="218"/>
      <c r="E4668" s="334" t="s">
        <v>173</v>
      </c>
      <c r="F4668" s="306">
        <f t="shared" si="72"/>
        <v>257.80542899999995</v>
      </c>
      <c r="G4668" s="335">
        <v>6.17</v>
      </c>
    </row>
    <row r="4669" spans="1:7" ht="15">
      <c r="A4669" s="334" t="s">
        <v>7515</v>
      </c>
      <c r="B4669" s="334" t="s">
        <v>23081</v>
      </c>
      <c r="C4669" s="218"/>
      <c r="D4669" s="218"/>
      <c r="E4669" s="334" t="s">
        <v>173</v>
      </c>
      <c r="F4669" s="306">
        <f t="shared" si="72"/>
        <v>484.27308299999993</v>
      </c>
      <c r="G4669" s="335">
        <v>11.59</v>
      </c>
    </row>
    <row r="4670" spans="1:7" ht="15">
      <c r="A4670" s="334" t="s">
        <v>7516</v>
      </c>
      <c r="B4670" s="334" t="s">
        <v>23082</v>
      </c>
      <c r="C4670" s="218"/>
      <c r="D4670" s="218"/>
      <c r="E4670" s="334" t="s">
        <v>173</v>
      </c>
      <c r="F4670" s="306">
        <f t="shared" si="72"/>
        <v>115.32301199999998</v>
      </c>
      <c r="G4670" s="335">
        <v>2.76</v>
      </c>
    </row>
    <row r="4671" spans="1:7" ht="15">
      <c r="A4671" s="334" t="s">
        <v>7517</v>
      </c>
      <c r="B4671" s="334" t="s">
        <v>7518</v>
      </c>
      <c r="C4671" s="218"/>
      <c r="D4671" s="218"/>
      <c r="E4671" s="334" t="s">
        <v>173</v>
      </c>
      <c r="F4671" s="306">
        <f t="shared" si="72"/>
        <v>428.28292499999998</v>
      </c>
      <c r="G4671" s="335">
        <v>10.25</v>
      </c>
    </row>
    <row r="4672" spans="1:7" ht="15">
      <c r="A4672" s="334" t="s">
        <v>7519</v>
      </c>
      <c r="B4672" s="334" t="s">
        <v>7520</v>
      </c>
      <c r="C4672" s="218"/>
      <c r="D4672" s="218"/>
      <c r="E4672" s="334" t="s">
        <v>173</v>
      </c>
      <c r="F4672" s="306">
        <f t="shared" si="72"/>
        <v>428.28292499999998</v>
      </c>
      <c r="G4672" s="335">
        <v>10.25</v>
      </c>
    </row>
    <row r="4673" spans="1:7" ht="15">
      <c r="A4673" s="334" t="s">
        <v>7521</v>
      </c>
      <c r="B4673" s="334" t="s">
        <v>7522</v>
      </c>
      <c r="C4673" s="218"/>
      <c r="D4673" s="218"/>
      <c r="E4673" s="334" t="s">
        <v>173</v>
      </c>
      <c r="F4673" s="306">
        <f t="shared" si="72"/>
        <v>202.65094499999998</v>
      </c>
      <c r="G4673" s="335">
        <v>4.8499999999999996</v>
      </c>
    </row>
    <row r="4674" spans="1:7" ht="15">
      <c r="A4674" s="334" t="s">
        <v>7523</v>
      </c>
      <c r="B4674" s="334" t="s">
        <v>7524</v>
      </c>
      <c r="C4674" s="218"/>
      <c r="D4674" s="218"/>
      <c r="E4674" s="334" t="s">
        <v>173</v>
      </c>
      <c r="F4674" s="306">
        <f t="shared" si="72"/>
        <v>224.378469</v>
      </c>
      <c r="G4674" s="335">
        <v>5.37</v>
      </c>
    </row>
    <row r="4675" spans="1:7" ht="15">
      <c r="A4675" s="334" t="s">
        <v>7525</v>
      </c>
      <c r="B4675" s="334" t="s">
        <v>7526</v>
      </c>
      <c r="C4675" s="218"/>
      <c r="D4675" s="218"/>
      <c r="E4675" s="334" t="s">
        <v>173</v>
      </c>
      <c r="F4675" s="306">
        <f t="shared" si="72"/>
        <v>224.378469</v>
      </c>
      <c r="G4675" s="335">
        <v>5.37</v>
      </c>
    </row>
    <row r="4676" spans="1:7" ht="15">
      <c r="A4676" s="334" t="s">
        <v>7527</v>
      </c>
      <c r="B4676" s="334" t="s">
        <v>7528</v>
      </c>
      <c r="C4676" s="218"/>
      <c r="D4676" s="218"/>
      <c r="E4676" s="334" t="s">
        <v>173</v>
      </c>
      <c r="F4676" s="306">
        <f t="shared" ref="F4676:F4739" si="73">G4676*$G$1</f>
        <v>224.378469</v>
      </c>
      <c r="G4676" s="335">
        <v>5.37</v>
      </c>
    </row>
    <row r="4677" spans="1:7" ht="15">
      <c r="A4677" s="334" t="s">
        <v>7529</v>
      </c>
      <c r="B4677" s="334" t="s">
        <v>7530</v>
      </c>
      <c r="C4677" s="218"/>
      <c r="D4677" s="218"/>
      <c r="E4677" s="334" t="s">
        <v>173</v>
      </c>
      <c r="F4677" s="306">
        <f t="shared" si="73"/>
        <v>224.378469</v>
      </c>
      <c r="G4677" s="335">
        <v>5.37</v>
      </c>
    </row>
    <row r="4678" spans="1:7" ht="15">
      <c r="A4678" s="334" t="s">
        <v>7531</v>
      </c>
      <c r="B4678" s="334" t="s">
        <v>7532</v>
      </c>
      <c r="C4678" s="218"/>
      <c r="D4678" s="218"/>
      <c r="E4678" s="334" t="s">
        <v>173</v>
      </c>
      <c r="F4678" s="306">
        <f t="shared" si="73"/>
        <v>224.378469</v>
      </c>
      <c r="G4678" s="335">
        <v>5.37</v>
      </c>
    </row>
    <row r="4679" spans="1:7" ht="15">
      <c r="A4679" s="334" t="s">
        <v>7533</v>
      </c>
      <c r="B4679" s="334" t="s">
        <v>7534</v>
      </c>
      <c r="C4679" s="218"/>
      <c r="D4679" s="218"/>
      <c r="E4679" s="334" t="s">
        <v>173</v>
      </c>
      <c r="F4679" s="306">
        <f t="shared" si="73"/>
        <v>224.378469</v>
      </c>
      <c r="G4679" s="335">
        <v>5.37</v>
      </c>
    </row>
    <row r="4680" spans="1:7" ht="15">
      <c r="A4680" s="334" t="s">
        <v>7535</v>
      </c>
      <c r="B4680" s="334" t="s">
        <v>7536</v>
      </c>
      <c r="C4680" s="218"/>
      <c r="D4680" s="218"/>
      <c r="E4680" s="334" t="s">
        <v>173</v>
      </c>
      <c r="F4680" s="306">
        <f t="shared" si="73"/>
        <v>140.811069</v>
      </c>
      <c r="G4680" s="335">
        <v>3.37</v>
      </c>
    </row>
    <row r="4681" spans="1:7" ht="15">
      <c r="A4681" s="334" t="s">
        <v>7537</v>
      </c>
      <c r="B4681" s="334" t="s">
        <v>7538</v>
      </c>
      <c r="C4681" s="218"/>
      <c r="D4681" s="218"/>
      <c r="E4681" s="334" t="s">
        <v>173</v>
      </c>
      <c r="F4681" s="306">
        <f t="shared" si="73"/>
        <v>140.811069</v>
      </c>
      <c r="G4681" s="335">
        <v>3.37</v>
      </c>
    </row>
    <row r="4682" spans="1:7" ht="15">
      <c r="A4682" s="334" t="s">
        <v>7539</v>
      </c>
      <c r="B4682" s="334" t="s">
        <v>7540</v>
      </c>
      <c r="C4682" s="218"/>
      <c r="D4682" s="218"/>
      <c r="E4682" s="334" t="s">
        <v>173</v>
      </c>
      <c r="F4682" s="306">
        <f t="shared" si="73"/>
        <v>140.811069</v>
      </c>
      <c r="G4682" s="335">
        <v>3.37</v>
      </c>
    </row>
    <row r="4683" spans="1:7" ht="15">
      <c r="A4683" s="334" t="s">
        <v>7541</v>
      </c>
      <c r="B4683" s="334" t="s">
        <v>23083</v>
      </c>
      <c r="C4683" s="218"/>
      <c r="D4683" s="218"/>
      <c r="E4683" s="334" t="s">
        <v>173</v>
      </c>
      <c r="F4683" s="306">
        <f t="shared" si="73"/>
        <v>100.698717</v>
      </c>
      <c r="G4683" s="335">
        <v>2.41</v>
      </c>
    </row>
    <row r="4684" spans="1:7" ht="15">
      <c r="A4684" s="334" t="s">
        <v>7542</v>
      </c>
      <c r="B4684" s="334" t="s">
        <v>7543</v>
      </c>
      <c r="C4684" s="218"/>
      <c r="D4684" s="218"/>
      <c r="E4684" s="334" t="s">
        <v>173</v>
      </c>
      <c r="F4684" s="306">
        <f t="shared" si="73"/>
        <v>210.172011</v>
      </c>
      <c r="G4684" s="335">
        <v>5.03</v>
      </c>
    </row>
    <row r="4685" spans="1:7" ht="15">
      <c r="A4685" s="334" t="s">
        <v>7544</v>
      </c>
      <c r="B4685" s="334" t="s">
        <v>23084</v>
      </c>
      <c r="C4685" s="218"/>
      <c r="D4685" s="218"/>
      <c r="E4685" s="334" t="s">
        <v>173</v>
      </c>
      <c r="F4685" s="306">
        <f t="shared" si="73"/>
        <v>470.48446199999995</v>
      </c>
      <c r="G4685" s="335">
        <v>11.26</v>
      </c>
    </row>
    <row r="4686" spans="1:7" ht="15">
      <c r="A4686" s="334" t="s">
        <v>7545</v>
      </c>
      <c r="B4686" s="334" t="s">
        <v>7546</v>
      </c>
      <c r="C4686" s="218"/>
      <c r="D4686" s="218"/>
      <c r="E4686" s="334" t="s">
        <v>173</v>
      </c>
      <c r="F4686" s="306">
        <f t="shared" si="73"/>
        <v>50.140439999999991</v>
      </c>
      <c r="G4686" s="335">
        <v>1.2</v>
      </c>
    </row>
    <row r="4687" spans="1:7" ht="15">
      <c r="A4687" s="334" t="s">
        <v>7547</v>
      </c>
      <c r="B4687" s="334" t="s">
        <v>7548</v>
      </c>
      <c r="C4687" s="218"/>
      <c r="D4687" s="218"/>
      <c r="E4687" s="334" t="s">
        <v>23447</v>
      </c>
      <c r="F4687" s="306">
        <f t="shared" si="73"/>
        <v>30.919937999999998</v>
      </c>
      <c r="G4687" s="335">
        <v>0.74</v>
      </c>
    </row>
    <row r="4688" spans="1:7" ht="15">
      <c r="A4688" s="334" t="s">
        <v>7549</v>
      </c>
      <c r="B4688" s="334" t="s">
        <v>7550</v>
      </c>
      <c r="C4688" s="218"/>
      <c r="D4688" s="218"/>
      <c r="E4688" s="334" t="s">
        <v>173</v>
      </c>
      <c r="F4688" s="306">
        <f t="shared" si="73"/>
        <v>3939.785073</v>
      </c>
      <c r="G4688" s="335">
        <v>94.29</v>
      </c>
    </row>
    <row r="4689" spans="1:7" ht="15">
      <c r="A4689" s="334" t="s">
        <v>7551</v>
      </c>
      <c r="B4689" s="334" t="s">
        <v>23085</v>
      </c>
      <c r="C4689" s="218"/>
      <c r="D4689" s="218"/>
      <c r="E4689" s="334" t="s">
        <v>173</v>
      </c>
      <c r="F4689" s="306">
        <f t="shared" si="73"/>
        <v>104.04141300000001</v>
      </c>
      <c r="G4689" s="335">
        <v>2.4900000000000002</v>
      </c>
    </row>
    <row r="4690" spans="1:7" ht="15">
      <c r="A4690" s="334" t="s">
        <v>7552</v>
      </c>
      <c r="B4690" s="334" t="s">
        <v>23086</v>
      </c>
      <c r="C4690" s="218"/>
      <c r="D4690" s="218"/>
      <c r="E4690" s="334" t="s">
        <v>173</v>
      </c>
      <c r="F4690" s="306">
        <f t="shared" si="73"/>
        <v>292.068063</v>
      </c>
      <c r="G4690" s="335">
        <v>6.99</v>
      </c>
    </row>
    <row r="4691" spans="1:7" ht="15">
      <c r="A4691" s="334" t="s">
        <v>7553</v>
      </c>
      <c r="B4691" s="334" t="s">
        <v>23087</v>
      </c>
      <c r="C4691" s="218"/>
      <c r="D4691" s="218"/>
      <c r="E4691" s="334" t="s">
        <v>173</v>
      </c>
      <c r="F4691" s="306">
        <f t="shared" si="73"/>
        <v>186.77313899999996</v>
      </c>
      <c r="G4691" s="335">
        <v>4.47</v>
      </c>
    </row>
    <row r="4692" spans="1:7" ht="15">
      <c r="A4692" s="334" t="s">
        <v>7554</v>
      </c>
      <c r="B4692" s="334" t="s">
        <v>7555</v>
      </c>
      <c r="C4692" s="218"/>
      <c r="D4692" s="218"/>
      <c r="E4692" s="334" t="s">
        <v>173</v>
      </c>
      <c r="F4692" s="306">
        <f t="shared" si="73"/>
        <v>2756.0528519999993</v>
      </c>
      <c r="G4692" s="335">
        <v>65.959999999999994</v>
      </c>
    </row>
    <row r="4693" spans="1:7" ht="15">
      <c r="A4693" s="334" t="s">
        <v>7556</v>
      </c>
      <c r="B4693" s="334" t="s">
        <v>23088</v>
      </c>
      <c r="C4693" s="218"/>
      <c r="D4693" s="218"/>
      <c r="E4693" s="334" t="s">
        <v>173</v>
      </c>
      <c r="F4693" s="306">
        <f t="shared" si="73"/>
        <v>239.420601</v>
      </c>
      <c r="G4693" s="335">
        <v>5.73</v>
      </c>
    </row>
    <row r="4694" spans="1:7" ht="15">
      <c r="A4694" s="334" t="s">
        <v>7557</v>
      </c>
      <c r="B4694" s="334" t="s">
        <v>7558</v>
      </c>
      <c r="C4694" s="218"/>
      <c r="D4694" s="218"/>
      <c r="E4694" s="334" t="s">
        <v>173</v>
      </c>
      <c r="F4694" s="306">
        <f t="shared" si="73"/>
        <v>1032.4752269999999</v>
      </c>
      <c r="G4694" s="335">
        <v>24.71</v>
      </c>
    </row>
    <row r="4695" spans="1:7" ht="15">
      <c r="A4695" s="334" t="s">
        <v>7559</v>
      </c>
      <c r="B4695" s="334" t="s">
        <v>7560</v>
      </c>
      <c r="C4695" s="218"/>
      <c r="D4695" s="218"/>
      <c r="E4695" s="334" t="s">
        <v>173</v>
      </c>
      <c r="F4695" s="306">
        <f t="shared" si="73"/>
        <v>553.63402499999995</v>
      </c>
      <c r="G4695" s="335">
        <v>13.25</v>
      </c>
    </row>
    <row r="4696" spans="1:7" ht="15">
      <c r="A4696" s="334" t="s">
        <v>7561</v>
      </c>
      <c r="B4696" s="334" t="s">
        <v>7562</v>
      </c>
      <c r="C4696" s="218"/>
      <c r="D4696" s="218"/>
      <c r="E4696" s="334" t="s">
        <v>173</v>
      </c>
      <c r="F4696" s="306">
        <f t="shared" si="73"/>
        <v>1147.380402</v>
      </c>
      <c r="G4696" s="335">
        <v>27.46</v>
      </c>
    </row>
    <row r="4697" spans="1:7" ht="15">
      <c r="A4697" s="334" t="s">
        <v>7563</v>
      </c>
      <c r="B4697" s="334" t="s">
        <v>23089</v>
      </c>
      <c r="C4697" s="218"/>
      <c r="D4697" s="218"/>
      <c r="E4697" s="334" t="s">
        <v>173</v>
      </c>
      <c r="F4697" s="306">
        <f t="shared" si="73"/>
        <v>440.40019799999993</v>
      </c>
      <c r="G4697" s="335">
        <v>10.54</v>
      </c>
    </row>
    <row r="4698" spans="1:7" ht="15">
      <c r="A4698" s="334" t="s">
        <v>7564</v>
      </c>
      <c r="B4698" s="334" t="s">
        <v>7565</v>
      </c>
      <c r="C4698" s="218"/>
      <c r="D4698" s="218"/>
      <c r="E4698" s="334" t="s">
        <v>173</v>
      </c>
      <c r="F4698" s="306">
        <f t="shared" si="73"/>
        <v>359.33981999999997</v>
      </c>
      <c r="G4698" s="335">
        <v>8.6</v>
      </c>
    </row>
    <row r="4699" spans="1:7" ht="15">
      <c r="A4699" s="334" t="s">
        <v>7566</v>
      </c>
      <c r="B4699" s="334" t="s">
        <v>7567</v>
      </c>
      <c r="C4699" s="218"/>
      <c r="D4699" s="218"/>
      <c r="E4699" s="334" t="s">
        <v>173</v>
      </c>
      <c r="F4699" s="306">
        <f t="shared" si="73"/>
        <v>460.45637399999993</v>
      </c>
      <c r="G4699" s="335">
        <v>11.02</v>
      </c>
    </row>
    <row r="4700" spans="1:7" ht="15">
      <c r="A4700" s="334" t="s">
        <v>7568</v>
      </c>
      <c r="B4700" s="334" t="s">
        <v>23090</v>
      </c>
      <c r="C4700" s="218"/>
      <c r="D4700" s="218"/>
      <c r="E4700" s="334" t="s">
        <v>173</v>
      </c>
      <c r="F4700" s="306">
        <f t="shared" si="73"/>
        <v>149.585646</v>
      </c>
      <c r="G4700" s="335">
        <v>3.58</v>
      </c>
    </row>
    <row r="4701" spans="1:7" ht="15">
      <c r="A4701" s="334" t="s">
        <v>7569</v>
      </c>
      <c r="B4701" s="334" t="s">
        <v>23091</v>
      </c>
      <c r="C4701" s="218"/>
      <c r="D4701" s="218"/>
      <c r="E4701" s="334" t="s">
        <v>173</v>
      </c>
      <c r="F4701" s="306">
        <f t="shared" si="73"/>
        <v>529.39947899999993</v>
      </c>
      <c r="G4701" s="335">
        <v>12.67</v>
      </c>
    </row>
    <row r="4702" spans="1:7" ht="15">
      <c r="A4702" s="334" t="s">
        <v>7570</v>
      </c>
      <c r="B4702" s="334" t="s">
        <v>23092</v>
      </c>
      <c r="C4702" s="218"/>
      <c r="D4702" s="218"/>
      <c r="E4702" s="334" t="s">
        <v>173</v>
      </c>
      <c r="F4702" s="306">
        <f t="shared" si="73"/>
        <v>46.379907000000003</v>
      </c>
      <c r="G4702" s="335">
        <v>1.1100000000000001</v>
      </c>
    </row>
    <row r="4703" spans="1:7" ht="15">
      <c r="A4703" s="334" t="s">
        <v>7571</v>
      </c>
      <c r="B4703" s="334" t="s">
        <v>23093</v>
      </c>
      <c r="C4703" s="218"/>
      <c r="D4703" s="218"/>
      <c r="E4703" s="334" t="s">
        <v>173</v>
      </c>
      <c r="F4703" s="306">
        <f t="shared" si="73"/>
        <v>153.764016</v>
      </c>
      <c r="G4703" s="335">
        <v>3.68</v>
      </c>
    </row>
    <row r="4704" spans="1:7" ht="15">
      <c r="A4704" s="334" t="s">
        <v>7572</v>
      </c>
      <c r="B4704" s="334" t="s">
        <v>23094</v>
      </c>
      <c r="C4704" s="218"/>
      <c r="D4704" s="218"/>
      <c r="E4704" s="334" t="s">
        <v>173</v>
      </c>
      <c r="F4704" s="306">
        <f t="shared" si="73"/>
        <v>88.163606999999985</v>
      </c>
      <c r="G4704" s="335">
        <v>2.11</v>
      </c>
    </row>
    <row r="4705" spans="1:7" ht="15">
      <c r="A4705" s="334" t="s">
        <v>7573</v>
      </c>
      <c r="B4705" s="334" t="s">
        <v>23095</v>
      </c>
      <c r="C4705" s="218"/>
      <c r="D4705" s="218"/>
      <c r="E4705" s="334" t="s">
        <v>173</v>
      </c>
      <c r="F4705" s="306">
        <f t="shared" si="73"/>
        <v>91.088465999999997</v>
      </c>
      <c r="G4705" s="335">
        <v>2.1800000000000002</v>
      </c>
    </row>
    <row r="4706" spans="1:7" ht="15">
      <c r="A4706" s="334" t="s">
        <v>7574</v>
      </c>
      <c r="B4706" s="334" t="s">
        <v>23096</v>
      </c>
      <c r="C4706" s="218"/>
      <c r="D4706" s="218"/>
      <c r="E4706" s="334" t="s">
        <v>173</v>
      </c>
      <c r="F4706" s="306">
        <f t="shared" si="73"/>
        <v>110.30896799999999</v>
      </c>
      <c r="G4706" s="335">
        <v>2.64</v>
      </c>
    </row>
    <row r="4707" spans="1:7" ht="15">
      <c r="A4707" s="334" t="s">
        <v>7575</v>
      </c>
      <c r="B4707" s="334" t="s">
        <v>23097</v>
      </c>
      <c r="C4707" s="218"/>
      <c r="D4707" s="218"/>
      <c r="E4707" s="334" t="s">
        <v>173</v>
      </c>
      <c r="F4707" s="306">
        <f t="shared" si="73"/>
        <v>104.04141300000001</v>
      </c>
      <c r="G4707" s="335">
        <v>2.4900000000000002</v>
      </c>
    </row>
    <row r="4708" spans="1:7" ht="15">
      <c r="A4708" s="334" t="s">
        <v>7576</v>
      </c>
      <c r="B4708" s="334" t="s">
        <v>23098</v>
      </c>
      <c r="C4708" s="218"/>
      <c r="D4708" s="218"/>
      <c r="E4708" s="334" t="s">
        <v>173</v>
      </c>
      <c r="F4708" s="306">
        <f t="shared" si="73"/>
        <v>251.12003699999997</v>
      </c>
      <c r="G4708" s="335">
        <v>6.01</v>
      </c>
    </row>
    <row r="4709" spans="1:7" ht="15">
      <c r="A4709" s="334" t="s">
        <v>7577</v>
      </c>
      <c r="B4709" s="334" t="s">
        <v>7578</v>
      </c>
      <c r="C4709" s="218"/>
      <c r="D4709" s="218"/>
      <c r="E4709" s="334" t="s">
        <v>173</v>
      </c>
      <c r="F4709" s="306">
        <f t="shared" si="73"/>
        <v>5.8497180000000002</v>
      </c>
      <c r="G4709" s="335">
        <v>0.14000000000000001</v>
      </c>
    </row>
    <row r="4710" spans="1:7" ht="15">
      <c r="A4710" s="334" t="s">
        <v>7579</v>
      </c>
      <c r="B4710" s="334" t="s">
        <v>23099</v>
      </c>
      <c r="C4710" s="218"/>
      <c r="D4710" s="218"/>
      <c r="E4710" s="334" t="s">
        <v>173</v>
      </c>
      <c r="F4710" s="306">
        <f t="shared" si="73"/>
        <v>87.745769999999993</v>
      </c>
      <c r="G4710" s="335">
        <v>2.1</v>
      </c>
    </row>
    <row r="4711" spans="1:7" ht="15">
      <c r="A4711" s="334" t="s">
        <v>7580</v>
      </c>
      <c r="B4711" s="334" t="s">
        <v>23100</v>
      </c>
      <c r="C4711" s="218"/>
      <c r="D4711" s="218"/>
      <c r="E4711" s="334" t="s">
        <v>173</v>
      </c>
      <c r="F4711" s="306">
        <f t="shared" si="73"/>
        <v>94.848998999999992</v>
      </c>
      <c r="G4711" s="335">
        <v>2.27</v>
      </c>
    </row>
    <row r="4712" spans="1:7" ht="15">
      <c r="A4712" s="334" t="s">
        <v>7581</v>
      </c>
      <c r="B4712" s="334" t="s">
        <v>7582</v>
      </c>
      <c r="C4712" s="218"/>
      <c r="D4712" s="218"/>
      <c r="E4712" s="334" t="s">
        <v>173</v>
      </c>
      <c r="F4712" s="306">
        <f t="shared" si="73"/>
        <v>322.988001</v>
      </c>
      <c r="G4712" s="335">
        <v>7.73</v>
      </c>
    </row>
    <row r="4713" spans="1:7" ht="15">
      <c r="A4713" s="334" t="s">
        <v>7583</v>
      </c>
      <c r="B4713" s="334" t="s">
        <v>7584</v>
      </c>
      <c r="C4713" s="218"/>
      <c r="D4713" s="218"/>
      <c r="E4713" s="334" t="s">
        <v>173</v>
      </c>
      <c r="F4713" s="306">
        <f t="shared" si="73"/>
        <v>203.48661899999999</v>
      </c>
      <c r="G4713" s="335">
        <v>4.87</v>
      </c>
    </row>
    <row r="4714" spans="1:7" ht="15">
      <c r="A4714" s="334" t="s">
        <v>7585</v>
      </c>
      <c r="B4714" s="334" t="s">
        <v>23101</v>
      </c>
      <c r="C4714" s="218"/>
      <c r="D4714" s="218"/>
      <c r="E4714" s="334" t="s">
        <v>173</v>
      </c>
      <c r="F4714" s="306">
        <f t="shared" si="73"/>
        <v>276.60809399999999</v>
      </c>
      <c r="G4714" s="335">
        <v>6.62</v>
      </c>
    </row>
    <row r="4715" spans="1:7" ht="15">
      <c r="A4715" s="334" t="s">
        <v>7586</v>
      </c>
      <c r="B4715" s="334" t="s">
        <v>7587</v>
      </c>
      <c r="C4715" s="218"/>
      <c r="D4715" s="218"/>
      <c r="E4715" s="334" t="s">
        <v>173</v>
      </c>
      <c r="F4715" s="306">
        <f t="shared" si="73"/>
        <v>370.62141899999995</v>
      </c>
      <c r="G4715" s="335">
        <v>8.8699999999999992</v>
      </c>
    </row>
    <row r="4716" spans="1:7" ht="15">
      <c r="A4716" s="334" t="s">
        <v>7588</v>
      </c>
      <c r="B4716" s="334" t="s">
        <v>7589</v>
      </c>
      <c r="C4716" s="218"/>
      <c r="D4716" s="218"/>
      <c r="E4716" s="334" t="s">
        <v>173</v>
      </c>
      <c r="F4716" s="306">
        <f t="shared" si="73"/>
        <v>106.96627199999999</v>
      </c>
      <c r="G4716" s="335">
        <v>2.56</v>
      </c>
    </row>
    <row r="4717" spans="1:7" ht="15">
      <c r="A4717" s="334" t="s">
        <v>7590</v>
      </c>
      <c r="B4717" s="334" t="s">
        <v>7591</v>
      </c>
      <c r="C4717" s="218"/>
      <c r="D4717" s="218"/>
      <c r="E4717" s="334" t="s">
        <v>173</v>
      </c>
      <c r="F4717" s="306">
        <f t="shared" si="73"/>
        <v>152.51050499999999</v>
      </c>
      <c r="G4717" s="335">
        <v>3.65</v>
      </c>
    </row>
    <row r="4718" spans="1:7" ht="15">
      <c r="A4718" s="334" t="s">
        <v>7592</v>
      </c>
      <c r="B4718" s="334" t="s">
        <v>7593</v>
      </c>
      <c r="C4718" s="218"/>
      <c r="D4718" s="218"/>
      <c r="E4718" s="334" t="s">
        <v>173</v>
      </c>
      <c r="F4718" s="306">
        <f t="shared" si="73"/>
        <v>115.32301199999998</v>
      </c>
      <c r="G4718" s="335">
        <v>2.76</v>
      </c>
    </row>
    <row r="4719" spans="1:7" ht="15">
      <c r="A4719" s="334" t="s">
        <v>7594</v>
      </c>
      <c r="B4719" s="334" t="s">
        <v>7595</v>
      </c>
      <c r="C4719" s="218"/>
      <c r="D4719" s="218"/>
      <c r="E4719" s="334" t="s">
        <v>173</v>
      </c>
      <c r="F4719" s="306">
        <f t="shared" si="73"/>
        <v>98.609531999999987</v>
      </c>
      <c r="G4719" s="335">
        <v>2.36</v>
      </c>
    </row>
    <row r="4720" spans="1:7" ht="15">
      <c r="A4720" s="334" t="s">
        <v>7596</v>
      </c>
      <c r="B4720" s="334" t="s">
        <v>23102</v>
      </c>
      <c r="C4720" s="218"/>
      <c r="D4720" s="218"/>
      <c r="E4720" s="334" t="s">
        <v>173</v>
      </c>
      <c r="F4720" s="306">
        <f t="shared" si="73"/>
        <v>529.39947899999993</v>
      </c>
      <c r="G4720" s="335">
        <v>12.67</v>
      </c>
    </row>
    <row r="4721" spans="1:7" ht="15">
      <c r="A4721" s="334" t="s">
        <v>23103</v>
      </c>
      <c r="B4721" s="334" t="s">
        <v>23104</v>
      </c>
      <c r="C4721" s="218"/>
      <c r="D4721" s="218"/>
      <c r="E4721" s="334" t="s">
        <v>173</v>
      </c>
      <c r="F4721" s="306">
        <f t="shared" si="73"/>
        <v>152.51050499999999</v>
      </c>
      <c r="G4721" s="335">
        <v>3.65</v>
      </c>
    </row>
    <row r="4722" spans="1:7" ht="15">
      <c r="A4722" s="334" t="s">
        <v>23105</v>
      </c>
      <c r="B4722" s="334" t="s">
        <v>23106</v>
      </c>
      <c r="C4722" s="218"/>
      <c r="D4722" s="218"/>
      <c r="E4722" s="334" t="s">
        <v>173</v>
      </c>
      <c r="F4722" s="306">
        <f t="shared" si="73"/>
        <v>361.84684199999998</v>
      </c>
      <c r="G4722" s="335">
        <v>8.66</v>
      </c>
    </row>
    <row r="4723" spans="1:7" ht="15">
      <c r="A4723" s="334" t="s">
        <v>23107</v>
      </c>
      <c r="B4723" s="334" t="s">
        <v>23108</v>
      </c>
      <c r="C4723" s="218"/>
      <c r="D4723" s="218"/>
      <c r="E4723" s="334" t="s">
        <v>173</v>
      </c>
      <c r="F4723" s="306">
        <f t="shared" si="73"/>
        <v>192.62285699999998</v>
      </c>
      <c r="G4723" s="335">
        <v>4.6100000000000003</v>
      </c>
    </row>
    <row r="4724" spans="1:7" ht="15">
      <c r="A4724" s="334" t="s">
        <v>23109</v>
      </c>
      <c r="B4724" s="334" t="s">
        <v>23110</v>
      </c>
      <c r="C4724" s="218"/>
      <c r="D4724" s="218"/>
      <c r="E4724" s="334" t="s">
        <v>173</v>
      </c>
      <c r="F4724" s="306">
        <f t="shared" si="73"/>
        <v>98.191694999999996</v>
      </c>
      <c r="G4724" s="335">
        <v>2.35</v>
      </c>
    </row>
    <row r="4725" spans="1:7" ht="15">
      <c r="A4725" s="334" t="s">
        <v>23111</v>
      </c>
      <c r="B4725" s="334" t="s">
        <v>23112</v>
      </c>
      <c r="C4725" s="218"/>
      <c r="D4725" s="218"/>
      <c r="E4725" s="334" t="s">
        <v>173</v>
      </c>
      <c r="F4725" s="306">
        <f t="shared" si="73"/>
        <v>222.28928399999998</v>
      </c>
      <c r="G4725" s="335">
        <v>5.32</v>
      </c>
    </row>
    <row r="4726" spans="1:7" ht="15">
      <c r="A4726" s="334" t="s">
        <v>23113</v>
      </c>
      <c r="B4726" s="334" t="s">
        <v>23114</v>
      </c>
      <c r="C4726" s="218"/>
      <c r="D4726" s="218"/>
      <c r="E4726" s="334" t="s">
        <v>173</v>
      </c>
      <c r="F4726" s="306">
        <f t="shared" si="73"/>
        <v>119.50138199999998</v>
      </c>
      <c r="G4726" s="335">
        <v>2.86</v>
      </c>
    </row>
    <row r="4727" spans="1:7" ht="15">
      <c r="A4727" s="334" t="s">
        <v>23115</v>
      </c>
      <c r="B4727" s="334" t="s">
        <v>23116</v>
      </c>
      <c r="C4727" s="218"/>
      <c r="D4727" s="218"/>
      <c r="E4727" s="334" t="s">
        <v>173</v>
      </c>
      <c r="F4727" s="306">
        <f t="shared" si="73"/>
        <v>124.097589</v>
      </c>
      <c r="G4727" s="335">
        <v>2.97</v>
      </c>
    </row>
    <row r="4728" spans="1:7" ht="15">
      <c r="A4728" s="334" t="s">
        <v>23117</v>
      </c>
      <c r="B4728" s="334" t="s">
        <v>23118</v>
      </c>
      <c r="C4728" s="218"/>
      <c r="D4728" s="218"/>
      <c r="E4728" s="334" t="s">
        <v>173</v>
      </c>
      <c r="F4728" s="306">
        <f t="shared" si="73"/>
        <v>111.980316</v>
      </c>
      <c r="G4728" s="335">
        <v>2.68</v>
      </c>
    </row>
    <row r="4729" spans="1:7" ht="15">
      <c r="A4729" s="334" t="s">
        <v>23119</v>
      </c>
      <c r="B4729" s="334" t="s">
        <v>23120</v>
      </c>
      <c r="C4729" s="218"/>
      <c r="D4729" s="218"/>
      <c r="E4729" s="334" t="s">
        <v>173</v>
      </c>
      <c r="F4729" s="306">
        <f t="shared" si="73"/>
        <v>43.872884999999997</v>
      </c>
      <c r="G4729" s="335">
        <v>1.05</v>
      </c>
    </row>
    <row r="4730" spans="1:7" ht="15">
      <c r="A4730" s="334" t="s">
        <v>23121</v>
      </c>
      <c r="B4730" s="334" t="s">
        <v>23122</v>
      </c>
      <c r="C4730" s="218"/>
      <c r="D4730" s="218"/>
      <c r="E4730" s="334" t="s">
        <v>173</v>
      </c>
      <c r="F4730" s="306">
        <f t="shared" si="73"/>
        <v>811.43945399999996</v>
      </c>
      <c r="G4730" s="335">
        <v>19.420000000000002</v>
      </c>
    </row>
    <row r="4731" spans="1:7" ht="15">
      <c r="A4731" s="334" t="s">
        <v>23123</v>
      </c>
      <c r="B4731" s="334" t="s">
        <v>23124</v>
      </c>
      <c r="C4731" s="218"/>
      <c r="D4731" s="218"/>
      <c r="E4731" s="334" t="s">
        <v>173</v>
      </c>
      <c r="F4731" s="306">
        <f t="shared" si="73"/>
        <v>389.84192099999996</v>
      </c>
      <c r="G4731" s="335">
        <v>9.33</v>
      </c>
    </row>
    <row r="4732" spans="1:7" ht="15">
      <c r="A4732" s="334" t="s">
        <v>23125</v>
      </c>
      <c r="B4732" s="334" t="s">
        <v>23126</v>
      </c>
      <c r="C4732" s="218"/>
      <c r="D4732" s="218"/>
      <c r="E4732" s="334" t="s">
        <v>173</v>
      </c>
      <c r="F4732" s="306">
        <f t="shared" si="73"/>
        <v>76.464170999999993</v>
      </c>
      <c r="G4732" s="335">
        <v>1.83</v>
      </c>
    </row>
    <row r="4733" spans="1:7" ht="15">
      <c r="A4733" s="334" t="s">
        <v>23127</v>
      </c>
      <c r="B4733" s="334" t="s">
        <v>23128</v>
      </c>
      <c r="C4733" s="218"/>
      <c r="D4733" s="218"/>
      <c r="E4733" s="334" t="s">
        <v>173</v>
      </c>
      <c r="F4733" s="306">
        <f t="shared" si="73"/>
        <v>153.764016</v>
      </c>
      <c r="G4733" s="335">
        <v>3.68</v>
      </c>
    </row>
    <row r="4734" spans="1:7" ht="15">
      <c r="A4734" s="334" t="s">
        <v>23129</v>
      </c>
      <c r="B4734" s="334" t="s">
        <v>23130</v>
      </c>
      <c r="C4734" s="218"/>
      <c r="D4734" s="218"/>
      <c r="E4734" s="334" t="s">
        <v>173</v>
      </c>
      <c r="F4734" s="306">
        <f t="shared" si="73"/>
        <v>243.59897099999998</v>
      </c>
      <c r="G4734" s="335">
        <v>5.83</v>
      </c>
    </row>
    <row r="4735" spans="1:7" ht="15">
      <c r="A4735" s="334" t="s">
        <v>23131</v>
      </c>
      <c r="B4735" s="334" t="s">
        <v>23132</v>
      </c>
      <c r="C4735" s="218"/>
      <c r="D4735" s="218"/>
      <c r="E4735" s="334" t="s">
        <v>173</v>
      </c>
      <c r="F4735" s="306">
        <f t="shared" si="73"/>
        <v>224.378469</v>
      </c>
      <c r="G4735" s="335">
        <v>5.37</v>
      </c>
    </row>
    <row r="4736" spans="1:7" ht="15">
      <c r="A4736" s="334" t="s">
        <v>23133</v>
      </c>
      <c r="B4736" s="334" t="s">
        <v>23134</v>
      </c>
      <c r="C4736" s="218"/>
      <c r="D4736" s="218"/>
      <c r="E4736" s="334" t="s">
        <v>173</v>
      </c>
      <c r="F4736" s="306">
        <f t="shared" si="73"/>
        <v>161.28508199999999</v>
      </c>
      <c r="G4736" s="335">
        <v>3.86</v>
      </c>
    </row>
    <row r="4737" spans="1:7" ht="15">
      <c r="A4737" s="334" t="s">
        <v>7597</v>
      </c>
      <c r="B4737" s="334" t="s">
        <v>7598</v>
      </c>
      <c r="C4737" s="218"/>
      <c r="D4737" s="218"/>
      <c r="E4737" s="334" t="s">
        <v>173</v>
      </c>
      <c r="F4737" s="306">
        <f t="shared" si="73"/>
        <v>38.023167000000001</v>
      </c>
      <c r="G4737" s="335">
        <v>0.91</v>
      </c>
    </row>
    <row r="4738" spans="1:7" ht="15">
      <c r="A4738" s="334" t="s">
        <v>7599</v>
      </c>
      <c r="B4738" s="334" t="s">
        <v>7600</v>
      </c>
      <c r="C4738" s="218"/>
      <c r="D4738" s="218"/>
      <c r="E4738" s="334" t="s">
        <v>173</v>
      </c>
      <c r="F4738" s="306">
        <f t="shared" si="73"/>
        <v>134.96135099999998</v>
      </c>
      <c r="G4738" s="335">
        <v>3.23</v>
      </c>
    </row>
    <row r="4739" spans="1:7" ht="15">
      <c r="A4739" s="334" t="s">
        <v>7601</v>
      </c>
      <c r="B4739" s="334" t="s">
        <v>7602</v>
      </c>
      <c r="C4739" s="218"/>
      <c r="D4739" s="218"/>
      <c r="E4739" s="334" t="s">
        <v>173</v>
      </c>
      <c r="F4739" s="306">
        <f t="shared" si="73"/>
        <v>73.539311999999995</v>
      </c>
      <c r="G4739" s="335">
        <v>1.76</v>
      </c>
    </row>
    <row r="4740" spans="1:7" ht="15">
      <c r="A4740" s="334" t="s">
        <v>7603</v>
      </c>
      <c r="B4740" s="334" t="s">
        <v>7604</v>
      </c>
      <c r="C4740" s="218"/>
      <c r="D4740" s="218"/>
      <c r="E4740" s="334" t="s">
        <v>173</v>
      </c>
      <c r="F4740" s="306">
        <f t="shared" ref="F4740:F4803" si="74">G4740*$G$1</f>
        <v>73.539311999999995</v>
      </c>
      <c r="G4740" s="335">
        <v>1.76</v>
      </c>
    </row>
    <row r="4741" spans="1:7" ht="15">
      <c r="A4741" s="334" t="s">
        <v>7605</v>
      </c>
      <c r="B4741" s="334" t="s">
        <v>7606</v>
      </c>
      <c r="C4741" s="218"/>
      <c r="D4741" s="218"/>
      <c r="E4741" s="334" t="s">
        <v>3584</v>
      </c>
      <c r="F4741" s="306">
        <f t="shared" si="74"/>
        <v>38.023167000000001</v>
      </c>
      <c r="G4741" s="335">
        <v>0.91</v>
      </c>
    </row>
    <row r="4742" spans="1:7" ht="15">
      <c r="A4742" s="334" t="s">
        <v>7607</v>
      </c>
      <c r="B4742" s="334" t="s">
        <v>7608</v>
      </c>
      <c r="C4742" s="218"/>
      <c r="D4742" s="218"/>
      <c r="E4742" s="334" t="s">
        <v>173</v>
      </c>
      <c r="F4742" s="306">
        <f t="shared" si="74"/>
        <v>1096.4042879999997</v>
      </c>
      <c r="G4742" s="335">
        <v>26.24</v>
      </c>
    </row>
    <row r="4743" spans="1:7" ht="15">
      <c r="A4743" s="334" t="s">
        <v>7609</v>
      </c>
      <c r="B4743" s="334" t="s">
        <v>7610</v>
      </c>
      <c r="C4743" s="218"/>
      <c r="D4743" s="218"/>
      <c r="E4743" s="334" t="s">
        <v>173</v>
      </c>
      <c r="F4743" s="306">
        <f t="shared" si="74"/>
        <v>127.02244799999998</v>
      </c>
      <c r="G4743" s="335">
        <v>3.04</v>
      </c>
    </row>
    <row r="4744" spans="1:7" ht="15">
      <c r="A4744" s="334" t="s">
        <v>7611</v>
      </c>
      <c r="B4744" s="334" t="s">
        <v>7612</v>
      </c>
      <c r="C4744" s="218"/>
      <c r="D4744" s="218"/>
      <c r="E4744" s="334" t="s">
        <v>173</v>
      </c>
      <c r="F4744" s="306">
        <f t="shared" si="74"/>
        <v>88.163606999999985</v>
      </c>
      <c r="G4744" s="335">
        <v>2.11</v>
      </c>
    </row>
    <row r="4745" spans="1:7" ht="15">
      <c r="A4745" s="334" t="s">
        <v>7613</v>
      </c>
      <c r="B4745" s="334" t="s">
        <v>7614</v>
      </c>
      <c r="C4745" s="218"/>
      <c r="D4745" s="218"/>
      <c r="E4745" s="334" t="s">
        <v>173</v>
      </c>
      <c r="F4745" s="306">
        <f t="shared" si="74"/>
        <v>134.96135099999998</v>
      </c>
      <c r="G4745" s="335">
        <v>3.23</v>
      </c>
    </row>
    <row r="4746" spans="1:7" ht="15">
      <c r="A4746" s="334" t="s">
        <v>23135</v>
      </c>
      <c r="B4746" s="334" t="s">
        <v>23136</v>
      </c>
      <c r="C4746" s="218"/>
      <c r="D4746" s="218"/>
      <c r="E4746" s="334" t="s">
        <v>173</v>
      </c>
      <c r="F4746" s="306">
        <f t="shared" si="74"/>
        <v>134.125677</v>
      </c>
      <c r="G4746" s="335">
        <v>3.21</v>
      </c>
    </row>
    <row r="4747" spans="1:7" ht="15">
      <c r="A4747" s="334" t="s">
        <v>7615</v>
      </c>
      <c r="B4747" s="334" t="s">
        <v>23137</v>
      </c>
      <c r="C4747" s="218"/>
      <c r="D4747" s="218"/>
      <c r="E4747" s="334" t="s">
        <v>173</v>
      </c>
      <c r="F4747" s="306">
        <f t="shared" si="74"/>
        <v>100.698717</v>
      </c>
      <c r="G4747" s="335">
        <v>2.41</v>
      </c>
    </row>
    <row r="4748" spans="1:7" ht="15">
      <c r="A4748" s="334" t="s">
        <v>7616</v>
      </c>
      <c r="B4748" s="334" t="s">
        <v>23138</v>
      </c>
      <c r="C4748" s="218"/>
      <c r="D4748" s="218"/>
      <c r="E4748" s="334" t="s">
        <v>173</v>
      </c>
      <c r="F4748" s="306">
        <f t="shared" si="74"/>
        <v>63.093386999999993</v>
      </c>
      <c r="G4748" s="335">
        <v>1.51</v>
      </c>
    </row>
    <row r="4749" spans="1:7" ht="15">
      <c r="A4749" s="334" t="s">
        <v>7617</v>
      </c>
      <c r="B4749" s="334" t="s">
        <v>23139</v>
      </c>
      <c r="C4749" s="218"/>
      <c r="D4749" s="218"/>
      <c r="E4749" s="334" t="s">
        <v>173</v>
      </c>
      <c r="F4749" s="306">
        <f t="shared" si="74"/>
        <v>135.79702499999999</v>
      </c>
      <c r="G4749" s="335">
        <v>3.25</v>
      </c>
    </row>
    <row r="4750" spans="1:7" ht="15">
      <c r="A4750" s="334" t="s">
        <v>7618</v>
      </c>
      <c r="B4750" s="334" t="s">
        <v>23140</v>
      </c>
      <c r="C4750" s="218"/>
      <c r="D4750" s="218"/>
      <c r="E4750" s="334" t="s">
        <v>173</v>
      </c>
      <c r="F4750" s="306">
        <f t="shared" si="74"/>
        <v>76.464170999999993</v>
      </c>
      <c r="G4750" s="335">
        <v>1.83</v>
      </c>
    </row>
    <row r="4751" spans="1:7" ht="15">
      <c r="A4751" s="334" t="s">
        <v>7619</v>
      </c>
      <c r="B4751" s="334" t="s">
        <v>23141</v>
      </c>
      <c r="C4751" s="218"/>
      <c r="D4751" s="218"/>
      <c r="E4751" s="334" t="s">
        <v>173</v>
      </c>
      <c r="F4751" s="306">
        <f t="shared" si="74"/>
        <v>82.731725999999995</v>
      </c>
      <c r="G4751" s="335">
        <v>1.98</v>
      </c>
    </row>
    <row r="4752" spans="1:7" ht="15">
      <c r="A4752" s="334" t="s">
        <v>7620</v>
      </c>
      <c r="B4752" s="334" t="s">
        <v>23142</v>
      </c>
      <c r="C4752" s="218"/>
      <c r="D4752" s="218"/>
      <c r="E4752" s="334" t="s">
        <v>173</v>
      </c>
      <c r="F4752" s="306">
        <f t="shared" si="74"/>
        <v>155.85320099999998</v>
      </c>
      <c r="G4752" s="335">
        <v>3.73</v>
      </c>
    </row>
    <row r="4753" spans="1:7" ht="15">
      <c r="A4753" s="334" t="s">
        <v>7621</v>
      </c>
      <c r="B4753" s="334" t="s">
        <v>23143</v>
      </c>
      <c r="C4753" s="218"/>
      <c r="D4753" s="218"/>
      <c r="E4753" s="334" t="s">
        <v>173</v>
      </c>
      <c r="F4753" s="306">
        <f t="shared" si="74"/>
        <v>96.520346999999987</v>
      </c>
      <c r="G4753" s="335">
        <v>2.31</v>
      </c>
    </row>
    <row r="4754" spans="1:7" ht="15">
      <c r="A4754" s="334" t="s">
        <v>7622</v>
      </c>
      <c r="B4754" s="334" t="s">
        <v>23144</v>
      </c>
      <c r="C4754" s="218"/>
      <c r="D4754" s="218"/>
      <c r="E4754" s="334" t="s">
        <v>173</v>
      </c>
      <c r="F4754" s="306">
        <f t="shared" si="74"/>
        <v>101.534391</v>
      </c>
      <c r="G4754" s="335">
        <v>2.4300000000000002</v>
      </c>
    </row>
    <row r="4755" spans="1:7" ht="15">
      <c r="A4755" s="334" t="s">
        <v>7623</v>
      </c>
      <c r="B4755" s="334" t="s">
        <v>23145</v>
      </c>
      <c r="C4755" s="218"/>
      <c r="D4755" s="218"/>
      <c r="E4755" s="334" t="s">
        <v>173</v>
      </c>
      <c r="F4755" s="306">
        <f t="shared" si="74"/>
        <v>101.534391</v>
      </c>
      <c r="G4755" s="335">
        <v>2.4300000000000002</v>
      </c>
    </row>
    <row r="4756" spans="1:7" ht="15">
      <c r="A4756" s="334" t="s">
        <v>7624</v>
      </c>
      <c r="B4756" s="334" t="s">
        <v>23146</v>
      </c>
      <c r="C4756" s="218"/>
      <c r="D4756" s="218"/>
      <c r="E4756" s="334" t="s">
        <v>173</v>
      </c>
      <c r="F4756" s="306">
        <f t="shared" si="74"/>
        <v>65.600408999999999</v>
      </c>
      <c r="G4756" s="335">
        <v>1.57</v>
      </c>
    </row>
    <row r="4757" spans="1:7" ht="15">
      <c r="A4757" s="334" t="s">
        <v>7625</v>
      </c>
      <c r="B4757" s="334" t="s">
        <v>23147</v>
      </c>
      <c r="C4757" s="218"/>
      <c r="D4757" s="218"/>
      <c r="E4757" s="334" t="s">
        <v>173</v>
      </c>
      <c r="F4757" s="306">
        <f t="shared" si="74"/>
        <v>68.943104999999989</v>
      </c>
      <c r="G4757" s="335">
        <v>1.65</v>
      </c>
    </row>
    <row r="4758" spans="1:7" ht="15">
      <c r="A4758" s="334" t="s">
        <v>7626</v>
      </c>
      <c r="B4758" s="334" t="s">
        <v>7627</v>
      </c>
      <c r="C4758" s="218"/>
      <c r="D4758" s="218"/>
      <c r="E4758" s="334" t="s">
        <v>173</v>
      </c>
      <c r="F4758" s="306">
        <f t="shared" si="74"/>
        <v>13.788620999999999</v>
      </c>
      <c r="G4758" s="335">
        <v>0.33</v>
      </c>
    </row>
    <row r="4759" spans="1:7" ht="15">
      <c r="A4759" s="334" t="s">
        <v>7628</v>
      </c>
      <c r="B4759" s="334" t="s">
        <v>7629</v>
      </c>
      <c r="C4759" s="218"/>
      <c r="D4759" s="218"/>
      <c r="E4759" s="334" t="s">
        <v>173</v>
      </c>
      <c r="F4759" s="306">
        <f t="shared" si="74"/>
        <v>14.624294999999998</v>
      </c>
      <c r="G4759" s="335">
        <v>0.35</v>
      </c>
    </row>
    <row r="4760" spans="1:7" ht="15">
      <c r="A4760" s="334" t="s">
        <v>7630</v>
      </c>
      <c r="B4760" s="334" t="s">
        <v>23148</v>
      </c>
      <c r="C4760" s="218"/>
      <c r="D4760" s="218"/>
      <c r="E4760" s="334" t="s">
        <v>173</v>
      </c>
      <c r="F4760" s="306">
        <f t="shared" si="74"/>
        <v>82.731725999999995</v>
      </c>
      <c r="G4760" s="335">
        <v>1.98</v>
      </c>
    </row>
    <row r="4761" spans="1:7" ht="15">
      <c r="A4761" s="334" t="s">
        <v>7631</v>
      </c>
      <c r="B4761" s="334" t="s">
        <v>7632</v>
      </c>
      <c r="C4761" s="218"/>
      <c r="D4761" s="218"/>
      <c r="E4761" s="334" t="s">
        <v>173</v>
      </c>
      <c r="F4761" s="306">
        <f t="shared" si="74"/>
        <v>18.384827999999999</v>
      </c>
      <c r="G4761" s="335">
        <v>0.44</v>
      </c>
    </row>
    <row r="4762" spans="1:7" ht="15">
      <c r="A4762" s="334" t="s">
        <v>7633</v>
      </c>
      <c r="B4762" s="334" t="s">
        <v>23149</v>
      </c>
      <c r="C4762" s="218"/>
      <c r="D4762" s="218"/>
      <c r="E4762" s="334" t="s">
        <v>173</v>
      </c>
      <c r="F4762" s="306">
        <f t="shared" si="74"/>
        <v>127.85812199999999</v>
      </c>
      <c r="G4762" s="335">
        <v>3.06</v>
      </c>
    </row>
    <row r="4763" spans="1:7" ht="15">
      <c r="A4763" s="334" t="s">
        <v>7634</v>
      </c>
      <c r="B4763" s="334" t="s">
        <v>23150</v>
      </c>
      <c r="C4763" s="218"/>
      <c r="D4763" s="218"/>
      <c r="E4763" s="334" t="s">
        <v>173</v>
      </c>
      <c r="F4763" s="306">
        <f t="shared" si="74"/>
        <v>38.441004</v>
      </c>
      <c r="G4763" s="335">
        <v>0.92</v>
      </c>
    </row>
    <row r="4764" spans="1:7" ht="15">
      <c r="A4764" s="334" t="s">
        <v>7635</v>
      </c>
      <c r="B4764" s="334" t="s">
        <v>23151</v>
      </c>
      <c r="C4764" s="218"/>
      <c r="D4764" s="218"/>
      <c r="E4764" s="334" t="s">
        <v>173</v>
      </c>
      <c r="F4764" s="306">
        <f t="shared" si="74"/>
        <v>50.976113999999995</v>
      </c>
      <c r="G4764" s="335">
        <v>1.22</v>
      </c>
    </row>
    <row r="4765" spans="1:7" ht="15">
      <c r="A4765" s="334" t="s">
        <v>7636</v>
      </c>
      <c r="B4765" s="334" t="s">
        <v>23152</v>
      </c>
      <c r="C4765" s="218"/>
      <c r="D4765" s="218"/>
      <c r="E4765" s="334" t="s">
        <v>173</v>
      </c>
      <c r="F4765" s="306">
        <f t="shared" si="74"/>
        <v>61.004201999999992</v>
      </c>
      <c r="G4765" s="335">
        <v>1.46</v>
      </c>
    </row>
    <row r="4766" spans="1:7" ht="15">
      <c r="A4766" s="334" t="s">
        <v>7637</v>
      </c>
      <c r="B4766" s="334" t="s">
        <v>23153</v>
      </c>
      <c r="C4766" s="218"/>
      <c r="D4766" s="218"/>
      <c r="E4766" s="334" t="s">
        <v>173</v>
      </c>
      <c r="F4766" s="306">
        <f t="shared" si="74"/>
        <v>57.243668999999997</v>
      </c>
      <c r="G4766" s="335">
        <v>1.37</v>
      </c>
    </row>
    <row r="4767" spans="1:7" ht="15">
      <c r="A4767" s="334" t="s">
        <v>7638</v>
      </c>
      <c r="B4767" s="334" t="s">
        <v>7639</v>
      </c>
      <c r="C4767" s="218"/>
      <c r="D4767" s="218"/>
      <c r="E4767" s="334" t="s">
        <v>173</v>
      </c>
      <c r="F4767" s="306">
        <f t="shared" si="74"/>
        <v>17.549153999999998</v>
      </c>
      <c r="G4767" s="335">
        <v>0.42</v>
      </c>
    </row>
    <row r="4768" spans="1:7" ht="15">
      <c r="A4768" s="334" t="s">
        <v>7640</v>
      </c>
      <c r="B4768" s="334" t="s">
        <v>23154</v>
      </c>
      <c r="C4768" s="218"/>
      <c r="D4768" s="218"/>
      <c r="E4768" s="334" t="s">
        <v>173</v>
      </c>
      <c r="F4768" s="306">
        <f t="shared" si="74"/>
        <v>76.464170999999993</v>
      </c>
      <c r="G4768" s="335">
        <v>1.83</v>
      </c>
    </row>
    <row r="4769" spans="1:7" ht="15">
      <c r="A4769" s="334" t="s">
        <v>7641</v>
      </c>
      <c r="B4769" s="334" t="s">
        <v>23155</v>
      </c>
      <c r="C4769" s="218"/>
      <c r="D4769" s="218"/>
      <c r="E4769" s="334" t="s">
        <v>173</v>
      </c>
      <c r="F4769" s="306">
        <f t="shared" si="74"/>
        <v>43.455047999999998</v>
      </c>
      <c r="G4769" s="335">
        <v>1.04</v>
      </c>
    </row>
    <row r="4770" spans="1:7" ht="15">
      <c r="A4770" s="334" t="s">
        <v>7642</v>
      </c>
      <c r="B4770" s="334" t="s">
        <v>7643</v>
      </c>
      <c r="C4770" s="218"/>
      <c r="D4770" s="218"/>
      <c r="E4770" s="334" t="s">
        <v>173</v>
      </c>
      <c r="F4770" s="306">
        <f t="shared" si="74"/>
        <v>175.07370299999999</v>
      </c>
      <c r="G4770" s="335">
        <v>4.1900000000000004</v>
      </c>
    </row>
    <row r="4771" spans="1:7" ht="15">
      <c r="A4771" s="334" t="s">
        <v>7644</v>
      </c>
      <c r="B4771" s="334" t="s">
        <v>23156</v>
      </c>
      <c r="C4771" s="218"/>
      <c r="D4771" s="218"/>
      <c r="E4771" s="334" t="s">
        <v>173</v>
      </c>
      <c r="F4771" s="306">
        <f t="shared" si="74"/>
        <v>170.47749599999997</v>
      </c>
      <c r="G4771" s="335">
        <v>4.08</v>
      </c>
    </row>
    <row r="4772" spans="1:7" ht="15">
      <c r="A4772" s="334" t="s">
        <v>7645</v>
      </c>
      <c r="B4772" s="334" t="s">
        <v>7646</v>
      </c>
      <c r="C4772" s="218"/>
      <c r="D4772" s="218"/>
      <c r="E4772" s="334" t="s">
        <v>173</v>
      </c>
      <c r="F4772" s="306">
        <f t="shared" si="74"/>
        <v>46.379907000000003</v>
      </c>
      <c r="G4772" s="335">
        <v>1.1100000000000001</v>
      </c>
    </row>
    <row r="4773" spans="1:7" ht="15">
      <c r="A4773" s="334" t="s">
        <v>7647</v>
      </c>
      <c r="B4773" s="334" t="s">
        <v>7648</v>
      </c>
      <c r="C4773" s="218"/>
      <c r="D4773" s="218"/>
      <c r="E4773" s="334" t="s">
        <v>173</v>
      </c>
      <c r="F4773" s="306">
        <f t="shared" si="74"/>
        <v>46.379907000000003</v>
      </c>
      <c r="G4773" s="335">
        <v>1.1100000000000001</v>
      </c>
    </row>
    <row r="4774" spans="1:7" ht="15">
      <c r="A4774" s="334" t="s">
        <v>7649</v>
      </c>
      <c r="B4774" s="334" t="s">
        <v>7650</v>
      </c>
      <c r="C4774" s="218"/>
      <c r="D4774" s="218"/>
      <c r="E4774" s="334" t="s">
        <v>173</v>
      </c>
      <c r="F4774" s="306">
        <f t="shared" si="74"/>
        <v>40.530188999999993</v>
      </c>
      <c r="G4774" s="335">
        <v>0.97</v>
      </c>
    </row>
    <row r="4775" spans="1:7" ht="15">
      <c r="A4775" s="334" t="s">
        <v>7651</v>
      </c>
      <c r="B4775" s="334" t="s">
        <v>7652</v>
      </c>
      <c r="C4775" s="218"/>
      <c r="D4775" s="218"/>
      <c r="E4775" s="334" t="s">
        <v>173</v>
      </c>
      <c r="F4775" s="306">
        <f t="shared" si="74"/>
        <v>52.647461999999997</v>
      </c>
      <c r="G4775" s="335">
        <v>1.26</v>
      </c>
    </row>
    <row r="4776" spans="1:7" ht="15">
      <c r="A4776" s="334" t="s">
        <v>7653</v>
      </c>
      <c r="B4776" s="334" t="s">
        <v>7654</v>
      </c>
      <c r="C4776" s="218"/>
      <c r="D4776" s="218"/>
      <c r="E4776" s="334" t="s">
        <v>173</v>
      </c>
      <c r="F4776" s="306">
        <f t="shared" si="74"/>
        <v>44.290721999999995</v>
      </c>
      <c r="G4776" s="335">
        <v>1.06</v>
      </c>
    </row>
    <row r="4777" spans="1:7" ht="15">
      <c r="A4777" s="334" t="s">
        <v>7655</v>
      </c>
      <c r="B4777" s="334" t="s">
        <v>7656</v>
      </c>
      <c r="C4777" s="218"/>
      <c r="D4777" s="218"/>
      <c r="E4777" s="334" t="s">
        <v>173</v>
      </c>
      <c r="F4777" s="306">
        <f t="shared" si="74"/>
        <v>183.01260599999998</v>
      </c>
      <c r="G4777" s="335">
        <v>4.38</v>
      </c>
    </row>
    <row r="4778" spans="1:7" ht="15">
      <c r="A4778" s="334" t="s">
        <v>7657</v>
      </c>
      <c r="B4778" s="334" t="s">
        <v>7658</v>
      </c>
      <c r="C4778" s="218"/>
      <c r="D4778" s="218"/>
      <c r="E4778" s="334" t="s">
        <v>173</v>
      </c>
      <c r="F4778" s="306">
        <f t="shared" si="74"/>
        <v>130.78298099999998</v>
      </c>
      <c r="G4778" s="335">
        <v>3.13</v>
      </c>
    </row>
    <row r="4779" spans="1:7" ht="15">
      <c r="A4779" s="334" t="s">
        <v>7659</v>
      </c>
      <c r="B4779" s="334" t="s">
        <v>7660</v>
      </c>
      <c r="C4779" s="218"/>
      <c r="D4779" s="218"/>
      <c r="E4779" s="334" t="s">
        <v>173</v>
      </c>
      <c r="F4779" s="306">
        <f t="shared" si="74"/>
        <v>130.78298099999998</v>
      </c>
      <c r="G4779" s="335">
        <v>3.13</v>
      </c>
    </row>
    <row r="4780" spans="1:7" ht="15">
      <c r="A4780" s="334" t="s">
        <v>7661</v>
      </c>
      <c r="B4780" s="334" t="s">
        <v>7662</v>
      </c>
      <c r="C4780" s="218"/>
      <c r="D4780" s="218"/>
      <c r="E4780" s="334" t="s">
        <v>173</v>
      </c>
      <c r="F4780" s="306">
        <f t="shared" si="74"/>
        <v>241.09194899999997</v>
      </c>
      <c r="G4780" s="335">
        <v>5.77</v>
      </c>
    </row>
    <row r="4781" spans="1:7" ht="15">
      <c r="A4781" s="334" t="s">
        <v>7663</v>
      </c>
      <c r="B4781" s="334" t="s">
        <v>7664</v>
      </c>
      <c r="C4781" s="218"/>
      <c r="D4781" s="218"/>
      <c r="E4781" s="334" t="s">
        <v>173</v>
      </c>
      <c r="F4781" s="306">
        <f t="shared" si="74"/>
        <v>706.14452999999992</v>
      </c>
      <c r="G4781" s="335">
        <v>16.899999999999999</v>
      </c>
    </row>
    <row r="4782" spans="1:7" ht="15">
      <c r="A4782" s="334" t="s">
        <v>7665</v>
      </c>
      <c r="B4782" s="334" t="s">
        <v>7666</v>
      </c>
      <c r="C4782" s="218"/>
      <c r="D4782" s="218"/>
      <c r="E4782" s="334" t="s">
        <v>173</v>
      </c>
      <c r="F4782" s="306">
        <f t="shared" si="74"/>
        <v>627.17333699999995</v>
      </c>
      <c r="G4782" s="335">
        <v>15.01</v>
      </c>
    </row>
    <row r="4783" spans="1:7" ht="15">
      <c r="A4783" s="334" t="s">
        <v>7667</v>
      </c>
      <c r="B4783" s="334" t="s">
        <v>7668</v>
      </c>
      <c r="C4783" s="218"/>
      <c r="D4783" s="218"/>
      <c r="E4783" s="334" t="s">
        <v>173</v>
      </c>
      <c r="F4783" s="306">
        <f t="shared" si="74"/>
        <v>428.28292499999998</v>
      </c>
      <c r="G4783" s="335">
        <v>10.25</v>
      </c>
    </row>
    <row r="4784" spans="1:7" ht="15">
      <c r="A4784" s="334" t="s">
        <v>7669</v>
      </c>
      <c r="B4784" s="334" t="s">
        <v>7670</v>
      </c>
      <c r="C4784" s="218"/>
      <c r="D4784" s="218"/>
      <c r="E4784" s="334" t="s">
        <v>173</v>
      </c>
      <c r="F4784" s="306">
        <f t="shared" si="74"/>
        <v>531.48866399999997</v>
      </c>
      <c r="G4784" s="335">
        <v>12.72</v>
      </c>
    </row>
    <row r="4785" spans="1:7" ht="15">
      <c r="A4785" s="334" t="s">
        <v>7671</v>
      </c>
      <c r="B4785" s="334" t="s">
        <v>7672</v>
      </c>
      <c r="C4785" s="218"/>
      <c r="D4785" s="218"/>
      <c r="E4785" s="334" t="s">
        <v>173</v>
      </c>
      <c r="F4785" s="306">
        <f t="shared" si="74"/>
        <v>105.71276099999999</v>
      </c>
      <c r="G4785" s="335">
        <v>2.5299999999999998</v>
      </c>
    </row>
    <row r="4786" spans="1:7" ht="15">
      <c r="A4786" s="334" t="s">
        <v>7673</v>
      </c>
      <c r="B4786" s="334" t="s">
        <v>7674</v>
      </c>
      <c r="C4786" s="218"/>
      <c r="D4786" s="218"/>
      <c r="E4786" s="334" t="s">
        <v>173</v>
      </c>
      <c r="F4786" s="306">
        <f t="shared" si="74"/>
        <v>5850.9715109999997</v>
      </c>
      <c r="G4786" s="335">
        <v>140.03</v>
      </c>
    </row>
    <row r="4787" spans="1:7" ht="15">
      <c r="A4787" s="334" t="s">
        <v>7675</v>
      </c>
      <c r="B4787" s="334" t="s">
        <v>7676</v>
      </c>
      <c r="C4787" s="218"/>
      <c r="D4787" s="218"/>
      <c r="E4787" s="334" t="s">
        <v>173</v>
      </c>
      <c r="F4787" s="306">
        <f t="shared" si="74"/>
        <v>920.494911</v>
      </c>
      <c r="G4787" s="335">
        <v>22.03</v>
      </c>
    </row>
    <row r="4788" spans="1:7" ht="15">
      <c r="A4788" s="334" t="s">
        <v>7677</v>
      </c>
      <c r="B4788" s="334" t="s">
        <v>7678</v>
      </c>
      <c r="C4788" s="218"/>
      <c r="D4788" s="218"/>
      <c r="E4788" s="334" t="s">
        <v>173</v>
      </c>
      <c r="F4788" s="306">
        <f t="shared" si="74"/>
        <v>1748.647845</v>
      </c>
      <c r="G4788" s="335">
        <v>41.85</v>
      </c>
    </row>
    <row r="4789" spans="1:7" ht="15">
      <c r="A4789" s="334" t="s">
        <v>7679</v>
      </c>
      <c r="B4789" s="334" t="s">
        <v>7680</v>
      </c>
      <c r="C4789" s="218"/>
      <c r="D4789" s="218"/>
      <c r="E4789" s="334" t="s">
        <v>173</v>
      </c>
      <c r="F4789" s="306">
        <f t="shared" si="74"/>
        <v>633.44089199999996</v>
      </c>
      <c r="G4789" s="335">
        <v>15.16</v>
      </c>
    </row>
    <row r="4790" spans="1:7" ht="15">
      <c r="A4790" s="334" t="s">
        <v>7681</v>
      </c>
      <c r="B4790" s="334" t="s">
        <v>7682</v>
      </c>
      <c r="C4790" s="218"/>
      <c r="D4790" s="218"/>
      <c r="E4790" s="334" t="s">
        <v>173</v>
      </c>
      <c r="F4790" s="306">
        <f t="shared" si="74"/>
        <v>517.28220599999997</v>
      </c>
      <c r="G4790" s="335">
        <v>12.38</v>
      </c>
    </row>
    <row r="4791" spans="1:7" ht="15">
      <c r="A4791" s="334" t="s">
        <v>7683</v>
      </c>
      <c r="B4791" s="334" t="s">
        <v>7684</v>
      </c>
      <c r="C4791" s="218"/>
      <c r="D4791" s="218"/>
      <c r="E4791" s="334" t="s">
        <v>173</v>
      </c>
      <c r="F4791" s="306">
        <f t="shared" si="74"/>
        <v>4485.0623580000001</v>
      </c>
      <c r="G4791" s="335">
        <v>107.34</v>
      </c>
    </row>
    <row r="4792" spans="1:7" ht="15">
      <c r="A4792" s="334" t="s">
        <v>7685</v>
      </c>
      <c r="B4792" s="334" t="s">
        <v>7686</v>
      </c>
      <c r="C4792" s="218"/>
      <c r="D4792" s="218"/>
      <c r="E4792" s="334" t="s">
        <v>173</v>
      </c>
      <c r="F4792" s="306">
        <f t="shared" si="74"/>
        <v>2175.6772589999996</v>
      </c>
      <c r="G4792" s="335">
        <v>52.07</v>
      </c>
    </row>
    <row r="4793" spans="1:7" ht="15">
      <c r="A4793" s="334" t="s">
        <v>7687</v>
      </c>
      <c r="B4793" s="334" t="s">
        <v>7688</v>
      </c>
      <c r="C4793" s="218"/>
      <c r="D4793" s="218"/>
      <c r="E4793" s="334" t="s">
        <v>173</v>
      </c>
      <c r="F4793" s="306">
        <f t="shared" si="74"/>
        <v>5316.1401509999996</v>
      </c>
      <c r="G4793" s="335">
        <v>127.23</v>
      </c>
    </row>
    <row r="4794" spans="1:7" ht="15">
      <c r="A4794" s="334" t="s">
        <v>7689</v>
      </c>
      <c r="B4794" s="334" t="s">
        <v>7690</v>
      </c>
      <c r="C4794" s="218"/>
      <c r="D4794" s="218"/>
      <c r="E4794" s="334" t="s">
        <v>173</v>
      </c>
      <c r="F4794" s="306">
        <f t="shared" si="74"/>
        <v>552.79835099999991</v>
      </c>
      <c r="G4794" s="335">
        <v>13.23</v>
      </c>
    </row>
    <row r="4795" spans="1:7" ht="15">
      <c r="A4795" s="334" t="s">
        <v>7691</v>
      </c>
      <c r="B4795" s="334" t="s">
        <v>7692</v>
      </c>
      <c r="C4795" s="218"/>
      <c r="D4795" s="218"/>
      <c r="E4795" s="334" t="s">
        <v>173</v>
      </c>
      <c r="F4795" s="306">
        <f t="shared" si="74"/>
        <v>5137.723751999999</v>
      </c>
      <c r="G4795" s="335">
        <v>122.96</v>
      </c>
    </row>
    <row r="4796" spans="1:7" ht="15">
      <c r="A4796" s="334" t="s">
        <v>7693</v>
      </c>
      <c r="B4796" s="334" t="s">
        <v>7694</v>
      </c>
      <c r="C4796" s="218"/>
      <c r="D4796" s="218"/>
      <c r="E4796" s="334" t="s">
        <v>173</v>
      </c>
      <c r="F4796" s="306">
        <f t="shared" si="74"/>
        <v>7064.3701589999991</v>
      </c>
      <c r="G4796" s="335">
        <v>169.07</v>
      </c>
    </row>
    <row r="4797" spans="1:7" ht="15">
      <c r="A4797" s="334" t="s">
        <v>7695</v>
      </c>
      <c r="B4797" s="334" t="s">
        <v>7696</v>
      </c>
      <c r="C4797" s="218"/>
      <c r="D4797" s="218"/>
      <c r="E4797" s="334" t="s">
        <v>173</v>
      </c>
      <c r="F4797" s="306">
        <f t="shared" si="74"/>
        <v>3870.8419679999997</v>
      </c>
      <c r="G4797" s="335">
        <v>92.64</v>
      </c>
    </row>
    <row r="4798" spans="1:7" ht="15">
      <c r="A4798" s="334" t="s">
        <v>7697</v>
      </c>
      <c r="B4798" s="334" t="s">
        <v>7698</v>
      </c>
      <c r="C4798" s="218"/>
      <c r="D4798" s="218"/>
      <c r="E4798" s="334" t="s">
        <v>173</v>
      </c>
      <c r="F4798" s="306">
        <f t="shared" si="74"/>
        <v>945.56513099999984</v>
      </c>
      <c r="G4798" s="335">
        <v>22.63</v>
      </c>
    </row>
    <row r="4799" spans="1:7" ht="15">
      <c r="A4799" s="334" t="s">
        <v>7699</v>
      </c>
      <c r="B4799" s="334" t="s">
        <v>7700</v>
      </c>
      <c r="C4799" s="218"/>
      <c r="D4799" s="218"/>
      <c r="E4799" s="334" t="s">
        <v>173</v>
      </c>
      <c r="F4799" s="306">
        <f t="shared" si="74"/>
        <v>5644.5600329999997</v>
      </c>
      <c r="G4799" s="335">
        <v>135.09</v>
      </c>
    </row>
    <row r="4800" spans="1:7" ht="15">
      <c r="A4800" s="334" t="s">
        <v>7701</v>
      </c>
      <c r="B4800" s="334" t="s">
        <v>7702</v>
      </c>
      <c r="C4800" s="218"/>
      <c r="D4800" s="218"/>
      <c r="E4800" s="334" t="s">
        <v>173</v>
      </c>
      <c r="F4800" s="306">
        <f t="shared" si="74"/>
        <v>1780.4034569999999</v>
      </c>
      <c r="G4800" s="335">
        <v>42.61</v>
      </c>
    </row>
    <row r="4801" spans="1:7" ht="15">
      <c r="A4801" s="334" t="s">
        <v>7703</v>
      </c>
      <c r="B4801" s="334" t="s">
        <v>7704</v>
      </c>
      <c r="C4801" s="218"/>
      <c r="D4801" s="218"/>
      <c r="E4801" s="334" t="s">
        <v>173</v>
      </c>
      <c r="F4801" s="306">
        <f t="shared" si="74"/>
        <v>2383.3422479999999</v>
      </c>
      <c r="G4801" s="335">
        <v>57.04</v>
      </c>
    </row>
    <row r="4802" spans="1:7" ht="15">
      <c r="A4802" s="334" t="s">
        <v>7705</v>
      </c>
      <c r="B4802" s="334" t="s">
        <v>7706</v>
      </c>
      <c r="C4802" s="218"/>
      <c r="D4802" s="218"/>
      <c r="E4802" s="334" t="s">
        <v>173</v>
      </c>
      <c r="F4802" s="306">
        <f t="shared" si="74"/>
        <v>1116.4604639999998</v>
      </c>
      <c r="G4802" s="335">
        <v>26.72</v>
      </c>
    </row>
    <row r="4803" spans="1:7" ht="15">
      <c r="A4803" s="334" t="s">
        <v>7707</v>
      </c>
      <c r="B4803" s="334" t="s">
        <v>7708</v>
      </c>
      <c r="C4803" s="218"/>
      <c r="D4803" s="218"/>
      <c r="E4803" s="334" t="s">
        <v>173</v>
      </c>
      <c r="F4803" s="306">
        <f t="shared" si="74"/>
        <v>2041.1337449999999</v>
      </c>
      <c r="G4803" s="335">
        <v>48.85</v>
      </c>
    </row>
    <row r="4804" spans="1:7" ht="15">
      <c r="A4804" s="334" t="s">
        <v>7709</v>
      </c>
      <c r="B4804" s="334" t="s">
        <v>7710</v>
      </c>
      <c r="C4804" s="218"/>
      <c r="D4804" s="218"/>
      <c r="E4804" s="334" t="s">
        <v>173</v>
      </c>
      <c r="F4804" s="306">
        <f t="shared" ref="F4804:F4867" si="75">G4804*$G$1</f>
        <v>3297.1517669999994</v>
      </c>
      <c r="G4804" s="335">
        <v>78.91</v>
      </c>
    </row>
    <row r="4805" spans="1:7" ht="15">
      <c r="A4805" s="334" t="s">
        <v>7711</v>
      </c>
      <c r="B4805" s="334" t="s">
        <v>7712</v>
      </c>
      <c r="C4805" s="218"/>
      <c r="D4805" s="218"/>
      <c r="E4805" s="334" t="s">
        <v>173</v>
      </c>
      <c r="F4805" s="306">
        <f t="shared" si="75"/>
        <v>2793.6581819999997</v>
      </c>
      <c r="G4805" s="335">
        <v>66.86</v>
      </c>
    </row>
    <row r="4806" spans="1:7" ht="15">
      <c r="A4806" s="334" t="s">
        <v>7713</v>
      </c>
      <c r="B4806" s="334" t="s">
        <v>7714</v>
      </c>
      <c r="C4806" s="218"/>
      <c r="D4806" s="218"/>
      <c r="E4806" s="334" t="s">
        <v>173</v>
      </c>
      <c r="F4806" s="306">
        <f t="shared" si="75"/>
        <v>1637.5032029999998</v>
      </c>
      <c r="G4806" s="335">
        <v>39.19</v>
      </c>
    </row>
    <row r="4807" spans="1:7" ht="15">
      <c r="A4807" s="334" t="s">
        <v>7715</v>
      </c>
      <c r="B4807" s="334" t="s">
        <v>7716</v>
      </c>
      <c r="C4807" s="218"/>
      <c r="D4807" s="218"/>
      <c r="E4807" s="334" t="s">
        <v>173</v>
      </c>
      <c r="F4807" s="306">
        <f t="shared" si="75"/>
        <v>410.73377099999999</v>
      </c>
      <c r="G4807" s="335">
        <v>9.83</v>
      </c>
    </row>
    <row r="4808" spans="1:7" ht="15">
      <c r="A4808" s="334" t="s">
        <v>23157</v>
      </c>
      <c r="B4808" s="334" t="s">
        <v>23158</v>
      </c>
      <c r="C4808" s="218"/>
      <c r="D4808" s="218"/>
      <c r="E4808" s="334" t="s">
        <v>173</v>
      </c>
      <c r="F4808" s="306">
        <f t="shared" si="75"/>
        <v>6813.2501219999995</v>
      </c>
      <c r="G4808" s="335">
        <v>163.06</v>
      </c>
    </row>
    <row r="4809" spans="1:7" ht="15">
      <c r="A4809" s="334" t="s">
        <v>7717</v>
      </c>
      <c r="B4809" s="334" t="s">
        <v>7718</v>
      </c>
      <c r="C4809" s="218"/>
      <c r="D4809" s="218"/>
      <c r="E4809" s="334" t="s">
        <v>173</v>
      </c>
      <c r="F4809" s="306">
        <f t="shared" si="75"/>
        <v>331.34474099999994</v>
      </c>
      <c r="G4809" s="335">
        <v>7.93</v>
      </c>
    </row>
    <row r="4810" spans="1:7" ht="15">
      <c r="A4810" s="334" t="s">
        <v>7719</v>
      </c>
      <c r="B4810" s="334" t="s">
        <v>23159</v>
      </c>
      <c r="C4810" s="218"/>
      <c r="D4810" s="218"/>
      <c r="E4810" s="334" t="s">
        <v>173</v>
      </c>
      <c r="F4810" s="306">
        <f t="shared" si="75"/>
        <v>71.450126999999995</v>
      </c>
      <c r="G4810" s="335">
        <v>1.71</v>
      </c>
    </row>
    <row r="4811" spans="1:7" ht="15">
      <c r="A4811" s="334" t="s">
        <v>7720</v>
      </c>
      <c r="B4811" s="334" t="s">
        <v>23160</v>
      </c>
      <c r="C4811" s="218"/>
      <c r="D4811" s="218"/>
      <c r="E4811" s="334" t="s">
        <v>173</v>
      </c>
      <c r="F4811" s="306">
        <f t="shared" si="75"/>
        <v>142.06457999999998</v>
      </c>
      <c r="G4811" s="335">
        <v>3.4</v>
      </c>
    </row>
    <row r="4812" spans="1:7" ht="15">
      <c r="A4812" s="334" t="s">
        <v>7721</v>
      </c>
      <c r="B4812" s="334" t="s">
        <v>23161</v>
      </c>
      <c r="C4812" s="218"/>
      <c r="D4812" s="218"/>
      <c r="E4812" s="334" t="s">
        <v>173</v>
      </c>
      <c r="F4812" s="306">
        <f t="shared" si="75"/>
        <v>259.05894000000001</v>
      </c>
      <c r="G4812" s="335">
        <v>6.2</v>
      </c>
    </row>
    <row r="4813" spans="1:7" ht="15">
      <c r="A4813" s="334" t="s">
        <v>7722</v>
      </c>
      <c r="B4813" s="334" t="s">
        <v>23162</v>
      </c>
      <c r="C4813" s="218"/>
      <c r="D4813" s="218"/>
      <c r="E4813" s="334" t="s">
        <v>173</v>
      </c>
      <c r="F4813" s="306">
        <f t="shared" si="75"/>
        <v>150.42131999999998</v>
      </c>
      <c r="G4813" s="335">
        <v>3.6</v>
      </c>
    </row>
    <row r="4814" spans="1:7" ht="15">
      <c r="A4814" s="334" t="s">
        <v>7723</v>
      </c>
      <c r="B4814" s="334" t="s">
        <v>23163</v>
      </c>
      <c r="C4814" s="218"/>
      <c r="D4814" s="218"/>
      <c r="E4814" s="334" t="s">
        <v>173</v>
      </c>
      <c r="F4814" s="306">
        <f t="shared" si="75"/>
        <v>171.73100700000001</v>
      </c>
      <c r="G4814" s="335">
        <v>4.1100000000000003</v>
      </c>
    </row>
    <row r="4815" spans="1:7" ht="15">
      <c r="A4815" s="334" t="s">
        <v>7724</v>
      </c>
      <c r="B4815" s="334" t="s">
        <v>7725</v>
      </c>
      <c r="C4815" s="218"/>
      <c r="D4815" s="218"/>
      <c r="E4815" s="334" t="s">
        <v>173</v>
      </c>
      <c r="F4815" s="306">
        <f t="shared" si="75"/>
        <v>266.58000599999997</v>
      </c>
      <c r="G4815" s="335">
        <v>6.38</v>
      </c>
    </row>
    <row r="4816" spans="1:7" ht="15">
      <c r="A4816" s="334" t="s">
        <v>7726</v>
      </c>
      <c r="B4816" s="334" t="s">
        <v>7727</v>
      </c>
      <c r="C4816" s="218"/>
      <c r="D4816" s="218"/>
      <c r="E4816" s="334" t="s">
        <v>173</v>
      </c>
      <c r="F4816" s="306">
        <f t="shared" si="75"/>
        <v>467.97743999999994</v>
      </c>
      <c r="G4816" s="335">
        <v>11.2</v>
      </c>
    </row>
    <row r="4817" spans="1:7" ht="15">
      <c r="A4817" s="334" t="s">
        <v>7728</v>
      </c>
      <c r="B4817" s="334" t="s">
        <v>7729</v>
      </c>
      <c r="C4817" s="218"/>
      <c r="D4817" s="218"/>
      <c r="E4817" s="334" t="s">
        <v>173</v>
      </c>
      <c r="F4817" s="306">
        <f t="shared" si="75"/>
        <v>302.09615099999996</v>
      </c>
      <c r="G4817" s="335">
        <v>7.23</v>
      </c>
    </row>
    <row r="4818" spans="1:7" ht="15">
      <c r="A4818" s="334" t="s">
        <v>7730</v>
      </c>
      <c r="B4818" s="334" t="s">
        <v>7731</v>
      </c>
      <c r="C4818" s="218"/>
      <c r="D4818" s="218"/>
      <c r="E4818" s="334" t="s">
        <v>173</v>
      </c>
      <c r="F4818" s="306">
        <f t="shared" si="75"/>
        <v>318.39179399999995</v>
      </c>
      <c r="G4818" s="335">
        <v>7.62</v>
      </c>
    </row>
    <row r="4819" spans="1:7" ht="15">
      <c r="A4819" s="334" t="s">
        <v>7732</v>
      </c>
      <c r="B4819" s="334" t="s">
        <v>7733</v>
      </c>
      <c r="C4819" s="218"/>
      <c r="D4819" s="218"/>
      <c r="E4819" s="334" t="s">
        <v>173</v>
      </c>
      <c r="F4819" s="306">
        <f t="shared" si="75"/>
        <v>3110.7964649999999</v>
      </c>
      <c r="G4819" s="335">
        <v>74.45</v>
      </c>
    </row>
    <row r="4820" spans="1:7" ht="15">
      <c r="A4820" s="334" t="s">
        <v>7734</v>
      </c>
      <c r="B4820" s="334" t="s">
        <v>23164</v>
      </c>
      <c r="C4820" s="218"/>
      <c r="D4820" s="218"/>
      <c r="E4820" s="334" t="s">
        <v>173</v>
      </c>
      <c r="F4820" s="306">
        <f t="shared" si="75"/>
        <v>336.77662199999997</v>
      </c>
      <c r="G4820" s="335">
        <v>8.06</v>
      </c>
    </row>
    <row r="4821" spans="1:7" ht="15">
      <c r="A4821" s="334" t="s">
        <v>7735</v>
      </c>
      <c r="B4821" s="334" t="s">
        <v>7736</v>
      </c>
      <c r="C4821" s="218"/>
      <c r="D4821" s="218"/>
      <c r="E4821" s="334" t="s">
        <v>173</v>
      </c>
      <c r="F4821" s="306">
        <f t="shared" si="75"/>
        <v>155.43536399999999</v>
      </c>
      <c r="G4821" s="335">
        <v>3.72</v>
      </c>
    </row>
    <row r="4822" spans="1:7" ht="15">
      <c r="A4822" s="334" t="s">
        <v>23165</v>
      </c>
      <c r="B4822" s="334" t="s">
        <v>23166</v>
      </c>
      <c r="C4822" s="218"/>
      <c r="D4822" s="218"/>
      <c r="E4822" s="334" t="s">
        <v>173</v>
      </c>
      <c r="F4822" s="306">
        <f t="shared" si="75"/>
        <v>369.36790799999994</v>
      </c>
      <c r="G4822" s="335">
        <v>8.84</v>
      </c>
    </row>
    <row r="4823" spans="1:7" ht="15">
      <c r="A4823" s="334" t="s">
        <v>7737</v>
      </c>
      <c r="B4823" s="334" t="s">
        <v>7738</v>
      </c>
      <c r="C4823" s="218"/>
      <c r="D4823" s="218"/>
      <c r="E4823" s="334" t="s">
        <v>173</v>
      </c>
      <c r="F4823" s="306">
        <f t="shared" si="75"/>
        <v>1.6713479999999998</v>
      </c>
      <c r="G4823" s="335">
        <v>0.04</v>
      </c>
    </row>
    <row r="4824" spans="1:7" ht="15">
      <c r="A4824" s="334" t="s">
        <v>7739</v>
      </c>
      <c r="B4824" s="334" t="s">
        <v>7740</v>
      </c>
      <c r="C4824" s="218"/>
      <c r="D4824" s="218"/>
      <c r="E4824" s="334" t="s">
        <v>173</v>
      </c>
      <c r="F4824" s="306">
        <f t="shared" si="75"/>
        <v>1.6713479999999998</v>
      </c>
      <c r="G4824" s="335">
        <v>0.04</v>
      </c>
    </row>
    <row r="4825" spans="1:7" ht="15">
      <c r="A4825" s="334" t="s">
        <v>7741</v>
      </c>
      <c r="B4825" s="334" t="s">
        <v>7742</v>
      </c>
      <c r="C4825" s="218"/>
      <c r="D4825" s="218"/>
      <c r="E4825" s="334" t="s">
        <v>173</v>
      </c>
      <c r="F4825" s="306">
        <f t="shared" si="75"/>
        <v>1.6713479999999998</v>
      </c>
      <c r="G4825" s="335">
        <v>0.04</v>
      </c>
    </row>
    <row r="4826" spans="1:7" ht="15">
      <c r="A4826" s="334" t="s">
        <v>7743</v>
      </c>
      <c r="B4826" s="334" t="s">
        <v>7744</v>
      </c>
      <c r="C4826" s="218"/>
      <c r="D4826" s="218"/>
      <c r="E4826" s="334" t="s">
        <v>173</v>
      </c>
      <c r="F4826" s="306">
        <f t="shared" si="75"/>
        <v>1.6713479999999998</v>
      </c>
      <c r="G4826" s="335">
        <v>0.04</v>
      </c>
    </row>
    <row r="4827" spans="1:7" ht="15">
      <c r="A4827" s="334" t="s">
        <v>7745</v>
      </c>
      <c r="B4827" s="334" t="s">
        <v>7746</v>
      </c>
      <c r="C4827" s="218"/>
      <c r="D4827" s="218"/>
      <c r="E4827" s="334" t="s">
        <v>173</v>
      </c>
      <c r="F4827" s="306">
        <f t="shared" si="75"/>
        <v>1.6713479999999998</v>
      </c>
      <c r="G4827" s="335">
        <v>0.04</v>
      </c>
    </row>
    <row r="4828" spans="1:7" ht="15">
      <c r="A4828" s="334" t="s">
        <v>7747</v>
      </c>
      <c r="B4828" s="334" t="s">
        <v>7748</v>
      </c>
      <c r="C4828" s="218"/>
      <c r="D4828" s="218"/>
      <c r="E4828" s="334" t="s">
        <v>173</v>
      </c>
      <c r="F4828" s="306">
        <f t="shared" si="75"/>
        <v>1.6713479999999998</v>
      </c>
      <c r="G4828" s="335">
        <v>0.04</v>
      </c>
    </row>
    <row r="4829" spans="1:7" ht="15">
      <c r="A4829" s="334" t="s">
        <v>7749</v>
      </c>
      <c r="B4829" s="334" t="s">
        <v>7750</v>
      </c>
      <c r="C4829" s="218"/>
      <c r="D4829" s="218"/>
      <c r="E4829" s="334" t="s">
        <v>173</v>
      </c>
      <c r="F4829" s="306">
        <f t="shared" si="75"/>
        <v>1.6713479999999998</v>
      </c>
      <c r="G4829" s="335">
        <v>0.04</v>
      </c>
    </row>
    <row r="4830" spans="1:7" ht="15">
      <c r="A4830" s="334" t="s">
        <v>7751</v>
      </c>
      <c r="B4830" s="334" t="s">
        <v>7752</v>
      </c>
      <c r="C4830" s="218"/>
      <c r="D4830" s="218"/>
      <c r="E4830" s="334" t="s">
        <v>173</v>
      </c>
      <c r="F4830" s="306">
        <f t="shared" si="75"/>
        <v>1.6713479999999998</v>
      </c>
      <c r="G4830" s="335">
        <v>0.04</v>
      </c>
    </row>
    <row r="4831" spans="1:7" ht="15">
      <c r="A4831" s="334" t="s">
        <v>23167</v>
      </c>
      <c r="B4831" s="334" t="s">
        <v>23168</v>
      </c>
      <c r="C4831" s="218"/>
      <c r="D4831" s="218"/>
      <c r="E4831" s="334" t="s">
        <v>173</v>
      </c>
      <c r="F4831" s="306">
        <f t="shared" si="75"/>
        <v>1.6713479999999998</v>
      </c>
      <c r="G4831" s="335">
        <v>0.04</v>
      </c>
    </row>
    <row r="4832" spans="1:7" ht="15">
      <c r="A4832" s="334" t="s">
        <v>7753</v>
      </c>
      <c r="B4832" s="334" t="s">
        <v>7754</v>
      </c>
      <c r="C4832" s="218"/>
      <c r="D4832" s="218"/>
      <c r="E4832" s="334" t="s">
        <v>173</v>
      </c>
      <c r="F4832" s="306">
        <f t="shared" si="75"/>
        <v>1.6713479999999998</v>
      </c>
      <c r="G4832" s="335">
        <v>0.04</v>
      </c>
    </row>
    <row r="4833" spans="1:7" ht="15">
      <c r="A4833" s="334" t="s">
        <v>7755</v>
      </c>
      <c r="B4833" s="334" t="s">
        <v>7756</v>
      </c>
      <c r="C4833" s="218"/>
      <c r="D4833" s="218"/>
      <c r="E4833" s="334" t="s">
        <v>3584</v>
      </c>
      <c r="F4833" s="306">
        <f t="shared" si="75"/>
        <v>1.6713479999999998</v>
      </c>
      <c r="G4833" s="335">
        <v>0.04</v>
      </c>
    </row>
    <row r="4834" spans="1:7" ht="15">
      <c r="A4834" s="334" t="s">
        <v>7757</v>
      </c>
      <c r="B4834" s="334" t="s">
        <v>7758</v>
      </c>
      <c r="C4834" s="218"/>
      <c r="D4834" s="218"/>
      <c r="E4834" s="334" t="s">
        <v>173</v>
      </c>
      <c r="F4834" s="306">
        <f t="shared" si="75"/>
        <v>1.6713479999999998</v>
      </c>
      <c r="G4834" s="335">
        <v>0.04</v>
      </c>
    </row>
    <row r="4835" spans="1:7" ht="15">
      <c r="A4835" s="334" t="s">
        <v>23169</v>
      </c>
      <c r="B4835" s="334" t="s">
        <v>23170</v>
      </c>
      <c r="C4835" s="218"/>
      <c r="D4835" s="218"/>
      <c r="E4835" s="334" t="s">
        <v>173</v>
      </c>
      <c r="F4835" s="306">
        <f t="shared" si="75"/>
        <v>1.6713479999999998</v>
      </c>
      <c r="G4835" s="335">
        <v>0.04</v>
      </c>
    </row>
    <row r="4836" spans="1:7" ht="15">
      <c r="A4836" s="334" t="s">
        <v>23171</v>
      </c>
      <c r="B4836" s="334" t="s">
        <v>23172</v>
      </c>
      <c r="C4836" s="218"/>
      <c r="D4836" s="218"/>
      <c r="E4836" s="334" t="s">
        <v>173</v>
      </c>
      <c r="F4836" s="306">
        <f t="shared" si="75"/>
        <v>35.516144999999995</v>
      </c>
      <c r="G4836" s="335">
        <v>0.85</v>
      </c>
    </row>
    <row r="4837" spans="1:7" ht="15">
      <c r="A4837" s="334" t="s">
        <v>23173</v>
      </c>
      <c r="B4837" s="334" t="s">
        <v>23174</v>
      </c>
      <c r="C4837" s="218"/>
      <c r="D4837" s="218"/>
      <c r="E4837" s="334" t="s">
        <v>173</v>
      </c>
      <c r="F4837" s="306">
        <f t="shared" si="75"/>
        <v>35.516144999999995</v>
      </c>
      <c r="G4837" s="335">
        <v>0.85</v>
      </c>
    </row>
    <row r="4838" spans="1:7" ht="15">
      <c r="A4838" s="334" t="s">
        <v>23175</v>
      </c>
      <c r="B4838" s="334" t="s">
        <v>23176</v>
      </c>
      <c r="C4838" s="218"/>
      <c r="D4838" s="218"/>
      <c r="E4838" s="334" t="s">
        <v>173</v>
      </c>
      <c r="F4838" s="306">
        <f t="shared" si="75"/>
        <v>35.516144999999995</v>
      </c>
      <c r="G4838" s="335">
        <v>0.85</v>
      </c>
    </row>
    <row r="4839" spans="1:7" ht="15">
      <c r="A4839" s="334" t="s">
        <v>7759</v>
      </c>
      <c r="B4839" s="334" t="s">
        <v>7760</v>
      </c>
      <c r="C4839" s="218"/>
      <c r="D4839" s="218"/>
      <c r="E4839" s="334" t="s">
        <v>173</v>
      </c>
      <c r="F4839" s="306">
        <f t="shared" si="75"/>
        <v>1460.7581519999999</v>
      </c>
      <c r="G4839" s="335">
        <v>34.96</v>
      </c>
    </row>
    <row r="4840" spans="1:7" ht="15">
      <c r="A4840" s="334" t="s">
        <v>7761</v>
      </c>
      <c r="B4840" s="334" t="s">
        <v>7762</v>
      </c>
      <c r="C4840" s="218"/>
      <c r="D4840" s="218"/>
      <c r="E4840" s="334" t="s">
        <v>173</v>
      </c>
      <c r="F4840" s="306">
        <f t="shared" si="75"/>
        <v>1686.8079689999997</v>
      </c>
      <c r="G4840" s="335">
        <v>40.369999999999997</v>
      </c>
    </row>
    <row r="4841" spans="1:7" ht="15">
      <c r="A4841" s="334" t="s">
        <v>7763</v>
      </c>
      <c r="B4841" s="334" t="s">
        <v>7764</v>
      </c>
      <c r="C4841" s="218"/>
      <c r="D4841" s="218"/>
      <c r="E4841" s="334" t="s">
        <v>173</v>
      </c>
      <c r="F4841" s="306">
        <f t="shared" si="75"/>
        <v>2626.1055449999999</v>
      </c>
      <c r="G4841" s="335">
        <v>62.85</v>
      </c>
    </row>
    <row r="4842" spans="1:7" ht="15">
      <c r="A4842" s="334" t="s">
        <v>7765</v>
      </c>
      <c r="B4842" s="334" t="s">
        <v>7766</v>
      </c>
      <c r="C4842" s="218"/>
      <c r="D4842" s="218"/>
      <c r="E4842" s="334" t="s">
        <v>173</v>
      </c>
      <c r="F4842" s="306">
        <f t="shared" si="75"/>
        <v>2626.1055449999999</v>
      </c>
      <c r="G4842" s="335">
        <v>62.85</v>
      </c>
    </row>
    <row r="4843" spans="1:7" ht="15">
      <c r="A4843" s="334" t="s">
        <v>7767</v>
      </c>
      <c r="B4843" s="334" t="s">
        <v>7768</v>
      </c>
      <c r="C4843" s="218"/>
      <c r="D4843" s="218"/>
      <c r="E4843" s="334" t="s">
        <v>173</v>
      </c>
      <c r="F4843" s="306">
        <f t="shared" si="75"/>
        <v>1653.3810089999999</v>
      </c>
      <c r="G4843" s="335">
        <v>39.57</v>
      </c>
    </row>
    <row r="4844" spans="1:7" ht="15">
      <c r="A4844" s="334" t="s">
        <v>7769</v>
      </c>
      <c r="B4844" s="334" t="s">
        <v>7770</v>
      </c>
      <c r="C4844" s="218"/>
      <c r="D4844" s="218"/>
      <c r="E4844" s="334" t="s">
        <v>173</v>
      </c>
      <c r="F4844" s="306">
        <f t="shared" si="75"/>
        <v>2275.9581389999998</v>
      </c>
      <c r="G4844" s="335">
        <v>54.47</v>
      </c>
    </row>
    <row r="4845" spans="1:7" ht="15">
      <c r="A4845" s="334" t="s">
        <v>7771</v>
      </c>
      <c r="B4845" s="334" t="s">
        <v>7772</v>
      </c>
      <c r="C4845" s="218"/>
      <c r="D4845" s="218"/>
      <c r="E4845" s="334" t="s">
        <v>173</v>
      </c>
      <c r="F4845" s="306">
        <f t="shared" si="75"/>
        <v>2020.6597319999998</v>
      </c>
      <c r="G4845" s="335">
        <v>48.36</v>
      </c>
    </row>
    <row r="4846" spans="1:7" ht="15">
      <c r="A4846" s="334" t="s">
        <v>7773</v>
      </c>
      <c r="B4846" s="334" t="s">
        <v>7774</v>
      </c>
      <c r="C4846" s="218"/>
      <c r="D4846" s="218"/>
      <c r="E4846" s="334" t="s">
        <v>173</v>
      </c>
      <c r="F4846" s="306">
        <f t="shared" si="75"/>
        <v>8718.5868419999988</v>
      </c>
      <c r="G4846" s="335">
        <v>208.66</v>
      </c>
    </row>
    <row r="4847" spans="1:7" ht="15">
      <c r="A4847" s="334" t="s">
        <v>7775</v>
      </c>
      <c r="B4847" s="334" t="s">
        <v>7776</v>
      </c>
      <c r="C4847" s="218"/>
      <c r="D4847" s="218"/>
      <c r="E4847" s="334" t="s">
        <v>173</v>
      </c>
      <c r="F4847" s="306">
        <f t="shared" si="75"/>
        <v>1295.7125369999999</v>
      </c>
      <c r="G4847" s="335">
        <v>31.01</v>
      </c>
    </row>
    <row r="4848" spans="1:7" ht="15">
      <c r="A4848" s="334" t="s">
        <v>7777</v>
      </c>
      <c r="B4848" s="334" t="s">
        <v>7778</v>
      </c>
      <c r="C4848" s="218"/>
      <c r="D4848" s="218"/>
      <c r="E4848" s="334" t="s">
        <v>173</v>
      </c>
      <c r="F4848" s="306">
        <f t="shared" si="75"/>
        <v>2453.5388639999996</v>
      </c>
      <c r="G4848" s="335">
        <v>58.72</v>
      </c>
    </row>
    <row r="4849" spans="1:7" ht="15">
      <c r="A4849" s="334" t="s">
        <v>7779</v>
      </c>
      <c r="B4849" s="334" t="s">
        <v>7780</v>
      </c>
      <c r="C4849" s="218"/>
      <c r="D4849" s="218"/>
      <c r="E4849" s="334" t="s">
        <v>173</v>
      </c>
      <c r="F4849" s="306">
        <f t="shared" si="75"/>
        <v>2453.5388639999996</v>
      </c>
      <c r="G4849" s="335">
        <v>58.72</v>
      </c>
    </row>
    <row r="4850" spans="1:7" ht="15">
      <c r="A4850" s="334" t="s">
        <v>7781</v>
      </c>
      <c r="B4850" s="334" t="s">
        <v>7782</v>
      </c>
      <c r="C4850" s="218"/>
      <c r="D4850" s="218"/>
      <c r="E4850" s="334" t="s">
        <v>173</v>
      </c>
      <c r="F4850" s="306">
        <f t="shared" si="75"/>
        <v>1596.555177</v>
      </c>
      <c r="G4850" s="335">
        <v>38.21</v>
      </c>
    </row>
    <row r="4851" spans="1:7" ht="15">
      <c r="A4851" s="334" t="s">
        <v>7783</v>
      </c>
      <c r="B4851" s="334" t="s">
        <v>7784</v>
      </c>
      <c r="C4851" s="218"/>
      <c r="D4851" s="218"/>
      <c r="E4851" s="334" t="s">
        <v>173</v>
      </c>
      <c r="F4851" s="306">
        <f t="shared" si="75"/>
        <v>7653.520328999999</v>
      </c>
      <c r="G4851" s="335">
        <v>183.17</v>
      </c>
    </row>
    <row r="4852" spans="1:7" ht="15">
      <c r="A4852" s="334" t="s">
        <v>7785</v>
      </c>
      <c r="B4852" s="334" t="s">
        <v>7786</v>
      </c>
      <c r="C4852" s="218"/>
      <c r="D4852" s="218"/>
      <c r="E4852" s="334" t="s">
        <v>173</v>
      </c>
      <c r="F4852" s="306">
        <f t="shared" si="75"/>
        <v>113.23382699999999</v>
      </c>
      <c r="G4852" s="335">
        <v>2.71</v>
      </c>
    </row>
    <row r="4853" spans="1:7" ht="15">
      <c r="A4853" s="334" t="s">
        <v>7787</v>
      </c>
      <c r="B4853" s="334" t="s">
        <v>7788</v>
      </c>
      <c r="C4853" s="218"/>
      <c r="D4853" s="218"/>
      <c r="E4853" s="334" t="s">
        <v>173</v>
      </c>
      <c r="F4853" s="306">
        <f t="shared" si="75"/>
        <v>33.844797</v>
      </c>
      <c r="G4853" s="335">
        <v>0.81</v>
      </c>
    </row>
    <row r="4854" spans="1:7" ht="15">
      <c r="A4854" s="334" t="s">
        <v>7789</v>
      </c>
      <c r="B4854" s="334" t="s">
        <v>7790</v>
      </c>
      <c r="C4854" s="218"/>
      <c r="D4854" s="218"/>
      <c r="E4854" s="334" t="s">
        <v>173</v>
      </c>
      <c r="F4854" s="306">
        <f t="shared" si="75"/>
        <v>13.788620999999999</v>
      </c>
      <c r="G4854" s="335">
        <v>0.33</v>
      </c>
    </row>
    <row r="4855" spans="1:7" ht="15">
      <c r="A4855" s="334" t="s">
        <v>7791</v>
      </c>
      <c r="B4855" s="334" t="s">
        <v>7792</v>
      </c>
      <c r="C4855" s="218"/>
      <c r="D4855" s="218"/>
      <c r="E4855" s="334" t="s">
        <v>173</v>
      </c>
      <c r="F4855" s="306">
        <f t="shared" si="75"/>
        <v>196.80122699999998</v>
      </c>
      <c r="G4855" s="335">
        <v>4.71</v>
      </c>
    </row>
    <row r="4856" spans="1:7" ht="15">
      <c r="A4856" s="334" t="s">
        <v>7793</v>
      </c>
      <c r="B4856" s="334" t="s">
        <v>7794</v>
      </c>
      <c r="C4856" s="218"/>
      <c r="D4856" s="218"/>
      <c r="E4856" s="334" t="s">
        <v>173</v>
      </c>
      <c r="F4856" s="306">
        <f t="shared" si="75"/>
        <v>89.417118000000002</v>
      </c>
      <c r="G4856" s="335">
        <v>2.14</v>
      </c>
    </row>
    <row r="4857" spans="1:7" ht="15">
      <c r="A4857" s="334" t="s">
        <v>7795</v>
      </c>
      <c r="B4857" s="334" t="s">
        <v>7796</v>
      </c>
      <c r="C4857" s="218"/>
      <c r="D4857" s="218"/>
      <c r="E4857" s="334" t="s">
        <v>173</v>
      </c>
      <c r="F4857" s="306">
        <f t="shared" si="75"/>
        <v>51.393950999999994</v>
      </c>
      <c r="G4857" s="335">
        <v>1.23</v>
      </c>
    </row>
    <row r="4858" spans="1:7" ht="15">
      <c r="A4858" s="334" t="s">
        <v>7797</v>
      </c>
      <c r="B4858" s="334" t="s">
        <v>7798</v>
      </c>
      <c r="C4858" s="218"/>
      <c r="D4858" s="218"/>
      <c r="E4858" s="334" t="s">
        <v>173</v>
      </c>
      <c r="F4858" s="306">
        <f t="shared" si="75"/>
        <v>117.83003399999998</v>
      </c>
      <c r="G4858" s="335">
        <v>2.82</v>
      </c>
    </row>
    <row r="4859" spans="1:7" ht="15">
      <c r="A4859" s="334" t="s">
        <v>7799</v>
      </c>
      <c r="B4859" s="334" t="s">
        <v>7800</v>
      </c>
      <c r="C4859" s="218"/>
      <c r="D4859" s="218"/>
      <c r="E4859" s="334" t="s">
        <v>173</v>
      </c>
      <c r="F4859" s="306">
        <f t="shared" si="75"/>
        <v>4.5962069999999997</v>
      </c>
      <c r="G4859" s="335">
        <v>0.11</v>
      </c>
    </row>
    <row r="4860" spans="1:7" ht="15">
      <c r="A4860" s="334" t="s">
        <v>7801</v>
      </c>
      <c r="B4860" s="334" t="s">
        <v>7802</v>
      </c>
      <c r="C4860" s="218"/>
      <c r="D4860" s="218"/>
      <c r="E4860" s="334" t="s">
        <v>173</v>
      </c>
      <c r="F4860" s="306">
        <f t="shared" si="75"/>
        <v>1177.882503</v>
      </c>
      <c r="G4860" s="335">
        <v>28.19</v>
      </c>
    </row>
    <row r="4861" spans="1:7" ht="15">
      <c r="A4861" s="334" t="s">
        <v>7803</v>
      </c>
      <c r="B4861" s="334" t="s">
        <v>7804</v>
      </c>
      <c r="C4861" s="218"/>
      <c r="D4861" s="218"/>
      <c r="E4861" s="334" t="s">
        <v>173</v>
      </c>
      <c r="F4861" s="306">
        <f t="shared" si="75"/>
        <v>98.609531999999987</v>
      </c>
      <c r="G4861" s="335">
        <v>2.36</v>
      </c>
    </row>
    <row r="4862" spans="1:7" ht="15">
      <c r="A4862" s="334" t="s">
        <v>7805</v>
      </c>
      <c r="B4862" s="334" t="s">
        <v>7806</v>
      </c>
      <c r="C4862" s="218"/>
      <c r="D4862" s="218"/>
      <c r="E4862" s="334" t="s">
        <v>173</v>
      </c>
      <c r="F4862" s="306">
        <f t="shared" si="75"/>
        <v>7462.5688199999995</v>
      </c>
      <c r="G4862" s="335">
        <v>178.6</v>
      </c>
    </row>
    <row r="4863" spans="1:7" ht="15">
      <c r="A4863" s="334" t="s">
        <v>7807</v>
      </c>
      <c r="B4863" s="334" t="s">
        <v>7808</v>
      </c>
      <c r="C4863" s="218"/>
      <c r="D4863" s="218"/>
      <c r="E4863" s="334" t="s">
        <v>173</v>
      </c>
      <c r="F4863" s="306">
        <f t="shared" si="75"/>
        <v>2236.2636239999997</v>
      </c>
      <c r="G4863" s="335">
        <v>53.52</v>
      </c>
    </row>
    <row r="4864" spans="1:7" ht="15">
      <c r="A4864" s="334" t="s">
        <v>7809</v>
      </c>
      <c r="B4864" s="334" t="s">
        <v>7810</v>
      </c>
      <c r="C4864" s="218"/>
      <c r="D4864" s="218"/>
      <c r="E4864" s="334" t="s">
        <v>173</v>
      </c>
      <c r="F4864" s="306">
        <f t="shared" si="75"/>
        <v>1531.7904419999998</v>
      </c>
      <c r="G4864" s="335">
        <v>36.659999999999997</v>
      </c>
    </row>
    <row r="4865" spans="1:7" ht="15">
      <c r="A4865" s="334" t="s">
        <v>7811</v>
      </c>
      <c r="B4865" s="334" t="s">
        <v>7812</v>
      </c>
      <c r="C4865" s="218"/>
      <c r="D4865" s="218"/>
      <c r="E4865" s="334" t="s">
        <v>173</v>
      </c>
      <c r="F4865" s="306">
        <f t="shared" si="75"/>
        <v>1644.1885949999999</v>
      </c>
      <c r="G4865" s="335">
        <v>39.35</v>
      </c>
    </row>
    <row r="4866" spans="1:7" ht="15">
      <c r="A4866" s="334" t="s">
        <v>7813</v>
      </c>
      <c r="B4866" s="334" t="s">
        <v>7814</v>
      </c>
      <c r="C4866" s="218"/>
      <c r="D4866" s="218"/>
      <c r="E4866" s="334" t="s">
        <v>173</v>
      </c>
      <c r="F4866" s="306">
        <f t="shared" si="75"/>
        <v>377.30681099999993</v>
      </c>
      <c r="G4866" s="335">
        <v>9.0299999999999994</v>
      </c>
    </row>
    <row r="4867" spans="1:7" ht="15">
      <c r="A4867" s="334" t="s">
        <v>7815</v>
      </c>
      <c r="B4867" s="334" t="s">
        <v>7816</v>
      </c>
      <c r="C4867" s="218"/>
      <c r="D4867" s="218"/>
      <c r="E4867" s="334" t="s">
        <v>173</v>
      </c>
      <c r="F4867" s="306">
        <f t="shared" si="75"/>
        <v>2971.6567439999999</v>
      </c>
      <c r="G4867" s="335">
        <v>71.12</v>
      </c>
    </row>
    <row r="4868" spans="1:7" ht="15">
      <c r="A4868" s="334" t="s">
        <v>7817</v>
      </c>
      <c r="B4868" s="334" t="s">
        <v>7818</v>
      </c>
      <c r="C4868" s="218"/>
      <c r="D4868" s="218"/>
      <c r="E4868" s="334" t="s">
        <v>173</v>
      </c>
      <c r="F4868" s="306">
        <f t="shared" ref="F4868:F4931" si="76">G4868*$G$1</f>
        <v>4478.7948029999998</v>
      </c>
      <c r="G4868" s="335">
        <v>107.19</v>
      </c>
    </row>
    <row r="4869" spans="1:7" ht="15">
      <c r="A4869" s="334" t="s">
        <v>7819</v>
      </c>
      <c r="B4869" s="334" t="s">
        <v>7820</v>
      </c>
      <c r="C4869" s="218"/>
      <c r="D4869" s="218"/>
      <c r="E4869" s="334" t="s">
        <v>173</v>
      </c>
      <c r="F4869" s="306">
        <f t="shared" si="76"/>
        <v>4478.7948029999998</v>
      </c>
      <c r="G4869" s="335">
        <v>107.19</v>
      </c>
    </row>
    <row r="4870" spans="1:7" ht="15">
      <c r="A4870" s="334" t="s">
        <v>7821</v>
      </c>
      <c r="B4870" s="334" t="s">
        <v>7822</v>
      </c>
      <c r="C4870" s="218"/>
      <c r="D4870" s="218"/>
      <c r="E4870" s="334" t="s">
        <v>173</v>
      </c>
      <c r="F4870" s="306">
        <f t="shared" si="76"/>
        <v>4478.7948029999998</v>
      </c>
      <c r="G4870" s="335">
        <v>107.19</v>
      </c>
    </row>
    <row r="4871" spans="1:7" ht="15">
      <c r="A4871" s="334" t="s">
        <v>7823</v>
      </c>
      <c r="B4871" s="334" t="s">
        <v>7824</v>
      </c>
      <c r="C4871" s="218"/>
      <c r="D4871" s="218"/>
      <c r="E4871" s="334" t="s">
        <v>173</v>
      </c>
      <c r="F4871" s="306">
        <f t="shared" si="76"/>
        <v>7263.2605709999998</v>
      </c>
      <c r="G4871" s="335">
        <v>173.83</v>
      </c>
    </row>
    <row r="4872" spans="1:7" ht="15">
      <c r="A4872" s="334" t="s">
        <v>7825</v>
      </c>
      <c r="B4872" s="334" t="s">
        <v>7826</v>
      </c>
      <c r="C4872" s="218"/>
      <c r="D4872" s="218"/>
      <c r="E4872" s="334" t="s">
        <v>173</v>
      </c>
      <c r="F4872" s="306">
        <f t="shared" si="76"/>
        <v>2234.1744389999999</v>
      </c>
      <c r="G4872" s="335">
        <v>53.47</v>
      </c>
    </row>
    <row r="4873" spans="1:7" ht="15">
      <c r="A4873" s="334" t="s">
        <v>7827</v>
      </c>
      <c r="B4873" s="334" t="s">
        <v>7828</v>
      </c>
      <c r="C4873" s="218"/>
      <c r="D4873" s="218"/>
      <c r="E4873" s="334" t="s">
        <v>173</v>
      </c>
      <c r="F4873" s="306">
        <f t="shared" si="76"/>
        <v>734.97528299999988</v>
      </c>
      <c r="G4873" s="335">
        <v>17.59</v>
      </c>
    </row>
    <row r="4874" spans="1:7" ht="15">
      <c r="A4874" s="334" t="s">
        <v>7829</v>
      </c>
      <c r="B4874" s="334" t="s">
        <v>7830</v>
      </c>
      <c r="C4874" s="218"/>
      <c r="D4874" s="218"/>
      <c r="E4874" s="334" t="s">
        <v>173</v>
      </c>
      <c r="F4874" s="306">
        <f t="shared" si="76"/>
        <v>717.84396599999991</v>
      </c>
      <c r="G4874" s="335">
        <v>17.18</v>
      </c>
    </row>
    <row r="4875" spans="1:7" ht="15">
      <c r="A4875" s="334" t="s">
        <v>7831</v>
      </c>
      <c r="B4875" s="334" t="s">
        <v>7832</v>
      </c>
      <c r="C4875" s="218"/>
      <c r="D4875" s="218"/>
      <c r="E4875" s="334" t="s">
        <v>173</v>
      </c>
      <c r="F4875" s="306">
        <f t="shared" si="76"/>
        <v>99.445205999999985</v>
      </c>
      <c r="G4875" s="335">
        <v>2.38</v>
      </c>
    </row>
    <row r="4876" spans="1:7" ht="15">
      <c r="A4876" s="334" t="s">
        <v>7833</v>
      </c>
      <c r="B4876" s="334" t="s">
        <v>7834</v>
      </c>
      <c r="C4876" s="218"/>
      <c r="D4876" s="218"/>
      <c r="E4876" s="334" t="s">
        <v>173</v>
      </c>
      <c r="F4876" s="306">
        <f t="shared" si="76"/>
        <v>127.02244799999998</v>
      </c>
      <c r="G4876" s="335">
        <v>3.04</v>
      </c>
    </row>
    <row r="4877" spans="1:7" ht="15">
      <c r="A4877" s="334" t="s">
        <v>7835</v>
      </c>
      <c r="B4877" s="334" t="s">
        <v>7836</v>
      </c>
      <c r="C4877" s="218"/>
      <c r="D4877" s="218"/>
      <c r="E4877" s="334" t="s">
        <v>173</v>
      </c>
      <c r="F4877" s="306">
        <f t="shared" si="76"/>
        <v>933.86569499999996</v>
      </c>
      <c r="G4877" s="335">
        <v>22.35</v>
      </c>
    </row>
    <row r="4878" spans="1:7" ht="15">
      <c r="A4878" s="334" t="s">
        <v>7837</v>
      </c>
      <c r="B4878" s="334" t="s">
        <v>7838</v>
      </c>
      <c r="C4878" s="218"/>
      <c r="D4878" s="218"/>
      <c r="E4878" s="334" t="s">
        <v>173</v>
      </c>
      <c r="F4878" s="306">
        <f t="shared" si="76"/>
        <v>5202.0706499999997</v>
      </c>
      <c r="G4878" s="335">
        <v>124.5</v>
      </c>
    </row>
    <row r="4879" spans="1:7" ht="15">
      <c r="A4879" s="334" t="s">
        <v>7839</v>
      </c>
      <c r="B4879" s="334" t="s">
        <v>7840</v>
      </c>
      <c r="C4879" s="218"/>
      <c r="D4879" s="218"/>
      <c r="E4879" s="334" t="s">
        <v>173</v>
      </c>
      <c r="F4879" s="306">
        <f t="shared" si="76"/>
        <v>8190.023036999999</v>
      </c>
      <c r="G4879" s="335">
        <v>196.01</v>
      </c>
    </row>
    <row r="4880" spans="1:7" ht="15">
      <c r="A4880" s="334" t="s">
        <v>7841</v>
      </c>
      <c r="B4880" s="334" t="s">
        <v>7842</v>
      </c>
      <c r="C4880" s="218"/>
      <c r="D4880" s="218"/>
      <c r="E4880" s="334" t="s">
        <v>173</v>
      </c>
      <c r="F4880" s="306">
        <f t="shared" si="76"/>
        <v>8190.023036999999</v>
      </c>
      <c r="G4880" s="335">
        <v>196.01</v>
      </c>
    </row>
    <row r="4881" spans="1:7" ht="15">
      <c r="A4881" s="334" t="s">
        <v>7843</v>
      </c>
      <c r="B4881" s="334" t="s">
        <v>7844</v>
      </c>
      <c r="C4881" s="218"/>
      <c r="D4881" s="218"/>
      <c r="E4881" s="334" t="s">
        <v>173</v>
      </c>
      <c r="F4881" s="306">
        <f t="shared" si="76"/>
        <v>9178.2075419999983</v>
      </c>
      <c r="G4881" s="335">
        <v>219.66</v>
      </c>
    </row>
    <row r="4882" spans="1:7" ht="15">
      <c r="A4882" s="334" t="s">
        <v>7845</v>
      </c>
      <c r="B4882" s="334" t="s">
        <v>7846</v>
      </c>
      <c r="C4882" s="218"/>
      <c r="D4882" s="218"/>
      <c r="E4882" s="334" t="s">
        <v>173</v>
      </c>
      <c r="F4882" s="306">
        <f t="shared" si="76"/>
        <v>13145.987693999999</v>
      </c>
      <c r="G4882" s="335">
        <v>314.62</v>
      </c>
    </row>
    <row r="4883" spans="1:7" ht="15">
      <c r="A4883" s="334" t="s">
        <v>7847</v>
      </c>
      <c r="B4883" s="334" t="s">
        <v>7848</v>
      </c>
      <c r="C4883" s="218"/>
      <c r="D4883" s="218"/>
      <c r="E4883" s="334" t="s">
        <v>173</v>
      </c>
      <c r="F4883" s="306">
        <f t="shared" si="76"/>
        <v>13145.987693999999</v>
      </c>
      <c r="G4883" s="335">
        <v>314.62</v>
      </c>
    </row>
    <row r="4884" spans="1:7" ht="15">
      <c r="A4884" s="334" t="s">
        <v>7849</v>
      </c>
      <c r="B4884" s="334" t="s">
        <v>7850</v>
      </c>
      <c r="C4884" s="218"/>
      <c r="D4884" s="218"/>
      <c r="E4884" s="334" t="s">
        <v>173</v>
      </c>
      <c r="F4884" s="306">
        <f t="shared" si="76"/>
        <v>17609.322527999997</v>
      </c>
      <c r="G4884" s="335">
        <v>421.44</v>
      </c>
    </row>
    <row r="4885" spans="1:7" ht="15">
      <c r="A4885" s="334" t="s">
        <v>7851</v>
      </c>
      <c r="B4885" s="334" t="s">
        <v>7852</v>
      </c>
      <c r="C4885" s="218"/>
      <c r="D4885" s="218"/>
      <c r="E4885" s="334" t="s">
        <v>173</v>
      </c>
      <c r="F4885" s="306">
        <f t="shared" si="76"/>
        <v>11488.428314999999</v>
      </c>
      <c r="G4885" s="335">
        <v>274.95</v>
      </c>
    </row>
    <row r="4886" spans="1:7" ht="15">
      <c r="A4886" s="334" t="s">
        <v>7853</v>
      </c>
      <c r="B4886" s="334" t="s">
        <v>7854</v>
      </c>
      <c r="C4886" s="218"/>
      <c r="D4886" s="218"/>
      <c r="E4886" s="334" t="s">
        <v>173</v>
      </c>
      <c r="F4886" s="306">
        <f t="shared" si="76"/>
        <v>6231.6210179999989</v>
      </c>
      <c r="G4886" s="335">
        <v>149.13999999999999</v>
      </c>
    </row>
    <row r="4887" spans="1:7" ht="15">
      <c r="A4887" s="334" t="s">
        <v>7855</v>
      </c>
      <c r="B4887" s="334" t="s">
        <v>7856</v>
      </c>
      <c r="C4887" s="218"/>
      <c r="D4887" s="218"/>
      <c r="E4887" s="334" t="s">
        <v>173</v>
      </c>
      <c r="F4887" s="306">
        <f t="shared" si="76"/>
        <v>6560.0408999999991</v>
      </c>
      <c r="G4887" s="335">
        <v>157</v>
      </c>
    </row>
    <row r="4888" spans="1:7" ht="15">
      <c r="A4888" s="334" t="s">
        <v>7857</v>
      </c>
      <c r="B4888" s="334" t="s">
        <v>7858</v>
      </c>
      <c r="C4888" s="218"/>
      <c r="D4888" s="218"/>
      <c r="E4888" s="334" t="s">
        <v>173</v>
      </c>
      <c r="F4888" s="306">
        <f t="shared" si="76"/>
        <v>5398.0362029999997</v>
      </c>
      <c r="G4888" s="335">
        <v>129.19</v>
      </c>
    </row>
    <row r="4889" spans="1:7" ht="15">
      <c r="A4889" s="334" t="s">
        <v>7859</v>
      </c>
      <c r="B4889" s="334" t="s">
        <v>7860</v>
      </c>
      <c r="C4889" s="218"/>
      <c r="D4889" s="218"/>
      <c r="E4889" s="334" t="s">
        <v>173</v>
      </c>
      <c r="F4889" s="306">
        <f t="shared" si="76"/>
        <v>5398.0362029999997</v>
      </c>
      <c r="G4889" s="335">
        <v>129.19</v>
      </c>
    </row>
    <row r="4890" spans="1:7" ht="15">
      <c r="A4890" s="334" t="s">
        <v>7861</v>
      </c>
      <c r="B4890" s="334" t="s">
        <v>7862</v>
      </c>
      <c r="C4890" s="218"/>
      <c r="D4890" s="218"/>
      <c r="E4890" s="334" t="s">
        <v>173</v>
      </c>
      <c r="F4890" s="306">
        <f t="shared" si="76"/>
        <v>1843.914681</v>
      </c>
      <c r="G4890" s="335">
        <v>44.13</v>
      </c>
    </row>
    <row r="4891" spans="1:7" ht="15">
      <c r="A4891" s="334" t="s">
        <v>7863</v>
      </c>
      <c r="B4891" s="334" t="s">
        <v>7864</v>
      </c>
      <c r="C4891" s="218"/>
      <c r="D4891" s="218"/>
      <c r="E4891" s="334" t="s">
        <v>173</v>
      </c>
      <c r="F4891" s="306">
        <f t="shared" si="76"/>
        <v>1843.914681</v>
      </c>
      <c r="G4891" s="335">
        <v>44.13</v>
      </c>
    </row>
    <row r="4892" spans="1:7" ht="15">
      <c r="A4892" s="334" t="s">
        <v>7865</v>
      </c>
      <c r="B4892" s="334" t="s">
        <v>7866</v>
      </c>
      <c r="C4892" s="218"/>
      <c r="D4892" s="218"/>
      <c r="E4892" s="334" t="s">
        <v>173</v>
      </c>
      <c r="F4892" s="306">
        <f t="shared" si="76"/>
        <v>1843.914681</v>
      </c>
      <c r="G4892" s="335">
        <v>44.13</v>
      </c>
    </row>
    <row r="4893" spans="1:7" ht="15">
      <c r="A4893" s="334" t="s">
        <v>7867</v>
      </c>
      <c r="B4893" s="334" t="s">
        <v>7868</v>
      </c>
      <c r="C4893" s="218"/>
      <c r="D4893" s="218"/>
      <c r="E4893" s="334" t="s">
        <v>173</v>
      </c>
      <c r="F4893" s="306">
        <f t="shared" si="76"/>
        <v>952.25052299999993</v>
      </c>
      <c r="G4893" s="335">
        <v>22.79</v>
      </c>
    </row>
    <row r="4894" spans="1:7" ht="15">
      <c r="A4894" s="334" t="s">
        <v>7869</v>
      </c>
      <c r="B4894" s="334" t="s">
        <v>7870</v>
      </c>
      <c r="C4894" s="218"/>
      <c r="D4894" s="218"/>
      <c r="E4894" s="334" t="s">
        <v>173</v>
      </c>
      <c r="F4894" s="306">
        <f t="shared" si="76"/>
        <v>367.27872299999996</v>
      </c>
      <c r="G4894" s="335">
        <v>8.7899999999999991</v>
      </c>
    </row>
    <row r="4895" spans="1:7" ht="15">
      <c r="A4895" s="334" t="s">
        <v>7871</v>
      </c>
      <c r="B4895" s="334" t="s">
        <v>7872</v>
      </c>
      <c r="C4895" s="218"/>
      <c r="D4895" s="218"/>
      <c r="E4895" s="334" t="s">
        <v>173</v>
      </c>
      <c r="F4895" s="306">
        <f t="shared" si="76"/>
        <v>367.27872299999996</v>
      </c>
      <c r="G4895" s="335">
        <v>8.7899999999999991</v>
      </c>
    </row>
    <row r="4896" spans="1:7" ht="15">
      <c r="A4896" s="334" t="s">
        <v>7873</v>
      </c>
      <c r="B4896" s="334" t="s">
        <v>7874</v>
      </c>
      <c r="C4896" s="218"/>
      <c r="D4896" s="218"/>
      <c r="E4896" s="334" t="s">
        <v>173</v>
      </c>
      <c r="F4896" s="306">
        <f t="shared" si="76"/>
        <v>2169.4097039999997</v>
      </c>
      <c r="G4896" s="335">
        <v>51.92</v>
      </c>
    </row>
    <row r="4897" spans="1:7" ht="15">
      <c r="A4897" s="334" t="s">
        <v>7875</v>
      </c>
      <c r="B4897" s="334" t="s">
        <v>7876</v>
      </c>
      <c r="C4897" s="218"/>
      <c r="D4897" s="218"/>
      <c r="E4897" s="334" t="s">
        <v>173</v>
      </c>
      <c r="F4897" s="306">
        <f t="shared" si="76"/>
        <v>937.20839099999989</v>
      </c>
      <c r="G4897" s="335">
        <v>22.43</v>
      </c>
    </row>
    <row r="4898" spans="1:7" ht="15">
      <c r="A4898" s="334" t="s">
        <v>7877</v>
      </c>
      <c r="B4898" s="334" t="s">
        <v>7878</v>
      </c>
      <c r="C4898" s="218"/>
      <c r="D4898" s="218"/>
      <c r="E4898" s="334" t="s">
        <v>173</v>
      </c>
      <c r="F4898" s="306">
        <f t="shared" si="76"/>
        <v>2766.4987769999993</v>
      </c>
      <c r="G4898" s="335">
        <v>66.209999999999994</v>
      </c>
    </row>
    <row r="4899" spans="1:7" ht="15">
      <c r="A4899" s="334" t="s">
        <v>7879</v>
      </c>
      <c r="B4899" s="334" t="s">
        <v>7880</v>
      </c>
      <c r="C4899" s="218"/>
      <c r="D4899" s="218"/>
      <c r="E4899" s="334" t="s">
        <v>173</v>
      </c>
      <c r="F4899" s="306">
        <f t="shared" si="76"/>
        <v>3139.2093809999997</v>
      </c>
      <c r="G4899" s="335">
        <v>75.13</v>
      </c>
    </row>
    <row r="4900" spans="1:7" ht="15">
      <c r="A4900" s="334" t="s">
        <v>7881</v>
      </c>
      <c r="B4900" s="334" t="s">
        <v>7882</v>
      </c>
      <c r="C4900" s="218"/>
      <c r="D4900" s="218"/>
      <c r="E4900" s="334" t="s">
        <v>173</v>
      </c>
      <c r="F4900" s="306">
        <f t="shared" si="76"/>
        <v>2962.0464929999998</v>
      </c>
      <c r="G4900" s="335">
        <v>70.89</v>
      </c>
    </row>
    <row r="4901" spans="1:7" ht="15">
      <c r="A4901" s="334" t="s">
        <v>7883</v>
      </c>
      <c r="B4901" s="334" t="s">
        <v>7884</v>
      </c>
      <c r="C4901" s="218"/>
      <c r="D4901" s="218"/>
      <c r="E4901" s="334" t="s">
        <v>173</v>
      </c>
      <c r="F4901" s="306">
        <f t="shared" si="76"/>
        <v>106.96627199999999</v>
      </c>
      <c r="G4901" s="335">
        <v>2.56</v>
      </c>
    </row>
    <row r="4902" spans="1:7" ht="15">
      <c r="A4902" s="334" t="s">
        <v>7885</v>
      </c>
      <c r="B4902" s="334" t="s">
        <v>7886</v>
      </c>
      <c r="C4902" s="218"/>
      <c r="D4902" s="218"/>
      <c r="E4902" s="334" t="s">
        <v>173</v>
      </c>
      <c r="F4902" s="306">
        <f t="shared" si="76"/>
        <v>106.96627199999999</v>
      </c>
      <c r="G4902" s="335">
        <v>2.56</v>
      </c>
    </row>
    <row r="4903" spans="1:7" ht="15">
      <c r="A4903" s="334" t="s">
        <v>7887</v>
      </c>
      <c r="B4903" s="334" t="s">
        <v>7888</v>
      </c>
      <c r="C4903" s="218"/>
      <c r="D4903" s="218"/>
      <c r="E4903" s="334" t="s">
        <v>173</v>
      </c>
      <c r="F4903" s="306">
        <f t="shared" si="76"/>
        <v>106.96627199999999</v>
      </c>
      <c r="G4903" s="335">
        <v>2.56</v>
      </c>
    </row>
    <row r="4904" spans="1:7" ht="15">
      <c r="A4904" s="334" t="s">
        <v>7889</v>
      </c>
      <c r="B4904" s="334" t="s">
        <v>7890</v>
      </c>
      <c r="C4904" s="218"/>
      <c r="D4904" s="218"/>
      <c r="E4904" s="334" t="s">
        <v>173</v>
      </c>
      <c r="F4904" s="306">
        <f t="shared" si="76"/>
        <v>1410.6177119999998</v>
      </c>
      <c r="G4904" s="335">
        <v>33.76</v>
      </c>
    </row>
    <row r="4905" spans="1:7" ht="15">
      <c r="A4905" s="334" t="s">
        <v>7891</v>
      </c>
      <c r="B4905" s="334" t="s">
        <v>7892</v>
      </c>
      <c r="C4905" s="218"/>
      <c r="D4905" s="218"/>
      <c r="E4905" s="334" t="s">
        <v>173</v>
      </c>
      <c r="F4905" s="306">
        <f t="shared" si="76"/>
        <v>373.12844099999995</v>
      </c>
      <c r="G4905" s="335">
        <v>8.93</v>
      </c>
    </row>
    <row r="4906" spans="1:7" ht="15">
      <c r="A4906" s="334" t="s">
        <v>7893</v>
      </c>
      <c r="B4906" s="334" t="s">
        <v>7894</v>
      </c>
      <c r="C4906" s="218"/>
      <c r="D4906" s="218"/>
      <c r="E4906" s="334" t="s">
        <v>173</v>
      </c>
      <c r="F4906" s="306">
        <f t="shared" si="76"/>
        <v>3.3426959999999997</v>
      </c>
      <c r="G4906" s="335">
        <v>0.08</v>
      </c>
    </row>
    <row r="4907" spans="1:7" ht="15">
      <c r="A4907" s="334" t="s">
        <v>7895</v>
      </c>
      <c r="B4907" s="334" t="s">
        <v>7896</v>
      </c>
      <c r="C4907" s="218"/>
      <c r="D4907" s="218"/>
      <c r="E4907" s="334" t="s">
        <v>173</v>
      </c>
      <c r="F4907" s="306">
        <f t="shared" si="76"/>
        <v>1754.0797259999997</v>
      </c>
      <c r="G4907" s="335">
        <v>41.98</v>
      </c>
    </row>
    <row r="4908" spans="1:7" ht="15">
      <c r="A4908" s="334" t="s">
        <v>7897</v>
      </c>
      <c r="B4908" s="334" t="s">
        <v>7898</v>
      </c>
      <c r="C4908" s="218"/>
      <c r="D4908" s="218"/>
      <c r="E4908" s="334" t="s">
        <v>173</v>
      </c>
      <c r="F4908" s="306">
        <f t="shared" si="76"/>
        <v>92.341976999999986</v>
      </c>
      <c r="G4908" s="335">
        <v>2.21</v>
      </c>
    </row>
    <row r="4909" spans="1:7" ht="15">
      <c r="A4909" s="334" t="s">
        <v>7899</v>
      </c>
      <c r="B4909" s="334" t="s">
        <v>7900</v>
      </c>
      <c r="C4909" s="218"/>
      <c r="D4909" s="218"/>
      <c r="E4909" s="334" t="s">
        <v>173</v>
      </c>
      <c r="F4909" s="306">
        <f t="shared" si="76"/>
        <v>645.55816499999992</v>
      </c>
      <c r="G4909" s="335">
        <v>15.45</v>
      </c>
    </row>
    <row r="4910" spans="1:7" ht="15">
      <c r="A4910" s="334" t="s">
        <v>7901</v>
      </c>
      <c r="B4910" s="334" t="s">
        <v>7902</v>
      </c>
      <c r="C4910" s="218"/>
      <c r="D4910" s="218"/>
      <c r="E4910" s="334" t="s">
        <v>173</v>
      </c>
      <c r="F4910" s="306">
        <f t="shared" si="76"/>
        <v>460.45637399999993</v>
      </c>
      <c r="G4910" s="335">
        <v>11.02</v>
      </c>
    </row>
    <row r="4911" spans="1:7" ht="15">
      <c r="A4911" s="334" t="s">
        <v>7903</v>
      </c>
      <c r="B4911" s="334" t="s">
        <v>7904</v>
      </c>
      <c r="C4911" s="218"/>
      <c r="D4911" s="218"/>
      <c r="E4911" s="334" t="s">
        <v>173</v>
      </c>
      <c r="F4911" s="306">
        <f t="shared" si="76"/>
        <v>92.341976999999986</v>
      </c>
      <c r="G4911" s="335">
        <v>2.21</v>
      </c>
    </row>
    <row r="4912" spans="1:7" ht="15">
      <c r="A4912" s="334" t="s">
        <v>7905</v>
      </c>
      <c r="B4912" s="334" t="s">
        <v>7906</v>
      </c>
      <c r="C4912" s="218"/>
      <c r="D4912" s="218"/>
      <c r="E4912" s="334" t="s">
        <v>173</v>
      </c>
      <c r="F4912" s="306">
        <f t="shared" si="76"/>
        <v>379.81383299999993</v>
      </c>
      <c r="G4912" s="335">
        <v>9.09</v>
      </c>
    </row>
    <row r="4913" spans="1:7" ht="15">
      <c r="A4913" s="334" t="s">
        <v>7907</v>
      </c>
      <c r="B4913" s="334" t="s">
        <v>7908</v>
      </c>
      <c r="C4913" s="218"/>
      <c r="D4913" s="218"/>
      <c r="E4913" s="334" t="s">
        <v>173</v>
      </c>
      <c r="F4913" s="306">
        <f t="shared" si="76"/>
        <v>3.3426959999999997</v>
      </c>
      <c r="G4913" s="335">
        <v>0.08</v>
      </c>
    </row>
    <row r="4914" spans="1:7" ht="15">
      <c r="A4914" s="334" t="s">
        <v>7909</v>
      </c>
      <c r="B4914" s="334" t="s">
        <v>7910</v>
      </c>
      <c r="C4914" s="218"/>
      <c r="D4914" s="218"/>
      <c r="E4914" s="334" t="s">
        <v>173</v>
      </c>
      <c r="F4914" s="306">
        <f t="shared" si="76"/>
        <v>3.3426959999999997</v>
      </c>
      <c r="G4914" s="335">
        <v>0.08</v>
      </c>
    </row>
    <row r="4915" spans="1:7" ht="15">
      <c r="A4915" s="334" t="s">
        <v>7911</v>
      </c>
      <c r="B4915" s="334" t="s">
        <v>7912</v>
      </c>
      <c r="C4915" s="218"/>
      <c r="D4915" s="218"/>
      <c r="E4915" s="334" t="s">
        <v>173</v>
      </c>
      <c r="F4915" s="306">
        <f t="shared" si="76"/>
        <v>3.3426959999999997</v>
      </c>
      <c r="G4915" s="335">
        <v>0.08</v>
      </c>
    </row>
    <row r="4916" spans="1:7" ht="15">
      <c r="A4916" s="334" t="s">
        <v>7913</v>
      </c>
      <c r="B4916" s="334" t="s">
        <v>7914</v>
      </c>
      <c r="C4916" s="218"/>
      <c r="D4916" s="218"/>
      <c r="E4916" s="334" t="s">
        <v>173</v>
      </c>
      <c r="F4916" s="306">
        <f t="shared" si="76"/>
        <v>1774.9715759999997</v>
      </c>
      <c r="G4916" s="335">
        <v>42.48</v>
      </c>
    </row>
    <row r="4917" spans="1:7" ht="15">
      <c r="A4917" s="334" t="s">
        <v>7915</v>
      </c>
      <c r="B4917" s="334" t="s">
        <v>7916</v>
      </c>
      <c r="C4917" s="218"/>
      <c r="D4917" s="218"/>
      <c r="E4917" s="334" t="s">
        <v>1677</v>
      </c>
      <c r="F4917" s="306">
        <f t="shared" si="76"/>
        <v>224.378469</v>
      </c>
      <c r="G4917" s="335">
        <v>5.37</v>
      </c>
    </row>
    <row r="4918" spans="1:7" ht="15">
      <c r="A4918" s="334" t="s">
        <v>7917</v>
      </c>
      <c r="B4918" s="334" t="s">
        <v>7918</v>
      </c>
      <c r="C4918" s="218"/>
      <c r="D4918" s="218"/>
      <c r="E4918" s="334" t="s">
        <v>1677</v>
      </c>
      <c r="F4918" s="306">
        <f t="shared" si="76"/>
        <v>273.68323499999997</v>
      </c>
      <c r="G4918" s="335">
        <v>6.55</v>
      </c>
    </row>
    <row r="4919" spans="1:7" ht="15">
      <c r="A4919" s="334" t="s">
        <v>7919</v>
      </c>
      <c r="B4919" s="334" t="s">
        <v>7920</v>
      </c>
      <c r="C4919" s="218"/>
      <c r="D4919" s="218"/>
      <c r="E4919" s="334" t="s">
        <v>1677</v>
      </c>
      <c r="F4919" s="306">
        <f t="shared" si="76"/>
        <v>323.40583799999996</v>
      </c>
      <c r="G4919" s="335">
        <v>7.74</v>
      </c>
    </row>
    <row r="4920" spans="1:7" ht="15">
      <c r="A4920" s="334" t="s">
        <v>7921</v>
      </c>
      <c r="B4920" s="334" t="s">
        <v>7922</v>
      </c>
      <c r="C4920" s="218"/>
      <c r="D4920" s="218"/>
      <c r="E4920" s="334" t="s">
        <v>1677</v>
      </c>
      <c r="F4920" s="306">
        <f t="shared" si="76"/>
        <v>423.68671799999998</v>
      </c>
      <c r="G4920" s="335">
        <v>10.14</v>
      </c>
    </row>
    <row r="4921" spans="1:7" ht="15">
      <c r="A4921" s="334" t="s">
        <v>7923</v>
      </c>
      <c r="B4921" s="334" t="s">
        <v>7924</v>
      </c>
      <c r="C4921" s="218"/>
      <c r="D4921" s="218"/>
      <c r="E4921" s="334" t="s">
        <v>23447</v>
      </c>
      <c r="F4921" s="306">
        <f t="shared" si="76"/>
        <v>24.652382999999997</v>
      </c>
      <c r="G4921" s="335">
        <v>0.59</v>
      </c>
    </row>
    <row r="4922" spans="1:7" ht="15">
      <c r="A4922" s="334" t="s">
        <v>7925</v>
      </c>
      <c r="B4922" s="334" t="s">
        <v>7926</v>
      </c>
      <c r="C4922" s="218"/>
      <c r="D4922" s="218"/>
      <c r="E4922" s="334" t="s">
        <v>173</v>
      </c>
      <c r="F4922" s="306">
        <f t="shared" si="76"/>
        <v>4031.7092129999992</v>
      </c>
      <c r="G4922" s="335">
        <v>96.49</v>
      </c>
    </row>
    <row r="4923" spans="1:7" ht="15">
      <c r="A4923" s="334" t="s">
        <v>7927</v>
      </c>
      <c r="B4923" s="334" t="s">
        <v>7928</v>
      </c>
      <c r="C4923" s="218"/>
      <c r="D4923" s="218"/>
      <c r="E4923" s="334" t="s">
        <v>173</v>
      </c>
      <c r="F4923" s="306">
        <f t="shared" si="76"/>
        <v>4031.7092129999992</v>
      </c>
      <c r="G4923" s="335">
        <v>96.49</v>
      </c>
    </row>
    <row r="4924" spans="1:7" ht="15">
      <c r="A4924" s="334" t="s">
        <v>7929</v>
      </c>
      <c r="B4924" s="334" t="s">
        <v>7930</v>
      </c>
      <c r="C4924" s="218"/>
      <c r="D4924" s="218"/>
      <c r="E4924" s="334" t="s">
        <v>173</v>
      </c>
      <c r="F4924" s="306">
        <f t="shared" si="76"/>
        <v>15603.287090999998</v>
      </c>
      <c r="G4924" s="335">
        <v>373.43</v>
      </c>
    </row>
    <row r="4925" spans="1:7" ht="15">
      <c r="A4925" s="334" t="s">
        <v>7931</v>
      </c>
      <c r="B4925" s="334" t="s">
        <v>7932</v>
      </c>
      <c r="C4925" s="218"/>
      <c r="D4925" s="218"/>
      <c r="E4925" s="334" t="s">
        <v>173</v>
      </c>
      <c r="F4925" s="306">
        <f t="shared" si="76"/>
        <v>755.03145899999993</v>
      </c>
      <c r="G4925" s="335">
        <v>18.07</v>
      </c>
    </row>
    <row r="4926" spans="1:7" ht="15">
      <c r="A4926" s="334" t="s">
        <v>7933</v>
      </c>
      <c r="B4926" s="334" t="s">
        <v>7934</v>
      </c>
      <c r="C4926" s="218"/>
      <c r="D4926" s="218"/>
      <c r="E4926" s="334" t="s">
        <v>173</v>
      </c>
      <c r="F4926" s="306">
        <f t="shared" si="76"/>
        <v>943.89378299999987</v>
      </c>
      <c r="G4926" s="335">
        <v>22.59</v>
      </c>
    </row>
    <row r="4927" spans="1:7" ht="15">
      <c r="A4927" s="334" t="s">
        <v>7935</v>
      </c>
      <c r="B4927" s="334" t="s">
        <v>7936</v>
      </c>
      <c r="C4927" s="218"/>
      <c r="D4927" s="218"/>
      <c r="E4927" s="334" t="s">
        <v>173</v>
      </c>
      <c r="F4927" s="306">
        <f t="shared" si="76"/>
        <v>6044.430041999999</v>
      </c>
      <c r="G4927" s="335">
        <v>144.66</v>
      </c>
    </row>
    <row r="4928" spans="1:7" ht="15">
      <c r="A4928" s="334" t="s">
        <v>7937</v>
      </c>
      <c r="B4928" s="334" t="s">
        <v>7938</v>
      </c>
      <c r="C4928" s="218"/>
      <c r="D4928" s="218"/>
      <c r="E4928" s="334" t="s">
        <v>173</v>
      </c>
      <c r="F4928" s="306">
        <f t="shared" si="76"/>
        <v>2141.8324619999999</v>
      </c>
      <c r="G4928" s="335">
        <v>51.26</v>
      </c>
    </row>
    <row r="4929" spans="1:7" ht="15">
      <c r="A4929" s="334" t="s">
        <v>23177</v>
      </c>
      <c r="B4929" s="334" t="s">
        <v>23178</v>
      </c>
      <c r="C4929" s="218"/>
      <c r="D4929" s="218"/>
      <c r="E4929" s="334" t="s">
        <v>173</v>
      </c>
      <c r="F4929" s="306">
        <f t="shared" si="76"/>
        <v>1873.5811079999999</v>
      </c>
      <c r="G4929" s="335">
        <v>44.84</v>
      </c>
    </row>
    <row r="4930" spans="1:7" ht="15">
      <c r="A4930" s="334" t="s">
        <v>7939</v>
      </c>
      <c r="B4930" s="334" t="s">
        <v>7940</v>
      </c>
      <c r="C4930" s="218"/>
      <c r="D4930" s="218"/>
      <c r="E4930" s="334" t="s">
        <v>173</v>
      </c>
      <c r="F4930" s="306">
        <f t="shared" si="76"/>
        <v>1706.446308</v>
      </c>
      <c r="G4930" s="335">
        <v>40.840000000000003</v>
      </c>
    </row>
    <row r="4931" spans="1:7" ht="15">
      <c r="A4931" s="334" t="s">
        <v>7941</v>
      </c>
      <c r="B4931" s="334" t="s">
        <v>7942</v>
      </c>
      <c r="C4931" s="218"/>
      <c r="D4931" s="218"/>
      <c r="E4931" s="334" t="s">
        <v>173</v>
      </c>
      <c r="F4931" s="306">
        <f t="shared" si="76"/>
        <v>1238.0510309999997</v>
      </c>
      <c r="G4931" s="335">
        <v>29.63</v>
      </c>
    </row>
    <row r="4932" spans="1:7" ht="15">
      <c r="A4932" s="334" t="s">
        <v>7943</v>
      </c>
      <c r="B4932" s="334" t="s">
        <v>7944</v>
      </c>
      <c r="C4932" s="218"/>
      <c r="D4932" s="218"/>
      <c r="E4932" s="334" t="s">
        <v>173</v>
      </c>
      <c r="F4932" s="306">
        <f t="shared" ref="F4932:F4995" si="77">G4932*$G$1</f>
        <v>325.07718599999998</v>
      </c>
      <c r="G4932" s="335">
        <v>7.78</v>
      </c>
    </row>
    <row r="4933" spans="1:7" ht="15">
      <c r="A4933" s="334" t="s">
        <v>7945</v>
      </c>
      <c r="B4933" s="334" t="s">
        <v>7946</v>
      </c>
      <c r="C4933" s="218"/>
      <c r="D4933" s="218"/>
      <c r="E4933" s="334" t="s">
        <v>173</v>
      </c>
      <c r="F4933" s="306">
        <f t="shared" si="77"/>
        <v>534.83136000000002</v>
      </c>
      <c r="G4933" s="335">
        <v>12.8</v>
      </c>
    </row>
    <row r="4934" spans="1:7" ht="15">
      <c r="A4934" s="334" t="s">
        <v>7947</v>
      </c>
      <c r="B4934" s="334" t="s">
        <v>7948</v>
      </c>
      <c r="C4934" s="218"/>
      <c r="D4934" s="218"/>
      <c r="E4934" s="334" t="s">
        <v>173</v>
      </c>
      <c r="F4934" s="306">
        <f t="shared" si="77"/>
        <v>2174.0059109999997</v>
      </c>
      <c r="G4934" s="335">
        <v>52.03</v>
      </c>
    </row>
    <row r="4935" spans="1:7" ht="15">
      <c r="A4935" s="334" t="s">
        <v>7949</v>
      </c>
      <c r="B4935" s="334" t="s">
        <v>7950</v>
      </c>
      <c r="C4935" s="218"/>
      <c r="D4935" s="218"/>
      <c r="E4935" s="334" t="s">
        <v>173</v>
      </c>
      <c r="F4935" s="306">
        <f t="shared" si="77"/>
        <v>9756.4939499999982</v>
      </c>
      <c r="G4935" s="335">
        <v>233.5</v>
      </c>
    </row>
    <row r="4936" spans="1:7" ht="15">
      <c r="A4936" s="334" t="s">
        <v>7951</v>
      </c>
      <c r="B4936" s="334" t="s">
        <v>7952</v>
      </c>
      <c r="C4936" s="218"/>
      <c r="D4936" s="218"/>
      <c r="E4936" s="334" t="s">
        <v>173</v>
      </c>
      <c r="F4936" s="306">
        <f t="shared" si="77"/>
        <v>9150.6302999999989</v>
      </c>
      <c r="G4936" s="335">
        <v>219</v>
      </c>
    </row>
    <row r="4937" spans="1:7" ht="15">
      <c r="A4937" s="334" t="s">
        <v>7953</v>
      </c>
      <c r="B4937" s="334" t="s">
        <v>7954</v>
      </c>
      <c r="C4937" s="218"/>
      <c r="D4937" s="218"/>
      <c r="E4937" s="334" t="s">
        <v>173</v>
      </c>
      <c r="F4937" s="306">
        <f t="shared" si="77"/>
        <v>11910.861521999999</v>
      </c>
      <c r="G4937" s="335">
        <v>285.06</v>
      </c>
    </row>
    <row r="4938" spans="1:7" ht="15">
      <c r="A4938" s="334" t="s">
        <v>7955</v>
      </c>
      <c r="B4938" s="334" t="s">
        <v>7956</v>
      </c>
      <c r="C4938" s="218"/>
      <c r="D4938" s="218"/>
      <c r="E4938" s="334" t="s">
        <v>173</v>
      </c>
      <c r="F4938" s="306">
        <f t="shared" si="77"/>
        <v>13484.017826999998</v>
      </c>
      <c r="G4938" s="335">
        <v>322.70999999999998</v>
      </c>
    </row>
    <row r="4939" spans="1:7" ht="15">
      <c r="A4939" s="334" t="s">
        <v>7957</v>
      </c>
      <c r="B4939" s="334" t="s">
        <v>7958</v>
      </c>
      <c r="C4939" s="218"/>
      <c r="D4939" s="218"/>
      <c r="E4939" s="334" t="s">
        <v>173</v>
      </c>
      <c r="F4939" s="306">
        <f t="shared" si="77"/>
        <v>16980.060006</v>
      </c>
      <c r="G4939" s="335">
        <v>406.38</v>
      </c>
    </row>
    <row r="4940" spans="1:7" ht="15">
      <c r="A4940" s="334" t="s">
        <v>7959</v>
      </c>
      <c r="B4940" s="334" t="s">
        <v>7960</v>
      </c>
      <c r="C4940" s="218"/>
      <c r="D4940" s="218"/>
      <c r="E4940" s="334" t="s">
        <v>173</v>
      </c>
      <c r="F4940" s="306">
        <f t="shared" si="77"/>
        <v>20385.849392999997</v>
      </c>
      <c r="G4940" s="335">
        <v>487.89</v>
      </c>
    </row>
    <row r="4941" spans="1:7" ht="15">
      <c r="A4941" s="334" t="s">
        <v>7961</v>
      </c>
      <c r="B4941" s="334" t="s">
        <v>7962</v>
      </c>
      <c r="C4941" s="218"/>
      <c r="D4941" s="218"/>
      <c r="E4941" s="334" t="s">
        <v>173</v>
      </c>
      <c r="F4941" s="306">
        <f t="shared" si="77"/>
        <v>9120.9638729999988</v>
      </c>
      <c r="G4941" s="335">
        <v>218.29</v>
      </c>
    </row>
    <row r="4942" spans="1:7" ht="15">
      <c r="A4942" s="334" t="s">
        <v>7963</v>
      </c>
      <c r="B4942" s="334" t="s">
        <v>7964</v>
      </c>
      <c r="C4942" s="218"/>
      <c r="D4942" s="218"/>
      <c r="E4942" s="334" t="s">
        <v>173</v>
      </c>
      <c r="F4942" s="306">
        <f t="shared" si="77"/>
        <v>10211.518442999999</v>
      </c>
      <c r="G4942" s="335">
        <v>244.39</v>
      </c>
    </row>
    <row r="4943" spans="1:7" ht="15">
      <c r="A4943" s="334" t="s">
        <v>7965</v>
      </c>
      <c r="B4943" s="334" t="s">
        <v>7966</v>
      </c>
      <c r="C4943" s="218"/>
      <c r="D4943" s="218"/>
      <c r="E4943" s="334" t="s">
        <v>173</v>
      </c>
      <c r="F4943" s="306">
        <f t="shared" si="77"/>
        <v>1303.6514399999999</v>
      </c>
      <c r="G4943" s="335">
        <v>31.2</v>
      </c>
    </row>
    <row r="4944" spans="1:7" ht="15">
      <c r="A4944" s="334" t="s">
        <v>7967</v>
      </c>
      <c r="B4944" s="334" t="s">
        <v>7968</v>
      </c>
      <c r="C4944" s="218"/>
      <c r="D4944" s="218"/>
      <c r="E4944" s="334" t="s">
        <v>173</v>
      </c>
      <c r="F4944" s="306">
        <f t="shared" si="77"/>
        <v>1303.6514399999999</v>
      </c>
      <c r="G4944" s="335">
        <v>31.2</v>
      </c>
    </row>
    <row r="4945" spans="1:7" ht="15">
      <c r="A4945" s="334" t="s">
        <v>7969</v>
      </c>
      <c r="B4945" s="334" t="s">
        <v>7970</v>
      </c>
      <c r="C4945" s="218"/>
      <c r="D4945" s="218"/>
      <c r="E4945" s="334" t="s">
        <v>173</v>
      </c>
      <c r="F4945" s="306">
        <f t="shared" si="77"/>
        <v>4782.1444649999994</v>
      </c>
      <c r="G4945" s="335">
        <v>114.45</v>
      </c>
    </row>
    <row r="4946" spans="1:7" ht="15">
      <c r="A4946" s="334" t="s">
        <v>7971</v>
      </c>
      <c r="B4946" s="334" t="s">
        <v>7972</v>
      </c>
      <c r="C4946" s="218"/>
      <c r="D4946" s="218"/>
      <c r="E4946" s="334" t="s">
        <v>173</v>
      </c>
      <c r="F4946" s="306">
        <f t="shared" si="77"/>
        <v>6954.8968649999988</v>
      </c>
      <c r="G4946" s="335">
        <v>166.45</v>
      </c>
    </row>
    <row r="4947" spans="1:7" ht="15">
      <c r="A4947" s="334" t="s">
        <v>7973</v>
      </c>
      <c r="B4947" s="334" t="s">
        <v>7974</v>
      </c>
      <c r="C4947" s="218"/>
      <c r="D4947" s="218"/>
      <c r="E4947" s="334" t="s">
        <v>173</v>
      </c>
      <c r="F4947" s="306">
        <f t="shared" si="77"/>
        <v>6954.8968649999988</v>
      </c>
      <c r="G4947" s="335">
        <v>166.45</v>
      </c>
    </row>
    <row r="4948" spans="1:7" ht="15">
      <c r="A4948" s="334" t="s">
        <v>7975</v>
      </c>
      <c r="B4948" s="334" t="s">
        <v>7976</v>
      </c>
      <c r="C4948" s="218"/>
      <c r="D4948" s="218"/>
      <c r="E4948" s="334" t="s">
        <v>173</v>
      </c>
      <c r="F4948" s="306">
        <f t="shared" si="77"/>
        <v>35.516144999999995</v>
      </c>
      <c r="G4948" s="335">
        <v>0.85</v>
      </c>
    </row>
    <row r="4949" spans="1:7" ht="15">
      <c r="A4949" s="334" t="s">
        <v>7977</v>
      </c>
      <c r="B4949" s="334" t="s">
        <v>7978</v>
      </c>
      <c r="C4949" s="218"/>
      <c r="D4949" s="218"/>
      <c r="E4949" s="334" t="s">
        <v>3584</v>
      </c>
      <c r="F4949" s="306">
        <f t="shared" si="77"/>
        <v>652.2435569999999</v>
      </c>
      <c r="G4949" s="335">
        <v>15.61</v>
      </c>
    </row>
    <row r="4950" spans="1:7" ht="15">
      <c r="A4950" s="334" t="s">
        <v>7979</v>
      </c>
      <c r="B4950" s="334" t="s">
        <v>7980</v>
      </c>
      <c r="C4950" s="218"/>
      <c r="D4950" s="218"/>
      <c r="E4950" s="334" t="s">
        <v>3584</v>
      </c>
      <c r="F4950" s="306">
        <f t="shared" si="77"/>
        <v>652.2435569999999</v>
      </c>
      <c r="G4950" s="335">
        <v>15.61</v>
      </c>
    </row>
    <row r="4951" spans="1:7" ht="15">
      <c r="A4951" s="334" t="s">
        <v>7981</v>
      </c>
      <c r="B4951" s="334" t="s">
        <v>7982</v>
      </c>
      <c r="C4951" s="218"/>
      <c r="D4951" s="218"/>
      <c r="E4951" s="334" t="s">
        <v>3584</v>
      </c>
      <c r="F4951" s="306">
        <f t="shared" si="77"/>
        <v>652.2435569999999</v>
      </c>
      <c r="G4951" s="335">
        <v>15.61</v>
      </c>
    </row>
    <row r="4952" spans="1:7" ht="15">
      <c r="A4952" s="334" t="s">
        <v>7983</v>
      </c>
      <c r="B4952" s="334" t="s">
        <v>7984</v>
      </c>
      <c r="C4952" s="218"/>
      <c r="D4952" s="218"/>
      <c r="E4952" s="334" t="s">
        <v>173</v>
      </c>
      <c r="F4952" s="306">
        <f t="shared" si="77"/>
        <v>35.516144999999995</v>
      </c>
      <c r="G4952" s="335">
        <v>0.85</v>
      </c>
    </row>
    <row r="4953" spans="1:7" ht="15">
      <c r="A4953" s="334" t="s">
        <v>7985</v>
      </c>
      <c r="B4953" s="334" t="s">
        <v>7986</v>
      </c>
      <c r="C4953" s="218"/>
      <c r="D4953" s="218"/>
      <c r="E4953" s="334" t="s">
        <v>173</v>
      </c>
      <c r="F4953" s="306">
        <f t="shared" si="77"/>
        <v>165.045615</v>
      </c>
      <c r="G4953" s="335">
        <v>3.95</v>
      </c>
    </row>
    <row r="4954" spans="1:7" ht="15">
      <c r="A4954" s="334" t="s">
        <v>7987</v>
      </c>
      <c r="B4954" s="334" t="s">
        <v>7988</v>
      </c>
      <c r="C4954" s="218"/>
      <c r="D4954" s="218"/>
      <c r="E4954" s="334" t="s">
        <v>3584</v>
      </c>
      <c r="F4954" s="306">
        <f t="shared" si="77"/>
        <v>8606.6065259999996</v>
      </c>
      <c r="G4954" s="335">
        <v>205.98</v>
      </c>
    </row>
    <row r="4955" spans="1:7" ht="15">
      <c r="A4955" s="334" t="s">
        <v>7989</v>
      </c>
      <c r="B4955" s="334" t="s">
        <v>7990</v>
      </c>
      <c r="C4955" s="218"/>
      <c r="D4955" s="218"/>
      <c r="E4955" s="311"/>
      <c r="F4955" s="306">
        <f t="shared" si="77"/>
        <v>10745.514128999999</v>
      </c>
      <c r="G4955" s="335">
        <v>257.17</v>
      </c>
    </row>
    <row r="4956" spans="1:7" ht="15">
      <c r="A4956" s="334" t="s">
        <v>7991</v>
      </c>
      <c r="B4956" s="334" t="s">
        <v>7992</v>
      </c>
      <c r="C4956" s="218"/>
      <c r="D4956" s="218"/>
      <c r="E4956" s="334" t="s">
        <v>173</v>
      </c>
      <c r="F4956" s="306">
        <f t="shared" si="77"/>
        <v>1783.7461529999998</v>
      </c>
      <c r="G4956" s="335">
        <v>42.69</v>
      </c>
    </row>
    <row r="4957" spans="1:7" ht="15">
      <c r="A4957" s="334" t="s">
        <v>7993</v>
      </c>
      <c r="B4957" s="334" t="s">
        <v>7994</v>
      </c>
      <c r="C4957" s="218"/>
      <c r="D4957" s="218"/>
      <c r="E4957" s="334" t="s">
        <v>173</v>
      </c>
      <c r="F4957" s="306">
        <f t="shared" si="77"/>
        <v>11145.384137999999</v>
      </c>
      <c r="G4957" s="335">
        <v>266.74</v>
      </c>
    </row>
    <row r="4958" spans="1:7" ht="15">
      <c r="A4958" s="334" t="s">
        <v>7995</v>
      </c>
      <c r="B4958" s="334" t="s">
        <v>7996</v>
      </c>
      <c r="C4958" s="218"/>
      <c r="D4958" s="218"/>
      <c r="E4958" s="334" t="s">
        <v>173</v>
      </c>
      <c r="F4958" s="306">
        <f t="shared" si="77"/>
        <v>7849.4858819999999</v>
      </c>
      <c r="G4958" s="335">
        <v>187.86</v>
      </c>
    </row>
    <row r="4959" spans="1:7" ht="15">
      <c r="A4959" s="334" t="s">
        <v>7997</v>
      </c>
      <c r="B4959" s="334" t="s">
        <v>7998</v>
      </c>
      <c r="C4959" s="218"/>
      <c r="D4959" s="218"/>
      <c r="E4959" s="334" t="s">
        <v>173</v>
      </c>
      <c r="F4959" s="306">
        <f t="shared" si="77"/>
        <v>2854.2445469999998</v>
      </c>
      <c r="G4959" s="335">
        <v>68.31</v>
      </c>
    </row>
    <row r="4960" spans="1:7" ht="15">
      <c r="A4960" s="334" t="s">
        <v>7999</v>
      </c>
      <c r="B4960" s="334" t="s">
        <v>8000</v>
      </c>
      <c r="C4960" s="218"/>
      <c r="D4960" s="218"/>
      <c r="E4960" s="334" t="s">
        <v>173</v>
      </c>
      <c r="F4960" s="306">
        <f t="shared" si="77"/>
        <v>1783.7461529999998</v>
      </c>
      <c r="G4960" s="335">
        <v>42.69</v>
      </c>
    </row>
    <row r="4961" spans="1:7" ht="15">
      <c r="A4961" s="334" t="s">
        <v>8001</v>
      </c>
      <c r="B4961" s="334" t="s">
        <v>8002</v>
      </c>
      <c r="C4961" s="218"/>
      <c r="D4961" s="218"/>
      <c r="E4961" s="334" t="s">
        <v>173</v>
      </c>
      <c r="F4961" s="306">
        <f t="shared" si="77"/>
        <v>3260.3821109999999</v>
      </c>
      <c r="G4961" s="335">
        <v>78.03</v>
      </c>
    </row>
    <row r="4962" spans="1:7" ht="15">
      <c r="A4962" s="334" t="s">
        <v>8003</v>
      </c>
      <c r="B4962" s="334" t="s">
        <v>8004</v>
      </c>
      <c r="C4962" s="218"/>
      <c r="D4962" s="218"/>
      <c r="E4962" s="334" t="s">
        <v>173</v>
      </c>
      <c r="F4962" s="306">
        <f t="shared" si="77"/>
        <v>713.24775899999997</v>
      </c>
      <c r="G4962" s="335">
        <v>17.07</v>
      </c>
    </row>
    <row r="4963" spans="1:7" ht="15">
      <c r="A4963" s="334" t="s">
        <v>8005</v>
      </c>
      <c r="B4963" s="334" t="s">
        <v>8006</v>
      </c>
      <c r="C4963" s="218"/>
      <c r="D4963" s="218"/>
      <c r="E4963" s="334" t="s">
        <v>173</v>
      </c>
      <c r="F4963" s="306">
        <f t="shared" si="77"/>
        <v>392.34894299999996</v>
      </c>
      <c r="G4963" s="335">
        <v>9.39</v>
      </c>
    </row>
    <row r="4964" spans="1:7" ht="15">
      <c r="A4964" s="334" t="s">
        <v>8007</v>
      </c>
      <c r="B4964" s="334" t="s">
        <v>8008</v>
      </c>
      <c r="C4964" s="218"/>
      <c r="D4964" s="218"/>
      <c r="E4964" s="334" t="s">
        <v>173</v>
      </c>
      <c r="F4964" s="306">
        <f t="shared" si="77"/>
        <v>829.82428199999993</v>
      </c>
      <c r="G4964" s="335">
        <v>19.86</v>
      </c>
    </row>
    <row r="4965" spans="1:7" ht="15">
      <c r="A4965" s="334" t="s">
        <v>8009</v>
      </c>
      <c r="B4965" s="334" t="s">
        <v>8010</v>
      </c>
      <c r="C4965" s="218"/>
      <c r="D4965" s="218"/>
      <c r="E4965" s="334" t="s">
        <v>173</v>
      </c>
      <c r="F4965" s="306">
        <f t="shared" si="77"/>
        <v>1660.0664009999998</v>
      </c>
      <c r="G4965" s="335">
        <v>39.729999999999997</v>
      </c>
    </row>
    <row r="4966" spans="1:7" ht="15">
      <c r="A4966" s="334" t="s">
        <v>8011</v>
      </c>
      <c r="B4966" s="334" t="s">
        <v>8012</v>
      </c>
      <c r="C4966" s="218"/>
      <c r="D4966" s="218"/>
      <c r="E4966" s="334" t="s">
        <v>173</v>
      </c>
      <c r="F4966" s="306">
        <f t="shared" si="77"/>
        <v>82.731725999999995</v>
      </c>
      <c r="G4966" s="335">
        <v>1.98</v>
      </c>
    </row>
    <row r="4967" spans="1:7" ht="15">
      <c r="A4967" s="334" t="s">
        <v>8013</v>
      </c>
      <c r="B4967" s="334" t="s">
        <v>8014</v>
      </c>
      <c r="C4967" s="218"/>
      <c r="D4967" s="218"/>
      <c r="E4967" s="334" t="s">
        <v>173</v>
      </c>
      <c r="F4967" s="306">
        <f t="shared" si="77"/>
        <v>11367.255584999999</v>
      </c>
      <c r="G4967" s="335">
        <v>272.05</v>
      </c>
    </row>
    <row r="4968" spans="1:7" ht="15">
      <c r="A4968" s="334" t="s">
        <v>8015</v>
      </c>
      <c r="B4968" s="334" t="s">
        <v>8016</v>
      </c>
      <c r="C4968" s="218"/>
      <c r="D4968" s="218"/>
      <c r="E4968" s="334" t="s">
        <v>173</v>
      </c>
      <c r="F4968" s="306">
        <f t="shared" si="77"/>
        <v>12800.436495</v>
      </c>
      <c r="G4968" s="335">
        <v>306.35000000000002</v>
      </c>
    </row>
    <row r="4969" spans="1:7" ht="15">
      <c r="A4969" s="334" t="s">
        <v>8017</v>
      </c>
      <c r="B4969" s="334" t="s">
        <v>8018</v>
      </c>
      <c r="C4969" s="218"/>
      <c r="D4969" s="218"/>
      <c r="E4969" s="334" t="s">
        <v>173</v>
      </c>
      <c r="F4969" s="306">
        <f t="shared" si="77"/>
        <v>9565.5424409999996</v>
      </c>
      <c r="G4969" s="335">
        <v>228.93</v>
      </c>
    </row>
    <row r="4970" spans="1:7" ht="15">
      <c r="A4970" s="334" t="s">
        <v>8019</v>
      </c>
      <c r="B4970" s="334" t="s">
        <v>8020</v>
      </c>
      <c r="C4970" s="218"/>
      <c r="D4970" s="218"/>
      <c r="E4970" s="334" t="s">
        <v>173</v>
      </c>
      <c r="F4970" s="306">
        <f t="shared" si="77"/>
        <v>15172.914980999998</v>
      </c>
      <c r="G4970" s="335">
        <v>363.13</v>
      </c>
    </row>
    <row r="4971" spans="1:7" ht="15">
      <c r="A4971" s="334" t="s">
        <v>8021</v>
      </c>
      <c r="B4971" s="334" t="s">
        <v>8022</v>
      </c>
      <c r="C4971" s="218"/>
      <c r="D4971" s="218"/>
      <c r="E4971" s="334" t="s">
        <v>173</v>
      </c>
      <c r="F4971" s="306">
        <f t="shared" si="77"/>
        <v>2423.8724369999995</v>
      </c>
      <c r="G4971" s="335">
        <v>58.01</v>
      </c>
    </row>
    <row r="4972" spans="1:7" ht="15">
      <c r="A4972" s="334" t="s">
        <v>8023</v>
      </c>
      <c r="B4972" s="334" t="s">
        <v>8024</v>
      </c>
      <c r="C4972" s="218"/>
      <c r="D4972" s="218"/>
      <c r="E4972" s="334" t="s">
        <v>173</v>
      </c>
      <c r="F4972" s="306">
        <f t="shared" si="77"/>
        <v>1462.011663</v>
      </c>
      <c r="G4972" s="335">
        <v>34.99</v>
      </c>
    </row>
    <row r="4973" spans="1:7" ht="15">
      <c r="A4973" s="334" t="s">
        <v>8025</v>
      </c>
      <c r="B4973" s="334" t="s">
        <v>8026</v>
      </c>
      <c r="C4973" s="218"/>
      <c r="D4973" s="218"/>
      <c r="E4973" s="334" t="s">
        <v>173</v>
      </c>
      <c r="F4973" s="306">
        <f t="shared" si="77"/>
        <v>3056.0598179999997</v>
      </c>
      <c r="G4973" s="335">
        <v>73.14</v>
      </c>
    </row>
    <row r="4974" spans="1:7" ht="15">
      <c r="A4974" s="334" t="s">
        <v>8027</v>
      </c>
      <c r="B4974" s="334" t="s">
        <v>8028</v>
      </c>
      <c r="C4974" s="218"/>
      <c r="D4974" s="218"/>
      <c r="E4974" s="334" t="s">
        <v>173</v>
      </c>
      <c r="F4974" s="306">
        <f t="shared" si="77"/>
        <v>2560.9229729999997</v>
      </c>
      <c r="G4974" s="335">
        <v>61.29</v>
      </c>
    </row>
    <row r="4975" spans="1:7" ht="15">
      <c r="A4975" s="334" t="s">
        <v>8029</v>
      </c>
      <c r="B4975" s="334" t="s">
        <v>8030</v>
      </c>
      <c r="C4975" s="218"/>
      <c r="D4975" s="218"/>
      <c r="E4975" s="334" t="s">
        <v>173</v>
      </c>
      <c r="F4975" s="306">
        <f t="shared" si="77"/>
        <v>77.717681999999996</v>
      </c>
      <c r="G4975" s="335">
        <v>1.86</v>
      </c>
    </row>
    <row r="4976" spans="1:7" ht="15">
      <c r="A4976" s="334" t="s">
        <v>8031</v>
      </c>
      <c r="B4976" s="334" t="s">
        <v>8032</v>
      </c>
      <c r="C4976" s="218"/>
      <c r="D4976" s="218"/>
      <c r="E4976" s="334" t="s">
        <v>173</v>
      </c>
      <c r="F4976" s="306">
        <f t="shared" si="77"/>
        <v>19.220502</v>
      </c>
      <c r="G4976" s="335">
        <v>0.46</v>
      </c>
    </row>
    <row r="4977" spans="1:7" ht="15">
      <c r="A4977" s="334" t="s">
        <v>8033</v>
      </c>
      <c r="B4977" s="334" t="s">
        <v>8034</v>
      </c>
      <c r="C4977" s="218"/>
      <c r="D4977" s="218"/>
      <c r="E4977" s="334" t="s">
        <v>173</v>
      </c>
      <c r="F4977" s="306">
        <f t="shared" si="77"/>
        <v>194.29420500000001</v>
      </c>
      <c r="G4977" s="335">
        <v>4.6500000000000004</v>
      </c>
    </row>
    <row r="4978" spans="1:7" ht="15">
      <c r="A4978" s="334" t="s">
        <v>8035</v>
      </c>
      <c r="B4978" s="334" t="s">
        <v>8036</v>
      </c>
      <c r="C4978" s="218"/>
      <c r="D4978" s="218"/>
      <c r="E4978" s="334" t="s">
        <v>173</v>
      </c>
      <c r="F4978" s="306">
        <f t="shared" si="77"/>
        <v>145.82511299999999</v>
      </c>
      <c r="G4978" s="335">
        <v>3.49</v>
      </c>
    </row>
    <row r="4979" spans="1:7" ht="15">
      <c r="A4979" s="334" t="s">
        <v>8037</v>
      </c>
      <c r="B4979" s="334" t="s">
        <v>8038</v>
      </c>
      <c r="C4979" s="218"/>
      <c r="D4979" s="218"/>
      <c r="E4979" s="334" t="s">
        <v>173</v>
      </c>
      <c r="F4979" s="306">
        <f t="shared" si="77"/>
        <v>7017.1545779999997</v>
      </c>
      <c r="G4979" s="335">
        <v>167.94</v>
      </c>
    </row>
    <row r="4980" spans="1:7" ht="15">
      <c r="A4980" s="334" t="s">
        <v>8039</v>
      </c>
      <c r="B4980" s="334" t="s">
        <v>8040</v>
      </c>
      <c r="C4980" s="218"/>
      <c r="D4980" s="218"/>
      <c r="E4980" s="334" t="s">
        <v>173</v>
      </c>
      <c r="F4980" s="306">
        <f t="shared" si="77"/>
        <v>3624.7359749999996</v>
      </c>
      <c r="G4980" s="335">
        <v>86.75</v>
      </c>
    </row>
    <row r="4981" spans="1:7" ht="15">
      <c r="A4981" s="334" t="s">
        <v>8041</v>
      </c>
      <c r="B4981" s="334" t="s">
        <v>8042</v>
      </c>
      <c r="C4981" s="218"/>
      <c r="D4981" s="218"/>
      <c r="E4981" s="334" t="s">
        <v>173</v>
      </c>
      <c r="F4981" s="306">
        <f t="shared" si="77"/>
        <v>2907.3098459999997</v>
      </c>
      <c r="G4981" s="335">
        <v>69.58</v>
      </c>
    </row>
    <row r="4982" spans="1:7" ht="15">
      <c r="A4982" s="334" t="s">
        <v>8043</v>
      </c>
      <c r="B4982" s="334" t="s">
        <v>8044</v>
      </c>
      <c r="C4982" s="218"/>
      <c r="D4982" s="218"/>
      <c r="E4982" s="334" t="s">
        <v>173</v>
      </c>
      <c r="F4982" s="306">
        <f t="shared" si="77"/>
        <v>2460.6420929999999</v>
      </c>
      <c r="G4982" s="335">
        <v>58.89</v>
      </c>
    </row>
    <row r="4983" spans="1:7" ht="15">
      <c r="A4983" s="334" t="s">
        <v>8045</v>
      </c>
      <c r="B4983" s="334" t="s">
        <v>8046</v>
      </c>
      <c r="C4983" s="218"/>
      <c r="D4983" s="218"/>
      <c r="E4983" s="334" t="s">
        <v>173</v>
      </c>
      <c r="F4983" s="306">
        <f t="shared" si="77"/>
        <v>2460.6420929999999</v>
      </c>
      <c r="G4983" s="335">
        <v>58.89</v>
      </c>
    </row>
    <row r="4984" spans="1:7" ht="15">
      <c r="A4984" s="334" t="s">
        <v>8047</v>
      </c>
      <c r="B4984" s="334" t="s">
        <v>8048</v>
      </c>
      <c r="C4984" s="218"/>
      <c r="D4984" s="218"/>
      <c r="E4984" s="334" t="s">
        <v>173</v>
      </c>
      <c r="F4984" s="306">
        <f t="shared" si="77"/>
        <v>2460.6420929999999</v>
      </c>
      <c r="G4984" s="335">
        <v>58.89</v>
      </c>
    </row>
    <row r="4985" spans="1:7" ht="15">
      <c r="A4985" s="334" t="s">
        <v>8049</v>
      </c>
      <c r="B4985" s="334" t="s">
        <v>8050</v>
      </c>
      <c r="C4985" s="218"/>
      <c r="D4985" s="218"/>
      <c r="E4985" s="334" t="s">
        <v>173</v>
      </c>
      <c r="F4985" s="306">
        <f t="shared" si="77"/>
        <v>2460.6420929999999</v>
      </c>
      <c r="G4985" s="335">
        <v>58.89</v>
      </c>
    </row>
    <row r="4986" spans="1:7" ht="15">
      <c r="A4986" s="334" t="s">
        <v>8051</v>
      </c>
      <c r="B4986" s="334" t="s">
        <v>8052</v>
      </c>
      <c r="C4986" s="218"/>
      <c r="D4986" s="218"/>
      <c r="E4986" s="334" t="s">
        <v>173</v>
      </c>
      <c r="F4986" s="306">
        <f t="shared" si="77"/>
        <v>2460.6420929999999</v>
      </c>
      <c r="G4986" s="335">
        <v>58.89</v>
      </c>
    </row>
    <row r="4987" spans="1:7" ht="15">
      <c r="A4987" s="334" t="s">
        <v>8053</v>
      </c>
      <c r="B4987" s="334" t="s">
        <v>8054</v>
      </c>
      <c r="C4987" s="218"/>
      <c r="D4987" s="218"/>
      <c r="E4987" s="334" t="s">
        <v>173</v>
      </c>
      <c r="F4987" s="306">
        <f t="shared" si="77"/>
        <v>2460.6420929999999</v>
      </c>
      <c r="G4987" s="335">
        <v>58.89</v>
      </c>
    </row>
    <row r="4988" spans="1:7" ht="15">
      <c r="A4988" s="334" t="s">
        <v>8055</v>
      </c>
      <c r="B4988" s="334" t="s">
        <v>8056</v>
      </c>
      <c r="C4988" s="218"/>
      <c r="D4988" s="218"/>
      <c r="E4988" s="334" t="s">
        <v>173</v>
      </c>
      <c r="F4988" s="306">
        <f t="shared" si="77"/>
        <v>3526.1264429999997</v>
      </c>
      <c r="G4988" s="335">
        <v>84.39</v>
      </c>
    </row>
    <row r="4989" spans="1:7" ht="15">
      <c r="A4989" s="334" t="s">
        <v>8057</v>
      </c>
      <c r="B4989" s="334" t="s">
        <v>8058</v>
      </c>
      <c r="C4989" s="218"/>
      <c r="D4989" s="218"/>
      <c r="E4989" s="334" t="s">
        <v>173</v>
      </c>
      <c r="F4989" s="306">
        <f t="shared" si="77"/>
        <v>3526.1264429999997</v>
      </c>
      <c r="G4989" s="335">
        <v>84.39</v>
      </c>
    </row>
    <row r="4990" spans="1:7" ht="15">
      <c r="A4990" s="334" t="s">
        <v>8059</v>
      </c>
      <c r="B4990" s="334" t="s">
        <v>8060</v>
      </c>
      <c r="C4990" s="218"/>
      <c r="D4990" s="218"/>
      <c r="E4990" s="334" t="s">
        <v>173</v>
      </c>
      <c r="F4990" s="306">
        <f t="shared" si="77"/>
        <v>3526.1264429999997</v>
      </c>
      <c r="G4990" s="335">
        <v>84.39</v>
      </c>
    </row>
    <row r="4991" spans="1:7" ht="15">
      <c r="A4991" s="334" t="s">
        <v>8061</v>
      </c>
      <c r="B4991" s="334" t="s">
        <v>8062</v>
      </c>
      <c r="C4991" s="218"/>
      <c r="D4991" s="218"/>
      <c r="E4991" s="334" t="s">
        <v>173</v>
      </c>
      <c r="F4991" s="306">
        <f t="shared" si="77"/>
        <v>3526.1264429999997</v>
      </c>
      <c r="G4991" s="335">
        <v>84.39</v>
      </c>
    </row>
    <row r="4992" spans="1:7" ht="15">
      <c r="A4992" s="334" t="s">
        <v>8063</v>
      </c>
      <c r="B4992" s="334" t="s">
        <v>8064</v>
      </c>
      <c r="C4992" s="218"/>
      <c r="D4992" s="218"/>
      <c r="E4992" s="334" t="s">
        <v>173</v>
      </c>
      <c r="F4992" s="306">
        <f t="shared" si="77"/>
        <v>1469.1148919999998</v>
      </c>
      <c r="G4992" s="335">
        <v>35.159999999999997</v>
      </c>
    </row>
    <row r="4993" spans="1:7" ht="15">
      <c r="A4993" s="334" t="s">
        <v>8065</v>
      </c>
      <c r="B4993" s="334" t="s">
        <v>8066</v>
      </c>
      <c r="C4993" s="218"/>
      <c r="D4993" s="218"/>
      <c r="E4993" s="334" t="s">
        <v>173</v>
      </c>
      <c r="F4993" s="306">
        <f t="shared" si="77"/>
        <v>1469.1148919999998</v>
      </c>
      <c r="G4993" s="335">
        <v>35.159999999999997</v>
      </c>
    </row>
    <row r="4994" spans="1:7" ht="15">
      <c r="A4994" s="334" t="s">
        <v>8067</v>
      </c>
      <c r="B4994" s="334" t="s">
        <v>8068</v>
      </c>
      <c r="C4994" s="218"/>
      <c r="D4994" s="218"/>
      <c r="E4994" s="334" t="s">
        <v>173</v>
      </c>
      <c r="F4994" s="306">
        <f t="shared" si="77"/>
        <v>1469.1148919999998</v>
      </c>
      <c r="G4994" s="335">
        <v>35.159999999999997</v>
      </c>
    </row>
    <row r="4995" spans="1:7" ht="15">
      <c r="A4995" s="334" t="s">
        <v>8069</v>
      </c>
      <c r="B4995" s="334" t="s">
        <v>8070</v>
      </c>
      <c r="C4995" s="218"/>
      <c r="D4995" s="218"/>
      <c r="E4995" s="334" t="s">
        <v>173</v>
      </c>
      <c r="F4995" s="306">
        <f t="shared" si="77"/>
        <v>1469.1148919999998</v>
      </c>
      <c r="G4995" s="335">
        <v>35.159999999999997</v>
      </c>
    </row>
    <row r="4996" spans="1:7" ht="15">
      <c r="A4996" s="334" t="s">
        <v>8071</v>
      </c>
      <c r="B4996" s="334" t="s">
        <v>8072</v>
      </c>
      <c r="C4996" s="218"/>
      <c r="D4996" s="218"/>
      <c r="E4996" s="334" t="s">
        <v>173</v>
      </c>
      <c r="F4996" s="306">
        <f t="shared" ref="F4996:F5059" si="78">G4996*$G$1</f>
        <v>1469.1148919999998</v>
      </c>
      <c r="G4996" s="335">
        <v>35.159999999999997</v>
      </c>
    </row>
    <row r="4997" spans="1:7" ht="15">
      <c r="A4997" s="334" t="s">
        <v>8073</v>
      </c>
      <c r="B4997" s="334" t="s">
        <v>8074</v>
      </c>
      <c r="C4997" s="218"/>
      <c r="D4997" s="218"/>
      <c r="E4997" s="334" t="s">
        <v>173</v>
      </c>
      <c r="F4997" s="306">
        <f t="shared" si="78"/>
        <v>1469.1148919999998</v>
      </c>
      <c r="G4997" s="335">
        <v>35.159999999999997</v>
      </c>
    </row>
    <row r="4998" spans="1:7" ht="15">
      <c r="A4998" s="334" t="s">
        <v>8075</v>
      </c>
      <c r="B4998" s="334" t="s">
        <v>8076</v>
      </c>
      <c r="C4998" s="218"/>
      <c r="D4998" s="218"/>
      <c r="E4998" s="334" t="s">
        <v>173</v>
      </c>
      <c r="F4998" s="306">
        <f t="shared" si="78"/>
        <v>1469.1148919999998</v>
      </c>
      <c r="G4998" s="335">
        <v>35.159999999999997</v>
      </c>
    </row>
    <row r="4999" spans="1:7" ht="15">
      <c r="A4999" s="334" t="s">
        <v>8077</v>
      </c>
      <c r="B4999" s="334" t="s">
        <v>8078</v>
      </c>
      <c r="C4999" s="218"/>
      <c r="D4999" s="218"/>
      <c r="E4999" s="334" t="s">
        <v>173</v>
      </c>
      <c r="F4999" s="306">
        <f t="shared" si="78"/>
        <v>1469.1148919999998</v>
      </c>
      <c r="G4999" s="335">
        <v>35.159999999999997</v>
      </c>
    </row>
    <row r="5000" spans="1:7" ht="15">
      <c r="A5000" s="334" t="s">
        <v>8079</v>
      </c>
      <c r="B5000" s="334" t="s">
        <v>8080</v>
      </c>
      <c r="C5000" s="218"/>
      <c r="D5000" s="218"/>
      <c r="E5000" s="334" t="s">
        <v>173</v>
      </c>
      <c r="F5000" s="306">
        <f t="shared" si="78"/>
        <v>1007.4050069999998</v>
      </c>
      <c r="G5000" s="335">
        <v>24.11</v>
      </c>
    </row>
    <row r="5001" spans="1:7" ht="15">
      <c r="A5001" s="334" t="s">
        <v>8081</v>
      </c>
      <c r="B5001" s="334" t="s">
        <v>8082</v>
      </c>
      <c r="C5001" s="218"/>
      <c r="D5001" s="218"/>
      <c r="E5001" s="334" t="s">
        <v>173</v>
      </c>
      <c r="F5001" s="306">
        <f t="shared" si="78"/>
        <v>1889.4589139999998</v>
      </c>
      <c r="G5001" s="335">
        <v>45.22</v>
      </c>
    </row>
    <row r="5002" spans="1:7" ht="15">
      <c r="A5002" s="334" t="s">
        <v>8083</v>
      </c>
      <c r="B5002" s="334" t="s">
        <v>8084</v>
      </c>
      <c r="C5002" s="218"/>
      <c r="D5002" s="218"/>
      <c r="E5002" s="334" t="s">
        <v>173</v>
      </c>
      <c r="F5002" s="306">
        <f t="shared" si="78"/>
        <v>1889.4589139999998</v>
      </c>
      <c r="G5002" s="335">
        <v>45.22</v>
      </c>
    </row>
    <row r="5003" spans="1:7" ht="15">
      <c r="A5003" s="334" t="s">
        <v>8085</v>
      </c>
      <c r="B5003" s="334" t="s">
        <v>8086</v>
      </c>
      <c r="C5003" s="218"/>
      <c r="D5003" s="218"/>
      <c r="E5003" s="334" t="s">
        <v>173</v>
      </c>
      <c r="F5003" s="306">
        <f t="shared" si="78"/>
        <v>1889.4589139999998</v>
      </c>
      <c r="G5003" s="335">
        <v>45.22</v>
      </c>
    </row>
    <row r="5004" spans="1:7" ht="15">
      <c r="A5004" s="334" t="s">
        <v>8087</v>
      </c>
      <c r="B5004" s="334" t="s">
        <v>8088</v>
      </c>
      <c r="C5004" s="218"/>
      <c r="D5004" s="218"/>
      <c r="E5004" s="334" t="s">
        <v>173</v>
      </c>
      <c r="F5004" s="306">
        <f t="shared" si="78"/>
        <v>1889.4589139999998</v>
      </c>
      <c r="G5004" s="335">
        <v>45.22</v>
      </c>
    </row>
    <row r="5005" spans="1:7" ht="15">
      <c r="A5005" s="334" t="s">
        <v>8089</v>
      </c>
      <c r="B5005" s="334" t="s">
        <v>8090</v>
      </c>
      <c r="C5005" s="218"/>
      <c r="D5005" s="218"/>
      <c r="E5005" s="334" t="s">
        <v>173</v>
      </c>
      <c r="F5005" s="306">
        <f t="shared" si="78"/>
        <v>1889.4589139999998</v>
      </c>
      <c r="G5005" s="335">
        <v>45.22</v>
      </c>
    </row>
    <row r="5006" spans="1:7" ht="15">
      <c r="A5006" s="334" t="s">
        <v>8091</v>
      </c>
      <c r="B5006" s="334" t="s">
        <v>8092</v>
      </c>
      <c r="C5006" s="218"/>
      <c r="D5006" s="218"/>
      <c r="E5006" s="334" t="s">
        <v>173</v>
      </c>
      <c r="F5006" s="306">
        <f t="shared" si="78"/>
        <v>1889.4589139999998</v>
      </c>
      <c r="G5006" s="335">
        <v>45.22</v>
      </c>
    </row>
    <row r="5007" spans="1:7" ht="15">
      <c r="A5007" s="334" t="s">
        <v>8093</v>
      </c>
      <c r="B5007" s="334" t="s">
        <v>8094</v>
      </c>
      <c r="C5007" s="218"/>
      <c r="D5007" s="218"/>
      <c r="E5007" s="334" t="s">
        <v>173</v>
      </c>
      <c r="F5007" s="306">
        <f t="shared" si="78"/>
        <v>1889.4589139999998</v>
      </c>
      <c r="G5007" s="335">
        <v>45.22</v>
      </c>
    </row>
    <row r="5008" spans="1:7" ht="15">
      <c r="A5008" s="334" t="s">
        <v>23179</v>
      </c>
      <c r="B5008" s="334" t="s">
        <v>23180</v>
      </c>
      <c r="C5008" s="218"/>
      <c r="D5008" s="218"/>
      <c r="E5008" s="334" t="s">
        <v>173</v>
      </c>
      <c r="F5008" s="306">
        <f t="shared" si="78"/>
        <v>1880.6843369999997</v>
      </c>
      <c r="G5008" s="335">
        <v>45.01</v>
      </c>
    </row>
    <row r="5009" spans="1:7" ht="15">
      <c r="A5009" s="334" t="s">
        <v>23181</v>
      </c>
      <c r="B5009" s="334" t="s">
        <v>23182</v>
      </c>
      <c r="C5009" s="218"/>
      <c r="D5009" s="218"/>
      <c r="E5009" s="334" t="s">
        <v>173</v>
      </c>
      <c r="F5009" s="306">
        <f t="shared" si="78"/>
        <v>1880.6843369999997</v>
      </c>
      <c r="G5009" s="335">
        <v>45.01</v>
      </c>
    </row>
    <row r="5010" spans="1:7" ht="15">
      <c r="A5010" s="334" t="s">
        <v>23183</v>
      </c>
      <c r="B5010" s="334" t="s">
        <v>23184</v>
      </c>
      <c r="C5010" s="218"/>
      <c r="D5010" s="218"/>
      <c r="E5010" s="334" t="s">
        <v>173</v>
      </c>
      <c r="F5010" s="306">
        <f t="shared" si="78"/>
        <v>1880.6843369999997</v>
      </c>
      <c r="G5010" s="335">
        <v>45.01</v>
      </c>
    </row>
    <row r="5011" spans="1:7" ht="15">
      <c r="A5011" s="334" t="s">
        <v>23185</v>
      </c>
      <c r="B5011" s="334" t="s">
        <v>23186</v>
      </c>
      <c r="C5011" s="218"/>
      <c r="D5011" s="218"/>
      <c r="E5011" s="334" t="s">
        <v>173</v>
      </c>
      <c r="F5011" s="306">
        <f t="shared" si="78"/>
        <v>1880.6843369999997</v>
      </c>
      <c r="G5011" s="335">
        <v>45.01</v>
      </c>
    </row>
    <row r="5012" spans="1:7" ht="15">
      <c r="A5012" s="334" t="s">
        <v>8095</v>
      </c>
      <c r="B5012" s="334" t="s">
        <v>8096</v>
      </c>
      <c r="C5012" s="218"/>
      <c r="D5012" s="218"/>
      <c r="E5012" s="334" t="s">
        <v>173</v>
      </c>
      <c r="F5012" s="306">
        <f t="shared" si="78"/>
        <v>1889.0410769999999</v>
      </c>
      <c r="G5012" s="335">
        <v>45.21</v>
      </c>
    </row>
    <row r="5013" spans="1:7" ht="15">
      <c r="A5013" s="334" t="s">
        <v>8097</v>
      </c>
      <c r="B5013" s="334" t="s">
        <v>8098</v>
      </c>
      <c r="C5013" s="218"/>
      <c r="D5013" s="218"/>
      <c r="E5013" s="334" t="s">
        <v>173</v>
      </c>
      <c r="F5013" s="306">
        <f t="shared" si="78"/>
        <v>1889.0410769999999</v>
      </c>
      <c r="G5013" s="335">
        <v>45.21</v>
      </c>
    </row>
    <row r="5014" spans="1:7" ht="15">
      <c r="A5014" s="334" t="s">
        <v>8099</v>
      </c>
      <c r="B5014" s="334" t="s">
        <v>8100</v>
      </c>
      <c r="C5014" s="218"/>
      <c r="D5014" s="218"/>
      <c r="E5014" s="334" t="s">
        <v>173</v>
      </c>
      <c r="F5014" s="306">
        <f t="shared" si="78"/>
        <v>1889.0410769999999</v>
      </c>
      <c r="G5014" s="335">
        <v>45.21</v>
      </c>
    </row>
    <row r="5015" spans="1:7" ht="15">
      <c r="A5015" s="334" t="s">
        <v>8101</v>
      </c>
      <c r="B5015" s="334" t="s">
        <v>8102</v>
      </c>
      <c r="C5015" s="218"/>
      <c r="D5015" s="218"/>
      <c r="E5015" s="334" t="s">
        <v>173</v>
      </c>
      <c r="F5015" s="306">
        <f t="shared" si="78"/>
        <v>1889.0410769999999</v>
      </c>
      <c r="G5015" s="335">
        <v>45.21</v>
      </c>
    </row>
    <row r="5016" spans="1:7" ht="15">
      <c r="A5016" s="334" t="s">
        <v>8103</v>
      </c>
      <c r="B5016" s="334" t="s">
        <v>23187</v>
      </c>
      <c r="C5016" s="218"/>
      <c r="D5016" s="218"/>
      <c r="E5016" s="334" t="s">
        <v>173</v>
      </c>
      <c r="F5016" s="306">
        <f t="shared" si="78"/>
        <v>1678.8690659999997</v>
      </c>
      <c r="G5016" s="335">
        <v>40.18</v>
      </c>
    </row>
    <row r="5017" spans="1:7" ht="15">
      <c r="A5017" s="334" t="s">
        <v>23188</v>
      </c>
      <c r="B5017" s="334" t="s">
        <v>23189</v>
      </c>
      <c r="C5017" s="218"/>
      <c r="D5017" s="218"/>
      <c r="E5017" s="334" t="s">
        <v>173</v>
      </c>
      <c r="F5017" s="306">
        <f t="shared" si="78"/>
        <v>1889.0410769999999</v>
      </c>
      <c r="G5017" s="335">
        <v>45.21</v>
      </c>
    </row>
    <row r="5018" spans="1:7" ht="15">
      <c r="A5018" s="334" t="s">
        <v>23190</v>
      </c>
      <c r="B5018" s="334" t="s">
        <v>23191</v>
      </c>
      <c r="C5018" s="218"/>
      <c r="D5018" s="218"/>
      <c r="E5018" s="334" t="s">
        <v>173</v>
      </c>
      <c r="F5018" s="306">
        <f t="shared" si="78"/>
        <v>1889.0410769999999</v>
      </c>
      <c r="G5018" s="335">
        <v>45.21</v>
      </c>
    </row>
    <row r="5019" spans="1:7" ht="15">
      <c r="A5019" s="334" t="s">
        <v>23192</v>
      </c>
      <c r="B5019" s="334" t="s">
        <v>23193</v>
      </c>
      <c r="C5019" s="218"/>
      <c r="D5019" s="218"/>
      <c r="E5019" s="334" t="s">
        <v>173</v>
      </c>
      <c r="F5019" s="306">
        <f t="shared" si="78"/>
        <v>1880.6843369999997</v>
      </c>
      <c r="G5019" s="335">
        <v>45.01</v>
      </c>
    </row>
    <row r="5020" spans="1:7" ht="15">
      <c r="A5020" s="334" t="s">
        <v>23194</v>
      </c>
      <c r="B5020" s="334" t="s">
        <v>23195</v>
      </c>
      <c r="C5020" s="218"/>
      <c r="D5020" s="218"/>
      <c r="E5020" s="334" t="s">
        <v>173</v>
      </c>
      <c r="F5020" s="306">
        <f t="shared" si="78"/>
        <v>1880.6843369999997</v>
      </c>
      <c r="G5020" s="335">
        <v>45.01</v>
      </c>
    </row>
    <row r="5021" spans="1:7" ht="15">
      <c r="A5021" s="334" t="s">
        <v>23196</v>
      </c>
      <c r="B5021" s="334" t="s">
        <v>23197</v>
      </c>
      <c r="C5021" s="218"/>
      <c r="D5021" s="218"/>
      <c r="E5021" s="334" t="s">
        <v>173</v>
      </c>
      <c r="F5021" s="306">
        <f t="shared" si="78"/>
        <v>1880.6843369999997</v>
      </c>
      <c r="G5021" s="335">
        <v>45.01</v>
      </c>
    </row>
    <row r="5022" spans="1:7" ht="15">
      <c r="A5022" s="334" t="s">
        <v>23198</v>
      </c>
      <c r="B5022" s="334" t="s">
        <v>23199</v>
      </c>
      <c r="C5022" s="218"/>
      <c r="D5022" s="218"/>
      <c r="E5022" s="334" t="s">
        <v>173</v>
      </c>
      <c r="F5022" s="306">
        <f t="shared" si="78"/>
        <v>1880.6843369999997</v>
      </c>
      <c r="G5022" s="335">
        <v>45.01</v>
      </c>
    </row>
    <row r="5023" spans="1:7" ht="15">
      <c r="A5023" s="334" t="s">
        <v>8104</v>
      </c>
      <c r="B5023" s="334" t="s">
        <v>8105</v>
      </c>
      <c r="C5023" s="218"/>
      <c r="D5023" s="218"/>
      <c r="E5023" s="334" t="s">
        <v>173</v>
      </c>
      <c r="F5023" s="306">
        <f t="shared" si="78"/>
        <v>21869.588579999996</v>
      </c>
      <c r="G5023" s="335">
        <v>523.4</v>
      </c>
    </row>
    <row r="5024" spans="1:7" ht="15">
      <c r="A5024" s="334" t="s">
        <v>8106</v>
      </c>
      <c r="B5024" s="334" t="s">
        <v>8107</v>
      </c>
      <c r="C5024" s="218"/>
      <c r="D5024" s="218"/>
      <c r="E5024" s="334" t="s">
        <v>173</v>
      </c>
      <c r="F5024" s="306">
        <f t="shared" si="78"/>
        <v>21869.588579999996</v>
      </c>
      <c r="G5024" s="335">
        <v>523.4</v>
      </c>
    </row>
    <row r="5025" spans="1:7" ht="15">
      <c r="A5025" s="334" t="s">
        <v>8108</v>
      </c>
      <c r="B5025" s="334" t="s">
        <v>8109</v>
      </c>
      <c r="C5025" s="218"/>
      <c r="D5025" s="218"/>
      <c r="E5025" s="334" t="s">
        <v>173</v>
      </c>
      <c r="F5025" s="306">
        <f t="shared" si="78"/>
        <v>21869.588579999996</v>
      </c>
      <c r="G5025" s="335">
        <v>523.4</v>
      </c>
    </row>
    <row r="5026" spans="1:7" ht="15">
      <c r="A5026" s="334" t="s">
        <v>8110</v>
      </c>
      <c r="B5026" s="334" t="s">
        <v>8111</v>
      </c>
      <c r="C5026" s="218"/>
      <c r="D5026" s="218"/>
      <c r="E5026" s="334" t="s">
        <v>173</v>
      </c>
      <c r="F5026" s="306">
        <f t="shared" si="78"/>
        <v>21869.588579999996</v>
      </c>
      <c r="G5026" s="335">
        <v>523.4</v>
      </c>
    </row>
    <row r="5027" spans="1:7" ht="15">
      <c r="A5027" s="334" t="s">
        <v>8112</v>
      </c>
      <c r="B5027" s="334" t="s">
        <v>8113</v>
      </c>
      <c r="C5027" s="218"/>
      <c r="D5027" s="218"/>
      <c r="E5027" s="334" t="s">
        <v>173</v>
      </c>
      <c r="F5027" s="306">
        <f t="shared" si="78"/>
        <v>27985.050911999999</v>
      </c>
      <c r="G5027" s="335">
        <v>669.76</v>
      </c>
    </row>
    <row r="5028" spans="1:7" ht="15">
      <c r="A5028" s="334" t="s">
        <v>8114</v>
      </c>
      <c r="B5028" s="334" t="s">
        <v>8115</v>
      </c>
      <c r="C5028" s="218"/>
      <c r="D5028" s="218"/>
      <c r="E5028" s="334" t="s">
        <v>173</v>
      </c>
      <c r="F5028" s="306">
        <f t="shared" si="78"/>
        <v>12592.353668999998</v>
      </c>
      <c r="G5028" s="335">
        <v>301.37</v>
      </c>
    </row>
    <row r="5029" spans="1:7" ht="15">
      <c r="A5029" s="334" t="s">
        <v>23200</v>
      </c>
      <c r="B5029" s="334" t="s">
        <v>23201</v>
      </c>
      <c r="C5029" s="218"/>
      <c r="D5029" s="218"/>
      <c r="E5029" s="334" t="s">
        <v>173</v>
      </c>
      <c r="F5029" s="306">
        <f t="shared" si="78"/>
        <v>4373.9177159999999</v>
      </c>
      <c r="G5029" s="335">
        <v>104.68</v>
      </c>
    </row>
    <row r="5030" spans="1:7" ht="15">
      <c r="A5030" s="334" t="s">
        <v>23202</v>
      </c>
      <c r="B5030" s="334" t="s">
        <v>23203</v>
      </c>
      <c r="C5030" s="218"/>
      <c r="D5030" s="218"/>
      <c r="E5030" s="334" t="s">
        <v>173</v>
      </c>
      <c r="F5030" s="306">
        <f t="shared" si="78"/>
        <v>4373.9177159999999</v>
      </c>
      <c r="G5030" s="335">
        <v>104.68</v>
      </c>
    </row>
    <row r="5031" spans="1:7" ht="15">
      <c r="A5031" s="334" t="s">
        <v>23204</v>
      </c>
      <c r="B5031" s="334" t="s">
        <v>23205</v>
      </c>
      <c r="C5031" s="218"/>
      <c r="D5031" s="218"/>
      <c r="E5031" s="334" t="s">
        <v>173</v>
      </c>
      <c r="F5031" s="306">
        <f t="shared" si="78"/>
        <v>4373.9177159999999</v>
      </c>
      <c r="G5031" s="335">
        <v>104.68</v>
      </c>
    </row>
    <row r="5032" spans="1:7" ht="15">
      <c r="A5032" s="334" t="s">
        <v>23206</v>
      </c>
      <c r="B5032" s="334" t="s">
        <v>23207</v>
      </c>
      <c r="C5032" s="218"/>
      <c r="D5032" s="218"/>
      <c r="E5032" s="334" t="s">
        <v>173</v>
      </c>
      <c r="F5032" s="306">
        <f t="shared" si="78"/>
        <v>4373.9177159999999</v>
      </c>
      <c r="G5032" s="335">
        <v>104.68</v>
      </c>
    </row>
    <row r="5033" spans="1:7" ht="15">
      <c r="A5033" s="334" t="s">
        <v>23208</v>
      </c>
      <c r="B5033" s="334" t="s">
        <v>23209</v>
      </c>
      <c r="C5033" s="218"/>
      <c r="D5033" s="218"/>
      <c r="E5033" s="334" t="s">
        <v>173</v>
      </c>
      <c r="F5033" s="306">
        <f t="shared" si="78"/>
        <v>965.20346999999992</v>
      </c>
      <c r="G5033" s="335">
        <v>23.1</v>
      </c>
    </row>
    <row r="5034" spans="1:7" ht="15">
      <c r="A5034" s="334" t="s">
        <v>23210</v>
      </c>
      <c r="B5034" s="334" t="s">
        <v>23211</v>
      </c>
      <c r="C5034" s="218"/>
      <c r="D5034" s="218"/>
      <c r="E5034" s="334" t="s">
        <v>173</v>
      </c>
      <c r="F5034" s="306">
        <f t="shared" si="78"/>
        <v>965.20346999999992</v>
      </c>
      <c r="G5034" s="335">
        <v>23.1</v>
      </c>
    </row>
    <row r="5035" spans="1:7" ht="15">
      <c r="A5035" s="334" t="s">
        <v>8116</v>
      </c>
      <c r="B5035" s="334" t="s">
        <v>23212</v>
      </c>
      <c r="C5035" s="218"/>
      <c r="D5035" s="218"/>
      <c r="E5035" s="334" t="s">
        <v>1677</v>
      </c>
      <c r="F5035" s="306">
        <f t="shared" si="78"/>
        <v>2167.3205189999999</v>
      </c>
      <c r="G5035" s="335">
        <v>51.87</v>
      </c>
    </row>
    <row r="5036" spans="1:7" ht="15">
      <c r="A5036" s="334" t="s">
        <v>8117</v>
      </c>
      <c r="B5036" s="334" t="s">
        <v>23213</v>
      </c>
      <c r="C5036" s="218"/>
      <c r="D5036" s="218"/>
      <c r="E5036" s="334" t="s">
        <v>1677</v>
      </c>
      <c r="F5036" s="306">
        <f t="shared" si="78"/>
        <v>10043.547968999999</v>
      </c>
      <c r="G5036" s="335">
        <v>240.37</v>
      </c>
    </row>
    <row r="5037" spans="1:7" ht="15">
      <c r="A5037" s="334" t="s">
        <v>23214</v>
      </c>
      <c r="B5037" s="334" t="s">
        <v>23215</v>
      </c>
      <c r="C5037" s="218"/>
      <c r="D5037" s="218"/>
      <c r="E5037" s="334" t="s">
        <v>1677</v>
      </c>
      <c r="F5037" s="306">
        <f t="shared" si="78"/>
        <v>2167.3205189999999</v>
      </c>
      <c r="G5037" s="335">
        <v>51.87</v>
      </c>
    </row>
    <row r="5038" spans="1:7" ht="15">
      <c r="A5038" s="334" t="s">
        <v>8118</v>
      </c>
      <c r="B5038" s="334" t="s">
        <v>23216</v>
      </c>
      <c r="C5038" s="218"/>
      <c r="D5038" s="218"/>
      <c r="E5038" s="334" t="s">
        <v>23447</v>
      </c>
      <c r="F5038" s="306">
        <f t="shared" si="78"/>
        <v>127.02244799999998</v>
      </c>
      <c r="G5038" s="335">
        <v>3.04</v>
      </c>
    </row>
    <row r="5039" spans="1:7" ht="15">
      <c r="A5039" s="334" t="s">
        <v>8119</v>
      </c>
      <c r="B5039" s="334" t="s">
        <v>23217</v>
      </c>
      <c r="C5039" s="218"/>
      <c r="D5039" s="218"/>
      <c r="E5039" s="334" t="s">
        <v>23447</v>
      </c>
      <c r="F5039" s="306">
        <f t="shared" si="78"/>
        <v>251.12003699999997</v>
      </c>
      <c r="G5039" s="335">
        <v>6.01</v>
      </c>
    </row>
    <row r="5040" spans="1:7" ht="15">
      <c r="A5040" s="334" t="s">
        <v>8120</v>
      </c>
      <c r="B5040" s="334" t="s">
        <v>23218</v>
      </c>
      <c r="C5040" s="218"/>
      <c r="D5040" s="218"/>
      <c r="E5040" s="334" t="s">
        <v>23447</v>
      </c>
      <c r="F5040" s="306">
        <f t="shared" si="78"/>
        <v>322.988001</v>
      </c>
      <c r="G5040" s="335">
        <v>7.73</v>
      </c>
    </row>
    <row r="5041" spans="1:7" ht="15">
      <c r="A5041" s="334" t="s">
        <v>8121</v>
      </c>
      <c r="B5041" s="334" t="s">
        <v>23219</v>
      </c>
      <c r="C5041" s="218"/>
      <c r="D5041" s="218"/>
      <c r="E5041" s="334" t="s">
        <v>23447</v>
      </c>
      <c r="F5041" s="306">
        <f t="shared" si="78"/>
        <v>345.96903599999996</v>
      </c>
      <c r="G5041" s="335">
        <v>8.2799999999999994</v>
      </c>
    </row>
    <row r="5042" spans="1:7" ht="15">
      <c r="A5042" s="334" t="s">
        <v>8122</v>
      </c>
      <c r="B5042" s="334" t="s">
        <v>23220</v>
      </c>
      <c r="C5042" s="218"/>
      <c r="D5042" s="218"/>
      <c r="E5042" s="334" t="s">
        <v>23447</v>
      </c>
      <c r="F5042" s="306">
        <f t="shared" si="78"/>
        <v>269.504865</v>
      </c>
      <c r="G5042" s="335">
        <v>6.45</v>
      </c>
    </row>
    <row r="5043" spans="1:7" ht="15">
      <c r="A5043" s="334" t="s">
        <v>8123</v>
      </c>
      <c r="B5043" s="334" t="s">
        <v>23221</v>
      </c>
      <c r="C5043" s="218"/>
      <c r="D5043" s="218"/>
      <c r="E5043" s="334" t="s">
        <v>23447</v>
      </c>
      <c r="F5043" s="306">
        <f t="shared" si="78"/>
        <v>252.79138499999996</v>
      </c>
      <c r="G5043" s="335">
        <v>6.05</v>
      </c>
    </row>
    <row r="5044" spans="1:7" ht="15">
      <c r="A5044" s="334" t="s">
        <v>8124</v>
      </c>
      <c r="B5044" s="334" t="s">
        <v>23222</v>
      </c>
      <c r="C5044" s="218"/>
      <c r="D5044" s="218"/>
      <c r="E5044" s="334" t="s">
        <v>23447</v>
      </c>
      <c r="F5044" s="306">
        <f t="shared" si="78"/>
        <v>169.64182199999996</v>
      </c>
      <c r="G5044" s="335">
        <v>4.0599999999999996</v>
      </c>
    </row>
    <row r="5045" spans="1:7" ht="15">
      <c r="A5045" s="334" t="s">
        <v>8125</v>
      </c>
      <c r="B5045" s="334" t="s">
        <v>23223</v>
      </c>
      <c r="C5045" s="218"/>
      <c r="D5045" s="218"/>
      <c r="E5045" s="334" t="s">
        <v>23447</v>
      </c>
      <c r="F5045" s="306">
        <f t="shared" si="78"/>
        <v>352.23659099999998</v>
      </c>
      <c r="G5045" s="335">
        <v>8.43</v>
      </c>
    </row>
    <row r="5046" spans="1:7" ht="15">
      <c r="A5046" s="334" t="s">
        <v>8126</v>
      </c>
      <c r="B5046" s="334" t="s">
        <v>23224</v>
      </c>
      <c r="C5046" s="218"/>
      <c r="D5046" s="218"/>
      <c r="E5046" s="334" t="s">
        <v>23447</v>
      </c>
      <c r="F5046" s="306">
        <f t="shared" si="78"/>
        <v>236.07790499999999</v>
      </c>
      <c r="G5046" s="335">
        <v>5.65</v>
      </c>
    </row>
    <row r="5047" spans="1:7" ht="15">
      <c r="A5047" s="334" t="s">
        <v>23225</v>
      </c>
      <c r="B5047" s="334" t="s">
        <v>23226</v>
      </c>
      <c r="C5047" s="218"/>
      <c r="D5047" s="218"/>
      <c r="E5047" s="334" t="s">
        <v>23447</v>
      </c>
      <c r="F5047" s="306">
        <f t="shared" si="78"/>
        <v>429.11859899999996</v>
      </c>
      <c r="G5047" s="335">
        <v>10.27</v>
      </c>
    </row>
    <row r="5048" spans="1:7" ht="15">
      <c r="A5048" s="334" t="s">
        <v>23227</v>
      </c>
      <c r="B5048" s="334" t="s">
        <v>23228</v>
      </c>
      <c r="C5048" s="218"/>
      <c r="D5048" s="218"/>
      <c r="E5048" s="334" t="s">
        <v>23447</v>
      </c>
      <c r="F5048" s="306">
        <f t="shared" si="78"/>
        <v>863.66907900000001</v>
      </c>
      <c r="G5048" s="335">
        <v>20.67</v>
      </c>
    </row>
    <row r="5049" spans="1:7" ht="15">
      <c r="A5049" s="334" t="s">
        <v>8127</v>
      </c>
      <c r="B5049" s="334" t="s">
        <v>23229</v>
      </c>
      <c r="C5049" s="218"/>
      <c r="D5049" s="218"/>
      <c r="E5049" s="334" t="s">
        <v>23447</v>
      </c>
      <c r="F5049" s="306">
        <f t="shared" si="78"/>
        <v>190.11583499999998</v>
      </c>
      <c r="G5049" s="335">
        <v>4.55</v>
      </c>
    </row>
    <row r="5050" spans="1:7" ht="15">
      <c r="A5050" s="334" t="s">
        <v>8128</v>
      </c>
      <c r="B5050" s="334" t="s">
        <v>23230</v>
      </c>
      <c r="C5050" s="218"/>
      <c r="D5050" s="218"/>
      <c r="E5050" s="334" t="s">
        <v>23447</v>
      </c>
      <c r="F5050" s="306">
        <f t="shared" si="78"/>
        <v>127.02244799999998</v>
      </c>
      <c r="G5050" s="335">
        <v>3.04</v>
      </c>
    </row>
    <row r="5051" spans="1:7" ht="15">
      <c r="A5051" s="334" t="s">
        <v>8129</v>
      </c>
      <c r="B5051" s="334" t="s">
        <v>23231</v>
      </c>
      <c r="C5051" s="218"/>
      <c r="D5051" s="218"/>
      <c r="E5051" s="334" t="s">
        <v>23447</v>
      </c>
      <c r="F5051" s="306">
        <f t="shared" si="78"/>
        <v>160.867245</v>
      </c>
      <c r="G5051" s="335">
        <v>3.85</v>
      </c>
    </row>
    <row r="5052" spans="1:7" ht="15">
      <c r="A5052" s="334" t="s">
        <v>8130</v>
      </c>
      <c r="B5052" s="334" t="s">
        <v>23232</v>
      </c>
      <c r="C5052" s="218"/>
      <c r="D5052" s="218"/>
      <c r="E5052" s="334" t="s">
        <v>23447</v>
      </c>
      <c r="F5052" s="306">
        <f t="shared" si="78"/>
        <v>139.55755799999997</v>
      </c>
      <c r="G5052" s="335">
        <v>3.34</v>
      </c>
    </row>
    <row r="5053" spans="1:7" ht="15">
      <c r="A5053" s="334" t="s">
        <v>8131</v>
      </c>
      <c r="B5053" s="334" t="s">
        <v>23233</v>
      </c>
      <c r="C5053" s="218"/>
      <c r="D5053" s="218"/>
      <c r="E5053" s="334" t="s">
        <v>23447</v>
      </c>
      <c r="F5053" s="306">
        <f t="shared" si="78"/>
        <v>147.07862399999999</v>
      </c>
      <c r="G5053" s="335">
        <v>3.52</v>
      </c>
    </row>
    <row r="5054" spans="1:7" ht="15">
      <c r="A5054" s="334" t="s">
        <v>8132</v>
      </c>
      <c r="B5054" s="334" t="s">
        <v>23234</v>
      </c>
      <c r="C5054" s="218"/>
      <c r="D5054" s="218"/>
      <c r="E5054" s="334" t="s">
        <v>23447</v>
      </c>
      <c r="F5054" s="306">
        <f t="shared" si="78"/>
        <v>204.32229299999997</v>
      </c>
      <c r="G5054" s="335">
        <v>4.8899999999999997</v>
      </c>
    </row>
    <row r="5055" spans="1:7" ht="15">
      <c r="A5055" s="334" t="s">
        <v>23235</v>
      </c>
      <c r="B5055" s="334" t="s">
        <v>23236</v>
      </c>
      <c r="C5055" s="218"/>
      <c r="D5055" s="218"/>
      <c r="E5055" s="334" t="s">
        <v>23447</v>
      </c>
      <c r="F5055" s="306">
        <f t="shared" si="78"/>
        <v>147.07862399999999</v>
      </c>
      <c r="G5055" s="335">
        <v>3.52</v>
      </c>
    </row>
    <row r="5056" spans="1:7" ht="15">
      <c r="A5056" s="334" t="s">
        <v>23237</v>
      </c>
      <c r="B5056" s="334" t="s">
        <v>23238</v>
      </c>
      <c r="C5056" s="218"/>
      <c r="D5056" s="218"/>
      <c r="E5056" s="334" t="s">
        <v>23447</v>
      </c>
      <c r="F5056" s="306">
        <f t="shared" si="78"/>
        <v>244.01680799999997</v>
      </c>
      <c r="G5056" s="335">
        <v>5.84</v>
      </c>
    </row>
    <row r="5057" spans="1:7" ht="15">
      <c r="A5057" s="334" t="s">
        <v>8133</v>
      </c>
      <c r="B5057" s="334" t="s">
        <v>23239</v>
      </c>
      <c r="C5057" s="218"/>
      <c r="D5057" s="218"/>
      <c r="E5057" s="334" t="s">
        <v>23447</v>
      </c>
      <c r="F5057" s="306">
        <f t="shared" si="78"/>
        <v>152.92834199999999</v>
      </c>
      <c r="G5057" s="335">
        <v>3.66</v>
      </c>
    </row>
    <row r="5058" spans="1:7" ht="15">
      <c r="A5058" s="334" t="s">
        <v>8134</v>
      </c>
      <c r="B5058" s="334" t="s">
        <v>23240</v>
      </c>
      <c r="C5058" s="218"/>
      <c r="D5058" s="218"/>
      <c r="E5058" s="334" t="s">
        <v>23447</v>
      </c>
      <c r="F5058" s="306">
        <f t="shared" si="78"/>
        <v>133.29000299999998</v>
      </c>
      <c r="G5058" s="335">
        <v>3.19</v>
      </c>
    </row>
    <row r="5059" spans="1:7" ht="15">
      <c r="A5059" s="334" t="s">
        <v>8135</v>
      </c>
      <c r="B5059" s="334" t="s">
        <v>23241</v>
      </c>
      <c r="C5059" s="218"/>
      <c r="D5059" s="218"/>
      <c r="E5059" s="334" t="s">
        <v>23447</v>
      </c>
      <c r="F5059" s="306">
        <f t="shared" si="78"/>
        <v>85.238747999999987</v>
      </c>
      <c r="G5059" s="335">
        <v>2.04</v>
      </c>
    </row>
    <row r="5060" spans="1:7" ht="15">
      <c r="A5060" s="334" t="s">
        <v>8136</v>
      </c>
      <c r="B5060" s="334" t="s">
        <v>23242</v>
      </c>
      <c r="C5060" s="218"/>
      <c r="D5060" s="218"/>
      <c r="E5060" s="334" t="s">
        <v>23447</v>
      </c>
      <c r="F5060" s="306">
        <f t="shared" ref="F5060:F5123" si="79">G5060*$G$1</f>
        <v>120.33705599999999</v>
      </c>
      <c r="G5060" s="335">
        <v>2.88</v>
      </c>
    </row>
    <row r="5061" spans="1:7" ht="15">
      <c r="A5061" s="334" t="s">
        <v>23243</v>
      </c>
      <c r="B5061" s="334" t="s">
        <v>23244</v>
      </c>
      <c r="C5061" s="218"/>
      <c r="D5061" s="218"/>
      <c r="E5061" s="334" t="s">
        <v>23447</v>
      </c>
      <c r="F5061" s="306">
        <f t="shared" si="79"/>
        <v>85.238747999999987</v>
      </c>
      <c r="G5061" s="335">
        <v>2.04</v>
      </c>
    </row>
    <row r="5062" spans="1:7" ht="15">
      <c r="A5062" s="334" t="s">
        <v>23245</v>
      </c>
      <c r="B5062" s="334" t="s">
        <v>23246</v>
      </c>
      <c r="C5062" s="218"/>
      <c r="D5062" s="218"/>
      <c r="E5062" s="334" t="s">
        <v>23447</v>
      </c>
      <c r="F5062" s="306">
        <f t="shared" si="79"/>
        <v>108.63762</v>
      </c>
      <c r="G5062" s="335">
        <v>2.6</v>
      </c>
    </row>
    <row r="5063" spans="1:7" ht="15">
      <c r="A5063" s="334" t="s">
        <v>23247</v>
      </c>
      <c r="B5063" s="334" t="s">
        <v>23248</v>
      </c>
      <c r="C5063" s="218"/>
      <c r="D5063" s="218"/>
      <c r="E5063" s="334" t="s">
        <v>23447</v>
      </c>
      <c r="F5063" s="306">
        <f t="shared" si="79"/>
        <v>120.33705599999999</v>
      </c>
      <c r="G5063" s="335">
        <v>2.88</v>
      </c>
    </row>
    <row r="5064" spans="1:7" ht="15">
      <c r="A5064" s="334" t="s">
        <v>23249</v>
      </c>
      <c r="B5064" s="334" t="s">
        <v>23250</v>
      </c>
      <c r="C5064" s="218"/>
      <c r="D5064" s="218"/>
      <c r="E5064" s="334" t="s">
        <v>23447</v>
      </c>
      <c r="F5064" s="306">
        <f t="shared" si="79"/>
        <v>44.290721999999995</v>
      </c>
      <c r="G5064" s="335">
        <v>1.06</v>
      </c>
    </row>
    <row r="5065" spans="1:7" ht="15">
      <c r="A5065" s="334" t="s">
        <v>8137</v>
      </c>
      <c r="B5065" s="334" t="s">
        <v>23251</v>
      </c>
      <c r="C5065" s="218"/>
      <c r="D5065" s="218"/>
      <c r="E5065" s="334" t="s">
        <v>23447</v>
      </c>
      <c r="F5065" s="306">
        <f t="shared" si="79"/>
        <v>98.191694999999996</v>
      </c>
      <c r="G5065" s="335">
        <v>2.35</v>
      </c>
    </row>
    <row r="5066" spans="1:7" ht="15">
      <c r="A5066" s="334" t="s">
        <v>8138</v>
      </c>
      <c r="B5066" s="334" t="s">
        <v>23252</v>
      </c>
      <c r="C5066" s="218"/>
      <c r="D5066" s="218"/>
      <c r="E5066" s="334" t="s">
        <v>23447</v>
      </c>
      <c r="F5066" s="306">
        <f t="shared" si="79"/>
        <v>135.79702499999999</v>
      </c>
      <c r="G5066" s="335">
        <v>3.25</v>
      </c>
    </row>
    <row r="5067" spans="1:7" ht="15">
      <c r="A5067" s="334" t="s">
        <v>23253</v>
      </c>
      <c r="B5067" s="334" t="s">
        <v>23254</v>
      </c>
      <c r="C5067" s="218"/>
      <c r="D5067" s="218"/>
      <c r="E5067" s="334" t="s">
        <v>23447</v>
      </c>
      <c r="F5067" s="306">
        <f t="shared" si="79"/>
        <v>108.63762</v>
      </c>
      <c r="G5067" s="335">
        <v>2.6</v>
      </c>
    </row>
    <row r="5068" spans="1:7" ht="15">
      <c r="A5068" s="334" t="s">
        <v>8139</v>
      </c>
      <c r="B5068" s="334" t="s">
        <v>23255</v>
      </c>
      <c r="C5068" s="218"/>
      <c r="D5068" s="218"/>
      <c r="E5068" s="334" t="s">
        <v>23447</v>
      </c>
      <c r="F5068" s="306">
        <f t="shared" si="79"/>
        <v>137.88620999999998</v>
      </c>
      <c r="G5068" s="335">
        <v>3.3</v>
      </c>
    </row>
    <row r="5069" spans="1:7" ht="15">
      <c r="A5069" s="334" t="s">
        <v>8140</v>
      </c>
      <c r="B5069" s="334" t="s">
        <v>23256</v>
      </c>
      <c r="C5069" s="218"/>
      <c r="D5069" s="218"/>
      <c r="E5069" s="334" t="s">
        <v>23447</v>
      </c>
      <c r="F5069" s="306">
        <f t="shared" si="79"/>
        <v>100.698717</v>
      </c>
      <c r="G5069" s="335">
        <v>2.41</v>
      </c>
    </row>
    <row r="5070" spans="1:7" ht="15">
      <c r="A5070" s="334" t="s">
        <v>8141</v>
      </c>
      <c r="B5070" s="334" t="s">
        <v>23257</v>
      </c>
      <c r="C5070" s="218"/>
      <c r="D5070" s="218"/>
      <c r="E5070" s="334" t="s">
        <v>23447</v>
      </c>
      <c r="F5070" s="306">
        <f t="shared" si="79"/>
        <v>135.79702499999999</v>
      </c>
      <c r="G5070" s="335">
        <v>3.25</v>
      </c>
    </row>
    <row r="5071" spans="1:7" ht="15">
      <c r="A5071" s="334" t="s">
        <v>23258</v>
      </c>
      <c r="B5071" s="334" t="s">
        <v>23259</v>
      </c>
      <c r="C5071" s="218"/>
      <c r="D5071" s="218"/>
      <c r="E5071" s="334" t="s">
        <v>23447</v>
      </c>
      <c r="F5071" s="306">
        <f t="shared" si="79"/>
        <v>230.22818699999996</v>
      </c>
      <c r="G5071" s="335">
        <v>5.51</v>
      </c>
    </row>
    <row r="5072" spans="1:7" ht="15">
      <c r="A5072" s="334" t="s">
        <v>8142</v>
      </c>
      <c r="B5072" s="334" t="s">
        <v>23260</v>
      </c>
      <c r="C5072" s="218"/>
      <c r="D5072" s="218"/>
      <c r="E5072" s="334" t="s">
        <v>23447</v>
      </c>
      <c r="F5072" s="306">
        <f t="shared" si="79"/>
        <v>272.01188699999994</v>
      </c>
      <c r="G5072" s="335">
        <v>6.51</v>
      </c>
    </row>
    <row r="5073" spans="1:7" ht="15">
      <c r="A5073" s="334" t="s">
        <v>8143</v>
      </c>
      <c r="B5073" s="334" t="s">
        <v>23261</v>
      </c>
      <c r="C5073" s="218"/>
      <c r="D5073" s="218"/>
      <c r="E5073" s="334" t="s">
        <v>23447</v>
      </c>
      <c r="F5073" s="306">
        <f t="shared" si="79"/>
        <v>547.36646999999994</v>
      </c>
      <c r="G5073" s="335">
        <v>13.1</v>
      </c>
    </row>
    <row r="5074" spans="1:7" ht="15">
      <c r="A5074" s="334" t="s">
        <v>23262</v>
      </c>
      <c r="B5074" s="334" t="s">
        <v>23263</v>
      </c>
      <c r="C5074" s="218"/>
      <c r="D5074" s="218"/>
      <c r="E5074" s="334" t="s">
        <v>23447</v>
      </c>
      <c r="F5074" s="306">
        <f t="shared" si="79"/>
        <v>261.14812499999999</v>
      </c>
      <c r="G5074" s="335">
        <v>6.25</v>
      </c>
    </row>
    <row r="5075" spans="1:7" ht="15">
      <c r="A5075" s="334" t="s">
        <v>23264</v>
      </c>
      <c r="B5075" s="334" t="s">
        <v>23265</v>
      </c>
      <c r="C5075" s="218"/>
      <c r="D5075" s="218"/>
      <c r="E5075" s="334" t="s">
        <v>23447</v>
      </c>
      <c r="F5075" s="306">
        <f t="shared" si="79"/>
        <v>526.47461999999996</v>
      </c>
      <c r="G5075" s="335">
        <v>12.6</v>
      </c>
    </row>
    <row r="5076" spans="1:7" ht="15">
      <c r="A5076" s="334" t="s">
        <v>8144</v>
      </c>
      <c r="B5076" s="334" t="s">
        <v>23266</v>
      </c>
      <c r="C5076" s="218"/>
      <c r="D5076" s="218"/>
      <c r="E5076" s="334" t="s">
        <v>23447</v>
      </c>
      <c r="F5076" s="306">
        <f t="shared" si="79"/>
        <v>136.63269899999997</v>
      </c>
      <c r="G5076" s="335">
        <v>3.27</v>
      </c>
    </row>
    <row r="5077" spans="1:7" ht="15">
      <c r="A5077" s="334" t="s">
        <v>8145</v>
      </c>
      <c r="B5077" s="334" t="s">
        <v>23267</v>
      </c>
      <c r="C5077" s="218"/>
      <c r="D5077" s="218"/>
      <c r="E5077" s="334" t="s">
        <v>23447</v>
      </c>
      <c r="F5077" s="306">
        <f t="shared" si="79"/>
        <v>109.473294</v>
      </c>
      <c r="G5077" s="335">
        <v>2.62</v>
      </c>
    </row>
    <row r="5078" spans="1:7" ht="15">
      <c r="A5078" s="334" t="s">
        <v>23268</v>
      </c>
      <c r="B5078" s="334" t="s">
        <v>23269</v>
      </c>
      <c r="C5078" s="218"/>
      <c r="D5078" s="218"/>
      <c r="E5078" s="334" t="s">
        <v>23447</v>
      </c>
      <c r="F5078" s="306">
        <f t="shared" si="79"/>
        <v>416.16565200000002</v>
      </c>
      <c r="G5078" s="335">
        <v>9.9600000000000009</v>
      </c>
    </row>
    <row r="5079" spans="1:7" ht="15">
      <c r="A5079" s="334" t="s">
        <v>23270</v>
      </c>
      <c r="B5079" s="334" t="s">
        <v>23271</v>
      </c>
      <c r="C5079" s="218"/>
      <c r="D5079" s="218"/>
      <c r="E5079" s="334" t="s">
        <v>23447</v>
      </c>
      <c r="F5079" s="306">
        <f t="shared" si="79"/>
        <v>222.70712099999997</v>
      </c>
      <c r="G5079" s="335">
        <v>5.33</v>
      </c>
    </row>
    <row r="5080" spans="1:7" ht="15">
      <c r="A5080" s="334" t="s">
        <v>23272</v>
      </c>
      <c r="B5080" s="334" t="s">
        <v>23273</v>
      </c>
      <c r="C5080" s="218"/>
      <c r="D5080" s="218"/>
      <c r="E5080" s="334" t="s">
        <v>23447</v>
      </c>
      <c r="F5080" s="306">
        <f t="shared" si="79"/>
        <v>241.09194899999997</v>
      </c>
      <c r="G5080" s="335">
        <v>5.77</v>
      </c>
    </row>
    <row r="5081" spans="1:7" ht="15">
      <c r="A5081" s="334" t="s">
        <v>23274</v>
      </c>
      <c r="B5081" s="334" t="s">
        <v>23275</v>
      </c>
      <c r="C5081" s="218"/>
      <c r="D5081" s="218"/>
      <c r="E5081" s="334" t="s">
        <v>23447</v>
      </c>
      <c r="F5081" s="306">
        <f t="shared" si="79"/>
        <v>266.58000599999997</v>
      </c>
      <c r="G5081" s="335">
        <v>6.38</v>
      </c>
    </row>
    <row r="5082" spans="1:7" ht="15">
      <c r="A5082" s="334" t="s">
        <v>23276</v>
      </c>
      <c r="B5082" s="334" t="s">
        <v>23277</v>
      </c>
      <c r="C5082" s="218"/>
      <c r="D5082" s="218"/>
      <c r="E5082" s="334" t="s">
        <v>23447</v>
      </c>
      <c r="F5082" s="306">
        <f t="shared" si="79"/>
        <v>169.64182199999996</v>
      </c>
      <c r="G5082" s="335">
        <v>4.0599999999999996</v>
      </c>
    </row>
    <row r="5083" spans="1:7" ht="15">
      <c r="A5083" s="334" t="s">
        <v>23278</v>
      </c>
      <c r="B5083" s="334" t="s">
        <v>23279</v>
      </c>
      <c r="C5083" s="218"/>
      <c r="D5083" s="218"/>
      <c r="E5083" s="334" t="s">
        <v>1677</v>
      </c>
      <c r="F5083" s="306">
        <f t="shared" si="79"/>
        <v>4743.7034609999992</v>
      </c>
      <c r="G5083" s="335">
        <v>113.53</v>
      </c>
    </row>
    <row r="5084" spans="1:7" ht="15">
      <c r="A5084" s="334" t="s">
        <v>23280</v>
      </c>
      <c r="B5084" s="334" t="s">
        <v>23281</v>
      </c>
      <c r="C5084" s="218"/>
      <c r="D5084" s="218"/>
      <c r="E5084" s="334" t="s">
        <v>1677</v>
      </c>
      <c r="F5084" s="306">
        <f t="shared" si="79"/>
        <v>8694.770133</v>
      </c>
      <c r="G5084" s="335">
        <v>208.09</v>
      </c>
    </row>
    <row r="5085" spans="1:7" ht="15">
      <c r="A5085" s="334" t="s">
        <v>23282</v>
      </c>
      <c r="B5085" s="334" t="s">
        <v>23283</v>
      </c>
      <c r="C5085" s="218"/>
      <c r="D5085" s="218"/>
      <c r="E5085" s="334" t="s">
        <v>1677</v>
      </c>
      <c r="F5085" s="306">
        <f t="shared" si="79"/>
        <v>4743.7034609999992</v>
      </c>
      <c r="G5085" s="335">
        <v>113.53</v>
      </c>
    </row>
    <row r="5086" spans="1:7" ht="15">
      <c r="A5086" s="334" t="s">
        <v>8146</v>
      </c>
      <c r="B5086" s="334" t="s">
        <v>23284</v>
      </c>
      <c r="C5086" s="218"/>
      <c r="D5086" s="218"/>
      <c r="E5086" s="334" t="s">
        <v>23447</v>
      </c>
      <c r="F5086" s="306">
        <f t="shared" si="79"/>
        <v>163.374267</v>
      </c>
      <c r="G5086" s="335">
        <v>3.91</v>
      </c>
    </row>
    <row r="5087" spans="1:7" ht="15">
      <c r="A5087" s="334" t="s">
        <v>23285</v>
      </c>
      <c r="B5087" s="334" t="s">
        <v>23286</v>
      </c>
      <c r="C5087" s="218"/>
      <c r="D5087" s="218"/>
      <c r="E5087" s="334" t="s">
        <v>23447</v>
      </c>
      <c r="F5087" s="306">
        <f t="shared" si="79"/>
        <v>804.75406199999998</v>
      </c>
      <c r="G5087" s="335">
        <v>19.260000000000002</v>
      </c>
    </row>
    <row r="5088" spans="1:7" ht="15">
      <c r="A5088" s="334" t="s">
        <v>8147</v>
      </c>
      <c r="B5088" s="334" t="s">
        <v>23287</v>
      </c>
      <c r="C5088" s="218"/>
      <c r="D5088" s="218"/>
      <c r="E5088" s="334" t="s">
        <v>23447</v>
      </c>
      <c r="F5088" s="306">
        <f t="shared" si="79"/>
        <v>113.23382699999999</v>
      </c>
      <c r="G5088" s="335">
        <v>2.71</v>
      </c>
    </row>
    <row r="5089" spans="1:7" ht="15">
      <c r="A5089" s="334" t="s">
        <v>8148</v>
      </c>
      <c r="B5089" s="334" t="s">
        <v>8149</v>
      </c>
      <c r="C5089" s="218"/>
      <c r="D5089" s="218"/>
      <c r="E5089" s="334" t="s">
        <v>173</v>
      </c>
      <c r="F5089" s="306">
        <f t="shared" si="79"/>
        <v>2781.1230719999999</v>
      </c>
      <c r="G5089" s="335">
        <v>66.56</v>
      </c>
    </row>
    <row r="5090" spans="1:7" ht="15">
      <c r="A5090" s="334" t="s">
        <v>8150</v>
      </c>
      <c r="B5090" s="334" t="s">
        <v>23288</v>
      </c>
      <c r="C5090" s="218"/>
      <c r="D5090" s="218"/>
      <c r="E5090" s="334" t="s">
        <v>23447</v>
      </c>
      <c r="F5090" s="306">
        <f t="shared" si="79"/>
        <v>328.00204499999995</v>
      </c>
      <c r="G5090" s="335">
        <v>7.85</v>
      </c>
    </row>
    <row r="5091" spans="1:7" ht="15">
      <c r="A5091" s="334" t="s">
        <v>8151</v>
      </c>
      <c r="B5091" s="334" t="s">
        <v>23289</v>
      </c>
      <c r="C5091" s="218"/>
      <c r="D5091" s="218"/>
      <c r="E5091" s="334" t="s">
        <v>23447</v>
      </c>
      <c r="F5091" s="306">
        <f t="shared" si="79"/>
        <v>382.73869199999996</v>
      </c>
      <c r="G5091" s="335">
        <v>9.16</v>
      </c>
    </row>
    <row r="5092" spans="1:7" ht="15">
      <c r="A5092" s="334" t="s">
        <v>8152</v>
      </c>
      <c r="B5092" s="334" t="s">
        <v>23290</v>
      </c>
      <c r="C5092" s="218"/>
      <c r="D5092" s="218"/>
      <c r="E5092" s="334" t="s">
        <v>23447</v>
      </c>
      <c r="F5092" s="306">
        <f t="shared" si="79"/>
        <v>546.11295899999993</v>
      </c>
      <c r="G5092" s="335">
        <v>13.07</v>
      </c>
    </row>
    <row r="5093" spans="1:7" ht="15">
      <c r="A5093" s="334" t="s">
        <v>8153</v>
      </c>
      <c r="B5093" s="334" t="s">
        <v>23291</v>
      </c>
      <c r="C5093" s="218"/>
      <c r="D5093" s="218"/>
      <c r="E5093" s="334" t="s">
        <v>23447</v>
      </c>
      <c r="F5093" s="306">
        <f t="shared" si="79"/>
        <v>211.00768499999998</v>
      </c>
      <c r="G5093" s="335">
        <v>5.05</v>
      </c>
    </row>
    <row r="5094" spans="1:7" ht="15">
      <c r="A5094" s="334" t="s">
        <v>8154</v>
      </c>
      <c r="B5094" s="334" t="s">
        <v>23292</v>
      </c>
      <c r="C5094" s="218"/>
      <c r="D5094" s="218"/>
      <c r="E5094" s="334" t="s">
        <v>23447</v>
      </c>
      <c r="F5094" s="306">
        <f t="shared" si="79"/>
        <v>211.00768499999998</v>
      </c>
      <c r="G5094" s="335">
        <v>5.05</v>
      </c>
    </row>
    <row r="5095" spans="1:7" ht="15">
      <c r="A5095" s="334" t="s">
        <v>8155</v>
      </c>
      <c r="B5095" s="334" t="s">
        <v>23293</v>
      </c>
      <c r="C5095" s="218"/>
      <c r="D5095" s="218"/>
      <c r="E5095" s="334" t="s">
        <v>23447</v>
      </c>
      <c r="F5095" s="306">
        <f t="shared" si="79"/>
        <v>211.00768499999998</v>
      </c>
      <c r="G5095" s="335">
        <v>5.05</v>
      </c>
    </row>
    <row r="5096" spans="1:7" ht="15">
      <c r="A5096" s="334" t="s">
        <v>8156</v>
      </c>
      <c r="B5096" s="334" t="s">
        <v>23294</v>
      </c>
      <c r="C5096" s="218"/>
      <c r="D5096" s="218"/>
      <c r="E5096" s="334" t="s">
        <v>23447</v>
      </c>
      <c r="F5096" s="306">
        <f t="shared" si="79"/>
        <v>211.00768499999998</v>
      </c>
      <c r="G5096" s="335">
        <v>5.05</v>
      </c>
    </row>
    <row r="5097" spans="1:7" ht="15">
      <c r="A5097" s="334" t="s">
        <v>8157</v>
      </c>
      <c r="B5097" s="334" t="s">
        <v>23295</v>
      </c>
      <c r="C5097" s="218"/>
      <c r="D5097" s="218"/>
      <c r="E5097" s="334" t="s">
        <v>23447</v>
      </c>
      <c r="F5097" s="306">
        <f t="shared" si="79"/>
        <v>211.00768499999998</v>
      </c>
      <c r="G5097" s="335">
        <v>5.05</v>
      </c>
    </row>
    <row r="5098" spans="1:7" ht="15">
      <c r="A5098" s="334" t="s">
        <v>23296</v>
      </c>
      <c r="B5098" s="334" t="s">
        <v>23297</v>
      </c>
      <c r="C5098" s="218"/>
      <c r="D5098" s="218"/>
      <c r="E5098" s="334" t="s">
        <v>23447</v>
      </c>
      <c r="F5098" s="306">
        <f t="shared" si="79"/>
        <v>147.49646099999998</v>
      </c>
      <c r="G5098" s="335">
        <v>3.53</v>
      </c>
    </row>
    <row r="5099" spans="1:7" ht="15">
      <c r="A5099" s="334" t="s">
        <v>8158</v>
      </c>
      <c r="B5099" s="334" t="s">
        <v>23298</v>
      </c>
      <c r="C5099" s="218"/>
      <c r="D5099" s="218"/>
      <c r="E5099" s="334" t="s">
        <v>23447</v>
      </c>
      <c r="F5099" s="306">
        <f t="shared" si="79"/>
        <v>401.95919399999991</v>
      </c>
      <c r="G5099" s="335">
        <v>9.6199999999999992</v>
      </c>
    </row>
    <row r="5100" spans="1:7" ht="15">
      <c r="A5100" s="334" t="s">
        <v>23299</v>
      </c>
      <c r="B5100" s="334" t="s">
        <v>23300</v>
      </c>
      <c r="C5100" s="218"/>
      <c r="D5100" s="218"/>
      <c r="E5100" s="334" t="s">
        <v>173</v>
      </c>
      <c r="F5100" s="306">
        <f t="shared" si="79"/>
        <v>41.783699999999996</v>
      </c>
      <c r="G5100" s="335">
        <v>1</v>
      </c>
    </row>
    <row r="5101" spans="1:7" ht="15">
      <c r="A5101" s="334" t="s">
        <v>8159</v>
      </c>
      <c r="B5101" s="334" t="s">
        <v>23301</v>
      </c>
      <c r="C5101" s="218"/>
      <c r="D5101" s="218"/>
      <c r="E5101" s="334" t="s">
        <v>23447</v>
      </c>
      <c r="F5101" s="306">
        <f t="shared" si="79"/>
        <v>225.21414299999998</v>
      </c>
      <c r="G5101" s="335">
        <v>5.39</v>
      </c>
    </row>
    <row r="5102" spans="1:7" ht="15">
      <c r="A5102" s="334" t="s">
        <v>23302</v>
      </c>
      <c r="B5102" s="334" t="s">
        <v>23303</v>
      </c>
      <c r="C5102" s="218"/>
      <c r="D5102" s="218"/>
      <c r="E5102" s="334" t="s">
        <v>23447</v>
      </c>
      <c r="F5102" s="306">
        <f t="shared" si="79"/>
        <v>147.49646099999998</v>
      </c>
      <c r="G5102" s="335">
        <v>3.53</v>
      </c>
    </row>
    <row r="5103" spans="1:7" ht="15">
      <c r="A5103" s="334" t="s">
        <v>8160</v>
      </c>
      <c r="B5103" s="334" t="s">
        <v>23304</v>
      </c>
      <c r="C5103" s="218"/>
      <c r="D5103" s="218"/>
      <c r="E5103" s="334" t="s">
        <v>23447</v>
      </c>
      <c r="F5103" s="306">
        <f t="shared" si="79"/>
        <v>225.21414299999998</v>
      </c>
      <c r="G5103" s="335">
        <v>5.39</v>
      </c>
    </row>
    <row r="5104" spans="1:7" ht="15">
      <c r="A5104" s="334" t="s">
        <v>23305</v>
      </c>
      <c r="B5104" s="334" t="s">
        <v>23306</v>
      </c>
      <c r="C5104" s="218"/>
      <c r="D5104" s="218"/>
      <c r="E5104" s="334" t="s">
        <v>23447</v>
      </c>
      <c r="F5104" s="306">
        <f t="shared" si="79"/>
        <v>401.95919399999991</v>
      </c>
      <c r="G5104" s="335">
        <v>9.6199999999999992</v>
      </c>
    </row>
    <row r="5105" spans="1:7" ht="15">
      <c r="A5105" s="334" t="s">
        <v>23307</v>
      </c>
      <c r="B5105" s="334" t="s">
        <v>23308</v>
      </c>
      <c r="C5105" s="218"/>
      <c r="D5105" s="218"/>
      <c r="E5105" s="334" t="s">
        <v>23447</v>
      </c>
      <c r="F5105" s="306">
        <f t="shared" si="79"/>
        <v>401.95919399999991</v>
      </c>
      <c r="G5105" s="335">
        <v>9.6199999999999992</v>
      </c>
    </row>
    <row r="5106" spans="1:7" ht="15">
      <c r="A5106" s="334" t="s">
        <v>23309</v>
      </c>
      <c r="B5106" s="334" t="s">
        <v>23310</v>
      </c>
      <c r="C5106" s="218"/>
      <c r="D5106" s="218"/>
      <c r="E5106" s="334" t="s">
        <v>23447</v>
      </c>
      <c r="F5106" s="306">
        <f t="shared" si="79"/>
        <v>401.95919399999991</v>
      </c>
      <c r="G5106" s="335">
        <v>9.6199999999999992</v>
      </c>
    </row>
    <row r="5107" spans="1:7" ht="15">
      <c r="A5107" s="334" t="s">
        <v>23311</v>
      </c>
      <c r="B5107" s="334" t="s">
        <v>23312</v>
      </c>
      <c r="C5107" s="218"/>
      <c r="D5107" s="218"/>
      <c r="E5107" s="334" t="s">
        <v>23447</v>
      </c>
      <c r="F5107" s="306">
        <f t="shared" si="79"/>
        <v>401.95919399999991</v>
      </c>
      <c r="G5107" s="335">
        <v>9.6199999999999992</v>
      </c>
    </row>
    <row r="5108" spans="1:7" ht="15">
      <c r="A5108" s="334" t="s">
        <v>23313</v>
      </c>
      <c r="B5108" s="334" t="s">
        <v>23314</v>
      </c>
      <c r="C5108" s="218"/>
      <c r="D5108" s="218"/>
      <c r="E5108" s="334" t="s">
        <v>23447</v>
      </c>
      <c r="F5108" s="306">
        <f t="shared" si="79"/>
        <v>401.95919399999991</v>
      </c>
      <c r="G5108" s="335">
        <v>9.6199999999999992</v>
      </c>
    </row>
    <row r="5109" spans="1:7" ht="15">
      <c r="A5109" s="334" t="s">
        <v>23315</v>
      </c>
      <c r="B5109" s="334" t="s">
        <v>23316</v>
      </c>
      <c r="C5109" s="218"/>
      <c r="D5109" s="218"/>
      <c r="E5109" s="334" t="s">
        <v>23447</v>
      </c>
      <c r="F5109" s="306">
        <f t="shared" si="79"/>
        <v>224.79630599999999</v>
      </c>
      <c r="G5109" s="335">
        <v>5.38</v>
      </c>
    </row>
    <row r="5110" spans="1:7" ht="15">
      <c r="A5110" s="334" t="s">
        <v>23317</v>
      </c>
      <c r="B5110" s="334" t="s">
        <v>23318</v>
      </c>
      <c r="C5110" s="218"/>
      <c r="D5110" s="218"/>
      <c r="E5110" s="334" t="s">
        <v>23447</v>
      </c>
      <c r="F5110" s="306">
        <f t="shared" si="79"/>
        <v>147.49646099999998</v>
      </c>
      <c r="G5110" s="335">
        <v>3.53</v>
      </c>
    </row>
    <row r="5111" spans="1:7" ht="15">
      <c r="A5111" s="334" t="s">
        <v>23319</v>
      </c>
      <c r="B5111" s="334" t="s">
        <v>23320</v>
      </c>
      <c r="C5111" s="218"/>
      <c r="D5111" s="218"/>
      <c r="E5111" s="334" t="s">
        <v>23447</v>
      </c>
      <c r="F5111" s="306">
        <f t="shared" si="79"/>
        <v>147.49646099999998</v>
      </c>
      <c r="G5111" s="335">
        <v>3.53</v>
      </c>
    </row>
    <row r="5112" spans="1:7" ht="15">
      <c r="A5112" s="334" t="s">
        <v>23321</v>
      </c>
      <c r="B5112" s="334" t="s">
        <v>23322</v>
      </c>
      <c r="C5112" s="218"/>
      <c r="D5112" s="218"/>
      <c r="E5112" s="334" t="s">
        <v>23447</v>
      </c>
      <c r="F5112" s="306">
        <f t="shared" si="79"/>
        <v>147.49646099999998</v>
      </c>
      <c r="G5112" s="335">
        <v>3.53</v>
      </c>
    </row>
    <row r="5113" spans="1:7" ht="15">
      <c r="A5113" s="334" t="s">
        <v>23323</v>
      </c>
      <c r="B5113" s="334" t="s">
        <v>23324</v>
      </c>
      <c r="C5113" s="218"/>
      <c r="D5113" s="218"/>
      <c r="E5113" s="334" t="s">
        <v>23447</v>
      </c>
      <c r="F5113" s="306">
        <f t="shared" si="79"/>
        <v>147.49646099999998</v>
      </c>
      <c r="G5113" s="335">
        <v>3.53</v>
      </c>
    </row>
    <row r="5114" spans="1:7" ht="15">
      <c r="A5114" s="334" t="s">
        <v>23325</v>
      </c>
      <c r="B5114" s="334" t="s">
        <v>23326</v>
      </c>
      <c r="C5114" s="218"/>
      <c r="D5114" s="218"/>
      <c r="E5114" s="334" t="s">
        <v>23447</v>
      </c>
      <c r="F5114" s="306">
        <f t="shared" si="79"/>
        <v>147.49646099999998</v>
      </c>
      <c r="G5114" s="335">
        <v>3.53</v>
      </c>
    </row>
    <row r="5115" spans="1:7" ht="15">
      <c r="A5115" s="334" t="s">
        <v>23327</v>
      </c>
      <c r="B5115" s="334" t="s">
        <v>23328</v>
      </c>
      <c r="C5115" s="218"/>
      <c r="D5115" s="218"/>
      <c r="E5115" s="334" t="s">
        <v>23447</v>
      </c>
      <c r="F5115" s="306">
        <f t="shared" si="79"/>
        <v>147.49646099999998</v>
      </c>
      <c r="G5115" s="335">
        <v>3.53</v>
      </c>
    </row>
    <row r="5116" spans="1:7" ht="15">
      <c r="A5116" s="334" t="s">
        <v>23329</v>
      </c>
      <c r="B5116" s="334" t="s">
        <v>23330</v>
      </c>
      <c r="C5116" s="218"/>
      <c r="D5116" s="218"/>
      <c r="E5116" s="334" t="s">
        <v>23447</v>
      </c>
      <c r="F5116" s="306">
        <f t="shared" si="79"/>
        <v>147.49646099999998</v>
      </c>
      <c r="G5116" s="335">
        <v>3.53</v>
      </c>
    </row>
    <row r="5117" spans="1:7" ht="15">
      <c r="A5117" s="334" t="s">
        <v>23331</v>
      </c>
      <c r="B5117" s="334" t="s">
        <v>23332</v>
      </c>
      <c r="C5117" s="218"/>
      <c r="D5117" s="218"/>
      <c r="E5117" s="334" t="s">
        <v>23447</v>
      </c>
      <c r="F5117" s="306">
        <f t="shared" si="79"/>
        <v>194.29420500000001</v>
      </c>
      <c r="G5117" s="335">
        <v>4.6500000000000004</v>
      </c>
    </row>
    <row r="5118" spans="1:7" ht="15">
      <c r="A5118" s="334" t="s">
        <v>23333</v>
      </c>
      <c r="B5118" s="334" t="s">
        <v>23334</v>
      </c>
      <c r="C5118" s="218"/>
      <c r="D5118" s="218"/>
      <c r="E5118" s="334" t="s">
        <v>173</v>
      </c>
      <c r="F5118" s="306">
        <f t="shared" si="79"/>
        <v>195.54771599999998</v>
      </c>
      <c r="G5118" s="335">
        <v>4.68</v>
      </c>
    </row>
    <row r="5119" spans="1:7" ht="15">
      <c r="A5119" s="334" t="s">
        <v>23335</v>
      </c>
      <c r="B5119" s="334" t="s">
        <v>23336</v>
      </c>
      <c r="C5119" s="218"/>
      <c r="D5119" s="218"/>
      <c r="E5119" s="334" t="s">
        <v>173</v>
      </c>
      <c r="F5119" s="306">
        <f t="shared" si="79"/>
        <v>195.54771599999998</v>
      </c>
      <c r="G5119" s="335">
        <v>4.68</v>
      </c>
    </row>
    <row r="5120" spans="1:7" ht="15">
      <c r="A5120" s="334" t="s">
        <v>23337</v>
      </c>
      <c r="B5120" s="334" t="s">
        <v>23338</v>
      </c>
      <c r="C5120" s="218"/>
      <c r="D5120" s="218"/>
      <c r="E5120" s="334" t="s">
        <v>173</v>
      </c>
      <c r="F5120" s="306">
        <f t="shared" si="79"/>
        <v>195.54771599999998</v>
      </c>
      <c r="G5120" s="335">
        <v>4.68</v>
      </c>
    </row>
    <row r="5121" spans="1:7" ht="15">
      <c r="A5121" s="334" t="s">
        <v>23339</v>
      </c>
      <c r="B5121" s="334" t="s">
        <v>23340</v>
      </c>
      <c r="C5121" s="218"/>
      <c r="D5121" s="218"/>
      <c r="E5121" s="334" t="s">
        <v>173</v>
      </c>
      <c r="F5121" s="306">
        <f t="shared" si="79"/>
        <v>195.54771599999998</v>
      </c>
      <c r="G5121" s="335">
        <v>4.68</v>
      </c>
    </row>
    <row r="5122" spans="1:7" ht="15">
      <c r="A5122" s="334" t="s">
        <v>23341</v>
      </c>
      <c r="B5122" s="334" t="s">
        <v>23342</v>
      </c>
      <c r="C5122" s="218"/>
      <c r="D5122" s="218"/>
      <c r="E5122" s="334" t="s">
        <v>173</v>
      </c>
      <c r="F5122" s="306">
        <f t="shared" si="79"/>
        <v>235.24223099999998</v>
      </c>
      <c r="G5122" s="335">
        <v>5.63</v>
      </c>
    </row>
    <row r="5123" spans="1:7" ht="15">
      <c r="A5123" s="334" t="s">
        <v>23343</v>
      </c>
      <c r="B5123" s="334" t="s">
        <v>23344</v>
      </c>
      <c r="C5123" s="218"/>
      <c r="D5123" s="218"/>
      <c r="E5123" s="334" t="s">
        <v>173</v>
      </c>
      <c r="F5123" s="306">
        <f t="shared" si="79"/>
        <v>314.21342399999997</v>
      </c>
      <c r="G5123" s="335">
        <v>7.52</v>
      </c>
    </row>
    <row r="5124" spans="1:7" ht="15">
      <c r="A5124" s="334" t="s">
        <v>23345</v>
      </c>
      <c r="B5124" s="334" t="s">
        <v>23346</v>
      </c>
      <c r="C5124" s="218"/>
      <c r="D5124" s="218"/>
      <c r="E5124" s="334" t="s">
        <v>173</v>
      </c>
      <c r="F5124" s="306">
        <f t="shared" ref="F5124:F5187" si="80">G5124*$G$1</f>
        <v>531.07082700000001</v>
      </c>
      <c r="G5124" s="335">
        <v>12.71</v>
      </c>
    </row>
    <row r="5125" spans="1:7" ht="15">
      <c r="A5125" s="334" t="s">
        <v>23347</v>
      </c>
      <c r="B5125" s="334" t="s">
        <v>23348</v>
      </c>
      <c r="C5125" s="218"/>
      <c r="D5125" s="218"/>
      <c r="E5125" s="334" t="s">
        <v>173</v>
      </c>
      <c r="F5125" s="306">
        <f t="shared" si="80"/>
        <v>145.82511299999999</v>
      </c>
      <c r="G5125" s="335">
        <v>3.49</v>
      </c>
    </row>
    <row r="5126" spans="1:7" ht="15">
      <c r="A5126" s="334" t="s">
        <v>23349</v>
      </c>
      <c r="B5126" s="334" t="s">
        <v>23350</v>
      </c>
      <c r="C5126" s="218"/>
      <c r="D5126" s="218"/>
      <c r="E5126" s="334" t="s">
        <v>173</v>
      </c>
      <c r="F5126" s="306">
        <f t="shared" si="80"/>
        <v>145.82511299999999</v>
      </c>
      <c r="G5126" s="335">
        <v>3.49</v>
      </c>
    </row>
    <row r="5127" spans="1:7" ht="15">
      <c r="A5127" s="334" t="s">
        <v>23351</v>
      </c>
      <c r="B5127" s="334" t="s">
        <v>23352</v>
      </c>
      <c r="C5127" s="218"/>
      <c r="D5127" s="218"/>
      <c r="E5127" s="334" t="s">
        <v>173</v>
      </c>
      <c r="F5127" s="306">
        <f t="shared" si="80"/>
        <v>194.712042</v>
      </c>
      <c r="G5127" s="335">
        <v>4.66</v>
      </c>
    </row>
    <row r="5128" spans="1:7" ht="15">
      <c r="A5128" s="334" t="s">
        <v>23353</v>
      </c>
      <c r="B5128" s="334" t="s">
        <v>23354</v>
      </c>
      <c r="C5128" s="218"/>
      <c r="D5128" s="218"/>
      <c r="E5128" s="334" t="s">
        <v>173</v>
      </c>
      <c r="F5128" s="306">
        <f t="shared" si="80"/>
        <v>145.82511299999999</v>
      </c>
      <c r="G5128" s="335">
        <v>3.49</v>
      </c>
    </row>
    <row r="5129" spans="1:7" ht="15">
      <c r="A5129" s="334" t="s">
        <v>23355</v>
      </c>
      <c r="B5129" s="334" t="s">
        <v>23356</v>
      </c>
      <c r="C5129" s="218"/>
      <c r="D5129" s="218"/>
      <c r="E5129" s="334" t="s">
        <v>173</v>
      </c>
      <c r="F5129" s="306">
        <f t="shared" si="80"/>
        <v>178.41639899999996</v>
      </c>
      <c r="G5129" s="335">
        <v>4.2699999999999996</v>
      </c>
    </row>
    <row r="5130" spans="1:7" ht="15">
      <c r="A5130" s="334" t="s">
        <v>23357</v>
      </c>
      <c r="B5130" s="334" t="s">
        <v>23358</v>
      </c>
      <c r="C5130" s="218"/>
      <c r="D5130" s="218"/>
      <c r="E5130" s="334" t="s">
        <v>173</v>
      </c>
      <c r="F5130" s="306">
        <f t="shared" si="80"/>
        <v>178.41639899999996</v>
      </c>
      <c r="G5130" s="335">
        <v>4.2699999999999996</v>
      </c>
    </row>
    <row r="5131" spans="1:7" ht="15">
      <c r="A5131" s="334" t="s">
        <v>23359</v>
      </c>
      <c r="B5131" s="334" t="s">
        <v>23360</v>
      </c>
      <c r="C5131" s="218"/>
      <c r="D5131" s="218"/>
      <c r="E5131" s="334" t="s">
        <v>1677</v>
      </c>
      <c r="F5131" s="306">
        <f t="shared" si="80"/>
        <v>5097.6113999999998</v>
      </c>
      <c r="G5131" s="335">
        <v>122</v>
      </c>
    </row>
    <row r="5132" spans="1:7" ht="15">
      <c r="A5132" s="334" t="s">
        <v>23361</v>
      </c>
      <c r="B5132" s="334" t="s">
        <v>23362</v>
      </c>
      <c r="C5132" s="218"/>
      <c r="D5132" s="218"/>
      <c r="E5132" s="334" t="s">
        <v>1677</v>
      </c>
      <c r="F5132" s="306">
        <f t="shared" si="80"/>
        <v>8919.5664389999984</v>
      </c>
      <c r="G5132" s="335">
        <v>213.47</v>
      </c>
    </row>
    <row r="5133" spans="1:7" ht="15">
      <c r="A5133" s="334" t="s">
        <v>23363</v>
      </c>
      <c r="B5133" s="334" t="s">
        <v>23364</v>
      </c>
      <c r="C5133" s="218"/>
      <c r="D5133" s="218"/>
      <c r="E5133" s="334" t="s">
        <v>173</v>
      </c>
      <c r="F5133" s="306">
        <f t="shared" si="80"/>
        <v>178.41639899999996</v>
      </c>
      <c r="G5133" s="335">
        <v>4.2699999999999996</v>
      </c>
    </row>
    <row r="5134" spans="1:7" ht="15">
      <c r="A5134" s="334" t="s">
        <v>23365</v>
      </c>
      <c r="B5134" s="334" t="s">
        <v>23366</v>
      </c>
      <c r="C5134" s="218"/>
      <c r="D5134" s="218"/>
      <c r="E5134" s="334" t="s">
        <v>1677</v>
      </c>
      <c r="F5134" s="306">
        <f t="shared" si="80"/>
        <v>5097.6113999999998</v>
      </c>
      <c r="G5134" s="335">
        <v>122</v>
      </c>
    </row>
    <row r="5135" spans="1:7" ht="15">
      <c r="A5135" s="334" t="s">
        <v>23367</v>
      </c>
      <c r="B5135" s="334" t="s">
        <v>23368</v>
      </c>
      <c r="C5135" s="218"/>
      <c r="D5135" s="218"/>
      <c r="E5135" s="334" t="s">
        <v>1677</v>
      </c>
      <c r="F5135" s="306">
        <f t="shared" si="80"/>
        <v>8919.5664389999984</v>
      </c>
      <c r="G5135" s="335">
        <v>213.47</v>
      </c>
    </row>
    <row r="5136" spans="1:7" ht="15">
      <c r="A5136" s="334" t="s">
        <v>23369</v>
      </c>
      <c r="B5136" s="334" t="s">
        <v>23370</v>
      </c>
      <c r="C5136" s="218"/>
      <c r="D5136" s="218"/>
      <c r="E5136" s="334" t="s">
        <v>1677</v>
      </c>
      <c r="F5136" s="306">
        <f t="shared" si="80"/>
        <v>4743.7034609999992</v>
      </c>
      <c r="G5136" s="335">
        <v>113.53</v>
      </c>
    </row>
    <row r="5137" spans="1:7" ht="15">
      <c r="A5137" s="334" t="s">
        <v>23371</v>
      </c>
      <c r="B5137" s="334" t="s">
        <v>23372</v>
      </c>
      <c r="C5137" s="218"/>
      <c r="D5137" s="218"/>
      <c r="E5137" s="334" t="s">
        <v>1677</v>
      </c>
      <c r="F5137" s="306">
        <f t="shared" si="80"/>
        <v>8694.770133</v>
      </c>
      <c r="G5137" s="335">
        <v>208.09</v>
      </c>
    </row>
    <row r="5138" spans="1:7" ht="15">
      <c r="A5138" s="334" t="s">
        <v>23373</v>
      </c>
      <c r="B5138" s="334" t="s">
        <v>23374</v>
      </c>
      <c r="C5138" s="218"/>
      <c r="D5138" s="218"/>
      <c r="E5138" s="334" t="s">
        <v>1677</v>
      </c>
      <c r="F5138" s="306">
        <f t="shared" si="80"/>
        <v>8694.770133</v>
      </c>
      <c r="G5138" s="335">
        <v>208.09</v>
      </c>
    </row>
    <row r="5139" spans="1:7" ht="15">
      <c r="A5139" s="334" t="s">
        <v>23375</v>
      </c>
      <c r="B5139" s="334" t="s">
        <v>23376</v>
      </c>
      <c r="C5139" s="218"/>
      <c r="D5139" s="218"/>
      <c r="E5139" s="334" t="s">
        <v>173</v>
      </c>
      <c r="F5139" s="306">
        <f t="shared" si="80"/>
        <v>178.41639899999996</v>
      </c>
      <c r="G5139" s="335">
        <v>4.2699999999999996</v>
      </c>
    </row>
    <row r="5140" spans="1:7" ht="15">
      <c r="A5140" s="334" t="s">
        <v>23377</v>
      </c>
      <c r="B5140" s="334" t="s">
        <v>23378</v>
      </c>
      <c r="C5140" s="218"/>
      <c r="D5140" s="218"/>
      <c r="E5140" s="334" t="s">
        <v>1677</v>
      </c>
      <c r="F5140" s="306">
        <f t="shared" si="80"/>
        <v>5097.6113999999998</v>
      </c>
      <c r="G5140" s="335">
        <v>122</v>
      </c>
    </row>
    <row r="5141" spans="1:7" ht="15">
      <c r="A5141" s="334" t="s">
        <v>23379</v>
      </c>
      <c r="B5141" s="334" t="s">
        <v>23380</v>
      </c>
      <c r="C5141" s="218"/>
      <c r="D5141" s="218"/>
      <c r="E5141" s="334" t="s">
        <v>1677</v>
      </c>
      <c r="F5141" s="306">
        <f t="shared" si="80"/>
        <v>8919.5664389999984</v>
      </c>
      <c r="G5141" s="335">
        <v>213.47</v>
      </c>
    </row>
    <row r="5142" spans="1:7" ht="15">
      <c r="A5142" s="334" t="s">
        <v>23381</v>
      </c>
      <c r="B5142" s="334" t="s">
        <v>23382</v>
      </c>
      <c r="C5142" s="218"/>
      <c r="D5142" s="218"/>
      <c r="E5142" s="334" t="s">
        <v>1677</v>
      </c>
      <c r="F5142" s="306">
        <f t="shared" si="80"/>
        <v>5097.6113999999998</v>
      </c>
      <c r="G5142" s="335">
        <v>122</v>
      </c>
    </row>
    <row r="5143" spans="1:7" ht="15">
      <c r="A5143" s="334" t="s">
        <v>23383</v>
      </c>
      <c r="B5143" s="334" t="s">
        <v>23384</v>
      </c>
      <c r="C5143" s="218"/>
      <c r="D5143" s="218"/>
      <c r="E5143" s="334" t="s">
        <v>1677</v>
      </c>
      <c r="F5143" s="306">
        <f t="shared" si="80"/>
        <v>8919.5664389999984</v>
      </c>
      <c r="G5143" s="335">
        <v>213.47</v>
      </c>
    </row>
    <row r="5144" spans="1:7" ht="15">
      <c r="A5144" s="334" t="s">
        <v>23385</v>
      </c>
      <c r="B5144" s="334" t="s">
        <v>23386</v>
      </c>
      <c r="C5144" s="218"/>
      <c r="D5144" s="218"/>
      <c r="E5144" s="334" t="s">
        <v>173</v>
      </c>
      <c r="F5144" s="306">
        <f t="shared" si="80"/>
        <v>178.41639899999996</v>
      </c>
      <c r="G5144" s="335">
        <v>4.2699999999999996</v>
      </c>
    </row>
    <row r="5145" spans="1:7" ht="15">
      <c r="A5145" s="334" t="s">
        <v>23387</v>
      </c>
      <c r="B5145" s="334" t="s">
        <v>23388</v>
      </c>
      <c r="C5145" s="218"/>
      <c r="D5145" s="218"/>
      <c r="E5145" s="334" t="s">
        <v>1677</v>
      </c>
      <c r="F5145" s="306">
        <f t="shared" si="80"/>
        <v>5097.6113999999998</v>
      </c>
      <c r="G5145" s="335">
        <v>122</v>
      </c>
    </row>
    <row r="5146" spans="1:7" ht="15">
      <c r="A5146" s="334" t="s">
        <v>23389</v>
      </c>
      <c r="B5146" s="334" t="s">
        <v>23390</v>
      </c>
      <c r="C5146" s="218"/>
      <c r="D5146" s="218"/>
      <c r="E5146" s="334" t="s">
        <v>1677</v>
      </c>
      <c r="F5146" s="306">
        <f t="shared" si="80"/>
        <v>8919.5664389999984</v>
      </c>
      <c r="G5146" s="335">
        <v>213.47</v>
      </c>
    </row>
    <row r="5147" spans="1:7" ht="15">
      <c r="A5147" s="334" t="s">
        <v>23391</v>
      </c>
      <c r="B5147" s="334" t="s">
        <v>23392</v>
      </c>
      <c r="C5147" s="218"/>
      <c r="D5147" s="218"/>
      <c r="E5147" s="334" t="s">
        <v>173</v>
      </c>
      <c r="F5147" s="306">
        <f t="shared" si="80"/>
        <v>190.95150899999999</v>
      </c>
      <c r="G5147" s="335">
        <v>4.57</v>
      </c>
    </row>
    <row r="5148" spans="1:7" ht="15">
      <c r="A5148" s="334" t="s">
        <v>23393</v>
      </c>
      <c r="B5148" s="334" t="s">
        <v>23394</v>
      </c>
      <c r="C5148" s="218"/>
      <c r="D5148" s="218"/>
      <c r="E5148" s="334" t="s">
        <v>1677</v>
      </c>
      <c r="F5148" s="306">
        <f t="shared" si="80"/>
        <v>11757.515342999999</v>
      </c>
      <c r="G5148" s="335">
        <v>281.39</v>
      </c>
    </row>
    <row r="5149" spans="1:7" ht="15">
      <c r="A5149" s="334" t="s">
        <v>23395</v>
      </c>
      <c r="B5149" s="334" t="s">
        <v>23396</v>
      </c>
      <c r="C5149" s="218"/>
      <c r="D5149" s="218"/>
      <c r="E5149" s="334" t="s">
        <v>1677</v>
      </c>
      <c r="F5149" s="306">
        <f t="shared" si="80"/>
        <v>12159.056699999999</v>
      </c>
      <c r="G5149" s="335">
        <v>291</v>
      </c>
    </row>
    <row r="5150" spans="1:7" ht="15">
      <c r="A5150" s="334" t="s">
        <v>23397</v>
      </c>
      <c r="B5150" s="334" t="s">
        <v>23398</v>
      </c>
      <c r="C5150" s="218"/>
      <c r="D5150" s="218"/>
      <c r="E5150" s="334" t="s">
        <v>173</v>
      </c>
      <c r="F5150" s="306">
        <f t="shared" si="80"/>
        <v>112.39815299999999</v>
      </c>
      <c r="G5150" s="335">
        <v>2.69</v>
      </c>
    </row>
    <row r="5151" spans="1:7" ht="15">
      <c r="A5151" s="334" t="s">
        <v>23399</v>
      </c>
      <c r="B5151" s="334" t="s">
        <v>23400</v>
      </c>
      <c r="C5151" s="218"/>
      <c r="D5151" s="218"/>
      <c r="E5151" s="334" t="s">
        <v>173</v>
      </c>
      <c r="F5151" s="306">
        <f t="shared" si="80"/>
        <v>118.66570799999998</v>
      </c>
      <c r="G5151" s="335">
        <v>2.84</v>
      </c>
    </row>
    <row r="5152" spans="1:7" ht="15">
      <c r="A5152" s="334" t="s">
        <v>23401</v>
      </c>
      <c r="B5152" s="334" t="s">
        <v>23402</v>
      </c>
      <c r="C5152" s="218"/>
      <c r="D5152" s="218"/>
      <c r="E5152" s="334" t="s">
        <v>1677</v>
      </c>
      <c r="F5152" s="306">
        <f t="shared" si="80"/>
        <v>6114.6266579999992</v>
      </c>
      <c r="G5152" s="335">
        <v>146.34</v>
      </c>
    </row>
    <row r="5153" spans="1:7" ht="15">
      <c r="A5153" s="334" t="s">
        <v>23403</v>
      </c>
      <c r="B5153" s="334" t="s">
        <v>23404</v>
      </c>
      <c r="C5153" s="218"/>
      <c r="D5153" s="218"/>
      <c r="E5153" s="334" t="s">
        <v>1677</v>
      </c>
      <c r="F5153" s="306">
        <f t="shared" si="80"/>
        <v>10702.476917999998</v>
      </c>
      <c r="G5153" s="335">
        <v>256.14</v>
      </c>
    </row>
    <row r="5154" spans="1:7" ht="15">
      <c r="A5154" s="334" t="s">
        <v>23405</v>
      </c>
      <c r="B5154" s="334" t="s">
        <v>23406</v>
      </c>
      <c r="C5154" s="218"/>
      <c r="D5154" s="218"/>
      <c r="E5154" s="334" t="s">
        <v>173</v>
      </c>
      <c r="F5154" s="306">
        <f t="shared" si="80"/>
        <v>112.39815299999999</v>
      </c>
      <c r="G5154" s="335">
        <v>2.69</v>
      </c>
    </row>
    <row r="5155" spans="1:7" ht="15">
      <c r="A5155" s="334" t="s">
        <v>23407</v>
      </c>
      <c r="B5155" s="334" t="s">
        <v>23408</v>
      </c>
      <c r="C5155" s="218"/>
      <c r="D5155" s="218"/>
      <c r="E5155" s="334" t="s">
        <v>173</v>
      </c>
      <c r="F5155" s="306">
        <f t="shared" si="80"/>
        <v>111.14464199999999</v>
      </c>
      <c r="G5155" s="335">
        <v>2.66</v>
      </c>
    </row>
    <row r="5156" spans="1:7" ht="15">
      <c r="A5156" s="334" t="s">
        <v>23409</v>
      </c>
      <c r="B5156" s="334" t="s">
        <v>23410</v>
      </c>
      <c r="C5156" s="218"/>
      <c r="D5156" s="218"/>
      <c r="E5156" s="334" t="s">
        <v>173</v>
      </c>
      <c r="F5156" s="306">
        <f t="shared" si="80"/>
        <v>4.5962069999999997</v>
      </c>
      <c r="G5156" s="335">
        <v>0.11</v>
      </c>
    </row>
    <row r="5157" spans="1:7" ht="15">
      <c r="A5157" s="334" t="s">
        <v>23411</v>
      </c>
      <c r="B5157" s="334" t="s">
        <v>23412</v>
      </c>
      <c r="C5157" s="218"/>
      <c r="D5157" s="218"/>
      <c r="E5157" s="334" t="s">
        <v>173</v>
      </c>
      <c r="F5157" s="306">
        <f t="shared" si="80"/>
        <v>4.5962069999999997</v>
      </c>
      <c r="G5157" s="335">
        <v>0.11</v>
      </c>
    </row>
    <row r="5158" spans="1:7" ht="15">
      <c r="A5158" s="334" t="s">
        <v>23413</v>
      </c>
      <c r="B5158" s="334" t="s">
        <v>23414</v>
      </c>
      <c r="C5158" s="218"/>
      <c r="D5158" s="218"/>
      <c r="E5158" s="334" t="s">
        <v>3584</v>
      </c>
      <c r="F5158" s="306">
        <f t="shared" si="80"/>
        <v>41.783699999999996</v>
      </c>
      <c r="G5158" s="335">
        <v>1</v>
      </c>
    </row>
    <row r="5159" spans="1:7" ht="15">
      <c r="A5159" s="334" t="s">
        <v>23415</v>
      </c>
      <c r="B5159" s="334" t="s">
        <v>23416</v>
      </c>
      <c r="C5159" s="218"/>
      <c r="D5159" s="218"/>
      <c r="E5159" s="334" t="s">
        <v>23447</v>
      </c>
      <c r="F5159" s="306">
        <f t="shared" si="80"/>
        <v>127.85812199999999</v>
      </c>
      <c r="G5159" s="335">
        <v>3.06</v>
      </c>
    </row>
    <row r="5160" spans="1:7" ht="15">
      <c r="A5160" s="334" t="s">
        <v>23417</v>
      </c>
      <c r="B5160" s="334" t="s">
        <v>23418</v>
      </c>
      <c r="C5160" s="218"/>
      <c r="D5160" s="218"/>
      <c r="E5160" s="334" t="s">
        <v>173</v>
      </c>
      <c r="F5160" s="306">
        <f t="shared" si="80"/>
        <v>41.783699999999996</v>
      </c>
      <c r="G5160" s="335">
        <v>1</v>
      </c>
    </row>
    <row r="5161" spans="1:7" ht="15">
      <c r="A5161" s="334" t="s">
        <v>23419</v>
      </c>
      <c r="B5161" s="334" t="s">
        <v>23420</v>
      </c>
      <c r="C5161" s="218"/>
      <c r="D5161" s="218"/>
      <c r="E5161" s="334" t="s">
        <v>173</v>
      </c>
      <c r="F5161" s="306">
        <f t="shared" si="80"/>
        <v>414.49430399999994</v>
      </c>
      <c r="G5161" s="335">
        <v>9.92</v>
      </c>
    </row>
    <row r="5162" spans="1:7" ht="15">
      <c r="A5162" s="334" t="s">
        <v>23421</v>
      </c>
      <c r="B5162" s="334" t="s">
        <v>23422</v>
      </c>
      <c r="C5162" s="218"/>
      <c r="D5162" s="218"/>
      <c r="E5162" s="334" t="s">
        <v>173</v>
      </c>
      <c r="F5162" s="306">
        <f t="shared" si="80"/>
        <v>7.1032289999999998</v>
      </c>
      <c r="G5162" s="335">
        <v>0.17</v>
      </c>
    </row>
    <row r="5163" spans="1:7" ht="15">
      <c r="A5163" s="334" t="s">
        <v>8161</v>
      </c>
      <c r="B5163" s="334" t="s">
        <v>8162</v>
      </c>
      <c r="C5163" s="218"/>
      <c r="D5163" s="218"/>
      <c r="E5163" s="334" t="s">
        <v>173</v>
      </c>
      <c r="F5163" s="306">
        <f t="shared" si="80"/>
        <v>428.28292499999998</v>
      </c>
      <c r="G5163" s="335">
        <v>10.25</v>
      </c>
    </row>
    <row r="5164" spans="1:7" ht="15">
      <c r="A5164" s="334" t="s">
        <v>23423</v>
      </c>
      <c r="B5164" s="334" t="s">
        <v>23424</v>
      </c>
      <c r="C5164" s="218"/>
      <c r="D5164" s="218"/>
      <c r="E5164" s="334" t="s">
        <v>173</v>
      </c>
      <c r="F5164" s="306">
        <f t="shared" si="80"/>
        <v>74.374985999999993</v>
      </c>
      <c r="G5164" s="335">
        <v>1.78</v>
      </c>
    </row>
    <row r="5165" spans="1:7" ht="15">
      <c r="A5165" s="334" t="s">
        <v>23425</v>
      </c>
      <c r="B5165" s="334" t="s">
        <v>23426</v>
      </c>
      <c r="C5165" s="218"/>
      <c r="D5165" s="218"/>
      <c r="E5165" s="334" t="s">
        <v>173</v>
      </c>
      <c r="F5165" s="306">
        <f t="shared" si="80"/>
        <v>48.886928999999995</v>
      </c>
      <c r="G5165" s="335">
        <v>1.17</v>
      </c>
    </row>
    <row r="5166" spans="1:7" ht="15">
      <c r="A5166" s="334" t="s">
        <v>8163</v>
      </c>
      <c r="B5166" s="334" t="s">
        <v>8164</v>
      </c>
      <c r="C5166" s="218"/>
      <c r="D5166" s="218"/>
      <c r="E5166" s="334" t="s">
        <v>173</v>
      </c>
      <c r="F5166" s="306">
        <f t="shared" si="80"/>
        <v>356.41496099999995</v>
      </c>
      <c r="G5166" s="335">
        <v>8.5299999999999994</v>
      </c>
    </row>
    <row r="5167" spans="1:7" ht="15">
      <c r="A5167" s="334" t="s">
        <v>23427</v>
      </c>
      <c r="B5167" s="334" t="s">
        <v>23428</v>
      </c>
      <c r="C5167" s="218"/>
      <c r="D5167" s="218"/>
      <c r="E5167" s="334" t="s">
        <v>173</v>
      </c>
      <c r="F5167" s="306">
        <f t="shared" si="80"/>
        <v>87.745769999999993</v>
      </c>
      <c r="G5167" s="335">
        <v>2.1</v>
      </c>
    </row>
    <row r="5168" spans="1:7" ht="15">
      <c r="A5168" s="334" t="s">
        <v>23429</v>
      </c>
      <c r="B5168" s="334" t="s">
        <v>23430</v>
      </c>
      <c r="C5168" s="218"/>
      <c r="D5168" s="218"/>
      <c r="E5168" s="334" t="s">
        <v>173</v>
      </c>
      <c r="F5168" s="306">
        <f t="shared" si="80"/>
        <v>1484.9926979999998</v>
      </c>
      <c r="G5168" s="335">
        <v>35.54</v>
      </c>
    </row>
    <row r="5169" spans="1:7" ht="15">
      <c r="A5169" s="334" t="s">
        <v>8165</v>
      </c>
      <c r="B5169" s="334" t="s">
        <v>8166</v>
      </c>
      <c r="C5169" s="218"/>
      <c r="D5169" s="218"/>
      <c r="E5169" s="334" t="s">
        <v>173</v>
      </c>
      <c r="F5169" s="306">
        <f t="shared" si="80"/>
        <v>7961.0483609999992</v>
      </c>
      <c r="G5169" s="335">
        <v>190.53</v>
      </c>
    </row>
    <row r="5170" spans="1:7" ht="15">
      <c r="A5170" s="334" t="s">
        <v>23431</v>
      </c>
      <c r="B5170" s="334" t="s">
        <v>23432</v>
      </c>
      <c r="C5170" s="218"/>
      <c r="D5170" s="218"/>
      <c r="E5170" s="334" t="s">
        <v>173</v>
      </c>
      <c r="F5170" s="306">
        <f t="shared" si="80"/>
        <v>8.3567400000000003</v>
      </c>
      <c r="G5170" s="335">
        <v>0.2</v>
      </c>
    </row>
    <row r="5171" spans="1:7" ht="15">
      <c r="A5171" s="334" t="s">
        <v>23433</v>
      </c>
      <c r="B5171" s="334" t="s">
        <v>23434</v>
      </c>
      <c r="C5171" s="218"/>
      <c r="D5171" s="218"/>
      <c r="E5171" s="334" t="s">
        <v>173</v>
      </c>
      <c r="F5171" s="306">
        <f t="shared" si="80"/>
        <v>35.516144999999995</v>
      </c>
      <c r="G5171" s="335">
        <v>0.85</v>
      </c>
    </row>
    <row r="5172" spans="1:7" ht="15">
      <c r="A5172" s="334" t="s">
        <v>8167</v>
      </c>
      <c r="B5172" s="334" t="s">
        <v>8168</v>
      </c>
      <c r="C5172" s="218"/>
      <c r="D5172" s="218"/>
      <c r="E5172" s="334" t="s">
        <v>173</v>
      </c>
      <c r="F5172" s="306">
        <f t="shared" si="80"/>
        <v>37337.914319999996</v>
      </c>
      <c r="G5172" s="335">
        <v>893.6</v>
      </c>
    </row>
    <row r="5173" spans="1:7" ht="15">
      <c r="A5173" s="334" t="s">
        <v>8169</v>
      </c>
      <c r="B5173" s="334" t="s">
        <v>8170</v>
      </c>
      <c r="C5173" s="218"/>
      <c r="D5173" s="218"/>
      <c r="E5173" s="334" t="s">
        <v>173</v>
      </c>
      <c r="F5173" s="306">
        <f t="shared" si="80"/>
        <v>37337.914319999996</v>
      </c>
      <c r="G5173" s="335">
        <v>893.6</v>
      </c>
    </row>
    <row r="5174" spans="1:7" ht="15">
      <c r="A5174" s="334" t="s">
        <v>8171</v>
      </c>
      <c r="B5174" s="334" t="s">
        <v>8172</v>
      </c>
      <c r="C5174" s="218"/>
      <c r="D5174" s="218"/>
      <c r="E5174" s="334" t="s">
        <v>173</v>
      </c>
      <c r="F5174" s="306">
        <f t="shared" si="80"/>
        <v>37337.914319999996</v>
      </c>
      <c r="G5174" s="335">
        <v>893.6</v>
      </c>
    </row>
    <row r="5175" spans="1:7" ht="15">
      <c r="A5175" s="334" t="s">
        <v>23435</v>
      </c>
      <c r="B5175" s="334" t="s">
        <v>23436</v>
      </c>
      <c r="C5175" s="218"/>
      <c r="D5175" s="218"/>
      <c r="E5175" s="334" t="s">
        <v>173</v>
      </c>
      <c r="F5175" s="306">
        <f t="shared" si="80"/>
        <v>37337.914319999996</v>
      </c>
      <c r="G5175" s="335">
        <v>893.6</v>
      </c>
    </row>
    <row r="5176" spans="1:7" ht="15">
      <c r="A5176" s="334" t="s">
        <v>23437</v>
      </c>
      <c r="B5176" s="334" t="s">
        <v>23438</v>
      </c>
      <c r="C5176" s="218"/>
      <c r="D5176" s="218"/>
      <c r="E5176" s="334" t="s">
        <v>173</v>
      </c>
      <c r="F5176" s="306">
        <f t="shared" si="80"/>
        <v>37337.914319999996</v>
      </c>
      <c r="G5176" s="335">
        <v>893.6</v>
      </c>
    </row>
    <row r="5177" spans="1:7" ht="15">
      <c r="A5177" s="334" t="s">
        <v>23439</v>
      </c>
      <c r="B5177" s="334" t="s">
        <v>23440</v>
      </c>
      <c r="C5177" s="218"/>
      <c r="D5177" s="218"/>
      <c r="E5177" s="334" t="s">
        <v>173</v>
      </c>
      <c r="F5177" s="306">
        <f t="shared" si="80"/>
        <v>49784.025038999993</v>
      </c>
      <c r="G5177" s="335">
        <v>1191.47</v>
      </c>
    </row>
    <row r="5178" spans="1:7" ht="15">
      <c r="A5178" s="334" t="s">
        <v>23441</v>
      </c>
      <c r="B5178" s="334" t="s">
        <v>23442</v>
      </c>
      <c r="C5178" s="218"/>
      <c r="D5178" s="218"/>
      <c r="E5178" s="334" t="s">
        <v>173</v>
      </c>
      <c r="F5178" s="306">
        <f t="shared" si="80"/>
        <v>16594.396454999998</v>
      </c>
      <c r="G5178" s="335">
        <v>397.15</v>
      </c>
    </row>
    <row r="5179" spans="1:7" ht="15">
      <c r="A5179" s="334" t="s">
        <v>23443</v>
      </c>
      <c r="B5179" s="334" t="s">
        <v>23444</v>
      </c>
      <c r="C5179" s="218"/>
      <c r="D5179" s="218"/>
      <c r="E5179" s="334" t="s">
        <v>173</v>
      </c>
      <c r="F5179" s="306">
        <f t="shared" si="80"/>
        <v>16594.396454999998</v>
      </c>
      <c r="G5179" s="335">
        <v>397.15</v>
      </c>
    </row>
    <row r="5180" spans="1:7" ht="15">
      <c r="A5180" s="334" t="s">
        <v>8173</v>
      </c>
      <c r="B5180" s="334" t="s">
        <v>8174</v>
      </c>
      <c r="C5180" s="218"/>
      <c r="D5180" s="218"/>
      <c r="E5180" s="334" t="s">
        <v>173</v>
      </c>
      <c r="F5180" s="306">
        <f t="shared" si="80"/>
        <v>35.516144999999995</v>
      </c>
      <c r="G5180" s="335">
        <v>0.85</v>
      </c>
    </row>
    <row r="5181" spans="1:7" ht="15">
      <c r="A5181" s="334" t="s">
        <v>23445</v>
      </c>
      <c r="B5181" s="334" t="s">
        <v>23446</v>
      </c>
      <c r="C5181" s="218"/>
      <c r="D5181" s="218"/>
      <c r="E5181" s="334" t="s">
        <v>173</v>
      </c>
      <c r="F5181" s="306">
        <f t="shared" si="80"/>
        <v>4.5962069999999997</v>
      </c>
      <c r="G5181" s="335">
        <v>0.11</v>
      </c>
    </row>
    <row r="5182" spans="1:7" ht="15">
      <c r="A5182" s="334" t="s">
        <v>8175</v>
      </c>
      <c r="B5182" s="334" t="s">
        <v>8176</v>
      </c>
      <c r="C5182" s="218"/>
      <c r="D5182" s="218"/>
      <c r="E5182" s="334" t="s">
        <v>173</v>
      </c>
      <c r="F5182" s="306">
        <f t="shared" si="80"/>
        <v>104.87708699999997</v>
      </c>
      <c r="G5182" s="335">
        <v>2.5099999999999998</v>
      </c>
    </row>
    <row r="5183" spans="1:7" ht="15">
      <c r="A5183" s="334" t="s">
        <v>8177</v>
      </c>
      <c r="B5183" s="334" t="s">
        <v>8178</v>
      </c>
      <c r="C5183" s="218"/>
      <c r="D5183" s="218"/>
      <c r="E5183" s="334" t="s">
        <v>173</v>
      </c>
      <c r="F5183" s="306">
        <f t="shared" si="80"/>
        <v>120.754893</v>
      </c>
      <c r="G5183" s="335">
        <v>2.89</v>
      </c>
    </row>
    <row r="5184" spans="1:7" ht="15">
      <c r="A5184" s="334" t="s">
        <v>8179</v>
      </c>
      <c r="B5184" s="334" t="s">
        <v>8180</v>
      </c>
      <c r="C5184" s="218"/>
      <c r="D5184" s="218"/>
      <c r="E5184" s="334" t="s">
        <v>173</v>
      </c>
      <c r="F5184" s="306">
        <f t="shared" si="80"/>
        <v>194.712042</v>
      </c>
      <c r="G5184" s="335">
        <v>4.66</v>
      </c>
    </row>
    <row r="5185" spans="1:7" ht="15">
      <c r="A5185" s="334" t="s">
        <v>8181</v>
      </c>
      <c r="B5185" s="334" t="s">
        <v>8182</v>
      </c>
      <c r="C5185" s="218"/>
      <c r="D5185" s="218"/>
      <c r="E5185" s="334" t="s">
        <v>173</v>
      </c>
      <c r="F5185" s="306">
        <f t="shared" si="80"/>
        <v>163.79210399999999</v>
      </c>
      <c r="G5185" s="335">
        <v>3.92</v>
      </c>
    </row>
    <row r="5186" spans="1:7" ht="15">
      <c r="A5186" s="334" t="s">
        <v>8183</v>
      </c>
      <c r="B5186" s="334" t="s">
        <v>8184</v>
      </c>
      <c r="C5186" s="218"/>
      <c r="D5186" s="218"/>
      <c r="E5186" s="334" t="s">
        <v>173</v>
      </c>
      <c r="F5186" s="306">
        <f t="shared" si="80"/>
        <v>72.285800999999992</v>
      </c>
      <c r="G5186" s="335">
        <v>1.73</v>
      </c>
    </row>
    <row r="5187" spans="1:7" ht="15">
      <c r="A5187" s="334" t="s">
        <v>8185</v>
      </c>
      <c r="B5187" s="334" t="s">
        <v>8186</v>
      </c>
      <c r="C5187" s="218"/>
      <c r="D5187" s="218"/>
      <c r="E5187" s="334" t="s">
        <v>173</v>
      </c>
      <c r="F5187" s="306">
        <f t="shared" si="80"/>
        <v>72.285800999999992</v>
      </c>
      <c r="G5187" s="335">
        <v>1.73</v>
      </c>
    </row>
    <row r="5188" spans="1:7" ht="15">
      <c r="A5188" s="334" t="s">
        <v>8187</v>
      </c>
      <c r="B5188" s="334" t="s">
        <v>8188</v>
      </c>
      <c r="C5188" s="218"/>
      <c r="D5188" s="218"/>
      <c r="E5188" s="334" t="s">
        <v>173</v>
      </c>
      <c r="F5188" s="306">
        <f>G5188*$G$1</f>
        <v>72.285800999999992</v>
      </c>
      <c r="G5188" s="335">
        <v>1.73</v>
      </c>
    </row>
    <row r="5189" spans="1:7" ht="15">
      <c r="A5189" s="334" t="s">
        <v>8189</v>
      </c>
      <c r="B5189" s="334" t="s">
        <v>8190</v>
      </c>
      <c r="C5189" s="218"/>
      <c r="D5189" s="218"/>
      <c r="E5189" s="334" t="s">
        <v>173</v>
      </c>
      <c r="F5189" s="306">
        <f>G5189*$G$1</f>
        <v>72.285800999999992</v>
      </c>
      <c r="G5189" s="335">
        <v>1.73</v>
      </c>
    </row>
    <row r="5190" spans="1:7" ht="15">
      <c r="A5190" s="334" t="s">
        <v>8191</v>
      </c>
      <c r="B5190" s="334" t="s">
        <v>8192</v>
      </c>
      <c r="C5190" s="218"/>
      <c r="D5190" s="218"/>
      <c r="E5190" s="334" t="s">
        <v>173</v>
      </c>
      <c r="F5190" s="306">
        <f>G5190*$G$1</f>
        <v>129.52947</v>
      </c>
      <c r="G5190" s="335">
        <v>3.1</v>
      </c>
    </row>
    <row r="5191" spans="1:7">
      <c r="A5191" s="218" t="s">
        <v>8193</v>
      </c>
      <c r="B5191" s="218" t="s">
        <v>8194</v>
      </c>
      <c r="C5191" s="218"/>
      <c r="D5191" s="218"/>
      <c r="E5191" s="218" t="s">
        <v>173</v>
      </c>
      <c r="F5191" s="306">
        <f t="shared" ref="F5191:F5254" si="81">G5191*$G$2</f>
        <v>4571.7084399999994</v>
      </c>
      <c r="G5191" s="269">
        <v>142.69999999999999</v>
      </c>
    </row>
    <row r="5192" spans="1:7">
      <c r="A5192" s="218" t="s">
        <v>8195</v>
      </c>
      <c r="B5192" s="218" t="s">
        <v>8196</v>
      </c>
      <c r="C5192" s="218"/>
      <c r="D5192" s="218"/>
      <c r="E5192" s="218" t="s">
        <v>173</v>
      </c>
      <c r="F5192" s="306">
        <f t="shared" si="81"/>
        <v>4571.7084399999994</v>
      </c>
      <c r="G5192" s="269">
        <v>142.69999999999999</v>
      </c>
    </row>
    <row r="5193" spans="1:7">
      <c r="A5193" s="218" t="s">
        <v>8197</v>
      </c>
      <c r="B5193" s="218" t="s">
        <v>8198</v>
      </c>
      <c r="C5193" s="218"/>
      <c r="D5193" s="218"/>
      <c r="E5193" s="218" t="s">
        <v>173</v>
      </c>
      <c r="F5193" s="306">
        <f t="shared" si="81"/>
        <v>4571.7084399999994</v>
      </c>
      <c r="G5193" s="269">
        <v>142.69999999999999</v>
      </c>
    </row>
    <row r="5194" spans="1:7">
      <c r="A5194" s="218" t="s">
        <v>8199</v>
      </c>
      <c r="B5194" s="218" t="s">
        <v>8200</v>
      </c>
      <c r="C5194" s="218"/>
      <c r="D5194" s="218"/>
      <c r="E5194" s="218" t="s">
        <v>173</v>
      </c>
      <c r="F5194" s="306">
        <f t="shared" si="81"/>
        <v>4571.7084399999994</v>
      </c>
      <c r="G5194" s="269">
        <v>142.69999999999999</v>
      </c>
    </row>
    <row r="5195" spans="1:7">
      <c r="A5195" s="218" t="s">
        <v>8201</v>
      </c>
      <c r="B5195" s="218" t="s">
        <v>8202</v>
      </c>
      <c r="C5195" s="218"/>
      <c r="D5195" s="218"/>
      <c r="E5195" s="218" t="s">
        <v>173</v>
      </c>
      <c r="F5195" s="306">
        <f t="shared" si="81"/>
        <v>4571.7084399999994</v>
      </c>
      <c r="G5195" s="269">
        <v>142.69999999999999</v>
      </c>
    </row>
    <row r="5196" spans="1:7">
      <c r="A5196" s="218" t="s">
        <v>8203</v>
      </c>
      <c r="B5196" s="218" t="s">
        <v>8204</v>
      </c>
      <c r="C5196" s="218"/>
      <c r="D5196" s="218"/>
      <c r="E5196" s="218" t="s">
        <v>173</v>
      </c>
      <c r="F5196" s="306">
        <f t="shared" si="81"/>
        <v>4571.7084399999994</v>
      </c>
      <c r="G5196" s="269">
        <v>142.69999999999999</v>
      </c>
    </row>
    <row r="5197" spans="1:7">
      <c r="A5197" s="218" t="s">
        <v>8205</v>
      </c>
      <c r="B5197" s="218" t="s">
        <v>8206</v>
      </c>
      <c r="C5197" s="218"/>
      <c r="D5197" s="218"/>
      <c r="E5197" s="218" t="s">
        <v>173</v>
      </c>
      <c r="F5197" s="306">
        <f t="shared" si="81"/>
        <v>4571.7084399999994</v>
      </c>
      <c r="G5197" s="269">
        <v>142.69999999999999</v>
      </c>
    </row>
    <row r="5198" spans="1:7">
      <c r="A5198" s="218" t="s">
        <v>8207</v>
      </c>
      <c r="B5198" s="218" t="s">
        <v>8208</v>
      </c>
      <c r="C5198" s="218"/>
      <c r="D5198" s="218"/>
      <c r="E5198" s="218" t="s">
        <v>173</v>
      </c>
      <c r="F5198" s="306">
        <f t="shared" si="81"/>
        <v>4571.7084399999994</v>
      </c>
      <c r="G5198" s="269">
        <v>142.69999999999999</v>
      </c>
    </row>
    <row r="5199" spans="1:7">
      <c r="A5199" s="218" t="s">
        <v>8209</v>
      </c>
      <c r="B5199" s="218" t="s">
        <v>8210</v>
      </c>
      <c r="C5199" s="218"/>
      <c r="D5199" s="218"/>
      <c r="E5199" s="218" t="s">
        <v>173</v>
      </c>
      <c r="F5199" s="306">
        <f t="shared" si="81"/>
        <v>4571.7084399999994</v>
      </c>
      <c r="G5199" s="269">
        <v>142.69999999999999</v>
      </c>
    </row>
    <row r="5200" spans="1:7">
      <c r="A5200" s="218" t="s">
        <v>8211</v>
      </c>
      <c r="B5200" s="218" t="s">
        <v>8212</v>
      </c>
      <c r="C5200" s="218"/>
      <c r="D5200" s="218"/>
      <c r="E5200" s="218" t="s">
        <v>173</v>
      </c>
      <c r="F5200" s="306">
        <f t="shared" si="81"/>
        <v>4571.7084399999994</v>
      </c>
      <c r="G5200" s="269">
        <v>142.69999999999999</v>
      </c>
    </row>
    <row r="5201" spans="1:7">
      <c r="A5201" s="218" t="s">
        <v>8213</v>
      </c>
      <c r="B5201" s="218" t="s">
        <v>8214</v>
      </c>
      <c r="C5201" s="218"/>
      <c r="D5201" s="218"/>
      <c r="E5201" s="218" t="s">
        <v>173</v>
      </c>
      <c r="F5201" s="306">
        <f t="shared" si="81"/>
        <v>4571.7084399999994</v>
      </c>
      <c r="G5201" s="269">
        <v>142.69999999999999</v>
      </c>
    </row>
    <row r="5202" spans="1:7">
      <c r="A5202" s="218" t="s">
        <v>8215</v>
      </c>
      <c r="B5202" s="218" t="s">
        <v>8216</v>
      </c>
      <c r="C5202" s="218"/>
      <c r="D5202" s="218"/>
      <c r="E5202" s="218" t="s">
        <v>173</v>
      </c>
      <c r="F5202" s="306">
        <f t="shared" si="81"/>
        <v>3535.9457640000001</v>
      </c>
      <c r="G5202" s="269">
        <v>110.37</v>
      </c>
    </row>
    <row r="5203" spans="1:7">
      <c r="A5203" s="218" t="s">
        <v>8217</v>
      </c>
      <c r="B5203" s="218" t="s">
        <v>8218</v>
      </c>
      <c r="C5203" s="218"/>
      <c r="D5203" s="218"/>
      <c r="E5203" s="218" t="s">
        <v>173</v>
      </c>
      <c r="F5203" s="306">
        <f t="shared" si="81"/>
        <v>3535.9457640000001</v>
      </c>
      <c r="G5203" s="269">
        <v>110.37</v>
      </c>
    </row>
    <row r="5204" spans="1:7">
      <c r="A5204" s="218" t="s">
        <v>8219</v>
      </c>
      <c r="B5204" s="218" t="s">
        <v>8220</v>
      </c>
      <c r="C5204" s="218"/>
      <c r="D5204" s="218"/>
      <c r="E5204" s="218" t="s">
        <v>173</v>
      </c>
      <c r="F5204" s="306">
        <f t="shared" si="81"/>
        <v>4236.9196999999995</v>
      </c>
      <c r="G5204" s="269">
        <v>132.25</v>
      </c>
    </row>
    <row r="5205" spans="1:7">
      <c r="A5205" s="218" t="s">
        <v>8221</v>
      </c>
      <c r="B5205" s="218" t="s">
        <v>8222</v>
      </c>
      <c r="C5205" s="218"/>
      <c r="D5205" s="218"/>
      <c r="E5205" s="218" t="s">
        <v>173</v>
      </c>
      <c r="F5205" s="306">
        <f t="shared" si="81"/>
        <v>4236.9196999999995</v>
      </c>
      <c r="G5205" s="269">
        <v>132.25</v>
      </c>
    </row>
    <row r="5206" spans="1:7">
      <c r="A5206" s="218" t="s">
        <v>8223</v>
      </c>
      <c r="B5206" s="218" t="s">
        <v>8224</v>
      </c>
      <c r="C5206" s="218"/>
      <c r="D5206" s="218"/>
      <c r="E5206" s="218" t="s">
        <v>173</v>
      </c>
      <c r="F5206" s="306">
        <f t="shared" si="81"/>
        <v>4236.9196999999995</v>
      </c>
      <c r="G5206" s="269">
        <v>132.25</v>
      </c>
    </row>
    <row r="5207" spans="1:7">
      <c r="A5207" s="218" t="s">
        <v>8225</v>
      </c>
      <c r="B5207" s="218" t="s">
        <v>8226</v>
      </c>
      <c r="C5207" s="218"/>
      <c r="D5207" s="218"/>
      <c r="E5207" s="218" t="s">
        <v>173</v>
      </c>
      <c r="F5207" s="306">
        <f t="shared" si="81"/>
        <v>4236.9196999999995</v>
      </c>
      <c r="G5207" s="269">
        <v>132.25</v>
      </c>
    </row>
    <row r="5208" spans="1:7">
      <c r="A5208" s="218" t="s">
        <v>8227</v>
      </c>
      <c r="B5208" s="218" t="s">
        <v>8228</v>
      </c>
      <c r="C5208" s="218"/>
      <c r="D5208" s="218"/>
      <c r="E5208" s="218" t="s">
        <v>173</v>
      </c>
      <c r="F5208" s="306">
        <f t="shared" si="81"/>
        <v>4236.9196999999995</v>
      </c>
      <c r="G5208" s="269">
        <v>132.25</v>
      </c>
    </row>
    <row r="5209" spans="1:7">
      <c r="A5209" s="218" t="s">
        <v>8229</v>
      </c>
      <c r="B5209" s="218" t="s">
        <v>8230</v>
      </c>
      <c r="C5209" s="218"/>
      <c r="D5209" s="218"/>
      <c r="E5209" s="218" t="s">
        <v>173</v>
      </c>
      <c r="F5209" s="306">
        <f t="shared" si="81"/>
        <v>4236.9196999999995</v>
      </c>
      <c r="G5209" s="269">
        <v>132.25</v>
      </c>
    </row>
    <row r="5210" spans="1:7">
      <c r="A5210" s="218" t="s">
        <v>8231</v>
      </c>
      <c r="B5210" s="218" t="s">
        <v>8232</v>
      </c>
      <c r="C5210" s="218"/>
      <c r="D5210" s="218"/>
      <c r="E5210" s="218" t="s">
        <v>173</v>
      </c>
      <c r="F5210" s="306">
        <f t="shared" si="81"/>
        <v>6443.9624079999994</v>
      </c>
      <c r="G5210" s="269">
        <v>201.14</v>
      </c>
    </row>
    <row r="5211" spans="1:7">
      <c r="A5211" s="218" t="s">
        <v>8233</v>
      </c>
      <c r="B5211" s="218" t="s">
        <v>8234</v>
      </c>
      <c r="C5211" s="218"/>
      <c r="D5211" s="218"/>
      <c r="E5211" s="218" t="s">
        <v>173</v>
      </c>
      <c r="F5211" s="306">
        <f t="shared" si="81"/>
        <v>4236.9196999999995</v>
      </c>
      <c r="G5211" s="269">
        <v>132.25</v>
      </c>
    </row>
    <row r="5212" spans="1:7">
      <c r="A5212" s="218" t="s">
        <v>8235</v>
      </c>
      <c r="B5212" s="218" t="s">
        <v>8236</v>
      </c>
      <c r="C5212" s="218"/>
      <c r="D5212" s="218"/>
      <c r="E5212" s="218" t="s">
        <v>173</v>
      </c>
      <c r="F5212" s="306">
        <f t="shared" si="81"/>
        <v>4236.9196999999995</v>
      </c>
      <c r="G5212" s="269">
        <v>132.25</v>
      </c>
    </row>
    <row r="5213" spans="1:7">
      <c r="A5213" s="218" t="s">
        <v>8237</v>
      </c>
      <c r="B5213" s="218" t="s">
        <v>8238</v>
      </c>
      <c r="C5213" s="218"/>
      <c r="D5213" s="218"/>
      <c r="E5213" s="218" t="s">
        <v>173</v>
      </c>
      <c r="F5213" s="306">
        <f t="shared" si="81"/>
        <v>4236.9196999999995</v>
      </c>
      <c r="G5213" s="269">
        <v>132.25</v>
      </c>
    </row>
    <row r="5214" spans="1:7">
      <c r="A5214" s="218" t="s">
        <v>8239</v>
      </c>
      <c r="B5214" s="218" t="s">
        <v>8240</v>
      </c>
      <c r="C5214" s="218"/>
      <c r="D5214" s="218"/>
      <c r="E5214" s="218" t="s">
        <v>173</v>
      </c>
      <c r="F5214" s="306">
        <f t="shared" si="81"/>
        <v>4236.9196999999995</v>
      </c>
      <c r="G5214" s="269">
        <v>132.25</v>
      </c>
    </row>
    <row r="5215" spans="1:7">
      <c r="A5215" s="218" t="s">
        <v>8241</v>
      </c>
      <c r="B5215" s="218" t="s">
        <v>8242</v>
      </c>
      <c r="C5215" s="218"/>
      <c r="D5215" s="218"/>
      <c r="E5215" s="218" t="s">
        <v>173</v>
      </c>
      <c r="F5215" s="306">
        <f t="shared" si="81"/>
        <v>4236.9196999999995</v>
      </c>
      <c r="G5215" s="269">
        <v>132.25</v>
      </c>
    </row>
    <row r="5216" spans="1:7">
      <c r="A5216" s="218" t="s">
        <v>8243</v>
      </c>
      <c r="B5216" s="218" t="s">
        <v>8244</v>
      </c>
      <c r="C5216" s="218"/>
      <c r="D5216" s="218"/>
      <c r="E5216" s="218" t="s">
        <v>173</v>
      </c>
      <c r="F5216" s="306">
        <f t="shared" si="81"/>
        <v>3535.9457640000001</v>
      </c>
      <c r="G5216" s="269">
        <v>110.37</v>
      </c>
    </row>
    <row r="5217" spans="1:7">
      <c r="A5217" s="218" t="s">
        <v>8245</v>
      </c>
      <c r="B5217" s="218" t="s">
        <v>8246</v>
      </c>
      <c r="C5217" s="218"/>
      <c r="D5217" s="218"/>
      <c r="E5217" s="218" t="s">
        <v>173</v>
      </c>
      <c r="F5217" s="306">
        <f t="shared" si="81"/>
        <v>4571.7084399999994</v>
      </c>
      <c r="G5217" s="269">
        <v>142.69999999999999</v>
      </c>
    </row>
    <row r="5218" spans="1:7">
      <c r="A5218" s="218" t="s">
        <v>8247</v>
      </c>
      <c r="B5218" s="218" t="s">
        <v>8248</v>
      </c>
      <c r="C5218" s="218"/>
      <c r="D5218" s="218"/>
      <c r="E5218" s="218" t="s">
        <v>173</v>
      </c>
      <c r="F5218" s="306">
        <f t="shared" si="81"/>
        <v>6941.8204960000003</v>
      </c>
      <c r="G5218" s="269">
        <v>216.68</v>
      </c>
    </row>
    <row r="5219" spans="1:7">
      <c r="A5219" s="218" t="s">
        <v>8249</v>
      </c>
      <c r="B5219" s="218" t="s">
        <v>8250</v>
      </c>
      <c r="C5219" s="218"/>
      <c r="D5219" s="218"/>
      <c r="E5219" s="218" t="s">
        <v>173</v>
      </c>
      <c r="F5219" s="306">
        <f t="shared" si="81"/>
        <v>6443.9624079999994</v>
      </c>
      <c r="G5219" s="269">
        <v>201.14</v>
      </c>
    </row>
    <row r="5220" spans="1:7">
      <c r="A5220" s="218" t="s">
        <v>8251</v>
      </c>
      <c r="B5220" s="218" t="s">
        <v>8252</v>
      </c>
      <c r="C5220" s="218"/>
      <c r="D5220" s="218"/>
      <c r="E5220" s="218" t="s">
        <v>173</v>
      </c>
      <c r="F5220" s="306">
        <f t="shared" si="81"/>
        <v>168.1953</v>
      </c>
      <c r="G5220" s="269">
        <v>5.25</v>
      </c>
    </row>
    <row r="5221" spans="1:7">
      <c r="A5221" s="218" t="s">
        <v>8253</v>
      </c>
      <c r="B5221" s="218" t="s">
        <v>8254</v>
      </c>
      <c r="C5221" s="218"/>
      <c r="D5221" s="218"/>
      <c r="E5221" s="218" t="s">
        <v>175</v>
      </c>
      <c r="F5221" s="306">
        <f t="shared" si="81"/>
        <v>67.598491999999993</v>
      </c>
      <c r="G5221" s="269">
        <v>2.11</v>
      </c>
    </row>
    <row r="5222" spans="1:7">
      <c r="A5222" s="218" t="s">
        <v>8255</v>
      </c>
      <c r="B5222" s="218" t="s">
        <v>8256</v>
      </c>
      <c r="C5222" s="218"/>
      <c r="D5222" s="218"/>
      <c r="E5222" s="218" t="s">
        <v>175</v>
      </c>
      <c r="F5222" s="306">
        <f t="shared" si="81"/>
        <v>67.598491999999993</v>
      </c>
      <c r="G5222" s="269">
        <v>2.11</v>
      </c>
    </row>
    <row r="5223" spans="1:7">
      <c r="A5223" s="218" t="s">
        <v>8257</v>
      </c>
      <c r="B5223" s="218" t="s">
        <v>8258</v>
      </c>
      <c r="C5223" s="218"/>
      <c r="D5223" s="218"/>
      <c r="E5223" s="218" t="s">
        <v>175</v>
      </c>
      <c r="F5223" s="306">
        <f t="shared" si="81"/>
        <v>67.598491999999993</v>
      </c>
      <c r="G5223" s="269">
        <v>2.11</v>
      </c>
    </row>
    <row r="5224" spans="1:7">
      <c r="A5224" s="218" t="s">
        <v>8259</v>
      </c>
      <c r="B5224" s="218" t="s">
        <v>8260</v>
      </c>
      <c r="C5224" s="218"/>
      <c r="D5224" s="218"/>
      <c r="E5224" s="218" t="s">
        <v>175</v>
      </c>
      <c r="F5224" s="306">
        <f t="shared" si="81"/>
        <v>67.598491999999993</v>
      </c>
      <c r="G5224" s="269">
        <v>2.11</v>
      </c>
    </row>
    <row r="5225" spans="1:7">
      <c r="A5225" s="218" t="s">
        <v>8261</v>
      </c>
      <c r="B5225" s="218" t="s">
        <v>8262</v>
      </c>
      <c r="C5225" s="218"/>
      <c r="D5225" s="218"/>
      <c r="E5225" s="218" t="s">
        <v>175</v>
      </c>
      <c r="F5225" s="306">
        <f t="shared" si="81"/>
        <v>67.598491999999993</v>
      </c>
      <c r="G5225" s="269">
        <v>2.11</v>
      </c>
    </row>
    <row r="5226" spans="1:7">
      <c r="A5226" s="218" t="s">
        <v>8263</v>
      </c>
      <c r="B5226" s="218" t="s">
        <v>8264</v>
      </c>
      <c r="C5226" s="218"/>
      <c r="D5226" s="218"/>
      <c r="E5226" s="218" t="s">
        <v>173</v>
      </c>
      <c r="F5226" s="306">
        <f t="shared" si="81"/>
        <v>76.248535999999987</v>
      </c>
      <c r="G5226" s="269">
        <v>2.38</v>
      </c>
    </row>
    <row r="5227" spans="1:7">
      <c r="A5227" s="218" t="s">
        <v>8265</v>
      </c>
      <c r="B5227" s="218" t="s">
        <v>8266</v>
      </c>
      <c r="C5227" s="218"/>
      <c r="D5227" s="218"/>
      <c r="E5227" s="218" t="s">
        <v>173</v>
      </c>
      <c r="F5227" s="306">
        <f t="shared" si="81"/>
        <v>18.261203999999999</v>
      </c>
      <c r="G5227" s="269">
        <v>0.56999999999999995</v>
      </c>
    </row>
    <row r="5228" spans="1:7">
      <c r="A5228" s="218" t="s">
        <v>8267</v>
      </c>
      <c r="B5228" s="218" t="s">
        <v>8268</v>
      </c>
      <c r="C5228" s="218"/>
      <c r="D5228" s="218"/>
      <c r="E5228" s="218" t="s">
        <v>173</v>
      </c>
      <c r="F5228" s="306">
        <f t="shared" si="81"/>
        <v>18.261203999999999</v>
      </c>
      <c r="G5228" s="269">
        <v>0.56999999999999995</v>
      </c>
    </row>
    <row r="5229" spans="1:7">
      <c r="A5229" s="218" t="s">
        <v>8269</v>
      </c>
      <c r="B5229" s="218" t="s">
        <v>8270</v>
      </c>
      <c r="C5229" s="218"/>
      <c r="D5229" s="218"/>
      <c r="E5229" s="218" t="s">
        <v>175</v>
      </c>
      <c r="F5229" s="306">
        <f t="shared" si="81"/>
        <v>67.598491999999993</v>
      </c>
      <c r="G5229" s="269">
        <v>2.11</v>
      </c>
    </row>
    <row r="5230" spans="1:7">
      <c r="A5230" s="218" t="s">
        <v>8271</v>
      </c>
      <c r="B5230" s="218" t="s">
        <v>8272</v>
      </c>
      <c r="C5230" s="218"/>
      <c r="D5230" s="218"/>
      <c r="E5230" s="218" t="s">
        <v>173</v>
      </c>
      <c r="F5230" s="306">
        <f t="shared" si="81"/>
        <v>197.349152</v>
      </c>
      <c r="G5230" s="269">
        <v>6.16</v>
      </c>
    </row>
    <row r="5231" spans="1:7">
      <c r="A5231" s="218" t="s">
        <v>8273</v>
      </c>
      <c r="B5231" s="218" t="s">
        <v>8274</v>
      </c>
      <c r="C5231" s="218"/>
      <c r="D5231" s="218"/>
      <c r="E5231" s="218" t="s">
        <v>175</v>
      </c>
      <c r="F5231" s="306">
        <f t="shared" si="81"/>
        <v>67.598491999999993</v>
      </c>
      <c r="G5231" s="269">
        <v>2.11</v>
      </c>
    </row>
    <row r="5232" spans="1:7" s="268" customFormat="1">
      <c r="A5232" s="218" t="s">
        <v>8275</v>
      </c>
      <c r="B5232" s="218" t="s">
        <v>8276</v>
      </c>
      <c r="C5232" s="218"/>
      <c r="D5232" s="218"/>
      <c r="E5232" s="218" t="s">
        <v>173</v>
      </c>
      <c r="F5232" s="306">
        <f t="shared" si="81"/>
        <v>49.65766</v>
      </c>
      <c r="G5232" s="269">
        <v>1.55</v>
      </c>
    </row>
    <row r="5233" spans="1:7" s="268" customFormat="1">
      <c r="A5233" s="218" t="s">
        <v>8277</v>
      </c>
      <c r="B5233" s="218" t="s">
        <v>8278</v>
      </c>
      <c r="C5233" s="218"/>
      <c r="D5233" s="218"/>
      <c r="E5233" s="218" t="s">
        <v>173</v>
      </c>
      <c r="F5233" s="306">
        <f t="shared" si="81"/>
        <v>41.327987999999998</v>
      </c>
      <c r="G5233" s="269">
        <v>1.29</v>
      </c>
    </row>
    <row r="5234" spans="1:7" s="268" customFormat="1">
      <c r="A5234" s="218" t="s">
        <v>8279</v>
      </c>
      <c r="B5234" s="218" t="s">
        <v>8280</v>
      </c>
      <c r="C5234" s="218"/>
      <c r="D5234" s="218"/>
      <c r="E5234" s="218" t="s">
        <v>173</v>
      </c>
      <c r="F5234" s="306">
        <f t="shared" si="81"/>
        <v>41.327987999999998</v>
      </c>
      <c r="G5234" s="269">
        <v>1.29</v>
      </c>
    </row>
    <row r="5235" spans="1:7" s="268" customFormat="1">
      <c r="A5235" s="218" t="s">
        <v>8281</v>
      </c>
      <c r="B5235" s="218" t="s">
        <v>8282</v>
      </c>
      <c r="C5235" s="218"/>
      <c r="D5235" s="218"/>
      <c r="E5235" s="218" t="s">
        <v>173</v>
      </c>
      <c r="F5235" s="306">
        <f t="shared" si="81"/>
        <v>2232.0317239999999</v>
      </c>
      <c r="G5235" s="269">
        <v>69.67</v>
      </c>
    </row>
    <row r="5236" spans="1:7" s="268" customFormat="1">
      <c r="A5236" s="218" t="s">
        <v>8283</v>
      </c>
      <c r="B5236" s="218" t="s">
        <v>8284</v>
      </c>
      <c r="C5236" s="218"/>
      <c r="D5236" s="218"/>
      <c r="E5236" s="218" t="s">
        <v>173</v>
      </c>
      <c r="F5236" s="306">
        <f t="shared" si="81"/>
        <v>5340.9216120000001</v>
      </c>
      <c r="G5236" s="269">
        <v>166.71</v>
      </c>
    </row>
    <row r="5237" spans="1:7" s="268" customFormat="1">
      <c r="A5237" s="218" t="s">
        <v>8285</v>
      </c>
      <c r="B5237" s="218" t="s">
        <v>8286</v>
      </c>
      <c r="C5237" s="218"/>
      <c r="D5237" s="218"/>
      <c r="E5237" s="218" t="s">
        <v>173</v>
      </c>
      <c r="F5237" s="306">
        <f t="shared" si="81"/>
        <v>1713.9902</v>
      </c>
      <c r="G5237" s="269">
        <v>53.5</v>
      </c>
    </row>
    <row r="5238" spans="1:7" s="268" customFormat="1">
      <c r="A5238" s="218" t="s">
        <v>8287</v>
      </c>
      <c r="B5238" s="218" t="s">
        <v>8288</v>
      </c>
      <c r="C5238" s="218"/>
      <c r="D5238" s="218"/>
      <c r="E5238" s="218" t="s">
        <v>173</v>
      </c>
      <c r="F5238" s="306">
        <f t="shared" si="81"/>
        <v>4285.2958719999997</v>
      </c>
      <c r="G5238" s="269">
        <v>133.76</v>
      </c>
    </row>
    <row r="5239" spans="1:7" s="268" customFormat="1">
      <c r="A5239" s="218" t="s">
        <v>8289</v>
      </c>
      <c r="B5239" s="218" t="s">
        <v>8290</v>
      </c>
      <c r="C5239" s="218"/>
      <c r="D5239" s="218"/>
      <c r="E5239" s="218" t="s">
        <v>173</v>
      </c>
      <c r="F5239" s="306">
        <f t="shared" si="81"/>
        <v>2.242604</v>
      </c>
      <c r="G5239" s="269">
        <v>7.0000000000000007E-2</v>
      </c>
    </row>
    <row r="5240" spans="1:7" s="268" customFormat="1">
      <c r="A5240" s="218" t="s">
        <v>8291</v>
      </c>
      <c r="B5240" s="218" t="s">
        <v>8292</v>
      </c>
      <c r="C5240" s="218"/>
      <c r="D5240" s="218"/>
      <c r="E5240" s="218" t="s">
        <v>173</v>
      </c>
      <c r="F5240" s="306">
        <f t="shared" si="81"/>
        <v>151.21558399999998</v>
      </c>
      <c r="G5240" s="269">
        <v>4.72</v>
      </c>
    </row>
    <row r="5241" spans="1:7" s="268" customFormat="1">
      <c r="A5241" s="218" t="s">
        <v>8293</v>
      </c>
      <c r="B5241" s="218" t="s">
        <v>8294</v>
      </c>
      <c r="C5241" s="218"/>
      <c r="D5241" s="218"/>
      <c r="E5241" s="218" t="s">
        <v>173</v>
      </c>
      <c r="F5241" s="306">
        <f t="shared" si="81"/>
        <v>151.21558399999998</v>
      </c>
      <c r="G5241" s="269">
        <v>4.72</v>
      </c>
    </row>
    <row r="5242" spans="1:7" s="268" customFormat="1">
      <c r="A5242" s="218" t="s">
        <v>8295</v>
      </c>
      <c r="B5242" s="218" t="s">
        <v>8296</v>
      </c>
      <c r="C5242" s="218"/>
      <c r="D5242" s="218"/>
      <c r="E5242" s="218" t="s">
        <v>173</v>
      </c>
      <c r="F5242" s="306">
        <f t="shared" si="81"/>
        <v>287.69405599999999</v>
      </c>
      <c r="G5242" s="269">
        <v>8.98</v>
      </c>
    </row>
    <row r="5243" spans="1:7" s="268" customFormat="1">
      <c r="A5243" s="218" t="s">
        <v>8297</v>
      </c>
      <c r="B5243" s="218" t="s">
        <v>8298</v>
      </c>
      <c r="C5243" s="218"/>
      <c r="D5243" s="218"/>
      <c r="E5243" s="218" t="s">
        <v>173</v>
      </c>
      <c r="F5243" s="306">
        <f t="shared" si="81"/>
        <v>287.69405599999999</v>
      </c>
      <c r="G5243" s="269">
        <v>8.98</v>
      </c>
    </row>
    <row r="5244" spans="1:7" s="268" customFormat="1">
      <c r="A5244" s="218" t="s">
        <v>8299</v>
      </c>
      <c r="B5244" s="218" t="s">
        <v>8300</v>
      </c>
      <c r="C5244" s="218"/>
      <c r="D5244" s="218"/>
      <c r="E5244" s="218" t="s">
        <v>173</v>
      </c>
      <c r="F5244" s="306">
        <f t="shared" si="81"/>
        <v>287.69405599999999</v>
      </c>
      <c r="G5244" s="269">
        <v>8.98</v>
      </c>
    </row>
    <row r="5245" spans="1:7" s="268" customFormat="1">
      <c r="A5245" s="218" t="s">
        <v>8301</v>
      </c>
      <c r="B5245" s="218" t="s">
        <v>8302</v>
      </c>
      <c r="C5245" s="218"/>
      <c r="D5245" s="218"/>
      <c r="E5245" s="218" t="s">
        <v>173</v>
      </c>
      <c r="F5245" s="306">
        <f t="shared" si="81"/>
        <v>417.12434399999995</v>
      </c>
      <c r="G5245" s="269">
        <v>13.02</v>
      </c>
    </row>
    <row r="5246" spans="1:7" s="268" customFormat="1">
      <c r="A5246" s="218" t="s">
        <v>8303</v>
      </c>
      <c r="B5246" s="218" t="s">
        <v>8304</v>
      </c>
      <c r="C5246" s="218"/>
      <c r="D5246" s="218"/>
      <c r="E5246" s="218" t="s">
        <v>173</v>
      </c>
      <c r="F5246" s="306">
        <f t="shared" si="81"/>
        <v>417.12434399999995</v>
      </c>
      <c r="G5246" s="269">
        <v>13.02</v>
      </c>
    </row>
    <row r="5247" spans="1:7" s="268" customFormat="1">
      <c r="A5247" s="218" t="s">
        <v>8305</v>
      </c>
      <c r="B5247" s="218" t="s">
        <v>8306</v>
      </c>
      <c r="C5247" s="218"/>
      <c r="D5247" s="218"/>
      <c r="E5247" s="218" t="s">
        <v>173</v>
      </c>
      <c r="F5247" s="306">
        <f t="shared" si="81"/>
        <v>417.12434399999995</v>
      </c>
      <c r="G5247" s="269">
        <v>13.02</v>
      </c>
    </row>
    <row r="5248" spans="1:7" s="268" customFormat="1">
      <c r="A5248" s="218" t="s">
        <v>8307</v>
      </c>
      <c r="B5248" s="218" t="s">
        <v>8308</v>
      </c>
      <c r="C5248" s="218"/>
      <c r="D5248" s="218"/>
      <c r="E5248" s="218" t="s">
        <v>173</v>
      </c>
      <c r="F5248" s="306">
        <f t="shared" si="81"/>
        <v>417.12434399999995</v>
      </c>
      <c r="G5248" s="269">
        <v>13.02</v>
      </c>
    </row>
    <row r="5249" spans="1:7" s="268" customFormat="1">
      <c r="A5249" s="218" t="s">
        <v>8309</v>
      </c>
      <c r="B5249" s="218" t="s">
        <v>8310</v>
      </c>
      <c r="C5249" s="218"/>
      <c r="D5249" s="218"/>
      <c r="E5249" s="218" t="s">
        <v>173</v>
      </c>
      <c r="F5249" s="306">
        <f t="shared" si="81"/>
        <v>417.12434399999995</v>
      </c>
      <c r="G5249" s="269">
        <v>13.02</v>
      </c>
    </row>
    <row r="5250" spans="1:7" s="268" customFormat="1">
      <c r="A5250" s="218" t="s">
        <v>8311</v>
      </c>
      <c r="B5250" s="218" t="s">
        <v>8312</v>
      </c>
      <c r="C5250" s="218"/>
      <c r="D5250" s="218"/>
      <c r="E5250" s="218" t="s">
        <v>173</v>
      </c>
      <c r="F5250" s="306">
        <f t="shared" si="81"/>
        <v>417.12434399999995</v>
      </c>
      <c r="G5250" s="269">
        <v>13.02</v>
      </c>
    </row>
    <row r="5251" spans="1:7" s="268" customFormat="1">
      <c r="A5251" s="218" t="s">
        <v>8313</v>
      </c>
      <c r="B5251" s="218" t="s">
        <v>8314</v>
      </c>
      <c r="C5251" s="218"/>
      <c r="D5251" s="218"/>
      <c r="E5251" s="218" t="s">
        <v>173</v>
      </c>
      <c r="F5251" s="306">
        <f t="shared" si="81"/>
        <v>417.12434399999995</v>
      </c>
      <c r="G5251" s="269">
        <v>13.02</v>
      </c>
    </row>
    <row r="5252" spans="1:7" s="268" customFormat="1">
      <c r="A5252" s="218" t="s">
        <v>8315</v>
      </c>
      <c r="B5252" s="218" t="s">
        <v>8316</v>
      </c>
      <c r="C5252" s="218"/>
      <c r="D5252" s="218"/>
      <c r="E5252" s="218" t="s">
        <v>173</v>
      </c>
      <c r="F5252" s="306">
        <f t="shared" si="81"/>
        <v>2211.8482880000001</v>
      </c>
      <c r="G5252" s="269">
        <v>69.040000000000006</v>
      </c>
    </row>
    <row r="5253" spans="1:7" s="268" customFormat="1">
      <c r="A5253" s="218" t="s">
        <v>8317</v>
      </c>
      <c r="B5253" s="218" t="s">
        <v>8318</v>
      </c>
      <c r="C5253" s="218"/>
      <c r="D5253" s="218"/>
      <c r="E5253" s="218" t="s">
        <v>173</v>
      </c>
      <c r="F5253" s="306">
        <f t="shared" si="81"/>
        <v>4421.4539719999993</v>
      </c>
      <c r="G5253" s="269">
        <v>138.01</v>
      </c>
    </row>
    <row r="5254" spans="1:7" s="268" customFormat="1">
      <c r="A5254" s="218" t="s">
        <v>8319</v>
      </c>
      <c r="B5254" s="218" t="s">
        <v>8320</v>
      </c>
      <c r="C5254" s="218"/>
      <c r="D5254" s="218"/>
      <c r="E5254" s="218" t="s">
        <v>173</v>
      </c>
      <c r="F5254" s="306">
        <f t="shared" si="81"/>
        <v>7713.2762719999992</v>
      </c>
      <c r="G5254" s="269">
        <v>240.76</v>
      </c>
    </row>
    <row r="5255" spans="1:7" s="268" customFormat="1">
      <c r="A5255" s="218" t="s">
        <v>8321</v>
      </c>
      <c r="B5255" s="218" t="s">
        <v>8322</v>
      </c>
      <c r="C5255" s="218"/>
      <c r="D5255" s="218"/>
      <c r="E5255" s="218" t="s">
        <v>173</v>
      </c>
      <c r="F5255" s="306">
        <f t="shared" ref="F5255:F5318" si="82">G5255*$G$2</f>
        <v>1164.8725919999999</v>
      </c>
      <c r="G5255" s="269">
        <v>36.36</v>
      </c>
    </row>
    <row r="5256" spans="1:7" s="268" customFormat="1">
      <c r="A5256" s="218" t="s">
        <v>8323</v>
      </c>
      <c r="B5256" s="218" t="s">
        <v>8324</v>
      </c>
      <c r="C5256" s="218"/>
      <c r="D5256" s="218"/>
      <c r="E5256" s="218" t="s">
        <v>173</v>
      </c>
      <c r="F5256" s="306">
        <f t="shared" si="82"/>
        <v>287.69405599999999</v>
      </c>
      <c r="G5256" s="269">
        <v>8.98</v>
      </c>
    </row>
    <row r="5257" spans="1:7" s="268" customFormat="1">
      <c r="A5257" s="218" t="s">
        <v>8325</v>
      </c>
      <c r="B5257" s="218" t="s">
        <v>8326</v>
      </c>
      <c r="C5257" s="218"/>
      <c r="D5257" s="218"/>
      <c r="E5257" s="218" t="s">
        <v>173</v>
      </c>
      <c r="F5257" s="306">
        <f t="shared" si="82"/>
        <v>287.69405599999999</v>
      </c>
      <c r="G5257" s="269">
        <v>8.98</v>
      </c>
    </row>
    <row r="5258" spans="1:7" s="268" customFormat="1">
      <c r="A5258" s="218" t="s">
        <v>8327</v>
      </c>
      <c r="B5258" s="218" t="s">
        <v>8328</v>
      </c>
      <c r="C5258" s="218"/>
      <c r="D5258" s="218"/>
      <c r="E5258" s="218" t="s">
        <v>173</v>
      </c>
      <c r="F5258" s="306">
        <f t="shared" si="82"/>
        <v>287.69405599999999</v>
      </c>
      <c r="G5258" s="269">
        <v>8.98</v>
      </c>
    </row>
    <row r="5259" spans="1:7" s="268" customFormat="1">
      <c r="A5259" s="218" t="s">
        <v>8329</v>
      </c>
      <c r="B5259" s="218" t="s">
        <v>8330</v>
      </c>
      <c r="C5259" s="218"/>
      <c r="D5259" s="218"/>
      <c r="E5259" s="218" t="s">
        <v>173</v>
      </c>
      <c r="F5259" s="306">
        <f t="shared" si="82"/>
        <v>287.69405599999999</v>
      </c>
      <c r="G5259" s="269">
        <v>8.98</v>
      </c>
    </row>
    <row r="5260" spans="1:7" s="268" customFormat="1">
      <c r="A5260" s="218" t="s">
        <v>8331</v>
      </c>
      <c r="B5260" s="218" t="s">
        <v>8332</v>
      </c>
      <c r="C5260" s="218"/>
      <c r="D5260" s="218"/>
      <c r="E5260" s="218" t="s">
        <v>173</v>
      </c>
      <c r="F5260" s="306">
        <f t="shared" si="82"/>
        <v>287.69405599999999</v>
      </c>
      <c r="G5260" s="269">
        <v>8.98</v>
      </c>
    </row>
    <row r="5261" spans="1:7" s="268" customFormat="1">
      <c r="A5261" s="218" t="s">
        <v>8333</v>
      </c>
      <c r="B5261" s="218" t="s">
        <v>8334</v>
      </c>
      <c r="C5261" s="218"/>
      <c r="D5261" s="218"/>
      <c r="E5261" s="218" t="s">
        <v>173</v>
      </c>
      <c r="F5261" s="306">
        <f t="shared" si="82"/>
        <v>287.69405599999999</v>
      </c>
      <c r="G5261" s="269">
        <v>8.98</v>
      </c>
    </row>
    <row r="5262" spans="1:7" s="268" customFormat="1">
      <c r="A5262" s="218" t="s">
        <v>8335</v>
      </c>
      <c r="B5262" s="218" t="s">
        <v>8336</v>
      </c>
      <c r="C5262" s="218"/>
      <c r="D5262" s="218"/>
      <c r="E5262" s="218" t="s">
        <v>173</v>
      </c>
      <c r="F5262" s="306">
        <f t="shared" si="82"/>
        <v>417.12434399999995</v>
      </c>
      <c r="G5262" s="269">
        <v>13.02</v>
      </c>
    </row>
    <row r="5263" spans="1:7" s="268" customFormat="1">
      <c r="A5263" s="218" t="s">
        <v>8337</v>
      </c>
      <c r="B5263" s="218" t="s">
        <v>8338</v>
      </c>
      <c r="C5263" s="218"/>
      <c r="D5263" s="218"/>
      <c r="E5263" s="218" t="s">
        <v>173</v>
      </c>
      <c r="F5263" s="306">
        <f t="shared" si="82"/>
        <v>417.12434399999995</v>
      </c>
      <c r="G5263" s="269">
        <v>13.02</v>
      </c>
    </row>
    <row r="5264" spans="1:7" s="268" customFormat="1">
      <c r="A5264" s="218" t="s">
        <v>8339</v>
      </c>
      <c r="B5264" s="218" t="s">
        <v>8340</v>
      </c>
      <c r="C5264" s="218"/>
      <c r="D5264" s="218"/>
      <c r="E5264" s="218" t="s">
        <v>173</v>
      </c>
      <c r="F5264" s="306">
        <f t="shared" si="82"/>
        <v>417.12434399999995</v>
      </c>
      <c r="G5264" s="269">
        <v>13.02</v>
      </c>
    </row>
    <row r="5265" spans="1:7" s="268" customFormat="1">
      <c r="A5265" s="218" t="s">
        <v>8341</v>
      </c>
      <c r="B5265" s="218" t="s">
        <v>8342</v>
      </c>
      <c r="C5265" s="218"/>
      <c r="D5265" s="218"/>
      <c r="E5265" s="218" t="s">
        <v>173</v>
      </c>
      <c r="F5265" s="306">
        <f t="shared" si="82"/>
        <v>417.12434399999995</v>
      </c>
      <c r="G5265" s="269">
        <v>13.02</v>
      </c>
    </row>
    <row r="5266" spans="1:7" s="268" customFormat="1">
      <c r="A5266" s="218" t="s">
        <v>8343</v>
      </c>
      <c r="B5266" s="218" t="s">
        <v>8344</v>
      </c>
      <c r="C5266" s="218"/>
      <c r="D5266" s="218"/>
      <c r="E5266" s="218" t="s">
        <v>173</v>
      </c>
      <c r="F5266" s="306">
        <f t="shared" si="82"/>
        <v>417.12434399999995</v>
      </c>
      <c r="G5266" s="269">
        <v>13.02</v>
      </c>
    </row>
    <row r="5267" spans="1:7" s="268" customFormat="1">
      <c r="A5267" s="218" t="s">
        <v>8345</v>
      </c>
      <c r="B5267" s="218" t="s">
        <v>8346</v>
      </c>
      <c r="C5267" s="218"/>
      <c r="D5267" s="218"/>
      <c r="E5267" s="218" t="s">
        <v>173</v>
      </c>
      <c r="F5267" s="306">
        <f t="shared" si="82"/>
        <v>2297.7079839999997</v>
      </c>
      <c r="G5267" s="269">
        <v>71.72</v>
      </c>
    </row>
    <row r="5268" spans="1:7" s="268" customFormat="1">
      <c r="A5268" s="218" t="s">
        <v>8347</v>
      </c>
      <c r="B5268" s="218" t="s">
        <v>8348</v>
      </c>
      <c r="C5268" s="218"/>
      <c r="D5268" s="218"/>
      <c r="E5268" s="218" t="s">
        <v>173</v>
      </c>
      <c r="F5268" s="306">
        <f t="shared" si="82"/>
        <v>1041.8497440000001</v>
      </c>
      <c r="G5268" s="269">
        <v>32.520000000000003</v>
      </c>
    </row>
    <row r="5269" spans="1:7" s="268" customFormat="1">
      <c r="A5269" s="218" t="s">
        <v>8349</v>
      </c>
      <c r="B5269" s="218" t="s">
        <v>8350</v>
      </c>
      <c r="C5269" s="218"/>
      <c r="D5269" s="218"/>
      <c r="E5269" s="218" t="s">
        <v>173</v>
      </c>
      <c r="F5269" s="306">
        <f t="shared" si="82"/>
        <v>1338.1938440000001</v>
      </c>
      <c r="G5269" s="269">
        <v>41.77</v>
      </c>
    </row>
    <row r="5270" spans="1:7" s="268" customFormat="1">
      <c r="A5270" s="218" t="s">
        <v>8351</v>
      </c>
      <c r="B5270" s="218" t="s">
        <v>8352</v>
      </c>
      <c r="C5270" s="218"/>
      <c r="D5270" s="218"/>
      <c r="E5270" s="218" t="s">
        <v>173</v>
      </c>
      <c r="F5270" s="306">
        <f t="shared" si="82"/>
        <v>1189.2208639999999</v>
      </c>
      <c r="G5270" s="269">
        <v>37.119999999999997</v>
      </c>
    </row>
    <row r="5271" spans="1:7" s="268" customFormat="1">
      <c r="A5271" s="218" t="s">
        <v>8353</v>
      </c>
      <c r="B5271" s="218" t="s">
        <v>8354</v>
      </c>
      <c r="C5271" s="218"/>
      <c r="D5271" s="218"/>
      <c r="E5271" s="218" t="s">
        <v>173</v>
      </c>
      <c r="F5271" s="306">
        <f t="shared" si="82"/>
        <v>1216.4524839999999</v>
      </c>
      <c r="G5271" s="269">
        <v>37.97</v>
      </c>
    </row>
    <row r="5272" spans="1:7" s="268" customFormat="1">
      <c r="A5272" s="218" t="s">
        <v>8355</v>
      </c>
      <c r="B5272" s="218" t="s">
        <v>8356</v>
      </c>
      <c r="C5272" s="218"/>
      <c r="D5272" s="218"/>
      <c r="E5272" s="218" t="s">
        <v>173</v>
      </c>
      <c r="F5272" s="306">
        <f t="shared" si="82"/>
        <v>1972.5304039999999</v>
      </c>
      <c r="G5272" s="269">
        <v>61.57</v>
      </c>
    </row>
    <row r="5273" spans="1:7" s="268" customFormat="1">
      <c r="A5273" s="218" t="s">
        <v>8357</v>
      </c>
      <c r="B5273" s="218" t="s">
        <v>8358</v>
      </c>
      <c r="C5273" s="218"/>
      <c r="D5273" s="218"/>
      <c r="E5273" s="218" t="s">
        <v>173</v>
      </c>
      <c r="F5273" s="306">
        <f t="shared" si="82"/>
        <v>2645.9523479999998</v>
      </c>
      <c r="G5273" s="269">
        <v>82.59</v>
      </c>
    </row>
    <row r="5274" spans="1:7" s="268" customFormat="1">
      <c r="A5274" s="218" t="s">
        <v>8359</v>
      </c>
      <c r="B5274" s="218" t="s">
        <v>8360</v>
      </c>
      <c r="C5274" s="218"/>
      <c r="D5274" s="218"/>
      <c r="E5274" s="218" t="s">
        <v>173</v>
      </c>
      <c r="F5274" s="306">
        <f t="shared" si="82"/>
        <v>4015.5426480000001</v>
      </c>
      <c r="G5274" s="269">
        <v>125.34</v>
      </c>
    </row>
    <row r="5275" spans="1:7" s="268" customFormat="1">
      <c r="A5275" s="218" t="s">
        <v>8361</v>
      </c>
      <c r="B5275" s="218" t="s">
        <v>8362</v>
      </c>
      <c r="C5275" s="218"/>
      <c r="D5275" s="218"/>
      <c r="E5275" s="218" t="s">
        <v>173</v>
      </c>
      <c r="F5275" s="306">
        <f t="shared" si="82"/>
        <v>5357.9013279999999</v>
      </c>
      <c r="G5275" s="269">
        <v>167.24</v>
      </c>
    </row>
    <row r="5276" spans="1:7" s="268" customFormat="1">
      <c r="A5276" s="218" t="s">
        <v>8363</v>
      </c>
      <c r="B5276" s="218" t="s">
        <v>8364</v>
      </c>
      <c r="C5276" s="218"/>
      <c r="D5276" s="218"/>
      <c r="E5276" s="218" t="s">
        <v>173</v>
      </c>
      <c r="F5276" s="306">
        <f t="shared" si="82"/>
        <v>321.97386</v>
      </c>
      <c r="G5276" s="269">
        <v>10.050000000000001</v>
      </c>
    </row>
    <row r="5277" spans="1:7" s="268" customFormat="1">
      <c r="A5277" s="218" t="s">
        <v>8365</v>
      </c>
      <c r="B5277" s="218" t="s">
        <v>8366</v>
      </c>
      <c r="C5277" s="218"/>
      <c r="D5277" s="218"/>
      <c r="E5277" s="218" t="s">
        <v>173</v>
      </c>
      <c r="F5277" s="306">
        <f t="shared" si="82"/>
        <v>324.85720800000001</v>
      </c>
      <c r="G5277" s="269">
        <v>10.14</v>
      </c>
    </row>
    <row r="5278" spans="1:7" s="268" customFormat="1">
      <c r="A5278" s="218" t="s">
        <v>8367</v>
      </c>
      <c r="B5278" s="218" t="s">
        <v>8368</v>
      </c>
      <c r="C5278" s="218"/>
      <c r="D5278" s="218"/>
      <c r="E5278" s="218" t="s">
        <v>173</v>
      </c>
      <c r="F5278" s="306">
        <f t="shared" si="82"/>
        <v>321.012744</v>
      </c>
      <c r="G5278" s="269">
        <v>10.02</v>
      </c>
    </row>
    <row r="5279" spans="1:7" s="268" customFormat="1">
      <c r="A5279" s="218" t="s">
        <v>8369</v>
      </c>
      <c r="B5279" s="218" t="s">
        <v>8370</v>
      </c>
      <c r="C5279" s="218"/>
      <c r="D5279" s="218"/>
      <c r="E5279" s="218" t="s">
        <v>173</v>
      </c>
      <c r="F5279" s="306">
        <f t="shared" si="82"/>
        <v>306.27563200000003</v>
      </c>
      <c r="G5279" s="269">
        <v>9.56</v>
      </c>
    </row>
    <row r="5280" spans="1:7" s="268" customFormat="1">
      <c r="A5280" s="218" t="s">
        <v>8371</v>
      </c>
      <c r="B5280" s="218" t="s">
        <v>8372</v>
      </c>
      <c r="C5280" s="218"/>
      <c r="D5280" s="218"/>
      <c r="E5280" s="218" t="s">
        <v>175</v>
      </c>
      <c r="F5280" s="306">
        <f t="shared" si="82"/>
        <v>67.598491999999993</v>
      </c>
      <c r="G5280" s="269">
        <v>2.11</v>
      </c>
    </row>
    <row r="5281" spans="1:7" s="268" customFormat="1">
      <c r="A5281" s="218" t="s">
        <v>8373</v>
      </c>
      <c r="B5281" s="218" t="s">
        <v>8374</v>
      </c>
      <c r="C5281" s="218"/>
      <c r="D5281" s="218"/>
      <c r="E5281" s="218" t="s">
        <v>175</v>
      </c>
      <c r="F5281" s="306">
        <f t="shared" si="82"/>
        <v>67.598491999999993</v>
      </c>
      <c r="G5281" s="269">
        <v>2.11</v>
      </c>
    </row>
    <row r="5282" spans="1:7" s="268" customFormat="1">
      <c r="A5282" s="218" t="s">
        <v>8375</v>
      </c>
      <c r="B5282" s="218" t="s">
        <v>8376</v>
      </c>
      <c r="C5282" s="218"/>
      <c r="D5282" s="218"/>
      <c r="E5282" s="218" t="s">
        <v>175</v>
      </c>
      <c r="F5282" s="306">
        <f t="shared" si="82"/>
        <v>67.598491999999993</v>
      </c>
      <c r="G5282" s="269">
        <v>2.11</v>
      </c>
    </row>
    <row r="5283" spans="1:7" s="268" customFormat="1">
      <c r="A5283" s="218" t="s">
        <v>8377</v>
      </c>
      <c r="B5283" s="218" t="s">
        <v>8378</v>
      </c>
      <c r="C5283" s="218"/>
      <c r="D5283" s="218"/>
      <c r="E5283" s="218" t="s">
        <v>173</v>
      </c>
      <c r="F5283" s="306">
        <f t="shared" si="82"/>
        <v>1636.4601759999998</v>
      </c>
      <c r="G5283" s="269">
        <v>51.08</v>
      </c>
    </row>
    <row r="5284" spans="1:7" s="268" customFormat="1">
      <c r="A5284" s="218" t="s">
        <v>8379</v>
      </c>
      <c r="B5284" s="218" t="s">
        <v>8380</v>
      </c>
      <c r="C5284" s="218"/>
      <c r="D5284" s="218"/>
      <c r="E5284" s="218" t="s">
        <v>173</v>
      </c>
      <c r="F5284" s="306">
        <f t="shared" si="82"/>
        <v>97.072715999999986</v>
      </c>
      <c r="G5284" s="269">
        <v>3.03</v>
      </c>
    </row>
    <row r="5285" spans="1:7" s="268" customFormat="1">
      <c r="A5285" s="218" t="s">
        <v>8381</v>
      </c>
      <c r="B5285" s="218" t="s">
        <v>8382</v>
      </c>
      <c r="C5285" s="218"/>
      <c r="D5285" s="218"/>
      <c r="E5285" s="218" t="s">
        <v>173</v>
      </c>
      <c r="F5285" s="306">
        <f t="shared" si="82"/>
        <v>18.261203999999999</v>
      </c>
      <c r="G5285" s="269">
        <v>0.56999999999999995</v>
      </c>
    </row>
    <row r="5286" spans="1:7" s="268" customFormat="1">
      <c r="A5286" s="218" t="s">
        <v>8383</v>
      </c>
      <c r="B5286" s="218" t="s">
        <v>8384</v>
      </c>
      <c r="C5286" s="218"/>
      <c r="D5286" s="218"/>
      <c r="E5286" s="218" t="s">
        <v>173</v>
      </c>
      <c r="F5286" s="306">
        <f t="shared" si="82"/>
        <v>18.261203999999999</v>
      </c>
      <c r="G5286" s="269">
        <v>0.56999999999999995</v>
      </c>
    </row>
    <row r="5287" spans="1:7" s="268" customFormat="1">
      <c r="A5287" s="218" t="s">
        <v>8385</v>
      </c>
      <c r="B5287" s="218" t="s">
        <v>8386</v>
      </c>
      <c r="C5287" s="218"/>
      <c r="D5287" s="218"/>
      <c r="E5287" s="218" t="s">
        <v>173</v>
      </c>
      <c r="F5287" s="306">
        <f t="shared" si="82"/>
        <v>2.242604</v>
      </c>
      <c r="G5287" s="269">
        <v>7.0000000000000007E-2</v>
      </c>
    </row>
    <row r="5288" spans="1:7" s="268" customFormat="1">
      <c r="A5288" s="218" t="s">
        <v>8387</v>
      </c>
      <c r="B5288" s="218" t="s">
        <v>8388</v>
      </c>
      <c r="C5288" s="218"/>
      <c r="D5288" s="218"/>
      <c r="E5288" s="218" t="s">
        <v>173</v>
      </c>
      <c r="F5288" s="306">
        <f t="shared" si="82"/>
        <v>2.242604</v>
      </c>
      <c r="G5288" s="269">
        <v>7.0000000000000007E-2</v>
      </c>
    </row>
    <row r="5289" spans="1:7" s="268" customFormat="1">
      <c r="A5289" s="218" t="s">
        <v>8389</v>
      </c>
      <c r="B5289" s="218" t="s">
        <v>8390</v>
      </c>
      <c r="C5289" s="218"/>
      <c r="D5289" s="218"/>
      <c r="E5289" s="218" t="s">
        <v>173</v>
      </c>
      <c r="F5289" s="306">
        <f t="shared" si="82"/>
        <v>10.572276</v>
      </c>
      <c r="G5289" s="269">
        <v>0.33</v>
      </c>
    </row>
    <row r="5290" spans="1:7" s="268" customFormat="1">
      <c r="A5290" s="218" t="s">
        <v>8391</v>
      </c>
      <c r="B5290" s="218" t="s">
        <v>8392</v>
      </c>
      <c r="C5290" s="218"/>
      <c r="D5290" s="218"/>
      <c r="E5290" s="218" t="s">
        <v>173</v>
      </c>
      <c r="F5290" s="306">
        <f t="shared" si="82"/>
        <v>18.261203999999999</v>
      </c>
      <c r="G5290" s="269">
        <v>0.56999999999999995</v>
      </c>
    </row>
    <row r="5291" spans="1:7" s="268" customFormat="1">
      <c r="A5291" s="218" t="s">
        <v>8393</v>
      </c>
      <c r="B5291" s="218" t="s">
        <v>8394</v>
      </c>
      <c r="C5291" s="218"/>
      <c r="D5291" s="218"/>
      <c r="E5291" s="218" t="s">
        <v>173</v>
      </c>
      <c r="F5291" s="306">
        <f t="shared" si="82"/>
        <v>108.92648</v>
      </c>
      <c r="G5291" s="269">
        <v>3.4</v>
      </c>
    </row>
    <row r="5292" spans="1:7" s="268" customFormat="1">
      <c r="A5292" s="218" t="s">
        <v>8395</v>
      </c>
      <c r="B5292" s="218" t="s">
        <v>8396</v>
      </c>
      <c r="C5292" s="218"/>
      <c r="D5292" s="218"/>
      <c r="E5292" s="218" t="s">
        <v>173</v>
      </c>
      <c r="F5292" s="306">
        <f t="shared" si="82"/>
        <v>121.42098799999999</v>
      </c>
      <c r="G5292" s="269">
        <v>3.79</v>
      </c>
    </row>
    <row r="5293" spans="1:7" s="268" customFormat="1">
      <c r="A5293" s="218" t="s">
        <v>8397</v>
      </c>
      <c r="B5293" s="218" t="s">
        <v>8398</v>
      </c>
      <c r="C5293" s="218"/>
      <c r="D5293" s="218"/>
      <c r="E5293" s="218" t="s">
        <v>173</v>
      </c>
      <c r="F5293" s="306">
        <f t="shared" si="82"/>
        <v>316.84790800000002</v>
      </c>
      <c r="G5293" s="269">
        <v>9.89</v>
      </c>
    </row>
    <row r="5294" spans="1:7" s="268" customFormat="1">
      <c r="A5294" s="218" t="s">
        <v>8399</v>
      </c>
      <c r="B5294" s="218" t="s">
        <v>8400</v>
      </c>
      <c r="C5294" s="218"/>
      <c r="D5294" s="218"/>
      <c r="E5294" s="218" t="s">
        <v>175</v>
      </c>
      <c r="F5294" s="306">
        <f t="shared" si="82"/>
        <v>57.026215999999998</v>
      </c>
      <c r="G5294" s="269">
        <v>1.78</v>
      </c>
    </row>
    <row r="5295" spans="1:7" s="268" customFormat="1">
      <c r="A5295" s="218" t="s">
        <v>8401</v>
      </c>
      <c r="B5295" s="218" t="s">
        <v>8402</v>
      </c>
      <c r="C5295" s="218"/>
      <c r="D5295" s="218"/>
      <c r="E5295" s="218" t="s">
        <v>175</v>
      </c>
      <c r="F5295" s="306">
        <f t="shared" si="82"/>
        <v>57.026215999999998</v>
      </c>
      <c r="G5295" s="269">
        <v>1.78</v>
      </c>
    </row>
    <row r="5296" spans="1:7" s="268" customFormat="1">
      <c r="A5296" s="218" t="s">
        <v>8403</v>
      </c>
      <c r="B5296" s="218" t="s">
        <v>8404</v>
      </c>
      <c r="C5296" s="218"/>
      <c r="D5296" s="218"/>
      <c r="E5296" s="218" t="s">
        <v>175</v>
      </c>
      <c r="F5296" s="306">
        <f t="shared" si="82"/>
        <v>57.026215999999998</v>
      </c>
      <c r="G5296" s="269">
        <v>1.78</v>
      </c>
    </row>
    <row r="5297" spans="1:7" s="268" customFormat="1">
      <c r="A5297" s="218" t="s">
        <v>8405</v>
      </c>
      <c r="B5297" s="218" t="s">
        <v>8406</v>
      </c>
      <c r="C5297" s="218"/>
      <c r="D5297" s="218"/>
      <c r="E5297" s="218" t="s">
        <v>175</v>
      </c>
      <c r="F5297" s="306">
        <f t="shared" si="82"/>
        <v>57.026215999999998</v>
      </c>
      <c r="G5297" s="269">
        <v>1.78</v>
      </c>
    </row>
    <row r="5298" spans="1:7" s="268" customFormat="1">
      <c r="A5298" s="218" t="s">
        <v>8407</v>
      </c>
      <c r="B5298" s="218" t="s">
        <v>8408</v>
      </c>
      <c r="C5298" s="218"/>
      <c r="D5298" s="218"/>
      <c r="E5298" s="218" t="s">
        <v>175</v>
      </c>
      <c r="F5298" s="306">
        <f t="shared" si="82"/>
        <v>57.026215999999998</v>
      </c>
      <c r="G5298" s="269">
        <v>1.78</v>
      </c>
    </row>
    <row r="5299" spans="1:7" s="268" customFormat="1">
      <c r="A5299" s="218" t="s">
        <v>8409</v>
      </c>
      <c r="B5299" s="218" t="s">
        <v>8410</v>
      </c>
      <c r="C5299" s="218"/>
      <c r="D5299" s="218"/>
      <c r="E5299" s="218" t="s">
        <v>175</v>
      </c>
      <c r="F5299" s="306">
        <f t="shared" si="82"/>
        <v>57.026215999999998</v>
      </c>
      <c r="G5299" s="269">
        <v>1.78</v>
      </c>
    </row>
    <row r="5300" spans="1:7" s="268" customFormat="1">
      <c r="A5300" s="218" t="s">
        <v>8411</v>
      </c>
      <c r="B5300" s="218" t="s">
        <v>8412</v>
      </c>
      <c r="C5300" s="218"/>
      <c r="D5300" s="218"/>
      <c r="E5300" s="218" t="s">
        <v>175</v>
      </c>
      <c r="F5300" s="306">
        <f t="shared" si="82"/>
        <v>57.026215999999998</v>
      </c>
      <c r="G5300" s="269">
        <v>1.78</v>
      </c>
    </row>
    <row r="5301" spans="1:7" s="268" customFormat="1">
      <c r="A5301" s="218" t="s">
        <v>8413</v>
      </c>
      <c r="B5301" s="218" t="s">
        <v>8414</v>
      </c>
      <c r="C5301" s="218"/>
      <c r="D5301" s="218"/>
      <c r="E5301" s="218" t="s">
        <v>175</v>
      </c>
      <c r="F5301" s="306">
        <f t="shared" si="82"/>
        <v>57.026215999999998</v>
      </c>
      <c r="G5301" s="269">
        <v>1.78</v>
      </c>
    </row>
    <row r="5302" spans="1:7" s="268" customFormat="1">
      <c r="A5302" s="218" t="s">
        <v>8415</v>
      </c>
      <c r="B5302" s="218" t="s">
        <v>8416</v>
      </c>
      <c r="C5302" s="218"/>
      <c r="D5302" s="218"/>
      <c r="E5302" s="218" t="s">
        <v>175</v>
      </c>
      <c r="F5302" s="306">
        <f t="shared" si="82"/>
        <v>57.026215999999998</v>
      </c>
      <c r="G5302" s="269">
        <v>1.78</v>
      </c>
    </row>
    <row r="5303" spans="1:7" s="268" customFormat="1">
      <c r="A5303" s="218" t="s">
        <v>8417</v>
      </c>
      <c r="B5303" s="218" t="s">
        <v>8418</v>
      </c>
      <c r="C5303" s="218"/>
      <c r="D5303" s="218"/>
      <c r="E5303" s="218" t="s">
        <v>175</v>
      </c>
      <c r="F5303" s="306">
        <f t="shared" si="82"/>
        <v>57.026215999999998</v>
      </c>
      <c r="G5303" s="269">
        <v>1.78</v>
      </c>
    </row>
    <row r="5304" spans="1:7" s="268" customFormat="1">
      <c r="A5304" s="218" t="s">
        <v>8419</v>
      </c>
      <c r="B5304" s="218" t="s">
        <v>8420</v>
      </c>
      <c r="C5304" s="218"/>
      <c r="D5304" s="218"/>
      <c r="E5304" s="218" t="s">
        <v>173</v>
      </c>
      <c r="F5304" s="306">
        <f t="shared" si="82"/>
        <v>18.261203999999999</v>
      </c>
      <c r="G5304" s="269">
        <v>0.56999999999999995</v>
      </c>
    </row>
    <row r="5305" spans="1:7" s="268" customFormat="1">
      <c r="A5305" s="218" t="s">
        <v>8421</v>
      </c>
      <c r="B5305" s="218" t="s">
        <v>8422</v>
      </c>
      <c r="C5305" s="218"/>
      <c r="D5305" s="218"/>
      <c r="E5305" s="218" t="s">
        <v>173</v>
      </c>
      <c r="F5305" s="306">
        <f t="shared" si="82"/>
        <v>3.524092</v>
      </c>
      <c r="G5305" s="269">
        <v>0.11</v>
      </c>
    </row>
    <row r="5306" spans="1:7" s="268" customFormat="1">
      <c r="A5306" s="218" t="s">
        <v>8423</v>
      </c>
      <c r="B5306" s="218" t="s">
        <v>8424</v>
      </c>
      <c r="C5306" s="218"/>
      <c r="D5306" s="218"/>
      <c r="E5306" s="218" t="s">
        <v>173</v>
      </c>
      <c r="F5306" s="306">
        <f t="shared" si="82"/>
        <v>3.524092</v>
      </c>
      <c r="G5306" s="269">
        <v>0.11</v>
      </c>
    </row>
    <row r="5307" spans="1:7" s="268" customFormat="1">
      <c r="A5307" s="218" t="s">
        <v>8425</v>
      </c>
      <c r="B5307" s="218" t="s">
        <v>8426</v>
      </c>
      <c r="C5307" s="218"/>
      <c r="D5307" s="218"/>
      <c r="E5307" s="218" t="s">
        <v>173</v>
      </c>
      <c r="F5307" s="306">
        <f t="shared" si="82"/>
        <v>7.6889279999999998</v>
      </c>
      <c r="G5307" s="269">
        <v>0.24</v>
      </c>
    </row>
    <row r="5308" spans="1:7" s="268" customFormat="1">
      <c r="A5308" s="218" t="s">
        <v>8427</v>
      </c>
      <c r="B5308" s="218" t="s">
        <v>8428</v>
      </c>
      <c r="C5308" s="218"/>
      <c r="D5308" s="218"/>
      <c r="E5308" s="218" t="s">
        <v>173</v>
      </c>
      <c r="F5308" s="306">
        <f t="shared" si="82"/>
        <v>1903.0096799999999</v>
      </c>
      <c r="G5308" s="269">
        <v>59.4</v>
      </c>
    </row>
    <row r="5309" spans="1:7" s="268" customFormat="1">
      <c r="A5309" s="218" t="s">
        <v>8429</v>
      </c>
      <c r="B5309" s="218" t="s">
        <v>8430</v>
      </c>
      <c r="C5309" s="218"/>
      <c r="D5309" s="218"/>
      <c r="E5309" s="218" t="s">
        <v>173</v>
      </c>
      <c r="F5309" s="306">
        <f t="shared" si="82"/>
        <v>4544.4768199999999</v>
      </c>
      <c r="G5309" s="269">
        <v>141.85</v>
      </c>
    </row>
    <row r="5310" spans="1:7" s="268" customFormat="1">
      <c r="A5310" s="218" t="s">
        <v>8431</v>
      </c>
      <c r="B5310" s="218" t="s">
        <v>8432</v>
      </c>
      <c r="C5310" s="218"/>
      <c r="D5310" s="218"/>
      <c r="E5310" s="218" t="s">
        <v>173</v>
      </c>
      <c r="F5310" s="306">
        <f t="shared" si="82"/>
        <v>2843.3015</v>
      </c>
      <c r="G5310" s="269">
        <v>88.75</v>
      </c>
    </row>
    <row r="5311" spans="1:7" s="268" customFormat="1">
      <c r="A5311" s="218" t="s">
        <v>8433</v>
      </c>
      <c r="B5311" s="218" t="s">
        <v>8434</v>
      </c>
      <c r="C5311" s="218"/>
      <c r="D5311" s="218"/>
      <c r="E5311" s="218" t="s">
        <v>173</v>
      </c>
      <c r="F5311" s="306">
        <f t="shared" si="82"/>
        <v>18.261203999999999</v>
      </c>
      <c r="G5311" s="269">
        <v>0.56999999999999995</v>
      </c>
    </row>
    <row r="5312" spans="1:7" s="268" customFormat="1">
      <c r="A5312" s="218" t="s">
        <v>8435</v>
      </c>
      <c r="B5312" s="218" t="s">
        <v>8436</v>
      </c>
      <c r="C5312" s="218"/>
      <c r="D5312" s="218"/>
      <c r="E5312" s="218" t="s">
        <v>173</v>
      </c>
      <c r="F5312" s="306">
        <f t="shared" si="82"/>
        <v>29.153852000000001</v>
      </c>
      <c r="G5312" s="269">
        <v>0.91</v>
      </c>
    </row>
    <row r="5313" spans="1:7" s="268" customFormat="1">
      <c r="A5313" s="218" t="s">
        <v>8437</v>
      </c>
      <c r="B5313" s="218" t="s">
        <v>8438</v>
      </c>
      <c r="C5313" s="218"/>
      <c r="D5313" s="218"/>
      <c r="E5313" s="218" t="s">
        <v>173</v>
      </c>
      <c r="F5313" s="306">
        <f t="shared" si="82"/>
        <v>2.242604</v>
      </c>
      <c r="G5313" s="269">
        <v>7.0000000000000007E-2</v>
      </c>
    </row>
    <row r="5314" spans="1:7" s="268" customFormat="1">
      <c r="A5314" s="218" t="s">
        <v>8439</v>
      </c>
      <c r="B5314" s="218" t="s">
        <v>8440</v>
      </c>
      <c r="C5314" s="218"/>
      <c r="D5314" s="218"/>
      <c r="E5314" s="218" t="s">
        <v>173</v>
      </c>
      <c r="F5314" s="306">
        <f t="shared" si="82"/>
        <v>2.242604</v>
      </c>
      <c r="G5314" s="269">
        <v>7.0000000000000007E-2</v>
      </c>
    </row>
    <row r="5315" spans="1:7" s="268" customFormat="1">
      <c r="A5315" s="218" t="s">
        <v>8441</v>
      </c>
      <c r="B5315" s="218" t="s">
        <v>8442</v>
      </c>
      <c r="C5315" s="218"/>
      <c r="D5315" s="218"/>
      <c r="E5315" s="218" t="s">
        <v>173</v>
      </c>
      <c r="F5315" s="306">
        <f t="shared" si="82"/>
        <v>6.4074400000000002</v>
      </c>
      <c r="G5315" s="269">
        <v>0.2</v>
      </c>
    </row>
    <row r="5316" spans="1:7" s="268" customFormat="1">
      <c r="A5316" s="218" t="s">
        <v>8443</v>
      </c>
      <c r="B5316" s="218" t="s">
        <v>8444</v>
      </c>
      <c r="C5316" s="218"/>
      <c r="D5316" s="218"/>
      <c r="E5316" s="218" t="s">
        <v>173</v>
      </c>
      <c r="F5316" s="306">
        <f t="shared" si="82"/>
        <v>205.67882399999999</v>
      </c>
      <c r="G5316" s="269">
        <v>6.42</v>
      </c>
    </row>
    <row r="5317" spans="1:7" s="268" customFormat="1">
      <c r="A5317" s="218" t="s">
        <v>8445</v>
      </c>
      <c r="B5317" s="218" t="s">
        <v>8446</v>
      </c>
      <c r="C5317" s="218"/>
      <c r="D5317" s="218"/>
      <c r="E5317" s="218" t="s">
        <v>173</v>
      </c>
      <c r="F5317" s="306">
        <f t="shared" si="82"/>
        <v>498.49883199999999</v>
      </c>
      <c r="G5317" s="269">
        <v>15.56</v>
      </c>
    </row>
    <row r="5318" spans="1:7" s="268" customFormat="1">
      <c r="A5318" s="218" t="s">
        <v>8447</v>
      </c>
      <c r="B5318" s="218" t="s">
        <v>8448</v>
      </c>
      <c r="C5318" s="218"/>
      <c r="D5318" s="218"/>
      <c r="E5318" s="218" t="s">
        <v>173</v>
      </c>
      <c r="F5318" s="306">
        <f t="shared" si="82"/>
        <v>1194.6671879999999</v>
      </c>
      <c r="G5318" s="269">
        <v>37.29</v>
      </c>
    </row>
    <row r="5319" spans="1:7" s="268" customFormat="1">
      <c r="A5319" s="218" t="s">
        <v>8449</v>
      </c>
      <c r="B5319" s="218" t="s">
        <v>8450</v>
      </c>
      <c r="C5319" s="218"/>
      <c r="D5319" s="218"/>
      <c r="E5319" s="218" t="s">
        <v>175</v>
      </c>
      <c r="F5319" s="306">
        <f t="shared" ref="F5319:F5382" si="83">G5319*$G$2</f>
        <v>100.27643599999999</v>
      </c>
      <c r="G5319" s="269">
        <v>3.13</v>
      </c>
    </row>
    <row r="5320" spans="1:7" s="268" customFormat="1">
      <c r="A5320" s="218" t="s">
        <v>8451</v>
      </c>
      <c r="B5320" s="218" t="s">
        <v>8452</v>
      </c>
      <c r="C5320" s="218"/>
      <c r="D5320" s="218"/>
      <c r="E5320" s="218" t="s">
        <v>175</v>
      </c>
      <c r="F5320" s="306">
        <f t="shared" si="83"/>
        <v>183.57315600000001</v>
      </c>
      <c r="G5320" s="269">
        <v>5.73</v>
      </c>
    </row>
    <row r="5321" spans="1:7" s="268" customFormat="1">
      <c r="A5321" s="218" t="s">
        <v>8453</v>
      </c>
      <c r="B5321" s="218" t="s">
        <v>8454</v>
      </c>
      <c r="C5321" s="218"/>
      <c r="D5321" s="218"/>
      <c r="E5321" s="218" t="s">
        <v>175</v>
      </c>
      <c r="F5321" s="306">
        <f t="shared" si="83"/>
        <v>433.14294399999994</v>
      </c>
      <c r="G5321" s="269">
        <v>13.52</v>
      </c>
    </row>
    <row r="5322" spans="1:7" s="268" customFormat="1">
      <c r="A5322" s="218" t="s">
        <v>8455</v>
      </c>
      <c r="B5322" s="218" t="s">
        <v>8456</v>
      </c>
      <c r="C5322" s="218"/>
      <c r="D5322" s="218"/>
      <c r="E5322" s="218" t="s">
        <v>175</v>
      </c>
      <c r="F5322" s="306">
        <f t="shared" si="83"/>
        <v>433.14294399999994</v>
      </c>
      <c r="G5322" s="269">
        <v>13.52</v>
      </c>
    </row>
    <row r="5323" spans="1:7" s="268" customFormat="1">
      <c r="A5323" s="218" t="s">
        <v>8457</v>
      </c>
      <c r="B5323" s="218" t="s">
        <v>8458</v>
      </c>
      <c r="C5323" s="218"/>
      <c r="D5323" s="218"/>
      <c r="E5323" s="218" t="s">
        <v>175</v>
      </c>
      <c r="F5323" s="306">
        <f t="shared" si="83"/>
        <v>200.23249999999999</v>
      </c>
      <c r="G5323" s="269">
        <v>6.25</v>
      </c>
    </row>
    <row r="5324" spans="1:7" s="268" customFormat="1">
      <c r="A5324" s="218" t="s">
        <v>8459</v>
      </c>
      <c r="B5324" s="218" t="s">
        <v>8460</v>
      </c>
      <c r="C5324" s="218"/>
      <c r="D5324" s="218"/>
      <c r="E5324" s="218" t="s">
        <v>175</v>
      </c>
      <c r="F5324" s="306">
        <f t="shared" si="83"/>
        <v>190.30096800000001</v>
      </c>
      <c r="G5324" s="269">
        <v>5.94</v>
      </c>
    </row>
    <row r="5325" spans="1:7" s="268" customFormat="1">
      <c r="A5325" s="218" t="s">
        <v>8461</v>
      </c>
      <c r="B5325" s="218" t="s">
        <v>8462</v>
      </c>
      <c r="C5325" s="218"/>
      <c r="D5325" s="218"/>
      <c r="E5325" s="218" t="s">
        <v>175</v>
      </c>
      <c r="F5325" s="306">
        <f t="shared" si="83"/>
        <v>200.23249999999999</v>
      </c>
      <c r="G5325" s="269">
        <v>6.25</v>
      </c>
    </row>
    <row r="5326" spans="1:7" s="268" customFormat="1">
      <c r="A5326" s="218" t="s">
        <v>8463</v>
      </c>
      <c r="B5326" s="218" t="s">
        <v>8464</v>
      </c>
      <c r="C5326" s="218"/>
      <c r="D5326" s="218"/>
      <c r="E5326" s="218" t="s">
        <v>175</v>
      </c>
      <c r="F5326" s="306">
        <f t="shared" si="83"/>
        <v>90.985647999999998</v>
      </c>
      <c r="G5326" s="269">
        <v>2.84</v>
      </c>
    </row>
    <row r="5327" spans="1:7" s="268" customFormat="1">
      <c r="A5327" s="218" t="s">
        <v>8465</v>
      </c>
      <c r="B5327" s="218" t="s">
        <v>8466</v>
      </c>
      <c r="C5327" s="218"/>
      <c r="D5327" s="218"/>
      <c r="E5327" s="218" t="s">
        <v>173</v>
      </c>
      <c r="F5327" s="306">
        <f t="shared" si="83"/>
        <v>153.13781600000002</v>
      </c>
      <c r="G5327" s="269">
        <v>4.78</v>
      </c>
    </row>
    <row r="5328" spans="1:7" s="268" customFormat="1">
      <c r="A5328" s="218" t="s">
        <v>8467</v>
      </c>
      <c r="B5328" s="218" t="s">
        <v>8468</v>
      </c>
      <c r="C5328" s="218"/>
      <c r="D5328" s="218"/>
      <c r="E5328" s="218" t="s">
        <v>173</v>
      </c>
      <c r="F5328" s="306">
        <f t="shared" si="83"/>
        <v>76.248535999999987</v>
      </c>
      <c r="G5328" s="269">
        <v>2.38</v>
      </c>
    </row>
    <row r="5329" spans="1:7" s="268" customFormat="1">
      <c r="A5329" s="218" t="s">
        <v>8469</v>
      </c>
      <c r="B5329" s="218" t="s">
        <v>8470</v>
      </c>
      <c r="C5329" s="218"/>
      <c r="D5329" s="218"/>
      <c r="E5329" s="218" t="s">
        <v>173</v>
      </c>
      <c r="F5329" s="306">
        <f t="shared" si="83"/>
        <v>87.461556000000002</v>
      </c>
      <c r="G5329" s="269">
        <v>2.73</v>
      </c>
    </row>
    <row r="5330" spans="1:7" s="268" customFormat="1">
      <c r="A5330" s="218" t="s">
        <v>8471</v>
      </c>
      <c r="B5330" s="218" t="s">
        <v>8472</v>
      </c>
      <c r="C5330" s="218"/>
      <c r="D5330" s="218"/>
      <c r="E5330" s="218" t="s">
        <v>173</v>
      </c>
      <c r="F5330" s="306">
        <f t="shared" si="83"/>
        <v>433.14294399999994</v>
      </c>
      <c r="G5330" s="269">
        <v>13.52</v>
      </c>
    </row>
    <row r="5331" spans="1:7" s="268" customFormat="1">
      <c r="A5331" s="218" t="s">
        <v>8473</v>
      </c>
      <c r="B5331" s="218" t="s">
        <v>8474</v>
      </c>
      <c r="C5331" s="218"/>
      <c r="D5331" s="218"/>
      <c r="E5331" s="218" t="s">
        <v>173</v>
      </c>
      <c r="F5331" s="306">
        <f t="shared" si="83"/>
        <v>153.13781600000002</v>
      </c>
      <c r="G5331" s="269">
        <v>4.78</v>
      </c>
    </row>
    <row r="5332" spans="1:7" s="268" customFormat="1">
      <c r="A5332" s="218" t="s">
        <v>8475</v>
      </c>
      <c r="B5332" s="218" t="s">
        <v>8476</v>
      </c>
      <c r="C5332" s="218"/>
      <c r="D5332" s="218"/>
      <c r="E5332" s="218" t="s">
        <v>173</v>
      </c>
      <c r="F5332" s="306">
        <f t="shared" si="83"/>
        <v>153.13781600000002</v>
      </c>
      <c r="G5332" s="269">
        <v>4.78</v>
      </c>
    </row>
    <row r="5333" spans="1:7" s="268" customFormat="1">
      <c r="A5333" s="218" t="s">
        <v>8477</v>
      </c>
      <c r="B5333" s="218" t="s">
        <v>8478</v>
      </c>
      <c r="C5333" s="218"/>
      <c r="D5333" s="218"/>
      <c r="E5333" s="218" t="s">
        <v>173</v>
      </c>
      <c r="F5333" s="306">
        <f t="shared" si="83"/>
        <v>168.1953</v>
      </c>
      <c r="G5333" s="269">
        <v>5.25</v>
      </c>
    </row>
    <row r="5334" spans="1:7" s="268" customFormat="1">
      <c r="A5334" s="218" t="s">
        <v>8479</v>
      </c>
      <c r="B5334" s="218" t="s">
        <v>8480</v>
      </c>
      <c r="C5334" s="218"/>
      <c r="D5334" s="218"/>
      <c r="E5334" s="218" t="s">
        <v>173</v>
      </c>
      <c r="F5334" s="306">
        <f t="shared" si="83"/>
        <v>235.793792</v>
      </c>
      <c r="G5334" s="269">
        <v>7.36</v>
      </c>
    </row>
    <row r="5335" spans="1:7" s="268" customFormat="1">
      <c r="A5335" s="218" t="s">
        <v>8481</v>
      </c>
      <c r="B5335" s="218" t="s">
        <v>8482</v>
      </c>
      <c r="C5335" s="218"/>
      <c r="D5335" s="218"/>
      <c r="E5335" s="218" t="s">
        <v>175</v>
      </c>
      <c r="F5335" s="306">
        <f t="shared" si="83"/>
        <v>119.498756</v>
      </c>
      <c r="G5335" s="269">
        <v>3.73</v>
      </c>
    </row>
    <row r="5336" spans="1:7" s="268" customFormat="1">
      <c r="A5336" s="218" t="s">
        <v>8483</v>
      </c>
      <c r="B5336" s="218" t="s">
        <v>8484</v>
      </c>
      <c r="C5336" s="218"/>
      <c r="D5336" s="218"/>
      <c r="E5336" s="218" t="s">
        <v>175</v>
      </c>
      <c r="F5336" s="306">
        <f t="shared" si="83"/>
        <v>129.43028799999999</v>
      </c>
      <c r="G5336" s="269">
        <v>4.04</v>
      </c>
    </row>
    <row r="5337" spans="1:7" s="268" customFormat="1">
      <c r="A5337" s="218" t="s">
        <v>8485</v>
      </c>
      <c r="B5337" s="218" t="s">
        <v>8486</v>
      </c>
      <c r="C5337" s="218"/>
      <c r="D5337" s="218"/>
      <c r="E5337" s="218" t="s">
        <v>175</v>
      </c>
      <c r="F5337" s="306">
        <f t="shared" si="83"/>
        <v>406.55206799999996</v>
      </c>
      <c r="G5337" s="269">
        <v>12.69</v>
      </c>
    </row>
    <row r="5338" spans="1:7" s="268" customFormat="1">
      <c r="A5338" s="218" t="s">
        <v>8487</v>
      </c>
      <c r="B5338" s="218" t="s">
        <v>8488</v>
      </c>
      <c r="C5338" s="218"/>
      <c r="D5338" s="218"/>
      <c r="E5338" s="218" t="s">
        <v>175</v>
      </c>
      <c r="F5338" s="306">
        <f t="shared" si="83"/>
        <v>406.55206799999996</v>
      </c>
      <c r="G5338" s="269">
        <v>12.69</v>
      </c>
    </row>
    <row r="5339" spans="1:7" s="268" customFormat="1">
      <c r="A5339" s="218" t="s">
        <v>8489</v>
      </c>
      <c r="B5339" s="218" t="s">
        <v>8490</v>
      </c>
      <c r="C5339" s="218"/>
      <c r="D5339" s="218"/>
      <c r="E5339" s="218" t="s">
        <v>175</v>
      </c>
      <c r="F5339" s="306">
        <f t="shared" si="83"/>
        <v>119.498756</v>
      </c>
      <c r="G5339" s="269">
        <v>3.73</v>
      </c>
    </row>
    <row r="5340" spans="1:7" s="268" customFormat="1">
      <c r="A5340" s="218" t="s">
        <v>8491</v>
      </c>
      <c r="B5340" s="218" t="s">
        <v>8492</v>
      </c>
      <c r="C5340" s="218"/>
      <c r="D5340" s="218"/>
      <c r="E5340" s="218" t="s">
        <v>175</v>
      </c>
      <c r="F5340" s="306">
        <f t="shared" si="83"/>
        <v>170.437904</v>
      </c>
      <c r="G5340" s="269">
        <v>5.32</v>
      </c>
    </row>
    <row r="5341" spans="1:7" s="268" customFormat="1">
      <c r="A5341" s="218" t="s">
        <v>8493</v>
      </c>
      <c r="B5341" s="218" t="s">
        <v>8494</v>
      </c>
      <c r="C5341" s="218"/>
      <c r="D5341" s="218"/>
      <c r="E5341" s="218" t="s">
        <v>175</v>
      </c>
      <c r="F5341" s="306">
        <f t="shared" si="83"/>
        <v>170.437904</v>
      </c>
      <c r="G5341" s="269">
        <v>5.32</v>
      </c>
    </row>
    <row r="5342" spans="1:7" s="268" customFormat="1">
      <c r="A5342" s="218" t="s">
        <v>8495</v>
      </c>
      <c r="B5342" s="218" t="s">
        <v>8496</v>
      </c>
      <c r="C5342" s="218"/>
      <c r="D5342" s="218"/>
      <c r="E5342" s="218" t="s">
        <v>173</v>
      </c>
      <c r="F5342" s="306">
        <f t="shared" si="83"/>
        <v>254.69574</v>
      </c>
      <c r="G5342" s="269">
        <v>7.95</v>
      </c>
    </row>
    <row r="5343" spans="1:7" s="268" customFormat="1">
      <c r="A5343" s="218" t="s">
        <v>8497</v>
      </c>
      <c r="B5343" s="218" t="s">
        <v>8498</v>
      </c>
      <c r="C5343" s="218"/>
      <c r="D5343" s="218"/>
      <c r="E5343" s="218" t="s">
        <v>175</v>
      </c>
      <c r="F5343" s="306">
        <f t="shared" si="83"/>
        <v>102.51904</v>
      </c>
      <c r="G5343" s="269">
        <v>3.2</v>
      </c>
    </row>
    <row r="5344" spans="1:7" s="268" customFormat="1">
      <c r="A5344" s="218" t="s">
        <v>8499</v>
      </c>
      <c r="B5344" s="218" t="s">
        <v>8500</v>
      </c>
      <c r="C5344" s="218"/>
      <c r="D5344" s="218"/>
      <c r="E5344" s="218" t="s">
        <v>175</v>
      </c>
      <c r="F5344" s="306">
        <f t="shared" si="83"/>
        <v>102.51904</v>
      </c>
      <c r="G5344" s="269">
        <v>3.2</v>
      </c>
    </row>
    <row r="5345" spans="1:7" s="268" customFormat="1">
      <c r="A5345" s="218" t="s">
        <v>8501</v>
      </c>
      <c r="B5345" s="218" t="s">
        <v>8502</v>
      </c>
      <c r="C5345" s="218"/>
      <c r="D5345" s="218"/>
      <c r="E5345" s="218" t="s">
        <v>175</v>
      </c>
      <c r="F5345" s="306">
        <f t="shared" si="83"/>
        <v>170.437904</v>
      </c>
      <c r="G5345" s="269">
        <v>5.32</v>
      </c>
    </row>
    <row r="5346" spans="1:7" s="268" customFormat="1">
      <c r="A5346" s="218" t="s">
        <v>8503</v>
      </c>
      <c r="B5346" s="218" t="s">
        <v>8504</v>
      </c>
      <c r="C5346" s="218"/>
      <c r="D5346" s="218"/>
      <c r="E5346" s="218" t="s">
        <v>173</v>
      </c>
      <c r="F5346" s="306">
        <f t="shared" si="83"/>
        <v>254.69574</v>
      </c>
      <c r="G5346" s="269">
        <v>7.95</v>
      </c>
    </row>
    <row r="5347" spans="1:7" s="268" customFormat="1">
      <c r="A5347" s="218" t="s">
        <v>8505</v>
      </c>
      <c r="B5347" s="218" t="s">
        <v>8506</v>
      </c>
      <c r="C5347" s="218"/>
      <c r="D5347" s="218"/>
      <c r="E5347" s="218" t="s">
        <v>173</v>
      </c>
      <c r="F5347" s="306">
        <f t="shared" si="83"/>
        <v>495.61548399999998</v>
      </c>
      <c r="G5347" s="269">
        <v>15.47</v>
      </c>
    </row>
    <row r="5348" spans="1:7" s="268" customFormat="1">
      <c r="A5348" s="218" t="s">
        <v>8507</v>
      </c>
      <c r="B5348" s="218" t="s">
        <v>8508</v>
      </c>
      <c r="C5348" s="218"/>
      <c r="D5348" s="218"/>
      <c r="E5348" s="218" t="s">
        <v>175</v>
      </c>
      <c r="F5348" s="306">
        <f t="shared" si="83"/>
        <v>344.07952799999998</v>
      </c>
      <c r="G5348" s="269">
        <v>10.74</v>
      </c>
    </row>
    <row r="5349" spans="1:7" s="268" customFormat="1">
      <c r="A5349" s="218" t="s">
        <v>8509</v>
      </c>
      <c r="B5349" s="218" t="s">
        <v>8510</v>
      </c>
      <c r="C5349" s="218"/>
      <c r="D5349" s="218"/>
      <c r="E5349" s="218" t="s">
        <v>175</v>
      </c>
      <c r="F5349" s="306">
        <f t="shared" si="83"/>
        <v>91.626391999999996</v>
      </c>
      <c r="G5349" s="269">
        <v>2.86</v>
      </c>
    </row>
    <row r="5350" spans="1:7" s="268" customFormat="1">
      <c r="A5350" s="218" t="s">
        <v>8511</v>
      </c>
      <c r="B5350" s="218" t="s">
        <v>8512</v>
      </c>
      <c r="C5350" s="218"/>
      <c r="D5350" s="218"/>
      <c r="E5350" s="218" t="s">
        <v>175</v>
      </c>
      <c r="F5350" s="306">
        <f t="shared" si="83"/>
        <v>238.03639599999997</v>
      </c>
      <c r="G5350" s="269">
        <v>7.43</v>
      </c>
    </row>
    <row r="5351" spans="1:7" s="268" customFormat="1">
      <c r="A5351" s="218" t="s">
        <v>8513</v>
      </c>
      <c r="B5351" s="218" t="s">
        <v>8514</v>
      </c>
      <c r="C5351" s="218"/>
      <c r="D5351" s="218"/>
      <c r="E5351" s="218" t="s">
        <v>175</v>
      </c>
      <c r="F5351" s="306">
        <f t="shared" si="83"/>
        <v>91.626391999999996</v>
      </c>
      <c r="G5351" s="269">
        <v>2.86</v>
      </c>
    </row>
    <row r="5352" spans="1:7" s="268" customFormat="1">
      <c r="A5352" s="218" t="s">
        <v>8515</v>
      </c>
      <c r="B5352" s="218" t="s">
        <v>8516</v>
      </c>
      <c r="C5352" s="218"/>
      <c r="D5352" s="218"/>
      <c r="E5352" s="218" t="s">
        <v>175</v>
      </c>
      <c r="F5352" s="306">
        <f t="shared" si="83"/>
        <v>177.80645999999999</v>
      </c>
      <c r="G5352" s="269">
        <v>5.55</v>
      </c>
    </row>
    <row r="5353" spans="1:7" s="268" customFormat="1">
      <c r="A5353" s="218" t="s">
        <v>8517</v>
      </c>
      <c r="B5353" s="218" t="s">
        <v>8518</v>
      </c>
      <c r="C5353" s="218"/>
      <c r="D5353" s="218"/>
      <c r="E5353" s="218" t="s">
        <v>175</v>
      </c>
      <c r="F5353" s="306">
        <f t="shared" si="83"/>
        <v>102.51904</v>
      </c>
      <c r="G5353" s="269">
        <v>3.2</v>
      </c>
    </row>
    <row r="5354" spans="1:7" s="268" customFormat="1">
      <c r="A5354" s="218" t="s">
        <v>8519</v>
      </c>
      <c r="B5354" s="218" t="s">
        <v>8520</v>
      </c>
      <c r="C5354" s="218"/>
      <c r="D5354" s="218"/>
      <c r="E5354" s="218" t="s">
        <v>175</v>
      </c>
      <c r="F5354" s="306">
        <f t="shared" si="83"/>
        <v>170.437904</v>
      </c>
      <c r="G5354" s="269">
        <v>5.32</v>
      </c>
    </row>
    <row r="5355" spans="1:7" s="268" customFormat="1">
      <c r="A5355" s="218" t="s">
        <v>8521</v>
      </c>
      <c r="B5355" s="218" t="s">
        <v>8522</v>
      </c>
      <c r="C5355" s="218"/>
      <c r="D5355" s="218"/>
      <c r="E5355" s="218" t="s">
        <v>173</v>
      </c>
      <c r="F5355" s="306">
        <f t="shared" si="83"/>
        <v>2.242604</v>
      </c>
      <c r="G5355" s="269">
        <v>7.0000000000000007E-2</v>
      </c>
    </row>
    <row r="5356" spans="1:7" s="268" customFormat="1">
      <c r="A5356" s="218" t="s">
        <v>8523</v>
      </c>
      <c r="B5356" s="218" t="s">
        <v>8524</v>
      </c>
      <c r="C5356" s="218"/>
      <c r="D5356" s="218"/>
      <c r="E5356" s="218" t="s">
        <v>173</v>
      </c>
      <c r="F5356" s="306">
        <f t="shared" si="83"/>
        <v>11.853764</v>
      </c>
      <c r="G5356" s="269">
        <v>0.37</v>
      </c>
    </row>
    <row r="5357" spans="1:7" s="268" customFormat="1">
      <c r="A5357" s="218" t="s">
        <v>8525</v>
      </c>
      <c r="B5357" s="218" t="s">
        <v>8526</v>
      </c>
      <c r="C5357" s="218"/>
      <c r="D5357" s="218"/>
      <c r="E5357" s="218" t="s">
        <v>173</v>
      </c>
      <c r="F5357" s="306">
        <f t="shared" si="83"/>
        <v>256.93834399999997</v>
      </c>
      <c r="G5357" s="269">
        <v>8.02</v>
      </c>
    </row>
    <row r="5358" spans="1:7" s="268" customFormat="1">
      <c r="A5358" s="218" t="s">
        <v>8527</v>
      </c>
      <c r="B5358" s="218" t="s">
        <v>8528</v>
      </c>
      <c r="C5358" s="218"/>
      <c r="D5358" s="218"/>
      <c r="E5358" s="218" t="s">
        <v>173</v>
      </c>
      <c r="F5358" s="306">
        <f t="shared" si="83"/>
        <v>145.44888799999998</v>
      </c>
      <c r="G5358" s="269">
        <v>4.54</v>
      </c>
    </row>
    <row r="5359" spans="1:7" s="268" customFormat="1">
      <c r="A5359" s="218" t="s">
        <v>8529</v>
      </c>
      <c r="B5359" s="218" t="s">
        <v>8530</v>
      </c>
      <c r="C5359" s="218"/>
      <c r="D5359" s="218"/>
      <c r="E5359" s="218" t="s">
        <v>175</v>
      </c>
      <c r="F5359" s="306">
        <f t="shared" si="83"/>
        <v>654.51999599999999</v>
      </c>
      <c r="G5359" s="269">
        <v>20.43</v>
      </c>
    </row>
    <row r="5360" spans="1:7" s="268" customFormat="1">
      <c r="A5360" s="218" t="s">
        <v>8531</v>
      </c>
      <c r="B5360" s="218" t="s">
        <v>8532</v>
      </c>
      <c r="C5360" s="218"/>
      <c r="D5360" s="218"/>
      <c r="E5360" s="218" t="s">
        <v>175</v>
      </c>
      <c r="F5360" s="306">
        <f t="shared" si="83"/>
        <v>654.51999599999999</v>
      </c>
      <c r="G5360" s="269">
        <v>20.43</v>
      </c>
    </row>
    <row r="5361" spans="1:7" s="268" customFormat="1">
      <c r="A5361" s="218" t="s">
        <v>8533</v>
      </c>
      <c r="B5361" s="218" t="s">
        <v>8534</v>
      </c>
      <c r="C5361" s="218"/>
      <c r="D5361" s="218"/>
      <c r="E5361" s="218" t="s">
        <v>175</v>
      </c>
      <c r="F5361" s="306">
        <f t="shared" si="83"/>
        <v>748.06862000000001</v>
      </c>
      <c r="G5361" s="269">
        <v>23.35</v>
      </c>
    </row>
    <row r="5362" spans="1:7" s="268" customFormat="1">
      <c r="A5362" s="218" t="s">
        <v>8535</v>
      </c>
      <c r="B5362" s="218" t="s">
        <v>8536</v>
      </c>
      <c r="C5362" s="218"/>
      <c r="D5362" s="218"/>
      <c r="E5362" s="218" t="s">
        <v>175</v>
      </c>
      <c r="F5362" s="306">
        <f t="shared" si="83"/>
        <v>1215.1709959999998</v>
      </c>
      <c r="G5362" s="269">
        <v>37.93</v>
      </c>
    </row>
    <row r="5363" spans="1:7" s="268" customFormat="1">
      <c r="A5363" s="218" t="s">
        <v>8537</v>
      </c>
      <c r="B5363" s="218" t="s">
        <v>8538</v>
      </c>
      <c r="C5363" s="218"/>
      <c r="D5363" s="218"/>
      <c r="E5363" s="218" t="s">
        <v>173</v>
      </c>
      <c r="F5363" s="306">
        <f t="shared" si="83"/>
        <v>50.298403999999998</v>
      </c>
      <c r="G5363" s="269">
        <v>1.57</v>
      </c>
    </row>
    <row r="5364" spans="1:7" s="268" customFormat="1">
      <c r="A5364" s="218" t="s">
        <v>8539</v>
      </c>
      <c r="B5364" s="218" t="s">
        <v>8540</v>
      </c>
      <c r="C5364" s="218"/>
      <c r="D5364" s="218"/>
      <c r="E5364" s="218" t="s">
        <v>173</v>
      </c>
      <c r="F5364" s="306">
        <f t="shared" si="83"/>
        <v>5.4463239999999997</v>
      </c>
      <c r="G5364" s="269">
        <v>0.17</v>
      </c>
    </row>
    <row r="5365" spans="1:7" s="268" customFormat="1">
      <c r="A5365" s="218" t="s">
        <v>8541</v>
      </c>
      <c r="B5365" s="218" t="s">
        <v>8542</v>
      </c>
      <c r="C5365" s="218"/>
      <c r="D5365" s="218"/>
      <c r="E5365" s="218" t="s">
        <v>173</v>
      </c>
      <c r="F5365" s="306">
        <f t="shared" si="83"/>
        <v>50.298403999999998</v>
      </c>
      <c r="G5365" s="269">
        <v>1.57</v>
      </c>
    </row>
    <row r="5366" spans="1:7" s="268" customFormat="1">
      <c r="A5366" s="218" t="s">
        <v>8543</v>
      </c>
      <c r="B5366" s="218" t="s">
        <v>8544</v>
      </c>
      <c r="C5366" s="218"/>
      <c r="D5366" s="218"/>
      <c r="E5366" s="218" t="s">
        <v>175</v>
      </c>
      <c r="F5366" s="306">
        <f t="shared" si="83"/>
        <v>62.472539999999995</v>
      </c>
      <c r="G5366" s="269">
        <v>1.95</v>
      </c>
    </row>
    <row r="5367" spans="1:7" s="268" customFormat="1">
      <c r="A5367" s="218" t="s">
        <v>8545</v>
      </c>
      <c r="B5367" s="218" t="s">
        <v>8546</v>
      </c>
      <c r="C5367" s="218"/>
      <c r="D5367" s="218"/>
      <c r="E5367" s="218" t="s">
        <v>173</v>
      </c>
      <c r="F5367" s="306">
        <f t="shared" si="83"/>
        <v>5948.3469239999995</v>
      </c>
      <c r="G5367" s="269">
        <v>185.67</v>
      </c>
    </row>
    <row r="5368" spans="1:7" s="268" customFormat="1">
      <c r="A5368" s="218" t="s">
        <v>8547</v>
      </c>
      <c r="B5368" s="218" t="s">
        <v>8548</v>
      </c>
      <c r="C5368" s="218"/>
      <c r="D5368" s="218"/>
      <c r="E5368" s="218" t="s">
        <v>173</v>
      </c>
      <c r="F5368" s="306">
        <f t="shared" si="83"/>
        <v>5948.3469239999995</v>
      </c>
      <c r="G5368" s="269">
        <v>185.67</v>
      </c>
    </row>
    <row r="5369" spans="1:7" s="268" customFormat="1">
      <c r="A5369" s="218" t="s">
        <v>8549</v>
      </c>
      <c r="B5369" s="218" t="s">
        <v>8550</v>
      </c>
      <c r="C5369" s="218"/>
      <c r="D5369" s="218"/>
      <c r="E5369" s="218" t="s">
        <v>173</v>
      </c>
      <c r="F5369" s="306">
        <f t="shared" si="83"/>
        <v>3569.584824</v>
      </c>
      <c r="G5369" s="269">
        <v>111.42</v>
      </c>
    </row>
    <row r="5370" spans="1:7" s="268" customFormat="1">
      <c r="A5370" s="218" t="s">
        <v>8551</v>
      </c>
      <c r="B5370" s="218" t="s">
        <v>8552</v>
      </c>
      <c r="C5370" s="218"/>
      <c r="D5370" s="218"/>
      <c r="E5370" s="218" t="s">
        <v>173</v>
      </c>
      <c r="F5370" s="306">
        <f t="shared" si="83"/>
        <v>2024.4306679999997</v>
      </c>
      <c r="G5370" s="269">
        <v>63.19</v>
      </c>
    </row>
    <row r="5371" spans="1:7" s="268" customFormat="1">
      <c r="A5371" s="218" t="s">
        <v>8553</v>
      </c>
      <c r="B5371" s="218" t="s">
        <v>8554</v>
      </c>
      <c r="C5371" s="218"/>
      <c r="D5371" s="218"/>
      <c r="E5371" s="218" t="s">
        <v>173</v>
      </c>
      <c r="F5371" s="306">
        <f t="shared" si="83"/>
        <v>2024.4306679999997</v>
      </c>
      <c r="G5371" s="269">
        <v>63.19</v>
      </c>
    </row>
    <row r="5372" spans="1:7" s="268" customFormat="1">
      <c r="A5372" s="218" t="s">
        <v>8555</v>
      </c>
      <c r="B5372" s="218" t="s">
        <v>8556</v>
      </c>
      <c r="C5372" s="218"/>
      <c r="D5372" s="218"/>
      <c r="E5372" s="218" t="s">
        <v>173</v>
      </c>
      <c r="F5372" s="306">
        <f t="shared" si="83"/>
        <v>4897.8471359999994</v>
      </c>
      <c r="G5372" s="269">
        <v>152.88</v>
      </c>
    </row>
    <row r="5373" spans="1:7" s="268" customFormat="1">
      <c r="A5373" s="218" t="s">
        <v>8557</v>
      </c>
      <c r="B5373" s="218" t="s">
        <v>8558</v>
      </c>
      <c r="C5373" s="218"/>
      <c r="D5373" s="218"/>
      <c r="E5373" s="218" t="s">
        <v>173</v>
      </c>
      <c r="F5373" s="306">
        <f t="shared" si="83"/>
        <v>4897.8471359999994</v>
      </c>
      <c r="G5373" s="269">
        <v>152.88</v>
      </c>
    </row>
    <row r="5374" spans="1:7" s="268" customFormat="1">
      <c r="A5374" s="218" t="s">
        <v>8559</v>
      </c>
      <c r="B5374" s="218" t="s">
        <v>8560</v>
      </c>
      <c r="C5374" s="218"/>
      <c r="D5374" s="218"/>
      <c r="E5374" s="218" t="s">
        <v>173</v>
      </c>
      <c r="F5374" s="306">
        <f t="shared" si="83"/>
        <v>6834.8162480000001</v>
      </c>
      <c r="G5374" s="269">
        <v>213.34</v>
      </c>
    </row>
    <row r="5375" spans="1:7" s="268" customFormat="1">
      <c r="A5375" s="218" t="s">
        <v>8561</v>
      </c>
      <c r="B5375" s="218" t="s">
        <v>8562</v>
      </c>
      <c r="C5375" s="218"/>
      <c r="D5375" s="218"/>
      <c r="E5375" s="218" t="s">
        <v>173</v>
      </c>
      <c r="F5375" s="306">
        <f t="shared" si="83"/>
        <v>5517.1262120000001</v>
      </c>
      <c r="G5375" s="269">
        <v>172.21</v>
      </c>
    </row>
    <row r="5376" spans="1:7" s="268" customFormat="1">
      <c r="A5376" s="218" t="s">
        <v>8563</v>
      </c>
      <c r="B5376" s="218" t="s">
        <v>8564</v>
      </c>
      <c r="C5376" s="218"/>
      <c r="D5376" s="218"/>
      <c r="E5376" s="218" t="s">
        <v>173</v>
      </c>
      <c r="F5376" s="306">
        <f t="shared" si="83"/>
        <v>5017.3458920000003</v>
      </c>
      <c r="G5376" s="269">
        <v>156.61000000000001</v>
      </c>
    </row>
    <row r="5377" spans="1:7" s="268" customFormat="1">
      <c r="A5377" s="218" t="s">
        <v>8565</v>
      </c>
      <c r="B5377" s="218" t="s">
        <v>8566</v>
      </c>
      <c r="C5377" s="218"/>
      <c r="D5377" s="218"/>
      <c r="E5377" s="218" t="s">
        <v>173</v>
      </c>
      <c r="F5377" s="306">
        <f t="shared" si="83"/>
        <v>3119.1417919999999</v>
      </c>
      <c r="G5377" s="269">
        <v>97.36</v>
      </c>
    </row>
    <row r="5378" spans="1:7" s="268" customFormat="1">
      <c r="A5378" s="218" t="s">
        <v>8567</v>
      </c>
      <c r="B5378" s="218" t="s">
        <v>8568</v>
      </c>
      <c r="C5378" s="218"/>
      <c r="D5378" s="218"/>
      <c r="E5378" s="218" t="s">
        <v>173</v>
      </c>
      <c r="F5378" s="306">
        <f t="shared" si="83"/>
        <v>3119.1417919999999</v>
      </c>
      <c r="G5378" s="269">
        <v>97.36</v>
      </c>
    </row>
    <row r="5379" spans="1:7" s="268" customFormat="1">
      <c r="A5379" s="218" t="s">
        <v>8569</v>
      </c>
      <c r="B5379" s="218" t="s">
        <v>8570</v>
      </c>
      <c r="C5379" s="218"/>
      <c r="D5379" s="218"/>
      <c r="E5379" s="218" t="s">
        <v>173</v>
      </c>
      <c r="F5379" s="306">
        <f t="shared" si="83"/>
        <v>4233.7159799999999</v>
      </c>
      <c r="G5379" s="269">
        <v>132.15</v>
      </c>
    </row>
    <row r="5380" spans="1:7" s="268" customFormat="1">
      <c r="A5380" s="218" t="s">
        <v>8571</v>
      </c>
      <c r="B5380" s="218" t="s">
        <v>8572</v>
      </c>
      <c r="C5380" s="218"/>
      <c r="D5380" s="218"/>
      <c r="E5380" s="218" t="s">
        <v>173</v>
      </c>
      <c r="F5380" s="306">
        <f t="shared" si="83"/>
        <v>4449.6467079999993</v>
      </c>
      <c r="G5380" s="269">
        <v>138.88999999999999</v>
      </c>
    </row>
    <row r="5381" spans="1:7" s="268" customFormat="1">
      <c r="A5381" s="218" t="s">
        <v>8573</v>
      </c>
      <c r="B5381" s="218" t="s">
        <v>8574</v>
      </c>
      <c r="C5381" s="218"/>
      <c r="D5381" s="218"/>
      <c r="E5381" s="218" t="s">
        <v>173</v>
      </c>
      <c r="F5381" s="306">
        <f t="shared" si="83"/>
        <v>3514.1604679999996</v>
      </c>
      <c r="G5381" s="269">
        <v>109.69</v>
      </c>
    </row>
    <row r="5382" spans="1:7" s="268" customFormat="1">
      <c r="A5382" s="218" t="s">
        <v>8575</v>
      </c>
      <c r="B5382" s="218" t="s">
        <v>8576</v>
      </c>
      <c r="C5382" s="218"/>
      <c r="D5382" s="218"/>
      <c r="E5382" s="218" t="s">
        <v>173</v>
      </c>
      <c r="F5382" s="306">
        <f t="shared" si="83"/>
        <v>4225.7066800000002</v>
      </c>
      <c r="G5382" s="269">
        <v>131.9</v>
      </c>
    </row>
    <row r="5383" spans="1:7" s="268" customFormat="1">
      <c r="A5383" s="218" t="s">
        <v>8577</v>
      </c>
      <c r="B5383" s="218" t="s">
        <v>8578</v>
      </c>
      <c r="C5383" s="218"/>
      <c r="D5383" s="218"/>
      <c r="E5383" s="218" t="s">
        <v>173</v>
      </c>
      <c r="F5383" s="306">
        <f t="shared" ref="F5383:F5446" si="84">G5383*$G$2</f>
        <v>1832.2074679999998</v>
      </c>
      <c r="G5383" s="269">
        <v>57.19</v>
      </c>
    </row>
    <row r="5384" spans="1:7">
      <c r="A5384" s="218" t="s">
        <v>8579</v>
      </c>
      <c r="B5384" s="218" t="s">
        <v>8580</v>
      </c>
      <c r="C5384" s="218"/>
      <c r="D5384" s="218"/>
      <c r="E5384" s="218" t="s">
        <v>173</v>
      </c>
      <c r="F5384" s="306">
        <f t="shared" si="84"/>
        <v>1478.196408</v>
      </c>
      <c r="G5384" s="269">
        <v>46.14</v>
      </c>
    </row>
    <row r="5385" spans="1:7">
      <c r="A5385" s="218" t="s">
        <v>8581</v>
      </c>
      <c r="B5385" s="218" t="s">
        <v>8582</v>
      </c>
      <c r="C5385" s="218"/>
      <c r="D5385" s="218"/>
      <c r="E5385" s="218" t="s">
        <v>173</v>
      </c>
      <c r="F5385" s="306">
        <f t="shared" si="84"/>
        <v>2528.0554519999996</v>
      </c>
      <c r="G5385" s="269">
        <v>78.91</v>
      </c>
    </row>
    <row r="5386" spans="1:7">
      <c r="A5386" s="218" t="s">
        <v>8583</v>
      </c>
      <c r="B5386" s="218" t="s">
        <v>8584</v>
      </c>
      <c r="C5386" s="218"/>
      <c r="D5386" s="218"/>
      <c r="E5386" s="218" t="s">
        <v>173</v>
      </c>
      <c r="F5386" s="306">
        <f t="shared" si="84"/>
        <v>1998.8009079999999</v>
      </c>
      <c r="G5386" s="269">
        <v>62.39</v>
      </c>
    </row>
    <row r="5387" spans="1:7">
      <c r="A5387" s="218" t="s">
        <v>8585</v>
      </c>
      <c r="B5387" s="218" t="s">
        <v>8586</v>
      </c>
      <c r="C5387" s="218"/>
      <c r="D5387" s="218"/>
      <c r="E5387" s="218" t="s">
        <v>173</v>
      </c>
      <c r="F5387" s="306">
        <f t="shared" si="84"/>
        <v>2081.7772559999999</v>
      </c>
      <c r="G5387" s="269">
        <v>64.98</v>
      </c>
    </row>
    <row r="5388" spans="1:7">
      <c r="A5388" s="218" t="s">
        <v>8587</v>
      </c>
      <c r="B5388" s="218" t="s">
        <v>8588</v>
      </c>
      <c r="C5388" s="218"/>
      <c r="D5388" s="218"/>
      <c r="E5388" s="218" t="s">
        <v>175</v>
      </c>
      <c r="F5388" s="306">
        <f t="shared" si="84"/>
        <v>61.191051999999992</v>
      </c>
      <c r="G5388" s="269">
        <v>1.91</v>
      </c>
    </row>
    <row r="5389" spans="1:7">
      <c r="A5389" s="218" t="s">
        <v>8589</v>
      </c>
      <c r="B5389" s="218" t="s">
        <v>8590</v>
      </c>
      <c r="C5389" s="218"/>
      <c r="D5389" s="218"/>
      <c r="E5389" s="218" t="s">
        <v>173</v>
      </c>
      <c r="F5389" s="306">
        <f t="shared" si="84"/>
        <v>1097.9148440000001</v>
      </c>
      <c r="G5389" s="269">
        <v>34.270000000000003</v>
      </c>
    </row>
    <row r="5390" spans="1:7">
      <c r="A5390" s="218" t="s">
        <v>8591</v>
      </c>
      <c r="B5390" s="218" t="s">
        <v>8592</v>
      </c>
      <c r="C5390" s="218"/>
      <c r="D5390" s="218"/>
      <c r="E5390" s="218" t="s">
        <v>173</v>
      </c>
      <c r="F5390" s="306">
        <f t="shared" si="84"/>
        <v>2558.8111640000002</v>
      </c>
      <c r="G5390" s="269">
        <v>79.87</v>
      </c>
    </row>
    <row r="5391" spans="1:7">
      <c r="A5391" s="218" t="s">
        <v>8593</v>
      </c>
      <c r="B5391" s="218" t="s">
        <v>8594</v>
      </c>
      <c r="C5391" s="218"/>
      <c r="D5391" s="218"/>
      <c r="E5391" s="218" t="s">
        <v>173</v>
      </c>
      <c r="F5391" s="306">
        <f t="shared" si="84"/>
        <v>1212.287648</v>
      </c>
      <c r="G5391" s="269">
        <v>37.840000000000003</v>
      </c>
    </row>
    <row r="5392" spans="1:7">
      <c r="A5392" s="218" t="s">
        <v>8595</v>
      </c>
      <c r="B5392" s="218" t="s">
        <v>8596</v>
      </c>
      <c r="C5392" s="218"/>
      <c r="D5392" s="218"/>
      <c r="E5392" s="218" t="s">
        <v>173</v>
      </c>
      <c r="F5392" s="306">
        <f t="shared" si="84"/>
        <v>2315.0080720000001</v>
      </c>
      <c r="G5392" s="269">
        <v>72.260000000000005</v>
      </c>
    </row>
    <row r="5393" spans="1:7">
      <c r="A5393" s="218" t="s">
        <v>8597</v>
      </c>
      <c r="B5393" s="218" t="s">
        <v>8598</v>
      </c>
      <c r="C5393" s="218"/>
      <c r="D5393" s="218"/>
      <c r="E5393" s="218" t="s">
        <v>173</v>
      </c>
      <c r="F5393" s="306">
        <f t="shared" si="84"/>
        <v>1478.196408</v>
      </c>
      <c r="G5393" s="269">
        <v>46.14</v>
      </c>
    </row>
    <row r="5394" spans="1:7">
      <c r="A5394" s="218" t="s">
        <v>8599</v>
      </c>
      <c r="B5394" s="218" t="s">
        <v>8600</v>
      </c>
      <c r="C5394" s="218"/>
      <c r="D5394" s="218"/>
      <c r="E5394" s="218" t="s">
        <v>173</v>
      </c>
      <c r="F5394" s="306">
        <f t="shared" si="84"/>
        <v>3249.853568</v>
      </c>
      <c r="G5394" s="269">
        <v>101.44</v>
      </c>
    </row>
    <row r="5395" spans="1:7">
      <c r="A5395" s="218" t="s">
        <v>8601</v>
      </c>
      <c r="B5395" s="218" t="s">
        <v>8602</v>
      </c>
      <c r="C5395" s="218"/>
      <c r="D5395" s="218"/>
      <c r="E5395" s="218" t="s">
        <v>173</v>
      </c>
      <c r="F5395" s="306">
        <f t="shared" si="84"/>
        <v>4072.2484919999997</v>
      </c>
      <c r="G5395" s="269">
        <v>127.11</v>
      </c>
    </row>
    <row r="5396" spans="1:7">
      <c r="A5396" s="218" t="s">
        <v>8603</v>
      </c>
      <c r="B5396" s="218" t="s">
        <v>8604</v>
      </c>
      <c r="C5396" s="218"/>
      <c r="D5396" s="218"/>
      <c r="E5396" s="218" t="s">
        <v>173</v>
      </c>
      <c r="F5396" s="306">
        <f t="shared" si="84"/>
        <v>1478.196408</v>
      </c>
      <c r="G5396" s="269">
        <v>46.14</v>
      </c>
    </row>
    <row r="5397" spans="1:7">
      <c r="A5397" s="218" t="s">
        <v>8605</v>
      </c>
      <c r="B5397" s="218" t="s">
        <v>8606</v>
      </c>
      <c r="C5397" s="218"/>
      <c r="D5397" s="218"/>
      <c r="E5397" s="218" t="s">
        <v>173</v>
      </c>
      <c r="F5397" s="306">
        <f t="shared" si="84"/>
        <v>1478.196408</v>
      </c>
      <c r="G5397" s="269">
        <v>46.14</v>
      </c>
    </row>
    <row r="5398" spans="1:7">
      <c r="A5398" s="218" t="s">
        <v>8607</v>
      </c>
      <c r="B5398" s="218" t="s">
        <v>8608</v>
      </c>
      <c r="C5398" s="218"/>
      <c r="D5398" s="218"/>
      <c r="E5398" s="218" t="s">
        <v>173</v>
      </c>
      <c r="F5398" s="306">
        <f t="shared" si="84"/>
        <v>2528.0554519999996</v>
      </c>
      <c r="G5398" s="269">
        <v>78.91</v>
      </c>
    </row>
    <row r="5399" spans="1:7">
      <c r="A5399" s="218" t="s">
        <v>8609</v>
      </c>
      <c r="B5399" s="218" t="s">
        <v>8610</v>
      </c>
      <c r="C5399" s="218"/>
      <c r="D5399" s="218"/>
      <c r="E5399" s="218" t="s">
        <v>173</v>
      </c>
      <c r="F5399" s="306">
        <f t="shared" si="84"/>
        <v>1919.669024</v>
      </c>
      <c r="G5399" s="269">
        <v>59.92</v>
      </c>
    </row>
    <row r="5400" spans="1:7">
      <c r="A5400" s="218" t="s">
        <v>8611</v>
      </c>
      <c r="B5400" s="218" t="s">
        <v>8612</v>
      </c>
      <c r="C5400" s="218"/>
      <c r="D5400" s="218"/>
      <c r="E5400" s="218" t="s">
        <v>173</v>
      </c>
      <c r="F5400" s="306">
        <f t="shared" si="84"/>
        <v>2528.0554519999996</v>
      </c>
      <c r="G5400" s="269">
        <v>78.91</v>
      </c>
    </row>
    <row r="5401" spans="1:7">
      <c r="A5401" s="218" t="s">
        <v>8613</v>
      </c>
      <c r="B5401" s="218" t="s">
        <v>8614</v>
      </c>
      <c r="C5401" s="218"/>
      <c r="D5401" s="218"/>
      <c r="E5401" s="218" t="s">
        <v>173</v>
      </c>
      <c r="F5401" s="306">
        <f t="shared" si="84"/>
        <v>5361.1050479999994</v>
      </c>
      <c r="G5401" s="269">
        <v>167.34</v>
      </c>
    </row>
    <row r="5402" spans="1:7">
      <c r="A5402" s="218" t="s">
        <v>8615</v>
      </c>
      <c r="B5402" s="218" t="s">
        <v>8616</v>
      </c>
      <c r="C5402" s="218"/>
      <c r="D5402" s="218"/>
      <c r="E5402" s="218" t="s">
        <v>173</v>
      </c>
      <c r="F5402" s="306">
        <f t="shared" si="84"/>
        <v>3426.0581679999996</v>
      </c>
      <c r="G5402" s="269">
        <v>106.94</v>
      </c>
    </row>
    <row r="5403" spans="1:7">
      <c r="A5403" s="218" t="s">
        <v>8617</v>
      </c>
      <c r="B5403" s="218" t="s">
        <v>8618</v>
      </c>
      <c r="C5403" s="218"/>
      <c r="D5403" s="218"/>
      <c r="E5403" s="218" t="s">
        <v>173</v>
      </c>
      <c r="F5403" s="306">
        <f t="shared" si="84"/>
        <v>5361.1050479999994</v>
      </c>
      <c r="G5403" s="269">
        <v>167.34</v>
      </c>
    </row>
    <row r="5404" spans="1:7">
      <c r="A5404" s="218" t="s">
        <v>8619</v>
      </c>
      <c r="B5404" s="218" t="s">
        <v>8620</v>
      </c>
      <c r="C5404" s="218"/>
      <c r="D5404" s="218"/>
      <c r="E5404" s="218" t="s">
        <v>173</v>
      </c>
      <c r="F5404" s="306">
        <f t="shared" si="84"/>
        <v>662.84966800000007</v>
      </c>
      <c r="G5404" s="269">
        <v>20.69</v>
      </c>
    </row>
    <row r="5405" spans="1:7">
      <c r="A5405" s="218" t="s">
        <v>8621</v>
      </c>
      <c r="B5405" s="218" t="s">
        <v>8622</v>
      </c>
      <c r="C5405" s="218"/>
      <c r="D5405" s="218"/>
      <c r="E5405" s="218" t="s">
        <v>173</v>
      </c>
      <c r="F5405" s="306">
        <f t="shared" si="84"/>
        <v>662.84966800000007</v>
      </c>
      <c r="G5405" s="269">
        <v>20.69</v>
      </c>
    </row>
    <row r="5406" spans="1:7">
      <c r="A5406" s="218" t="s">
        <v>8623</v>
      </c>
      <c r="B5406" s="218" t="s">
        <v>8624</v>
      </c>
      <c r="C5406" s="218"/>
      <c r="D5406" s="218"/>
      <c r="E5406" s="218" t="s">
        <v>173</v>
      </c>
      <c r="F5406" s="306">
        <f t="shared" si="84"/>
        <v>662.84966800000007</v>
      </c>
      <c r="G5406" s="269">
        <v>20.69</v>
      </c>
    </row>
    <row r="5407" spans="1:7">
      <c r="A5407" s="218" t="s">
        <v>8625</v>
      </c>
      <c r="B5407" s="218" t="s">
        <v>8626</v>
      </c>
      <c r="C5407" s="218"/>
      <c r="D5407" s="218"/>
      <c r="E5407" s="218" t="s">
        <v>173</v>
      </c>
      <c r="F5407" s="306">
        <f t="shared" si="84"/>
        <v>1240.480384</v>
      </c>
      <c r="G5407" s="269">
        <v>38.72</v>
      </c>
    </row>
    <row r="5408" spans="1:7">
      <c r="A5408" s="218" t="s">
        <v>8627</v>
      </c>
      <c r="B5408" s="218" t="s">
        <v>8628</v>
      </c>
      <c r="C5408" s="218"/>
      <c r="D5408" s="218"/>
      <c r="E5408" s="218" t="s">
        <v>173</v>
      </c>
      <c r="F5408" s="306">
        <f t="shared" si="84"/>
        <v>903.12866799999995</v>
      </c>
      <c r="G5408" s="269">
        <v>28.19</v>
      </c>
    </row>
    <row r="5409" spans="1:7">
      <c r="A5409" s="218" t="s">
        <v>8629</v>
      </c>
      <c r="B5409" s="218" t="s">
        <v>8630</v>
      </c>
      <c r="C5409" s="218"/>
      <c r="D5409" s="218"/>
      <c r="E5409" s="218" t="s">
        <v>173</v>
      </c>
      <c r="F5409" s="306">
        <f t="shared" si="84"/>
        <v>1240.480384</v>
      </c>
      <c r="G5409" s="269">
        <v>38.72</v>
      </c>
    </row>
    <row r="5410" spans="1:7">
      <c r="A5410" s="218" t="s">
        <v>8631</v>
      </c>
      <c r="B5410" s="218" t="s">
        <v>8632</v>
      </c>
      <c r="C5410" s="218"/>
      <c r="D5410" s="218"/>
      <c r="E5410" s="218" t="s">
        <v>173</v>
      </c>
      <c r="F5410" s="306">
        <f t="shared" si="84"/>
        <v>1040.2478839999999</v>
      </c>
      <c r="G5410" s="269">
        <v>32.47</v>
      </c>
    </row>
    <row r="5411" spans="1:7">
      <c r="A5411" s="218" t="s">
        <v>8633</v>
      </c>
      <c r="B5411" s="218" t="s">
        <v>8634</v>
      </c>
      <c r="C5411" s="218"/>
      <c r="D5411" s="218"/>
      <c r="E5411" s="218" t="s">
        <v>173</v>
      </c>
      <c r="F5411" s="306">
        <f t="shared" si="84"/>
        <v>1040.2478839999999</v>
      </c>
      <c r="G5411" s="269">
        <v>32.47</v>
      </c>
    </row>
    <row r="5412" spans="1:7">
      <c r="A5412" s="218" t="s">
        <v>8635</v>
      </c>
      <c r="B5412" s="218" t="s">
        <v>8636</v>
      </c>
      <c r="C5412" s="218"/>
      <c r="D5412" s="218"/>
      <c r="E5412" s="218" t="s">
        <v>173</v>
      </c>
      <c r="F5412" s="306">
        <f t="shared" si="84"/>
        <v>1783.8312959999998</v>
      </c>
      <c r="G5412" s="269">
        <v>55.68</v>
      </c>
    </row>
    <row r="5413" spans="1:7">
      <c r="A5413" s="218" t="s">
        <v>8637</v>
      </c>
      <c r="B5413" s="218" t="s">
        <v>8638</v>
      </c>
      <c r="C5413" s="218"/>
      <c r="D5413" s="218"/>
      <c r="E5413" s="218" t="s">
        <v>173</v>
      </c>
      <c r="F5413" s="306">
        <f t="shared" si="84"/>
        <v>1277.643536</v>
      </c>
      <c r="G5413" s="269">
        <v>39.880000000000003</v>
      </c>
    </row>
    <row r="5414" spans="1:7">
      <c r="A5414" s="218" t="s">
        <v>8639</v>
      </c>
      <c r="B5414" s="218" t="s">
        <v>8640</v>
      </c>
      <c r="C5414" s="218"/>
      <c r="D5414" s="218"/>
      <c r="E5414" s="218" t="s">
        <v>173</v>
      </c>
      <c r="F5414" s="306">
        <f t="shared" si="84"/>
        <v>1783.8312959999998</v>
      </c>
      <c r="G5414" s="269">
        <v>55.68</v>
      </c>
    </row>
    <row r="5415" spans="1:7">
      <c r="A5415" s="218" t="s">
        <v>8641</v>
      </c>
      <c r="B5415" s="218" t="s">
        <v>8642</v>
      </c>
      <c r="C5415" s="218"/>
      <c r="D5415" s="218"/>
      <c r="E5415" s="218" t="s">
        <v>173</v>
      </c>
      <c r="F5415" s="306">
        <f t="shared" si="84"/>
        <v>548.47686399999998</v>
      </c>
      <c r="G5415" s="269">
        <v>17.12</v>
      </c>
    </row>
    <row r="5416" spans="1:7">
      <c r="A5416" s="218" t="s">
        <v>8643</v>
      </c>
      <c r="B5416" s="218" t="s">
        <v>8644</v>
      </c>
      <c r="C5416" s="218"/>
      <c r="D5416" s="218"/>
      <c r="E5416" s="218" t="s">
        <v>173</v>
      </c>
      <c r="F5416" s="306">
        <f t="shared" si="84"/>
        <v>637.21990800000003</v>
      </c>
      <c r="G5416" s="269">
        <v>19.89</v>
      </c>
    </row>
    <row r="5417" spans="1:7">
      <c r="A5417" s="218" t="s">
        <v>8645</v>
      </c>
      <c r="B5417" s="218" t="s">
        <v>8646</v>
      </c>
      <c r="C5417" s="218"/>
      <c r="D5417" s="218"/>
      <c r="E5417" s="218" t="s">
        <v>173</v>
      </c>
      <c r="F5417" s="306">
        <f t="shared" si="84"/>
        <v>548.47686399999998</v>
      </c>
      <c r="G5417" s="269">
        <v>17.12</v>
      </c>
    </row>
    <row r="5418" spans="1:7">
      <c r="A5418" s="218" t="s">
        <v>8647</v>
      </c>
      <c r="B5418" s="218" t="s">
        <v>8648</v>
      </c>
      <c r="C5418" s="218"/>
      <c r="D5418" s="218"/>
      <c r="E5418" s="218" t="s">
        <v>173</v>
      </c>
      <c r="F5418" s="306">
        <f t="shared" si="84"/>
        <v>548.47686399999998</v>
      </c>
      <c r="G5418" s="269">
        <v>17.12</v>
      </c>
    </row>
    <row r="5419" spans="1:7">
      <c r="A5419" s="218" t="s">
        <v>8649</v>
      </c>
      <c r="B5419" s="218" t="s">
        <v>8650</v>
      </c>
      <c r="C5419" s="218"/>
      <c r="D5419" s="218"/>
      <c r="E5419" s="218" t="s">
        <v>173</v>
      </c>
      <c r="F5419" s="306">
        <f t="shared" si="84"/>
        <v>791.31883999999991</v>
      </c>
      <c r="G5419" s="269">
        <v>24.7</v>
      </c>
    </row>
    <row r="5420" spans="1:7">
      <c r="A5420" s="218" t="s">
        <v>8651</v>
      </c>
      <c r="B5420" s="218" t="s">
        <v>8652</v>
      </c>
      <c r="C5420" s="218"/>
      <c r="D5420" s="218"/>
      <c r="E5420" s="218" t="s">
        <v>173</v>
      </c>
      <c r="F5420" s="306">
        <f t="shared" si="84"/>
        <v>1111.69084</v>
      </c>
      <c r="G5420" s="269">
        <v>34.700000000000003</v>
      </c>
    </row>
    <row r="5421" spans="1:7">
      <c r="A5421" s="218" t="s">
        <v>8653</v>
      </c>
      <c r="B5421" s="218" t="s">
        <v>8654</v>
      </c>
      <c r="C5421" s="218"/>
      <c r="D5421" s="218"/>
      <c r="E5421" s="218" t="s">
        <v>173</v>
      </c>
      <c r="F5421" s="306">
        <f t="shared" si="84"/>
        <v>901.84717999999987</v>
      </c>
      <c r="G5421" s="269">
        <v>28.15</v>
      </c>
    </row>
    <row r="5422" spans="1:7">
      <c r="A5422" s="218" t="s">
        <v>8655</v>
      </c>
      <c r="B5422" s="218" t="s">
        <v>8656</v>
      </c>
      <c r="C5422" s="218"/>
      <c r="D5422" s="218"/>
      <c r="E5422" s="218" t="s">
        <v>173</v>
      </c>
      <c r="F5422" s="306">
        <f t="shared" si="84"/>
        <v>929.71954399999993</v>
      </c>
      <c r="G5422" s="269">
        <v>29.02</v>
      </c>
    </row>
    <row r="5423" spans="1:7">
      <c r="A5423" s="218" t="s">
        <v>8657</v>
      </c>
      <c r="B5423" s="218" t="s">
        <v>8658</v>
      </c>
      <c r="C5423" s="218"/>
      <c r="D5423" s="218"/>
      <c r="E5423" s="218" t="s">
        <v>173</v>
      </c>
      <c r="F5423" s="306">
        <f t="shared" si="84"/>
        <v>929.71954399999993</v>
      </c>
      <c r="G5423" s="269">
        <v>29.02</v>
      </c>
    </row>
    <row r="5424" spans="1:7">
      <c r="A5424" s="218" t="s">
        <v>8659</v>
      </c>
      <c r="B5424" s="218" t="s">
        <v>8660</v>
      </c>
      <c r="C5424" s="218"/>
      <c r="D5424" s="218"/>
      <c r="E5424" s="218" t="s">
        <v>173</v>
      </c>
      <c r="F5424" s="306">
        <f t="shared" si="84"/>
        <v>929.71954399999993</v>
      </c>
      <c r="G5424" s="269">
        <v>29.02</v>
      </c>
    </row>
    <row r="5425" spans="1:7">
      <c r="A5425" s="218" t="s">
        <v>8661</v>
      </c>
      <c r="B5425" s="218" t="s">
        <v>8662</v>
      </c>
      <c r="C5425" s="218"/>
      <c r="D5425" s="218"/>
      <c r="E5425" s="218" t="s">
        <v>173</v>
      </c>
      <c r="F5425" s="306">
        <f t="shared" si="84"/>
        <v>1344.2809119999999</v>
      </c>
      <c r="G5425" s="269">
        <v>41.96</v>
      </c>
    </row>
    <row r="5426" spans="1:7">
      <c r="A5426" s="218" t="s">
        <v>8663</v>
      </c>
      <c r="B5426" s="218" t="s">
        <v>8664</v>
      </c>
      <c r="C5426" s="218"/>
      <c r="D5426" s="218"/>
      <c r="E5426" s="218" t="s">
        <v>173</v>
      </c>
      <c r="F5426" s="306">
        <f t="shared" si="84"/>
        <v>1883.4669879999999</v>
      </c>
      <c r="G5426" s="269">
        <v>58.79</v>
      </c>
    </row>
    <row r="5427" spans="1:7">
      <c r="A5427" s="218" t="s">
        <v>8665</v>
      </c>
      <c r="B5427" s="218" t="s">
        <v>8666</v>
      </c>
      <c r="C5427" s="218"/>
      <c r="D5427" s="218"/>
      <c r="E5427" s="218" t="s">
        <v>173</v>
      </c>
      <c r="F5427" s="306">
        <f t="shared" si="84"/>
        <v>168.1953</v>
      </c>
      <c r="G5427" s="269">
        <v>5.25</v>
      </c>
    </row>
    <row r="5428" spans="1:7">
      <c r="A5428" s="218" t="s">
        <v>8667</v>
      </c>
      <c r="B5428" s="218" t="s">
        <v>8668</v>
      </c>
      <c r="C5428" s="218"/>
      <c r="D5428" s="218"/>
      <c r="E5428" s="218" t="s">
        <v>173</v>
      </c>
      <c r="F5428" s="306">
        <f t="shared" si="84"/>
        <v>269.11248000000001</v>
      </c>
      <c r="G5428" s="269">
        <v>8.4</v>
      </c>
    </row>
    <row r="5429" spans="1:7">
      <c r="A5429" s="218" t="s">
        <v>8669</v>
      </c>
      <c r="B5429" s="218" t="s">
        <v>8670</v>
      </c>
      <c r="C5429" s="218"/>
      <c r="D5429" s="218"/>
      <c r="E5429" s="218" t="s">
        <v>173</v>
      </c>
      <c r="F5429" s="306">
        <f t="shared" si="84"/>
        <v>245.08457999999999</v>
      </c>
      <c r="G5429" s="269">
        <v>7.65</v>
      </c>
    </row>
    <row r="5430" spans="1:7">
      <c r="A5430" s="218" t="s">
        <v>8671</v>
      </c>
      <c r="B5430" s="218" t="s">
        <v>8672</v>
      </c>
      <c r="C5430" s="218"/>
      <c r="D5430" s="218"/>
      <c r="E5430" s="218" t="s">
        <v>173</v>
      </c>
      <c r="F5430" s="306">
        <f t="shared" si="84"/>
        <v>185.175016</v>
      </c>
      <c r="G5430" s="269">
        <v>5.78</v>
      </c>
    </row>
    <row r="5431" spans="1:7">
      <c r="A5431" s="218" t="s">
        <v>8673</v>
      </c>
      <c r="B5431" s="218" t="s">
        <v>8674</v>
      </c>
      <c r="C5431" s="218"/>
      <c r="D5431" s="218"/>
      <c r="E5431" s="218" t="s">
        <v>173</v>
      </c>
      <c r="F5431" s="306">
        <f t="shared" si="84"/>
        <v>167.23418399999997</v>
      </c>
      <c r="G5431" s="269">
        <v>5.22</v>
      </c>
    </row>
    <row r="5432" spans="1:7">
      <c r="A5432" s="218" t="s">
        <v>8675</v>
      </c>
      <c r="B5432" s="218" t="s">
        <v>8676</v>
      </c>
      <c r="C5432" s="218"/>
      <c r="D5432" s="218"/>
      <c r="E5432" s="218" t="s">
        <v>175</v>
      </c>
      <c r="F5432" s="306">
        <f t="shared" si="84"/>
        <v>461.65605199999999</v>
      </c>
      <c r="G5432" s="269">
        <v>14.41</v>
      </c>
    </row>
    <row r="5433" spans="1:7">
      <c r="A5433" s="218" t="s">
        <v>8677</v>
      </c>
      <c r="B5433" s="218" t="s">
        <v>8678</v>
      </c>
      <c r="C5433" s="218"/>
      <c r="D5433" s="218"/>
      <c r="E5433" s="218" t="s">
        <v>173</v>
      </c>
      <c r="F5433" s="306">
        <f t="shared" si="84"/>
        <v>47.735427999999999</v>
      </c>
      <c r="G5433" s="269">
        <v>1.49</v>
      </c>
    </row>
    <row r="5434" spans="1:7">
      <c r="A5434" s="218" t="s">
        <v>8679</v>
      </c>
      <c r="B5434" s="218" t="s">
        <v>8680</v>
      </c>
      <c r="C5434" s="218"/>
      <c r="D5434" s="218"/>
      <c r="E5434" s="218" t="s">
        <v>173</v>
      </c>
      <c r="F5434" s="306">
        <f t="shared" si="84"/>
        <v>47.735427999999999</v>
      </c>
      <c r="G5434" s="269">
        <v>1.49</v>
      </c>
    </row>
    <row r="5435" spans="1:7">
      <c r="A5435" s="218" t="s">
        <v>8681</v>
      </c>
      <c r="B5435" s="218" t="s">
        <v>8682</v>
      </c>
      <c r="C5435" s="218"/>
      <c r="D5435" s="218"/>
      <c r="E5435" s="218" t="s">
        <v>173</v>
      </c>
      <c r="F5435" s="306">
        <f t="shared" si="84"/>
        <v>58.307704000000001</v>
      </c>
      <c r="G5435" s="269">
        <v>1.82</v>
      </c>
    </row>
    <row r="5436" spans="1:7">
      <c r="A5436" s="218" t="s">
        <v>8683</v>
      </c>
      <c r="B5436" s="218" t="s">
        <v>8684</v>
      </c>
      <c r="C5436" s="218"/>
      <c r="D5436" s="218"/>
      <c r="E5436" s="218" t="s">
        <v>173</v>
      </c>
      <c r="F5436" s="306">
        <f t="shared" si="84"/>
        <v>190.62134</v>
      </c>
      <c r="G5436" s="269">
        <v>5.95</v>
      </c>
    </row>
    <row r="5437" spans="1:7">
      <c r="A5437" s="218" t="s">
        <v>8685</v>
      </c>
      <c r="B5437" s="218" t="s">
        <v>8686</v>
      </c>
      <c r="C5437" s="218"/>
      <c r="D5437" s="218"/>
      <c r="E5437" s="218" t="s">
        <v>173</v>
      </c>
      <c r="F5437" s="306">
        <f t="shared" si="84"/>
        <v>9.9315319999999989</v>
      </c>
      <c r="G5437" s="269">
        <v>0.31</v>
      </c>
    </row>
    <row r="5438" spans="1:7">
      <c r="A5438" s="218" t="s">
        <v>8687</v>
      </c>
      <c r="B5438" s="218" t="s">
        <v>8688</v>
      </c>
      <c r="C5438" s="218"/>
      <c r="D5438" s="218"/>
      <c r="E5438" s="218" t="s">
        <v>173</v>
      </c>
      <c r="F5438" s="306">
        <f t="shared" si="84"/>
        <v>9318.3399919999993</v>
      </c>
      <c r="G5438" s="269">
        <v>290.86</v>
      </c>
    </row>
    <row r="5439" spans="1:7">
      <c r="A5439" s="218" t="s">
        <v>8689</v>
      </c>
      <c r="B5439" s="218" t="s">
        <v>8690</v>
      </c>
      <c r="C5439" s="218"/>
      <c r="D5439" s="218"/>
      <c r="E5439" s="218" t="s">
        <v>173</v>
      </c>
      <c r="F5439" s="306">
        <f t="shared" si="84"/>
        <v>9318.3399919999993</v>
      </c>
      <c r="G5439" s="269">
        <v>290.86</v>
      </c>
    </row>
    <row r="5440" spans="1:7">
      <c r="A5440" s="218" t="s">
        <v>8691</v>
      </c>
      <c r="B5440" s="218" t="s">
        <v>8692</v>
      </c>
      <c r="C5440" s="218"/>
      <c r="D5440" s="218"/>
      <c r="E5440" s="218" t="s">
        <v>173</v>
      </c>
      <c r="F5440" s="306">
        <f t="shared" si="84"/>
        <v>6113.0181320000002</v>
      </c>
      <c r="G5440" s="269">
        <v>190.81</v>
      </c>
    </row>
    <row r="5441" spans="1:7">
      <c r="A5441" s="218" t="s">
        <v>8693</v>
      </c>
      <c r="B5441" s="218" t="s">
        <v>8694</v>
      </c>
      <c r="C5441" s="218"/>
      <c r="D5441" s="218"/>
      <c r="E5441" s="218" t="s">
        <v>173</v>
      </c>
      <c r="F5441" s="306">
        <f t="shared" si="84"/>
        <v>6113.0181320000002</v>
      </c>
      <c r="G5441" s="269">
        <v>190.81</v>
      </c>
    </row>
    <row r="5442" spans="1:7">
      <c r="A5442" s="218" t="s">
        <v>8695</v>
      </c>
      <c r="B5442" s="218" t="s">
        <v>8696</v>
      </c>
      <c r="C5442" s="218"/>
      <c r="D5442" s="218"/>
      <c r="E5442" s="218" t="s">
        <v>173</v>
      </c>
      <c r="F5442" s="306">
        <f t="shared" si="84"/>
        <v>66.637376000000003</v>
      </c>
      <c r="G5442" s="269">
        <v>2.08</v>
      </c>
    </row>
    <row r="5443" spans="1:7">
      <c r="A5443" s="218" t="s">
        <v>8697</v>
      </c>
      <c r="B5443" s="218" t="s">
        <v>8698</v>
      </c>
      <c r="C5443" s="218"/>
      <c r="D5443" s="218"/>
      <c r="E5443" s="218" t="s">
        <v>173</v>
      </c>
      <c r="F5443" s="306">
        <f t="shared" si="84"/>
        <v>190.941712</v>
      </c>
      <c r="G5443" s="269">
        <v>5.96</v>
      </c>
    </row>
    <row r="5444" spans="1:7">
      <c r="A5444" s="218" t="s">
        <v>8699</v>
      </c>
      <c r="B5444" s="218" t="s">
        <v>8700</v>
      </c>
      <c r="C5444" s="218"/>
      <c r="D5444" s="218"/>
      <c r="E5444" s="218" t="s">
        <v>173</v>
      </c>
      <c r="F5444" s="306">
        <f t="shared" si="84"/>
        <v>146.41000400000001</v>
      </c>
      <c r="G5444" s="269">
        <v>4.57</v>
      </c>
    </row>
    <row r="5445" spans="1:7">
      <c r="A5445" s="218" t="s">
        <v>8701</v>
      </c>
      <c r="B5445" s="218" t="s">
        <v>8702</v>
      </c>
      <c r="C5445" s="218"/>
      <c r="D5445" s="218"/>
      <c r="E5445" s="218" t="s">
        <v>173</v>
      </c>
      <c r="F5445" s="306">
        <f t="shared" si="84"/>
        <v>50.298403999999998</v>
      </c>
      <c r="G5445" s="269">
        <v>1.57</v>
      </c>
    </row>
    <row r="5446" spans="1:7">
      <c r="A5446" s="218" t="s">
        <v>8703</v>
      </c>
      <c r="B5446" s="218" t="s">
        <v>8704</v>
      </c>
      <c r="C5446" s="218"/>
      <c r="D5446" s="218"/>
      <c r="E5446" s="218" t="s">
        <v>173</v>
      </c>
      <c r="F5446" s="306">
        <f t="shared" si="84"/>
        <v>50.298403999999998</v>
      </c>
      <c r="G5446" s="269">
        <v>1.57</v>
      </c>
    </row>
    <row r="5447" spans="1:7">
      <c r="A5447" s="218" t="s">
        <v>8705</v>
      </c>
      <c r="B5447" s="218" t="s">
        <v>8706</v>
      </c>
      <c r="C5447" s="218"/>
      <c r="D5447" s="218"/>
      <c r="E5447" s="218" t="s">
        <v>173</v>
      </c>
      <c r="F5447" s="306">
        <f t="shared" ref="F5447:F5510" si="85">G5447*$G$2</f>
        <v>38.124267999999994</v>
      </c>
      <c r="G5447" s="269">
        <v>1.19</v>
      </c>
    </row>
    <row r="5448" spans="1:7">
      <c r="A5448" s="218" t="s">
        <v>8707</v>
      </c>
      <c r="B5448" s="218" t="s">
        <v>8708</v>
      </c>
      <c r="C5448" s="218"/>
      <c r="D5448" s="218"/>
      <c r="E5448" s="218" t="s">
        <v>173</v>
      </c>
      <c r="F5448" s="306">
        <f t="shared" si="85"/>
        <v>373.87412399999999</v>
      </c>
      <c r="G5448" s="269">
        <v>11.67</v>
      </c>
    </row>
    <row r="5449" spans="1:7">
      <c r="A5449" s="218" t="s">
        <v>8709</v>
      </c>
      <c r="B5449" s="218" t="s">
        <v>8710</v>
      </c>
      <c r="C5449" s="218"/>
      <c r="D5449" s="218"/>
      <c r="E5449" s="218" t="s">
        <v>173</v>
      </c>
      <c r="F5449" s="306">
        <f t="shared" si="85"/>
        <v>2.242604</v>
      </c>
      <c r="G5449" s="269">
        <v>7.0000000000000007E-2</v>
      </c>
    </row>
    <row r="5450" spans="1:7">
      <c r="A5450" s="218" t="s">
        <v>8711</v>
      </c>
      <c r="B5450" s="218" t="s">
        <v>8712</v>
      </c>
      <c r="C5450" s="218"/>
      <c r="D5450" s="218"/>
      <c r="E5450" s="218" t="s">
        <v>173</v>
      </c>
      <c r="F5450" s="306">
        <f t="shared" si="85"/>
        <v>11.853764</v>
      </c>
      <c r="G5450" s="269">
        <v>0.37</v>
      </c>
    </row>
    <row r="5451" spans="1:7">
      <c r="A5451" s="218" t="s">
        <v>8713</v>
      </c>
      <c r="B5451" s="218" t="s">
        <v>8714</v>
      </c>
      <c r="C5451" s="218"/>
      <c r="D5451" s="218"/>
      <c r="E5451" s="218" t="s">
        <v>175</v>
      </c>
      <c r="F5451" s="306">
        <f t="shared" si="85"/>
        <v>708.98323599999992</v>
      </c>
      <c r="G5451" s="269">
        <v>22.13</v>
      </c>
    </row>
    <row r="5452" spans="1:7">
      <c r="A5452" s="218" t="s">
        <v>8715</v>
      </c>
      <c r="B5452" s="218" t="s">
        <v>8716</v>
      </c>
      <c r="C5452" s="218"/>
      <c r="D5452" s="218"/>
      <c r="E5452" s="218" t="s">
        <v>175</v>
      </c>
      <c r="F5452" s="306">
        <f t="shared" si="85"/>
        <v>708.98323599999992</v>
      </c>
      <c r="G5452" s="269">
        <v>22.13</v>
      </c>
    </row>
    <row r="5453" spans="1:7">
      <c r="A5453" s="218" t="s">
        <v>8717</v>
      </c>
      <c r="B5453" s="218" t="s">
        <v>8718</v>
      </c>
      <c r="C5453" s="218"/>
      <c r="D5453" s="218"/>
      <c r="E5453" s="218" t="s">
        <v>175</v>
      </c>
      <c r="F5453" s="306">
        <f t="shared" si="85"/>
        <v>708.98323599999992</v>
      </c>
      <c r="G5453" s="269">
        <v>22.13</v>
      </c>
    </row>
    <row r="5454" spans="1:7">
      <c r="A5454" s="218" t="s">
        <v>8719</v>
      </c>
      <c r="B5454" s="218" t="s">
        <v>8720</v>
      </c>
      <c r="C5454" s="218"/>
      <c r="D5454" s="218"/>
      <c r="E5454" s="218" t="s">
        <v>175</v>
      </c>
      <c r="F5454" s="306">
        <f t="shared" si="85"/>
        <v>1196.9097919999999</v>
      </c>
      <c r="G5454" s="269">
        <v>37.36</v>
      </c>
    </row>
    <row r="5455" spans="1:7">
      <c r="A5455" s="218" t="s">
        <v>8721</v>
      </c>
      <c r="B5455" s="218" t="s">
        <v>8722</v>
      </c>
      <c r="C5455" s="218"/>
      <c r="D5455" s="218"/>
      <c r="E5455" s="218" t="s">
        <v>175</v>
      </c>
      <c r="F5455" s="306">
        <f t="shared" si="85"/>
        <v>907.29350399999998</v>
      </c>
      <c r="G5455" s="269">
        <v>28.32</v>
      </c>
    </row>
    <row r="5456" spans="1:7">
      <c r="A5456" s="218" t="s">
        <v>8723</v>
      </c>
      <c r="B5456" s="218" t="s">
        <v>8724</v>
      </c>
      <c r="C5456" s="218"/>
      <c r="D5456" s="218"/>
      <c r="E5456" s="218" t="s">
        <v>175</v>
      </c>
      <c r="F5456" s="306">
        <f t="shared" si="85"/>
        <v>1215.1709959999998</v>
      </c>
      <c r="G5456" s="269">
        <v>37.93</v>
      </c>
    </row>
    <row r="5457" spans="1:7">
      <c r="A5457" s="218" t="s">
        <v>8725</v>
      </c>
      <c r="B5457" s="218" t="s">
        <v>8726</v>
      </c>
      <c r="C5457" s="218"/>
      <c r="D5457" s="218"/>
      <c r="E5457" s="218" t="s">
        <v>175</v>
      </c>
      <c r="F5457" s="306">
        <f t="shared" si="85"/>
        <v>2596.6150599999996</v>
      </c>
      <c r="G5457" s="269">
        <v>81.05</v>
      </c>
    </row>
    <row r="5458" spans="1:7">
      <c r="A5458" s="218" t="s">
        <v>8727</v>
      </c>
      <c r="B5458" s="218" t="s">
        <v>8728</v>
      </c>
      <c r="C5458" s="218"/>
      <c r="D5458" s="218"/>
      <c r="E5458" s="218" t="s">
        <v>175</v>
      </c>
      <c r="F5458" s="306">
        <f t="shared" si="85"/>
        <v>1175.7652399999999</v>
      </c>
      <c r="G5458" s="269">
        <v>36.700000000000003</v>
      </c>
    </row>
    <row r="5459" spans="1:7">
      <c r="A5459" s="218" t="s">
        <v>8729</v>
      </c>
      <c r="B5459" s="218" t="s">
        <v>8730</v>
      </c>
      <c r="C5459" s="218"/>
      <c r="D5459" s="218"/>
      <c r="E5459" s="218" t="s">
        <v>175</v>
      </c>
      <c r="F5459" s="306">
        <f t="shared" si="85"/>
        <v>574.10662400000001</v>
      </c>
      <c r="G5459" s="269">
        <v>17.920000000000002</v>
      </c>
    </row>
    <row r="5460" spans="1:7">
      <c r="A5460" s="218" t="s">
        <v>8731</v>
      </c>
      <c r="B5460" s="218" t="s">
        <v>8732</v>
      </c>
      <c r="C5460" s="218"/>
      <c r="D5460" s="218"/>
      <c r="E5460" s="218" t="s">
        <v>173</v>
      </c>
      <c r="F5460" s="306">
        <f t="shared" si="85"/>
        <v>18.261203999999999</v>
      </c>
      <c r="G5460" s="269">
        <v>0.56999999999999995</v>
      </c>
    </row>
    <row r="5461" spans="1:7">
      <c r="A5461" s="218" t="s">
        <v>8733</v>
      </c>
      <c r="B5461" s="218" t="s">
        <v>8734</v>
      </c>
      <c r="C5461" s="218"/>
      <c r="D5461" s="218"/>
      <c r="E5461" s="218" t="s">
        <v>175</v>
      </c>
      <c r="F5461" s="306">
        <f t="shared" si="85"/>
        <v>66.637376000000003</v>
      </c>
      <c r="G5461" s="269">
        <v>2.08</v>
      </c>
    </row>
    <row r="5462" spans="1:7">
      <c r="A5462" s="218" t="s">
        <v>8735</v>
      </c>
      <c r="B5462" s="218" t="s">
        <v>8736</v>
      </c>
      <c r="C5462" s="218"/>
      <c r="D5462" s="218"/>
      <c r="E5462" s="218" t="s">
        <v>175</v>
      </c>
      <c r="F5462" s="306">
        <f t="shared" si="85"/>
        <v>66.637376000000003</v>
      </c>
      <c r="G5462" s="269">
        <v>2.08</v>
      </c>
    </row>
    <row r="5463" spans="1:7">
      <c r="A5463" s="218" t="s">
        <v>8737</v>
      </c>
      <c r="B5463" s="218" t="s">
        <v>8738</v>
      </c>
      <c r="C5463" s="218"/>
      <c r="D5463" s="218"/>
      <c r="E5463" s="218" t="s">
        <v>175</v>
      </c>
      <c r="F5463" s="306">
        <f t="shared" si="85"/>
        <v>66.637376000000003</v>
      </c>
      <c r="G5463" s="269">
        <v>2.08</v>
      </c>
    </row>
    <row r="5464" spans="1:7">
      <c r="A5464" s="218" t="s">
        <v>8739</v>
      </c>
      <c r="B5464" s="218" t="s">
        <v>8740</v>
      </c>
      <c r="C5464" s="218"/>
      <c r="D5464" s="218"/>
      <c r="E5464" s="218" t="s">
        <v>175</v>
      </c>
      <c r="F5464" s="306">
        <f t="shared" si="85"/>
        <v>66.637376000000003</v>
      </c>
      <c r="G5464" s="269">
        <v>2.08</v>
      </c>
    </row>
    <row r="5465" spans="1:7">
      <c r="A5465" s="218" t="s">
        <v>8741</v>
      </c>
      <c r="B5465" s="218" t="s">
        <v>8742</v>
      </c>
      <c r="C5465" s="218"/>
      <c r="D5465" s="218"/>
      <c r="E5465" s="218" t="s">
        <v>175</v>
      </c>
      <c r="F5465" s="306">
        <f t="shared" si="85"/>
        <v>66.637376000000003</v>
      </c>
      <c r="G5465" s="269">
        <v>2.08</v>
      </c>
    </row>
    <row r="5466" spans="1:7">
      <c r="A5466" s="218" t="s">
        <v>8743</v>
      </c>
      <c r="B5466" s="218" t="s">
        <v>8744</v>
      </c>
      <c r="C5466" s="218"/>
      <c r="D5466" s="218"/>
      <c r="E5466" s="218" t="s">
        <v>175</v>
      </c>
      <c r="F5466" s="306">
        <f t="shared" si="85"/>
        <v>66.637376000000003</v>
      </c>
      <c r="G5466" s="269">
        <v>2.08</v>
      </c>
    </row>
    <row r="5467" spans="1:7">
      <c r="A5467" s="218" t="s">
        <v>8745</v>
      </c>
      <c r="B5467" s="218" t="s">
        <v>8746</v>
      </c>
      <c r="C5467" s="218"/>
      <c r="D5467" s="218"/>
      <c r="E5467" s="218" t="s">
        <v>175</v>
      </c>
      <c r="F5467" s="306">
        <f t="shared" si="85"/>
        <v>66.637376000000003</v>
      </c>
      <c r="G5467" s="269">
        <v>2.08</v>
      </c>
    </row>
    <row r="5468" spans="1:7">
      <c r="A5468" s="218" t="s">
        <v>8747</v>
      </c>
      <c r="B5468" s="218" t="s">
        <v>8748</v>
      </c>
      <c r="C5468" s="218"/>
      <c r="D5468" s="218"/>
      <c r="E5468" s="218" t="s">
        <v>175</v>
      </c>
      <c r="F5468" s="306">
        <f t="shared" si="85"/>
        <v>66.637376000000003</v>
      </c>
      <c r="G5468" s="269">
        <v>2.08</v>
      </c>
    </row>
    <row r="5469" spans="1:7">
      <c r="A5469" s="218" t="s">
        <v>8749</v>
      </c>
      <c r="B5469" s="218" t="s">
        <v>8750</v>
      </c>
      <c r="C5469" s="218"/>
      <c r="D5469" s="218"/>
      <c r="E5469" s="218" t="s">
        <v>175</v>
      </c>
      <c r="F5469" s="306">
        <f t="shared" si="85"/>
        <v>66.637376000000003</v>
      </c>
      <c r="G5469" s="269">
        <v>2.08</v>
      </c>
    </row>
    <row r="5470" spans="1:7">
      <c r="A5470" s="218" t="s">
        <v>8751</v>
      </c>
      <c r="B5470" s="218" t="s">
        <v>8752</v>
      </c>
      <c r="C5470" s="218"/>
      <c r="D5470" s="218"/>
      <c r="E5470" s="218" t="s">
        <v>175</v>
      </c>
      <c r="F5470" s="306">
        <f t="shared" si="85"/>
        <v>66.637376000000003</v>
      </c>
      <c r="G5470" s="269">
        <v>2.08</v>
      </c>
    </row>
    <row r="5471" spans="1:7">
      <c r="A5471" s="218" t="s">
        <v>8753</v>
      </c>
      <c r="B5471" s="218" t="s">
        <v>8754</v>
      </c>
      <c r="C5471" s="218"/>
      <c r="D5471" s="218"/>
      <c r="E5471" s="218" t="s">
        <v>175</v>
      </c>
      <c r="F5471" s="306">
        <f t="shared" si="85"/>
        <v>66.637376000000003</v>
      </c>
      <c r="G5471" s="269">
        <v>2.08</v>
      </c>
    </row>
    <row r="5472" spans="1:7">
      <c r="A5472" s="218" t="s">
        <v>8755</v>
      </c>
      <c r="B5472" s="218" t="s">
        <v>8756</v>
      </c>
      <c r="C5472" s="218"/>
      <c r="D5472" s="218"/>
      <c r="E5472" s="218" t="s">
        <v>175</v>
      </c>
      <c r="F5472" s="306">
        <f t="shared" si="85"/>
        <v>66.637376000000003</v>
      </c>
      <c r="G5472" s="269">
        <v>2.08</v>
      </c>
    </row>
    <row r="5473" spans="1:7">
      <c r="A5473" s="218" t="s">
        <v>8757</v>
      </c>
      <c r="B5473" s="218" t="s">
        <v>8758</v>
      </c>
      <c r="C5473" s="218"/>
      <c r="D5473" s="218"/>
      <c r="E5473" s="218" t="s">
        <v>175</v>
      </c>
      <c r="F5473" s="306">
        <f t="shared" si="85"/>
        <v>66.637376000000003</v>
      </c>
      <c r="G5473" s="269">
        <v>2.08</v>
      </c>
    </row>
    <row r="5474" spans="1:7">
      <c r="A5474" s="218" t="s">
        <v>8759</v>
      </c>
      <c r="B5474" s="218" t="s">
        <v>8760</v>
      </c>
      <c r="C5474" s="218"/>
      <c r="D5474" s="218"/>
      <c r="E5474" s="218" t="s">
        <v>175</v>
      </c>
      <c r="F5474" s="306">
        <f t="shared" si="85"/>
        <v>66.637376000000003</v>
      </c>
      <c r="G5474" s="269">
        <v>2.08</v>
      </c>
    </row>
    <row r="5475" spans="1:7">
      <c r="A5475" s="218" t="s">
        <v>8761</v>
      </c>
      <c r="B5475" s="218" t="s">
        <v>8762</v>
      </c>
      <c r="C5475" s="218"/>
      <c r="D5475" s="218"/>
      <c r="E5475" s="218" t="s">
        <v>175</v>
      </c>
      <c r="F5475" s="306">
        <f t="shared" si="85"/>
        <v>66.637376000000003</v>
      </c>
      <c r="G5475" s="269">
        <v>2.08</v>
      </c>
    </row>
    <row r="5476" spans="1:7">
      <c r="A5476" s="218" t="s">
        <v>8763</v>
      </c>
      <c r="B5476" s="218" t="s">
        <v>8764</v>
      </c>
      <c r="C5476" s="218"/>
      <c r="D5476" s="218"/>
      <c r="E5476" s="218" t="s">
        <v>173</v>
      </c>
      <c r="F5476" s="306">
        <f t="shared" si="85"/>
        <v>18.261203999999999</v>
      </c>
      <c r="G5476" s="269">
        <v>0.56999999999999995</v>
      </c>
    </row>
    <row r="5477" spans="1:7">
      <c r="A5477" s="218" t="s">
        <v>8765</v>
      </c>
      <c r="B5477" s="218" t="s">
        <v>8766</v>
      </c>
      <c r="C5477" s="218"/>
      <c r="D5477" s="218"/>
      <c r="E5477" s="218" t="s">
        <v>173</v>
      </c>
      <c r="F5477" s="306">
        <f t="shared" si="85"/>
        <v>12.174135999999999</v>
      </c>
      <c r="G5477" s="269">
        <v>0.38</v>
      </c>
    </row>
    <row r="5478" spans="1:7">
      <c r="A5478" s="218" t="s">
        <v>8767</v>
      </c>
      <c r="B5478" s="218" t="s">
        <v>8768</v>
      </c>
      <c r="C5478" s="218"/>
      <c r="D5478" s="218"/>
      <c r="E5478" s="218" t="s">
        <v>173</v>
      </c>
      <c r="F5478" s="306">
        <f t="shared" si="85"/>
        <v>1342.3586799999998</v>
      </c>
      <c r="G5478" s="269">
        <v>41.9</v>
      </c>
    </row>
    <row r="5479" spans="1:7">
      <c r="A5479" s="218" t="s">
        <v>8769</v>
      </c>
      <c r="B5479" s="218" t="s">
        <v>8770</v>
      </c>
      <c r="C5479" s="218"/>
      <c r="D5479" s="218"/>
      <c r="E5479" s="218" t="s">
        <v>173</v>
      </c>
      <c r="F5479" s="306">
        <f t="shared" si="85"/>
        <v>2453.4087759999998</v>
      </c>
      <c r="G5479" s="269">
        <v>76.58</v>
      </c>
    </row>
    <row r="5480" spans="1:7">
      <c r="A5480" s="218" t="s">
        <v>8771</v>
      </c>
      <c r="B5480" s="218" t="s">
        <v>8772</v>
      </c>
      <c r="C5480" s="218"/>
      <c r="D5480" s="218"/>
      <c r="E5480" s="218" t="s">
        <v>175</v>
      </c>
      <c r="F5480" s="306">
        <f t="shared" si="85"/>
        <v>99.31532</v>
      </c>
      <c r="G5480" s="269">
        <v>3.1</v>
      </c>
    </row>
    <row r="5481" spans="1:7">
      <c r="A5481" s="218" t="s">
        <v>8773</v>
      </c>
      <c r="B5481" s="218" t="s">
        <v>8774</v>
      </c>
      <c r="C5481" s="218"/>
      <c r="D5481" s="218"/>
      <c r="E5481" s="218" t="s">
        <v>173</v>
      </c>
      <c r="F5481" s="306">
        <f t="shared" si="85"/>
        <v>2.242604</v>
      </c>
      <c r="G5481" s="269">
        <v>7.0000000000000007E-2</v>
      </c>
    </row>
    <row r="5482" spans="1:7">
      <c r="A5482" s="218" t="s">
        <v>8775</v>
      </c>
      <c r="B5482" s="218" t="s">
        <v>8776</v>
      </c>
      <c r="C5482" s="218"/>
      <c r="D5482" s="218"/>
      <c r="E5482" s="218" t="s">
        <v>173</v>
      </c>
      <c r="F5482" s="306">
        <f t="shared" si="85"/>
        <v>10.572276</v>
      </c>
      <c r="G5482" s="269">
        <v>0.33</v>
      </c>
    </row>
    <row r="5483" spans="1:7">
      <c r="A5483" s="218" t="s">
        <v>8777</v>
      </c>
      <c r="B5483" s="218" t="s">
        <v>8778</v>
      </c>
      <c r="C5483" s="218"/>
      <c r="D5483" s="218"/>
      <c r="E5483" s="218" t="s">
        <v>173</v>
      </c>
      <c r="F5483" s="306">
        <f t="shared" si="85"/>
        <v>2.242604</v>
      </c>
      <c r="G5483" s="269">
        <v>7.0000000000000007E-2</v>
      </c>
    </row>
    <row r="5484" spans="1:7">
      <c r="A5484" s="218" t="s">
        <v>8779</v>
      </c>
      <c r="B5484" s="218" t="s">
        <v>8780</v>
      </c>
      <c r="C5484" s="218"/>
      <c r="D5484" s="218"/>
      <c r="E5484" s="218" t="s">
        <v>173</v>
      </c>
      <c r="F5484" s="306">
        <f t="shared" si="85"/>
        <v>20.824179999999998</v>
      </c>
      <c r="G5484" s="269">
        <v>0.65</v>
      </c>
    </row>
    <row r="5485" spans="1:7">
      <c r="A5485" s="218" t="s">
        <v>8781</v>
      </c>
      <c r="B5485" s="218" t="s">
        <v>8782</v>
      </c>
      <c r="C5485" s="218"/>
      <c r="D5485" s="218"/>
      <c r="E5485" s="218" t="s">
        <v>173</v>
      </c>
      <c r="F5485" s="306">
        <f t="shared" si="85"/>
        <v>149.61372399999999</v>
      </c>
      <c r="G5485" s="269">
        <v>4.67</v>
      </c>
    </row>
    <row r="5486" spans="1:7">
      <c r="A5486" s="218" t="s">
        <v>8783</v>
      </c>
      <c r="B5486" s="218" t="s">
        <v>8784</v>
      </c>
      <c r="C5486" s="218"/>
      <c r="D5486" s="218"/>
      <c r="E5486" s="218" t="s">
        <v>173</v>
      </c>
      <c r="F5486" s="306">
        <f t="shared" si="85"/>
        <v>18.261203999999999</v>
      </c>
      <c r="G5486" s="269">
        <v>0.56999999999999995</v>
      </c>
    </row>
    <row r="5487" spans="1:7">
      <c r="A5487" s="218" t="s">
        <v>8785</v>
      </c>
      <c r="B5487" s="218" t="s">
        <v>8786</v>
      </c>
      <c r="C5487" s="218"/>
      <c r="D5487" s="218"/>
      <c r="E5487" s="218" t="s">
        <v>173</v>
      </c>
      <c r="F5487" s="306">
        <f t="shared" si="85"/>
        <v>18.261203999999999</v>
      </c>
      <c r="G5487" s="269">
        <v>0.56999999999999995</v>
      </c>
    </row>
    <row r="5488" spans="1:7">
      <c r="A5488" s="218" t="s">
        <v>8787</v>
      </c>
      <c r="B5488" s="218" t="s">
        <v>8788</v>
      </c>
      <c r="C5488" s="218"/>
      <c r="D5488" s="218"/>
      <c r="E5488" s="218" t="s">
        <v>173</v>
      </c>
      <c r="F5488" s="306">
        <f t="shared" si="85"/>
        <v>18.261203999999999</v>
      </c>
      <c r="G5488" s="269">
        <v>0.56999999999999995</v>
      </c>
    </row>
    <row r="5489" spans="1:7">
      <c r="A5489" s="218" t="s">
        <v>8789</v>
      </c>
      <c r="B5489" s="218" t="s">
        <v>8790</v>
      </c>
      <c r="C5489" s="218"/>
      <c r="D5489" s="218"/>
      <c r="E5489" s="218" t="s">
        <v>173</v>
      </c>
      <c r="F5489" s="306">
        <f t="shared" si="85"/>
        <v>109.567224</v>
      </c>
      <c r="G5489" s="269">
        <v>3.42</v>
      </c>
    </row>
    <row r="5490" spans="1:7">
      <c r="A5490" s="218" t="s">
        <v>8791</v>
      </c>
      <c r="B5490" s="218" t="s">
        <v>8792</v>
      </c>
      <c r="C5490" s="218"/>
      <c r="D5490" s="218"/>
      <c r="E5490" s="218" t="s">
        <v>173</v>
      </c>
      <c r="F5490" s="306">
        <f t="shared" si="85"/>
        <v>88.422671999999991</v>
      </c>
      <c r="G5490" s="269">
        <v>2.76</v>
      </c>
    </row>
    <row r="5491" spans="1:7">
      <c r="A5491" s="218" t="s">
        <v>8793</v>
      </c>
      <c r="B5491" s="218" t="s">
        <v>8794</v>
      </c>
      <c r="C5491" s="218"/>
      <c r="D5491" s="218"/>
      <c r="E5491" s="218" t="s">
        <v>173</v>
      </c>
      <c r="F5491" s="306">
        <f t="shared" si="85"/>
        <v>743.58341199999995</v>
      </c>
      <c r="G5491" s="269">
        <v>23.21</v>
      </c>
    </row>
    <row r="5492" spans="1:7">
      <c r="A5492" s="218" t="s">
        <v>8795</v>
      </c>
      <c r="B5492" s="218" t="s">
        <v>8796</v>
      </c>
      <c r="C5492" s="218"/>
      <c r="D5492" s="218"/>
      <c r="E5492" s="218" t="s">
        <v>175</v>
      </c>
      <c r="F5492" s="306">
        <f t="shared" si="85"/>
        <v>67.598491999999993</v>
      </c>
      <c r="G5492" s="269">
        <v>2.11</v>
      </c>
    </row>
    <row r="5493" spans="1:7">
      <c r="A5493" s="218" t="s">
        <v>8797</v>
      </c>
      <c r="B5493" s="218" t="s">
        <v>8798</v>
      </c>
      <c r="C5493" s="218"/>
      <c r="D5493" s="218"/>
      <c r="E5493" s="218" t="s">
        <v>175</v>
      </c>
      <c r="F5493" s="306">
        <f t="shared" si="85"/>
        <v>67.598491999999993</v>
      </c>
      <c r="G5493" s="269">
        <v>2.11</v>
      </c>
    </row>
    <row r="5494" spans="1:7">
      <c r="A5494" s="218" t="s">
        <v>8799</v>
      </c>
      <c r="B5494" s="218" t="s">
        <v>8800</v>
      </c>
      <c r="C5494" s="218"/>
      <c r="D5494" s="218"/>
      <c r="E5494" s="218" t="s">
        <v>173</v>
      </c>
      <c r="F5494" s="306">
        <f t="shared" si="85"/>
        <v>889.03229999999996</v>
      </c>
      <c r="G5494" s="269">
        <v>27.75</v>
      </c>
    </row>
    <row r="5495" spans="1:7">
      <c r="A5495" s="218" t="s">
        <v>8801</v>
      </c>
      <c r="B5495" s="218" t="s">
        <v>8802</v>
      </c>
      <c r="C5495" s="218"/>
      <c r="D5495" s="218"/>
      <c r="E5495" s="218" t="s">
        <v>173</v>
      </c>
      <c r="F5495" s="306">
        <f t="shared" si="85"/>
        <v>1390.7348519999998</v>
      </c>
      <c r="G5495" s="269">
        <v>43.41</v>
      </c>
    </row>
    <row r="5496" spans="1:7">
      <c r="A5496" s="218" t="s">
        <v>8803</v>
      </c>
      <c r="B5496" s="218" t="s">
        <v>8804</v>
      </c>
      <c r="C5496" s="218"/>
      <c r="D5496" s="218"/>
      <c r="E5496" s="218" t="s">
        <v>173</v>
      </c>
      <c r="F5496" s="306">
        <f t="shared" si="85"/>
        <v>321.012744</v>
      </c>
      <c r="G5496" s="269">
        <v>10.02</v>
      </c>
    </row>
    <row r="5497" spans="1:7">
      <c r="A5497" s="218" t="s">
        <v>8805</v>
      </c>
      <c r="B5497" s="218" t="s">
        <v>8806</v>
      </c>
      <c r="C5497" s="218"/>
      <c r="D5497" s="218"/>
      <c r="E5497" s="218" t="s">
        <v>173</v>
      </c>
      <c r="F5497" s="306">
        <f t="shared" si="85"/>
        <v>1073.8869440000001</v>
      </c>
      <c r="G5497" s="269">
        <v>33.520000000000003</v>
      </c>
    </row>
    <row r="5498" spans="1:7">
      <c r="A5498" s="218" t="s">
        <v>8807</v>
      </c>
      <c r="B5498" s="218" t="s">
        <v>8808</v>
      </c>
      <c r="C5498" s="218"/>
      <c r="D5498" s="218"/>
      <c r="E5498" s="218" t="s">
        <v>173</v>
      </c>
      <c r="F5498" s="306">
        <f t="shared" si="85"/>
        <v>1205.2394639999998</v>
      </c>
      <c r="G5498" s="269">
        <v>37.619999999999997</v>
      </c>
    </row>
    <row r="5499" spans="1:7">
      <c r="A5499" s="218" t="s">
        <v>8809</v>
      </c>
      <c r="B5499" s="218" t="s">
        <v>8810</v>
      </c>
      <c r="C5499" s="218"/>
      <c r="D5499" s="218"/>
      <c r="E5499" s="218" t="s">
        <v>173</v>
      </c>
      <c r="F5499" s="306">
        <f t="shared" si="85"/>
        <v>1264.508284</v>
      </c>
      <c r="G5499" s="269">
        <v>39.47</v>
      </c>
    </row>
    <row r="5500" spans="1:7">
      <c r="A5500" s="218" t="s">
        <v>8811</v>
      </c>
      <c r="B5500" s="218" t="s">
        <v>8812</v>
      </c>
      <c r="C5500" s="218"/>
      <c r="D5500" s="218"/>
      <c r="E5500" s="218" t="s">
        <v>173</v>
      </c>
      <c r="F5500" s="306">
        <f t="shared" si="85"/>
        <v>1083.1777320000001</v>
      </c>
      <c r="G5500" s="269">
        <v>33.81</v>
      </c>
    </row>
    <row r="5501" spans="1:7">
      <c r="A5501" s="218" t="s">
        <v>8813</v>
      </c>
      <c r="B5501" s="218" t="s">
        <v>8814</v>
      </c>
      <c r="C5501" s="218"/>
      <c r="D5501" s="218"/>
      <c r="E5501" s="218" t="s">
        <v>173</v>
      </c>
      <c r="F5501" s="306">
        <f t="shared" si="85"/>
        <v>1205.2394639999998</v>
      </c>
      <c r="G5501" s="269">
        <v>37.619999999999997</v>
      </c>
    </row>
    <row r="5502" spans="1:7">
      <c r="A5502" s="218" t="s">
        <v>8815</v>
      </c>
      <c r="B5502" s="218" t="s">
        <v>8816</v>
      </c>
      <c r="C5502" s="218"/>
      <c r="D5502" s="218"/>
      <c r="E5502" s="218" t="s">
        <v>173</v>
      </c>
      <c r="F5502" s="306">
        <f t="shared" si="85"/>
        <v>67192.260303999996</v>
      </c>
      <c r="G5502" s="269">
        <v>2097.3200000000002</v>
      </c>
    </row>
    <row r="5503" spans="1:7">
      <c r="A5503" s="218" t="s">
        <v>8817</v>
      </c>
      <c r="B5503" s="218" t="s">
        <v>8818</v>
      </c>
      <c r="C5503" s="218"/>
      <c r="D5503" s="218"/>
      <c r="E5503" s="218" t="s">
        <v>173</v>
      </c>
      <c r="F5503" s="306">
        <f t="shared" si="85"/>
        <v>70369.069055999993</v>
      </c>
      <c r="G5503" s="269">
        <v>2196.48</v>
      </c>
    </row>
    <row r="5504" spans="1:7">
      <c r="A5504" s="218" t="s">
        <v>8819</v>
      </c>
      <c r="B5504" s="218" t="s">
        <v>8820</v>
      </c>
      <c r="C5504" s="218"/>
      <c r="D5504" s="218"/>
      <c r="E5504" s="218" t="s">
        <v>173</v>
      </c>
      <c r="F5504" s="306">
        <f t="shared" si="85"/>
        <v>42273.085399999996</v>
      </c>
      <c r="G5504" s="269">
        <v>1319.5</v>
      </c>
    </row>
    <row r="5505" spans="1:7">
      <c r="A5505" s="218" t="s">
        <v>8821</v>
      </c>
      <c r="B5505" s="218" t="s">
        <v>8822</v>
      </c>
      <c r="C5505" s="218"/>
      <c r="D5505" s="218"/>
      <c r="E5505" s="218" t="s">
        <v>173</v>
      </c>
      <c r="F5505" s="306">
        <f t="shared" si="85"/>
        <v>57560.276123999996</v>
      </c>
      <c r="G5505" s="269">
        <v>1796.67</v>
      </c>
    </row>
    <row r="5506" spans="1:7">
      <c r="A5506" s="218" t="s">
        <v>8823</v>
      </c>
      <c r="B5506" s="218" t="s">
        <v>8824</v>
      </c>
      <c r="C5506" s="218"/>
      <c r="D5506" s="218"/>
      <c r="E5506" s="218" t="s">
        <v>173</v>
      </c>
      <c r="F5506" s="306">
        <f t="shared" si="85"/>
        <v>90019.085675999988</v>
      </c>
      <c r="G5506" s="269">
        <v>2809.83</v>
      </c>
    </row>
    <row r="5507" spans="1:7">
      <c r="A5507" s="218" t="s">
        <v>8825</v>
      </c>
      <c r="B5507" s="218" t="s">
        <v>8826</v>
      </c>
      <c r="C5507" s="218"/>
      <c r="D5507" s="218"/>
      <c r="E5507" s="218" t="s">
        <v>173</v>
      </c>
      <c r="F5507" s="306">
        <f t="shared" si="85"/>
        <v>94805.122983999987</v>
      </c>
      <c r="G5507" s="269">
        <v>2959.22</v>
      </c>
    </row>
    <row r="5508" spans="1:7">
      <c r="A5508" s="218" t="s">
        <v>8827</v>
      </c>
      <c r="B5508" s="218" t="s">
        <v>8828</v>
      </c>
      <c r="C5508" s="218"/>
      <c r="D5508" s="218"/>
      <c r="E5508" s="218" t="s">
        <v>173</v>
      </c>
      <c r="F5508" s="306">
        <f t="shared" si="85"/>
        <v>83695.583139999988</v>
      </c>
      <c r="G5508" s="269">
        <v>2612.4499999999998</v>
      </c>
    </row>
    <row r="5509" spans="1:7">
      <c r="A5509" s="218" t="s">
        <v>8829</v>
      </c>
      <c r="B5509" s="218" t="s">
        <v>8830</v>
      </c>
      <c r="C5509" s="218"/>
      <c r="D5509" s="218"/>
      <c r="E5509" s="218" t="s">
        <v>173</v>
      </c>
      <c r="F5509" s="306">
        <f t="shared" si="85"/>
        <v>79691.894256</v>
      </c>
      <c r="G5509" s="269">
        <v>2487.48</v>
      </c>
    </row>
    <row r="5510" spans="1:7">
      <c r="A5510" s="218" t="s">
        <v>8831</v>
      </c>
      <c r="B5510" s="218" t="s">
        <v>8832</v>
      </c>
      <c r="C5510" s="218"/>
      <c r="D5510" s="218"/>
      <c r="E5510" s="218" t="s">
        <v>173</v>
      </c>
      <c r="F5510" s="306">
        <f t="shared" si="85"/>
        <v>87214.228816000003</v>
      </c>
      <c r="G5510" s="269">
        <v>2722.28</v>
      </c>
    </row>
    <row r="5511" spans="1:7">
      <c r="A5511" s="218" t="s">
        <v>8833</v>
      </c>
      <c r="B5511" s="218" t="s">
        <v>8834</v>
      </c>
      <c r="C5511" s="218"/>
      <c r="D5511" s="218"/>
      <c r="E5511" s="218" t="s">
        <v>173</v>
      </c>
      <c r="F5511" s="306">
        <f t="shared" ref="F5511:F5574" si="86">G5511*$G$2</f>
        <v>91242.265972000008</v>
      </c>
      <c r="G5511" s="269">
        <v>2848.01</v>
      </c>
    </row>
    <row r="5512" spans="1:7">
      <c r="A5512" s="218" t="s">
        <v>8835</v>
      </c>
      <c r="B5512" s="218" t="s">
        <v>8836</v>
      </c>
      <c r="C5512" s="218"/>
      <c r="D5512" s="218"/>
      <c r="E5512" s="218" t="s">
        <v>173</v>
      </c>
      <c r="F5512" s="306">
        <f t="shared" si="86"/>
        <v>72259.26385599999</v>
      </c>
      <c r="G5512" s="269">
        <v>2255.48</v>
      </c>
    </row>
    <row r="5513" spans="1:7">
      <c r="A5513" s="218" t="s">
        <v>8837</v>
      </c>
      <c r="B5513" s="218" t="s">
        <v>8838</v>
      </c>
      <c r="C5513" s="218"/>
      <c r="D5513" s="218"/>
      <c r="E5513" s="218" t="s">
        <v>173</v>
      </c>
      <c r="F5513" s="306">
        <f t="shared" si="86"/>
        <v>70640.424139999988</v>
      </c>
      <c r="G5513" s="269">
        <v>2204.9499999999998</v>
      </c>
    </row>
    <row r="5514" spans="1:7">
      <c r="A5514" s="218" t="s">
        <v>8839</v>
      </c>
      <c r="B5514" s="218" t="s">
        <v>8840</v>
      </c>
      <c r="C5514" s="218"/>
      <c r="D5514" s="218"/>
      <c r="E5514" s="218" t="s">
        <v>173</v>
      </c>
      <c r="F5514" s="306">
        <f t="shared" si="86"/>
        <v>85254.833663999991</v>
      </c>
      <c r="G5514" s="269">
        <v>2661.12</v>
      </c>
    </row>
    <row r="5515" spans="1:7">
      <c r="A5515" s="218" t="s">
        <v>8841</v>
      </c>
      <c r="B5515" s="218" t="s">
        <v>8842</v>
      </c>
      <c r="C5515" s="218"/>
      <c r="D5515" s="218"/>
      <c r="E5515" s="218" t="s">
        <v>173</v>
      </c>
      <c r="F5515" s="306">
        <f t="shared" si="86"/>
        <v>65929.994623999999</v>
      </c>
      <c r="G5515" s="269">
        <v>2057.92</v>
      </c>
    </row>
    <row r="5516" spans="1:7">
      <c r="A5516" s="218" t="s">
        <v>8843</v>
      </c>
      <c r="B5516" s="218" t="s">
        <v>8844</v>
      </c>
      <c r="C5516" s="218"/>
      <c r="D5516" s="218"/>
      <c r="E5516" s="218" t="s">
        <v>173</v>
      </c>
      <c r="F5516" s="306">
        <f t="shared" si="86"/>
        <v>82456.704616000003</v>
      </c>
      <c r="G5516" s="269">
        <v>2573.7800000000002</v>
      </c>
    </row>
    <row r="5517" spans="1:7">
      <c r="A5517" s="218" t="s">
        <v>8845</v>
      </c>
      <c r="B5517" s="218" t="s">
        <v>8846</v>
      </c>
      <c r="C5517" s="218"/>
      <c r="D5517" s="218"/>
      <c r="E5517" s="218" t="s">
        <v>173</v>
      </c>
      <c r="F5517" s="306">
        <f t="shared" si="86"/>
        <v>64314.358627999994</v>
      </c>
      <c r="G5517" s="269">
        <v>2007.49</v>
      </c>
    </row>
    <row r="5518" spans="1:7">
      <c r="A5518" s="218" t="s">
        <v>8847</v>
      </c>
      <c r="B5518" s="218" t="s">
        <v>8848</v>
      </c>
      <c r="C5518" s="218"/>
      <c r="D5518" s="218"/>
      <c r="E5518" s="218" t="s">
        <v>173</v>
      </c>
      <c r="F5518" s="306">
        <f t="shared" si="86"/>
        <v>63019.735375999997</v>
      </c>
      <c r="G5518" s="269">
        <v>1967.08</v>
      </c>
    </row>
    <row r="5519" spans="1:7">
      <c r="A5519" s="218" t="s">
        <v>8849</v>
      </c>
      <c r="B5519" s="218" t="s">
        <v>8850</v>
      </c>
      <c r="C5519" s="218"/>
      <c r="D5519" s="218"/>
      <c r="E5519" s="218" t="s">
        <v>173</v>
      </c>
      <c r="F5519" s="306">
        <f t="shared" si="86"/>
        <v>67341.874027999991</v>
      </c>
      <c r="G5519" s="269">
        <v>2101.9899999999998</v>
      </c>
    </row>
    <row r="5520" spans="1:7">
      <c r="A5520" s="218" t="s">
        <v>8851</v>
      </c>
      <c r="B5520" s="218" t="s">
        <v>8852</v>
      </c>
      <c r="C5520" s="218"/>
      <c r="D5520" s="218"/>
      <c r="E5520" s="218" t="s">
        <v>173</v>
      </c>
      <c r="F5520" s="306">
        <f t="shared" si="86"/>
        <v>33017.217947999998</v>
      </c>
      <c r="G5520" s="269">
        <v>1030.5899999999999</v>
      </c>
    </row>
    <row r="5521" spans="1:7">
      <c r="A5521" s="218" t="s">
        <v>8853</v>
      </c>
      <c r="B5521" s="218" t="s">
        <v>8854</v>
      </c>
      <c r="C5521" s="218"/>
      <c r="D5521" s="218"/>
      <c r="E5521" s="218" t="s">
        <v>173</v>
      </c>
      <c r="F5521" s="306">
        <f t="shared" si="86"/>
        <v>42056.834299999995</v>
      </c>
      <c r="G5521" s="269">
        <v>1312.75</v>
      </c>
    </row>
    <row r="5522" spans="1:7">
      <c r="A5522" s="218" t="s">
        <v>8855</v>
      </c>
      <c r="B5522" s="218" t="s">
        <v>8856</v>
      </c>
      <c r="C5522" s="218"/>
      <c r="D5522" s="218"/>
      <c r="E5522" s="218" t="s">
        <v>173</v>
      </c>
      <c r="F5522" s="306">
        <f t="shared" si="86"/>
        <v>33401.664347999998</v>
      </c>
      <c r="G5522" s="269">
        <v>1042.5899999999999</v>
      </c>
    </row>
    <row r="5523" spans="1:7">
      <c r="A5523" s="218" t="s">
        <v>8857</v>
      </c>
      <c r="B5523" s="218" t="s">
        <v>8858</v>
      </c>
      <c r="C5523" s="218"/>
      <c r="D5523" s="218"/>
      <c r="E5523" s="218" t="s">
        <v>173</v>
      </c>
      <c r="F5523" s="306">
        <f t="shared" si="86"/>
        <v>33580.431924000004</v>
      </c>
      <c r="G5523" s="269">
        <v>1048.17</v>
      </c>
    </row>
    <row r="5524" spans="1:7">
      <c r="A5524" s="218" t="s">
        <v>8859</v>
      </c>
      <c r="B5524" s="218" t="s">
        <v>8860</v>
      </c>
      <c r="C5524" s="218"/>
      <c r="D5524" s="218"/>
      <c r="E5524" s="218" t="s">
        <v>173</v>
      </c>
      <c r="F5524" s="306">
        <f t="shared" si="86"/>
        <v>31805.250671999998</v>
      </c>
      <c r="G5524" s="269">
        <v>992.76</v>
      </c>
    </row>
    <row r="5525" spans="1:7">
      <c r="A5525" s="218" t="s">
        <v>8861</v>
      </c>
      <c r="B5525" s="218" t="s">
        <v>8862</v>
      </c>
      <c r="C5525" s="218"/>
      <c r="D5525" s="218"/>
      <c r="E5525" s="218" t="s">
        <v>173</v>
      </c>
      <c r="F5525" s="306">
        <f t="shared" si="86"/>
        <v>30888.346007999997</v>
      </c>
      <c r="G5525" s="269">
        <v>964.14</v>
      </c>
    </row>
    <row r="5526" spans="1:7">
      <c r="A5526" s="218" t="s">
        <v>8863</v>
      </c>
      <c r="B5526" s="218" t="s">
        <v>8864</v>
      </c>
      <c r="C5526" s="218"/>
      <c r="D5526" s="218"/>
      <c r="E5526" s="218" t="s">
        <v>173</v>
      </c>
      <c r="F5526" s="306">
        <f t="shared" si="86"/>
        <v>31247.48302</v>
      </c>
      <c r="G5526" s="269">
        <v>975.35</v>
      </c>
    </row>
    <row r="5527" spans="1:7">
      <c r="A5527" s="218" t="s">
        <v>8865</v>
      </c>
      <c r="B5527" s="218" t="s">
        <v>8866</v>
      </c>
      <c r="C5527" s="218"/>
      <c r="D5527" s="218"/>
      <c r="E5527" s="218" t="s">
        <v>173</v>
      </c>
      <c r="F5527" s="306">
        <f t="shared" si="86"/>
        <v>44961.006480000004</v>
      </c>
      <c r="G5527" s="269">
        <v>1403.4</v>
      </c>
    </row>
    <row r="5528" spans="1:7">
      <c r="A5528" s="218" t="s">
        <v>8867</v>
      </c>
      <c r="B5528" s="218" t="s">
        <v>8868</v>
      </c>
      <c r="C5528" s="218"/>
      <c r="D5528" s="218"/>
      <c r="E5528" s="218" t="s">
        <v>173</v>
      </c>
      <c r="F5528" s="306">
        <f t="shared" si="86"/>
        <v>45772.508755999996</v>
      </c>
      <c r="G5528" s="269">
        <v>1428.73</v>
      </c>
    </row>
    <row r="5529" spans="1:7">
      <c r="A5529" s="218" t="s">
        <v>8869</v>
      </c>
      <c r="B5529" s="218" t="s">
        <v>8870</v>
      </c>
      <c r="C5529" s="218"/>
      <c r="D5529" s="218"/>
      <c r="E5529" s="218" t="s">
        <v>173</v>
      </c>
      <c r="F5529" s="306">
        <f t="shared" si="86"/>
        <v>42694.694951999998</v>
      </c>
      <c r="G5529" s="269">
        <v>1332.66</v>
      </c>
    </row>
    <row r="5530" spans="1:7">
      <c r="A5530" s="218" t="s">
        <v>8871</v>
      </c>
      <c r="B5530" s="218" t="s">
        <v>8872</v>
      </c>
      <c r="C5530" s="218"/>
      <c r="D5530" s="218"/>
      <c r="E5530" s="218" t="s">
        <v>173</v>
      </c>
      <c r="F5530" s="306">
        <f t="shared" si="86"/>
        <v>46698.704208000003</v>
      </c>
      <c r="G5530" s="269">
        <v>1457.64</v>
      </c>
    </row>
    <row r="5531" spans="1:7">
      <c r="A5531" s="218" t="s">
        <v>8873</v>
      </c>
      <c r="B5531" s="218" t="s">
        <v>8874</v>
      </c>
      <c r="C5531" s="218"/>
      <c r="D5531" s="218"/>
      <c r="E5531" s="218" t="s">
        <v>173</v>
      </c>
      <c r="F5531" s="306">
        <f t="shared" si="86"/>
        <v>42500.549519999993</v>
      </c>
      <c r="G5531" s="269">
        <v>1326.6</v>
      </c>
    </row>
    <row r="5532" spans="1:7">
      <c r="A5532" s="218" t="s">
        <v>8875</v>
      </c>
      <c r="B5532" s="218" t="s">
        <v>8876</v>
      </c>
      <c r="C5532" s="218"/>
      <c r="D5532" s="218"/>
      <c r="E5532" s="218" t="s">
        <v>173</v>
      </c>
      <c r="F5532" s="306">
        <f t="shared" si="86"/>
        <v>37889.755696</v>
      </c>
      <c r="G5532" s="269">
        <v>1182.68</v>
      </c>
    </row>
    <row r="5533" spans="1:7">
      <c r="A5533" s="218" t="s">
        <v>8877</v>
      </c>
      <c r="B5533" s="218" t="s">
        <v>8878</v>
      </c>
      <c r="C5533" s="218"/>
      <c r="D5533" s="218"/>
      <c r="E5533" s="218" t="s">
        <v>173</v>
      </c>
      <c r="F5533" s="306">
        <f t="shared" si="86"/>
        <v>40458.178019999992</v>
      </c>
      <c r="G5533" s="269">
        <v>1262.8499999999999</v>
      </c>
    </row>
    <row r="5534" spans="1:7">
      <c r="A5534" s="218" t="s">
        <v>8879</v>
      </c>
      <c r="B5534" s="218" t="s">
        <v>8880</v>
      </c>
      <c r="C5534" s="218"/>
      <c r="D5534" s="218"/>
      <c r="E5534" s="218" t="s">
        <v>173</v>
      </c>
      <c r="F5534" s="306">
        <f t="shared" si="86"/>
        <v>39566.262371999997</v>
      </c>
      <c r="G5534" s="269">
        <v>1235.01</v>
      </c>
    </row>
    <row r="5535" spans="1:7">
      <c r="A5535" s="218" t="s">
        <v>8881</v>
      </c>
      <c r="B5535" s="218" t="s">
        <v>8882</v>
      </c>
      <c r="C5535" s="218"/>
      <c r="D5535" s="218"/>
      <c r="E5535" s="218" t="s">
        <v>173</v>
      </c>
      <c r="F5535" s="306">
        <f t="shared" si="86"/>
        <v>42334.917196000002</v>
      </c>
      <c r="G5535" s="269">
        <v>1321.43</v>
      </c>
    </row>
    <row r="5536" spans="1:7">
      <c r="A5536" s="218" t="s">
        <v>8883</v>
      </c>
      <c r="B5536" s="218" t="s">
        <v>8884</v>
      </c>
      <c r="C5536" s="218"/>
      <c r="D5536" s="218"/>
      <c r="E5536" s="218" t="s">
        <v>173</v>
      </c>
      <c r="F5536" s="306">
        <f t="shared" si="86"/>
        <v>40826.285447999995</v>
      </c>
      <c r="G5536" s="269">
        <v>1274.3399999999999</v>
      </c>
    </row>
    <row r="5537" spans="1:7">
      <c r="A5537" s="218" t="s">
        <v>8885</v>
      </c>
      <c r="B5537" s="218" t="s">
        <v>8886</v>
      </c>
      <c r="C5537" s="218"/>
      <c r="D5537" s="218"/>
      <c r="E5537" s="218" t="s">
        <v>173</v>
      </c>
      <c r="F5537" s="306">
        <f t="shared" si="86"/>
        <v>36586.482400000001</v>
      </c>
      <c r="G5537" s="269">
        <v>1142</v>
      </c>
    </row>
    <row r="5538" spans="1:7">
      <c r="A5538" s="218" t="s">
        <v>8887</v>
      </c>
      <c r="B5538" s="218" t="s">
        <v>8888</v>
      </c>
      <c r="C5538" s="218"/>
      <c r="D5538" s="218"/>
      <c r="E5538" s="218" t="s">
        <v>173</v>
      </c>
      <c r="F5538" s="306">
        <f t="shared" si="86"/>
        <v>31587.07734</v>
      </c>
      <c r="G5538" s="269">
        <v>985.95</v>
      </c>
    </row>
    <row r="5539" spans="1:7">
      <c r="A5539" s="218" t="s">
        <v>8889</v>
      </c>
      <c r="B5539" s="218" t="s">
        <v>8890</v>
      </c>
      <c r="C5539" s="218"/>
      <c r="D5539" s="218"/>
      <c r="E5539" s="218" t="s">
        <v>173</v>
      </c>
      <c r="F5539" s="306">
        <f t="shared" si="86"/>
        <v>31587.07734</v>
      </c>
      <c r="G5539" s="269">
        <v>985.95</v>
      </c>
    </row>
    <row r="5540" spans="1:7">
      <c r="A5540" s="218" t="s">
        <v>8891</v>
      </c>
      <c r="B5540" s="218" t="s">
        <v>8892</v>
      </c>
      <c r="C5540" s="218"/>
      <c r="D5540" s="218"/>
      <c r="E5540" s="218" t="s">
        <v>173</v>
      </c>
      <c r="F5540" s="306">
        <f t="shared" si="86"/>
        <v>35030.115224000001</v>
      </c>
      <c r="G5540" s="269">
        <v>1093.42</v>
      </c>
    </row>
    <row r="5541" spans="1:7">
      <c r="A5541" s="218" t="s">
        <v>8893</v>
      </c>
      <c r="B5541" s="218" t="s">
        <v>8894</v>
      </c>
      <c r="C5541" s="218"/>
      <c r="D5541" s="218"/>
      <c r="E5541" s="218" t="s">
        <v>173</v>
      </c>
      <c r="F5541" s="306">
        <f t="shared" si="86"/>
        <v>32691.079251999996</v>
      </c>
      <c r="G5541" s="269">
        <v>1020.41</v>
      </c>
    </row>
    <row r="5542" spans="1:7">
      <c r="A5542" s="218" t="s">
        <v>8895</v>
      </c>
      <c r="B5542" s="218" t="s">
        <v>8896</v>
      </c>
      <c r="C5542" s="218"/>
      <c r="D5542" s="218"/>
      <c r="E5542" s="218" t="s">
        <v>173</v>
      </c>
      <c r="F5542" s="306">
        <f t="shared" si="86"/>
        <v>32691.079251999996</v>
      </c>
      <c r="G5542" s="269">
        <v>1020.41</v>
      </c>
    </row>
    <row r="5543" spans="1:7">
      <c r="A5543" s="218" t="s">
        <v>8897</v>
      </c>
      <c r="B5543" s="218" t="s">
        <v>8898</v>
      </c>
      <c r="C5543" s="218"/>
      <c r="D5543" s="218"/>
      <c r="E5543" s="218" t="s">
        <v>173</v>
      </c>
      <c r="F5543" s="306">
        <f t="shared" si="86"/>
        <v>31520.439963999997</v>
      </c>
      <c r="G5543" s="269">
        <v>983.87</v>
      </c>
    </row>
    <row r="5544" spans="1:7">
      <c r="A5544" s="218" t="s">
        <v>8899</v>
      </c>
      <c r="B5544" s="218" t="s">
        <v>8900</v>
      </c>
      <c r="C5544" s="218"/>
      <c r="D5544" s="218"/>
      <c r="E5544" s="218" t="s">
        <v>173</v>
      </c>
      <c r="F5544" s="306">
        <f t="shared" si="86"/>
        <v>29453.720192000001</v>
      </c>
      <c r="G5544" s="269">
        <v>919.36</v>
      </c>
    </row>
    <row r="5545" spans="1:7">
      <c r="A5545" s="218" t="s">
        <v>8901</v>
      </c>
      <c r="B5545" s="218" t="s">
        <v>8902</v>
      </c>
      <c r="C5545" s="218"/>
      <c r="D5545" s="218"/>
      <c r="E5545" s="218" t="s">
        <v>173</v>
      </c>
      <c r="F5545" s="306">
        <f t="shared" si="86"/>
        <v>22813.369748000001</v>
      </c>
      <c r="G5545" s="269">
        <v>712.09</v>
      </c>
    </row>
    <row r="5546" spans="1:7">
      <c r="A5546" s="218" t="s">
        <v>8903</v>
      </c>
      <c r="B5546" s="218" t="s">
        <v>8904</v>
      </c>
      <c r="C5546" s="218"/>
      <c r="D5546" s="218"/>
      <c r="E5546" s="218" t="s">
        <v>173</v>
      </c>
      <c r="F5546" s="306">
        <f t="shared" si="86"/>
        <v>368.74817199999995</v>
      </c>
      <c r="G5546" s="269">
        <v>11.51</v>
      </c>
    </row>
    <row r="5547" spans="1:7">
      <c r="A5547" s="218" t="s">
        <v>8905</v>
      </c>
      <c r="B5547" s="218" t="s">
        <v>8906</v>
      </c>
      <c r="C5547" s="218"/>
      <c r="D5547" s="218"/>
      <c r="E5547" s="218" t="s">
        <v>173</v>
      </c>
      <c r="F5547" s="306">
        <f t="shared" si="86"/>
        <v>1083.1777320000001</v>
      </c>
      <c r="G5547" s="269">
        <v>33.81</v>
      </c>
    </row>
    <row r="5548" spans="1:7">
      <c r="A5548" s="218" t="s">
        <v>8907</v>
      </c>
      <c r="B5548" s="218" t="s">
        <v>8908</v>
      </c>
      <c r="C5548" s="218"/>
      <c r="D5548" s="218"/>
      <c r="E5548" s="218" t="s">
        <v>173</v>
      </c>
      <c r="F5548" s="306">
        <f t="shared" si="86"/>
        <v>1390.7348519999998</v>
      </c>
      <c r="G5548" s="269">
        <v>43.41</v>
      </c>
    </row>
    <row r="5549" spans="1:7">
      <c r="A5549" s="218" t="s">
        <v>8909</v>
      </c>
      <c r="B5549" s="218" t="s">
        <v>8910</v>
      </c>
      <c r="C5549" s="218"/>
      <c r="D5549" s="218"/>
      <c r="E5549" s="218" t="s">
        <v>173</v>
      </c>
      <c r="F5549" s="306">
        <f t="shared" si="86"/>
        <v>1765.8904639999998</v>
      </c>
      <c r="G5549" s="269">
        <v>55.12</v>
      </c>
    </row>
    <row r="5550" spans="1:7">
      <c r="A5550" s="218" t="s">
        <v>8911</v>
      </c>
      <c r="B5550" s="218" t="s">
        <v>8912</v>
      </c>
      <c r="C5550" s="218"/>
      <c r="D5550" s="218"/>
      <c r="E5550" s="218" t="s">
        <v>173</v>
      </c>
      <c r="F5550" s="306">
        <f t="shared" si="86"/>
        <v>6424.4197159999994</v>
      </c>
      <c r="G5550" s="269">
        <v>200.53</v>
      </c>
    </row>
    <row r="5551" spans="1:7">
      <c r="A5551" s="218" t="s">
        <v>8913</v>
      </c>
      <c r="B5551" s="218" t="s">
        <v>8914</v>
      </c>
      <c r="C5551" s="218"/>
      <c r="D5551" s="218"/>
      <c r="E5551" s="218" t="s">
        <v>173</v>
      </c>
      <c r="F5551" s="306">
        <f t="shared" si="86"/>
        <v>1697.6512279999999</v>
      </c>
      <c r="G5551" s="269">
        <v>52.99</v>
      </c>
    </row>
    <row r="5552" spans="1:7">
      <c r="A5552" s="218" t="s">
        <v>8915</v>
      </c>
      <c r="B5552" s="218" t="s">
        <v>8916</v>
      </c>
      <c r="C5552" s="218"/>
      <c r="D5552" s="218"/>
      <c r="E5552" s="218" t="s">
        <v>173</v>
      </c>
      <c r="F5552" s="306">
        <f t="shared" si="86"/>
        <v>1359.6587679999998</v>
      </c>
      <c r="G5552" s="269">
        <v>42.44</v>
      </c>
    </row>
    <row r="5553" spans="1:7">
      <c r="A5553" s="218" t="s">
        <v>8917</v>
      </c>
      <c r="B5553" s="218" t="s">
        <v>8918</v>
      </c>
      <c r="C5553" s="218"/>
      <c r="D5553" s="218"/>
      <c r="E5553" s="218" t="s">
        <v>173</v>
      </c>
      <c r="F5553" s="306">
        <f t="shared" si="86"/>
        <v>1309.039992</v>
      </c>
      <c r="G5553" s="269">
        <v>40.86</v>
      </c>
    </row>
    <row r="5554" spans="1:7">
      <c r="A5554" s="218" t="s">
        <v>8919</v>
      </c>
      <c r="B5554" s="218" t="s">
        <v>8920</v>
      </c>
      <c r="C5554" s="218"/>
      <c r="D5554" s="218"/>
      <c r="E5554" s="218" t="s">
        <v>173</v>
      </c>
      <c r="F5554" s="306">
        <f t="shared" si="86"/>
        <v>1751.1533519999998</v>
      </c>
      <c r="G5554" s="269">
        <v>54.66</v>
      </c>
    </row>
    <row r="5555" spans="1:7">
      <c r="A5555" s="218" t="s">
        <v>8921</v>
      </c>
      <c r="B5555" s="218" t="s">
        <v>8922</v>
      </c>
      <c r="C5555" s="218"/>
      <c r="D5555" s="218"/>
      <c r="E5555" s="218" t="s">
        <v>173</v>
      </c>
      <c r="F5555" s="306">
        <f t="shared" si="86"/>
        <v>664.45152799999994</v>
      </c>
      <c r="G5555" s="269">
        <v>20.74</v>
      </c>
    </row>
    <row r="5556" spans="1:7">
      <c r="A5556" s="218" t="s">
        <v>8923</v>
      </c>
      <c r="B5556" s="218" t="s">
        <v>8924</v>
      </c>
      <c r="C5556" s="218"/>
      <c r="D5556" s="218"/>
      <c r="E5556" s="218" t="s">
        <v>173</v>
      </c>
      <c r="F5556" s="306">
        <f t="shared" si="86"/>
        <v>967.52343999999994</v>
      </c>
      <c r="G5556" s="269">
        <v>30.2</v>
      </c>
    </row>
    <row r="5557" spans="1:7">
      <c r="A5557" s="218" t="s">
        <v>8925</v>
      </c>
      <c r="B5557" s="218" t="s">
        <v>8926</v>
      </c>
      <c r="C5557" s="218"/>
      <c r="D5557" s="218"/>
      <c r="E5557" s="218" t="s">
        <v>173</v>
      </c>
      <c r="F5557" s="306">
        <f t="shared" si="86"/>
        <v>1205.2394639999998</v>
      </c>
      <c r="G5557" s="269">
        <v>37.619999999999997</v>
      </c>
    </row>
    <row r="5558" spans="1:7">
      <c r="A5558" s="218" t="s">
        <v>8927</v>
      </c>
      <c r="B5558" s="218" t="s">
        <v>8928</v>
      </c>
      <c r="C5558" s="218"/>
      <c r="D5558" s="218"/>
      <c r="E5558" s="218" t="s">
        <v>173</v>
      </c>
      <c r="F5558" s="306">
        <f t="shared" si="86"/>
        <v>323.25534799999997</v>
      </c>
      <c r="G5558" s="269">
        <v>10.09</v>
      </c>
    </row>
    <row r="5559" spans="1:7">
      <c r="A5559" s="218" t="s">
        <v>8929</v>
      </c>
      <c r="B5559" s="218" t="s">
        <v>8930</v>
      </c>
      <c r="C5559" s="218"/>
      <c r="D5559" s="218"/>
      <c r="E5559" s="218" t="s">
        <v>173</v>
      </c>
      <c r="F5559" s="306">
        <f t="shared" si="86"/>
        <v>962.07711600000005</v>
      </c>
      <c r="G5559" s="269">
        <v>30.03</v>
      </c>
    </row>
    <row r="5560" spans="1:7">
      <c r="A5560" s="218" t="s">
        <v>8931</v>
      </c>
      <c r="B5560" s="218" t="s">
        <v>8932</v>
      </c>
      <c r="C5560" s="218"/>
      <c r="D5560" s="218"/>
      <c r="E5560" s="218" t="s">
        <v>173</v>
      </c>
      <c r="F5560" s="306">
        <f t="shared" si="86"/>
        <v>324.85720800000001</v>
      </c>
      <c r="G5560" s="269">
        <v>10.14</v>
      </c>
    </row>
    <row r="5561" spans="1:7">
      <c r="A5561" s="218" t="s">
        <v>8933</v>
      </c>
      <c r="B5561" s="218" t="s">
        <v>8934</v>
      </c>
      <c r="C5561" s="218"/>
      <c r="D5561" s="218"/>
      <c r="E5561" s="218" t="s">
        <v>173</v>
      </c>
      <c r="F5561" s="306">
        <f t="shared" si="86"/>
        <v>229.38635199999999</v>
      </c>
      <c r="G5561" s="269">
        <v>7.16</v>
      </c>
    </row>
    <row r="5562" spans="1:7">
      <c r="A5562" s="218" t="s">
        <v>8935</v>
      </c>
      <c r="B5562" s="218" t="s">
        <v>8936</v>
      </c>
      <c r="C5562" s="218"/>
      <c r="D5562" s="218"/>
      <c r="E5562" s="218" t="s">
        <v>173</v>
      </c>
      <c r="F5562" s="306">
        <f t="shared" si="86"/>
        <v>1275.400932</v>
      </c>
      <c r="G5562" s="269">
        <v>39.81</v>
      </c>
    </row>
    <row r="5563" spans="1:7">
      <c r="A5563" s="218" t="s">
        <v>8937</v>
      </c>
      <c r="B5563" s="218" t="s">
        <v>8938</v>
      </c>
      <c r="C5563" s="218"/>
      <c r="D5563" s="218"/>
      <c r="E5563" s="218" t="s">
        <v>173</v>
      </c>
      <c r="F5563" s="306">
        <f t="shared" si="86"/>
        <v>1373.755136</v>
      </c>
      <c r="G5563" s="269">
        <v>42.88</v>
      </c>
    </row>
    <row r="5564" spans="1:7">
      <c r="A5564" s="218" t="s">
        <v>8939</v>
      </c>
      <c r="B5564" s="218" t="s">
        <v>8940</v>
      </c>
      <c r="C5564" s="218"/>
      <c r="D5564" s="218"/>
      <c r="E5564" s="218" t="s">
        <v>173</v>
      </c>
      <c r="F5564" s="306">
        <f t="shared" si="86"/>
        <v>2329.4248119999997</v>
      </c>
      <c r="G5564" s="269">
        <v>72.709999999999994</v>
      </c>
    </row>
    <row r="5565" spans="1:7">
      <c r="A5565" s="218" t="s">
        <v>8941</v>
      </c>
      <c r="B5565" s="218" t="s">
        <v>8942</v>
      </c>
      <c r="C5565" s="218"/>
      <c r="D5565" s="218"/>
      <c r="E5565" s="218" t="s">
        <v>173</v>
      </c>
      <c r="F5565" s="306">
        <f t="shared" si="86"/>
        <v>2329.4248119999997</v>
      </c>
      <c r="G5565" s="269">
        <v>72.709999999999994</v>
      </c>
    </row>
    <row r="5566" spans="1:7">
      <c r="A5566" s="218" t="s">
        <v>8943</v>
      </c>
      <c r="B5566" s="218" t="s">
        <v>8944</v>
      </c>
      <c r="C5566" s="218"/>
      <c r="D5566" s="218"/>
      <c r="E5566" s="218" t="s">
        <v>173</v>
      </c>
      <c r="F5566" s="306">
        <f t="shared" si="86"/>
        <v>3620.2035999999998</v>
      </c>
      <c r="G5566" s="269">
        <v>113</v>
      </c>
    </row>
    <row r="5567" spans="1:7">
      <c r="A5567" s="218" t="s">
        <v>8945</v>
      </c>
      <c r="B5567" s="218" t="s">
        <v>8946</v>
      </c>
      <c r="C5567" s="218"/>
      <c r="D5567" s="218"/>
      <c r="E5567" s="218" t="s">
        <v>173</v>
      </c>
      <c r="F5567" s="306">
        <f t="shared" si="86"/>
        <v>2453.4087759999998</v>
      </c>
      <c r="G5567" s="269">
        <v>76.58</v>
      </c>
    </row>
    <row r="5568" spans="1:7">
      <c r="A5568" s="218" t="s">
        <v>8947</v>
      </c>
      <c r="B5568" s="218" t="s">
        <v>8948</v>
      </c>
      <c r="C5568" s="218"/>
      <c r="D5568" s="218"/>
      <c r="E5568" s="218" t="s">
        <v>173</v>
      </c>
      <c r="F5568" s="306">
        <f t="shared" si="86"/>
        <v>6378.2861480000001</v>
      </c>
      <c r="G5568" s="269">
        <v>199.09</v>
      </c>
    </row>
    <row r="5569" spans="1:7">
      <c r="A5569" s="218" t="s">
        <v>8949</v>
      </c>
      <c r="B5569" s="218" t="s">
        <v>8950</v>
      </c>
      <c r="C5569" s="218"/>
      <c r="D5569" s="218"/>
      <c r="E5569" s="218" t="s">
        <v>173</v>
      </c>
      <c r="F5569" s="306">
        <f t="shared" si="86"/>
        <v>947.98074799999995</v>
      </c>
      <c r="G5569" s="269">
        <v>29.59</v>
      </c>
    </row>
    <row r="5570" spans="1:7">
      <c r="A5570" s="218" t="s">
        <v>8951</v>
      </c>
      <c r="B5570" s="218" t="s">
        <v>8952</v>
      </c>
      <c r="C5570" s="218"/>
      <c r="D5570" s="218"/>
      <c r="E5570" s="218" t="s">
        <v>173</v>
      </c>
      <c r="F5570" s="306">
        <f t="shared" si="86"/>
        <v>947.98074799999995</v>
      </c>
      <c r="G5570" s="269">
        <v>29.59</v>
      </c>
    </row>
    <row r="5571" spans="1:7">
      <c r="A5571" s="218" t="s">
        <v>8953</v>
      </c>
      <c r="B5571" s="218" t="s">
        <v>8954</v>
      </c>
      <c r="C5571" s="218"/>
      <c r="D5571" s="218"/>
      <c r="E5571" s="218" t="s">
        <v>173</v>
      </c>
      <c r="F5571" s="306">
        <f t="shared" si="86"/>
        <v>1109.448236</v>
      </c>
      <c r="G5571" s="269">
        <v>34.630000000000003</v>
      </c>
    </row>
    <row r="5572" spans="1:7">
      <c r="A5572" s="218" t="s">
        <v>8955</v>
      </c>
      <c r="B5572" s="218" t="s">
        <v>8956</v>
      </c>
      <c r="C5572" s="218"/>
      <c r="D5572" s="218"/>
      <c r="E5572" s="218" t="s">
        <v>173</v>
      </c>
      <c r="F5572" s="306">
        <f t="shared" si="86"/>
        <v>1367.9884400000001</v>
      </c>
      <c r="G5572" s="269">
        <v>42.7</v>
      </c>
    </row>
    <row r="5573" spans="1:7">
      <c r="A5573" s="218" t="s">
        <v>8957</v>
      </c>
      <c r="B5573" s="218" t="s">
        <v>8958</v>
      </c>
      <c r="C5573" s="218"/>
      <c r="D5573" s="218"/>
      <c r="E5573" s="218" t="s">
        <v>173</v>
      </c>
      <c r="F5573" s="306">
        <f t="shared" si="86"/>
        <v>1217.4135999999999</v>
      </c>
      <c r="G5573" s="269">
        <v>38</v>
      </c>
    </row>
    <row r="5574" spans="1:7">
      <c r="A5574" s="218" t="s">
        <v>8959</v>
      </c>
      <c r="B5574" s="218" t="s">
        <v>8960</v>
      </c>
      <c r="C5574" s="218"/>
      <c r="D5574" s="218"/>
      <c r="E5574" s="218" t="s">
        <v>173</v>
      </c>
      <c r="F5574" s="306">
        <f t="shared" si="86"/>
        <v>1701.8160639999999</v>
      </c>
      <c r="G5574" s="269">
        <v>53.12</v>
      </c>
    </row>
    <row r="5575" spans="1:7">
      <c r="A5575" s="218" t="s">
        <v>8961</v>
      </c>
      <c r="B5575" s="218" t="s">
        <v>8962</v>
      </c>
      <c r="C5575" s="218"/>
      <c r="D5575" s="218"/>
      <c r="E5575" s="218" t="s">
        <v>173</v>
      </c>
      <c r="F5575" s="306">
        <f t="shared" ref="F5575:F5638" si="87">G5575*$G$2</f>
        <v>1809.781428</v>
      </c>
      <c r="G5575" s="269">
        <v>56.49</v>
      </c>
    </row>
    <row r="5576" spans="1:7">
      <c r="A5576" s="218" t="s">
        <v>8963</v>
      </c>
      <c r="B5576" s="218" t="s">
        <v>8964</v>
      </c>
      <c r="C5576" s="218"/>
      <c r="D5576" s="218"/>
      <c r="E5576" s="218" t="s">
        <v>173</v>
      </c>
      <c r="F5576" s="306">
        <f t="shared" si="87"/>
        <v>1809.781428</v>
      </c>
      <c r="G5576" s="269">
        <v>56.49</v>
      </c>
    </row>
    <row r="5577" spans="1:7">
      <c r="A5577" s="218" t="s">
        <v>8965</v>
      </c>
      <c r="B5577" s="218" t="s">
        <v>8966</v>
      </c>
      <c r="C5577" s="218"/>
      <c r="D5577" s="218"/>
      <c r="E5577" s="218" t="s">
        <v>173</v>
      </c>
      <c r="F5577" s="306">
        <f t="shared" si="87"/>
        <v>2144.2497960000001</v>
      </c>
      <c r="G5577" s="269">
        <v>66.930000000000007</v>
      </c>
    </row>
    <row r="5578" spans="1:7">
      <c r="A5578" s="218" t="s">
        <v>8967</v>
      </c>
      <c r="B5578" s="218" t="s">
        <v>8968</v>
      </c>
      <c r="C5578" s="218"/>
      <c r="D5578" s="218"/>
      <c r="E5578" s="218" t="s">
        <v>173</v>
      </c>
      <c r="F5578" s="306">
        <f t="shared" si="87"/>
        <v>2650.7579279999995</v>
      </c>
      <c r="G5578" s="269">
        <v>82.74</v>
      </c>
    </row>
    <row r="5579" spans="1:7">
      <c r="A5579" s="218" t="s">
        <v>8969</v>
      </c>
      <c r="B5579" s="218" t="s">
        <v>8970</v>
      </c>
      <c r="C5579" s="218"/>
      <c r="D5579" s="218"/>
      <c r="E5579" s="218" t="s">
        <v>173</v>
      </c>
      <c r="F5579" s="306">
        <f t="shared" si="87"/>
        <v>2359.8601519999997</v>
      </c>
      <c r="G5579" s="269">
        <v>73.66</v>
      </c>
    </row>
    <row r="5580" spans="1:7">
      <c r="A5580" s="218" t="s">
        <v>8971</v>
      </c>
      <c r="B5580" s="218" t="s">
        <v>8972</v>
      </c>
      <c r="C5580" s="218"/>
      <c r="D5580" s="218"/>
      <c r="E5580" s="218" t="s">
        <v>173</v>
      </c>
      <c r="F5580" s="306">
        <f t="shared" si="87"/>
        <v>1411.2386599999998</v>
      </c>
      <c r="G5580" s="269">
        <v>44.05</v>
      </c>
    </row>
    <row r="5581" spans="1:7">
      <c r="A5581" s="218" t="s">
        <v>8973</v>
      </c>
      <c r="B5581" s="218" t="s">
        <v>8974</v>
      </c>
      <c r="C5581" s="218"/>
      <c r="D5581" s="218"/>
      <c r="E5581" s="218" t="s">
        <v>173</v>
      </c>
      <c r="F5581" s="306">
        <f t="shared" si="87"/>
        <v>1411.2386599999998</v>
      </c>
      <c r="G5581" s="269">
        <v>44.05</v>
      </c>
    </row>
    <row r="5582" spans="1:7">
      <c r="A5582" s="218" t="s">
        <v>8975</v>
      </c>
      <c r="B5582" s="218" t="s">
        <v>8976</v>
      </c>
      <c r="C5582" s="218"/>
      <c r="D5582" s="218"/>
      <c r="E5582" s="218" t="s">
        <v>173</v>
      </c>
      <c r="F5582" s="306">
        <f t="shared" si="87"/>
        <v>1411.2386599999998</v>
      </c>
      <c r="G5582" s="269">
        <v>44.05</v>
      </c>
    </row>
    <row r="5583" spans="1:7">
      <c r="A5583" s="218" t="s">
        <v>8977</v>
      </c>
      <c r="B5583" s="218" t="s">
        <v>8978</v>
      </c>
      <c r="C5583" s="218"/>
      <c r="D5583" s="218"/>
      <c r="E5583" s="218" t="s">
        <v>173</v>
      </c>
      <c r="F5583" s="306">
        <f t="shared" si="87"/>
        <v>1411.2386599999998</v>
      </c>
      <c r="G5583" s="269">
        <v>44.05</v>
      </c>
    </row>
    <row r="5584" spans="1:7">
      <c r="A5584" s="218" t="s">
        <v>8979</v>
      </c>
      <c r="B5584" s="218" t="s">
        <v>8980</v>
      </c>
      <c r="C5584" s="218"/>
      <c r="D5584" s="218"/>
      <c r="E5584" s="218" t="s">
        <v>173</v>
      </c>
      <c r="F5584" s="306">
        <f t="shared" si="87"/>
        <v>1411.2386599999998</v>
      </c>
      <c r="G5584" s="269">
        <v>44.05</v>
      </c>
    </row>
    <row r="5585" spans="1:7">
      <c r="A5585" s="218" t="s">
        <v>8981</v>
      </c>
      <c r="B5585" s="218" t="s">
        <v>8982</v>
      </c>
      <c r="C5585" s="218"/>
      <c r="D5585" s="218"/>
      <c r="E5585" s="218" t="s">
        <v>173</v>
      </c>
      <c r="F5585" s="306">
        <f t="shared" si="87"/>
        <v>1411.2386599999998</v>
      </c>
      <c r="G5585" s="269">
        <v>44.05</v>
      </c>
    </row>
    <row r="5586" spans="1:7">
      <c r="A5586" s="218" t="s">
        <v>8983</v>
      </c>
      <c r="B5586" s="218" t="s">
        <v>8984</v>
      </c>
      <c r="C5586" s="218"/>
      <c r="D5586" s="218"/>
      <c r="E5586" s="218" t="s">
        <v>173</v>
      </c>
      <c r="F5586" s="306">
        <f t="shared" si="87"/>
        <v>1701.8160639999999</v>
      </c>
      <c r="G5586" s="269">
        <v>53.12</v>
      </c>
    </row>
    <row r="5587" spans="1:7">
      <c r="A5587" s="218" t="s">
        <v>8985</v>
      </c>
      <c r="B5587" s="218" t="s">
        <v>8986</v>
      </c>
      <c r="C5587" s="218"/>
      <c r="D5587" s="218"/>
      <c r="E5587" s="218" t="s">
        <v>173</v>
      </c>
      <c r="F5587" s="306">
        <f t="shared" si="87"/>
        <v>1701.8160639999999</v>
      </c>
      <c r="G5587" s="269">
        <v>53.12</v>
      </c>
    </row>
    <row r="5588" spans="1:7">
      <c r="A5588" s="218" t="s">
        <v>8987</v>
      </c>
      <c r="B5588" s="218" t="s">
        <v>8988</v>
      </c>
      <c r="C5588" s="218"/>
      <c r="D5588" s="218"/>
      <c r="E5588" s="218" t="s">
        <v>173</v>
      </c>
      <c r="F5588" s="306">
        <f t="shared" si="87"/>
        <v>2484.8052320000002</v>
      </c>
      <c r="G5588" s="269">
        <v>77.56</v>
      </c>
    </row>
    <row r="5589" spans="1:7">
      <c r="A5589" s="218" t="s">
        <v>8989</v>
      </c>
      <c r="B5589" s="218" t="s">
        <v>8990</v>
      </c>
      <c r="C5589" s="218"/>
      <c r="D5589" s="218"/>
      <c r="E5589" s="218" t="s">
        <v>173</v>
      </c>
      <c r="F5589" s="306">
        <f t="shared" si="87"/>
        <v>1220.6173200000001</v>
      </c>
      <c r="G5589" s="269">
        <v>38.1</v>
      </c>
    </row>
    <row r="5590" spans="1:7">
      <c r="A5590" s="218" t="s">
        <v>8991</v>
      </c>
      <c r="B5590" s="218" t="s">
        <v>8992</v>
      </c>
      <c r="C5590" s="218"/>
      <c r="D5590" s="218"/>
      <c r="E5590" s="218" t="s">
        <v>173</v>
      </c>
      <c r="F5590" s="306">
        <f t="shared" si="87"/>
        <v>1339.1549599999998</v>
      </c>
      <c r="G5590" s="269">
        <v>41.8</v>
      </c>
    </row>
    <row r="5591" spans="1:7">
      <c r="A5591" s="218" t="s">
        <v>8993</v>
      </c>
      <c r="B5591" s="218" t="s">
        <v>8994</v>
      </c>
      <c r="C5591" s="218"/>
      <c r="D5591" s="218"/>
      <c r="E5591" s="218" t="s">
        <v>173</v>
      </c>
      <c r="F5591" s="306">
        <f t="shared" si="87"/>
        <v>101.23755199999999</v>
      </c>
      <c r="G5591" s="269">
        <v>3.16</v>
      </c>
    </row>
    <row r="5592" spans="1:7">
      <c r="A5592" s="218" t="s">
        <v>8995</v>
      </c>
      <c r="B5592" s="218" t="s">
        <v>8996</v>
      </c>
      <c r="C5592" s="218"/>
      <c r="D5592" s="218"/>
      <c r="E5592" s="218" t="s">
        <v>173</v>
      </c>
      <c r="F5592" s="306">
        <f t="shared" si="87"/>
        <v>38.124267999999994</v>
      </c>
      <c r="G5592" s="269">
        <v>1.19</v>
      </c>
    </row>
    <row r="5593" spans="1:7">
      <c r="A5593" s="218" t="s">
        <v>8997</v>
      </c>
      <c r="B5593" s="218" t="s">
        <v>8998</v>
      </c>
      <c r="C5593" s="218"/>
      <c r="D5593" s="218"/>
      <c r="E5593" s="218" t="s">
        <v>173</v>
      </c>
      <c r="F5593" s="306">
        <f t="shared" si="87"/>
        <v>110.52834</v>
      </c>
      <c r="G5593" s="269">
        <v>3.45</v>
      </c>
    </row>
    <row r="5594" spans="1:7">
      <c r="A5594" s="218" t="s">
        <v>8999</v>
      </c>
      <c r="B5594" s="218" t="s">
        <v>9000</v>
      </c>
      <c r="C5594" s="218"/>
      <c r="D5594" s="218"/>
      <c r="E5594" s="218" t="s">
        <v>173</v>
      </c>
      <c r="F5594" s="306">
        <f t="shared" si="87"/>
        <v>4915.1472239999994</v>
      </c>
      <c r="G5594" s="269">
        <v>153.41999999999999</v>
      </c>
    </row>
    <row r="5595" spans="1:7">
      <c r="A5595" s="218" t="s">
        <v>9001</v>
      </c>
      <c r="B5595" s="218" t="s">
        <v>9002</v>
      </c>
      <c r="C5595" s="218"/>
      <c r="D5595" s="218"/>
      <c r="E5595" s="218" t="s">
        <v>173</v>
      </c>
      <c r="F5595" s="306">
        <f t="shared" si="87"/>
        <v>4713.6332359999997</v>
      </c>
      <c r="G5595" s="269">
        <v>147.13</v>
      </c>
    </row>
    <row r="5596" spans="1:7">
      <c r="A5596" s="218" t="s">
        <v>9003</v>
      </c>
      <c r="B5596" s="218" t="s">
        <v>9004</v>
      </c>
      <c r="C5596" s="218"/>
      <c r="D5596" s="218"/>
      <c r="E5596" s="218" t="s">
        <v>173</v>
      </c>
      <c r="F5596" s="306">
        <f t="shared" si="87"/>
        <v>1212.287648</v>
      </c>
      <c r="G5596" s="269">
        <v>37.840000000000003</v>
      </c>
    </row>
    <row r="5597" spans="1:7">
      <c r="A5597" s="218" t="s">
        <v>9005</v>
      </c>
      <c r="B5597" s="218" t="s">
        <v>9006</v>
      </c>
      <c r="C5597" s="218"/>
      <c r="D5597" s="218"/>
      <c r="E5597" s="218" t="s">
        <v>173</v>
      </c>
      <c r="F5597" s="306">
        <f t="shared" si="87"/>
        <v>1336.271612</v>
      </c>
      <c r="G5597" s="269">
        <v>41.71</v>
      </c>
    </row>
    <row r="5598" spans="1:7">
      <c r="A5598" s="218" t="s">
        <v>9007</v>
      </c>
      <c r="B5598" s="218" t="s">
        <v>9008</v>
      </c>
      <c r="C5598" s="218"/>
      <c r="D5598" s="218"/>
      <c r="E5598" s="218" t="s">
        <v>173</v>
      </c>
      <c r="F5598" s="306">
        <f t="shared" si="87"/>
        <v>1335.630868</v>
      </c>
      <c r="G5598" s="269">
        <v>41.69</v>
      </c>
    </row>
    <row r="5599" spans="1:7">
      <c r="A5599" s="218" t="s">
        <v>9009</v>
      </c>
      <c r="B5599" s="218" t="s">
        <v>9010</v>
      </c>
      <c r="C5599" s="218"/>
      <c r="D5599" s="218"/>
      <c r="E5599" s="218" t="s">
        <v>173</v>
      </c>
      <c r="F5599" s="306">
        <f t="shared" si="87"/>
        <v>1093.4296360000001</v>
      </c>
      <c r="G5599" s="269">
        <v>34.130000000000003</v>
      </c>
    </row>
    <row r="5600" spans="1:7">
      <c r="A5600" s="218" t="s">
        <v>9011</v>
      </c>
      <c r="B5600" s="218" t="s">
        <v>9012</v>
      </c>
      <c r="C5600" s="218"/>
      <c r="D5600" s="218"/>
      <c r="E5600" s="218" t="s">
        <v>173</v>
      </c>
      <c r="F5600" s="306">
        <f t="shared" si="87"/>
        <v>4555.3694679999999</v>
      </c>
      <c r="G5600" s="269">
        <v>142.19</v>
      </c>
    </row>
    <row r="5601" spans="1:7">
      <c r="A5601" s="218" t="s">
        <v>9013</v>
      </c>
      <c r="B5601" s="218" t="s">
        <v>9014</v>
      </c>
      <c r="C5601" s="218"/>
      <c r="D5601" s="218"/>
      <c r="E5601" s="218" t="s">
        <v>173</v>
      </c>
      <c r="F5601" s="306">
        <f t="shared" si="87"/>
        <v>5557.8134559999999</v>
      </c>
      <c r="G5601" s="269">
        <v>173.48</v>
      </c>
    </row>
    <row r="5602" spans="1:7">
      <c r="A5602" s="218" t="s">
        <v>9015</v>
      </c>
      <c r="B5602" s="218" t="s">
        <v>9016</v>
      </c>
      <c r="C5602" s="218"/>
      <c r="D5602" s="218"/>
      <c r="E5602" s="218" t="s">
        <v>173</v>
      </c>
      <c r="F5602" s="306">
        <f t="shared" si="87"/>
        <v>2415.2845079999997</v>
      </c>
      <c r="G5602" s="269">
        <v>75.39</v>
      </c>
    </row>
    <row r="5603" spans="1:7">
      <c r="A5603" s="218" t="s">
        <v>9017</v>
      </c>
      <c r="B5603" s="218" t="s">
        <v>9018</v>
      </c>
      <c r="C5603" s="218"/>
      <c r="D5603" s="218"/>
      <c r="E5603" s="218" t="s">
        <v>173</v>
      </c>
      <c r="F5603" s="306">
        <f t="shared" si="87"/>
        <v>2115.4163159999998</v>
      </c>
      <c r="G5603" s="269">
        <v>66.03</v>
      </c>
    </row>
    <row r="5604" spans="1:7">
      <c r="A5604" s="218" t="s">
        <v>9019</v>
      </c>
      <c r="B5604" s="218" t="s">
        <v>9020</v>
      </c>
      <c r="C5604" s="218"/>
      <c r="D5604" s="218"/>
      <c r="E5604" s="218" t="s">
        <v>173</v>
      </c>
      <c r="F5604" s="306">
        <f t="shared" si="87"/>
        <v>1063.955412</v>
      </c>
      <c r="G5604" s="269">
        <v>33.21</v>
      </c>
    </row>
    <row r="5605" spans="1:7">
      <c r="A5605" s="218" t="s">
        <v>9021</v>
      </c>
      <c r="B5605" s="218" t="s">
        <v>9022</v>
      </c>
      <c r="C5605" s="218"/>
      <c r="D5605" s="218"/>
      <c r="E5605" s="218" t="s">
        <v>173</v>
      </c>
      <c r="F5605" s="306">
        <f t="shared" si="87"/>
        <v>2076.3309319999998</v>
      </c>
      <c r="G5605" s="269">
        <v>64.81</v>
      </c>
    </row>
    <row r="5606" spans="1:7">
      <c r="A5606" s="218" t="s">
        <v>9023</v>
      </c>
      <c r="B5606" s="218" t="s">
        <v>9024</v>
      </c>
      <c r="C5606" s="218"/>
      <c r="D5606" s="218"/>
      <c r="E5606" s="218" t="s">
        <v>173</v>
      </c>
      <c r="F5606" s="306">
        <f t="shared" si="87"/>
        <v>1875.457688</v>
      </c>
      <c r="G5606" s="269">
        <v>58.54</v>
      </c>
    </row>
    <row r="5607" spans="1:7">
      <c r="A5607" s="218" t="s">
        <v>9025</v>
      </c>
      <c r="B5607" s="218" t="s">
        <v>9026</v>
      </c>
      <c r="C5607" s="218"/>
      <c r="D5607" s="218"/>
      <c r="E5607" s="218" t="s">
        <v>173</v>
      </c>
      <c r="F5607" s="306">
        <f t="shared" si="87"/>
        <v>1409.9571719999999</v>
      </c>
      <c r="G5607" s="269">
        <v>44.01</v>
      </c>
    </row>
    <row r="5608" spans="1:7">
      <c r="A5608" s="218" t="s">
        <v>9027</v>
      </c>
      <c r="B5608" s="218" t="s">
        <v>9028</v>
      </c>
      <c r="C5608" s="218"/>
      <c r="D5608" s="218"/>
      <c r="E5608" s="218" t="s">
        <v>173</v>
      </c>
      <c r="F5608" s="306">
        <f t="shared" si="87"/>
        <v>2881.4257679999996</v>
      </c>
      <c r="G5608" s="269">
        <v>89.94</v>
      </c>
    </row>
    <row r="5609" spans="1:7">
      <c r="A5609" s="218" t="s">
        <v>9029</v>
      </c>
      <c r="B5609" s="218" t="s">
        <v>9030</v>
      </c>
      <c r="C5609" s="218"/>
      <c r="D5609" s="218"/>
      <c r="E5609" s="218" t="s">
        <v>173</v>
      </c>
      <c r="F5609" s="306">
        <f t="shared" si="87"/>
        <v>2056.7882399999999</v>
      </c>
      <c r="G5609" s="269">
        <v>64.2</v>
      </c>
    </row>
    <row r="5610" spans="1:7">
      <c r="A5610" s="218" t="s">
        <v>9031</v>
      </c>
      <c r="B5610" s="218" t="s">
        <v>9032</v>
      </c>
      <c r="C5610" s="218"/>
      <c r="D5610" s="218"/>
      <c r="E5610" s="218" t="s">
        <v>173</v>
      </c>
      <c r="F5610" s="306">
        <f t="shared" si="87"/>
        <v>2108.6885039999997</v>
      </c>
      <c r="G5610" s="269">
        <v>65.819999999999993</v>
      </c>
    </row>
    <row r="5611" spans="1:7">
      <c r="A5611" s="218" t="s">
        <v>9033</v>
      </c>
      <c r="B5611" s="218" t="s">
        <v>9034</v>
      </c>
      <c r="C5611" s="218"/>
      <c r="D5611" s="218"/>
      <c r="E5611" s="218" t="s">
        <v>173</v>
      </c>
      <c r="F5611" s="306">
        <f t="shared" si="87"/>
        <v>2021.8676919999998</v>
      </c>
      <c r="G5611" s="269">
        <v>63.11</v>
      </c>
    </row>
    <row r="5612" spans="1:7">
      <c r="A5612" s="218" t="s">
        <v>9035</v>
      </c>
      <c r="B5612" s="218" t="s">
        <v>9036</v>
      </c>
      <c r="C5612" s="218"/>
      <c r="D5612" s="218"/>
      <c r="E5612" s="218" t="s">
        <v>173</v>
      </c>
      <c r="F5612" s="306">
        <f t="shared" si="87"/>
        <v>2614.876264</v>
      </c>
      <c r="G5612" s="269">
        <v>81.62</v>
      </c>
    </row>
    <row r="5613" spans="1:7">
      <c r="A5613" s="218" t="s">
        <v>9037</v>
      </c>
      <c r="B5613" s="218" t="s">
        <v>9038</v>
      </c>
      <c r="C5613" s="218"/>
      <c r="D5613" s="218"/>
      <c r="E5613" s="218" t="s">
        <v>173</v>
      </c>
      <c r="F5613" s="306">
        <f t="shared" si="87"/>
        <v>2701.3767039999998</v>
      </c>
      <c r="G5613" s="269">
        <v>84.32</v>
      </c>
    </row>
    <row r="5614" spans="1:7">
      <c r="A5614" s="218" t="s">
        <v>9039</v>
      </c>
      <c r="B5614" s="218" t="s">
        <v>9040</v>
      </c>
      <c r="C5614" s="218"/>
      <c r="D5614" s="218"/>
      <c r="E5614" s="218" t="s">
        <v>175</v>
      </c>
      <c r="F5614" s="306">
        <f t="shared" si="87"/>
        <v>791.31883999999991</v>
      </c>
      <c r="G5614" s="269">
        <v>24.7</v>
      </c>
    </row>
    <row r="5615" spans="1:7">
      <c r="A5615" s="218" t="s">
        <v>9041</v>
      </c>
      <c r="B5615" s="218" t="s">
        <v>9042</v>
      </c>
      <c r="C5615" s="218"/>
      <c r="D5615" s="218"/>
      <c r="E5615" s="218" t="s">
        <v>175</v>
      </c>
      <c r="F5615" s="306">
        <f t="shared" si="87"/>
        <v>1252.3341480000001</v>
      </c>
      <c r="G5615" s="269">
        <v>39.090000000000003</v>
      </c>
    </row>
    <row r="5616" spans="1:7">
      <c r="A5616" s="218" t="s">
        <v>9043</v>
      </c>
      <c r="B5616" s="218" t="s">
        <v>9044</v>
      </c>
      <c r="C5616" s="218"/>
      <c r="D5616" s="218"/>
      <c r="E5616" s="218" t="s">
        <v>175</v>
      </c>
      <c r="F5616" s="306">
        <f t="shared" si="87"/>
        <v>725.00183599999991</v>
      </c>
      <c r="G5616" s="269">
        <v>22.63</v>
      </c>
    </row>
    <row r="5617" spans="1:7">
      <c r="A5617" s="218" t="s">
        <v>9045</v>
      </c>
      <c r="B5617" s="218" t="s">
        <v>9046</v>
      </c>
      <c r="C5617" s="218"/>
      <c r="D5617" s="218"/>
      <c r="E5617" s="218" t="s">
        <v>175</v>
      </c>
      <c r="F5617" s="306">
        <f t="shared" si="87"/>
        <v>725.00183599999991</v>
      </c>
      <c r="G5617" s="269">
        <v>22.63</v>
      </c>
    </row>
    <row r="5618" spans="1:7">
      <c r="A5618" s="218" t="s">
        <v>9047</v>
      </c>
      <c r="B5618" s="218" t="s">
        <v>9048</v>
      </c>
      <c r="C5618" s="218"/>
      <c r="D5618" s="218"/>
      <c r="E5618" s="218" t="s">
        <v>175</v>
      </c>
      <c r="F5618" s="306">
        <f t="shared" si="87"/>
        <v>768.89279999999997</v>
      </c>
      <c r="G5618" s="269">
        <v>24</v>
      </c>
    </row>
    <row r="5619" spans="1:7">
      <c r="A5619" s="218" t="s">
        <v>9049</v>
      </c>
      <c r="B5619" s="218" t="s">
        <v>9050</v>
      </c>
      <c r="C5619" s="218"/>
      <c r="D5619" s="218"/>
      <c r="E5619" s="218" t="s">
        <v>175</v>
      </c>
      <c r="F5619" s="306">
        <f t="shared" si="87"/>
        <v>432.181828</v>
      </c>
      <c r="G5619" s="269">
        <v>13.49</v>
      </c>
    </row>
    <row r="5620" spans="1:7">
      <c r="A5620" s="218" t="s">
        <v>9051</v>
      </c>
      <c r="B5620" s="218" t="s">
        <v>9052</v>
      </c>
      <c r="C5620" s="218"/>
      <c r="D5620" s="218"/>
      <c r="E5620" s="218" t="s">
        <v>173</v>
      </c>
      <c r="F5620" s="306">
        <f t="shared" si="87"/>
        <v>62.472539999999995</v>
      </c>
      <c r="G5620" s="269">
        <v>1.95</v>
      </c>
    </row>
    <row r="5621" spans="1:7">
      <c r="A5621" s="218" t="s">
        <v>9053</v>
      </c>
      <c r="B5621" s="218" t="s">
        <v>9054</v>
      </c>
      <c r="C5621" s="218"/>
      <c r="D5621" s="218"/>
      <c r="E5621" s="218" t="s">
        <v>173</v>
      </c>
      <c r="F5621" s="306">
        <f t="shared" si="87"/>
        <v>41.968732000000003</v>
      </c>
      <c r="G5621" s="269">
        <v>1.31</v>
      </c>
    </row>
    <row r="5622" spans="1:7">
      <c r="A5622" s="218" t="s">
        <v>9055</v>
      </c>
      <c r="B5622" s="218" t="s">
        <v>9056</v>
      </c>
      <c r="C5622" s="218"/>
      <c r="D5622" s="218"/>
      <c r="E5622" s="218" t="s">
        <v>173</v>
      </c>
      <c r="F5622" s="306">
        <f t="shared" si="87"/>
        <v>10.572276</v>
      </c>
      <c r="G5622" s="269">
        <v>0.33</v>
      </c>
    </row>
    <row r="5623" spans="1:7">
      <c r="A5623" s="218" t="s">
        <v>9057</v>
      </c>
      <c r="B5623" s="218" t="s">
        <v>9058</v>
      </c>
      <c r="C5623" s="218"/>
      <c r="D5623" s="218"/>
      <c r="E5623" s="218" t="s">
        <v>173</v>
      </c>
      <c r="F5623" s="306">
        <f t="shared" si="87"/>
        <v>17.300087999999999</v>
      </c>
      <c r="G5623" s="269">
        <v>0.54</v>
      </c>
    </row>
    <row r="5624" spans="1:7">
      <c r="A5624" s="218" t="s">
        <v>9059</v>
      </c>
      <c r="B5624" s="218" t="s">
        <v>9060</v>
      </c>
      <c r="C5624" s="218"/>
      <c r="D5624" s="218"/>
      <c r="E5624" s="218" t="s">
        <v>173</v>
      </c>
      <c r="F5624" s="306">
        <f t="shared" si="87"/>
        <v>97.072715999999986</v>
      </c>
      <c r="G5624" s="269">
        <v>3.03</v>
      </c>
    </row>
    <row r="5625" spans="1:7">
      <c r="A5625" s="218" t="s">
        <v>9061</v>
      </c>
      <c r="B5625" s="218" t="s">
        <v>9062</v>
      </c>
      <c r="C5625" s="218"/>
      <c r="D5625" s="218"/>
      <c r="E5625" s="218" t="s">
        <v>173</v>
      </c>
      <c r="F5625" s="306">
        <f t="shared" si="87"/>
        <v>43.570591999999998</v>
      </c>
      <c r="G5625" s="269">
        <v>1.36</v>
      </c>
    </row>
    <row r="5626" spans="1:7">
      <c r="A5626" s="218" t="s">
        <v>9063</v>
      </c>
      <c r="B5626" s="218" t="s">
        <v>9064</v>
      </c>
      <c r="C5626" s="218"/>
      <c r="D5626" s="218"/>
      <c r="E5626" s="218" t="s">
        <v>173</v>
      </c>
      <c r="F5626" s="306">
        <f t="shared" si="87"/>
        <v>197.349152</v>
      </c>
      <c r="G5626" s="269">
        <v>6.16</v>
      </c>
    </row>
    <row r="5627" spans="1:7">
      <c r="A5627" s="218" t="s">
        <v>9065</v>
      </c>
      <c r="B5627" s="218" t="s">
        <v>9066</v>
      </c>
      <c r="C5627" s="218"/>
      <c r="D5627" s="218"/>
      <c r="E5627" s="218" t="s">
        <v>173</v>
      </c>
      <c r="F5627" s="306">
        <f t="shared" si="87"/>
        <v>155.38041999999999</v>
      </c>
      <c r="G5627" s="269">
        <v>4.8499999999999996</v>
      </c>
    </row>
    <row r="5628" spans="1:7">
      <c r="A5628" s="218" t="s">
        <v>9067</v>
      </c>
      <c r="B5628" s="218" t="s">
        <v>9068</v>
      </c>
      <c r="C5628" s="218"/>
      <c r="D5628" s="218"/>
      <c r="E5628" s="218" t="s">
        <v>173</v>
      </c>
      <c r="F5628" s="306">
        <f t="shared" si="87"/>
        <v>3102.8028199999999</v>
      </c>
      <c r="G5628" s="269">
        <v>96.85</v>
      </c>
    </row>
    <row r="5629" spans="1:7">
      <c r="A5629" s="218" t="s">
        <v>9069</v>
      </c>
      <c r="B5629" s="218" t="s">
        <v>9070</v>
      </c>
      <c r="C5629" s="218"/>
      <c r="D5629" s="218"/>
      <c r="E5629" s="218" t="s">
        <v>173</v>
      </c>
      <c r="F5629" s="306">
        <f t="shared" si="87"/>
        <v>5179.774496</v>
      </c>
      <c r="G5629" s="269">
        <v>161.68</v>
      </c>
    </row>
    <row r="5630" spans="1:7">
      <c r="A5630" s="218" t="s">
        <v>9071</v>
      </c>
      <c r="B5630" s="218" t="s">
        <v>9072</v>
      </c>
      <c r="C5630" s="218"/>
      <c r="D5630" s="218"/>
      <c r="E5630" s="218" t="s">
        <v>173</v>
      </c>
      <c r="F5630" s="306">
        <f t="shared" si="87"/>
        <v>3054.4266480000001</v>
      </c>
      <c r="G5630" s="269">
        <v>95.34</v>
      </c>
    </row>
    <row r="5631" spans="1:7">
      <c r="A5631" s="218" t="s">
        <v>9073</v>
      </c>
      <c r="B5631" s="218" t="s">
        <v>9074</v>
      </c>
      <c r="C5631" s="218"/>
      <c r="D5631" s="218"/>
      <c r="E5631" s="218" t="s">
        <v>173</v>
      </c>
      <c r="F5631" s="306">
        <f t="shared" si="87"/>
        <v>4288.8199640000003</v>
      </c>
      <c r="G5631" s="269">
        <v>133.87</v>
      </c>
    </row>
    <row r="5632" spans="1:7">
      <c r="A5632" s="218" t="s">
        <v>9075</v>
      </c>
      <c r="B5632" s="218" t="s">
        <v>9076</v>
      </c>
      <c r="C5632" s="218"/>
      <c r="D5632" s="218"/>
      <c r="E5632" s="218" t="s">
        <v>173</v>
      </c>
      <c r="F5632" s="306">
        <f t="shared" si="87"/>
        <v>2146.8127720000002</v>
      </c>
      <c r="G5632" s="269">
        <v>67.010000000000005</v>
      </c>
    </row>
    <row r="5633" spans="1:7">
      <c r="A5633" s="218" t="s">
        <v>9077</v>
      </c>
      <c r="B5633" s="218" t="s">
        <v>9078</v>
      </c>
      <c r="C5633" s="218"/>
      <c r="D5633" s="218"/>
      <c r="E5633" s="218" t="s">
        <v>173</v>
      </c>
      <c r="F5633" s="306">
        <f t="shared" si="87"/>
        <v>2896.4832519999995</v>
      </c>
      <c r="G5633" s="269">
        <v>90.41</v>
      </c>
    </row>
    <row r="5634" spans="1:7">
      <c r="A5634" s="218" t="s">
        <v>9079</v>
      </c>
      <c r="B5634" s="218" t="s">
        <v>9080</v>
      </c>
      <c r="C5634" s="218"/>
      <c r="D5634" s="218"/>
      <c r="E5634" s="218" t="s">
        <v>173</v>
      </c>
      <c r="F5634" s="306">
        <f t="shared" si="87"/>
        <v>3901.8105879999998</v>
      </c>
      <c r="G5634" s="269">
        <v>121.79</v>
      </c>
    </row>
    <row r="5635" spans="1:7">
      <c r="A5635" s="218" t="s">
        <v>9081</v>
      </c>
      <c r="B5635" s="218" t="s">
        <v>9082</v>
      </c>
      <c r="C5635" s="218"/>
      <c r="D5635" s="218"/>
      <c r="E5635" s="218" t="s">
        <v>173</v>
      </c>
      <c r="F5635" s="306">
        <f t="shared" si="87"/>
        <v>3422.854448</v>
      </c>
      <c r="G5635" s="269">
        <v>106.84</v>
      </c>
    </row>
    <row r="5636" spans="1:7">
      <c r="A5636" s="218" t="s">
        <v>9083</v>
      </c>
      <c r="B5636" s="218" t="s">
        <v>9084</v>
      </c>
      <c r="C5636" s="218"/>
      <c r="D5636" s="218"/>
      <c r="E5636" s="218" t="s">
        <v>173</v>
      </c>
      <c r="F5636" s="306">
        <f t="shared" si="87"/>
        <v>3284.4537439999999</v>
      </c>
      <c r="G5636" s="269">
        <v>102.52</v>
      </c>
    </row>
    <row r="5637" spans="1:7">
      <c r="A5637" s="218" t="s">
        <v>9085</v>
      </c>
      <c r="B5637" s="218" t="s">
        <v>9086</v>
      </c>
      <c r="C5637" s="218"/>
      <c r="D5637" s="218"/>
      <c r="E5637" s="218" t="s">
        <v>173</v>
      </c>
      <c r="F5637" s="306">
        <f t="shared" si="87"/>
        <v>41.327987999999998</v>
      </c>
      <c r="G5637" s="269">
        <v>1.29</v>
      </c>
    </row>
    <row r="5638" spans="1:7">
      <c r="A5638" s="218" t="s">
        <v>9087</v>
      </c>
      <c r="B5638" s="218" t="s">
        <v>9088</v>
      </c>
      <c r="C5638" s="218"/>
      <c r="D5638" s="218"/>
      <c r="E5638" s="218" t="s">
        <v>173</v>
      </c>
      <c r="F5638" s="306">
        <f t="shared" si="87"/>
        <v>41.327987999999998</v>
      </c>
      <c r="G5638" s="269">
        <v>1.29</v>
      </c>
    </row>
    <row r="5639" spans="1:7">
      <c r="A5639" s="218" t="s">
        <v>9089</v>
      </c>
      <c r="B5639" s="218" t="s">
        <v>9090</v>
      </c>
      <c r="C5639" s="218"/>
      <c r="D5639" s="218"/>
      <c r="E5639" s="218" t="s">
        <v>173</v>
      </c>
      <c r="F5639" s="306">
        <f t="shared" ref="F5639:F5702" si="88">G5639*$G$2</f>
        <v>41.327987999999998</v>
      </c>
      <c r="G5639" s="269">
        <v>1.29</v>
      </c>
    </row>
    <row r="5640" spans="1:7">
      <c r="A5640" s="218" t="s">
        <v>9091</v>
      </c>
      <c r="B5640" s="218" t="s">
        <v>9092</v>
      </c>
      <c r="C5640" s="218"/>
      <c r="D5640" s="218"/>
      <c r="E5640" s="218" t="s">
        <v>173</v>
      </c>
      <c r="F5640" s="306">
        <f t="shared" si="88"/>
        <v>37.483523999999996</v>
      </c>
      <c r="G5640" s="269">
        <v>1.17</v>
      </c>
    </row>
    <row r="5641" spans="1:7">
      <c r="A5641" s="218" t="s">
        <v>9093</v>
      </c>
      <c r="B5641" s="218" t="s">
        <v>9094</v>
      </c>
      <c r="C5641" s="218"/>
      <c r="D5641" s="218"/>
      <c r="E5641" s="218" t="s">
        <v>173</v>
      </c>
      <c r="F5641" s="306">
        <f t="shared" si="88"/>
        <v>116.93577999999999</v>
      </c>
      <c r="G5641" s="269">
        <v>3.65</v>
      </c>
    </row>
    <row r="5642" spans="1:7">
      <c r="A5642" s="218" t="s">
        <v>9095</v>
      </c>
      <c r="B5642" s="218" t="s">
        <v>9096</v>
      </c>
      <c r="C5642" s="218"/>
      <c r="D5642" s="218"/>
      <c r="E5642" s="218" t="s">
        <v>173</v>
      </c>
      <c r="F5642" s="306">
        <f t="shared" si="88"/>
        <v>6852.4367079999993</v>
      </c>
      <c r="G5642" s="269">
        <v>213.89</v>
      </c>
    </row>
    <row r="5643" spans="1:7">
      <c r="A5643" s="218" t="s">
        <v>9097</v>
      </c>
      <c r="B5643" s="218" t="s">
        <v>9098</v>
      </c>
      <c r="C5643" s="218"/>
      <c r="D5643" s="218"/>
      <c r="E5643" s="218" t="s">
        <v>173</v>
      </c>
      <c r="F5643" s="306">
        <f t="shared" si="88"/>
        <v>6012.421323999999</v>
      </c>
      <c r="G5643" s="269">
        <v>187.67</v>
      </c>
    </row>
    <row r="5644" spans="1:7">
      <c r="A5644" s="218" t="s">
        <v>9099</v>
      </c>
      <c r="B5644" s="218" t="s">
        <v>9100</v>
      </c>
      <c r="C5644" s="218"/>
      <c r="D5644" s="218"/>
      <c r="E5644" s="218" t="s">
        <v>173</v>
      </c>
      <c r="F5644" s="306">
        <f t="shared" si="88"/>
        <v>705.45914399999992</v>
      </c>
      <c r="G5644" s="269">
        <v>22.02</v>
      </c>
    </row>
    <row r="5645" spans="1:7">
      <c r="A5645" s="218" t="s">
        <v>9101</v>
      </c>
      <c r="B5645" s="218" t="s">
        <v>9102</v>
      </c>
      <c r="C5645" s="218"/>
      <c r="D5645" s="218"/>
      <c r="E5645" s="218" t="s">
        <v>173</v>
      </c>
      <c r="F5645" s="306">
        <f t="shared" si="88"/>
        <v>740.700064</v>
      </c>
      <c r="G5645" s="269">
        <v>23.12</v>
      </c>
    </row>
    <row r="5646" spans="1:7">
      <c r="A5646" s="218" t="s">
        <v>9103</v>
      </c>
      <c r="B5646" s="218" t="s">
        <v>9104</v>
      </c>
      <c r="C5646" s="218"/>
      <c r="D5646" s="218"/>
      <c r="E5646" s="218" t="s">
        <v>173</v>
      </c>
      <c r="F5646" s="306">
        <f t="shared" si="88"/>
        <v>972.64939199999992</v>
      </c>
      <c r="G5646" s="269">
        <v>30.36</v>
      </c>
    </row>
    <row r="5647" spans="1:7">
      <c r="A5647" s="218" t="s">
        <v>9105</v>
      </c>
      <c r="B5647" s="218" t="s">
        <v>9106</v>
      </c>
      <c r="C5647" s="218"/>
      <c r="D5647" s="218"/>
      <c r="E5647" s="218" t="s">
        <v>173</v>
      </c>
      <c r="F5647" s="306">
        <f t="shared" si="88"/>
        <v>615.43461200000002</v>
      </c>
      <c r="G5647" s="269">
        <v>19.21</v>
      </c>
    </row>
    <row r="5648" spans="1:7">
      <c r="A5648" s="218" t="s">
        <v>9107</v>
      </c>
      <c r="B5648" s="218" t="s">
        <v>9108</v>
      </c>
      <c r="C5648" s="218"/>
      <c r="D5648" s="218"/>
      <c r="E5648" s="218" t="s">
        <v>173</v>
      </c>
      <c r="F5648" s="306">
        <f t="shared" si="88"/>
        <v>2287.4560799999999</v>
      </c>
      <c r="G5648" s="269">
        <v>71.400000000000006</v>
      </c>
    </row>
    <row r="5649" spans="1:7">
      <c r="A5649" s="218" t="s">
        <v>9109</v>
      </c>
      <c r="B5649" s="218" t="s">
        <v>9110</v>
      </c>
      <c r="C5649" s="218"/>
      <c r="D5649" s="218"/>
      <c r="E5649" s="218" t="s">
        <v>173</v>
      </c>
      <c r="F5649" s="306">
        <f t="shared" si="88"/>
        <v>1664.9732839999999</v>
      </c>
      <c r="G5649" s="269">
        <v>51.97</v>
      </c>
    </row>
    <row r="5650" spans="1:7">
      <c r="A5650" s="218" t="s">
        <v>9111</v>
      </c>
      <c r="B5650" s="218" t="s">
        <v>9112</v>
      </c>
      <c r="C5650" s="218"/>
      <c r="D5650" s="218"/>
      <c r="E5650" s="218" t="s">
        <v>173</v>
      </c>
      <c r="F5650" s="306">
        <f t="shared" si="88"/>
        <v>455.568984</v>
      </c>
      <c r="G5650" s="269">
        <v>14.22</v>
      </c>
    </row>
    <row r="5651" spans="1:7">
      <c r="A5651" s="218" t="s">
        <v>9113</v>
      </c>
      <c r="B5651" s="218" t="s">
        <v>9114</v>
      </c>
      <c r="C5651" s="218"/>
      <c r="D5651" s="218"/>
      <c r="E5651" s="218" t="s">
        <v>173</v>
      </c>
      <c r="F5651" s="306">
        <f t="shared" si="88"/>
        <v>455.568984</v>
      </c>
      <c r="G5651" s="269">
        <v>14.22</v>
      </c>
    </row>
    <row r="5652" spans="1:7">
      <c r="A5652" s="218" t="s">
        <v>9115</v>
      </c>
      <c r="B5652" s="218" t="s">
        <v>9116</v>
      </c>
      <c r="C5652" s="218"/>
      <c r="D5652" s="218"/>
      <c r="E5652" s="218" t="s">
        <v>173</v>
      </c>
      <c r="F5652" s="306">
        <f t="shared" si="88"/>
        <v>455.568984</v>
      </c>
      <c r="G5652" s="269">
        <v>14.22</v>
      </c>
    </row>
    <row r="5653" spans="1:7">
      <c r="A5653" s="218" t="s">
        <v>9117</v>
      </c>
      <c r="B5653" s="218" t="s">
        <v>9118</v>
      </c>
      <c r="C5653" s="218"/>
      <c r="D5653" s="218"/>
      <c r="E5653" s="218" t="s">
        <v>173</v>
      </c>
      <c r="F5653" s="306">
        <f t="shared" si="88"/>
        <v>455.568984</v>
      </c>
      <c r="G5653" s="269">
        <v>14.22</v>
      </c>
    </row>
    <row r="5654" spans="1:7">
      <c r="A5654" s="218" t="s">
        <v>9119</v>
      </c>
      <c r="B5654" s="218" t="s">
        <v>9120</v>
      </c>
      <c r="C5654" s="218"/>
      <c r="D5654" s="218"/>
      <c r="E5654" s="218" t="s">
        <v>173</v>
      </c>
      <c r="F5654" s="306">
        <f t="shared" si="88"/>
        <v>455.568984</v>
      </c>
      <c r="G5654" s="269">
        <v>14.22</v>
      </c>
    </row>
    <row r="5655" spans="1:7">
      <c r="A5655" s="218" t="s">
        <v>9121</v>
      </c>
      <c r="B5655" s="218" t="s">
        <v>9122</v>
      </c>
      <c r="C5655" s="218"/>
      <c r="D5655" s="218"/>
      <c r="E5655" s="218" t="s">
        <v>173</v>
      </c>
      <c r="F5655" s="306">
        <f t="shared" si="88"/>
        <v>2858.9997279999998</v>
      </c>
      <c r="G5655" s="269">
        <v>89.24</v>
      </c>
    </row>
    <row r="5656" spans="1:7">
      <c r="A5656" s="218" t="s">
        <v>9123</v>
      </c>
      <c r="B5656" s="218" t="s">
        <v>9124</v>
      </c>
      <c r="C5656" s="218"/>
      <c r="D5656" s="218"/>
      <c r="E5656" s="218" t="s">
        <v>173</v>
      </c>
      <c r="F5656" s="306">
        <f t="shared" si="88"/>
        <v>2200.3148960000003</v>
      </c>
      <c r="G5656" s="269">
        <v>68.680000000000007</v>
      </c>
    </row>
    <row r="5657" spans="1:7">
      <c r="A5657" s="218" t="s">
        <v>9125</v>
      </c>
      <c r="B5657" s="218" t="s">
        <v>9126</v>
      </c>
      <c r="C5657" s="218"/>
      <c r="D5657" s="218"/>
      <c r="E5657" s="218" t="s">
        <v>173</v>
      </c>
      <c r="F5657" s="306">
        <f t="shared" si="88"/>
        <v>4598.6196879999998</v>
      </c>
      <c r="G5657" s="269">
        <v>143.54</v>
      </c>
    </row>
    <row r="5658" spans="1:7">
      <c r="A5658" s="218" t="s">
        <v>9127</v>
      </c>
      <c r="B5658" s="218" t="s">
        <v>9128</v>
      </c>
      <c r="C5658" s="218"/>
      <c r="D5658" s="218"/>
      <c r="E5658" s="218" t="s">
        <v>173</v>
      </c>
      <c r="F5658" s="306">
        <f t="shared" si="88"/>
        <v>1733.5328919999999</v>
      </c>
      <c r="G5658" s="269">
        <v>54.11</v>
      </c>
    </row>
    <row r="5659" spans="1:7">
      <c r="A5659" s="218" t="s">
        <v>9129</v>
      </c>
      <c r="B5659" s="218" t="s">
        <v>9130</v>
      </c>
      <c r="C5659" s="218"/>
      <c r="D5659" s="218"/>
      <c r="E5659" s="218" t="s">
        <v>173</v>
      </c>
      <c r="F5659" s="306">
        <f t="shared" si="88"/>
        <v>1761.4052559999998</v>
      </c>
      <c r="G5659" s="269">
        <v>54.98</v>
      </c>
    </row>
    <row r="5660" spans="1:7">
      <c r="A5660" s="218" t="s">
        <v>9131</v>
      </c>
      <c r="B5660" s="218" t="s">
        <v>9132</v>
      </c>
      <c r="C5660" s="218"/>
      <c r="D5660" s="218"/>
      <c r="E5660" s="218" t="s">
        <v>173</v>
      </c>
      <c r="F5660" s="306">
        <f t="shared" si="88"/>
        <v>3030.3987480000001</v>
      </c>
      <c r="G5660" s="269">
        <v>94.59</v>
      </c>
    </row>
    <row r="5661" spans="1:7">
      <c r="A5661" s="218" t="s">
        <v>9133</v>
      </c>
      <c r="B5661" s="218" t="s">
        <v>9134</v>
      </c>
      <c r="C5661" s="218"/>
      <c r="D5661" s="218"/>
      <c r="E5661" s="218" t="s">
        <v>173</v>
      </c>
      <c r="F5661" s="306">
        <f t="shared" si="88"/>
        <v>684.63496399999997</v>
      </c>
      <c r="G5661" s="269">
        <v>21.37</v>
      </c>
    </row>
    <row r="5662" spans="1:7">
      <c r="A5662" s="218" t="s">
        <v>9135</v>
      </c>
      <c r="B5662" s="218" t="s">
        <v>9136</v>
      </c>
      <c r="C5662" s="218"/>
      <c r="D5662" s="218"/>
      <c r="E5662" s="218" t="s">
        <v>173</v>
      </c>
      <c r="F5662" s="306">
        <f t="shared" si="88"/>
        <v>1343.319796</v>
      </c>
      <c r="G5662" s="269">
        <v>41.93</v>
      </c>
    </row>
    <row r="5663" spans="1:7">
      <c r="A5663" s="218" t="s">
        <v>9137</v>
      </c>
      <c r="B5663" s="218" t="s">
        <v>9138</v>
      </c>
      <c r="C5663" s="218"/>
      <c r="D5663" s="218"/>
      <c r="E5663" s="218" t="s">
        <v>173</v>
      </c>
      <c r="F5663" s="306">
        <f t="shared" si="88"/>
        <v>1620.121204</v>
      </c>
      <c r="G5663" s="269">
        <v>50.57</v>
      </c>
    </row>
    <row r="5664" spans="1:7">
      <c r="A5664" s="218" t="s">
        <v>9139</v>
      </c>
      <c r="B5664" s="218" t="s">
        <v>9140</v>
      </c>
      <c r="C5664" s="218"/>
      <c r="D5664" s="218"/>
      <c r="E5664" s="218" t="s">
        <v>173</v>
      </c>
      <c r="F5664" s="306">
        <f t="shared" si="88"/>
        <v>666.05338799999993</v>
      </c>
      <c r="G5664" s="269">
        <v>20.79</v>
      </c>
    </row>
    <row r="5665" spans="1:7">
      <c r="A5665" s="218" t="s">
        <v>9141</v>
      </c>
      <c r="B5665" s="218" t="s">
        <v>9142</v>
      </c>
      <c r="C5665" s="218"/>
      <c r="D5665" s="218"/>
      <c r="E5665" s="218" t="s">
        <v>173</v>
      </c>
      <c r="F5665" s="306">
        <f t="shared" si="88"/>
        <v>1080.9351280000001</v>
      </c>
      <c r="G5665" s="269">
        <v>33.74</v>
      </c>
    </row>
    <row r="5666" spans="1:7">
      <c r="A5666" s="218" t="s">
        <v>9143</v>
      </c>
      <c r="B5666" s="218" t="s">
        <v>9144</v>
      </c>
      <c r="C5666" s="218"/>
      <c r="D5666" s="218"/>
      <c r="E5666" s="218" t="s">
        <v>173</v>
      </c>
      <c r="F5666" s="306">
        <f t="shared" si="88"/>
        <v>1254.2563799999998</v>
      </c>
      <c r="G5666" s="269">
        <v>39.15</v>
      </c>
    </row>
    <row r="5667" spans="1:7">
      <c r="A5667" s="218" t="s">
        <v>9145</v>
      </c>
      <c r="B5667" s="218" t="s">
        <v>9146</v>
      </c>
      <c r="C5667" s="218"/>
      <c r="D5667" s="218"/>
      <c r="E5667" s="218" t="s">
        <v>173</v>
      </c>
      <c r="F5667" s="306">
        <f t="shared" si="88"/>
        <v>697.12947199999996</v>
      </c>
      <c r="G5667" s="269">
        <v>21.76</v>
      </c>
    </row>
    <row r="5668" spans="1:7">
      <c r="A5668" s="218" t="s">
        <v>9147</v>
      </c>
      <c r="B5668" s="218" t="s">
        <v>9148</v>
      </c>
      <c r="C5668" s="218"/>
      <c r="D5668" s="218"/>
      <c r="E5668" s="218" t="s">
        <v>173</v>
      </c>
      <c r="F5668" s="306">
        <f t="shared" si="88"/>
        <v>1103.3611679999999</v>
      </c>
      <c r="G5668" s="269">
        <v>34.44</v>
      </c>
    </row>
    <row r="5669" spans="1:7">
      <c r="A5669" s="218" t="s">
        <v>9149</v>
      </c>
      <c r="B5669" s="218" t="s">
        <v>9150</v>
      </c>
      <c r="C5669" s="218"/>
      <c r="D5669" s="218"/>
      <c r="E5669" s="218" t="s">
        <v>173</v>
      </c>
      <c r="F5669" s="306">
        <f t="shared" si="88"/>
        <v>1292.0602759999999</v>
      </c>
      <c r="G5669" s="269">
        <v>40.33</v>
      </c>
    </row>
    <row r="5670" spans="1:7">
      <c r="A5670" s="218" t="s">
        <v>9151</v>
      </c>
      <c r="B5670" s="218" t="s">
        <v>9152</v>
      </c>
      <c r="C5670" s="218"/>
      <c r="D5670" s="218"/>
      <c r="E5670" s="218" t="s">
        <v>173</v>
      </c>
      <c r="F5670" s="306">
        <f t="shared" si="88"/>
        <v>753.19457199999999</v>
      </c>
      <c r="G5670" s="269">
        <v>23.51</v>
      </c>
    </row>
    <row r="5671" spans="1:7">
      <c r="A5671" s="218" t="s">
        <v>9153</v>
      </c>
      <c r="B5671" s="218" t="s">
        <v>9154</v>
      </c>
      <c r="C5671" s="218"/>
      <c r="D5671" s="218"/>
      <c r="E5671" s="218" t="s">
        <v>173</v>
      </c>
      <c r="F5671" s="306">
        <f t="shared" si="88"/>
        <v>1669.1381200000001</v>
      </c>
      <c r="G5671" s="269">
        <v>52.1</v>
      </c>
    </row>
    <row r="5672" spans="1:7">
      <c r="A5672" s="218" t="s">
        <v>9155</v>
      </c>
      <c r="B5672" s="218" t="s">
        <v>9156</v>
      </c>
      <c r="C5672" s="218"/>
      <c r="D5672" s="218"/>
      <c r="E5672" s="218" t="s">
        <v>173</v>
      </c>
      <c r="F5672" s="306">
        <f t="shared" si="88"/>
        <v>6481.7663039999998</v>
      </c>
      <c r="G5672" s="269">
        <v>202.32</v>
      </c>
    </row>
    <row r="5673" spans="1:7">
      <c r="A5673" s="218" t="s">
        <v>9157</v>
      </c>
      <c r="B5673" s="218" t="s">
        <v>9158</v>
      </c>
      <c r="C5673" s="218"/>
      <c r="D5673" s="218"/>
      <c r="E5673" s="218" t="s">
        <v>173</v>
      </c>
      <c r="F5673" s="306">
        <f t="shared" si="88"/>
        <v>822.39492400000006</v>
      </c>
      <c r="G5673" s="269">
        <v>25.67</v>
      </c>
    </row>
    <row r="5674" spans="1:7">
      <c r="A5674" s="218" t="s">
        <v>9159</v>
      </c>
      <c r="B5674" s="218" t="s">
        <v>9160</v>
      </c>
      <c r="C5674" s="218"/>
      <c r="D5674" s="218"/>
      <c r="E5674" s="218" t="s">
        <v>173</v>
      </c>
      <c r="F5674" s="306">
        <f t="shared" si="88"/>
        <v>716.35179199999993</v>
      </c>
      <c r="G5674" s="269">
        <v>22.36</v>
      </c>
    </row>
    <row r="5675" spans="1:7">
      <c r="A5675" s="218" t="s">
        <v>9161</v>
      </c>
      <c r="B5675" s="218" t="s">
        <v>9162</v>
      </c>
      <c r="C5675" s="218"/>
      <c r="D5675" s="218"/>
      <c r="E5675" s="218" t="s">
        <v>173</v>
      </c>
      <c r="F5675" s="306">
        <f t="shared" si="88"/>
        <v>1293.9825080000001</v>
      </c>
      <c r="G5675" s="269">
        <v>40.39</v>
      </c>
    </row>
    <row r="5676" spans="1:7">
      <c r="A5676" s="218" t="s">
        <v>9163</v>
      </c>
      <c r="B5676" s="218" t="s">
        <v>9164</v>
      </c>
      <c r="C5676" s="218"/>
      <c r="D5676" s="218"/>
      <c r="E5676" s="218" t="s">
        <v>173</v>
      </c>
      <c r="F5676" s="306">
        <f t="shared" si="88"/>
        <v>555.84541999999999</v>
      </c>
      <c r="G5676" s="269">
        <v>17.350000000000001</v>
      </c>
    </row>
    <row r="5677" spans="1:7">
      <c r="A5677" s="218" t="s">
        <v>9165</v>
      </c>
      <c r="B5677" s="218" t="s">
        <v>9166</v>
      </c>
      <c r="C5677" s="218"/>
      <c r="D5677" s="218"/>
      <c r="E5677" s="218" t="s">
        <v>173</v>
      </c>
      <c r="F5677" s="306">
        <f t="shared" si="88"/>
        <v>893.83787999999993</v>
      </c>
      <c r="G5677" s="269">
        <v>27.9</v>
      </c>
    </row>
    <row r="5678" spans="1:7">
      <c r="A5678" s="218" t="s">
        <v>9167</v>
      </c>
      <c r="B5678" s="218" t="s">
        <v>9168</v>
      </c>
      <c r="C5678" s="218"/>
      <c r="D5678" s="218"/>
      <c r="E5678" s="218" t="s">
        <v>173</v>
      </c>
      <c r="F5678" s="306">
        <f t="shared" si="88"/>
        <v>747.74824799999999</v>
      </c>
      <c r="G5678" s="269">
        <v>23.34</v>
      </c>
    </row>
    <row r="5679" spans="1:7">
      <c r="A5679" s="218" t="s">
        <v>9169</v>
      </c>
      <c r="B5679" s="218" t="s">
        <v>9170</v>
      </c>
      <c r="C5679" s="218"/>
      <c r="D5679" s="218"/>
      <c r="E5679" s="218" t="s">
        <v>173</v>
      </c>
      <c r="F5679" s="306">
        <f t="shared" si="88"/>
        <v>924.27322000000004</v>
      </c>
      <c r="G5679" s="269">
        <v>28.85</v>
      </c>
    </row>
    <row r="5680" spans="1:7">
      <c r="A5680" s="218" t="s">
        <v>9171</v>
      </c>
      <c r="B5680" s="218" t="s">
        <v>9172</v>
      </c>
      <c r="C5680" s="218"/>
      <c r="D5680" s="218"/>
      <c r="E5680" s="218" t="s">
        <v>173</v>
      </c>
      <c r="F5680" s="306">
        <f t="shared" si="88"/>
        <v>924.27322000000004</v>
      </c>
      <c r="G5680" s="269">
        <v>28.85</v>
      </c>
    </row>
    <row r="5681" spans="1:7">
      <c r="A5681" s="218" t="s">
        <v>9173</v>
      </c>
      <c r="B5681" s="218" t="s">
        <v>9174</v>
      </c>
      <c r="C5681" s="218"/>
      <c r="D5681" s="218"/>
      <c r="E5681" s="218" t="s">
        <v>173</v>
      </c>
      <c r="F5681" s="306">
        <f t="shared" si="88"/>
        <v>980.33831999999995</v>
      </c>
      <c r="G5681" s="269">
        <v>30.6</v>
      </c>
    </row>
    <row r="5682" spans="1:7">
      <c r="A5682" s="218" t="s">
        <v>9175</v>
      </c>
      <c r="B5682" s="218" t="s">
        <v>9176</v>
      </c>
      <c r="C5682" s="218"/>
      <c r="D5682" s="218"/>
      <c r="E5682" s="218" t="s">
        <v>173</v>
      </c>
      <c r="F5682" s="306">
        <f t="shared" si="88"/>
        <v>1065.5572719999998</v>
      </c>
      <c r="G5682" s="269">
        <v>33.26</v>
      </c>
    </row>
    <row r="5683" spans="1:7">
      <c r="A5683" s="218" t="s">
        <v>9177</v>
      </c>
      <c r="B5683" s="218" t="s">
        <v>9178</v>
      </c>
      <c r="C5683" s="218"/>
      <c r="D5683" s="218"/>
      <c r="E5683" s="218" t="s">
        <v>173</v>
      </c>
      <c r="F5683" s="306">
        <f t="shared" si="88"/>
        <v>839.37463999999989</v>
      </c>
      <c r="G5683" s="269">
        <v>26.2</v>
      </c>
    </row>
    <row r="5684" spans="1:7">
      <c r="A5684" s="218" t="s">
        <v>9179</v>
      </c>
      <c r="B5684" s="218" t="s">
        <v>9180</v>
      </c>
      <c r="C5684" s="218"/>
      <c r="D5684" s="218"/>
      <c r="E5684" s="218" t="s">
        <v>173</v>
      </c>
      <c r="F5684" s="306">
        <f t="shared" si="88"/>
        <v>837.13203599999997</v>
      </c>
      <c r="G5684" s="269">
        <v>26.13</v>
      </c>
    </row>
    <row r="5685" spans="1:7">
      <c r="A5685" s="218" t="s">
        <v>9181</v>
      </c>
      <c r="B5685" s="218" t="s">
        <v>9182</v>
      </c>
      <c r="C5685" s="218"/>
      <c r="D5685" s="218"/>
      <c r="E5685" s="218" t="s">
        <v>173</v>
      </c>
      <c r="F5685" s="306">
        <f t="shared" si="88"/>
        <v>28902.359979999997</v>
      </c>
      <c r="G5685" s="269">
        <v>902.15</v>
      </c>
    </row>
    <row r="5686" spans="1:7">
      <c r="A5686" s="218" t="s">
        <v>9183</v>
      </c>
      <c r="B5686" s="218" t="s">
        <v>9184</v>
      </c>
      <c r="C5686" s="218"/>
      <c r="D5686" s="218"/>
      <c r="E5686" s="218" t="s">
        <v>173</v>
      </c>
      <c r="F5686" s="306">
        <f t="shared" si="88"/>
        <v>2924.0352439999997</v>
      </c>
      <c r="G5686" s="269">
        <v>91.27</v>
      </c>
    </row>
    <row r="5687" spans="1:7">
      <c r="A5687" s="218" t="s">
        <v>9185</v>
      </c>
      <c r="B5687" s="218" t="s">
        <v>9186</v>
      </c>
      <c r="C5687" s="218"/>
      <c r="D5687" s="218"/>
      <c r="E5687" s="218" t="s">
        <v>173</v>
      </c>
      <c r="F5687" s="306">
        <f t="shared" si="88"/>
        <v>18.261203999999999</v>
      </c>
      <c r="G5687" s="269">
        <v>0.56999999999999995</v>
      </c>
    </row>
    <row r="5688" spans="1:7">
      <c r="A5688" s="218" t="s">
        <v>9187</v>
      </c>
      <c r="B5688" s="218" t="s">
        <v>9188</v>
      </c>
      <c r="C5688" s="218"/>
      <c r="D5688" s="218"/>
      <c r="E5688" s="218" t="s">
        <v>173</v>
      </c>
      <c r="F5688" s="306">
        <f t="shared" si="88"/>
        <v>121.42098799999999</v>
      </c>
      <c r="G5688" s="269">
        <v>3.79</v>
      </c>
    </row>
    <row r="5689" spans="1:7">
      <c r="A5689" s="218" t="s">
        <v>9189</v>
      </c>
      <c r="B5689" s="218" t="s">
        <v>9190</v>
      </c>
      <c r="C5689" s="218"/>
      <c r="D5689" s="218"/>
      <c r="E5689" s="218" t="s">
        <v>173</v>
      </c>
      <c r="F5689" s="306">
        <f t="shared" si="88"/>
        <v>229.38635199999999</v>
      </c>
      <c r="G5689" s="269">
        <v>7.16</v>
      </c>
    </row>
    <row r="5690" spans="1:7">
      <c r="A5690" s="218" t="s">
        <v>9191</v>
      </c>
      <c r="B5690" s="218" t="s">
        <v>9192</v>
      </c>
      <c r="C5690" s="218"/>
      <c r="D5690" s="218"/>
      <c r="E5690" s="218" t="s">
        <v>173</v>
      </c>
      <c r="F5690" s="306">
        <f t="shared" si="88"/>
        <v>3253.6980319999998</v>
      </c>
      <c r="G5690" s="269">
        <v>101.56</v>
      </c>
    </row>
    <row r="5691" spans="1:7">
      <c r="A5691" s="218" t="s">
        <v>9193</v>
      </c>
      <c r="B5691" s="218" t="s">
        <v>9194</v>
      </c>
      <c r="C5691" s="218"/>
      <c r="D5691" s="218"/>
      <c r="E5691" s="218" t="s">
        <v>175</v>
      </c>
      <c r="F5691" s="306">
        <f t="shared" si="88"/>
        <v>461.65605199999999</v>
      </c>
      <c r="G5691" s="269">
        <v>14.41</v>
      </c>
    </row>
    <row r="5692" spans="1:7">
      <c r="A5692" s="218" t="s">
        <v>9195</v>
      </c>
      <c r="B5692" s="218" t="s">
        <v>9196</v>
      </c>
      <c r="C5692" s="218"/>
      <c r="D5692" s="218"/>
      <c r="E5692" s="218" t="s">
        <v>175</v>
      </c>
      <c r="F5692" s="306">
        <f t="shared" si="88"/>
        <v>461.65605199999999</v>
      </c>
      <c r="G5692" s="269">
        <v>14.41</v>
      </c>
    </row>
    <row r="5693" spans="1:7">
      <c r="A5693" s="218" t="s">
        <v>9197</v>
      </c>
      <c r="B5693" s="218" t="s">
        <v>9198</v>
      </c>
      <c r="C5693" s="218"/>
      <c r="D5693" s="218"/>
      <c r="E5693" s="218" t="s">
        <v>175</v>
      </c>
      <c r="F5693" s="306">
        <f t="shared" si="88"/>
        <v>549.43797999999992</v>
      </c>
      <c r="G5693" s="269">
        <v>17.149999999999999</v>
      </c>
    </row>
    <row r="5694" spans="1:7">
      <c r="A5694" s="218" t="s">
        <v>9199</v>
      </c>
      <c r="B5694" s="218" t="s">
        <v>9200</v>
      </c>
      <c r="C5694" s="218"/>
      <c r="D5694" s="218"/>
      <c r="E5694" s="218" t="s">
        <v>175</v>
      </c>
      <c r="F5694" s="306">
        <f t="shared" si="88"/>
        <v>791.31883999999991</v>
      </c>
      <c r="G5694" s="269">
        <v>24.7</v>
      </c>
    </row>
    <row r="5695" spans="1:7">
      <c r="A5695" s="218" t="s">
        <v>9201</v>
      </c>
      <c r="B5695" s="218" t="s">
        <v>9202</v>
      </c>
      <c r="C5695" s="218"/>
      <c r="D5695" s="218"/>
      <c r="E5695" s="218" t="s">
        <v>175</v>
      </c>
      <c r="F5695" s="306">
        <f t="shared" si="88"/>
        <v>1098.5555879999999</v>
      </c>
      <c r="G5695" s="269">
        <v>34.29</v>
      </c>
    </row>
    <row r="5696" spans="1:7">
      <c r="A5696" s="218" t="s">
        <v>9203</v>
      </c>
      <c r="B5696" s="218" t="s">
        <v>9204</v>
      </c>
      <c r="C5696" s="218"/>
      <c r="D5696" s="218"/>
      <c r="E5696" s="218" t="s">
        <v>173</v>
      </c>
      <c r="F5696" s="306">
        <f t="shared" si="88"/>
        <v>165.95269599999997</v>
      </c>
      <c r="G5696" s="269">
        <v>5.18</v>
      </c>
    </row>
    <row r="5697" spans="1:7">
      <c r="A5697" s="218" t="s">
        <v>9205</v>
      </c>
      <c r="B5697" s="218" t="s">
        <v>9206</v>
      </c>
      <c r="C5697" s="218"/>
      <c r="D5697" s="218"/>
      <c r="E5697" s="218" t="s">
        <v>173</v>
      </c>
      <c r="F5697" s="306">
        <f t="shared" si="88"/>
        <v>165.95269599999997</v>
      </c>
      <c r="G5697" s="269">
        <v>5.18</v>
      </c>
    </row>
    <row r="5698" spans="1:7">
      <c r="A5698" s="218" t="s">
        <v>9207</v>
      </c>
      <c r="B5698" s="218" t="s">
        <v>9208</v>
      </c>
      <c r="C5698" s="218"/>
      <c r="D5698" s="218"/>
      <c r="E5698" s="218" t="s">
        <v>173</v>
      </c>
      <c r="F5698" s="306">
        <f t="shared" si="88"/>
        <v>165.95269599999997</v>
      </c>
      <c r="G5698" s="269">
        <v>5.18</v>
      </c>
    </row>
    <row r="5699" spans="1:7">
      <c r="A5699" s="218" t="s">
        <v>9209</v>
      </c>
      <c r="B5699" s="218" t="s">
        <v>9210</v>
      </c>
      <c r="C5699" s="218"/>
      <c r="D5699" s="218"/>
      <c r="E5699" s="218" t="s">
        <v>173</v>
      </c>
      <c r="F5699" s="306">
        <f t="shared" si="88"/>
        <v>165.95269599999997</v>
      </c>
      <c r="G5699" s="269">
        <v>5.18</v>
      </c>
    </row>
    <row r="5700" spans="1:7">
      <c r="A5700" s="218" t="s">
        <v>9211</v>
      </c>
      <c r="B5700" s="218" t="s">
        <v>9212</v>
      </c>
      <c r="C5700" s="218"/>
      <c r="D5700" s="218"/>
      <c r="E5700" s="218" t="s">
        <v>173</v>
      </c>
      <c r="F5700" s="306">
        <f t="shared" si="88"/>
        <v>165.95269599999997</v>
      </c>
      <c r="G5700" s="269">
        <v>5.18</v>
      </c>
    </row>
    <row r="5701" spans="1:7">
      <c r="A5701" s="218" t="s">
        <v>9213</v>
      </c>
      <c r="B5701" s="218" t="s">
        <v>9214</v>
      </c>
      <c r="C5701" s="218"/>
      <c r="D5701" s="218"/>
      <c r="E5701" s="218" t="s">
        <v>173</v>
      </c>
      <c r="F5701" s="306">
        <f t="shared" si="88"/>
        <v>237.39565199999998</v>
      </c>
      <c r="G5701" s="269">
        <v>7.41</v>
      </c>
    </row>
    <row r="5702" spans="1:7">
      <c r="A5702" s="218" t="s">
        <v>9215</v>
      </c>
      <c r="B5702" s="218" t="s">
        <v>9216</v>
      </c>
      <c r="C5702" s="218"/>
      <c r="D5702" s="218"/>
      <c r="E5702" s="218" t="s">
        <v>173</v>
      </c>
      <c r="F5702" s="306">
        <f t="shared" si="88"/>
        <v>183.25278399999999</v>
      </c>
      <c r="G5702" s="269">
        <v>5.72</v>
      </c>
    </row>
    <row r="5703" spans="1:7">
      <c r="A5703" s="218" t="s">
        <v>9217</v>
      </c>
      <c r="B5703" s="218" t="s">
        <v>9218</v>
      </c>
      <c r="C5703" s="218"/>
      <c r="D5703" s="218"/>
      <c r="E5703" s="218" t="s">
        <v>175</v>
      </c>
      <c r="F5703" s="306">
        <f t="shared" ref="F5703:F5766" si="89">G5703*$G$2</f>
        <v>67.598491999999993</v>
      </c>
      <c r="G5703" s="269">
        <v>2.11</v>
      </c>
    </row>
    <row r="5704" spans="1:7">
      <c r="A5704" s="218" t="s">
        <v>9219</v>
      </c>
      <c r="B5704" s="218" t="s">
        <v>9220</v>
      </c>
      <c r="C5704" s="218"/>
      <c r="D5704" s="218"/>
      <c r="E5704" s="218" t="s">
        <v>175</v>
      </c>
      <c r="F5704" s="306">
        <f t="shared" si="89"/>
        <v>67.598491999999993</v>
      </c>
      <c r="G5704" s="269">
        <v>2.11</v>
      </c>
    </row>
    <row r="5705" spans="1:7">
      <c r="A5705" s="218" t="s">
        <v>9221</v>
      </c>
      <c r="B5705" s="218" t="s">
        <v>9222</v>
      </c>
      <c r="C5705" s="218"/>
      <c r="D5705" s="218"/>
      <c r="E5705" s="218" t="s">
        <v>175</v>
      </c>
      <c r="F5705" s="306">
        <f t="shared" si="89"/>
        <v>67.598491999999993</v>
      </c>
      <c r="G5705" s="269">
        <v>2.11</v>
      </c>
    </row>
    <row r="5706" spans="1:7">
      <c r="A5706" s="218" t="s">
        <v>9223</v>
      </c>
      <c r="B5706" s="218" t="s">
        <v>9224</v>
      </c>
      <c r="C5706" s="218"/>
      <c r="D5706" s="218"/>
      <c r="E5706" s="218" t="s">
        <v>175</v>
      </c>
      <c r="F5706" s="306">
        <f t="shared" si="89"/>
        <v>67.598491999999993</v>
      </c>
      <c r="G5706" s="269">
        <v>2.11</v>
      </c>
    </row>
    <row r="5707" spans="1:7">
      <c r="A5707" s="218" t="s">
        <v>9225</v>
      </c>
      <c r="B5707" s="218" t="s">
        <v>9226</v>
      </c>
      <c r="C5707" s="218"/>
      <c r="D5707" s="218"/>
      <c r="E5707" s="218" t="s">
        <v>175</v>
      </c>
      <c r="F5707" s="306">
        <f t="shared" si="89"/>
        <v>67.598491999999993</v>
      </c>
      <c r="G5707" s="269">
        <v>2.11</v>
      </c>
    </row>
    <row r="5708" spans="1:7">
      <c r="A5708" s="218" t="s">
        <v>9227</v>
      </c>
      <c r="B5708" s="218" t="s">
        <v>9228</v>
      </c>
      <c r="C5708" s="218"/>
      <c r="D5708" s="218"/>
      <c r="E5708" s="218" t="s">
        <v>175</v>
      </c>
      <c r="F5708" s="306">
        <f t="shared" si="89"/>
        <v>67.598491999999993</v>
      </c>
      <c r="G5708" s="269">
        <v>2.11</v>
      </c>
    </row>
    <row r="5709" spans="1:7">
      <c r="A5709" s="218" t="s">
        <v>9229</v>
      </c>
      <c r="B5709" s="218" t="s">
        <v>9230</v>
      </c>
      <c r="C5709" s="218"/>
      <c r="D5709" s="218"/>
      <c r="E5709" s="218" t="s">
        <v>175</v>
      </c>
      <c r="F5709" s="306">
        <f t="shared" si="89"/>
        <v>67.598491999999993</v>
      </c>
      <c r="G5709" s="269">
        <v>2.11</v>
      </c>
    </row>
    <row r="5710" spans="1:7">
      <c r="A5710" s="218" t="s">
        <v>9231</v>
      </c>
      <c r="B5710" s="218" t="s">
        <v>9232</v>
      </c>
      <c r="C5710" s="218"/>
      <c r="D5710" s="218"/>
      <c r="E5710" s="218" t="s">
        <v>175</v>
      </c>
      <c r="F5710" s="306">
        <f t="shared" si="89"/>
        <v>67.598491999999993</v>
      </c>
      <c r="G5710" s="269">
        <v>2.11</v>
      </c>
    </row>
    <row r="5711" spans="1:7">
      <c r="A5711" s="218" t="s">
        <v>9233</v>
      </c>
      <c r="B5711" s="218" t="s">
        <v>9234</v>
      </c>
      <c r="C5711" s="218"/>
      <c r="D5711" s="218"/>
      <c r="E5711" s="218" t="s">
        <v>175</v>
      </c>
      <c r="F5711" s="306">
        <f t="shared" si="89"/>
        <v>67.598491999999993</v>
      </c>
      <c r="G5711" s="269">
        <v>2.11</v>
      </c>
    </row>
    <row r="5712" spans="1:7">
      <c r="A5712" s="218" t="s">
        <v>9235</v>
      </c>
      <c r="B5712" s="218" t="s">
        <v>9236</v>
      </c>
      <c r="C5712" s="218"/>
      <c r="D5712" s="218"/>
      <c r="E5712" s="218" t="s">
        <v>175</v>
      </c>
      <c r="F5712" s="306">
        <f t="shared" si="89"/>
        <v>67.598491999999993</v>
      </c>
      <c r="G5712" s="269">
        <v>2.11</v>
      </c>
    </row>
    <row r="5713" spans="1:7">
      <c r="A5713" s="218" t="s">
        <v>9237</v>
      </c>
      <c r="B5713" s="218" t="s">
        <v>9238</v>
      </c>
      <c r="C5713" s="218"/>
      <c r="D5713" s="218"/>
      <c r="E5713" s="218" t="s">
        <v>175</v>
      </c>
      <c r="F5713" s="306">
        <f t="shared" si="89"/>
        <v>67.598491999999993</v>
      </c>
      <c r="G5713" s="269">
        <v>2.11</v>
      </c>
    </row>
    <row r="5714" spans="1:7">
      <c r="A5714" s="218" t="s">
        <v>9239</v>
      </c>
      <c r="B5714" s="218" t="s">
        <v>9240</v>
      </c>
      <c r="C5714" s="218"/>
      <c r="D5714" s="218"/>
      <c r="E5714" s="218" t="s">
        <v>175</v>
      </c>
      <c r="F5714" s="306">
        <f t="shared" si="89"/>
        <v>67.598491999999993</v>
      </c>
      <c r="G5714" s="269">
        <v>2.11</v>
      </c>
    </row>
    <row r="5715" spans="1:7">
      <c r="A5715" s="218" t="s">
        <v>9241</v>
      </c>
      <c r="B5715" s="218" t="s">
        <v>9242</v>
      </c>
      <c r="C5715" s="218"/>
      <c r="D5715" s="218"/>
      <c r="E5715" s="218" t="s">
        <v>175</v>
      </c>
      <c r="F5715" s="306">
        <f t="shared" si="89"/>
        <v>67.598491999999993</v>
      </c>
      <c r="G5715" s="269">
        <v>2.11</v>
      </c>
    </row>
    <row r="5716" spans="1:7">
      <c r="A5716" s="218" t="s">
        <v>9243</v>
      </c>
      <c r="B5716" s="218" t="s">
        <v>9244</v>
      </c>
      <c r="C5716" s="218"/>
      <c r="D5716" s="218"/>
      <c r="E5716" s="218" t="s">
        <v>175</v>
      </c>
      <c r="F5716" s="306">
        <f t="shared" si="89"/>
        <v>67.598491999999993</v>
      </c>
      <c r="G5716" s="269">
        <v>2.11</v>
      </c>
    </row>
    <row r="5717" spans="1:7">
      <c r="A5717" s="218" t="s">
        <v>9245</v>
      </c>
      <c r="B5717" s="218" t="s">
        <v>9246</v>
      </c>
      <c r="C5717" s="218"/>
      <c r="D5717" s="218"/>
      <c r="E5717" s="218" t="s">
        <v>175</v>
      </c>
      <c r="F5717" s="306">
        <f t="shared" si="89"/>
        <v>74.326303999999993</v>
      </c>
      <c r="G5717" s="269">
        <v>2.3199999999999998</v>
      </c>
    </row>
    <row r="5718" spans="1:7">
      <c r="A5718" s="218" t="s">
        <v>9247</v>
      </c>
      <c r="B5718" s="218" t="s">
        <v>9248</v>
      </c>
      <c r="C5718" s="218"/>
      <c r="D5718" s="218"/>
      <c r="E5718" s="218" t="s">
        <v>173</v>
      </c>
      <c r="F5718" s="306">
        <f t="shared" si="89"/>
        <v>21.464924</v>
      </c>
      <c r="G5718" s="269">
        <v>0.67</v>
      </c>
    </row>
    <row r="5719" spans="1:7">
      <c r="A5719" s="218" t="s">
        <v>9249</v>
      </c>
      <c r="B5719" s="218" t="s">
        <v>9250</v>
      </c>
      <c r="C5719" s="218"/>
      <c r="D5719" s="218"/>
      <c r="E5719" s="218" t="s">
        <v>173</v>
      </c>
      <c r="F5719" s="306">
        <f t="shared" si="89"/>
        <v>37.483523999999996</v>
      </c>
      <c r="G5719" s="269">
        <v>1.17</v>
      </c>
    </row>
    <row r="5720" spans="1:7">
      <c r="A5720" s="218" t="s">
        <v>9251</v>
      </c>
      <c r="B5720" s="218" t="s">
        <v>9252</v>
      </c>
      <c r="C5720" s="218"/>
      <c r="D5720" s="218"/>
      <c r="E5720" s="218" t="s">
        <v>173</v>
      </c>
      <c r="F5720" s="306">
        <f t="shared" si="89"/>
        <v>116.93577999999999</v>
      </c>
      <c r="G5720" s="269">
        <v>3.65</v>
      </c>
    </row>
    <row r="5721" spans="1:7">
      <c r="A5721" s="218" t="s">
        <v>9253</v>
      </c>
      <c r="B5721" s="218" t="s">
        <v>9254</v>
      </c>
      <c r="C5721" s="218"/>
      <c r="D5721" s="218"/>
      <c r="E5721" s="218" t="s">
        <v>173</v>
      </c>
      <c r="F5721" s="306">
        <f t="shared" si="89"/>
        <v>121.42098799999999</v>
      </c>
      <c r="G5721" s="269">
        <v>3.79</v>
      </c>
    </row>
    <row r="5722" spans="1:7">
      <c r="A5722" s="218" t="s">
        <v>9255</v>
      </c>
      <c r="B5722" s="218" t="s">
        <v>9256</v>
      </c>
      <c r="C5722" s="218"/>
      <c r="D5722" s="218"/>
      <c r="E5722" s="218" t="s">
        <v>173</v>
      </c>
      <c r="F5722" s="306">
        <f t="shared" si="89"/>
        <v>20.503807999999999</v>
      </c>
      <c r="G5722" s="269">
        <v>0.64</v>
      </c>
    </row>
    <row r="5723" spans="1:7">
      <c r="A5723" s="218" t="s">
        <v>9257</v>
      </c>
      <c r="B5723" s="218" t="s">
        <v>9258</v>
      </c>
      <c r="C5723" s="218"/>
      <c r="D5723" s="218"/>
      <c r="E5723" s="218" t="s">
        <v>173</v>
      </c>
      <c r="F5723" s="306">
        <f t="shared" si="89"/>
        <v>20.503807999999999</v>
      </c>
      <c r="G5723" s="269">
        <v>0.64</v>
      </c>
    </row>
    <row r="5724" spans="1:7">
      <c r="A5724" s="218" t="s">
        <v>9259</v>
      </c>
      <c r="B5724" s="218" t="s">
        <v>9260</v>
      </c>
      <c r="C5724" s="218"/>
      <c r="D5724" s="218"/>
      <c r="E5724" s="218" t="s">
        <v>173</v>
      </c>
      <c r="F5724" s="306">
        <f t="shared" si="89"/>
        <v>1295.2639959999999</v>
      </c>
      <c r="G5724" s="269">
        <v>40.43</v>
      </c>
    </row>
    <row r="5725" spans="1:7">
      <c r="A5725" s="218" t="s">
        <v>9261</v>
      </c>
      <c r="B5725" s="218" t="s">
        <v>9262</v>
      </c>
      <c r="C5725" s="218"/>
      <c r="D5725" s="218"/>
      <c r="E5725" s="218" t="s">
        <v>173</v>
      </c>
      <c r="F5725" s="306">
        <f t="shared" si="89"/>
        <v>229.38635199999999</v>
      </c>
      <c r="G5725" s="269">
        <v>7.16</v>
      </c>
    </row>
    <row r="5726" spans="1:7">
      <c r="A5726" s="218" t="s">
        <v>9263</v>
      </c>
      <c r="B5726" s="218" t="s">
        <v>9264</v>
      </c>
      <c r="C5726" s="218"/>
      <c r="D5726" s="218"/>
      <c r="E5726" s="218" t="s">
        <v>173</v>
      </c>
      <c r="F5726" s="306">
        <f t="shared" si="89"/>
        <v>963.99934799999994</v>
      </c>
      <c r="G5726" s="269">
        <v>30.09</v>
      </c>
    </row>
    <row r="5727" spans="1:7">
      <c r="A5727" s="218" t="s">
        <v>9265</v>
      </c>
      <c r="B5727" s="218" t="s">
        <v>9266</v>
      </c>
      <c r="C5727" s="218"/>
      <c r="D5727" s="218"/>
      <c r="E5727" s="218" t="s">
        <v>173</v>
      </c>
      <c r="F5727" s="306">
        <f t="shared" si="89"/>
        <v>963.99934799999994</v>
      </c>
      <c r="G5727" s="269">
        <v>30.09</v>
      </c>
    </row>
    <row r="5728" spans="1:7">
      <c r="A5728" s="218" t="s">
        <v>9267</v>
      </c>
      <c r="B5728" s="218" t="s">
        <v>9268</v>
      </c>
      <c r="C5728" s="218"/>
      <c r="D5728" s="218"/>
      <c r="E5728" s="218" t="s">
        <v>173</v>
      </c>
      <c r="F5728" s="306">
        <f t="shared" si="89"/>
        <v>260.78280799999999</v>
      </c>
      <c r="G5728" s="269">
        <v>8.14</v>
      </c>
    </row>
    <row r="5729" spans="1:7">
      <c r="A5729" s="218" t="s">
        <v>9269</v>
      </c>
      <c r="B5729" s="218" t="s">
        <v>9270</v>
      </c>
      <c r="C5729" s="218"/>
      <c r="D5729" s="218"/>
      <c r="E5729" s="218" t="s">
        <v>173</v>
      </c>
      <c r="F5729" s="306">
        <f t="shared" si="89"/>
        <v>967.52343999999994</v>
      </c>
      <c r="G5729" s="269">
        <v>30.2</v>
      </c>
    </row>
    <row r="5730" spans="1:7">
      <c r="A5730" s="218" t="s">
        <v>9271</v>
      </c>
      <c r="B5730" s="218" t="s">
        <v>9272</v>
      </c>
      <c r="C5730" s="218"/>
      <c r="D5730" s="218"/>
      <c r="E5730" s="218" t="s">
        <v>173</v>
      </c>
      <c r="F5730" s="306">
        <f t="shared" si="89"/>
        <v>680.14975600000002</v>
      </c>
      <c r="G5730" s="269">
        <v>21.23</v>
      </c>
    </row>
    <row r="5731" spans="1:7">
      <c r="A5731" s="218" t="s">
        <v>9273</v>
      </c>
      <c r="B5731" s="218" t="s">
        <v>9274</v>
      </c>
      <c r="C5731" s="218"/>
      <c r="D5731" s="218"/>
      <c r="E5731" s="218" t="s">
        <v>173</v>
      </c>
      <c r="F5731" s="306">
        <f t="shared" si="89"/>
        <v>700.01282000000003</v>
      </c>
      <c r="G5731" s="269">
        <v>21.85</v>
      </c>
    </row>
    <row r="5732" spans="1:7">
      <c r="A5732" s="218" t="s">
        <v>9275</v>
      </c>
      <c r="B5732" s="218" t="s">
        <v>9276</v>
      </c>
      <c r="C5732" s="218"/>
      <c r="D5732" s="218"/>
      <c r="E5732" s="218" t="s">
        <v>173</v>
      </c>
      <c r="F5732" s="306">
        <f t="shared" si="89"/>
        <v>2.242604</v>
      </c>
      <c r="G5732" s="269">
        <v>7.0000000000000007E-2</v>
      </c>
    </row>
    <row r="5733" spans="1:7">
      <c r="A5733" s="218" t="s">
        <v>9277</v>
      </c>
      <c r="B5733" s="218" t="s">
        <v>9278</v>
      </c>
      <c r="C5733" s="218"/>
      <c r="D5733" s="218"/>
      <c r="E5733" s="218" t="s">
        <v>173</v>
      </c>
      <c r="F5733" s="306">
        <f t="shared" si="89"/>
        <v>2164.7536039999995</v>
      </c>
      <c r="G5733" s="269">
        <v>67.569999999999993</v>
      </c>
    </row>
    <row r="5734" spans="1:7">
      <c r="A5734" s="218" t="s">
        <v>9279</v>
      </c>
      <c r="B5734" s="218" t="s">
        <v>9280</v>
      </c>
      <c r="C5734" s="218"/>
      <c r="D5734" s="218"/>
      <c r="E5734" s="218" t="s">
        <v>173</v>
      </c>
      <c r="F5734" s="306">
        <f t="shared" si="89"/>
        <v>6917.4722239999992</v>
      </c>
      <c r="G5734" s="269">
        <v>215.92</v>
      </c>
    </row>
    <row r="5735" spans="1:7">
      <c r="A5735" s="218" t="s">
        <v>9281</v>
      </c>
      <c r="B5735" s="218" t="s">
        <v>9282</v>
      </c>
      <c r="C5735" s="218"/>
      <c r="D5735" s="218"/>
      <c r="E5735" s="218" t="s">
        <v>173</v>
      </c>
      <c r="F5735" s="306">
        <f t="shared" si="89"/>
        <v>4844.9857559999991</v>
      </c>
      <c r="G5735" s="269">
        <v>151.22999999999999</v>
      </c>
    </row>
    <row r="5736" spans="1:7">
      <c r="A5736" s="218" t="s">
        <v>9283</v>
      </c>
      <c r="B5736" s="218" t="s">
        <v>9284</v>
      </c>
      <c r="C5736" s="218"/>
      <c r="D5736" s="218"/>
      <c r="E5736" s="218" t="s">
        <v>173</v>
      </c>
      <c r="F5736" s="306">
        <f t="shared" si="89"/>
        <v>1785.4331559999998</v>
      </c>
      <c r="G5736" s="269">
        <v>55.73</v>
      </c>
    </row>
    <row r="5737" spans="1:7">
      <c r="A5737" s="218" t="s">
        <v>9285</v>
      </c>
      <c r="B5737" s="218" t="s">
        <v>9286</v>
      </c>
      <c r="C5737" s="218"/>
      <c r="D5737" s="218"/>
      <c r="E5737" s="218" t="s">
        <v>173</v>
      </c>
      <c r="F5737" s="306">
        <f t="shared" si="89"/>
        <v>720.83699999999999</v>
      </c>
      <c r="G5737" s="269">
        <v>22.5</v>
      </c>
    </row>
    <row r="5738" spans="1:7">
      <c r="A5738" s="218" t="s">
        <v>9287</v>
      </c>
      <c r="B5738" s="218" t="s">
        <v>9288</v>
      </c>
      <c r="C5738" s="218"/>
      <c r="D5738" s="218"/>
      <c r="E5738" s="218" t="s">
        <v>173</v>
      </c>
      <c r="F5738" s="306">
        <f t="shared" si="89"/>
        <v>2329.4248119999997</v>
      </c>
      <c r="G5738" s="269">
        <v>72.709999999999994</v>
      </c>
    </row>
    <row r="5739" spans="1:7">
      <c r="A5739" s="218" t="s">
        <v>9289</v>
      </c>
      <c r="B5739" s="218" t="s">
        <v>9290</v>
      </c>
      <c r="C5739" s="218"/>
      <c r="D5739" s="218"/>
      <c r="E5739" s="218" t="s">
        <v>173</v>
      </c>
      <c r="F5739" s="306">
        <f t="shared" si="89"/>
        <v>3283.1722559999998</v>
      </c>
      <c r="G5739" s="269">
        <v>102.48</v>
      </c>
    </row>
    <row r="5740" spans="1:7">
      <c r="A5740" s="218" t="s">
        <v>9291</v>
      </c>
      <c r="B5740" s="218" t="s">
        <v>9292</v>
      </c>
      <c r="C5740" s="218"/>
      <c r="D5740" s="218"/>
      <c r="E5740" s="218" t="s">
        <v>173</v>
      </c>
      <c r="F5740" s="306">
        <f t="shared" si="89"/>
        <v>4284.0143840000001</v>
      </c>
      <c r="G5740" s="269">
        <v>133.72</v>
      </c>
    </row>
    <row r="5741" spans="1:7">
      <c r="A5741" s="218" t="s">
        <v>9293</v>
      </c>
      <c r="B5741" s="218" t="s">
        <v>9294</v>
      </c>
      <c r="C5741" s="218"/>
      <c r="D5741" s="218"/>
      <c r="E5741" s="218" t="s">
        <v>173</v>
      </c>
      <c r="F5741" s="306">
        <f t="shared" si="89"/>
        <v>2329.4248119999997</v>
      </c>
      <c r="G5741" s="269">
        <v>72.709999999999994</v>
      </c>
    </row>
    <row r="5742" spans="1:7">
      <c r="A5742" s="218" t="s">
        <v>9295</v>
      </c>
      <c r="B5742" s="218" t="s">
        <v>9296</v>
      </c>
      <c r="C5742" s="218"/>
      <c r="D5742" s="218"/>
      <c r="E5742" s="218" t="s">
        <v>173</v>
      </c>
      <c r="F5742" s="306">
        <f t="shared" si="89"/>
        <v>2329.4248119999997</v>
      </c>
      <c r="G5742" s="269">
        <v>72.709999999999994</v>
      </c>
    </row>
    <row r="5743" spans="1:7">
      <c r="A5743" s="218" t="s">
        <v>9297</v>
      </c>
      <c r="B5743" s="218" t="s">
        <v>9298</v>
      </c>
      <c r="C5743" s="218"/>
      <c r="D5743" s="218"/>
      <c r="E5743" s="218" t="s">
        <v>173</v>
      </c>
      <c r="F5743" s="306">
        <f t="shared" si="89"/>
        <v>1636.4601759999998</v>
      </c>
      <c r="G5743" s="269">
        <v>51.08</v>
      </c>
    </row>
    <row r="5744" spans="1:7">
      <c r="A5744" s="218" t="s">
        <v>9299</v>
      </c>
      <c r="B5744" s="218" t="s">
        <v>9300</v>
      </c>
      <c r="C5744" s="218"/>
      <c r="D5744" s="218"/>
      <c r="E5744" s="218" t="s">
        <v>173</v>
      </c>
      <c r="F5744" s="306">
        <f t="shared" si="89"/>
        <v>1959.0747799999999</v>
      </c>
      <c r="G5744" s="269">
        <v>61.15</v>
      </c>
    </row>
    <row r="5745" spans="1:7">
      <c r="A5745" s="218" t="s">
        <v>9301</v>
      </c>
      <c r="B5745" s="218" t="s">
        <v>9302</v>
      </c>
      <c r="C5745" s="218"/>
      <c r="D5745" s="218"/>
      <c r="E5745" s="218" t="s">
        <v>173</v>
      </c>
      <c r="F5745" s="306">
        <f t="shared" si="89"/>
        <v>3420.9322159999997</v>
      </c>
      <c r="G5745" s="269">
        <v>106.78</v>
      </c>
    </row>
    <row r="5746" spans="1:7">
      <c r="A5746" s="218" t="s">
        <v>9303</v>
      </c>
      <c r="B5746" s="218" t="s">
        <v>9304</v>
      </c>
      <c r="C5746" s="218"/>
      <c r="D5746" s="218"/>
      <c r="E5746" s="218" t="s">
        <v>173</v>
      </c>
      <c r="F5746" s="306">
        <f t="shared" si="89"/>
        <v>2023.1491799999999</v>
      </c>
      <c r="G5746" s="269">
        <v>63.15</v>
      </c>
    </row>
    <row r="5747" spans="1:7">
      <c r="A5747" s="218" t="s">
        <v>9305</v>
      </c>
      <c r="B5747" s="218" t="s">
        <v>9306</v>
      </c>
      <c r="C5747" s="218"/>
      <c r="D5747" s="218"/>
      <c r="E5747" s="218" t="s">
        <v>173</v>
      </c>
      <c r="F5747" s="306">
        <f t="shared" si="89"/>
        <v>2997.4004319999999</v>
      </c>
      <c r="G5747" s="269">
        <v>93.56</v>
      </c>
    </row>
    <row r="5748" spans="1:7">
      <c r="A5748" s="218" t="s">
        <v>9307</v>
      </c>
      <c r="B5748" s="218" t="s">
        <v>9308</v>
      </c>
      <c r="C5748" s="218"/>
      <c r="D5748" s="218"/>
      <c r="E5748" s="218" t="s">
        <v>173</v>
      </c>
      <c r="F5748" s="306">
        <f t="shared" si="89"/>
        <v>11.853764</v>
      </c>
      <c r="G5748" s="269">
        <v>0.37</v>
      </c>
    </row>
    <row r="5749" spans="1:7">
      <c r="A5749" s="218" t="s">
        <v>9309</v>
      </c>
      <c r="B5749" s="218" t="s">
        <v>9310</v>
      </c>
      <c r="C5749" s="218"/>
      <c r="D5749" s="218"/>
      <c r="E5749" s="218" t="s">
        <v>173</v>
      </c>
      <c r="F5749" s="306">
        <f t="shared" si="89"/>
        <v>11.853764</v>
      </c>
      <c r="G5749" s="269">
        <v>0.37</v>
      </c>
    </row>
    <row r="5750" spans="1:7">
      <c r="A5750" s="218" t="s">
        <v>9311</v>
      </c>
      <c r="B5750" s="218" t="s">
        <v>9312</v>
      </c>
      <c r="C5750" s="218"/>
      <c r="D5750" s="218"/>
      <c r="E5750" s="218" t="s">
        <v>173</v>
      </c>
      <c r="F5750" s="306">
        <f t="shared" si="89"/>
        <v>11.853764</v>
      </c>
      <c r="G5750" s="269">
        <v>0.37</v>
      </c>
    </row>
    <row r="5751" spans="1:7">
      <c r="A5751" s="218" t="s">
        <v>9313</v>
      </c>
      <c r="B5751" s="218" t="s">
        <v>9314</v>
      </c>
      <c r="C5751" s="218"/>
      <c r="D5751" s="218"/>
      <c r="E5751" s="218" t="s">
        <v>173</v>
      </c>
      <c r="F5751" s="306">
        <f t="shared" si="89"/>
        <v>11.853764</v>
      </c>
      <c r="G5751" s="269">
        <v>0.37</v>
      </c>
    </row>
    <row r="5752" spans="1:7">
      <c r="A5752" s="218" t="s">
        <v>9315</v>
      </c>
      <c r="B5752" s="218" t="s">
        <v>9316</v>
      </c>
      <c r="C5752" s="218"/>
      <c r="D5752" s="218"/>
      <c r="E5752" s="218" t="s">
        <v>173</v>
      </c>
      <c r="F5752" s="306">
        <f t="shared" si="89"/>
        <v>11.853764</v>
      </c>
      <c r="G5752" s="269">
        <v>0.37</v>
      </c>
    </row>
    <row r="5753" spans="1:7">
      <c r="A5753" s="218" t="s">
        <v>9317</v>
      </c>
      <c r="B5753" s="218" t="s">
        <v>9318</v>
      </c>
      <c r="C5753" s="218"/>
      <c r="D5753" s="218"/>
      <c r="E5753" s="218" t="s">
        <v>173</v>
      </c>
      <c r="F5753" s="306">
        <f t="shared" si="89"/>
        <v>35.561292000000002</v>
      </c>
      <c r="G5753" s="269">
        <v>1.1100000000000001</v>
      </c>
    </row>
    <row r="5754" spans="1:7">
      <c r="A5754" s="218" t="s">
        <v>9319</v>
      </c>
      <c r="B5754" s="218" t="s">
        <v>9320</v>
      </c>
      <c r="C5754" s="218"/>
      <c r="D5754" s="218"/>
      <c r="E5754" s="218" t="s">
        <v>173</v>
      </c>
      <c r="F5754" s="306">
        <f t="shared" si="89"/>
        <v>35.561292000000002</v>
      </c>
      <c r="G5754" s="269">
        <v>1.1100000000000001</v>
      </c>
    </row>
    <row r="5755" spans="1:7">
      <c r="A5755" s="218" t="s">
        <v>9321</v>
      </c>
      <c r="B5755" s="218" t="s">
        <v>9322</v>
      </c>
      <c r="C5755" s="218"/>
      <c r="D5755" s="218"/>
      <c r="E5755" s="218" t="s">
        <v>173</v>
      </c>
      <c r="F5755" s="306">
        <f t="shared" si="89"/>
        <v>45.492823999999999</v>
      </c>
      <c r="G5755" s="269">
        <v>1.42</v>
      </c>
    </row>
    <row r="5756" spans="1:7">
      <c r="A5756" s="218" t="s">
        <v>9323</v>
      </c>
      <c r="B5756" s="218" t="s">
        <v>9324</v>
      </c>
      <c r="C5756" s="218"/>
      <c r="D5756" s="218"/>
      <c r="E5756" s="218" t="s">
        <v>173</v>
      </c>
      <c r="F5756" s="306">
        <f t="shared" si="89"/>
        <v>54.142867999999993</v>
      </c>
      <c r="G5756" s="269">
        <v>1.69</v>
      </c>
    </row>
    <row r="5757" spans="1:7">
      <c r="A5757" s="218" t="s">
        <v>9325</v>
      </c>
      <c r="B5757" s="218" t="s">
        <v>9326</v>
      </c>
      <c r="C5757" s="218"/>
      <c r="D5757" s="218"/>
      <c r="E5757" s="218" t="s">
        <v>173</v>
      </c>
      <c r="F5757" s="306">
        <f t="shared" si="89"/>
        <v>54.142867999999993</v>
      </c>
      <c r="G5757" s="269">
        <v>1.69</v>
      </c>
    </row>
    <row r="5758" spans="1:7">
      <c r="A5758" s="218" t="s">
        <v>9327</v>
      </c>
      <c r="B5758" s="218" t="s">
        <v>9328</v>
      </c>
      <c r="C5758" s="218"/>
      <c r="D5758" s="218"/>
      <c r="E5758" s="218" t="s">
        <v>173</v>
      </c>
      <c r="F5758" s="306">
        <f t="shared" si="89"/>
        <v>18.581575999999998</v>
      </c>
      <c r="G5758" s="269">
        <v>0.57999999999999996</v>
      </c>
    </row>
    <row r="5759" spans="1:7">
      <c r="A5759" s="218" t="s">
        <v>9329</v>
      </c>
      <c r="B5759" s="218" t="s">
        <v>9330</v>
      </c>
      <c r="C5759" s="218"/>
      <c r="D5759" s="218"/>
      <c r="E5759" s="218" t="s">
        <v>173</v>
      </c>
      <c r="F5759" s="306">
        <f t="shared" si="89"/>
        <v>12.174135999999999</v>
      </c>
      <c r="G5759" s="269">
        <v>0.38</v>
      </c>
    </row>
    <row r="5760" spans="1:7">
      <c r="A5760" s="218" t="s">
        <v>9331</v>
      </c>
      <c r="B5760" s="218" t="s">
        <v>9332</v>
      </c>
      <c r="C5760" s="218"/>
      <c r="D5760" s="218"/>
      <c r="E5760" s="218" t="s">
        <v>173</v>
      </c>
      <c r="F5760" s="306">
        <f t="shared" si="89"/>
        <v>18.581575999999998</v>
      </c>
      <c r="G5760" s="269">
        <v>0.57999999999999996</v>
      </c>
    </row>
    <row r="5761" spans="1:7">
      <c r="A5761" s="218" t="s">
        <v>9333</v>
      </c>
      <c r="B5761" s="218" t="s">
        <v>9334</v>
      </c>
      <c r="C5761" s="218"/>
      <c r="D5761" s="218"/>
      <c r="E5761" s="218" t="s">
        <v>173</v>
      </c>
      <c r="F5761" s="306">
        <f t="shared" si="89"/>
        <v>12.174135999999999</v>
      </c>
      <c r="G5761" s="269">
        <v>0.38</v>
      </c>
    </row>
    <row r="5762" spans="1:7">
      <c r="A5762" s="218" t="s">
        <v>9335</v>
      </c>
      <c r="B5762" s="218" t="s">
        <v>9336</v>
      </c>
      <c r="C5762" s="218"/>
      <c r="D5762" s="218"/>
      <c r="E5762" s="218" t="s">
        <v>173</v>
      </c>
      <c r="F5762" s="306">
        <f t="shared" si="89"/>
        <v>12.174135999999999</v>
      </c>
      <c r="G5762" s="269">
        <v>0.38</v>
      </c>
    </row>
    <row r="5763" spans="1:7">
      <c r="A5763" s="218" t="s">
        <v>9337</v>
      </c>
      <c r="B5763" s="218" t="s">
        <v>9338</v>
      </c>
      <c r="C5763" s="218"/>
      <c r="D5763" s="218"/>
      <c r="E5763" s="218" t="s">
        <v>173</v>
      </c>
      <c r="F5763" s="306">
        <f t="shared" si="89"/>
        <v>181.971296</v>
      </c>
      <c r="G5763" s="269">
        <v>5.68</v>
      </c>
    </row>
    <row r="5764" spans="1:7">
      <c r="A5764" s="218" t="s">
        <v>9339</v>
      </c>
      <c r="B5764" s="218" t="s">
        <v>9340</v>
      </c>
      <c r="C5764" s="218"/>
      <c r="D5764" s="218"/>
      <c r="E5764" s="218" t="s">
        <v>173</v>
      </c>
      <c r="F5764" s="306">
        <f t="shared" si="89"/>
        <v>27843.210147999998</v>
      </c>
      <c r="G5764" s="269">
        <v>869.09</v>
      </c>
    </row>
    <row r="5765" spans="1:7">
      <c r="A5765" s="218" t="s">
        <v>9341</v>
      </c>
      <c r="B5765" s="218" t="s">
        <v>9342</v>
      </c>
      <c r="C5765" s="218"/>
      <c r="D5765" s="218"/>
      <c r="E5765" s="218" t="s">
        <v>173</v>
      </c>
      <c r="F5765" s="306">
        <f t="shared" si="89"/>
        <v>8968.1733960000001</v>
      </c>
      <c r="G5765" s="269">
        <v>279.93</v>
      </c>
    </row>
    <row r="5766" spans="1:7">
      <c r="A5766" s="218" t="s">
        <v>9343</v>
      </c>
      <c r="B5766" s="218" t="s">
        <v>9344</v>
      </c>
      <c r="C5766" s="218"/>
      <c r="D5766" s="218"/>
      <c r="E5766" s="218" t="s">
        <v>173</v>
      </c>
      <c r="F5766" s="306">
        <f t="shared" si="89"/>
        <v>25726.191971999997</v>
      </c>
      <c r="G5766" s="269">
        <v>803.01</v>
      </c>
    </row>
    <row r="5767" spans="1:7">
      <c r="A5767" s="218" t="s">
        <v>9345</v>
      </c>
      <c r="B5767" s="218" t="s">
        <v>9346</v>
      </c>
      <c r="C5767" s="218"/>
      <c r="D5767" s="218"/>
      <c r="E5767" s="218" t="s">
        <v>173</v>
      </c>
      <c r="F5767" s="306">
        <f t="shared" ref="F5767:F5830" si="90">G5767*$G$2</f>
        <v>15018.078243999998</v>
      </c>
      <c r="G5767" s="269">
        <v>468.77</v>
      </c>
    </row>
    <row r="5768" spans="1:7">
      <c r="A5768" s="218" t="s">
        <v>9347</v>
      </c>
      <c r="B5768" s="218" t="s">
        <v>9348</v>
      </c>
      <c r="C5768" s="218"/>
      <c r="D5768" s="218"/>
      <c r="E5768" s="218" t="s">
        <v>173</v>
      </c>
      <c r="F5768" s="306">
        <f t="shared" si="90"/>
        <v>15977.592384</v>
      </c>
      <c r="G5768" s="269">
        <v>498.72</v>
      </c>
    </row>
    <row r="5769" spans="1:7">
      <c r="A5769" s="218" t="s">
        <v>9349</v>
      </c>
      <c r="B5769" s="218" t="s">
        <v>9350</v>
      </c>
      <c r="C5769" s="218"/>
      <c r="D5769" s="218"/>
      <c r="E5769" s="218" t="s">
        <v>173</v>
      </c>
      <c r="F5769" s="306">
        <f t="shared" si="90"/>
        <v>25141.833444</v>
      </c>
      <c r="G5769" s="269">
        <v>784.77</v>
      </c>
    </row>
    <row r="5770" spans="1:7">
      <c r="A5770" s="218" t="s">
        <v>9351</v>
      </c>
      <c r="B5770" s="218" t="s">
        <v>9352</v>
      </c>
      <c r="C5770" s="218"/>
      <c r="D5770" s="218"/>
      <c r="E5770" s="218" t="s">
        <v>173</v>
      </c>
      <c r="F5770" s="306">
        <f t="shared" si="90"/>
        <v>3392.0987359999999</v>
      </c>
      <c r="G5770" s="269">
        <v>105.88</v>
      </c>
    </row>
    <row r="5771" spans="1:7">
      <c r="A5771" s="218" t="s">
        <v>9353</v>
      </c>
      <c r="B5771" s="218" t="s">
        <v>9354</v>
      </c>
      <c r="C5771" s="218"/>
      <c r="D5771" s="218"/>
      <c r="E5771" s="218" t="s">
        <v>173</v>
      </c>
      <c r="F5771" s="306">
        <f t="shared" si="90"/>
        <v>279.36438400000003</v>
      </c>
      <c r="G5771" s="269">
        <v>8.7200000000000006</v>
      </c>
    </row>
    <row r="5772" spans="1:7">
      <c r="A5772" s="218" t="s">
        <v>9355</v>
      </c>
      <c r="B5772" s="218" t="s">
        <v>9356</v>
      </c>
      <c r="C5772" s="218"/>
      <c r="D5772" s="218"/>
      <c r="E5772" s="218" t="s">
        <v>173</v>
      </c>
      <c r="F5772" s="306">
        <f t="shared" si="90"/>
        <v>279.36438400000003</v>
      </c>
      <c r="G5772" s="269">
        <v>8.7200000000000006</v>
      </c>
    </row>
    <row r="5773" spans="1:7">
      <c r="A5773" s="218" t="s">
        <v>9357</v>
      </c>
      <c r="B5773" s="218" t="s">
        <v>9358</v>
      </c>
      <c r="C5773" s="218"/>
      <c r="D5773" s="218"/>
      <c r="E5773" s="218" t="s">
        <v>173</v>
      </c>
      <c r="F5773" s="306">
        <f t="shared" si="90"/>
        <v>279.36438400000003</v>
      </c>
      <c r="G5773" s="269">
        <v>8.7200000000000006</v>
      </c>
    </row>
    <row r="5774" spans="1:7">
      <c r="A5774" s="218" t="s">
        <v>9359</v>
      </c>
      <c r="B5774" s="218" t="s">
        <v>9360</v>
      </c>
      <c r="C5774" s="218"/>
      <c r="D5774" s="218"/>
      <c r="E5774" s="218" t="s">
        <v>173</v>
      </c>
      <c r="F5774" s="306">
        <f t="shared" si="90"/>
        <v>353.37031599999995</v>
      </c>
      <c r="G5774" s="269">
        <v>11.03</v>
      </c>
    </row>
    <row r="5775" spans="1:7">
      <c r="A5775" s="218" t="s">
        <v>9361</v>
      </c>
      <c r="B5775" s="218" t="s">
        <v>9362</v>
      </c>
      <c r="C5775" s="218"/>
      <c r="D5775" s="218"/>
      <c r="E5775" s="218" t="s">
        <v>173</v>
      </c>
      <c r="F5775" s="306">
        <f t="shared" si="90"/>
        <v>324.85720800000001</v>
      </c>
      <c r="G5775" s="269">
        <v>10.14</v>
      </c>
    </row>
    <row r="5776" spans="1:7">
      <c r="A5776" s="218" t="s">
        <v>9363</v>
      </c>
      <c r="B5776" s="218" t="s">
        <v>9364</v>
      </c>
      <c r="C5776" s="218"/>
      <c r="D5776" s="218"/>
      <c r="E5776" s="218" t="s">
        <v>173</v>
      </c>
      <c r="F5776" s="306">
        <f t="shared" si="90"/>
        <v>549.43797999999992</v>
      </c>
      <c r="G5776" s="269">
        <v>17.149999999999999</v>
      </c>
    </row>
    <row r="5777" spans="1:7">
      <c r="A5777" s="218" t="s">
        <v>9365</v>
      </c>
      <c r="B5777" s="218" t="s">
        <v>9366</v>
      </c>
      <c r="C5777" s="218"/>
      <c r="D5777" s="218"/>
      <c r="E5777" s="218" t="s">
        <v>173</v>
      </c>
      <c r="F5777" s="306">
        <f t="shared" si="90"/>
        <v>2415.2845079999997</v>
      </c>
      <c r="G5777" s="269">
        <v>75.39</v>
      </c>
    </row>
    <row r="5778" spans="1:7">
      <c r="A5778" s="218" t="s">
        <v>9367</v>
      </c>
      <c r="B5778" s="218" t="s">
        <v>9368</v>
      </c>
      <c r="C5778" s="218"/>
      <c r="D5778" s="218"/>
      <c r="E5778" s="218" t="s">
        <v>173</v>
      </c>
      <c r="F5778" s="306">
        <f t="shared" si="90"/>
        <v>1523.3688599999998</v>
      </c>
      <c r="G5778" s="269">
        <v>47.55</v>
      </c>
    </row>
    <row r="5779" spans="1:7">
      <c r="A5779" s="218" t="s">
        <v>9369</v>
      </c>
      <c r="B5779" s="218" t="s">
        <v>9370</v>
      </c>
      <c r="C5779" s="218"/>
      <c r="D5779" s="218"/>
      <c r="E5779" s="218" t="s">
        <v>173</v>
      </c>
      <c r="F5779" s="306">
        <f t="shared" si="90"/>
        <v>1.281488</v>
      </c>
      <c r="G5779" s="269">
        <v>0.04</v>
      </c>
    </row>
    <row r="5780" spans="1:7">
      <c r="A5780" s="218" t="s">
        <v>9371</v>
      </c>
      <c r="B5780" s="218" t="s">
        <v>9372</v>
      </c>
      <c r="C5780" s="218"/>
      <c r="D5780" s="218"/>
      <c r="E5780" s="218" t="s">
        <v>173</v>
      </c>
      <c r="F5780" s="306">
        <f t="shared" si="90"/>
        <v>2.242604</v>
      </c>
      <c r="G5780" s="269">
        <v>7.0000000000000007E-2</v>
      </c>
    </row>
    <row r="5781" spans="1:7">
      <c r="A5781" s="218" t="s">
        <v>9373</v>
      </c>
      <c r="B5781" s="218" t="s">
        <v>9374</v>
      </c>
      <c r="C5781" s="218"/>
      <c r="D5781" s="218"/>
      <c r="E5781" s="218" t="s">
        <v>173</v>
      </c>
      <c r="F5781" s="306">
        <f t="shared" si="90"/>
        <v>2.242604</v>
      </c>
      <c r="G5781" s="269">
        <v>7.0000000000000007E-2</v>
      </c>
    </row>
    <row r="5782" spans="1:7">
      <c r="A5782" s="218" t="s">
        <v>9375</v>
      </c>
      <c r="B5782" s="218" t="s">
        <v>9376</v>
      </c>
      <c r="C5782" s="218"/>
      <c r="D5782" s="218"/>
      <c r="E5782" s="218" t="s">
        <v>173</v>
      </c>
      <c r="F5782" s="306">
        <f t="shared" si="90"/>
        <v>2.8833479999999998</v>
      </c>
      <c r="G5782" s="269">
        <v>0.09</v>
      </c>
    </row>
    <row r="5783" spans="1:7">
      <c r="A5783" s="218" t="s">
        <v>9377</v>
      </c>
      <c r="B5783" s="218" t="s">
        <v>9378</v>
      </c>
      <c r="C5783" s="218"/>
      <c r="D5783" s="218"/>
      <c r="E5783" s="218" t="s">
        <v>173</v>
      </c>
      <c r="F5783" s="306">
        <f t="shared" si="90"/>
        <v>7.6889279999999998</v>
      </c>
      <c r="G5783" s="269">
        <v>0.24</v>
      </c>
    </row>
    <row r="5784" spans="1:7">
      <c r="A5784" s="218" t="s">
        <v>9379</v>
      </c>
      <c r="B5784" s="218" t="s">
        <v>9380</v>
      </c>
      <c r="C5784" s="218"/>
      <c r="D5784" s="218"/>
      <c r="E5784" s="218" t="s">
        <v>173</v>
      </c>
      <c r="F5784" s="306">
        <f t="shared" si="90"/>
        <v>7.6889279999999998</v>
      </c>
      <c r="G5784" s="269">
        <v>0.24</v>
      </c>
    </row>
    <row r="5785" spans="1:7">
      <c r="A5785" s="218" t="s">
        <v>9381</v>
      </c>
      <c r="B5785" s="218" t="s">
        <v>9382</v>
      </c>
      <c r="C5785" s="218"/>
      <c r="D5785" s="218"/>
      <c r="E5785" s="218" t="s">
        <v>173</v>
      </c>
      <c r="F5785" s="306">
        <f t="shared" si="90"/>
        <v>7.6889279999999998</v>
      </c>
      <c r="G5785" s="269">
        <v>0.24</v>
      </c>
    </row>
    <row r="5786" spans="1:7">
      <c r="A5786" s="218" t="s">
        <v>9383</v>
      </c>
      <c r="B5786" s="218" t="s">
        <v>9384</v>
      </c>
      <c r="C5786" s="218"/>
      <c r="D5786" s="218"/>
      <c r="E5786" s="218" t="s">
        <v>173</v>
      </c>
      <c r="F5786" s="306">
        <f t="shared" si="90"/>
        <v>7.6889279999999998</v>
      </c>
      <c r="G5786" s="269">
        <v>0.24</v>
      </c>
    </row>
    <row r="5787" spans="1:7">
      <c r="A5787" s="218" t="s">
        <v>9385</v>
      </c>
      <c r="B5787" s="218" t="s">
        <v>9386</v>
      </c>
      <c r="C5787" s="218"/>
      <c r="D5787" s="218"/>
      <c r="E5787" s="218" t="s">
        <v>173</v>
      </c>
      <c r="F5787" s="306">
        <f t="shared" si="90"/>
        <v>7.6889279999999998</v>
      </c>
      <c r="G5787" s="269">
        <v>0.24</v>
      </c>
    </row>
    <row r="5788" spans="1:7">
      <c r="A5788" s="218" t="s">
        <v>9387</v>
      </c>
      <c r="B5788" s="218" t="s">
        <v>9388</v>
      </c>
      <c r="C5788" s="218"/>
      <c r="D5788" s="218"/>
      <c r="E5788" s="218" t="s">
        <v>173</v>
      </c>
      <c r="F5788" s="306">
        <f t="shared" si="90"/>
        <v>7.6889279999999998</v>
      </c>
      <c r="G5788" s="269">
        <v>0.24</v>
      </c>
    </row>
    <row r="5789" spans="1:7">
      <c r="A5789" s="218" t="s">
        <v>9389</v>
      </c>
      <c r="B5789" s="218" t="s">
        <v>9390</v>
      </c>
      <c r="C5789" s="218"/>
      <c r="D5789" s="218"/>
      <c r="E5789" s="218" t="s">
        <v>173</v>
      </c>
      <c r="F5789" s="306">
        <f t="shared" si="90"/>
        <v>2.242604</v>
      </c>
      <c r="G5789" s="269">
        <v>7.0000000000000007E-2</v>
      </c>
    </row>
    <row r="5790" spans="1:7">
      <c r="A5790" s="218" t="s">
        <v>9391</v>
      </c>
      <c r="B5790" s="218" t="s">
        <v>9392</v>
      </c>
      <c r="C5790" s="218"/>
      <c r="D5790" s="218"/>
      <c r="E5790" s="218" t="s">
        <v>173</v>
      </c>
      <c r="F5790" s="306">
        <f t="shared" si="90"/>
        <v>2.242604</v>
      </c>
      <c r="G5790" s="269">
        <v>7.0000000000000007E-2</v>
      </c>
    </row>
    <row r="5791" spans="1:7">
      <c r="A5791" s="218" t="s">
        <v>9393</v>
      </c>
      <c r="B5791" s="218" t="s">
        <v>9394</v>
      </c>
      <c r="C5791" s="218"/>
      <c r="D5791" s="218"/>
      <c r="E5791" s="218" t="s">
        <v>173</v>
      </c>
      <c r="F5791" s="306">
        <f t="shared" si="90"/>
        <v>2.242604</v>
      </c>
      <c r="G5791" s="269">
        <v>7.0000000000000007E-2</v>
      </c>
    </row>
    <row r="5792" spans="1:7">
      <c r="A5792" s="218" t="s">
        <v>9395</v>
      </c>
      <c r="B5792" s="218" t="s">
        <v>9396</v>
      </c>
      <c r="C5792" s="218"/>
      <c r="D5792" s="218"/>
      <c r="E5792" s="218" t="s">
        <v>173</v>
      </c>
      <c r="F5792" s="306">
        <f t="shared" si="90"/>
        <v>37.483523999999996</v>
      </c>
      <c r="G5792" s="269">
        <v>1.17</v>
      </c>
    </row>
    <row r="5793" spans="1:7">
      <c r="A5793" s="218" t="s">
        <v>9397</v>
      </c>
      <c r="B5793" s="218" t="s">
        <v>9398</v>
      </c>
      <c r="C5793" s="218"/>
      <c r="D5793" s="218"/>
      <c r="E5793" s="218" t="s">
        <v>173</v>
      </c>
      <c r="F5793" s="306">
        <f t="shared" si="90"/>
        <v>7.6889279999999998</v>
      </c>
      <c r="G5793" s="269">
        <v>0.24</v>
      </c>
    </row>
    <row r="5794" spans="1:7">
      <c r="A5794" s="218" t="s">
        <v>9399</v>
      </c>
      <c r="B5794" s="218" t="s">
        <v>9400</v>
      </c>
      <c r="C5794" s="218"/>
      <c r="D5794" s="218"/>
      <c r="E5794" s="218" t="s">
        <v>173</v>
      </c>
      <c r="F5794" s="306">
        <f t="shared" si="90"/>
        <v>2.242604</v>
      </c>
      <c r="G5794" s="269">
        <v>7.0000000000000007E-2</v>
      </c>
    </row>
    <row r="5795" spans="1:7">
      <c r="A5795" s="218" t="s">
        <v>9401</v>
      </c>
      <c r="B5795" s="218" t="s">
        <v>9402</v>
      </c>
      <c r="C5795" s="218"/>
      <c r="D5795" s="218"/>
      <c r="E5795" s="218" t="s">
        <v>173</v>
      </c>
      <c r="F5795" s="306">
        <f t="shared" si="90"/>
        <v>2.242604</v>
      </c>
      <c r="G5795" s="269">
        <v>7.0000000000000007E-2</v>
      </c>
    </row>
    <row r="5796" spans="1:7">
      <c r="A5796" s="218" t="s">
        <v>9403</v>
      </c>
      <c r="B5796" s="218" t="s">
        <v>9404</v>
      </c>
      <c r="C5796" s="218"/>
      <c r="D5796" s="218"/>
      <c r="E5796" s="218" t="s">
        <v>173</v>
      </c>
      <c r="F5796" s="306">
        <f t="shared" si="90"/>
        <v>2.242604</v>
      </c>
      <c r="G5796" s="269">
        <v>7.0000000000000007E-2</v>
      </c>
    </row>
    <row r="5797" spans="1:7">
      <c r="A5797" s="218" t="s">
        <v>9405</v>
      </c>
      <c r="B5797" s="218" t="s">
        <v>9406</v>
      </c>
      <c r="C5797" s="218"/>
      <c r="D5797" s="218"/>
      <c r="E5797" s="218" t="s">
        <v>173</v>
      </c>
      <c r="F5797" s="306">
        <f t="shared" si="90"/>
        <v>79.131883999999999</v>
      </c>
      <c r="G5797" s="269">
        <v>2.4700000000000002</v>
      </c>
    </row>
    <row r="5798" spans="1:7">
      <c r="A5798" s="218" t="s">
        <v>9407</v>
      </c>
      <c r="B5798" s="218" t="s">
        <v>9408</v>
      </c>
      <c r="C5798" s="218"/>
      <c r="D5798" s="218"/>
      <c r="E5798" s="218" t="s">
        <v>173</v>
      </c>
      <c r="F5798" s="306">
        <f t="shared" si="90"/>
        <v>81.694859999999991</v>
      </c>
      <c r="G5798" s="269">
        <v>2.5499999999999998</v>
      </c>
    </row>
    <row r="5799" spans="1:7">
      <c r="A5799" s="218" t="s">
        <v>9409</v>
      </c>
      <c r="B5799" s="218" t="s">
        <v>9410</v>
      </c>
      <c r="C5799" s="218"/>
      <c r="D5799" s="218"/>
      <c r="E5799" s="218" t="s">
        <v>173</v>
      </c>
      <c r="F5799" s="306">
        <f t="shared" si="90"/>
        <v>101.557924</v>
      </c>
      <c r="G5799" s="269">
        <v>3.17</v>
      </c>
    </row>
    <row r="5800" spans="1:7">
      <c r="A5800" s="218" t="s">
        <v>9411</v>
      </c>
      <c r="B5800" s="218" t="s">
        <v>9412</v>
      </c>
      <c r="C5800" s="218"/>
      <c r="D5800" s="218"/>
      <c r="E5800" s="218" t="s">
        <v>173</v>
      </c>
      <c r="F5800" s="306">
        <f t="shared" si="90"/>
        <v>115.01354799999999</v>
      </c>
      <c r="G5800" s="269">
        <v>3.59</v>
      </c>
    </row>
    <row r="5801" spans="1:7">
      <c r="A5801" s="218" t="s">
        <v>9413</v>
      </c>
      <c r="B5801" s="218" t="s">
        <v>9414</v>
      </c>
      <c r="C5801" s="218"/>
      <c r="D5801" s="218"/>
      <c r="E5801" s="218" t="s">
        <v>173</v>
      </c>
      <c r="F5801" s="306">
        <f t="shared" si="90"/>
        <v>94.830112</v>
      </c>
      <c r="G5801" s="269">
        <v>2.96</v>
      </c>
    </row>
    <row r="5802" spans="1:7">
      <c r="A5802" s="218" t="s">
        <v>9415</v>
      </c>
      <c r="B5802" s="218" t="s">
        <v>9416</v>
      </c>
      <c r="C5802" s="218"/>
      <c r="D5802" s="218"/>
      <c r="E5802" s="218" t="s">
        <v>175</v>
      </c>
      <c r="F5802" s="306">
        <f t="shared" si="90"/>
        <v>333.18687999999997</v>
      </c>
      <c r="G5802" s="269">
        <v>10.4</v>
      </c>
    </row>
    <row r="5803" spans="1:7">
      <c r="A5803" s="218" t="s">
        <v>9417</v>
      </c>
      <c r="B5803" s="218" t="s">
        <v>9418</v>
      </c>
      <c r="C5803" s="218"/>
      <c r="D5803" s="218"/>
      <c r="E5803" s="218" t="s">
        <v>175</v>
      </c>
      <c r="F5803" s="306">
        <f t="shared" si="90"/>
        <v>333.18687999999997</v>
      </c>
      <c r="G5803" s="269">
        <v>10.4</v>
      </c>
    </row>
    <row r="5804" spans="1:7">
      <c r="A5804" s="218" t="s">
        <v>9419</v>
      </c>
      <c r="B5804" s="218" t="s">
        <v>9420</v>
      </c>
      <c r="C5804" s="218"/>
      <c r="D5804" s="218"/>
      <c r="E5804" s="218" t="s">
        <v>175</v>
      </c>
      <c r="F5804" s="306">
        <f t="shared" si="90"/>
        <v>333.18687999999997</v>
      </c>
      <c r="G5804" s="269">
        <v>10.4</v>
      </c>
    </row>
    <row r="5805" spans="1:7">
      <c r="A5805" s="218" t="s">
        <v>9421</v>
      </c>
      <c r="B5805" s="218" t="s">
        <v>9422</v>
      </c>
      <c r="C5805" s="218"/>
      <c r="D5805" s="218"/>
      <c r="E5805" s="218" t="s">
        <v>175</v>
      </c>
      <c r="F5805" s="306">
        <f t="shared" si="90"/>
        <v>333.18687999999997</v>
      </c>
      <c r="G5805" s="269">
        <v>10.4</v>
      </c>
    </row>
    <row r="5806" spans="1:7">
      <c r="A5806" s="218" t="s">
        <v>9423</v>
      </c>
      <c r="B5806" s="218" t="s">
        <v>9424</v>
      </c>
      <c r="C5806" s="218"/>
      <c r="D5806" s="218"/>
      <c r="E5806" s="218" t="s">
        <v>175</v>
      </c>
      <c r="F5806" s="306">
        <f t="shared" si="90"/>
        <v>333.18687999999997</v>
      </c>
      <c r="G5806" s="269">
        <v>10.4</v>
      </c>
    </row>
    <row r="5807" spans="1:7">
      <c r="A5807" s="218" t="s">
        <v>9425</v>
      </c>
      <c r="B5807" s="218" t="s">
        <v>9426</v>
      </c>
      <c r="C5807" s="218"/>
      <c r="D5807" s="218"/>
      <c r="E5807" s="218" t="s">
        <v>173</v>
      </c>
      <c r="F5807" s="306">
        <f t="shared" si="90"/>
        <v>81.694859999999991</v>
      </c>
      <c r="G5807" s="269">
        <v>2.5499999999999998</v>
      </c>
    </row>
    <row r="5808" spans="1:7">
      <c r="A5808" s="218" t="s">
        <v>9427</v>
      </c>
      <c r="B5808" s="218" t="s">
        <v>9428</v>
      </c>
      <c r="C5808" s="218"/>
      <c r="D5808" s="218"/>
      <c r="E5808" s="218" t="s">
        <v>175</v>
      </c>
      <c r="F5808" s="306">
        <f t="shared" si="90"/>
        <v>333.18687999999997</v>
      </c>
      <c r="G5808" s="269">
        <v>10.4</v>
      </c>
    </row>
    <row r="5809" spans="1:7">
      <c r="A5809" s="218" t="s">
        <v>9429</v>
      </c>
      <c r="B5809" s="218" t="s">
        <v>9430</v>
      </c>
      <c r="C5809" s="218"/>
      <c r="D5809" s="218"/>
      <c r="E5809" s="218" t="s">
        <v>175</v>
      </c>
      <c r="F5809" s="306">
        <f t="shared" si="90"/>
        <v>529.89528799999994</v>
      </c>
      <c r="G5809" s="269">
        <v>16.54</v>
      </c>
    </row>
    <row r="5810" spans="1:7">
      <c r="A5810" s="218" t="s">
        <v>9431</v>
      </c>
      <c r="B5810" s="218" t="s">
        <v>9432</v>
      </c>
      <c r="C5810" s="218"/>
      <c r="D5810" s="218"/>
      <c r="E5810" s="218" t="s">
        <v>173</v>
      </c>
      <c r="F5810" s="306">
        <f t="shared" si="90"/>
        <v>2914.7444559999999</v>
      </c>
      <c r="G5810" s="269">
        <v>90.98</v>
      </c>
    </row>
    <row r="5811" spans="1:7">
      <c r="A5811" s="218" t="s">
        <v>9433</v>
      </c>
      <c r="B5811" s="218" t="s">
        <v>9434</v>
      </c>
      <c r="C5811" s="218"/>
      <c r="D5811" s="218"/>
      <c r="E5811" s="218" t="s">
        <v>173</v>
      </c>
      <c r="F5811" s="306">
        <f t="shared" si="90"/>
        <v>517.40077999999994</v>
      </c>
      <c r="G5811" s="269">
        <v>16.149999999999999</v>
      </c>
    </row>
    <row r="5812" spans="1:7">
      <c r="A5812" s="218" t="s">
        <v>9435</v>
      </c>
      <c r="B5812" s="218" t="s">
        <v>9436</v>
      </c>
      <c r="C5812" s="218"/>
      <c r="D5812" s="218"/>
      <c r="E5812" s="218" t="s">
        <v>173</v>
      </c>
      <c r="F5812" s="306">
        <f t="shared" si="90"/>
        <v>3847.3473479999998</v>
      </c>
      <c r="G5812" s="269">
        <v>120.09</v>
      </c>
    </row>
    <row r="5813" spans="1:7">
      <c r="A5813" s="218" t="s">
        <v>9437</v>
      </c>
      <c r="B5813" s="218" t="s">
        <v>9438</v>
      </c>
      <c r="C5813" s="218"/>
      <c r="D5813" s="218"/>
      <c r="E5813" s="218" t="s">
        <v>173</v>
      </c>
      <c r="F5813" s="306">
        <f t="shared" si="90"/>
        <v>3847.3473479999998</v>
      </c>
      <c r="G5813" s="269">
        <v>120.09</v>
      </c>
    </row>
    <row r="5814" spans="1:7">
      <c r="A5814" s="218" t="s">
        <v>9439</v>
      </c>
      <c r="B5814" s="218" t="s">
        <v>9440</v>
      </c>
      <c r="C5814" s="218"/>
      <c r="D5814" s="218"/>
      <c r="E5814" s="218" t="s">
        <v>175</v>
      </c>
      <c r="F5814" s="306">
        <f t="shared" si="90"/>
        <v>492.73213600000003</v>
      </c>
      <c r="G5814" s="269">
        <v>15.38</v>
      </c>
    </row>
    <row r="5815" spans="1:7">
      <c r="A5815" s="218" t="s">
        <v>9441</v>
      </c>
      <c r="B5815" s="218" t="s">
        <v>9442</v>
      </c>
      <c r="C5815" s="218"/>
      <c r="D5815" s="218"/>
      <c r="E5815" s="218" t="s">
        <v>175</v>
      </c>
      <c r="F5815" s="306">
        <f t="shared" si="90"/>
        <v>600.37712799999997</v>
      </c>
      <c r="G5815" s="269">
        <v>18.739999999999998</v>
      </c>
    </row>
    <row r="5816" spans="1:7">
      <c r="A5816" s="218" t="s">
        <v>9443</v>
      </c>
      <c r="B5816" s="218" t="s">
        <v>9444</v>
      </c>
      <c r="C5816" s="218"/>
      <c r="D5816" s="218"/>
      <c r="E5816" s="218" t="s">
        <v>175</v>
      </c>
      <c r="F5816" s="306">
        <f t="shared" si="90"/>
        <v>600.37712799999997</v>
      </c>
      <c r="G5816" s="269">
        <v>18.739999999999998</v>
      </c>
    </row>
    <row r="5817" spans="1:7">
      <c r="A5817" s="218" t="s">
        <v>9445</v>
      </c>
      <c r="B5817" s="218" t="s">
        <v>9446</v>
      </c>
      <c r="C5817" s="218"/>
      <c r="D5817" s="218"/>
      <c r="E5817" s="218" t="s">
        <v>175</v>
      </c>
      <c r="F5817" s="306">
        <f t="shared" si="90"/>
        <v>492.73213600000003</v>
      </c>
      <c r="G5817" s="269">
        <v>15.38</v>
      </c>
    </row>
    <row r="5818" spans="1:7">
      <c r="A5818" s="218" t="s">
        <v>9447</v>
      </c>
      <c r="B5818" s="218" t="s">
        <v>9448</v>
      </c>
      <c r="C5818" s="218"/>
      <c r="D5818" s="218"/>
      <c r="E5818" s="218" t="s">
        <v>175</v>
      </c>
      <c r="F5818" s="306">
        <f t="shared" si="90"/>
        <v>492.73213600000003</v>
      </c>
      <c r="G5818" s="269">
        <v>15.38</v>
      </c>
    </row>
    <row r="5819" spans="1:7">
      <c r="A5819" s="218" t="s">
        <v>9449</v>
      </c>
      <c r="B5819" s="218" t="s">
        <v>9450</v>
      </c>
      <c r="C5819" s="218"/>
      <c r="D5819" s="218"/>
      <c r="E5819" s="218" t="s">
        <v>175</v>
      </c>
      <c r="F5819" s="306">
        <f t="shared" si="90"/>
        <v>794.20218799999998</v>
      </c>
      <c r="G5819" s="269">
        <v>24.79</v>
      </c>
    </row>
    <row r="5820" spans="1:7">
      <c r="A5820" s="218" t="s">
        <v>9451</v>
      </c>
      <c r="B5820" s="218" t="s">
        <v>9452</v>
      </c>
      <c r="C5820" s="218"/>
      <c r="D5820" s="218"/>
      <c r="E5820" s="218" t="s">
        <v>173</v>
      </c>
      <c r="F5820" s="306">
        <f t="shared" si="90"/>
        <v>199.912128</v>
      </c>
      <c r="G5820" s="269">
        <v>6.24</v>
      </c>
    </row>
    <row r="5821" spans="1:7">
      <c r="A5821" s="218" t="s">
        <v>9453</v>
      </c>
      <c r="B5821" s="218" t="s">
        <v>9454</v>
      </c>
      <c r="C5821" s="218"/>
      <c r="D5821" s="218"/>
      <c r="E5821" s="218" t="s">
        <v>173</v>
      </c>
      <c r="F5821" s="306">
        <f t="shared" si="90"/>
        <v>199.912128</v>
      </c>
      <c r="G5821" s="269">
        <v>6.24</v>
      </c>
    </row>
    <row r="5822" spans="1:7">
      <c r="A5822" s="218" t="s">
        <v>9455</v>
      </c>
      <c r="B5822" s="218" t="s">
        <v>9456</v>
      </c>
      <c r="C5822" s="218"/>
      <c r="D5822" s="218"/>
      <c r="E5822" s="218" t="s">
        <v>173</v>
      </c>
      <c r="F5822" s="306">
        <f t="shared" si="90"/>
        <v>199.912128</v>
      </c>
      <c r="G5822" s="269">
        <v>6.24</v>
      </c>
    </row>
    <row r="5823" spans="1:7">
      <c r="A5823" s="218" t="s">
        <v>9457</v>
      </c>
      <c r="B5823" s="218" t="s">
        <v>9458</v>
      </c>
      <c r="C5823" s="218"/>
      <c r="D5823" s="218"/>
      <c r="E5823" s="218" t="s">
        <v>173</v>
      </c>
      <c r="F5823" s="306">
        <f t="shared" si="90"/>
        <v>199.912128</v>
      </c>
      <c r="G5823" s="269">
        <v>6.24</v>
      </c>
    </row>
    <row r="5824" spans="1:7">
      <c r="A5824" s="218" t="s">
        <v>9459</v>
      </c>
      <c r="B5824" s="218" t="s">
        <v>9460</v>
      </c>
      <c r="C5824" s="218"/>
      <c r="D5824" s="218"/>
      <c r="E5824" s="218" t="s">
        <v>173</v>
      </c>
      <c r="F5824" s="306">
        <f t="shared" si="90"/>
        <v>199.912128</v>
      </c>
      <c r="G5824" s="269">
        <v>6.24</v>
      </c>
    </row>
    <row r="5825" spans="1:7">
      <c r="A5825" s="218" t="s">
        <v>9461</v>
      </c>
      <c r="B5825" s="218" t="s">
        <v>9462</v>
      </c>
      <c r="C5825" s="218"/>
      <c r="D5825" s="218"/>
      <c r="E5825" s="218" t="s">
        <v>173</v>
      </c>
      <c r="F5825" s="306">
        <f t="shared" si="90"/>
        <v>199.912128</v>
      </c>
      <c r="G5825" s="269">
        <v>6.24</v>
      </c>
    </row>
    <row r="5826" spans="1:7">
      <c r="A5826" s="218" t="s">
        <v>9463</v>
      </c>
      <c r="B5826" s="218" t="s">
        <v>9464</v>
      </c>
      <c r="C5826" s="218"/>
      <c r="D5826" s="218"/>
      <c r="E5826" s="218" t="s">
        <v>173</v>
      </c>
      <c r="F5826" s="306">
        <f t="shared" si="90"/>
        <v>199.912128</v>
      </c>
      <c r="G5826" s="269">
        <v>6.24</v>
      </c>
    </row>
    <row r="5827" spans="1:7">
      <c r="A5827" s="218" t="s">
        <v>9465</v>
      </c>
      <c r="B5827" s="218" t="s">
        <v>9466</v>
      </c>
      <c r="C5827" s="218"/>
      <c r="D5827" s="218"/>
      <c r="E5827" s="218" t="s">
        <v>173</v>
      </c>
      <c r="F5827" s="306">
        <f t="shared" si="90"/>
        <v>199.912128</v>
      </c>
      <c r="G5827" s="269">
        <v>6.24</v>
      </c>
    </row>
    <row r="5828" spans="1:7">
      <c r="A5828" s="218" t="s">
        <v>9467</v>
      </c>
      <c r="B5828" s="218" t="s">
        <v>9468</v>
      </c>
      <c r="C5828" s="218"/>
      <c r="D5828" s="218"/>
      <c r="E5828" s="218" t="s">
        <v>173</v>
      </c>
      <c r="F5828" s="306">
        <f t="shared" si="90"/>
        <v>199.912128</v>
      </c>
      <c r="G5828" s="269">
        <v>6.24</v>
      </c>
    </row>
    <row r="5829" spans="1:7">
      <c r="A5829" s="218" t="s">
        <v>9469</v>
      </c>
      <c r="B5829" s="218" t="s">
        <v>9470</v>
      </c>
      <c r="C5829" s="218"/>
      <c r="D5829" s="218"/>
      <c r="E5829" s="218" t="s">
        <v>173</v>
      </c>
      <c r="F5829" s="306">
        <f t="shared" si="90"/>
        <v>199.912128</v>
      </c>
      <c r="G5829" s="269">
        <v>6.24</v>
      </c>
    </row>
    <row r="5830" spans="1:7">
      <c r="A5830" s="218" t="s">
        <v>9471</v>
      </c>
      <c r="B5830" s="218" t="s">
        <v>9472</v>
      </c>
      <c r="C5830" s="218"/>
      <c r="D5830" s="218"/>
      <c r="E5830" s="218" t="s">
        <v>173</v>
      </c>
      <c r="F5830" s="306">
        <f t="shared" si="90"/>
        <v>216.57147199999997</v>
      </c>
      <c r="G5830" s="269">
        <v>6.76</v>
      </c>
    </row>
    <row r="5831" spans="1:7">
      <c r="A5831" s="218" t="s">
        <v>9473</v>
      </c>
      <c r="B5831" s="218" t="s">
        <v>9474</v>
      </c>
      <c r="C5831" s="218"/>
      <c r="D5831" s="218"/>
      <c r="E5831" s="218" t="s">
        <v>173</v>
      </c>
      <c r="F5831" s="306">
        <f t="shared" ref="F5831:F5894" si="91">G5831*$G$2</f>
        <v>216.57147199999997</v>
      </c>
      <c r="G5831" s="269">
        <v>6.76</v>
      </c>
    </row>
    <row r="5832" spans="1:7">
      <c r="A5832" s="218" t="s">
        <v>9475</v>
      </c>
      <c r="B5832" s="218" t="s">
        <v>9476</v>
      </c>
      <c r="C5832" s="218"/>
      <c r="D5832" s="218"/>
      <c r="E5832" s="218" t="s">
        <v>173</v>
      </c>
      <c r="F5832" s="306">
        <f t="shared" si="91"/>
        <v>249.56978799999999</v>
      </c>
      <c r="G5832" s="269">
        <v>7.79</v>
      </c>
    </row>
    <row r="5833" spans="1:7">
      <c r="A5833" s="218" t="s">
        <v>9477</v>
      </c>
      <c r="B5833" s="218" t="s">
        <v>9478</v>
      </c>
      <c r="C5833" s="218"/>
      <c r="D5833" s="218"/>
      <c r="E5833" s="218" t="s">
        <v>173</v>
      </c>
      <c r="F5833" s="306">
        <f t="shared" si="91"/>
        <v>1165.8337079999999</v>
      </c>
      <c r="G5833" s="269">
        <v>36.39</v>
      </c>
    </row>
    <row r="5834" spans="1:7">
      <c r="A5834" s="218" t="s">
        <v>9479</v>
      </c>
      <c r="B5834" s="218" t="s">
        <v>9480</v>
      </c>
      <c r="C5834" s="218"/>
      <c r="D5834" s="218"/>
      <c r="E5834" s="218" t="s">
        <v>173</v>
      </c>
      <c r="F5834" s="306">
        <f t="shared" si="91"/>
        <v>1165.8337079999999</v>
      </c>
      <c r="G5834" s="269">
        <v>36.39</v>
      </c>
    </row>
    <row r="5835" spans="1:7">
      <c r="A5835" s="218" t="s">
        <v>9481</v>
      </c>
      <c r="B5835" s="218" t="s">
        <v>9482</v>
      </c>
      <c r="C5835" s="218"/>
      <c r="D5835" s="218"/>
      <c r="E5835" s="218" t="s">
        <v>173</v>
      </c>
      <c r="F5835" s="306">
        <f t="shared" si="91"/>
        <v>649.39404400000001</v>
      </c>
      <c r="G5835" s="269">
        <v>20.27</v>
      </c>
    </row>
    <row r="5836" spans="1:7">
      <c r="A5836" s="218" t="s">
        <v>9483</v>
      </c>
      <c r="B5836" s="218" t="s">
        <v>9484</v>
      </c>
      <c r="C5836" s="218"/>
      <c r="D5836" s="218"/>
      <c r="E5836" s="218" t="s">
        <v>173</v>
      </c>
      <c r="F5836" s="306">
        <f t="shared" si="91"/>
        <v>649.39404400000001</v>
      </c>
      <c r="G5836" s="269">
        <v>20.27</v>
      </c>
    </row>
    <row r="5837" spans="1:7">
      <c r="A5837" s="218" t="s">
        <v>9485</v>
      </c>
      <c r="B5837" s="218" t="s">
        <v>9486</v>
      </c>
      <c r="C5837" s="218"/>
      <c r="D5837" s="218"/>
      <c r="E5837" s="218" t="s">
        <v>173</v>
      </c>
      <c r="F5837" s="306">
        <f t="shared" si="91"/>
        <v>249.56978799999999</v>
      </c>
      <c r="G5837" s="269">
        <v>7.79</v>
      </c>
    </row>
    <row r="5838" spans="1:7">
      <c r="A5838" s="218" t="s">
        <v>9487</v>
      </c>
      <c r="B5838" s="218" t="s">
        <v>9488</v>
      </c>
      <c r="C5838" s="218"/>
      <c r="D5838" s="218"/>
      <c r="E5838" s="218" t="s">
        <v>173</v>
      </c>
      <c r="F5838" s="306">
        <f t="shared" si="91"/>
        <v>374.51486799999998</v>
      </c>
      <c r="G5838" s="269">
        <v>11.69</v>
      </c>
    </row>
    <row r="5839" spans="1:7">
      <c r="A5839" s="218" t="s">
        <v>9489</v>
      </c>
      <c r="B5839" s="218" t="s">
        <v>9490</v>
      </c>
      <c r="C5839" s="218"/>
      <c r="D5839" s="218"/>
      <c r="E5839" s="218" t="s">
        <v>173</v>
      </c>
      <c r="F5839" s="306">
        <f t="shared" si="91"/>
        <v>9480.4482239999998</v>
      </c>
      <c r="G5839" s="269">
        <v>295.92</v>
      </c>
    </row>
    <row r="5840" spans="1:7">
      <c r="A5840" s="218" t="s">
        <v>9491</v>
      </c>
      <c r="B5840" s="218" t="s">
        <v>9492</v>
      </c>
      <c r="C5840" s="218"/>
      <c r="D5840" s="218"/>
      <c r="E5840" s="218" t="s">
        <v>173</v>
      </c>
      <c r="F5840" s="306">
        <f t="shared" si="91"/>
        <v>5306.6418079999994</v>
      </c>
      <c r="G5840" s="269">
        <v>165.64</v>
      </c>
    </row>
    <row r="5841" spans="1:7">
      <c r="A5841" s="218" t="s">
        <v>9493</v>
      </c>
      <c r="B5841" s="218" t="s">
        <v>9494</v>
      </c>
      <c r="C5841" s="218"/>
      <c r="D5841" s="218"/>
      <c r="E5841" s="218" t="s">
        <v>173</v>
      </c>
      <c r="F5841" s="306">
        <f t="shared" si="91"/>
        <v>5822.4407279999996</v>
      </c>
      <c r="G5841" s="269">
        <v>181.74</v>
      </c>
    </row>
    <row r="5842" spans="1:7">
      <c r="A5842" s="218" t="s">
        <v>9495</v>
      </c>
      <c r="B5842" s="218" t="s">
        <v>9496</v>
      </c>
      <c r="C5842" s="218"/>
      <c r="D5842" s="218"/>
      <c r="E5842" s="218" t="s">
        <v>173</v>
      </c>
      <c r="F5842" s="306">
        <f t="shared" si="91"/>
        <v>10752.965807999999</v>
      </c>
      <c r="G5842" s="269">
        <v>335.64</v>
      </c>
    </row>
    <row r="5843" spans="1:7">
      <c r="A5843" s="218" t="s">
        <v>9497</v>
      </c>
      <c r="B5843" s="218" t="s">
        <v>9498</v>
      </c>
      <c r="C5843" s="218"/>
      <c r="D5843" s="218"/>
      <c r="E5843" s="218" t="s">
        <v>173</v>
      </c>
      <c r="F5843" s="306">
        <f t="shared" si="91"/>
        <v>3583.0404479999997</v>
      </c>
      <c r="G5843" s="269">
        <v>111.84</v>
      </c>
    </row>
    <row r="5844" spans="1:7">
      <c r="A5844" s="218" t="s">
        <v>9499</v>
      </c>
      <c r="B5844" s="218" t="s">
        <v>9500</v>
      </c>
      <c r="C5844" s="218"/>
      <c r="D5844" s="218"/>
      <c r="E5844" s="218" t="s">
        <v>173</v>
      </c>
      <c r="F5844" s="306">
        <f t="shared" si="91"/>
        <v>6107.8921799999998</v>
      </c>
      <c r="G5844" s="269">
        <v>190.65</v>
      </c>
    </row>
    <row r="5845" spans="1:7">
      <c r="A5845" s="218" t="s">
        <v>9501</v>
      </c>
      <c r="B5845" s="218" t="s">
        <v>9502</v>
      </c>
      <c r="C5845" s="218"/>
      <c r="D5845" s="218"/>
      <c r="E5845" s="218" t="s">
        <v>173</v>
      </c>
      <c r="F5845" s="306">
        <f t="shared" si="91"/>
        <v>6270.6411559999997</v>
      </c>
      <c r="G5845" s="269">
        <v>195.73</v>
      </c>
    </row>
    <row r="5846" spans="1:7">
      <c r="A5846" s="218" t="s">
        <v>9503</v>
      </c>
      <c r="B5846" s="218" t="s">
        <v>9504</v>
      </c>
      <c r="C5846" s="218"/>
      <c r="D5846" s="218"/>
      <c r="E5846" s="218" t="s">
        <v>173</v>
      </c>
      <c r="F5846" s="306">
        <f t="shared" si="91"/>
        <v>11579.845939999999</v>
      </c>
      <c r="G5846" s="269">
        <v>361.45</v>
      </c>
    </row>
    <row r="5847" spans="1:7">
      <c r="A5847" s="218" t="s">
        <v>9505</v>
      </c>
      <c r="B5847" s="218" t="s">
        <v>9506</v>
      </c>
      <c r="C5847" s="218"/>
      <c r="D5847" s="218"/>
      <c r="E5847" s="218" t="s">
        <v>173</v>
      </c>
      <c r="F5847" s="306">
        <f t="shared" si="91"/>
        <v>4030.9205039999997</v>
      </c>
      <c r="G5847" s="269">
        <v>125.82</v>
      </c>
    </row>
    <row r="5848" spans="1:7">
      <c r="A5848" s="218" t="s">
        <v>9507</v>
      </c>
      <c r="B5848" s="218" t="s">
        <v>9508</v>
      </c>
      <c r="C5848" s="218"/>
      <c r="D5848" s="218"/>
      <c r="E5848" s="218" t="s">
        <v>173</v>
      </c>
      <c r="F5848" s="306">
        <f t="shared" si="91"/>
        <v>7062.2803679999997</v>
      </c>
      <c r="G5848" s="269">
        <v>220.44</v>
      </c>
    </row>
    <row r="5849" spans="1:7">
      <c r="A5849" s="218" t="s">
        <v>9509</v>
      </c>
      <c r="B5849" s="218" t="s">
        <v>9510</v>
      </c>
      <c r="C5849" s="218"/>
      <c r="D5849" s="218"/>
      <c r="E5849" s="218" t="s">
        <v>173</v>
      </c>
      <c r="F5849" s="306">
        <f t="shared" si="91"/>
        <v>4484.5672559999994</v>
      </c>
      <c r="G5849" s="269">
        <v>139.97999999999999</v>
      </c>
    </row>
    <row r="5850" spans="1:7">
      <c r="A5850" s="218" t="s">
        <v>9511</v>
      </c>
      <c r="B5850" s="218" t="s">
        <v>9512</v>
      </c>
      <c r="C5850" s="218"/>
      <c r="D5850" s="218"/>
      <c r="E5850" s="218" t="s">
        <v>173</v>
      </c>
      <c r="F5850" s="306">
        <f t="shared" si="91"/>
        <v>1507.6706320000001</v>
      </c>
      <c r="G5850" s="269">
        <v>47.06</v>
      </c>
    </row>
    <row r="5851" spans="1:7">
      <c r="A5851" s="218" t="s">
        <v>9513</v>
      </c>
      <c r="B5851" s="218" t="s">
        <v>9514</v>
      </c>
      <c r="C5851" s="218"/>
      <c r="D5851" s="218"/>
      <c r="E5851" s="218" t="s">
        <v>173</v>
      </c>
      <c r="F5851" s="306">
        <f t="shared" si="91"/>
        <v>70.161467999999999</v>
      </c>
      <c r="G5851" s="269">
        <v>2.19</v>
      </c>
    </row>
    <row r="5852" spans="1:7">
      <c r="A5852" s="218" t="s">
        <v>9515</v>
      </c>
      <c r="B5852" s="218" t="s">
        <v>9516</v>
      </c>
      <c r="C5852" s="218"/>
      <c r="D5852" s="218"/>
      <c r="E5852" s="218" t="s">
        <v>173</v>
      </c>
      <c r="F5852" s="306">
        <f t="shared" si="91"/>
        <v>40.046499999999995</v>
      </c>
      <c r="G5852" s="269">
        <v>1.25</v>
      </c>
    </row>
    <row r="5853" spans="1:7">
      <c r="A5853" s="218" t="s">
        <v>9517</v>
      </c>
      <c r="B5853" s="218" t="s">
        <v>9518</v>
      </c>
      <c r="C5853" s="218"/>
      <c r="D5853" s="218"/>
      <c r="E5853" s="218" t="s">
        <v>173</v>
      </c>
      <c r="F5853" s="306">
        <f t="shared" si="91"/>
        <v>45568.431791999996</v>
      </c>
      <c r="G5853" s="269">
        <v>1422.36</v>
      </c>
    </row>
    <row r="5854" spans="1:7">
      <c r="A5854" s="218" t="s">
        <v>9519</v>
      </c>
      <c r="B5854" s="218" t="s">
        <v>9520</v>
      </c>
      <c r="C5854" s="218"/>
      <c r="D5854" s="218"/>
      <c r="E5854" s="218" t="s">
        <v>173</v>
      </c>
      <c r="F5854" s="306">
        <f t="shared" si="91"/>
        <v>11453.298999999999</v>
      </c>
      <c r="G5854" s="269">
        <v>357.5</v>
      </c>
    </row>
    <row r="5855" spans="1:7">
      <c r="A5855" s="218" t="s">
        <v>9521</v>
      </c>
      <c r="B5855" s="218" t="s">
        <v>9522</v>
      </c>
      <c r="C5855" s="218"/>
      <c r="D5855" s="218"/>
      <c r="E5855" s="218" t="s">
        <v>173</v>
      </c>
      <c r="F5855" s="306">
        <f t="shared" si="91"/>
        <v>2162.511</v>
      </c>
      <c r="G5855" s="269">
        <v>67.5</v>
      </c>
    </row>
    <row r="5856" spans="1:7">
      <c r="A5856" s="218" t="s">
        <v>9523</v>
      </c>
      <c r="B5856" s="218" t="s">
        <v>9524</v>
      </c>
      <c r="C5856" s="218"/>
      <c r="D5856" s="218"/>
      <c r="E5856" s="218" t="s">
        <v>173</v>
      </c>
      <c r="F5856" s="306">
        <f t="shared" si="91"/>
        <v>1077.7314079999999</v>
      </c>
      <c r="G5856" s="269">
        <v>33.64</v>
      </c>
    </row>
    <row r="5857" spans="1:7">
      <c r="A5857" s="218" t="s">
        <v>9525</v>
      </c>
      <c r="B5857" s="218" t="s">
        <v>9526</v>
      </c>
      <c r="C5857" s="218"/>
      <c r="D5857" s="218"/>
      <c r="E5857" s="218" t="s">
        <v>173</v>
      </c>
      <c r="F5857" s="306">
        <f t="shared" si="91"/>
        <v>80.092999999999989</v>
      </c>
      <c r="G5857" s="269">
        <v>2.5</v>
      </c>
    </row>
    <row r="5858" spans="1:7">
      <c r="A5858" s="218" t="s">
        <v>9527</v>
      </c>
      <c r="B5858" s="218" t="s">
        <v>9528</v>
      </c>
      <c r="C5858" s="218"/>
      <c r="D5858" s="218"/>
      <c r="E5858" s="218" t="s">
        <v>173</v>
      </c>
      <c r="F5858" s="306">
        <f t="shared" si="91"/>
        <v>27.231619999999999</v>
      </c>
      <c r="G5858" s="269">
        <v>0.85</v>
      </c>
    </row>
    <row r="5859" spans="1:7">
      <c r="A5859" s="218" t="s">
        <v>9529</v>
      </c>
      <c r="B5859" s="218" t="s">
        <v>9530</v>
      </c>
      <c r="C5859" s="218"/>
      <c r="D5859" s="218"/>
      <c r="E5859" s="218" t="s">
        <v>173</v>
      </c>
      <c r="F5859" s="306">
        <f t="shared" si="91"/>
        <v>39.085383999999998</v>
      </c>
      <c r="G5859" s="269">
        <v>1.22</v>
      </c>
    </row>
    <row r="5860" spans="1:7">
      <c r="A5860" s="218" t="s">
        <v>9531</v>
      </c>
      <c r="B5860" s="218" t="s">
        <v>9532</v>
      </c>
      <c r="C5860" s="218"/>
      <c r="D5860" s="218"/>
      <c r="E5860" s="218" t="s">
        <v>173</v>
      </c>
      <c r="F5860" s="306">
        <f t="shared" si="91"/>
        <v>39.085383999999998</v>
      </c>
      <c r="G5860" s="269">
        <v>1.22</v>
      </c>
    </row>
    <row r="5861" spans="1:7">
      <c r="A5861" s="218" t="s">
        <v>9533</v>
      </c>
      <c r="B5861" s="218" t="s">
        <v>9534</v>
      </c>
      <c r="C5861" s="218"/>
      <c r="D5861" s="218"/>
      <c r="E5861" s="218" t="s">
        <v>173</v>
      </c>
      <c r="F5861" s="306">
        <f t="shared" si="91"/>
        <v>27.231619999999999</v>
      </c>
      <c r="G5861" s="269">
        <v>0.85</v>
      </c>
    </row>
    <row r="5862" spans="1:7">
      <c r="A5862" s="218" t="s">
        <v>9535</v>
      </c>
      <c r="B5862" s="218" t="s">
        <v>9536</v>
      </c>
      <c r="C5862" s="218"/>
      <c r="D5862" s="218"/>
      <c r="E5862" s="218" t="s">
        <v>173</v>
      </c>
      <c r="F5862" s="306">
        <f t="shared" si="91"/>
        <v>27.231619999999999</v>
      </c>
      <c r="G5862" s="269">
        <v>0.85</v>
      </c>
    </row>
    <row r="5863" spans="1:7">
      <c r="A5863" s="218" t="s">
        <v>9537</v>
      </c>
      <c r="B5863" s="218" t="s">
        <v>9538</v>
      </c>
      <c r="C5863" s="218"/>
      <c r="D5863" s="218"/>
      <c r="E5863" s="218" t="s">
        <v>173</v>
      </c>
      <c r="F5863" s="306">
        <f t="shared" si="91"/>
        <v>111.809828</v>
      </c>
      <c r="G5863" s="269">
        <v>3.49</v>
      </c>
    </row>
    <row r="5864" spans="1:7">
      <c r="A5864" s="218" t="s">
        <v>9539</v>
      </c>
      <c r="B5864" s="218" t="s">
        <v>9540</v>
      </c>
      <c r="C5864" s="218"/>
      <c r="D5864" s="218"/>
      <c r="E5864" s="218" t="s">
        <v>173</v>
      </c>
      <c r="F5864" s="306">
        <f t="shared" si="91"/>
        <v>795.48367599999995</v>
      </c>
      <c r="G5864" s="269">
        <v>24.83</v>
      </c>
    </row>
    <row r="5865" spans="1:7">
      <c r="A5865" s="218" t="s">
        <v>9541</v>
      </c>
      <c r="B5865" s="218" t="s">
        <v>9542</v>
      </c>
      <c r="C5865" s="218"/>
      <c r="D5865" s="218"/>
      <c r="E5865" s="218" t="s">
        <v>173</v>
      </c>
      <c r="F5865" s="306">
        <f t="shared" si="91"/>
        <v>795.48367599999995</v>
      </c>
      <c r="G5865" s="269">
        <v>24.83</v>
      </c>
    </row>
    <row r="5866" spans="1:7">
      <c r="A5866" s="218" t="s">
        <v>9543</v>
      </c>
      <c r="B5866" s="218" t="s">
        <v>9544</v>
      </c>
      <c r="C5866" s="218"/>
      <c r="D5866" s="218"/>
      <c r="E5866" s="218" t="s">
        <v>173</v>
      </c>
      <c r="F5866" s="306">
        <f t="shared" si="91"/>
        <v>795.48367599999995</v>
      </c>
      <c r="G5866" s="269">
        <v>24.83</v>
      </c>
    </row>
    <row r="5867" spans="1:7">
      <c r="A5867" s="218" t="s">
        <v>9545</v>
      </c>
      <c r="B5867" s="218" t="s">
        <v>9546</v>
      </c>
      <c r="C5867" s="218"/>
      <c r="D5867" s="218"/>
      <c r="E5867" s="218" t="s">
        <v>173</v>
      </c>
      <c r="F5867" s="306">
        <f t="shared" si="91"/>
        <v>1892.7577759999999</v>
      </c>
      <c r="G5867" s="269">
        <v>59.08</v>
      </c>
    </row>
    <row r="5868" spans="1:7">
      <c r="A5868" s="218" t="s">
        <v>9547</v>
      </c>
      <c r="B5868" s="218" t="s">
        <v>9548</v>
      </c>
      <c r="C5868" s="218"/>
      <c r="D5868" s="218"/>
      <c r="E5868" s="218" t="s">
        <v>173</v>
      </c>
      <c r="F5868" s="306">
        <f t="shared" si="91"/>
        <v>922.35098799999992</v>
      </c>
      <c r="G5868" s="269">
        <v>28.79</v>
      </c>
    </row>
    <row r="5869" spans="1:7">
      <c r="A5869" s="218" t="s">
        <v>9549</v>
      </c>
      <c r="B5869" s="218" t="s">
        <v>9550</v>
      </c>
      <c r="C5869" s="218"/>
      <c r="D5869" s="218"/>
      <c r="E5869" s="218" t="s">
        <v>173</v>
      </c>
      <c r="F5869" s="306">
        <f t="shared" si="91"/>
        <v>5156.3873399999993</v>
      </c>
      <c r="G5869" s="269">
        <v>160.94999999999999</v>
      </c>
    </row>
    <row r="5870" spans="1:7">
      <c r="A5870" s="218" t="s">
        <v>9551</v>
      </c>
      <c r="B5870" s="218" t="s">
        <v>9552</v>
      </c>
      <c r="C5870" s="218"/>
      <c r="D5870" s="218"/>
      <c r="E5870" s="218" t="s">
        <v>173</v>
      </c>
      <c r="F5870" s="306">
        <f t="shared" si="91"/>
        <v>5264.673076</v>
      </c>
      <c r="G5870" s="269">
        <v>164.33</v>
      </c>
    </row>
    <row r="5871" spans="1:7">
      <c r="A5871" s="218" t="s">
        <v>9553</v>
      </c>
      <c r="B5871" s="218" t="s">
        <v>9554</v>
      </c>
      <c r="C5871" s="218"/>
      <c r="D5871" s="218"/>
      <c r="E5871" s="218" t="s">
        <v>173</v>
      </c>
      <c r="F5871" s="306">
        <f t="shared" si="91"/>
        <v>4768.0964760000006</v>
      </c>
      <c r="G5871" s="269">
        <v>148.83000000000001</v>
      </c>
    </row>
    <row r="5872" spans="1:7">
      <c r="A5872" s="218" t="s">
        <v>9555</v>
      </c>
      <c r="B5872" s="218" t="s">
        <v>9556</v>
      </c>
      <c r="C5872" s="218"/>
      <c r="D5872" s="218"/>
      <c r="E5872" s="218" t="s">
        <v>173</v>
      </c>
      <c r="F5872" s="306">
        <f t="shared" si="91"/>
        <v>3560.6144079999999</v>
      </c>
      <c r="G5872" s="269">
        <v>111.14</v>
      </c>
    </row>
    <row r="5873" spans="1:7">
      <c r="A5873" s="218" t="s">
        <v>9557</v>
      </c>
      <c r="B5873" s="218" t="s">
        <v>9558</v>
      </c>
      <c r="C5873" s="218"/>
      <c r="D5873" s="218"/>
      <c r="E5873" s="218" t="s">
        <v>173</v>
      </c>
      <c r="F5873" s="306">
        <f t="shared" si="91"/>
        <v>229.06598</v>
      </c>
      <c r="G5873" s="269">
        <v>7.15</v>
      </c>
    </row>
    <row r="5874" spans="1:7">
      <c r="A5874" s="218" t="s">
        <v>9559</v>
      </c>
      <c r="B5874" s="218" t="s">
        <v>9560</v>
      </c>
      <c r="C5874" s="218"/>
      <c r="D5874" s="218"/>
      <c r="E5874" s="218" t="s">
        <v>173</v>
      </c>
      <c r="F5874" s="306">
        <f t="shared" si="91"/>
        <v>446.91893999999996</v>
      </c>
      <c r="G5874" s="269">
        <v>13.95</v>
      </c>
    </row>
    <row r="5875" spans="1:7">
      <c r="A5875" s="218" t="s">
        <v>9561</v>
      </c>
      <c r="B5875" s="218" t="s">
        <v>9562</v>
      </c>
      <c r="C5875" s="218"/>
      <c r="D5875" s="218"/>
      <c r="E5875" s="218" t="s">
        <v>173</v>
      </c>
      <c r="F5875" s="306">
        <f t="shared" si="91"/>
        <v>487.28581200000002</v>
      </c>
      <c r="G5875" s="269">
        <v>15.21</v>
      </c>
    </row>
    <row r="5876" spans="1:7">
      <c r="A5876" s="218" t="s">
        <v>9563</v>
      </c>
      <c r="B5876" s="218" t="s">
        <v>9564</v>
      </c>
      <c r="C5876" s="218"/>
      <c r="D5876" s="218"/>
      <c r="E5876" s="218" t="s">
        <v>173</v>
      </c>
      <c r="F5876" s="306">
        <f t="shared" si="91"/>
        <v>624.4050279999999</v>
      </c>
      <c r="G5876" s="269">
        <v>19.489999999999998</v>
      </c>
    </row>
    <row r="5877" spans="1:7">
      <c r="A5877" s="218" t="s">
        <v>9565</v>
      </c>
      <c r="B5877" s="218" t="s">
        <v>9566</v>
      </c>
      <c r="C5877" s="218"/>
      <c r="D5877" s="218"/>
      <c r="E5877" s="218" t="s">
        <v>173</v>
      </c>
      <c r="F5877" s="306">
        <f t="shared" si="91"/>
        <v>1963.2396159999998</v>
      </c>
      <c r="G5877" s="269">
        <v>61.28</v>
      </c>
    </row>
    <row r="5878" spans="1:7">
      <c r="A5878" s="218" t="s">
        <v>9567</v>
      </c>
      <c r="B5878" s="218" t="s">
        <v>9568</v>
      </c>
      <c r="C5878" s="218"/>
      <c r="D5878" s="218"/>
      <c r="E5878" s="218" t="s">
        <v>173</v>
      </c>
      <c r="F5878" s="306">
        <f t="shared" si="91"/>
        <v>4580.0381120000002</v>
      </c>
      <c r="G5878" s="269">
        <v>142.96</v>
      </c>
    </row>
    <row r="5879" spans="1:7">
      <c r="A5879" s="218" t="s">
        <v>9569</v>
      </c>
      <c r="B5879" s="218" t="s">
        <v>9570</v>
      </c>
      <c r="C5879" s="218"/>
      <c r="D5879" s="218"/>
      <c r="E5879" s="218" t="s">
        <v>173</v>
      </c>
      <c r="F5879" s="306">
        <f t="shared" si="91"/>
        <v>4011.6981839999999</v>
      </c>
      <c r="G5879" s="269">
        <v>125.22</v>
      </c>
    </row>
    <row r="5880" spans="1:7">
      <c r="A5880" s="218" t="s">
        <v>9571</v>
      </c>
      <c r="B5880" s="218" t="s">
        <v>9572</v>
      </c>
      <c r="C5880" s="218"/>
      <c r="D5880" s="218"/>
      <c r="E5880" s="218" t="s">
        <v>173</v>
      </c>
      <c r="F5880" s="306">
        <f t="shared" si="91"/>
        <v>3876.5011999999997</v>
      </c>
      <c r="G5880" s="269">
        <v>121</v>
      </c>
    </row>
    <row r="5881" spans="1:7">
      <c r="A5881" s="218" t="s">
        <v>9573</v>
      </c>
      <c r="B5881" s="218" t="s">
        <v>9574</v>
      </c>
      <c r="C5881" s="218"/>
      <c r="D5881" s="218"/>
      <c r="E5881" s="218" t="s">
        <v>173</v>
      </c>
      <c r="F5881" s="306">
        <f t="shared" si="91"/>
        <v>1579.754332</v>
      </c>
      <c r="G5881" s="269">
        <v>49.31</v>
      </c>
    </row>
    <row r="5882" spans="1:7">
      <c r="A5882" s="218" t="s">
        <v>9575</v>
      </c>
      <c r="B5882" s="218" t="s">
        <v>9576</v>
      </c>
      <c r="C5882" s="218"/>
      <c r="D5882" s="218"/>
      <c r="E5882" s="218" t="s">
        <v>173</v>
      </c>
      <c r="F5882" s="306">
        <f t="shared" si="91"/>
        <v>1967.0840799999999</v>
      </c>
      <c r="G5882" s="269">
        <v>61.4</v>
      </c>
    </row>
    <row r="5883" spans="1:7">
      <c r="A5883" s="218" t="s">
        <v>9577</v>
      </c>
      <c r="B5883" s="218" t="s">
        <v>9578</v>
      </c>
      <c r="C5883" s="218"/>
      <c r="D5883" s="218"/>
      <c r="E5883" s="218" t="s">
        <v>173</v>
      </c>
      <c r="F5883" s="306">
        <f t="shared" si="91"/>
        <v>1217.4135999999999</v>
      </c>
      <c r="G5883" s="269">
        <v>38</v>
      </c>
    </row>
    <row r="5884" spans="1:7">
      <c r="A5884" s="218" t="s">
        <v>9579</v>
      </c>
      <c r="B5884" s="218" t="s">
        <v>9580</v>
      </c>
      <c r="C5884" s="218"/>
      <c r="D5884" s="218"/>
      <c r="E5884" s="218" t="s">
        <v>173</v>
      </c>
      <c r="F5884" s="306">
        <f t="shared" si="91"/>
        <v>1011.7347759999999</v>
      </c>
      <c r="G5884" s="269">
        <v>31.58</v>
      </c>
    </row>
    <row r="5885" spans="1:7">
      <c r="A5885" s="218" t="s">
        <v>9581</v>
      </c>
      <c r="B5885" s="218" t="s">
        <v>9582</v>
      </c>
      <c r="C5885" s="218"/>
      <c r="D5885" s="218"/>
      <c r="E5885" s="218" t="s">
        <v>173</v>
      </c>
      <c r="F5885" s="306">
        <f t="shared" si="91"/>
        <v>893.19713599999989</v>
      </c>
      <c r="G5885" s="269">
        <v>27.88</v>
      </c>
    </row>
    <row r="5886" spans="1:7">
      <c r="A5886" s="218" t="s">
        <v>9583</v>
      </c>
      <c r="B5886" s="218" t="s">
        <v>9584</v>
      </c>
      <c r="C5886" s="218"/>
      <c r="D5886" s="218"/>
      <c r="E5886" s="218" t="s">
        <v>173</v>
      </c>
      <c r="F5886" s="306">
        <f t="shared" si="91"/>
        <v>3152.4604800000002</v>
      </c>
      <c r="G5886" s="269">
        <v>98.4</v>
      </c>
    </row>
    <row r="5887" spans="1:7">
      <c r="A5887" s="218" t="s">
        <v>9585</v>
      </c>
      <c r="B5887" s="218" t="s">
        <v>9586</v>
      </c>
      <c r="C5887" s="218"/>
      <c r="D5887" s="218"/>
      <c r="E5887" s="218" t="s">
        <v>173</v>
      </c>
      <c r="F5887" s="306">
        <f t="shared" si="91"/>
        <v>1189.2208639999999</v>
      </c>
      <c r="G5887" s="269">
        <v>37.119999999999997</v>
      </c>
    </row>
    <row r="5888" spans="1:7">
      <c r="A5888" s="218" t="s">
        <v>9587</v>
      </c>
      <c r="B5888" s="218" t="s">
        <v>9588</v>
      </c>
      <c r="C5888" s="218"/>
      <c r="D5888" s="218"/>
      <c r="E5888" s="218" t="s">
        <v>173</v>
      </c>
      <c r="F5888" s="306">
        <f t="shared" si="91"/>
        <v>9978.6266840000008</v>
      </c>
      <c r="G5888" s="269">
        <v>311.47000000000003</v>
      </c>
    </row>
    <row r="5889" spans="1:7">
      <c r="A5889" s="218" t="s">
        <v>9589</v>
      </c>
      <c r="B5889" s="218" t="s">
        <v>9590</v>
      </c>
      <c r="C5889" s="218"/>
      <c r="D5889" s="218"/>
      <c r="E5889" s="218" t="s">
        <v>173</v>
      </c>
      <c r="F5889" s="306">
        <f t="shared" si="91"/>
        <v>8445.6466639999999</v>
      </c>
      <c r="G5889" s="269">
        <v>263.62</v>
      </c>
    </row>
    <row r="5890" spans="1:7">
      <c r="A5890" s="218" t="s">
        <v>9591</v>
      </c>
      <c r="B5890" s="218" t="s">
        <v>9592</v>
      </c>
      <c r="C5890" s="218"/>
      <c r="D5890" s="218"/>
      <c r="E5890" s="218" t="s">
        <v>173</v>
      </c>
      <c r="F5890" s="306">
        <f t="shared" si="91"/>
        <v>7554.0513879999999</v>
      </c>
      <c r="G5890" s="269">
        <v>235.79</v>
      </c>
    </row>
    <row r="5891" spans="1:7">
      <c r="A5891" s="218" t="s">
        <v>9593</v>
      </c>
      <c r="B5891" s="218" t="s">
        <v>9594</v>
      </c>
      <c r="C5891" s="218"/>
      <c r="D5891" s="218"/>
      <c r="E5891" s="218" t="s">
        <v>173</v>
      </c>
      <c r="F5891" s="306">
        <f t="shared" si="91"/>
        <v>3580.7978439999997</v>
      </c>
      <c r="G5891" s="269">
        <v>111.77</v>
      </c>
    </row>
    <row r="5892" spans="1:7">
      <c r="A5892" s="218" t="s">
        <v>9595</v>
      </c>
      <c r="B5892" s="218" t="s">
        <v>9596</v>
      </c>
      <c r="C5892" s="218"/>
      <c r="D5892" s="218"/>
      <c r="E5892" s="218" t="s">
        <v>173</v>
      </c>
      <c r="F5892" s="306">
        <f t="shared" si="91"/>
        <v>10239.409492000001</v>
      </c>
      <c r="G5892" s="269">
        <v>319.61</v>
      </c>
    </row>
    <row r="5893" spans="1:7">
      <c r="A5893" s="218" t="s">
        <v>9597</v>
      </c>
      <c r="B5893" s="218" t="s">
        <v>9598</v>
      </c>
      <c r="C5893" s="218"/>
      <c r="D5893" s="218"/>
      <c r="E5893" s="218" t="s">
        <v>173</v>
      </c>
      <c r="F5893" s="306">
        <f t="shared" si="91"/>
        <v>6869.0960519999999</v>
      </c>
      <c r="G5893" s="269">
        <v>214.41</v>
      </c>
    </row>
    <row r="5894" spans="1:7">
      <c r="A5894" s="218" t="s">
        <v>9599</v>
      </c>
      <c r="B5894" s="218" t="s">
        <v>9600</v>
      </c>
      <c r="C5894" s="218"/>
      <c r="D5894" s="218"/>
      <c r="E5894" s="218" t="s">
        <v>173</v>
      </c>
      <c r="F5894" s="306">
        <f t="shared" si="91"/>
        <v>5204.1227679999993</v>
      </c>
      <c r="G5894" s="269">
        <v>162.44</v>
      </c>
    </row>
    <row r="5895" spans="1:7">
      <c r="A5895" s="218" t="s">
        <v>9601</v>
      </c>
      <c r="B5895" s="218" t="s">
        <v>9602</v>
      </c>
      <c r="C5895" s="218"/>
      <c r="D5895" s="218"/>
      <c r="E5895" s="218" t="s">
        <v>173</v>
      </c>
      <c r="F5895" s="306">
        <f t="shared" ref="F5895:F5958" si="92">G5895*$G$2</f>
        <v>6185.7425760000006</v>
      </c>
      <c r="G5895" s="269">
        <v>193.08</v>
      </c>
    </row>
    <row r="5896" spans="1:7">
      <c r="A5896" s="218" t="s">
        <v>9603</v>
      </c>
      <c r="B5896" s="218" t="s">
        <v>9604</v>
      </c>
      <c r="C5896" s="218"/>
      <c r="D5896" s="218"/>
      <c r="E5896" s="218" t="s">
        <v>173</v>
      </c>
      <c r="F5896" s="306">
        <f t="shared" si="92"/>
        <v>4609.1919639999996</v>
      </c>
      <c r="G5896" s="269">
        <v>143.87</v>
      </c>
    </row>
    <row r="5897" spans="1:7">
      <c r="A5897" s="218" t="s">
        <v>9605</v>
      </c>
      <c r="B5897" s="218" t="s">
        <v>9606</v>
      </c>
      <c r="C5897" s="218"/>
      <c r="D5897" s="218"/>
      <c r="E5897" s="218" t="s">
        <v>173</v>
      </c>
      <c r="F5897" s="306">
        <f t="shared" si="92"/>
        <v>1537.465228</v>
      </c>
      <c r="G5897" s="269">
        <v>47.99</v>
      </c>
    </row>
    <row r="5898" spans="1:7">
      <c r="A5898" s="218" t="s">
        <v>9607</v>
      </c>
      <c r="B5898" s="218" t="s">
        <v>9608</v>
      </c>
      <c r="C5898" s="218"/>
      <c r="D5898" s="218"/>
      <c r="E5898" s="218" t="s">
        <v>173</v>
      </c>
      <c r="F5898" s="306">
        <f t="shared" si="92"/>
        <v>1278.9250239999999</v>
      </c>
      <c r="G5898" s="269">
        <v>39.92</v>
      </c>
    </row>
    <row r="5899" spans="1:7">
      <c r="A5899" s="218" t="s">
        <v>9609</v>
      </c>
      <c r="B5899" s="218" t="s">
        <v>9610</v>
      </c>
      <c r="C5899" s="218"/>
      <c r="D5899" s="218"/>
      <c r="E5899" s="218" t="s">
        <v>173</v>
      </c>
      <c r="F5899" s="306">
        <f t="shared" si="92"/>
        <v>506.50813199999999</v>
      </c>
      <c r="G5899" s="269">
        <v>15.81</v>
      </c>
    </row>
    <row r="5900" spans="1:7">
      <c r="A5900" s="218" t="s">
        <v>9611</v>
      </c>
      <c r="B5900" s="218" t="s">
        <v>9612</v>
      </c>
      <c r="C5900" s="218"/>
      <c r="D5900" s="218"/>
      <c r="E5900" s="218" t="s">
        <v>173</v>
      </c>
      <c r="F5900" s="306">
        <f t="shared" si="92"/>
        <v>1559.8912679999999</v>
      </c>
      <c r="G5900" s="269">
        <v>48.69</v>
      </c>
    </row>
    <row r="5901" spans="1:7">
      <c r="A5901" s="218" t="s">
        <v>9613</v>
      </c>
      <c r="B5901" s="218" t="s">
        <v>9614</v>
      </c>
      <c r="C5901" s="218"/>
      <c r="D5901" s="218"/>
      <c r="E5901" s="218" t="s">
        <v>173</v>
      </c>
      <c r="F5901" s="306">
        <f t="shared" si="92"/>
        <v>5054.8294159999996</v>
      </c>
      <c r="G5901" s="269">
        <v>157.78</v>
      </c>
    </row>
    <row r="5902" spans="1:7">
      <c r="A5902" s="218" t="s">
        <v>9615</v>
      </c>
      <c r="B5902" s="218" t="s">
        <v>9616</v>
      </c>
      <c r="C5902" s="218"/>
      <c r="D5902" s="218"/>
      <c r="E5902" s="218" t="s">
        <v>173</v>
      </c>
      <c r="F5902" s="306">
        <f t="shared" si="92"/>
        <v>8.3296720000000004</v>
      </c>
      <c r="G5902" s="269">
        <v>0.26</v>
      </c>
    </row>
    <row r="5903" spans="1:7">
      <c r="A5903" s="218" t="s">
        <v>9617</v>
      </c>
      <c r="B5903" s="218" t="s">
        <v>9618</v>
      </c>
      <c r="C5903" s="218"/>
      <c r="D5903" s="218"/>
      <c r="E5903" s="218" t="s">
        <v>173</v>
      </c>
      <c r="F5903" s="306">
        <f t="shared" si="92"/>
        <v>8.3296720000000004</v>
      </c>
      <c r="G5903" s="269">
        <v>0.26</v>
      </c>
    </row>
    <row r="5904" spans="1:7">
      <c r="A5904" s="218" t="s">
        <v>9619</v>
      </c>
      <c r="B5904" s="218" t="s">
        <v>9620</v>
      </c>
      <c r="C5904" s="218"/>
      <c r="D5904" s="218"/>
      <c r="E5904" s="218" t="s">
        <v>173</v>
      </c>
      <c r="F5904" s="306">
        <f t="shared" si="92"/>
        <v>8.3296720000000004</v>
      </c>
      <c r="G5904" s="269">
        <v>0.26</v>
      </c>
    </row>
    <row r="5905" spans="1:7">
      <c r="A5905" s="218" t="s">
        <v>9621</v>
      </c>
      <c r="B5905" s="218" t="s">
        <v>9622</v>
      </c>
      <c r="C5905" s="218"/>
      <c r="D5905" s="218"/>
      <c r="E5905" s="218" t="s">
        <v>173</v>
      </c>
      <c r="F5905" s="306">
        <f t="shared" si="92"/>
        <v>69.200351999999995</v>
      </c>
      <c r="G5905" s="269">
        <v>2.16</v>
      </c>
    </row>
    <row r="5906" spans="1:7">
      <c r="A5906" s="218" t="s">
        <v>9623</v>
      </c>
      <c r="B5906" s="218" t="s">
        <v>9624</v>
      </c>
      <c r="C5906" s="218"/>
      <c r="D5906" s="218"/>
      <c r="E5906" s="218" t="s">
        <v>173</v>
      </c>
      <c r="F5906" s="306">
        <f t="shared" si="92"/>
        <v>69.200351999999995</v>
      </c>
      <c r="G5906" s="269">
        <v>2.16</v>
      </c>
    </row>
    <row r="5907" spans="1:7">
      <c r="A5907" s="218" t="s">
        <v>9625</v>
      </c>
      <c r="B5907" s="218" t="s">
        <v>9626</v>
      </c>
      <c r="C5907" s="218"/>
      <c r="D5907" s="218"/>
      <c r="E5907" s="218" t="s">
        <v>173</v>
      </c>
      <c r="F5907" s="306">
        <f t="shared" si="92"/>
        <v>108.92648</v>
      </c>
      <c r="G5907" s="269">
        <v>3.4</v>
      </c>
    </row>
    <row r="5908" spans="1:7">
      <c r="A5908" s="218" t="s">
        <v>9627</v>
      </c>
      <c r="B5908" s="218" t="s">
        <v>9628</v>
      </c>
      <c r="C5908" s="218"/>
      <c r="D5908" s="218"/>
      <c r="E5908" s="218" t="s">
        <v>173</v>
      </c>
      <c r="F5908" s="306">
        <f t="shared" si="92"/>
        <v>90.344903999999985</v>
      </c>
      <c r="G5908" s="269">
        <v>2.82</v>
      </c>
    </row>
    <row r="5909" spans="1:7">
      <c r="A5909" s="218" t="s">
        <v>9629</v>
      </c>
      <c r="B5909" s="218" t="s">
        <v>9630</v>
      </c>
      <c r="C5909" s="218"/>
      <c r="D5909" s="218"/>
      <c r="E5909" s="218" t="s">
        <v>173</v>
      </c>
      <c r="F5909" s="306">
        <f t="shared" si="92"/>
        <v>116.295036</v>
      </c>
      <c r="G5909" s="269">
        <v>3.63</v>
      </c>
    </row>
    <row r="5910" spans="1:7">
      <c r="A5910" s="218" t="s">
        <v>9631</v>
      </c>
      <c r="B5910" s="218" t="s">
        <v>9632</v>
      </c>
      <c r="C5910" s="218"/>
      <c r="D5910" s="218"/>
      <c r="E5910" s="218" t="s">
        <v>173</v>
      </c>
      <c r="F5910" s="306">
        <f t="shared" si="92"/>
        <v>2489.6108119999999</v>
      </c>
      <c r="G5910" s="269">
        <v>77.709999999999994</v>
      </c>
    </row>
    <row r="5911" spans="1:7">
      <c r="A5911" s="218" t="s">
        <v>9633</v>
      </c>
      <c r="B5911" s="218" t="s">
        <v>9634</v>
      </c>
      <c r="C5911" s="218"/>
      <c r="D5911" s="218"/>
      <c r="E5911" s="218" t="s">
        <v>173</v>
      </c>
      <c r="F5911" s="306">
        <f t="shared" si="92"/>
        <v>2489.6108119999999</v>
      </c>
      <c r="G5911" s="269">
        <v>77.709999999999994</v>
      </c>
    </row>
    <row r="5912" spans="1:7">
      <c r="A5912" s="218" t="s">
        <v>9635</v>
      </c>
      <c r="B5912" s="218" t="s">
        <v>9636</v>
      </c>
      <c r="C5912" s="218"/>
      <c r="D5912" s="218"/>
      <c r="E5912" s="218" t="s">
        <v>173</v>
      </c>
      <c r="F5912" s="306">
        <f t="shared" si="92"/>
        <v>3444.6397439999996</v>
      </c>
      <c r="G5912" s="269">
        <v>107.52</v>
      </c>
    </row>
    <row r="5913" spans="1:7">
      <c r="A5913" s="218" t="s">
        <v>9637</v>
      </c>
      <c r="B5913" s="218" t="s">
        <v>9638</v>
      </c>
      <c r="C5913" s="218"/>
      <c r="D5913" s="218"/>
      <c r="E5913" s="218" t="s">
        <v>173</v>
      </c>
      <c r="F5913" s="306">
        <f t="shared" si="92"/>
        <v>3093.5120320000001</v>
      </c>
      <c r="G5913" s="269">
        <v>96.56</v>
      </c>
    </row>
    <row r="5914" spans="1:7">
      <c r="A5914" s="218" t="s">
        <v>9639</v>
      </c>
      <c r="B5914" s="218" t="s">
        <v>9640</v>
      </c>
      <c r="C5914" s="218"/>
      <c r="D5914" s="218"/>
      <c r="E5914" s="218" t="s">
        <v>173</v>
      </c>
      <c r="F5914" s="306">
        <f t="shared" si="92"/>
        <v>3845.4251159999999</v>
      </c>
      <c r="G5914" s="269">
        <v>120.03</v>
      </c>
    </row>
    <row r="5915" spans="1:7">
      <c r="A5915" s="218" t="s">
        <v>9641</v>
      </c>
      <c r="B5915" s="218" t="s">
        <v>9642</v>
      </c>
      <c r="C5915" s="218"/>
      <c r="D5915" s="218"/>
      <c r="E5915" s="218" t="s">
        <v>175</v>
      </c>
      <c r="F5915" s="306">
        <f t="shared" si="92"/>
        <v>94.189367999999988</v>
      </c>
      <c r="G5915" s="269">
        <v>2.94</v>
      </c>
    </row>
    <row r="5916" spans="1:7">
      <c r="A5916" s="218" t="s">
        <v>9643</v>
      </c>
      <c r="B5916" s="218" t="s">
        <v>9644</v>
      </c>
      <c r="C5916" s="218"/>
      <c r="D5916" s="218"/>
      <c r="E5916" s="218" t="s">
        <v>175</v>
      </c>
      <c r="F5916" s="306">
        <f t="shared" si="92"/>
        <v>102.51904</v>
      </c>
      <c r="G5916" s="269">
        <v>3.2</v>
      </c>
    </row>
    <row r="5917" spans="1:7">
      <c r="A5917" s="218" t="s">
        <v>9645</v>
      </c>
      <c r="B5917" s="218" t="s">
        <v>9646</v>
      </c>
      <c r="C5917" s="218"/>
      <c r="D5917" s="218"/>
      <c r="E5917" s="218" t="s">
        <v>175</v>
      </c>
      <c r="F5917" s="306">
        <f t="shared" si="92"/>
        <v>185.175016</v>
      </c>
      <c r="G5917" s="269">
        <v>5.78</v>
      </c>
    </row>
    <row r="5918" spans="1:7">
      <c r="A5918" s="218" t="s">
        <v>9647</v>
      </c>
      <c r="B5918" s="218" t="s">
        <v>9648</v>
      </c>
      <c r="C5918" s="218"/>
      <c r="D5918" s="218"/>
      <c r="E5918" s="218" t="s">
        <v>175</v>
      </c>
      <c r="F5918" s="306">
        <f t="shared" si="92"/>
        <v>175.56385600000002</v>
      </c>
      <c r="G5918" s="269">
        <v>5.48</v>
      </c>
    </row>
    <row r="5919" spans="1:7">
      <c r="A5919" s="218" t="s">
        <v>9649</v>
      </c>
      <c r="B5919" s="218" t="s">
        <v>9650</v>
      </c>
      <c r="C5919" s="218"/>
      <c r="D5919" s="218"/>
      <c r="E5919" s="218" t="s">
        <v>175</v>
      </c>
      <c r="F5919" s="306">
        <f t="shared" si="92"/>
        <v>240.279</v>
      </c>
      <c r="G5919" s="269">
        <v>7.5</v>
      </c>
    </row>
    <row r="5920" spans="1:7">
      <c r="A5920" s="218" t="s">
        <v>9651</v>
      </c>
      <c r="B5920" s="218" t="s">
        <v>9652</v>
      </c>
      <c r="C5920" s="218"/>
      <c r="D5920" s="218"/>
      <c r="E5920" s="218" t="s">
        <v>173</v>
      </c>
      <c r="F5920" s="306">
        <f t="shared" si="92"/>
        <v>2380.043588</v>
      </c>
      <c r="G5920" s="269">
        <v>74.290000000000006</v>
      </c>
    </row>
    <row r="5921" spans="1:7">
      <c r="A5921" s="218" t="s">
        <v>9653</v>
      </c>
      <c r="B5921" s="218" t="s">
        <v>9654</v>
      </c>
      <c r="C5921" s="218"/>
      <c r="D5921" s="218"/>
      <c r="E5921" s="218" t="s">
        <v>173</v>
      </c>
      <c r="F5921" s="306">
        <f t="shared" si="92"/>
        <v>2644.6708599999997</v>
      </c>
      <c r="G5921" s="269">
        <v>82.55</v>
      </c>
    </row>
    <row r="5922" spans="1:7">
      <c r="A5922" s="218" t="s">
        <v>9655</v>
      </c>
      <c r="B5922" s="218" t="s">
        <v>9656</v>
      </c>
      <c r="C5922" s="218"/>
      <c r="D5922" s="218"/>
      <c r="E5922" s="218" t="s">
        <v>173</v>
      </c>
      <c r="F5922" s="306">
        <f t="shared" si="92"/>
        <v>3266.19254</v>
      </c>
      <c r="G5922" s="269">
        <v>101.95</v>
      </c>
    </row>
    <row r="5923" spans="1:7">
      <c r="A5923" s="218" t="s">
        <v>9657</v>
      </c>
      <c r="B5923" s="218" t="s">
        <v>9658</v>
      </c>
      <c r="C5923" s="218"/>
      <c r="D5923" s="218"/>
      <c r="E5923" s="218" t="s">
        <v>173</v>
      </c>
      <c r="F5923" s="306">
        <f t="shared" si="92"/>
        <v>4177.9712519999994</v>
      </c>
      <c r="G5923" s="269">
        <v>130.41</v>
      </c>
    </row>
    <row r="5924" spans="1:7">
      <c r="A5924" s="218" t="s">
        <v>9659</v>
      </c>
      <c r="B5924" s="218" t="s">
        <v>9660</v>
      </c>
      <c r="C5924" s="218"/>
      <c r="D5924" s="218"/>
      <c r="E5924" s="218" t="s">
        <v>173</v>
      </c>
      <c r="F5924" s="306">
        <f t="shared" si="92"/>
        <v>2989.3911319999997</v>
      </c>
      <c r="G5924" s="269">
        <v>93.31</v>
      </c>
    </row>
    <row r="5925" spans="1:7">
      <c r="A5925" s="218" t="s">
        <v>9661</v>
      </c>
      <c r="B5925" s="218" t="s">
        <v>9662</v>
      </c>
      <c r="C5925" s="218"/>
      <c r="D5925" s="218"/>
      <c r="E5925" s="218" t="s">
        <v>173</v>
      </c>
      <c r="F5925" s="306">
        <f t="shared" si="92"/>
        <v>2989.3911319999997</v>
      </c>
      <c r="G5925" s="269">
        <v>93.31</v>
      </c>
    </row>
    <row r="5926" spans="1:7">
      <c r="A5926" s="218" t="s">
        <v>9663</v>
      </c>
      <c r="B5926" s="218" t="s">
        <v>9664</v>
      </c>
      <c r="C5926" s="218"/>
      <c r="D5926" s="218"/>
      <c r="E5926" s="218" t="s">
        <v>173</v>
      </c>
      <c r="F5926" s="306">
        <f t="shared" si="92"/>
        <v>5971.0933359999999</v>
      </c>
      <c r="G5926" s="269">
        <v>186.38</v>
      </c>
    </row>
    <row r="5927" spans="1:7">
      <c r="A5927" s="218" t="s">
        <v>9665</v>
      </c>
      <c r="B5927" s="218" t="s">
        <v>9666</v>
      </c>
      <c r="C5927" s="218"/>
      <c r="D5927" s="218"/>
      <c r="E5927" s="218" t="s">
        <v>173</v>
      </c>
      <c r="F5927" s="306">
        <f t="shared" si="92"/>
        <v>7701.1021359999995</v>
      </c>
      <c r="G5927" s="269">
        <v>240.38</v>
      </c>
    </row>
    <row r="5928" spans="1:7">
      <c r="A5928" s="218" t="s">
        <v>9667</v>
      </c>
      <c r="B5928" s="218" t="s">
        <v>9668</v>
      </c>
      <c r="C5928" s="218"/>
      <c r="D5928" s="218"/>
      <c r="E5928" s="218" t="s">
        <v>173</v>
      </c>
      <c r="F5928" s="306">
        <f t="shared" si="92"/>
        <v>2192.6259679999998</v>
      </c>
      <c r="G5928" s="269">
        <v>68.44</v>
      </c>
    </row>
    <row r="5929" spans="1:7">
      <c r="A5929" s="218" t="s">
        <v>9669</v>
      </c>
      <c r="B5929" s="218" t="s">
        <v>9670</v>
      </c>
      <c r="C5929" s="218"/>
      <c r="D5929" s="218"/>
      <c r="E5929" s="218" t="s">
        <v>173</v>
      </c>
      <c r="F5929" s="306">
        <f t="shared" si="92"/>
        <v>2192.6259679999998</v>
      </c>
      <c r="G5929" s="269">
        <v>68.44</v>
      </c>
    </row>
    <row r="5930" spans="1:7">
      <c r="A5930" s="218" t="s">
        <v>9671</v>
      </c>
      <c r="B5930" s="218" t="s">
        <v>9672</v>
      </c>
      <c r="C5930" s="218"/>
      <c r="D5930" s="218"/>
      <c r="E5930" s="218" t="s">
        <v>173</v>
      </c>
      <c r="F5930" s="306">
        <f t="shared" si="92"/>
        <v>2908.3370159999999</v>
      </c>
      <c r="G5930" s="269">
        <v>90.78</v>
      </c>
    </row>
    <row r="5931" spans="1:7">
      <c r="A5931" s="218" t="s">
        <v>9673</v>
      </c>
      <c r="B5931" s="218" t="s">
        <v>9674</v>
      </c>
      <c r="C5931" s="218"/>
      <c r="D5931" s="218"/>
      <c r="E5931" s="218" t="s">
        <v>173</v>
      </c>
      <c r="F5931" s="306">
        <f t="shared" si="92"/>
        <v>3751.5561199999997</v>
      </c>
      <c r="G5931" s="269">
        <v>117.1</v>
      </c>
    </row>
    <row r="5932" spans="1:7">
      <c r="A5932" s="218" t="s">
        <v>9675</v>
      </c>
      <c r="B5932" s="218" t="s">
        <v>9676</v>
      </c>
      <c r="C5932" s="218"/>
      <c r="D5932" s="218"/>
      <c r="E5932" s="218" t="s">
        <v>173</v>
      </c>
      <c r="F5932" s="306">
        <f t="shared" si="92"/>
        <v>2192.6259679999998</v>
      </c>
      <c r="G5932" s="269">
        <v>68.44</v>
      </c>
    </row>
    <row r="5933" spans="1:7">
      <c r="A5933" s="218" t="s">
        <v>9677</v>
      </c>
      <c r="B5933" s="218" t="s">
        <v>9678</v>
      </c>
      <c r="C5933" s="218"/>
      <c r="D5933" s="218"/>
      <c r="E5933" s="218" t="s">
        <v>173</v>
      </c>
      <c r="F5933" s="306">
        <f t="shared" si="92"/>
        <v>2192.6259679999998</v>
      </c>
      <c r="G5933" s="269">
        <v>68.44</v>
      </c>
    </row>
    <row r="5934" spans="1:7">
      <c r="A5934" s="218" t="s">
        <v>9679</v>
      </c>
      <c r="B5934" s="218" t="s">
        <v>9680</v>
      </c>
      <c r="C5934" s="218"/>
      <c r="D5934" s="218"/>
      <c r="E5934" s="218" t="s">
        <v>173</v>
      </c>
      <c r="F5934" s="306">
        <f t="shared" si="92"/>
        <v>2908.3370159999999</v>
      </c>
      <c r="G5934" s="269">
        <v>90.78</v>
      </c>
    </row>
    <row r="5935" spans="1:7">
      <c r="A5935" s="218" t="s">
        <v>9681</v>
      </c>
      <c r="B5935" s="218" t="s">
        <v>9682</v>
      </c>
      <c r="C5935" s="218"/>
      <c r="D5935" s="218"/>
      <c r="E5935" s="218" t="s">
        <v>173</v>
      </c>
      <c r="F5935" s="306">
        <f t="shared" si="92"/>
        <v>3751.5561199999997</v>
      </c>
      <c r="G5935" s="269">
        <v>117.1</v>
      </c>
    </row>
    <row r="5936" spans="1:7">
      <c r="A5936" s="218" t="s">
        <v>9683</v>
      </c>
      <c r="B5936" s="218" t="s">
        <v>9684</v>
      </c>
      <c r="C5936" s="218"/>
      <c r="D5936" s="218"/>
      <c r="E5936" s="218" t="s">
        <v>173</v>
      </c>
      <c r="F5936" s="306">
        <f t="shared" si="92"/>
        <v>16.659344000000001</v>
      </c>
      <c r="G5936" s="269">
        <v>0.52</v>
      </c>
    </row>
    <row r="5937" spans="1:7">
      <c r="A5937" s="218" t="s">
        <v>9685</v>
      </c>
      <c r="B5937" s="218" t="s">
        <v>9686</v>
      </c>
      <c r="C5937" s="218"/>
      <c r="D5937" s="218"/>
      <c r="E5937" s="218" t="s">
        <v>173</v>
      </c>
      <c r="F5937" s="306">
        <f t="shared" si="92"/>
        <v>14.416739999999999</v>
      </c>
      <c r="G5937" s="269">
        <v>0.45</v>
      </c>
    </row>
    <row r="5938" spans="1:7">
      <c r="A5938" s="218" t="s">
        <v>9687</v>
      </c>
      <c r="B5938" s="218" t="s">
        <v>9688</v>
      </c>
      <c r="C5938" s="218"/>
      <c r="D5938" s="218"/>
      <c r="E5938" s="218" t="s">
        <v>173</v>
      </c>
      <c r="F5938" s="306">
        <f t="shared" si="92"/>
        <v>95.150484000000006</v>
      </c>
      <c r="G5938" s="269">
        <v>2.97</v>
      </c>
    </row>
    <row r="5939" spans="1:7">
      <c r="A5939" s="218" t="s">
        <v>9689</v>
      </c>
      <c r="B5939" s="218" t="s">
        <v>9690</v>
      </c>
      <c r="C5939" s="218"/>
      <c r="D5939" s="218"/>
      <c r="E5939" s="218" t="s">
        <v>173</v>
      </c>
      <c r="F5939" s="306">
        <f t="shared" si="92"/>
        <v>13.135251999999999</v>
      </c>
      <c r="G5939" s="269">
        <v>0.41</v>
      </c>
    </row>
    <row r="5940" spans="1:7">
      <c r="A5940" s="218" t="s">
        <v>9691</v>
      </c>
      <c r="B5940" s="218" t="s">
        <v>9692</v>
      </c>
      <c r="C5940" s="218"/>
      <c r="D5940" s="218"/>
      <c r="E5940" s="218" t="s">
        <v>173</v>
      </c>
      <c r="F5940" s="306">
        <f t="shared" si="92"/>
        <v>13.135251999999999</v>
      </c>
      <c r="G5940" s="269">
        <v>0.41</v>
      </c>
    </row>
    <row r="5941" spans="1:7">
      <c r="A5941" s="218" t="s">
        <v>9693</v>
      </c>
      <c r="B5941" s="218" t="s">
        <v>9694</v>
      </c>
      <c r="C5941" s="218"/>
      <c r="D5941" s="218"/>
      <c r="E5941" s="218" t="s">
        <v>173</v>
      </c>
      <c r="F5941" s="306">
        <f t="shared" si="92"/>
        <v>22.746411999999999</v>
      </c>
      <c r="G5941" s="269">
        <v>0.71</v>
      </c>
    </row>
    <row r="5942" spans="1:7">
      <c r="A5942" s="218" t="s">
        <v>9695</v>
      </c>
      <c r="B5942" s="218" t="s">
        <v>9696</v>
      </c>
      <c r="C5942" s="218"/>
      <c r="D5942" s="218"/>
      <c r="E5942" s="218" t="s">
        <v>173</v>
      </c>
      <c r="F5942" s="306">
        <f t="shared" si="92"/>
        <v>100.27643599999999</v>
      </c>
      <c r="G5942" s="269">
        <v>3.13</v>
      </c>
    </row>
    <row r="5943" spans="1:7">
      <c r="A5943" s="218" t="s">
        <v>9697</v>
      </c>
      <c r="B5943" s="218" t="s">
        <v>9698</v>
      </c>
      <c r="C5943" s="218"/>
      <c r="D5943" s="218"/>
      <c r="E5943" s="218" t="s">
        <v>173</v>
      </c>
      <c r="F5943" s="306">
        <f t="shared" si="92"/>
        <v>100.27643599999999</v>
      </c>
      <c r="G5943" s="269">
        <v>3.13</v>
      </c>
    </row>
    <row r="5944" spans="1:7">
      <c r="A5944" s="218" t="s">
        <v>9699</v>
      </c>
      <c r="B5944" s="218" t="s">
        <v>9700</v>
      </c>
      <c r="C5944" s="218"/>
      <c r="D5944" s="218"/>
      <c r="E5944" s="218" t="s">
        <v>173</v>
      </c>
      <c r="F5944" s="306">
        <f t="shared" si="92"/>
        <v>100.27643599999999</v>
      </c>
      <c r="G5944" s="269">
        <v>3.13</v>
      </c>
    </row>
    <row r="5945" spans="1:7">
      <c r="A5945" s="218" t="s">
        <v>9701</v>
      </c>
      <c r="B5945" s="218" t="s">
        <v>9702</v>
      </c>
      <c r="C5945" s="218"/>
      <c r="D5945" s="218"/>
      <c r="E5945" s="218" t="s">
        <v>173</v>
      </c>
      <c r="F5945" s="306">
        <f t="shared" si="92"/>
        <v>100.27643599999999</v>
      </c>
      <c r="G5945" s="269">
        <v>3.13</v>
      </c>
    </row>
    <row r="5946" spans="1:7">
      <c r="A5946" s="218" t="s">
        <v>9703</v>
      </c>
      <c r="B5946" s="218" t="s">
        <v>9704</v>
      </c>
      <c r="C5946" s="218"/>
      <c r="D5946" s="218"/>
      <c r="E5946" s="218" t="s">
        <v>173</v>
      </c>
      <c r="F5946" s="306">
        <f t="shared" si="92"/>
        <v>33.318688000000002</v>
      </c>
      <c r="G5946" s="269">
        <v>1.04</v>
      </c>
    </row>
    <row r="5947" spans="1:7">
      <c r="A5947" s="218" t="s">
        <v>9705</v>
      </c>
      <c r="B5947" s="218" t="s">
        <v>9706</v>
      </c>
      <c r="C5947" s="218"/>
      <c r="D5947" s="218"/>
      <c r="E5947" s="218" t="s">
        <v>173</v>
      </c>
      <c r="F5947" s="306">
        <f t="shared" si="92"/>
        <v>125.265452</v>
      </c>
      <c r="G5947" s="269">
        <v>3.91</v>
      </c>
    </row>
    <row r="5948" spans="1:7">
      <c r="A5948" s="218" t="s">
        <v>9707</v>
      </c>
      <c r="B5948" s="218" t="s">
        <v>9708</v>
      </c>
      <c r="C5948" s="218"/>
      <c r="D5948" s="218"/>
      <c r="E5948" s="218" t="s">
        <v>173</v>
      </c>
      <c r="F5948" s="306">
        <f t="shared" si="92"/>
        <v>24.668644</v>
      </c>
      <c r="G5948" s="269">
        <v>0.77</v>
      </c>
    </row>
    <row r="5949" spans="1:7">
      <c r="A5949" s="218" t="s">
        <v>9709</v>
      </c>
      <c r="B5949" s="218" t="s">
        <v>9710</v>
      </c>
      <c r="C5949" s="218"/>
      <c r="D5949" s="218"/>
      <c r="E5949" s="218" t="s">
        <v>173</v>
      </c>
      <c r="F5949" s="306">
        <f t="shared" si="92"/>
        <v>29.474224</v>
      </c>
      <c r="G5949" s="269">
        <v>0.92</v>
      </c>
    </row>
    <row r="5950" spans="1:7">
      <c r="A5950" s="218" t="s">
        <v>9711</v>
      </c>
      <c r="B5950" s="218" t="s">
        <v>9712</v>
      </c>
      <c r="C5950" s="218"/>
      <c r="D5950" s="218"/>
      <c r="E5950" s="218" t="s">
        <v>173</v>
      </c>
      <c r="F5950" s="306">
        <f t="shared" si="92"/>
        <v>24.989015999999999</v>
      </c>
      <c r="G5950" s="269">
        <v>0.78</v>
      </c>
    </row>
    <row r="5951" spans="1:7">
      <c r="A5951" s="218" t="s">
        <v>9713</v>
      </c>
      <c r="B5951" s="218" t="s">
        <v>9714</v>
      </c>
      <c r="C5951" s="218"/>
      <c r="D5951" s="218"/>
      <c r="E5951" s="218" t="s">
        <v>173</v>
      </c>
      <c r="F5951" s="306">
        <f t="shared" si="92"/>
        <v>16.018599999999999</v>
      </c>
      <c r="G5951" s="269">
        <v>0.5</v>
      </c>
    </row>
    <row r="5952" spans="1:7">
      <c r="A5952" s="218" t="s">
        <v>9715</v>
      </c>
      <c r="B5952" s="218" t="s">
        <v>9716</v>
      </c>
      <c r="C5952" s="218"/>
      <c r="D5952" s="218"/>
      <c r="E5952" s="218" t="s">
        <v>173</v>
      </c>
      <c r="F5952" s="306">
        <f t="shared" si="92"/>
        <v>43.250219999999999</v>
      </c>
      <c r="G5952" s="269">
        <v>1.35</v>
      </c>
    </row>
    <row r="5953" spans="1:7">
      <c r="A5953" s="218" t="s">
        <v>9717</v>
      </c>
      <c r="B5953" s="218" t="s">
        <v>9718</v>
      </c>
      <c r="C5953" s="218"/>
      <c r="D5953" s="218"/>
      <c r="E5953" s="218" t="s">
        <v>173</v>
      </c>
      <c r="F5953" s="306">
        <f t="shared" si="92"/>
        <v>52.220635999999992</v>
      </c>
      <c r="G5953" s="269">
        <v>1.63</v>
      </c>
    </row>
    <row r="5954" spans="1:7">
      <c r="A5954" s="218" t="s">
        <v>9719</v>
      </c>
      <c r="B5954" s="218" t="s">
        <v>9720</v>
      </c>
      <c r="C5954" s="218"/>
      <c r="D5954" s="218"/>
      <c r="E5954" s="218" t="s">
        <v>173</v>
      </c>
      <c r="F5954" s="306">
        <f t="shared" si="92"/>
        <v>33.318688000000002</v>
      </c>
      <c r="G5954" s="269">
        <v>1.04</v>
      </c>
    </row>
    <row r="5955" spans="1:7">
      <c r="A5955" s="218" t="s">
        <v>9721</v>
      </c>
      <c r="B5955" s="218" t="s">
        <v>9722</v>
      </c>
      <c r="C5955" s="218"/>
      <c r="D5955" s="218"/>
      <c r="E5955" s="218" t="s">
        <v>173</v>
      </c>
      <c r="F5955" s="306">
        <f t="shared" si="92"/>
        <v>24.668644</v>
      </c>
      <c r="G5955" s="269">
        <v>0.77</v>
      </c>
    </row>
    <row r="5956" spans="1:7">
      <c r="A5956" s="218" t="s">
        <v>9723</v>
      </c>
      <c r="B5956" s="218" t="s">
        <v>9724</v>
      </c>
      <c r="C5956" s="218"/>
      <c r="D5956" s="218"/>
      <c r="E5956" s="218" t="s">
        <v>173</v>
      </c>
      <c r="F5956" s="306">
        <f t="shared" si="92"/>
        <v>29.474224</v>
      </c>
      <c r="G5956" s="269">
        <v>0.92</v>
      </c>
    </row>
    <row r="5957" spans="1:7">
      <c r="A5957" s="218" t="s">
        <v>9725</v>
      </c>
      <c r="B5957" s="218" t="s">
        <v>9726</v>
      </c>
      <c r="C5957" s="218"/>
      <c r="D5957" s="218"/>
      <c r="E5957" s="218" t="s">
        <v>173</v>
      </c>
      <c r="F5957" s="306">
        <f t="shared" si="92"/>
        <v>16.018599999999999</v>
      </c>
      <c r="G5957" s="269">
        <v>0.5</v>
      </c>
    </row>
    <row r="5958" spans="1:7">
      <c r="A5958" s="218" t="s">
        <v>9727</v>
      </c>
      <c r="B5958" s="218" t="s">
        <v>9728</v>
      </c>
      <c r="C5958" s="218"/>
      <c r="D5958" s="218"/>
      <c r="E5958" s="218" t="s">
        <v>173</v>
      </c>
      <c r="F5958" s="306">
        <f t="shared" si="92"/>
        <v>43.250219999999999</v>
      </c>
      <c r="G5958" s="269">
        <v>1.35</v>
      </c>
    </row>
    <row r="5959" spans="1:7">
      <c r="A5959" s="218" t="s">
        <v>9729</v>
      </c>
      <c r="B5959" s="218" t="s">
        <v>9730</v>
      </c>
      <c r="C5959" s="218"/>
      <c r="D5959" s="218"/>
      <c r="E5959" s="218" t="s">
        <v>173</v>
      </c>
      <c r="F5959" s="306">
        <f t="shared" ref="F5959:F6022" si="93">G5959*$G$2</f>
        <v>52.220635999999992</v>
      </c>
      <c r="G5959" s="269">
        <v>1.63</v>
      </c>
    </row>
    <row r="5960" spans="1:7">
      <c r="A5960" s="218" t="s">
        <v>9731</v>
      </c>
      <c r="B5960" s="218" t="s">
        <v>9732</v>
      </c>
      <c r="C5960" s="218"/>
      <c r="D5960" s="218"/>
      <c r="E5960" s="218" t="s">
        <v>173</v>
      </c>
      <c r="F5960" s="306">
        <f t="shared" si="93"/>
        <v>125.265452</v>
      </c>
      <c r="G5960" s="269">
        <v>3.91</v>
      </c>
    </row>
    <row r="5961" spans="1:7">
      <c r="A5961" s="218" t="s">
        <v>9733</v>
      </c>
      <c r="B5961" s="218" t="s">
        <v>9734</v>
      </c>
      <c r="C5961" s="218"/>
      <c r="D5961" s="218"/>
      <c r="E5961" s="218" t="s">
        <v>173</v>
      </c>
      <c r="F5961" s="306">
        <f t="shared" si="93"/>
        <v>24.668644</v>
      </c>
      <c r="G5961" s="269">
        <v>0.77</v>
      </c>
    </row>
    <row r="5962" spans="1:7">
      <c r="A5962" s="218" t="s">
        <v>9735</v>
      </c>
      <c r="B5962" s="218" t="s">
        <v>9736</v>
      </c>
      <c r="C5962" s="218"/>
      <c r="D5962" s="218"/>
      <c r="E5962" s="218" t="s">
        <v>173</v>
      </c>
      <c r="F5962" s="306">
        <f t="shared" si="93"/>
        <v>29.474224</v>
      </c>
      <c r="G5962" s="269">
        <v>0.92</v>
      </c>
    </row>
    <row r="5963" spans="1:7">
      <c r="A5963" s="218" t="s">
        <v>9737</v>
      </c>
      <c r="B5963" s="218" t="s">
        <v>9738</v>
      </c>
      <c r="C5963" s="218"/>
      <c r="D5963" s="218"/>
      <c r="E5963" s="218" t="s">
        <v>173</v>
      </c>
      <c r="F5963" s="306">
        <f t="shared" si="93"/>
        <v>16.018599999999999</v>
      </c>
      <c r="G5963" s="269">
        <v>0.5</v>
      </c>
    </row>
    <row r="5964" spans="1:7">
      <c r="A5964" s="218" t="s">
        <v>9739</v>
      </c>
      <c r="B5964" s="218" t="s">
        <v>9740</v>
      </c>
      <c r="C5964" s="218"/>
      <c r="D5964" s="218"/>
      <c r="E5964" s="218" t="s">
        <v>173</v>
      </c>
      <c r="F5964" s="306">
        <f t="shared" si="93"/>
        <v>58.307704000000001</v>
      </c>
      <c r="G5964" s="269">
        <v>1.82</v>
      </c>
    </row>
    <row r="5965" spans="1:7">
      <c r="A5965" s="218" t="s">
        <v>9741</v>
      </c>
      <c r="B5965" s="218" t="s">
        <v>9742</v>
      </c>
      <c r="C5965" s="218"/>
      <c r="D5965" s="218"/>
      <c r="E5965" s="218" t="s">
        <v>173</v>
      </c>
      <c r="F5965" s="306">
        <f t="shared" si="93"/>
        <v>52.220635999999992</v>
      </c>
      <c r="G5965" s="269">
        <v>1.63</v>
      </c>
    </row>
    <row r="5966" spans="1:7">
      <c r="A5966" s="218" t="s">
        <v>9743</v>
      </c>
      <c r="B5966" s="218" t="s">
        <v>9744</v>
      </c>
      <c r="C5966" s="218"/>
      <c r="D5966" s="218"/>
      <c r="E5966" s="218" t="s">
        <v>173</v>
      </c>
      <c r="F5966" s="306">
        <f t="shared" si="93"/>
        <v>24.668644</v>
      </c>
      <c r="G5966" s="269">
        <v>0.77</v>
      </c>
    </row>
    <row r="5967" spans="1:7">
      <c r="A5967" s="218" t="s">
        <v>9745</v>
      </c>
      <c r="B5967" s="218" t="s">
        <v>9746</v>
      </c>
      <c r="C5967" s="218"/>
      <c r="D5967" s="218"/>
      <c r="E5967" s="218" t="s">
        <v>173</v>
      </c>
      <c r="F5967" s="306">
        <f t="shared" si="93"/>
        <v>29.474224</v>
      </c>
      <c r="G5967" s="269">
        <v>0.92</v>
      </c>
    </row>
    <row r="5968" spans="1:7">
      <c r="A5968" s="218" t="s">
        <v>9747</v>
      </c>
      <c r="B5968" s="218" t="s">
        <v>9748</v>
      </c>
      <c r="C5968" s="218"/>
      <c r="D5968" s="218"/>
      <c r="E5968" s="218" t="s">
        <v>173</v>
      </c>
      <c r="F5968" s="306">
        <f t="shared" si="93"/>
        <v>16.018599999999999</v>
      </c>
      <c r="G5968" s="269">
        <v>0.5</v>
      </c>
    </row>
    <row r="5969" spans="1:7">
      <c r="A5969" s="218" t="s">
        <v>9749</v>
      </c>
      <c r="B5969" s="218" t="s">
        <v>9750</v>
      </c>
      <c r="C5969" s="218"/>
      <c r="D5969" s="218"/>
      <c r="E5969" s="218" t="s">
        <v>173</v>
      </c>
      <c r="F5969" s="306">
        <f t="shared" si="93"/>
        <v>58.307704000000001</v>
      </c>
      <c r="G5969" s="269">
        <v>1.82</v>
      </c>
    </row>
    <row r="5970" spans="1:7">
      <c r="A5970" s="218" t="s">
        <v>9751</v>
      </c>
      <c r="B5970" s="218" t="s">
        <v>9752</v>
      </c>
      <c r="C5970" s="218"/>
      <c r="D5970" s="218"/>
      <c r="E5970" s="218" t="s">
        <v>173</v>
      </c>
      <c r="F5970" s="306">
        <f t="shared" si="93"/>
        <v>52.220635999999992</v>
      </c>
      <c r="G5970" s="269">
        <v>1.63</v>
      </c>
    </row>
    <row r="5971" spans="1:7">
      <c r="A5971" s="218" t="s">
        <v>9753</v>
      </c>
      <c r="B5971" s="218" t="s">
        <v>9754</v>
      </c>
      <c r="C5971" s="218"/>
      <c r="D5971" s="218"/>
      <c r="E5971" s="218" t="s">
        <v>173</v>
      </c>
      <c r="F5971" s="306">
        <f t="shared" si="93"/>
        <v>20.824179999999998</v>
      </c>
      <c r="G5971" s="269">
        <v>0.65</v>
      </c>
    </row>
    <row r="5972" spans="1:7">
      <c r="A5972" s="218" t="s">
        <v>9755</v>
      </c>
      <c r="B5972" s="218" t="s">
        <v>9756</v>
      </c>
      <c r="C5972" s="218"/>
      <c r="D5972" s="218"/>
      <c r="E5972" s="218" t="s">
        <v>173</v>
      </c>
      <c r="F5972" s="306">
        <f t="shared" si="93"/>
        <v>125.265452</v>
      </c>
      <c r="G5972" s="269">
        <v>3.91</v>
      </c>
    </row>
    <row r="5973" spans="1:7">
      <c r="A5973" s="218" t="s">
        <v>9757</v>
      </c>
      <c r="B5973" s="218" t="s">
        <v>9758</v>
      </c>
      <c r="C5973" s="218"/>
      <c r="D5973" s="218"/>
      <c r="E5973" s="218" t="s">
        <v>173</v>
      </c>
      <c r="F5973" s="306">
        <f t="shared" si="93"/>
        <v>97.393087999999992</v>
      </c>
      <c r="G5973" s="269">
        <v>3.04</v>
      </c>
    </row>
    <row r="5974" spans="1:7">
      <c r="A5974" s="218" t="s">
        <v>9759</v>
      </c>
      <c r="B5974" s="218" t="s">
        <v>9760</v>
      </c>
      <c r="C5974" s="218"/>
      <c r="D5974" s="218"/>
      <c r="E5974" s="218" t="s">
        <v>173</v>
      </c>
      <c r="F5974" s="306">
        <f t="shared" si="93"/>
        <v>148.33223599999999</v>
      </c>
      <c r="G5974" s="269">
        <v>4.63</v>
      </c>
    </row>
    <row r="5975" spans="1:7">
      <c r="A5975" s="218" t="s">
        <v>9761</v>
      </c>
      <c r="B5975" s="218" t="s">
        <v>9762</v>
      </c>
      <c r="C5975" s="218"/>
      <c r="D5975" s="218"/>
      <c r="E5975" s="218" t="s">
        <v>173</v>
      </c>
      <c r="F5975" s="306">
        <f t="shared" si="93"/>
        <v>43.250219999999999</v>
      </c>
      <c r="G5975" s="269">
        <v>1.35</v>
      </c>
    </row>
    <row r="5976" spans="1:7">
      <c r="A5976" s="218" t="s">
        <v>9763</v>
      </c>
      <c r="B5976" s="218" t="s">
        <v>9764</v>
      </c>
      <c r="C5976" s="218"/>
      <c r="D5976" s="218"/>
      <c r="E5976" s="218" t="s">
        <v>173</v>
      </c>
      <c r="F5976" s="306">
        <f t="shared" si="93"/>
        <v>24.668644</v>
      </c>
      <c r="G5976" s="269">
        <v>0.77</v>
      </c>
    </row>
    <row r="5977" spans="1:7">
      <c r="A5977" s="218" t="s">
        <v>9765</v>
      </c>
      <c r="B5977" s="218" t="s">
        <v>9766</v>
      </c>
      <c r="C5977" s="218"/>
      <c r="D5977" s="218"/>
      <c r="E5977" s="218" t="s">
        <v>173</v>
      </c>
      <c r="F5977" s="306">
        <f t="shared" si="93"/>
        <v>29.474224</v>
      </c>
      <c r="G5977" s="269">
        <v>0.92</v>
      </c>
    </row>
    <row r="5978" spans="1:7">
      <c r="A5978" s="218" t="s">
        <v>9767</v>
      </c>
      <c r="B5978" s="218" t="s">
        <v>9768</v>
      </c>
      <c r="C5978" s="218"/>
      <c r="D5978" s="218"/>
      <c r="E5978" s="218" t="s">
        <v>173</v>
      </c>
      <c r="F5978" s="306">
        <f t="shared" si="93"/>
        <v>52.220635999999992</v>
      </c>
      <c r="G5978" s="269">
        <v>1.63</v>
      </c>
    </row>
    <row r="5979" spans="1:7">
      <c r="A5979" s="218" t="s">
        <v>9769</v>
      </c>
      <c r="B5979" s="218" t="s">
        <v>9770</v>
      </c>
      <c r="C5979" s="218"/>
      <c r="D5979" s="218"/>
      <c r="E5979" s="218" t="s">
        <v>173</v>
      </c>
      <c r="F5979" s="306">
        <f t="shared" si="93"/>
        <v>16.018599999999999</v>
      </c>
      <c r="G5979" s="269">
        <v>0.5</v>
      </c>
    </row>
    <row r="5980" spans="1:7">
      <c r="A5980" s="218" t="s">
        <v>9771</v>
      </c>
      <c r="B5980" s="218" t="s">
        <v>9772</v>
      </c>
      <c r="C5980" s="218"/>
      <c r="D5980" s="218"/>
      <c r="E5980" s="218" t="s">
        <v>173</v>
      </c>
      <c r="F5980" s="306">
        <f t="shared" si="93"/>
        <v>83.296719999999993</v>
      </c>
      <c r="G5980" s="269">
        <v>2.6</v>
      </c>
    </row>
    <row r="5981" spans="1:7">
      <c r="A5981" s="218" t="s">
        <v>9773</v>
      </c>
      <c r="B5981" s="218" t="s">
        <v>9774</v>
      </c>
      <c r="C5981" s="218"/>
      <c r="D5981" s="218"/>
      <c r="E5981" s="218" t="s">
        <v>173</v>
      </c>
      <c r="F5981" s="306">
        <f t="shared" si="93"/>
        <v>152.81744399999997</v>
      </c>
      <c r="G5981" s="269">
        <v>4.7699999999999996</v>
      </c>
    </row>
    <row r="5982" spans="1:7">
      <c r="A5982" s="218" t="s">
        <v>9775</v>
      </c>
      <c r="B5982" s="218" t="s">
        <v>9776</v>
      </c>
      <c r="C5982" s="218"/>
      <c r="D5982" s="218"/>
      <c r="E5982" s="218" t="s">
        <v>173</v>
      </c>
      <c r="F5982" s="306">
        <f t="shared" si="93"/>
        <v>141.284052</v>
      </c>
      <c r="G5982" s="269">
        <v>4.41</v>
      </c>
    </row>
    <row r="5983" spans="1:7">
      <c r="A5983" s="218" t="s">
        <v>9777</v>
      </c>
      <c r="B5983" s="218" t="s">
        <v>9778</v>
      </c>
      <c r="C5983" s="218"/>
      <c r="D5983" s="218"/>
      <c r="E5983" s="218" t="s">
        <v>173</v>
      </c>
      <c r="F5983" s="306">
        <f t="shared" si="93"/>
        <v>784.59102799999994</v>
      </c>
      <c r="G5983" s="269">
        <v>24.49</v>
      </c>
    </row>
    <row r="5984" spans="1:7">
      <c r="A5984" s="218" t="s">
        <v>9779</v>
      </c>
      <c r="B5984" s="218" t="s">
        <v>9780</v>
      </c>
      <c r="C5984" s="218"/>
      <c r="D5984" s="218"/>
      <c r="E5984" s="218" t="s">
        <v>173</v>
      </c>
      <c r="F5984" s="306">
        <f t="shared" si="93"/>
        <v>264.30689999999998</v>
      </c>
      <c r="G5984" s="269">
        <v>8.25</v>
      </c>
    </row>
    <row r="5985" spans="1:7">
      <c r="A5985" s="218" t="s">
        <v>9781</v>
      </c>
      <c r="B5985" s="218" t="s">
        <v>9782</v>
      </c>
      <c r="C5985" s="218"/>
      <c r="D5985" s="218"/>
      <c r="E5985" s="218" t="s">
        <v>173</v>
      </c>
      <c r="F5985" s="306">
        <f t="shared" si="93"/>
        <v>342.47766799999999</v>
      </c>
      <c r="G5985" s="269">
        <v>10.69</v>
      </c>
    </row>
    <row r="5986" spans="1:7">
      <c r="A5986" s="218" t="s">
        <v>9783</v>
      </c>
      <c r="B5986" s="218" t="s">
        <v>9784</v>
      </c>
      <c r="C5986" s="218"/>
      <c r="D5986" s="218"/>
      <c r="E5986" s="218" t="s">
        <v>173</v>
      </c>
      <c r="F5986" s="306">
        <f t="shared" si="93"/>
        <v>416.48359999999997</v>
      </c>
      <c r="G5986" s="269">
        <v>13</v>
      </c>
    </row>
    <row r="5987" spans="1:7">
      <c r="A5987" s="218" t="s">
        <v>9785</v>
      </c>
      <c r="B5987" s="218" t="s">
        <v>9786</v>
      </c>
      <c r="C5987" s="218"/>
      <c r="D5987" s="218"/>
      <c r="E5987" s="218" t="s">
        <v>173</v>
      </c>
      <c r="F5987" s="306">
        <f t="shared" si="93"/>
        <v>386.68900400000001</v>
      </c>
      <c r="G5987" s="269">
        <v>12.07</v>
      </c>
    </row>
    <row r="5988" spans="1:7">
      <c r="A5988" s="218" t="s">
        <v>9787</v>
      </c>
      <c r="B5988" s="218" t="s">
        <v>9788</v>
      </c>
      <c r="C5988" s="218"/>
      <c r="D5988" s="218"/>
      <c r="E5988" s="218" t="s">
        <v>173</v>
      </c>
      <c r="F5988" s="306">
        <f t="shared" si="93"/>
        <v>436.02629199999996</v>
      </c>
      <c r="G5988" s="269">
        <v>13.61</v>
      </c>
    </row>
    <row r="5989" spans="1:7">
      <c r="A5989" s="218" t="s">
        <v>9789</v>
      </c>
      <c r="B5989" s="218" t="s">
        <v>9790</v>
      </c>
      <c r="C5989" s="218"/>
      <c r="D5989" s="218"/>
      <c r="E5989" s="218" t="s">
        <v>173</v>
      </c>
      <c r="F5989" s="306">
        <f t="shared" si="93"/>
        <v>1904.931912</v>
      </c>
      <c r="G5989" s="269">
        <v>59.46</v>
      </c>
    </row>
    <row r="5990" spans="1:7">
      <c r="A5990" s="218" t="s">
        <v>9791</v>
      </c>
      <c r="B5990" s="218" t="s">
        <v>9792</v>
      </c>
      <c r="C5990" s="218"/>
      <c r="D5990" s="218"/>
      <c r="E5990" s="218" t="s">
        <v>173</v>
      </c>
      <c r="F5990" s="306">
        <f t="shared" si="93"/>
        <v>890.95453199999997</v>
      </c>
      <c r="G5990" s="269">
        <v>27.81</v>
      </c>
    </row>
    <row r="5991" spans="1:7">
      <c r="A5991" s="218" t="s">
        <v>9793</v>
      </c>
      <c r="B5991" s="218" t="s">
        <v>9794</v>
      </c>
      <c r="C5991" s="218"/>
      <c r="D5991" s="218"/>
      <c r="E5991" s="218" t="s">
        <v>173</v>
      </c>
      <c r="F5991" s="306">
        <f t="shared" si="93"/>
        <v>2612.63366</v>
      </c>
      <c r="G5991" s="269">
        <v>81.55</v>
      </c>
    </row>
    <row r="5992" spans="1:7">
      <c r="A5992" s="218" t="s">
        <v>9795</v>
      </c>
      <c r="B5992" s="218" t="s">
        <v>9796</v>
      </c>
      <c r="C5992" s="218"/>
      <c r="D5992" s="218"/>
      <c r="E5992" s="218" t="s">
        <v>173</v>
      </c>
      <c r="F5992" s="306">
        <f t="shared" si="93"/>
        <v>1272.5175839999999</v>
      </c>
      <c r="G5992" s="269">
        <v>39.72</v>
      </c>
    </row>
    <row r="5993" spans="1:7">
      <c r="A5993" s="218" t="s">
        <v>9797</v>
      </c>
      <c r="B5993" s="218" t="s">
        <v>9798</v>
      </c>
      <c r="C5993" s="218"/>
      <c r="D5993" s="218"/>
      <c r="E5993" s="218" t="s">
        <v>173</v>
      </c>
      <c r="F5993" s="306">
        <f t="shared" si="93"/>
        <v>819.83194800000001</v>
      </c>
      <c r="G5993" s="269">
        <v>25.59</v>
      </c>
    </row>
    <row r="5994" spans="1:7">
      <c r="A5994" s="218" t="s">
        <v>9799</v>
      </c>
      <c r="B5994" s="218" t="s">
        <v>9800</v>
      </c>
      <c r="C5994" s="218"/>
      <c r="D5994" s="218"/>
      <c r="E5994" s="218" t="s">
        <v>173</v>
      </c>
      <c r="F5994" s="306">
        <f t="shared" si="93"/>
        <v>871.41183999999998</v>
      </c>
      <c r="G5994" s="269">
        <v>27.2</v>
      </c>
    </row>
    <row r="5995" spans="1:7">
      <c r="A5995" s="218" t="s">
        <v>9801</v>
      </c>
      <c r="B5995" s="218" t="s">
        <v>9802</v>
      </c>
      <c r="C5995" s="218"/>
      <c r="D5995" s="218"/>
      <c r="E5995" s="218" t="s">
        <v>173</v>
      </c>
      <c r="F5995" s="306">
        <f t="shared" si="93"/>
        <v>581.154808</v>
      </c>
      <c r="G5995" s="269">
        <v>18.14</v>
      </c>
    </row>
    <row r="5996" spans="1:7">
      <c r="A5996" s="218" t="s">
        <v>9803</v>
      </c>
      <c r="B5996" s="218" t="s">
        <v>9804</v>
      </c>
      <c r="C5996" s="218"/>
      <c r="D5996" s="218"/>
      <c r="E5996" s="218" t="s">
        <v>173</v>
      </c>
      <c r="F5996" s="306">
        <f t="shared" si="93"/>
        <v>359.45738399999999</v>
      </c>
      <c r="G5996" s="269">
        <v>11.22</v>
      </c>
    </row>
    <row r="5997" spans="1:7">
      <c r="A5997" s="218" t="s">
        <v>9805</v>
      </c>
      <c r="B5997" s="218" t="s">
        <v>9806</v>
      </c>
      <c r="C5997" s="218"/>
      <c r="D5997" s="218"/>
      <c r="E5997" s="218" t="s">
        <v>173</v>
      </c>
      <c r="F5997" s="306">
        <f t="shared" si="93"/>
        <v>350.16659599999997</v>
      </c>
      <c r="G5997" s="269">
        <v>10.93</v>
      </c>
    </row>
    <row r="5998" spans="1:7">
      <c r="A5998" s="218" t="s">
        <v>9807</v>
      </c>
      <c r="B5998" s="218" t="s">
        <v>9808</v>
      </c>
      <c r="C5998" s="218"/>
      <c r="D5998" s="218"/>
      <c r="E5998" s="218" t="s">
        <v>173</v>
      </c>
      <c r="F5998" s="306">
        <f t="shared" si="93"/>
        <v>333.18687999999997</v>
      </c>
      <c r="G5998" s="269">
        <v>10.4</v>
      </c>
    </row>
    <row r="5999" spans="1:7">
      <c r="A5999" s="218" t="s">
        <v>9809</v>
      </c>
      <c r="B5999" s="218" t="s">
        <v>9810</v>
      </c>
      <c r="C5999" s="218"/>
      <c r="D5999" s="218"/>
      <c r="E5999" s="218" t="s">
        <v>173</v>
      </c>
      <c r="F5999" s="306">
        <f t="shared" si="93"/>
        <v>333.18687999999997</v>
      </c>
      <c r="G5999" s="269">
        <v>10.4</v>
      </c>
    </row>
    <row r="6000" spans="1:7">
      <c r="A6000" s="218" t="s">
        <v>9811</v>
      </c>
      <c r="B6000" s="218" t="s">
        <v>9812</v>
      </c>
      <c r="C6000" s="218"/>
      <c r="D6000" s="218"/>
      <c r="E6000" s="218" t="s">
        <v>173</v>
      </c>
      <c r="F6000" s="306">
        <f t="shared" si="93"/>
        <v>617.35684399999991</v>
      </c>
      <c r="G6000" s="269">
        <v>19.27</v>
      </c>
    </row>
    <row r="6001" spans="1:7">
      <c r="A6001" s="218" t="s">
        <v>9813</v>
      </c>
      <c r="B6001" s="218" t="s">
        <v>9814</v>
      </c>
      <c r="C6001" s="218"/>
      <c r="D6001" s="218"/>
      <c r="E6001" s="218" t="s">
        <v>173</v>
      </c>
      <c r="F6001" s="306">
        <f t="shared" si="93"/>
        <v>463.25791200000003</v>
      </c>
      <c r="G6001" s="269">
        <v>14.46</v>
      </c>
    </row>
    <row r="6002" spans="1:7">
      <c r="A6002" s="218" t="s">
        <v>9815</v>
      </c>
      <c r="B6002" s="218" t="s">
        <v>9816</v>
      </c>
      <c r="C6002" s="218"/>
      <c r="D6002" s="218"/>
      <c r="E6002" s="218" t="s">
        <v>173</v>
      </c>
      <c r="F6002" s="306">
        <f t="shared" si="93"/>
        <v>1264.508284</v>
      </c>
      <c r="G6002" s="269">
        <v>39.47</v>
      </c>
    </row>
    <row r="6003" spans="1:7">
      <c r="A6003" s="218" t="s">
        <v>9817</v>
      </c>
      <c r="B6003" s="218" t="s">
        <v>9818</v>
      </c>
      <c r="C6003" s="218"/>
      <c r="D6003" s="218"/>
      <c r="E6003" s="218" t="s">
        <v>173</v>
      </c>
      <c r="F6003" s="306">
        <f t="shared" si="93"/>
        <v>1587.4432599999998</v>
      </c>
      <c r="G6003" s="269">
        <v>49.55</v>
      </c>
    </row>
    <row r="6004" spans="1:7">
      <c r="A6004" s="218" t="s">
        <v>9819</v>
      </c>
      <c r="B6004" s="218" t="s">
        <v>9820</v>
      </c>
      <c r="C6004" s="218"/>
      <c r="D6004" s="218"/>
      <c r="E6004" s="218" t="s">
        <v>173</v>
      </c>
      <c r="F6004" s="306">
        <f t="shared" si="93"/>
        <v>1656.963984</v>
      </c>
      <c r="G6004" s="269">
        <v>51.72</v>
      </c>
    </row>
    <row r="6005" spans="1:7">
      <c r="A6005" s="218" t="s">
        <v>9821</v>
      </c>
      <c r="B6005" s="218" t="s">
        <v>9822</v>
      </c>
      <c r="C6005" s="218"/>
      <c r="D6005" s="218"/>
      <c r="E6005" s="218" t="s">
        <v>173</v>
      </c>
      <c r="F6005" s="306">
        <f t="shared" si="93"/>
        <v>2508.1923879999999</v>
      </c>
      <c r="G6005" s="269">
        <v>78.290000000000006</v>
      </c>
    </row>
    <row r="6006" spans="1:7">
      <c r="A6006" s="218" t="s">
        <v>9823</v>
      </c>
      <c r="B6006" s="218" t="s">
        <v>9824</v>
      </c>
      <c r="C6006" s="218"/>
      <c r="D6006" s="218"/>
      <c r="E6006" s="218" t="s">
        <v>173</v>
      </c>
      <c r="F6006" s="306">
        <f t="shared" si="93"/>
        <v>1343.6401679999999</v>
      </c>
      <c r="G6006" s="269">
        <v>41.94</v>
      </c>
    </row>
    <row r="6007" spans="1:7">
      <c r="A6007" s="218" t="s">
        <v>9825</v>
      </c>
      <c r="B6007" s="218" t="s">
        <v>9826</v>
      </c>
      <c r="C6007" s="218"/>
      <c r="D6007" s="218"/>
      <c r="E6007" s="218" t="s">
        <v>173</v>
      </c>
      <c r="F6007" s="306">
        <f t="shared" si="93"/>
        <v>2024.1102959999998</v>
      </c>
      <c r="G6007" s="269">
        <v>63.18</v>
      </c>
    </row>
    <row r="6008" spans="1:7">
      <c r="A6008" s="218" t="s">
        <v>9827</v>
      </c>
      <c r="B6008" s="218" t="s">
        <v>9828</v>
      </c>
      <c r="C6008" s="218"/>
      <c r="D6008" s="218"/>
      <c r="E6008" s="218" t="s">
        <v>173</v>
      </c>
      <c r="F6008" s="306">
        <f t="shared" si="93"/>
        <v>1932.4839039999999</v>
      </c>
      <c r="G6008" s="269">
        <v>60.32</v>
      </c>
    </row>
    <row r="6009" spans="1:7">
      <c r="A6009" s="218" t="s">
        <v>9829</v>
      </c>
      <c r="B6009" s="218" t="s">
        <v>9830</v>
      </c>
      <c r="C6009" s="218"/>
      <c r="D6009" s="218"/>
      <c r="E6009" s="218" t="s">
        <v>173</v>
      </c>
      <c r="F6009" s="306">
        <f t="shared" si="93"/>
        <v>158.263768</v>
      </c>
      <c r="G6009" s="269">
        <v>4.9400000000000004</v>
      </c>
    </row>
    <row r="6010" spans="1:7">
      <c r="A6010" s="218" t="s">
        <v>9831</v>
      </c>
      <c r="B6010" s="218" t="s">
        <v>9832</v>
      </c>
      <c r="C6010" s="218"/>
      <c r="D6010" s="218"/>
      <c r="E6010" s="218" t="s">
        <v>173</v>
      </c>
      <c r="F6010" s="306">
        <f t="shared" si="93"/>
        <v>243.48271999999997</v>
      </c>
      <c r="G6010" s="269">
        <v>7.6</v>
      </c>
    </row>
    <row r="6011" spans="1:7">
      <c r="A6011" s="218" t="s">
        <v>9833</v>
      </c>
      <c r="B6011" s="218" t="s">
        <v>9834</v>
      </c>
      <c r="C6011" s="218"/>
      <c r="D6011" s="218"/>
      <c r="E6011" s="218" t="s">
        <v>173</v>
      </c>
      <c r="F6011" s="306">
        <f t="shared" si="93"/>
        <v>299.54782</v>
      </c>
      <c r="G6011" s="269">
        <v>9.35</v>
      </c>
    </row>
    <row r="6012" spans="1:7">
      <c r="A6012" s="218" t="s">
        <v>9835</v>
      </c>
      <c r="B6012" s="218" t="s">
        <v>9836</v>
      </c>
      <c r="C6012" s="218"/>
      <c r="D6012" s="218"/>
      <c r="E6012" s="218" t="s">
        <v>173</v>
      </c>
      <c r="F6012" s="306">
        <f t="shared" si="93"/>
        <v>427.05587599999996</v>
      </c>
      <c r="G6012" s="269">
        <v>13.33</v>
      </c>
    </row>
    <row r="6013" spans="1:7">
      <c r="A6013" s="218" t="s">
        <v>9837</v>
      </c>
      <c r="B6013" s="218" t="s">
        <v>9838</v>
      </c>
      <c r="C6013" s="218"/>
      <c r="D6013" s="218"/>
      <c r="E6013" s="218" t="s">
        <v>173</v>
      </c>
      <c r="F6013" s="306">
        <f t="shared" si="93"/>
        <v>534.06012400000009</v>
      </c>
      <c r="G6013" s="269">
        <v>16.670000000000002</v>
      </c>
    </row>
    <row r="6014" spans="1:7">
      <c r="A6014" s="218" t="s">
        <v>9839</v>
      </c>
      <c r="B6014" s="218" t="s">
        <v>9840</v>
      </c>
      <c r="C6014" s="218"/>
      <c r="D6014" s="218"/>
      <c r="E6014" s="218" t="s">
        <v>173</v>
      </c>
      <c r="F6014" s="306">
        <f t="shared" si="93"/>
        <v>606.78456800000004</v>
      </c>
      <c r="G6014" s="269">
        <v>18.940000000000001</v>
      </c>
    </row>
    <row r="6015" spans="1:7">
      <c r="A6015" s="218" t="s">
        <v>9841</v>
      </c>
      <c r="B6015" s="218" t="s">
        <v>9842</v>
      </c>
      <c r="C6015" s="218"/>
      <c r="D6015" s="218"/>
      <c r="E6015" s="218" t="s">
        <v>173</v>
      </c>
      <c r="F6015" s="306">
        <f t="shared" si="93"/>
        <v>773.05763599999989</v>
      </c>
      <c r="G6015" s="269">
        <v>24.13</v>
      </c>
    </row>
    <row r="6016" spans="1:7">
      <c r="A6016" s="218" t="s">
        <v>9843</v>
      </c>
      <c r="B6016" s="218" t="s">
        <v>9844</v>
      </c>
      <c r="C6016" s="218"/>
      <c r="D6016" s="218"/>
      <c r="E6016" s="218" t="s">
        <v>173</v>
      </c>
      <c r="F6016" s="306">
        <f t="shared" si="93"/>
        <v>966.24195199999997</v>
      </c>
      <c r="G6016" s="269">
        <v>30.16</v>
      </c>
    </row>
    <row r="6017" spans="1:7">
      <c r="A6017" s="218" t="s">
        <v>9845</v>
      </c>
      <c r="B6017" s="218" t="s">
        <v>9846</v>
      </c>
      <c r="C6017" s="218"/>
      <c r="D6017" s="218"/>
      <c r="E6017" s="218" t="s">
        <v>173</v>
      </c>
      <c r="F6017" s="306">
        <f t="shared" si="93"/>
        <v>1370.551416</v>
      </c>
      <c r="G6017" s="269">
        <v>42.78</v>
      </c>
    </row>
    <row r="6018" spans="1:7">
      <c r="A6018" s="218" t="s">
        <v>9847</v>
      </c>
      <c r="B6018" s="218" t="s">
        <v>9848</v>
      </c>
      <c r="C6018" s="218"/>
      <c r="D6018" s="218"/>
      <c r="E6018" s="218" t="s">
        <v>173</v>
      </c>
      <c r="F6018" s="306">
        <f t="shared" si="93"/>
        <v>1853.6723919999999</v>
      </c>
      <c r="G6018" s="269">
        <v>57.86</v>
      </c>
    </row>
    <row r="6019" spans="1:7">
      <c r="A6019" s="218" t="s">
        <v>9849</v>
      </c>
      <c r="B6019" s="218" t="s">
        <v>9850</v>
      </c>
      <c r="C6019" s="218"/>
      <c r="D6019" s="218"/>
      <c r="E6019" s="218" t="s">
        <v>173</v>
      </c>
      <c r="F6019" s="306">
        <f t="shared" si="93"/>
        <v>162.42860400000001</v>
      </c>
      <c r="G6019" s="269">
        <v>5.07</v>
      </c>
    </row>
    <row r="6020" spans="1:7">
      <c r="A6020" s="218" t="s">
        <v>9851</v>
      </c>
      <c r="B6020" s="218" t="s">
        <v>9852</v>
      </c>
      <c r="C6020" s="218"/>
      <c r="D6020" s="218"/>
      <c r="E6020" s="218" t="s">
        <v>173</v>
      </c>
      <c r="F6020" s="306">
        <f t="shared" si="93"/>
        <v>250.21053199999997</v>
      </c>
      <c r="G6020" s="269">
        <v>7.81</v>
      </c>
    </row>
    <row r="6021" spans="1:7">
      <c r="A6021" s="218" t="s">
        <v>9853</v>
      </c>
      <c r="B6021" s="218" t="s">
        <v>9854</v>
      </c>
      <c r="C6021" s="218"/>
      <c r="D6021" s="218"/>
      <c r="E6021" s="218" t="s">
        <v>173</v>
      </c>
      <c r="F6021" s="306">
        <f t="shared" si="93"/>
        <v>307.23674799999998</v>
      </c>
      <c r="G6021" s="269">
        <v>9.59</v>
      </c>
    </row>
    <row r="6022" spans="1:7">
      <c r="A6022" s="218" t="s">
        <v>9855</v>
      </c>
      <c r="B6022" s="218" t="s">
        <v>9856</v>
      </c>
      <c r="C6022" s="218"/>
      <c r="D6022" s="218"/>
      <c r="E6022" s="218" t="s">
        <v>173</v>
      </c>
      <c r="F6022" s="306">
        <f t="shared" si="93"/>
        <v>439.23001199999999</v>
      </c>
      <c r="G6022" s="269">
        <v>13.71</v>
      </c>
    </row>
    <row r="6023" spans="1:7">
      <c r="A6023" s="218" t="s">
        <v>9857</v>
      </c>
      <c r="B6023" s="218" t="s">
        <v>9858</v>
      </c>
      <c r="C6023" s="218"/>
      <c r="D6023" s="218"/>
      <c r="E6023" s="218" t="s">
        <v>173</v>
      </c>
      <c r="F6023" s="306">
        <f t="shared" ref="F6023:F6086" si="94">G6023*$G$2</f>
        <v>549.43797999999992</v>
      </c>
      <c r="G6023" s="269">
        <v>17.149999999999999</v>
      </c>
    </row>
    <row r="6024" spans="1:7">
      <c r="A6024" s="218" t="s">
        <v>9859</v>
      </c>
      <c r="B6024" s="218" t="s">
        <v>9860</v>
      </c>
      <c r="C6024" s="218"/>
      <c r="D6024" s="218"/>
      <c r="E6024" s="218" t="s">
        <v>173</v>
      </c>
      <c r="F6024" s="306">
        <f t="shared" si="94"/>
        <v>623.76428399999998</v>
      </c>
      <c r="G6024" s="269">
        <v>19.47</v>
      </c>
    </row>
    <row r="6025" spans="1:7">
      <c r="A6025" s="218" t="s">
        <v>9861</v>
      </c>
      <c r="B6025" s="218" t="s">
        <v>9862</v>
      </c>
      <c r="C6025" s="218"/>
      <c r="D6025" s="218"/>
      <c r="E6025" s="218" t="s">
        <v>173</v>
      </c>
      <c r="F6025" s="306">
        <f t="shared" si="94"/>
        <v>939.65107599999988</v>
      </c>
      <c r="G6025" s="269">
        <v>29.33</v>
      </c>
    </row>
    <row r="6026" spans="1:7">
      <c r="A6026" s="218" t="s">
        <v>9863</v>
      </c>
      <c r="B6026" s="218" t="s">
        <v>9864</v>
      </c>
      <c r="C6026" s="218"/>
      <c r="D6026" s="218"/>
      <c r="E6026" s="218" t="s">
        <v>173</v>
      </c>
      <c r="F6026" s="306">
        <f t="shared" si="94"/>
        <v>1396.8219200000001</v>
      </c>
      <c r="G6026" s="269">
        <v>43.6</v>
      </c>
    </row>
    <row r="6027" spans="1:7">
      <c r="A6027" s="218" t="s">
        <v>9865</v>
      </c>
      <c r="B6027" s="218" t="s">
        <v>9866</v>
      </c>
      <c r="C6027" s="218"/>
      <c r="D6027" s="218"/>
      <c r="E6027" s="218" t="s">
        <v>173</v>
      </c>
      <c r="F6027" s="306">
        <f t="shared" si="94"/>
        <v>2635.3800719999999</v>
      </c>
      <c r="G6027" s="269">
        <v>82.26</v>
      </c>
    </row>
    <row r="6028" spans="1:7">
      <c r="A6028" s="218" t="s">
        <v>9867</v>
      </c>
      <c r="B6028" s="218" t="s">
        <v>9868</v>
      </c>
      <c r="C6028" s="218"/>
      <c r="D6028" s="218"/>
      <c r="E6028" s="218" t="s">
        <v>173</v>
      </c>
      <c r="F6028" s="306">
        <f t="shared" si="94"/>
        <v>2635.3800719999999</v>
      </c>
      <c r="G6028" s="269">
        <v>82.26</v>
      </c>
    </row>
    <row r="6029" spans="1:7">
      <c r="A6029" s="218" t="s">
        <v>9869</v>
      </c>
      <c r="B6029" s="218" t="s">
        <v>9870</v>
      </c>
      <c r="C6029" s="218"/>
      <c r="D6029" s="218"/>
      <c r="E6029" s="218" t="s">
        <v>173</v>
      </c>
      <c r="F6029" s="306">
        <f t="shared" si="94"/>
        <v>773.05763599999989</v>
      </c>
      <c r="G6029" s="269">
        <v>24.13</v>
      </c>
    </row>
    <row r="6030" spans="1:7">
      <c r="A6030" s="218" t="s">
        <v>9871</v>
      </c>
      <c r="B6030" s="218" t="s">
        <v>9872</v>
      </c>
      <c r="C6030" s="218"/>
      <c r="D6030" s="218"/>
      <c r="E6030" s="218" t="s">
        <v>173</v>
      </c>
      <c r="F6030" s="306">
        <f t="shared" si="94"/>
        <v>966.24195199999997</v>
      </c>
      <c r="G6030" s="269">
        <v>30.16</v>
      </c>
    </row>
    <row r="6031" spans="1:7">
      <c r="A6031" s="218" t="s">
        <v>9873</v>
      </c>
      <c r="B6031" s="218" t="s">
        <v>9874</v>
      </c>
      <c r="C6031" s="218"/>
      <c r="D6031" s="218"/>
      <c r="E6031" s="218" t="s">
        <v>173</v>
      </c>
      <c r="F6031" s="306">
        <f t="shared" si="94"/>
        <v>1370.551416</v>
      </c>
      <c r="G6031" s="269">
        <v>42.78</v>
      </c>
    </row>
    <row r="6032" spans="1:7">
      <c r="A6032" s="218" t="s">
        <v>9875</v>
      </c>
      <c r="B6032" s="218" t="s">
        <v>9876</v>
      </c>
      <c r="C6032" s="218"/>
      <c r="D6032" s="218"/>
      <c r="E6032" s="218" t="s">
        <v>173</v>
      </c>
      <c r="F6032" s="306">
        <f t="shared" si="94"/>
        <v>1853.6723919999999</v>
      </c>
      <c r="G6032" s="269">
        <v>57.86</v>
      </c>
    </row>
    <row r="6033" spans="1:7">
      <c r="A6033" s="218" t="s">
        <v>9877</v>
      </c>
      <c r="B6033" s="218" t="s">
        <v>9878</v>
      </c>
      <c r="C6033" s="218"/>
      <c r="D6033" s="218"/>
      <c r="E6033" s="218" t="s">
        <v>173</v>
      </c>
      <c r="F6033" s="306">
        <f t="shared" si="94"/>
        <v>1379.2014599999998</v>
      </c>
      <c r="G6033" s="269">
        <v>43.05</v>
      </c>
    </row>
    <row r="6034" spans="1:7">
      <c r="A6034" s="218" t="s">
        <v>9879</v>
      </c>
      <c r="B6034" s="218" t="s">
        <v>9880</v>
      </c>
      <c r="C6034" s="218"/>
      <c r="D6034" s="218"/>
      <c r="E6034" s="218" t="s">
        <v>173</v>
      </c>
      <c r="F6034" s="306">
        <f t="shared" si="94"/>
        <v>939.65107599999988</v>
      </c>
      <c r="G6034" s="269">
        <v>29.33</v>
      </c>
    </row>
    <row r="6035" spans="1:7">
      <c r="A6035" s="218" t="s">
        <v>9881</v>
      </c>
      <c r="B6035" s="218" t="s">
        <v>9882</v>
      </c>
      <c r="C6035" s="218"/>
      <c r="D6035" s="218"/>
      <c r="E6035" s="218" t="s">
        <v>173</v>
      </c>
      <c r="F6035" s="306">
        <f t="shared" si="94"/>
        <v>386.68900400000001</v>
      </c>
      <c r="G6035" s="269">
        <v>12.07</v>
      </c>
    </row>
    <row r="6036" spans="1:7">
      <c r="A6036" s="218" t="s">
        <v>9883</v>
      </c>
      <c r="B6036" s="218" t="s">
        <v>9884</v>
      </c>
      <c r="C6036" s="218"/>
      <c r="D6036" s="218"/>
      <c r="E6036" s="218" t="s">
        <v>173</v>
      </c>
      <c r="F6036" s="306">
        <f t="shared" si="94"/>
        <v>496.25622799999996</v>
      </c>
      <c r="G6036" s="269">
        <v>15.49</v>
      </c>
    </row>
    <row r="6037" spans="1:7">
      <c r="A6037" s="218" t="s">
        <v>9885</v>
      </c>
      <c r="B6037" s="218" t="s">
        <v>9886</v>
      </c>
      <c r="C6037" s="218"/>
      <c r="D6037" s="218"/>
      <c r="E6037" s="218" t="s">
        <v>173</v>
      </c>
      <c r="F6037" s="306">
        <f t="shared" si="94"/>
        <v>551.68058399999995</v>
      </c>
      <c r="G6037" s="269">
        <v>17.22</v>
      </c>
    </row>
    <row r="6038" spans="1:7">
      <c r="A6038" s="218" t="s">
        <v>9887</v>
      </c>
      <c r="B6038" s="218" t="s">
        <v>9888</v>
      </c>
      <c r="C6038" s="218"/>
      <c r="D6038" s="218"/>
      <c r="E6038" s="218" t="s">
        <v>173</v>
      </c>
      <c r="F6038" s="306">
        <f t="shared" si="94"/>
        <v>1519.8447679999999</v>
      </c>
      <c r="G6038" s="269">
        <v>47.44</v>
      </c>
    </row>
    <row r="6039" spans="1:7">
      <c r="A6039" s="218" t="s">
        <v>9889</v>
      </c>
      <c r="B6039" s="218" t="s">
        <v>9890</v>
      </c>
      <c r="C6039" s="218"/>
      <c r="D6039" s="218"/>
      <c r="E6039" s="218" t="s">
        <v>173</v>
      </c>
      <c r="F6039" s="306">
        <f t="shared" si="94"/>
        <v>773.05763599999989</v>
      </c>
      <c r="G6039" s="269">
        <v>24.13</v>
      </c>
    </row>
    <row r="6040" spans="1:7">
      <c r="A6040" s="218" t="s">
        <v>9891</v>
      </c>
      <c r="B6040" s="218" t="s">
        <v>9892</v>
      </c>
      <c r="C6040" s="218"/>
      <c r="D6040" s="218"/>
      <c r="E6040" s="218" t="s">
        <v>173</v>
      </c>
      <c r="F6040" s="306">
        <f t="shared" si="94"/>
        <v>773.05763599999989</v>
      </c>
      <c r="G6040" s="269">
        <v>24.13</v>
      </c>
    </row>
    <row r="6041" spans="1:7">
      <c r="A6041" s="218" t="s">
        <v>9893</v>
      </c>
      <c r="B6041" s="218" t="s">
        <v>9894</v>
      </c>
      <c r="C6041" s="218"/>
      <c r="D6041" s="218"/>
      <c r="E6041" s="218" t="s">
        <v>173</v>
      </c>
      <c r="F6041" s="306">
        <f t="shared" si="94"/>
        <v>354.33143200000001</v>
      </c>
      <c r="G6041" s="269">
        <v>11.06</v>
      </c>
    </row>
    <row r="6042" spans="1:7">
      <c r="A6042" s="218" t="s">
        <v>9895</v>
      </c>
      <c r="B6042" s="218" t="s">
        <v>9896</v>
      </c>
      <c r="C6042" s="218"/>
      <c r="D6042" s="218"/>
      <c r="E6042" s="218" t="s">
        <v>173</v>
      </c>
      <c r="F6042" s="306">
        <f t="shared" si="94"/>
        <v>291.53851999999995</v>
      </c>
      <c r="G6042" s="269">
        <v>9.1</v>
      </c>
    </row>
    <row r="6043" spans="1:7">
      <c r="A6043" s="218" t="s">
        <v>9897</v>
      </c>
      <c r="B6043" s="218" t="s">
        <v>9898</v>
      </c>
      <c r="C6043" s="218"/>
      <c r="D6043" s="218"/>
      <c r="E6043" s="218" t="s">
        <v>173</v>
      </c>
      <c r="F6043" s="306">
        <f t="shared" si="94"/>
        <v>316.527536</v>
      </c>
      <c r="G6043" s="269">
        <v>9.8800000000000008</v>
      </c>
    </row>
    <row r="6044" spans="1:7">
      <c r="A6044" s="218" t="s">
        <v>9899</v>
      </c>
      <c r="B6044" s="218" t="s">
        <v>9900</v>
      </c>
      <c r="C6044" s="218"/>
      <c r="D6044" s="218"/>
      <c r="E6044" s="218" t="s">
        <v>173</v>
      </c>
      <c r="F6044" s="306">
        <f t="shared" si="94"/>
        <v>324.85720800000001</v>
      </c>
      <c r="G6044" s="269">
        <v>10.14</v>
      </c>
    </row>
    <row r="6045" spans="1:7">
      <c r="A6045" s="218" t="s">
        <v>9901</v>
      </c>
      <c r="B6045" s="218" t="s">
        <v>9902</v>
      </c>
      <c r="C6045" s="218"/>
      <c r="D6045" s="218"/>
      <c r="E6045" s="218" t="s">
        <v>173</v>
      </c>
      <c r="F6045" s="306">
        <f t="shared" si="94"/>
        <v>324.85720800000001</v>
      </c>
      <c r="G6045" s="269">
        <v>10.14</v>
      </c>
    </row>
    <row r="6046" spans="1:7">
      <c r="A6046" s="218" t="s">
        <v>9903</v>
      </c>
      <c r="B6046" s="218" t="s">
        <v>9904</v>
      </c>
      <c r="C6046" s="218"/>
      <c r="D6046" s="218"/>
      <c r="E6046" s="218" t="s">
        <v>173</v>
      </c>
      <c r="F6046" s="306">
        <f t="shared" si="94"/>
        <v>308.19786399999998</v>
      </c>
      <c r="G6046" s="269">
        <v>9.6199999999999992</v>
      </c>
    </row>
    <row r="6047" spans="1:7">
      <c r="A6047" s="218" t="s">
        <v>9905</v>
      </c>
      <c r="B6047" s="218" t="s">
        <v>9906</v>
      </c>
      <c r="C6047" s="218"/>
      <c r="D6047" s="218"/>
      <c r="E6047" s="218" t="s">
        <v>173</v>
      </c>
      <c r="F6047" s="306">
        <f t="shared" si="94"/>
        <v>3369.9930679999998</v>
      </c>
      <c r="G6047" s="269">
        <v>105.19</v>
      </c>
    </row>
    <row r="6048" spans="1:7">
      <c r="A6048" s="218" t="s">
        <v>9907</v>
      </c>
      <c r="B6048" s="218" t="s">
        <v>9908</v>
      </c>
      <c r="C6048" s="218"/>
      <c r="D6048" s="218"/>
      <c r="E6048" s="218" t="s">
        <v>173</v>
      </c>
      <c r="F6048" s="306">
        <f t="shared" si="94"/>
        <v>308.19786399999998</v>
      </c>
      <c r="G6048" s="269">
        <v>9.6199999999999992</v>
      </c>
    </row>
    <row r="6049" spans="1:7">
      <c r="A6049" s="218" t="s">
        <v>9909</v>
      </c>
      <c r="B6049" s="218" t="s">
        <v>9910</v>
      </c>
      <c r="C6049" s="218"/>
      <c r="D6049" s="218"/>
      <c r="E6049" s="218" t="s">
        <v>173</v>
      </c>
      <c r="F6049" s="306">
        <f t="shared" si="94"/>
        <v>308.19786399999998</v>
      </c>
      <c r="G6049" s="269">
        <v>9.6199999999999992</v>
      </c>
    </row>
    <row r="6050" spans="1:7">
      <c r="A6050" s="218" t="s">
        <v>9911</v>
      </c>
      <c r="B6050" s="218" t="s">
        <v>9912</v>
      </c>
      <c r="C6050" s="218"/>
      <c r="D6050" s="218"/>
      <c r="E6050" s="218" t="s">
        <v>173</v>
      </c>
      <c r="F6050" s="306">
        <f t="shared" si="94"/>
        <v>308.19786399999998</v>
      </c>
      <c r="G6050" s="269">
        <v>9.6199999999999992</v>
      </c>
    </row>
    <row r="6051" spans="1:7">
      <c r="A6051" s="218" t="s">
        <v>9913</v>
      </c>
      <c r="B6051" s="218" t="s">
        <v>9914</v>
      </c>
      <c r="C6051" s="218"/>
      <c r="D6051" s="218"/>
      <c r="E6051" s="218" t="s">
        <v>173</v>
      </c>
      <c r="F6051" s="306">
        <f t="shared" si="94"/>
        <v>308.19786399999998</v>
      </c>
      <c r="G6051" s="269">
        <v>9.6199999999999992</v>
      </c>
    </row>
    <row r="6052" spans="1:7">
      <c r="A6052" s="218" t="s">
        <v>9915</v>
      </c>
      <c r="B6052" s="218" t="s">
        <v>9916</v>
      </c>
      <c r="C6052" s="218"/>
      <c r="D6052" s="218"/>
      <c r="E6052" s="218" t="s">
        <v>173</v>
      </c>
      <c r="F6052" s="306">
        <f t="shared" si="94"/>
        <v>2301.2320759999998</v>
      </c>
      <c r="G6052" s="269">
        <v>71.83</v>
      </c>
    </row>
    <row r="6053" spans="1:7">
      <c r="A6053" s="218" t="s">
        <v>9917</v>
      </c>
      <c r="B6053" s="218" t="s">
        <v>9918</v>
      </c>
      <c r="C6053" s="218"/>
      <c r="D6053" s="218"/>
      <c r="E6053" s="218" t="s">
        <v>173</v>
      </c>
      <c r="F6053" s="306">
        <f t="shared" si="94"/>
        <v>3396.9043160000001</v>
      </c>
      <c r="G6053" s="269">
        <v>106.03</v>
      </c>
    </row>
    <row r="6054" spans="1:7">
      <c r="A6054" s="218" t="s">
        <v>9919</v>
      </c>
      <c r="B6054" s="218" t="s">
        <v>9920</v>
      </c>
      <c r="C6054" s="218"/>
      <c r="D6054" s="218"/>
      <c r="E6054" s="218" t="s">
        <v>173</v>
      </c>
      <c r="F6054" s="306">
        <f t="shared" si="94"/>
        <v>78.170767999999995</v>
      </c>
      <c r="G6054" s="269">
        <v>2.44</v>
      </c>
    </row>
    <row r="6055" spans="1:7">
      <c r="A6055" s="218" t="s">
        <v>9921</v>
      </c>
      <c r="B6055" s="218" t="s">
        <v>9922</v>
      </c>
      <c r="C6055" s="218"/>
      <c r="D6055" s="218"/>
      <c r="E6055" s="218" t="s">
        <v>173</v>
      </c>
      <c r="F6055" s="306">
        <f t="shared" si="94"/>
        <v>241.88085999999998</v>
      </c>
      <c r="G6055" s="269">
        <v>7.55</v>
      </c>
    </row>
    <row r="6056" spans="1:7">
      <c r="A6056" s="218" t="s">
        <v>9923</v>
      </c>
      <c r="B6056" s="218" t="s">
        <v>9924</v>
      </c>
      <c r="C6056" s="218"/>
      <c r="D6056" s="218"/>
      <c r="E6056" s="218" t="s">
        <v>173</v>
      </c>
      <c r="F6056" s="306">
        <f t="shared" si="94"/>
        <v>234.83267599999999</v>
      </c>
      <c r="G6056" s="269">
        <v>7.33</v>
      </c>
    </row>
    <row r="6057" spans="1:7">
      <c r="A6057" s="218" t="s">
        <v>9925</v>
      </c>
      <c r="B6057" s="218" t="s">
        <v>9926</v>
      </c>
      <c r="C6057" s="218"/>
      <c r="D6057" s="218"/>
      <c r="E6057" s="218" t="s">
        <v>173</v>
      </c>
      <c r="F6057" s="306">
        <f t="shared" si="94"/>
        <v>449.48191599999996</v>
      </c>
      <c r="G6057" s="269">
        <v>14.03</v>
      </c>
    </row>
    <row r="6058" spans="1:7">
      <c r="A6058" s="218" t="s">
        <v>9927</v>
      </c>
      <c r="B6058" s="218" t="s">
        <v>9928</v>
      </c>
      <c r="C6058" s="218"/>
      <c r="D6058" s="218"/>
      <c r="E6058" s="218" t="s">
        <v>173</v>
      </c>
      <c r="F6058" s="306">
        <f t="shared" si="94"/>
        <v>1893.0781480000001</v>
      </c>
      <c r="G6058" s="269">
        <v>59.09</v>
      </c>
    </row>
    <row r="6059" spans="1:7">
      <c r="A6059" s="218" t="s">
        <v>9929</v>
      </c>
      <c r="B6059" s="218" t="s">
        <v>9930</v>
      </c>
      <c r="C6059" s="218"/>
      <c r="D6059" s="218"/>
      <c r="E6059" s="218" t="s">
        <v>173</v>
      </c>
      <c r="F6059" s="306">
        <f t="shared" si="94"/>
        <v>1898.5244719999998</v>
      </c>
      <c r="G6059" s="269">
        <v>59.26</v>
      </c>
    </row>
    <row r="6060" spans="1:7">
      <c r="A6060" s="218" t="s">
        <v>9931</v>
      </c>
      <c r="B6060" s="218" t="s">
        <v>9932</v>
      </c>
      <c r="C6060" s="218"/>
      <c r="D6060" s="218"/>
      <c r="E6060" s="218" t="s">
        <v>173</v>
      </c>
      <c r="F6060" s="306">
        <f t="shared" si="94"/>
        <v>199.912128</v>
      </c>
      <c r="G6060" s="269">
        <v>6.24</v>
      </c>
    </row>
    <row r="6061" spans="1:7">
      <c r="A6061" s="218" t="s">
        <v>9933</v>
      </c>
      <c r="B6061" s="218" t="s">
        <v>9934</v>
      </c>
      <c r="C6061" s="218"/>
      <c r="D6061" s="218"/>
      <c r="E6061" s="218" t="s">
        <v>173</v>
      </c>
      <c r="F6061" s="306">
        <f t="shared" si="94"/>
        <v>302.75153999999998</v>
      </c>
      <c r="G6061" s="269">
        <v>9.4499999999999993</v>
      </c>
    </row>
    <row r="6062" spans="1:7">
      <c r="A6062" s="218" t="s">
        <v>9935</v>
      </c>
      <c r="B6062" s="218" t="s">
        <v>9936</v>
      </c>
      <c r="C6062" s="218"/>
      <c r="D6062" s="218"/>
      <c r="E6062" s="218" t="s">
        <v>173</v>
      </c>
      <c r="F6062" s="306">
        <f t="shared" si="94"/>
        <v>199.912128</v>
      </c>
      <c r="G6062" s="269">
        <v>6.24</v>
      </c>
    </row>
    <row r="6063" spans="1:7">
      <c r="A6063" s="218" t="s">
        <v>9937</v>
      </c>
      <c r="B6063" s="218" t="s">
        <v>9938</v>
      </c>
      <c r="C6063" s="218"/>
      <c r="D6063" s="218"/>
      <c r="E6063" s="218" t="s">
        <v>173</v>
      </c>
      <c r="F6063" s="306">
        <f t="shared" si="94"/>
        <v>199.912128</v>
      </c>
      <c r="G6063" s="269">
        <v>6.24</v>
      </c>
    </row>
    <row r="6064" spans="1:7">
      <c r="A6064" s="218" t="s">
        <v>9939</v>
      </c>
      <c r="B6064" s="218" t="s">
        <v>9940</v>
      </c>
      <c r="C6064" s="218"/>
      <c r="D6064" s="218"/>
      <c r="E6064" s="218" t="s">
        <v>173</v>
      </c>
      <c r="F6064" s="306">
        <f t="shared" si="94"/>
        <v>199.912128</v>
      </c>
      <c r="G6064" s="269">
        <v>6.24</v>
      </c>
    </row>
    <row r="6065" spans="1:7">
      <c r="A6065" s="218" t="s">
        <v>9941</v>
      </c>
      <c r="B6065" s="218" t="s">
        <v>9942</v>
      </c>
      <c r="C6065" s="218"/>
      <c r="D6065" s="218"/>
      <c r="E6065" s="218" t="s">
        <v>173</v>
      </c>
      <c r="F6065" s="306">
        <f t="shared" si="94"/>
        <v>199.912128</v>
      </c>
      <c r="G6065" s="269">
        <v>6.24</v>
      </c>
    </row>
    <row r="6066" spans="1:7">
      <c r="A6066" s="218" t="s">
        <v>9943</v>
      </c>
      <c r="B6066" s="218" t="s">
        <v>9944</v>
      </c>
      <c r="C6066" s="218"/>
      <c r="D6066" s="218"/>
      <c r="E6066" s="218" t="s">
        <v>173</v>
      </c>
      <c r="F6066" s="306">
        <f t="shared" si="94"/>
        <v>199.912128</v>
      </c>
      <c r="G6066" s="269">
        <v>6.24</v>
      </c>
    </row>
    <row r="6067" spans="1:7">
      <c r="A6067" s="218" t="s">
        <v>9945</v>
      </c>
      <c r="B6067" s="218" t="s">
        <v>9946</v>
      </c>
      <c r="C6067" s="218"/>
      <c r="D6067" s="218"/>
      <c r="E6067" s="218" t="s">
        <v>173</v>
      </c>
      <c r="F6067" s="306">
        <f t="shared" si="94"/>
        <v>199.912128</v>
      </c>
      <c r="G6067" s="269">
        <v>6.24</v>
      </c>
    </row>
    <row r="6068" spans="1:7">
      <c r="A6068" s="218" t="s">
        <v>9947</v>
      </c>
      <c r="B6068" s="218" t="s">
        <v>9948</v>
      </c>
      <c r="C6068" s="218"/>
      <c r="D6068" s="218"/>
      <c r="E6068" s="218" t="s">
        <v>173</v>
      </c>
      <c r="F6068" s="306">
        <f t="shared" si="94"/>
        <v>199.912128</v>
      </c>
      <c r="G6068" s="269">
        <v>6.24</v>
      </c>
    </row>
    <row r="6069" spans="1:7">
      <c r="A6069" s="218" t="s">
        <v>9949</v>
      </c>
      <c r="B6069" s="218" t="s">
        <v>9950</v>
      </c>
      <c r="C6069" s="218"/>
      <c r="D6069" s="218"/>
      <c r="E6069" s="218" t="s">
        <v>173</v>
      </c>
      <c r="F6069" s="306">
        <f t="shared" si="94"/>
        <v>199.912128</v>
      </c>
      <c r="G6069" s="269">
        <v>6.24</v>
      </c>
    </row>
    <row r="6070" spans="1:7">
      <c r="A6070" s="218" t="s">
        <v>9951</v>
      </c>
      <c r="B6070" s="218" t="s">
        <v>9952</v>
      </c>
      <c r="C6070" s="218"/>
      <c r="D6070" s="218"/>
      <c r="E6070" s="218" t="s">
        <v>173</v>
      </c>
      <c r="F6070" s="306">
        <f t="shared" si="94"/>
        <v>216.57147199999997</v>
      </c>
      <c r="G6070" s="269">
        <v>6.76</v>
      </c>
    </row>
    <row r="6071" spans="1:7">
      <c r="A6071" s="218" t="s">
        <v>9953</v>
      </c>
      <c r="B6071" s="218" t="s">
        <v>9954</v>
      </c>
      <c r="C6071" s="218"/>
      <c r="D6071" s="218"/>
      <c r="E6071" s="218" t="s">
        <v>173</v>
      </c>
      <c r="F6071" s="306">
        <f t="shared" si="94"/>
        <v>661.24780799999996</v>
      </c>
      <c r="G6071" s="269">
        <v>20.64</v>
      </c>
    </row>
    <row r="6072" spans="1:7">
      <c r="A6072" s="218" t="s">
        <v>9955</v>
      </c>
      <c r="B6072" s="218" t="s">
        <v>9956</v>
      </c>
      <c r="C6072" s="218"/>
      <c r="D6072" s="218"/>
      <c r="E6072" s="218" t="s">
        <v>173</v>
      </c>
      <c r="F6072" s="306">
        <f t="shared" si="94"/>
        <v>199.912128</v>
      </c>
      <c r="G6072" s="269">
        <v>6.24</v>
      </c>
    </row>
    <row r="6073" spans="1:7">
      <c r="A6073" s="218" t="s">
        <v>9957</v>
      </c>
      <c r="B6073" s="218" t="s">
        <v>9958</v>
      </c>
      <c r="C6073" s="218"/>
      <c r="D6073" s="218"/>
      <c r="E6073" s="218" t="s">
        <v>173</v>
      </c>
      <c r="F6073" s="306">
        <f t="shared" si="94"/>
        <v>3448.1638359999997</v>
      </c>
      <c r="G6073" s="269">
        <v>107.63</v>
      </c>
    </row>
    <row r="6074" spans="1:7">
      <c r="A6074" s="218" t="s">
        <v>9959</v>
      </c>
      <c r="B6074" s="218" t="s">
        <v>9960</v>
      </c>
      <c r="C6074" s="218"/>
      <c r="D6074" s="218"/>
      <c r="E6074" s="218" t="s">
        <v>173</v>
      </c>
      <c r="F6074" s="306">
        <f t="shared" si="94"/>
        <v>3567.6625919999997</v>
      </c>
      <c r="G6074" s="269">
        <v>111.36</v>
      </c>
    </row>
    <row r="6075" spans="1:7">
      <c r="A6075" s="218" t="s">
        <v>9961</v>
      </c>
      <c r="B6075" s="218" t="s">
        <v>9962</v>
      </c>
      <c r="C6075" s="218"/>
      <c r="D6075" s="218"/>
      <c r="E6075" s="218" t="s">
        <v>173</v>
      </c>
      <c r="F6075" s="306">
        <f t="shared" si="94"/>
        <v>4719.3999320000003</v>
      </c>
      <c r="G6075" s="269">
        <v>147.31</v>
      </c>
    </row>
    <row r="6076" spans="1:7">
      <c r="A6076" s="218" t="s">
        <v>9963</v>
      </c>
      <c r="B6076" s="218" t="s">
        <v>9964</v>
      </c>
      <c r="C6076" s="218"/>
      <c r="D6076" s="218"/>
      <c r="E6076" s="218" t="s">
        <v>175</v>
      </c>
      <c r="F6076" s="306">
        <f t="shared" si="94"/>
        <v>588.52336400000002</v>
      </c>
      <c r="G6076" s="269">
        <v>18.37</v>
      </c>
    </row>
    <row r="6077" spans="1:7">
      <c r="A6077" s="218" t="s">
        <v>9965</v>
      </c>
      <c r="B6077" s="218" t="s">
        <v>9966</v>
      </c>
      <c r="C6077" s="218"/>
      <c r="D6077" s="218"/>
      <c r="E6077" s="218" t="s">
        <v>175</v>
      </c>
      <c r="F6077" s="306">
        <f t="shared" si="94"/>
        <v>588.52336400000002</v>
      </c>
      <c r="G6077" s="269">
        <v>18.37</v>
      </c>
    </row>
    <row r="6078" spans="1:7">
      <c r="A6078" s="218" t="s">
        <v>9967</v>
      </c>
      <c r="B6078" s="218" t="s">
        <v>9968</v>
      </c>
      <c r="C6078" s="218"/>
      <c r="D6078" s="218"/>
      <c r="E6078" s="218" t="s">
        <v>175</v>
      </c>
      <c r="F6078" s="306">
        <f t="shared" si="94"/>
        <v>1238.878524</v>
      </c>
      <c r="G6078" s="269">
        <v>38.67</v>
      </c>
    </row>
    <row r="6079" spans="1:7">
      <c r="A6079" s="218" t="s">
        <v>9969</v>
      </c>
      <c r="B6079" s="218" t="s">
        <v>9970</v>
      </c>
      <c r="C6079" s="218"/>
      <c r="D6079" s="218"/>
      <c r="E6079" s="218" t="s">
        <v>175</v>
      </c>
      <c r="F6079" s="306">
        <f t="shared" si="94"/>
        <v>1238.878524</v>
      </c>
      <c r="G6079" s="269">
        <v>38.67</v>
      </c>
    </row>
    <row r="6080" spans="1:7">
      <c r="A6080" s="218" t="s">
        <v>9971</v>
      </c>
      <c r="B6080" s="218" t="s">
        <v>9972</v>
      </c>
      <c r="C6080" s="218"/>
      <c r="D6080" s="218"/>
      <c r="E6080" s="218" t="s">
        <v>175</v>
      </c>
      <c r="F6080" s="306">
        <f t="shared" si="94"/>
        <v>966.24195199999997</v>
      </c>
      <c r="G6080" s="269">
        <v>30.16</v>
      </c>
    </row>
    <row r="6081" spans="1:7">
      <c r="A6081" s="218" t="s">
        <v>9973</v>
      </c>
      <c r="B6081" s="218" t="s">
        <v>9974</v>
      </c>
      <c r="C6081" s="218"/>
      <c r="D6081" s="218"/>
      <c r="E6081" s="218" t="s">
        <v>175</v>
      </c>
      <c r="F6081" s="306">
        <f t="shared" si="94"/>
        <v>966.24195199999997</v>
      </c>
      <c r="G6081" s="269">
        <v>30.16</v>
      </c>
    </row>
    <row r="6082" spans="1:7">
      <c r="A6082" s="218" t="s">
        <v>9975</v>
      </c>
      <c r="B6082" s="218" t="s">
        <v>9976</v>
      </c>
      <c r="C6082" s="218"/>
      <c r="D6082" s="218"/>
      <c r="E6082" s="218" t="s">
        <v>175</v>
      </c>
      <c r="F6082" s="306">
        <f t="shared" si="94"/>
        <v>1717.1939199999999</v>
      </c>
      <c r="G6082" s="269">
        <v>53.6</v>
      </c>
    </row>
    <row r="6083" spans="1:7">
      <c r="A6083" s="218" t="s">
        <v>9977</v>
      </c>
      <c r="B6083" s="218" t="s">
        <v>9978</v>
      </c>
      <c r="C6083" s="218"/>
      <c r="D6083" s="218"/>
      <c r="E6083" s="218" t="s">
        <v>175</v>
      </c>
      <c r="F6083" s="306">
        <f t="shared" si="94"/>
        <v>1717.1939199999999</v>
      </c>
      <c r="G6083" s="269">
        <v>53.6</v>
      </c>
    </row>
    <row r="6084" spans="1:7">
      <c r="A6084" s="218" t="s">
        <v>9979</v>
      </c>
      <c r="B6084" s="218" t="s">
        <v>9980</v>
      </c>
      <c r="C6084" s="218"/>
      <c r="D6084" s="218"/>
      <c r="E6084" s="218" t="s">
        <v>175</v>
      </c>
      <c r="F6084" s="306">
        <f t="shared" si="94"/>
        <v>1078.692524</v>
      </c>
      <c r="G6084" s="269">
        <v>33.67</v>
      </c>
    </row>
    <row r="6085" spans="1:7">
      <c r="A6085" s="218" t="s">
        <v>9981</v>
      </c>
      <c r="B6085" s="218" t="s">
        <v>9982</v>
      </c>
      <c r="C6085" s="218"/>
      <c r="D6085" s="218"/>
      <c r="E6085" s="218" t="s">
        <v>175</v>
      </c>
      <c r="F6085" s="306">
        <f t="shared" si="94"/>
        <v>1324.417848</v>
      </c>
      <c r="G6085" s="269">
        <v>41.34</v>
      </c>
    </row>
    <row r="6086" spans="1:7">
      <c r="A6086" s="218" t="s">
        <v>9983</v>
      </c>
      <c r="B6086" s="218" t="s">
        <v>9984</v>
      </c>
      <c r="C6086" s="218"/>
      <c r="D6086" s="218"/>
      <c r="E6086" s="218" t="s">
        <v>175</v>
      </c>
      <c r="F6086" s="306">
        <f t="shared" si="94"/>
        <v>1324.417848</v>
      </c>
      <c r="G6086" s="269">
        <v>41.34</v>
      </c>
    </row>
    <row r="6087" spans="1:7">
      <c r="A6087" s="218" t="s">
        <v>9985</v>
      </c>
      <c r="B6087" s="218" t="s">
        <v>9986</v>
      </c>
      <c r="C6087" s="218"/>
      <c r="D6087" s="218"/>
      <c r="E6087" s="218" t="s">
        <v>173</v>
      </c>
      <c r="F6087" s="306">
        <f t="shared" ref="F6087:F6150" si="95">G6087*$G$2</f>
        <v>457.81158799999997</v>
      </c>
      <c r="G6087" s="269">
        <v>14.29</v>
      </c>
    </row>
    <row r="6088" spans="1:7">
      <c r="A6088" s="218" t="s">
        <v>9987</v>
      </c>
      <c r="B6088" s="218" t="s">
        <v>9988</v>
      </c>
      <c r="C6088" s="218"/>
      <c r="D6088" s="218"/>
      <c r="E6088" s="218" t="s">
        <v>173</v>
      </c>
      <c r="F6088" s="306">
        <f t="shared" si="95"/>
        <v>34.279803999999999</v>
      </c>
      <c r="G6088" s="269">
        <v>1.07</v>
      </c>
    </row>
    <row r="6089" spans="1:7">
      <c r="A6089" s="218" t="s">
        <v>9989</v>
      </c>
      <c r="B6089" s="218" t="s">
        <v>9990</v>
      </c>
      <c r="C6089" s="218"/>
      <c r="D6089" s="218"/>
      <c r="E6089" s="218" t="s">
        <v>173</v>
      </c>
      <c r="F6089" s="306">
        <f t="shared" si="95"/>
        <v>47.735427999999999</v>
      </c>
      <c r="G6089" s="269">
        <v>1.49</v>
      </c>
    </row>
    <row r="6090" spans="1:7">
      <c r="A6090" s="218" t="s">
        <v>9991</v>
      </c>
      <c r="B6090" s="218" t="s">
        <v>9992</v>
      </c>
      <c r="C6090" s="218"/>
      <c r="D6090" s="218"/>
      <c r="E6090" s="218" t="s">
        <v>173</v>
      </c>
      <c r="F6090" s="306">
        <f t="shared" si="95"/>
        <v>60.550307999999994</v>
      </c>
      <c r="G6090" s="269">
        <v>1.89</v>
      </c>
    </row>
    <row r="6091" spans="1:7">
      <c r="A6091" s="218" t="s">
        <v>9993</v>
      </c>
      <c r="B6091" s="218" t="s">
        <v>9994</v>
      </c>
      <c r="C6091" s="218"/>
      <c r="D6091" s="218"/>
      <c r="E6091" s="218" t="s">
        <v>173</v>
      </c>
      <c r="F6091" s="306">
        <f t="shared" si="95"/>
        <v>45.813195999999998</v>
      </c>
      <c r="G6091" s="269">
        <v>1.43</v>
      </c>
    </row>
    <row r="6092" spans="1:7">
      <c r="A6092" s="218" t="s">
        <v>9995</v>
      </c>
      <c r="B6092" s="218" t="s">
        <v>9996</v>
      </c>
      <c r="C6092" s="218"/>
      <c r="D6092" s="218"/>
      <c r="E6092" s="218" t="s">
        <v>173</v>
      </c>
      <c r="F6092" s="306">
        <f t="shared" si="95"/>
        <v>796.76516400000003</v>
      </c>
      <c r="G6092" s="269">
        <v>24.87</v>
      </c>
    </row>
    <row r="6093" spans="1:7">
      <c r="A6093" s="218" t="s">
        <v>9997</v>
      </c>
      <c r="B6093" s="218" t="s">
        <v>9998</v>
      </c>
      <c r="C6093" s="218"/>
      <c r="D6093" s="218"/>
      <c r="E6093" s="218" t="s">
        <v>173</v>
      </c>
      <c r="F6093" s="306">
        <f t="shared" si="95"/>
        <v>796.76516400000003</v>
      </c>
      <c r="G6093" s="269">
        <v>24.87</v>
      </c>
    </row>
    <row r="6094" spans="1:7">
      <c r="A6094" s="218" t="s">
        <v>9999</v>
      </c>
      <c r="B6094" s="218" t="s">
        <v>10000</v>
      </c>
      <c r="C6094" s="218"/>
      <c r="D6094" s="218"/>
      <c r="E6094" s="218" t="s">
        <v>173</v>
      </c>
      <c r="F6094" s="306">
        <f t="shared" si="95"/>
        <v>796.76516400000003</v>
      </c>
      <c r="G6094" s="269">
        <v>24.87</v>
      </c>
    </row>
    <row r="6095" spans="1:7">
      <c r="A6095" s="218" t="s">
        <v>10001</v>
      </c>
      <c r="B6095" s="218" t="s">
        <v>10002</v>
      </c>
      <c r="C6095" s="218"/>
      <c r="D6095" s="218"/>
      <c r="E6095" s="218" t="s">
        <v>173</v>
      </c>
      <c r="F6095" s="306">
        <f t="shared" si="95"/>
        <v>796.76516400000003</v>
      </c>
      <c r="G6095" s="269">
        <v>24.87</v>
      </c>
    </row>
    <row r="6096" spans="1:7">
      <c r="A6096" s="218" t="s">
        <v>10003</v>
      </c>
      <c r="B6096" s="218" t="s">
        <v>10004</v>
      </c>
      <c r="C6096" s="218"/>
      <c r="D6096" s="218"/>
      <c r="E6096" s="218" t="s">
        <v>173</v>
      </c>
      <c r="F6096" s="306">
        <f t="shared" si="95"/>
        <v>1290.7787879999998</v>
      </c>
      <c r="G6096" s="269">
        <v>40.29</v>
      </c>
    </row>
    <row r="6097" spans="1:7">
      <c r="A6097" s="218" t="s">
        <v>10005</v>
      </c>
      <c r="B6097" s="218" t="s">
        <v>10006</v>
      </c>
      <c r="C6097" s="218"/>
      <c r="D6097" s="218"/>
      <c r="E6097" s="218" t="s">
        <v>173</v>
      </c>
      <c r="F6097" s="306">
        <f t="shared" si="95"/>
        <v>1290.7787879999998</v>
      </c>
      <c r="G6097" s="269">
        <v>40.29</v>
      </c>
    </row>
    <row r="6098" spans="1:7">
      <c r="A6098" s="218" t="s">
        <v>10007</v>
      </c>
      <c r="B6098" s="218" t="s">
        <v>10008</v>
      </c>
      <c r="C6098" s="218"/>
      <c r="D6098" s="218"/>
      <c r="E6098" s="218" t="s">
        <v>173</v>
      </c>
      <c r="F6098" s="306">
        <f t="shared" si="95"/>
        <v>796.76516400000003</v>
      </c>
      <c r="G6098" s="269">
        <v>24.87</v>
      </c>
    </row>
    <row r="6099" spans="1:7">
      <c r="A6099" s="218" t="s">
        <v>10009</v>
      </c>
      <c r="B6099" s="218" t="s">
        <v>10010</v>
      </c>
      <c r="C6099" s="218"/>
      <c r="D6099" s="218"/>
      <c r="E6099" s="218" t="s">
        <v>173</v>
      </c>
      <c r="F6099" s="306">
        <f t="shared" si="95"/>
        <v>796.76516400000003</v>
      </c>
      <c r="G6099" s="269">
        <v>24.87</v>
      </c>
    </row>
    <row r="6100" spans="1:7">
      <c r="A6100" s="218" t="s">
        <v>10011</v>
      </c>
      <c r="B6100" s="218" t="s">
        <v>10012</v>
      </c>
      <c r="C6100" s="218"/>
      <c r="D6100" s="218"/>
      <c r="E6100" s="218" t="s">
        <v>173</v>
      </c>
      <c r="F6100" s="306">
        <f t="shared" si="95"/>
        <v>333.18687999999997</v>
      </c>
      <c r="G6100" s="269">
        <v>10.4</v>
      </c>
    </row>
    <row r="6101" spans="1:7">
      <c r="A6101" s="218" t="s">
        <v>10013</v>
      </c>
      <c r="B6101" s="218" t="s">
        <v>10014</v>
      </c>
      <c r="C6101" s="218"/>
      <c r="D6101" s="218"/>
      <c r="E6101" s="218" t="s">
        <v>173</v>
      </c>
      <c r="F6101" s="306">
        <f t="shared" si="95"/>
        <v>333.18687999999997</v>
      </c>
      <c r="G6101" s="269">
        <v>10.4</v>
      </c>
    </row>
    <row r="6102" spans="1:7">
      <c r="A6102" s="218" t="s">
        <v>10015</v>
      </c>
      <c r="B6102" s="218" t="s">
        <v>10016</v>
      </c>
      <c r="C6102" s="218"/>
      <c r="D6102" s="218"/>
      <c r="E6102" s="218" t="s">
        <v>173</v>
      </c>
      <c r="F6102" s="306">
        <f t="shared" si="95"/>
        <v>6834.8162480000001</v>
      </c>
      <c r="G6102" s="269">
        <v>213.34</v>
      </c>
    </row>
    <row r="6103" spans="1:7">
      <c r="A6103" s="218" t="s">
        <v>10017</v>
      </c>
      <c r="B6103" s="218" t="s">
        <v>10018</v>
      </c>
      <c r="C6103" s="218"/>
      <c r="D6103" s="218"/>
      <c r="E6103" s="218" t="s">
        <v>173</v>
      </c>
      <c r="F6103" s="306">
        <f t="shared" si="95"/>
        <v>6834.8162480000001</v>
      </c>
      <c r="G6103" s="269">
        <v>213.34</v>
      </c>
    </row>
    <row r="6104" spans="1:7">
      <c r="A6104" s="218" t="s">
        <v>10019</v>
      </c>
      <c r="B6104" s="218" t="s">
        <v>10020</v>
      </c>
      <c r="C6104" s="218"/>
      <c r="D6104" s="218"/>
      <c r="E6104" s="218" t="s">
        <v>173</v>
      </c>
      <c r="F6104" s="306">
        <f t="shared" si="95"/>
        <v>4901.6916000000001</v>
      </c>
      <c r="G6104" s="269">
        <v>153</v>
      </c>
    </row>
    <row r="6105" spans="1:7">
      <c r="A6105" s="218" t="s">
        <v>10021</v>
      </c>
      <c r="B6105" s="218" t="s">
        <v>10022</v>
      </c>
      <c r="C6105" s="218"/>
      <c r="D6105" s="218"/>
      <c r="E6105" s="218" t="s">
        <v>173</v>
      </c>
      <c r="F6105" s="306">
        <f t="shared" si="95"/>
        <v>4901.6916000000001</v>
      </c>
      <c r="G6105" s="269">
        <v>153</v>
      </c>
    </row>
    <row r="6106" spans="1:7">
      <c r="A6106" s="218" t="s">
        <v>10023</v>
      </c>
      <c r="B6106" s="218" t="s">
        <v>10024</v>
      </c>
      <c r="C6106" s="218"/>
      <c r="D6106" s="218"/>
      <c r="E6106" s="218" t="s">
        <v>173</v>
      </c>
      <c r="F6106" s="306">
        <f t="shared" si="95"/>
        <v>12.174135999999999</v>
      </c>
      <c r="G6106" s="269">
        <v>0.38</v>
      </c>
    </row>
    <row r="6107" spans="1:7">
      <c r="A6107" s="218" t="s">
        <v>10025</v>
      </c>
      <c r="B6107" s="218" t="s">
        <v>10026</v>
      </c>
      <c r="C6107" s="218"/>
      <c r="D6107" s="218"/>
      <c r="E6107" s="218" t="s">
        <v>173</v>
      </c>
      <c r="F6107" s="306">
        <f t="shared" si="95"/>
        <v>24.348271999999998</v>
      </c>
      <c r="G6107" s="269">
        <v>0.76</v>
      </c>
    </row>
    <row r="6108" spans="1:7">
      <c r="A6108" s="218" t="s">
        <v>10027</v>
      </c>
      <c r="B6108" s="218" t="s">
        <v>10028</v>
      </c>
      <c r="C6108" s="218"/>
      <c r="D6108" s="218"/>
      <c r="E6108" s="218" t="s">
        <v>173</v>
      </c>
      <c r="F6108" s="306">
        <f t="shared" si="95"/>
        <v>14.416739999999999</v>
      </c>
      <c r="G6108" s="269">
        <v>0.45</v>
      </c>
    </row>
    <row r="6109" spans="1:7">
      <c r="A6109" s="218" t="s">
        <v>10029</v>
      </c>
      <c r="B6109" s="218" t="s">
        <v>10030</v>
      </c>
      <c r="C6109" s="218"/>
      <c r="D6109" s="218"/>
      <c r="E6109" s="218" t="s">
        <v>173</v>
      </c>
      <c r="F6109" s="306">
        <f t="shared" si="95"/>
        <v>14.416739999999999</v>
      </c>
      <c r="G6109" s="269">
        <v>0.45</v>
      </c>
    </row>
    <row r="6110" spans="1:7">
      <c r="A6110" s="218" t="s">
        <v>10031</v>
      </c>
      <c r="B6110" s="218" t="s">
        <v>10032</v>
      </c>
      <c r="C6110" s="218"/>
      <c r="D6110" s="218"/>
      <c r="E6110" s="218" t="s">
        <v>173</v>
      </c>
      <c r="F6110" s="306">
        <f t="shared" si="95"/>
        <v>5.4463239999999997</v>
      </c>
      <c r="G6110" s="269">
        <v>0.17</v>
      </c>
    </row>
    <row r="6111" spans="1:7">
      <c r="A6111" s="218" t="s">
        <v>10033</v>
      </c>
      <c r="B6111" s="218" t="s">
        <v>10034</v>
      </c>
      <c r="C6111" s="218"/>
      <c r="D6111" s="218"/>
      <c r="E6111" s="218" t="s">
        <v>173</v>
      </c>
      <c r="F6111" s="306">
        <f t="shared" si="95"/>
        <v>5.4463239999999997</v>
      </c>
      <c r="G6111" s="269">
        <v>0.17</v>
      </c>
    </row>
    <row r="6112" spans="1:7">
      <c r="A6112" s="218" t="s">
        <v>10035</v>
      </c>
      <c r="B6112" s="218" t="s">
        <v>10036</v>
      </c>
      <c r="C6112" s="218"/>
      <c r="D6112" s="218"/>
      <c r="E6112" s="218" t="s">
        <v>173</v>
      </c>
      <c r="F6112" s="306">
        <f t="shared" si="95"/>
        <v>10.251904</v>
      </c>
      <c r="G6112" s="269">
        <v>0.32</v>
      </c>
    </row>
    <row r="6113" spans="1:7">
      <c r="A6113" s="218" t="s">
        <v>10037</v>
      </c>
      <c r="B6113" s="218" t="s">
        <v>10038</v>
      </c>
      <c r="C6113" s="218"/>
      <c r="D6113" s="218"/>
      <c r="E6113" s="218" t="s">
        <v>173</v>
      </c>
      <c r="F6113" s="306">
        <f t="shared" si="95"/>
        <v>10.251904</v>
      </c>
      <c r="G6113" s="269">
        <v>0.32</v>
      </c>
    </row>
    <row r="6114" spans="1:7">
      <c r="A6114" s="218" t="s">
        <v>10039</v>
      </c>
      <c r="B6114" s="218" t="s">
        <v>10040</v>
      </c>
      <c r="C6114" s="218"/>
      <c r="D6114" s="218"/>
      <c r="E6114" s="218" t="s">
        <v>173</v>
      </c>
      <c r="F6114" s="306">
        <f t="shared" si="95"/>
        <v>10.251904</v>
      </c>
      <c r="G6114" s="269">
        <v>0.32</v>
      </c>
    </row>
    <row r="6115" spans="1:7">
      <c r="A6115" s="218" t="s">
        <v>10041</v>
      </c>
      <c r="B6115" s="218" t="s">
        <v>10042</v>
      </c>
      <c r="C6115" s="218"/>
      <c r="D6115" s="218"/>
      <c r="E6115" s="218" t="s">
        <v>173</v>
      </c>
      <c r="F6115" s="306">
        <f t="shared" si="95"/>
        <v>752874.2</v>
      </c>
      <c r="G6115" s="269">
        <v>23500</v>
      </c>
    </row>
    <row r="6116" spans="1:7">
      <c r="A6116" s="218" t="s">
        <v>10043</v>
      </c>
      <c r="B6116" s="218" t="s">
        <v>10044</v>
      </c>
      <c r="C6116" s="218"/>
      <c r="D6116" s="218"/>
      <c r="E6116" s="218" t="s">
        <v>173</v>
      </c>
      <c r="F6116" s="306">
        <f t="shared" si="95"/>
        <v>919467.64</v>
      </c>
      <c r="G6116" s="269">
        <v>28700</v>
      </c>
    </row>
    <row r="6117" spans="1:7">
      <c r="A6117" s="218" t="s">
        <v>10045</v>
      </c>
      <c r="B6117" s="218" t="s">
        <v>10046</v>
      </c>
      <c r="C6117" s="218"/>
      <c r="D6117" s="218"/>
      <c r="E6117" s="218" t="s">
        <v>173</v>
      </c>
      <c r="F6117" s="306">
        <f t="shared" si="95"/>
        <v>1095672.24</v>
      </c>
      <c r="G6117" s="269">
        <v>34200</v>
      </c>
    </row>
    <row r="6118" spans="1:7">
      <c r="A6118" s="218" t="s">
        <v>10047</v>
      </c>
      <c r="B6118" s="218" t="s">
        <v>10048</v>
      </c>
      <c r="C6118" s="218"/>
      <c r="D6118" s="218"/>
      <c r="E6118" s="218" t="s">
        <v>173</v>
      </c>
      <c r="F6118" s="306">
        <f t="shared" si="95"/>
        <v>775299.919628</v>
      </c>
      <c r="G6118" s="269">
        <v>24199.99</v>
      </c>
    </row>
    <row r="6119" spans="1:7">
      <c r="A6119" s="218" t="s">
        <v>10049</v>
      </c>
      <c r="B6119" s="218" t="s">
        <v>10050</v>
      </c>
      <c r="C6119" s="218"/>
      <c r="D6119" s="218"/>
      <c r="E6119" s="218" t="s">
        <v>173</v>
      </c>
      <c r="F6119" s="306">
        <f t="shared" si="95"/>
        <v>938689.96</v>
      </c>
      <c r="G6119" s="269">
        <v>29300</v>
      </c>
    </row>
    <row r="6120" spans="1:7">
      <c r="A6120" s="218" t="s">
        <v>10051</v>
      </c>
      <c r="B6120" s="218" t="s">
        <v>10052</v>
      </c>
      <c r="C6120" s="218"/>
      <c r="D6120" s="218"/>
      <c r="E6120" s="218" t="s">
        <v>173</v>
      </c>
      <c r="F6120" s="306">
        <f t="shared" si="95"/>
        <v>1114894.8803719999</v>
      </c>
      <c r="G6120" s="269">
        <v>34800.01</v>
      </c>
    </row>
    <row r="6121" spans="1:7">
      <c r="A6121" s="218" t="s">
        <v>10053</v>
      </c>
      <c r="B6121" s="218" t="s">
        <v>10054</v>
      </c>
      <c r="C6121" s="218"/>
      <c r="D6121" s="218"/>
      <c r="E6121" s="218" t="s">
        <v>173</v>
      </c>
      <c r="F6121" s="306">
        <f t="shared" si="95"/>
        <v>794522.55999999994</v>
      </c>
      <c r="G6121" s="269">
        <v>24800</v>
      </c>
    </row>
    <row r="6122" spans="1:7">
      <c r="A6122" s="218" t="s">
        <v>10055</v>
      </c>
      <c r="B6122" s="218" t="s">
        <v>10056</v>
      </c>
      <c r="C6122" s="218"/>
      <c r="D6122" s="218"/>
      <c r="E6122" s="218" t="s">
        <v>173</v>
      </c>
      <c r="F6122" s="306">
        <f t="shared" si="95"/>
        <v>957912.27999999991</v>
      </c>
      <c r="G6122" s="269">
        <v>29900</v>
      </c>
    </row>
    <row r="6123" spans="1:7">
      <c r="A6123" s="218" t="s">
        <v>10057</v>
      </c>
      <c r="B6123" s="218" t="s">
        <v>10058</v>
      </c>
      <c r="C6123" s="218"/>
      <c r="D6123" s="218"/>
      <c r="E6123" s="218" t="s">
        <v>173</v>
      </c>
      <c r="F6123" s="306">
        <f t="shared" si="95"/>
        <v>1134116.8799999999</v>
      </c>
      <c r="G6123" s="269">
        <v>35400</v>
      </c>
    </row>
    <row r="6124" spans="1:7">
      <c r="A6124" s="218" t="s">
        <v>10059</v>
      </c>
      <c r="B6124" s="218" t="s">
        <v>10060</v>
      </c>
      <c r="C6124" s="218"/>
      <c r="D6124" s="218"/>
      <c r="E6124" s="218" t="s">
        <v>173</v>
      </c>
      <c r="F6124" s="306">
        <f t="shared" si="95"/>
        <v>893197.13599999994</v>
      </c>
      <c r="G6124" s="269">
        <v>27880</v>
      </c>
    </row>
    <row r="6125" spans="1:7">
      <c r="A6125" s="218" t="s">
        <v>10061</v>
      </c>
      <c r="B6125" s="218" t="s">
        <v>10062</v>
      </c>
      <c r="C6125" s="218"/>
      <c r="D6125" s="218"/>
      <c r="E6125" s="218" t="s">
        <v>173</v>
      </c>
      <c r="F6125" s="306">
        <f t="shared" si="95"/>
        <v>1082216.6159999999</v>
      </c>
      <c r="G6125" s="269">
        <v>33780</v>
      </c>
    </row>
    <row r="6126" spans="1:7">
      <c r="A6126" s="218" t="s">
        <v>10063</v>
      </c>
      <c r="B6126" s="218" t="s">
        <v>10064</v>
      </c>
      <c r="C6126" s="218"/>
      <c r="D6126" s="218"/>
      <c r="E6126" s="218" t="s">
        <v>173</v>
      </c>
      <c r="F6126" s="306">
        <f t="shared" si="95"/>
        <v>1271236.0959999999</v>
      </c>
      <c r="G6126" s="269">
        <v>39680</v>
      </c>
    </row>
    <row r="6127" spans="1:7">
      <c r="A6127" s="218" t="s">
        <v>10065</v>
      </c>
      <c r="B6127" s="218" t="s">
        <v>10066</v>
      </c>
      <c r="C6127" s="218"/>
      <c r="D6127" s="218"/>
      <c r="E6127" s="218" t="s">
        <v>173</v>
      </c>
      <c r="F6127" s="306">
        <f t="shared" si="95"/>
        <v>1347067.5076560001</v>
      </c>
      <c r="G6127" s="269">
        <v>42046.98</v>
      </c>
    </row>
    <row r="6128" spans="1:7">
      <c r="A6128" s="218" t="s">
        <v>10067</v>
      </c>
      <c r="B6128" s="218" t="s">
        <v>10068</v>
      </c>
      <c r="C6128" s="218"/>
      <c r="D6128" s="218"/>
      <c r="E6128" s="218" t="s">
        <v>173</v>
      </c>
      <c r="F6128" s="306">
        <f t="shared" si="95"/>
        <v>977379.04383600003</v>
      </c>
      <c r="G6128" s="269">
        <v>30507.63</v>
      </c>
    </row>
    <row r="6129" spans="1:7">
      <c r="A6129" s="218" t="s">
        <v>10069</v>
      </c>
      <c r="B6129" s="218" t="s">
        <v>10070</v>
      </c>
      <c r="C6129" s="218"/>
      <c r="D6129" s="218"/>
      <c r="E6129" s="218" t="s">
        <v>173</v>
      </c>
      <c r="F6129" s="306">
        <f t="shared" si="95"/>
        <v>5766696</v>
      </c>
      <c r="G6129" s="269">
        <v>180000</v>
      </c>
    </row>
    <row r="6130" spans="1:7">
      <c r="A6130" s="218" t="s">
        <v>10071</v>
      </c>
      <c r="B6130" s="218" t="s">
        <v>10072</v>
      </c>
      <c r="C6130" s="218"/>
      <c r="D6130" s="218"/>
      <c r="E6130" s="218" t="s">
        <v>173</v>
      </c>
      <c r="F6130" s="306">
        <f t="shared" si="95"/>
        <v>96111.599999999991</v>
      </c>
      <c r="G6130" s="269">
        <v>3000</v>
      </c>
    </row>
    <row r="6131" spans="1:7">
      <c r="A6131" s="218" t="s">
        <v>10073</v>
      </c>
      <c r="B6131" s="218" t="s">
        <v>10074</v>
      </c>
      <c r="C6131" s="218"/>
      <c r="D6131" s="218"/>
      <c r="E6131" s="218" t="s">
        <v>173</v>
      </c>
      <c r="F6131" s="306">
        <f t="shared" si="95"/>
        <v>67278.12</v>
      </c>
      <c r="G6131" s="269">
        <v>2100</v>
      </c>
    </row>
    <row r="6132" spans="1:7">
      <c r="A6132" s="218" t="s">
        <v>10075</v>
      </c>
      <c r="B6132" s="218" t="s">
        <v>10076</v>
      </c>
      <c r="C6132" s="218"/>
      <c r="D6132" s="218"/>
      <c r="E6132" s="218" t="s">
        <v>173</v>
      </c>
      <c r="F6132" s="306">
        <f t="shared" si="95"/>
        <v>44852.079999999994</v>
      </c>
      <c r="G6132" s="269">
        <v>1400</v>
      </c>
    </row>
    <row r="6133" spans="1:7">
      <c r="A6133" s="218" t="s">
        <v>10077</v>
      </c>
      <c r="B6133" s="218" t="s">
        <v>10078</v>
      </c>
      <c r="C6133" s="218"/>
      <c r="D6133" s="218"/>
      <c r="E6133" s="218" t="s">
        <v>173</v>
      </c>
      <c r="F6133" s="306">
        <f t="shared" si="95"/>
        <v>78491.14</v>
      </c>
      <c r="G6133" s="269">
        <v>2450</v>
      </c>
    </row>
    <row r="6134" spans="1:7">
      <c r="A6134" s="218" t="s">
        <v>10079</v>
      </c>
      <c r="B6134" s="218" t="s">
        <v>10080</v>
      </c>
      <c r="C6134" s="218"/>
      <c r="D6134" s="218"/>
      <c r="E6134" s="218" t="s">
        <v>173</v>
      </c>
      <c r="F6134" s="306">
        <f t="shared" si="95"/>
        <v>2329745.1839999999</v>
      </c>
      <c r="G6134" s="269">
        <v>72720</v>
      </c>
    </row>
    <row r="6135" spans="1:7">
      <c r="A6135" s="218" t="s">
        <v>10081</v>
      </c>
      <c r="B6135" s="218" t="s">
        <v>10082</v>
      </c>
      <c r="C6135" s="218"/>
      <c r="D6135" s="218"/>
      <c r="E6135" s="218" t="s">
        <v>173</v>
      </c>
      <c r="F6135" s="306">
        <f t="shared" si="95"/>
        <v>2556568.56</v>
      </c>
      <c r="G6135" s="269">
        <v>79800</v>
      </c>
    </row>
    <row r="6136" spans="1:7">
      <c r="A6136" s="218" t="s">
        <v>10083</v>
      </c>
      <c r="B6136" s="218" t="s">
        <v>10084</v>
      </c>
      <c r="C6136" s="218"/>
      <c r="D6136" s="218"/>
      <c r="E6136" s="218" t="s">
        <v>173</v>
      </c>
      <c r="F6136" s="306">
        <f t="shared" si="95"/>
        <v>2783391.9359999998</v>
      </c>
      <c r="G6136" s="269">
        <v>86880</v>
      </c>
    </row>
    <row r="6137" spans="1:7">
      <c r="A6137" s="218" t="s">
        <v>10085</v>
      </c>
      <c r="B6137" s="218" t="s">
        <v>10086</v>
      </c>
      <c r="C6137" s="218"/>
      <c r="D6137" s="218"/>
      <c r="E6137" s="218" t="s">
        <v>173</v>
      </c>
      <c r="F6137" s="306">
        <f t="shared" si="95"/>
        <v>3232553.1596280001</v>
      </c>
      <c r="G6137" s="269">
        <v>100899.99</v>
      </c>
    </row>
    <row r="6138" spans="1:7">
      <c r="A6138" s="218" t="s">
        <v>10087</v>
      </c>
      <c r="B6138" s="218" t="s">
        <v>10088</v>
      </c>
      <c r="C6138" s="218"/>
      <c r="D6138" s="218"/>
      <c r="E6138" s="218" t="s">
        <v>173</v>
      </c>
      <c r="F6138" s="306">
        <f t="shared" si="95"/>
        <v>2553364.84</v>
      </c>
      <c r="G6138" s="269">
        <v>79700</v>
      </c>
    </row>
    <row r="6139" spans="1:7">
      <c r="A6139" s="218" t="s">
        <v>10089</v>
      </c>
      <c r="B6139" s="218" t="s">
        <v>10090</v>
      </c>
      <c r="C6139" s="218"/>
      <c r="D6139" s="218"/>
      <c r="E6139" s="218" t="s">
        <v>173</v>
      </c>
      <c r="F6139" s="306">
        <f t="shared" si="95"/>
        <v>2779547.4720000001</v>
      </c>
      <c r="G6139" s="269">
        <v>86760</v>
      </c>
    </row>
    <row r="6140" spans="1:7">
      <c r="A6140" s="218" t="s">
        <v>10091</v>
      </c>
      <c r="B6140" s="218" t="s">
        <v>10092</v>
      </c>
      <c r="C6140" s="218"/>
      <c r="D6140" s="218"/>
      <c r="E6140" s="218" t="s">
        <v>173</v>
      </c>
      <c r="F6140" s="306">
        <f t="shared" si="95"/>
        <v>3006691.2199999997</v>
      </c>
      <c r="G6140" s="269">
        <v>93850</v>
      </c>
    </row>
    <row r="6141" spans="1:7">
      <c r="A6141" s="218" t="s">
        <v>10093</v>
      </c>
      <c r="B6141" s="218" t="s">
        <v>10094</v>
      </c>
      <c r="C6141" s="218"/>
      <c r="D6141" s="218"/>
      <c r="E6141" s="218" t="s">
        <v>173</v>
      </c>
      <c r="F6141" s="306">
        <f t="shared" si="95"/>
        <v>3460017.5999999996</v>
      </c>
      <c r="G6141" s="269">
        <v>108000</v>
      </c>
    </row>
    <row r="6142" spans="1:7">
      <c r="A6142" s="218" t="s">
        <v>10095</v>
      </c>
      <c r="B6142" s="218" t="s">
        <v>10096</v>
      </c>
      <c r="C6142" s="218"/>
      <c r="D6142" s="218"/>
      <c r="E6142" s="218" t="s">
        <v>173</v>
      </c>
      <c r="F6142" s="306">
        <f t="shared" si="95"/>
        <v>3006691.2199999997</v>
      </c>
      <c r="G6142" s="269">
        <v>93850</v>
      </c>
    </row>
    <row r="6143" spans="1:7">
      <c r="A6143" s="218" t="s">
        <v>10097</v>
      </c>
      <c r="B6143" s="218" t="s">
        <v>10098</v>
      </c>
      <c r="C6143" s="218"/>
      <c r="D6143" s="218"/>
      <c r="E6143" s="218" t="s">
        <v>173</v>
      </c>
      <c r="F6143" s="306">
        <f t="shared" si="95"/>
        <v>3233514.5959999999</v>
      </c>
      <c r="G6143" s="269">
        <v>100930</v>
      </c>
    </row>
    <row r="6144" spans="1:7">
      <c r="A6144" s="218" t="s">
        <v>10099</v>
      </c>
      <c r="B6144" s="218" t="s">
        <v>10100</v>
      </c>
      <c r="C6144" s="218"/>
      <c r="D6144" s="218"/>
      <c r="E6144" s="218" t="s">
        <v>173</v>
      </c>
      <c r="F6144" s="306">
        <f t="shared" si="95"/>
        <v>3684278</v>
      </c>
      <c r="G6144" s="269">
        <v>115000</v>
      </c>
    </row>
    <row r="6145" spans="1:7">
      <c r="A6145" s="218" t="s">
        <v>10101</v>
      </c>
      <c r="B6145" s="218" t="s">
        <v>10102</v>
      </c>
      <c r="C6145" s="218"/>
      <c r="D6145" s="218"/>
      <c r="E6145" s="218" t="s">
        <v>173</v>
      </c>
      <c r="F6145" s="306">
        <f t="shared" si="95"/>
        <v>112130.2</v>
      </c>
      <c r="G6145" s="269">
        <v>3500</v>
      </c>
    </row>
    <row r="6146" spans="1:7">
      <c r="A6146" s="218" t="s">
        <v>7127</v>
      </c>
      <c r="B6146" s="218" t="s">
        <v>7128</v>
      </c>
      <c r="C6146" s="218"/>
      <c r="D6146" s="218"/>
      <c r="E6146" s="218" t="s">
        <v>173</v>
      </c>
      <c r="F6146" s="306">
        <f t="shared" si="95"/>
        <v>4805.58</v>
      </c>
      <c r="G6146" s="269">
        <v>150</v>
      </c>
    </row>
    <row r="6147" spans="1:7">
      <c r="A6147" s="218" t="s">
        <v>10103</v>
      </c>
      <c r="B6147" s="218" t="s">
        <v>10104</v>
      </c>
      <c r="C6147" s="218"/>
      <c r="D6147" s="218"/>
      <c r="E6147" s="218" t="s">
        <v>173</v>
      </c>
      <c r="F6147" s="306">
        <f t="shared" si="95"/>
        <v>32.037199999999999</v>
      </c>
      <c r="G6147" s="269">
        <v>1</v>
      </c>
    </row>
    <row r="6148" spans="1:7">
      <c r="A6148" s="218" t="s">
        <v>10105</v>
      </c>
      <c r="B6148" s="218" t="s">
        <v>10106</v>
      </c>
      <c r="C6148" s="218"/>
      <c r="D6148" s="218"/>
      <c r="E6148" s="218" t="s">
        <v>173</v>
      </c>
      <c r="F6148" s="306">
        <f t="shared" si="95"/>
        <v>32.037199999999999</v>
      </c>
      <c r="G6148" s="269">
        <v>1</v>
      </c>
    </row>
    <row r="6149" spans="1:7">
      <c r="A6149" s="218" t="s">
        <v>10107</v>
      </c>
      <c r="B6149" s="218" t="s">
        <v>10108</v>
      </c>
      <c r="C6149" s="218"/>
      <c r="D6149" s="218"/>
      <c r="E6149" s="218" t="s">
        <v>173</v>
      </c>
      <c r="F6149" s="306">
        <f t="shared" si="95"/>
        <v>32.037199999999999</v>
      </c>
      <c r="G6149" s="269">
        <v>1</v>
      </c>
    </row>
    <row r="6150" spans="1:7">
      <c r="A6150" s="218" t="s">
        <v>10109</v>
      </c>
      <c r="B6150" s="218" t="s">
        <v>10110</v>
      </c>
      <c r="C6150" s="218"/>
      <c r="D6150" s="218"/>
      <c r="E6150" s="218" t="s">
        <v>173</v>
      </c>
      <c r="F6150" s="306">
        <f t="shared" si="95"/>
        <v>32.037199999999999</v>
      </c>
      <c r="G6150" s="269">
        <v>1</v>
      </c>
    </row>
    <row r="6151" spans="1:7">
      <c r="A6151" s="218" t="s">
        <v>10111</v>
      </c>
      <c r="B6151" s="218" t="s">
        <v>10112</v>
      </c>
      <c r="C6151" s="218"/>
      <c r="D6151" s="218"/>
      <c r="E6151" s="218" t="s">
        <v>173</v>
      </c>
      <c r="F6151" s="306">
        <f t="shared" ref="F6151:F6184" si="96">G6151*$G$2</f>
        <v>1325.6993360000001</v>
      </c>
      <c r="G6151" s="269">
        <v>41.38</v>
      </c>
    </row>
    <row r="6152" spans="1:7">
      <c r="A6152" s="218" t="s">
        <v>7131</v>
      </c>
      <c r="B6152" s="218" t="s">
        <v>7132</v>
      </c>
      <c r="C6152" s="218"/>
      <c r="D6152" s="218"/>
      <c r="E6152" s="218" t="s">
        <v>173</v>
      </c>
      <c r="F6152" s="306">
        <f t="shared" si="96"/>
        <v>541.10830799999997</v>
      </c>
      <c r="G6152" s="269">
        <v>16.89</v>
      </c>
    </row>
    <row r="6153" spans="1:7">
      <c r="A6153" s="218" t="s">
        <v>7133</v>
      </c>
      <c r="B6153" s="218" t="s">
        <v>7134</v>
      </c>
      <c r="C6153" s="218"/>
      <c r="D6153" s="218"/>
      <c r="E6153" s="218" t="s">
        <v>173</v>
      </c>
      <c r="F6153" s="306">
        <f t="shared" si="96"/>
        <v>1262.26568</v>
      </c>
      <c r="G6153" s="269">
        <v>39.4</v>
      </c>
    </row>
    <row r="6154" spans="1:7">
      <c r="A6154" s="218" t="s">
        <v>10113</v>
      </c>
      <c r="B6154" s="218" t="s">
        <v>10114</v>
      </c>
      <c r="C6154" s="218"/>
      <c r="D6154" s="218"/>
      <c r="E6154" s="218" t="s">
        <v>173</v>
      </c>
      <c r="F6154" s="306">
        <f t="shared" si="96"/>
        <v>32.037199999999999</v>
      </c>
      <c r="G6154" s="269">
        <v>1</v>
      </c>
    </row>
    <row r="6155" spans="1:7">
      <c r="A6155" s="218" t="s">
        <v>10115</v>
      </c>
      <c r="B6155" s="218" t="s">
        <v>10116</v>
      </c>
      <c r="C6155" s="218"/>
      <c r="D6155" s="218"/>
      <c r="E6155" s="218" t="s">
        <v>173</v>
      </c>
      <c r="F6155" s="306">
        <f t="shared" si="96"/>
        <v>32.037199999999999</v>
      </c>
      <c r="G6155" s="269">
        <v>1</v>
      </c>
    </row>
    <row r="6156" spans="1:7">
      <c r="A6156" s="218" t="s">
        <v>10117</v>
      </c>
      <c r="B6156" s="218" t="s">
        <v>10118</v>
      </c>
      <c r="C6156" s="218"/>
      <c r="D6156" s="218"/>
      <c r="E6156" s="218" t="s">
        <v>173</v>
      </c>
      <c r="F6156" s="306">
        <f t="shared" si="96"/>
        <v>32.037199999999999</v>
      </c>
      <c r="G6156" s="269">
        <v>1</v>
      </c>
    </row>
    <row r="6157" spans="1:7">
      <c r="A6157" s="218" t="s">
        <v>10119</v>
      </c>
      <c r="B6157" s="218" t="s">
        <v>10120</v>
      </c>
      <c r="C6157" s="218"/>
      <c r="D6157" s="218"/>
      <c r="E6157" s="218" t="s">
        <v>173</v>
      </c>
      <c r="F6157" s="306">
        <f t="shared" si="96"/>
        <v>32.037199999999999</v>
      </c>
      <c r="G6157" s="269">
        <v>1</v>
      </c>
    </row>
    <row r="6158" spans="1:7">
      <c r="A6158" s="218" t="s">
        <v>10121</v>
      </c>
      <c r="B6158" s="218" t="s">
        <v>10122</v>
      </c>
      <c r="C6158" s="218"/>
      <c r="D6158" s="218"/>
      <c r="E6158" s="218" t="s">
        <v>173</v>
      </c>
      <c r="F6158" s="306">
        <f t="shared" si="96"/>
        <v>32.037199999999999</v>
      </c>
      <c r="G6158" s="269">
        <v>1</v>
      </c>
    </row>
    <row r="6159" spans="1:7">
      <c r="A6159" s="218" t="s">
        <v>10123</v>
      </c>
      <c r="B6159" s="218" t="s">
        <v>10124</v>
      </c>
      <c r="C6159" s="218"/>
      <c r="D6159" s="218"/>
      <c r="E6159" s="218" t="s">
        <v>173</v>
      </c>
      <c r="F6159" s="306">
        <f t="shared" si="96"/>
        <v>32.037199999999999</v>
      </c>
      <c r="G6159" s="269">
        <v>1</v>
      </c>
    </row>
    <row r="6160" spans="1:7">
      <c r="A6160" s="218" t="s">
        <v>10125</v>
      </c>
      <c r="B6160" s="218" t="s">
        <v>10126</v>
      </c>
      <c r="C6160" s="218"/>
      <c r="D6160" s="218"/>
      <c r="E6160" s="218" t="s">
        <v>173</v>
      </c>
      <c r="F6160" s="306">
        <f t="shared" si="96"/>
        <v>32.037199999999999</v>
      </c>
      <c r="G6160" s="269">
        <v>1</v>
      </c>
    </row>
    <row r="6161" spans="1:7">
      <c r="A6161" s="218" t="s">
        <v>10127</v>
      </c>
      <c r="B6161" s="218" t="s">
        <v>10128</v>
      </c>
      <c r="C6161" s="218"/>
      <c r="D6161" s="218"/>
      <c r="E6161" s="218" t="s">
        <v>173</v>
      </c>
      <c r="F6161" s="306">
        <f t="shared" si="96"/>
        <v>4870.2951439999997</v>
      </c>
      <c r="G6161" s="269">
        <v>152.02000000000001</v>
      </c>
    </row>
    <row r="6162" spans="1:7">
      <c r="A6162" s="218" t="s">
        <v>10129</v>
      </c>
      <c r="B6162" s="218" t="s">
        <v>10130</v>
      </c>
      <c r="C6162" s="218"/>
      <c r="D6162" s="218"/>
      <c r="E6162" s="218" t="s">
        <v>173</v>
      </c>
      <c r="F6162" s="306">
        <f t="shared" si="96"/>
        <v>365224.07999999996</v>
      </c>
      <c r="G6162" s="269">
        <v>11400</v>
      </c>
    </row>
    <row r="6163" spans="1:7">
      <c r="A6163" s="218" t="s">
        <v>10131</v>
      </c>
      <c r="B6163" s="218" t="s">
        <v>10132</v>
      </c>
      <c r="C6163" s="218"/>
      <c r="D6163" s="218"/>
      <c r="E6163" s="218" t="s">
        <v>173</v>
      </c>
      <c r="F6163" s="306">
        <f t="shared" si="96"/>
        <v>3844.7843720000001</v>
      </c>
      <c r="G6163" s="269">
        <v>120.01</v>
      </c>
    </row>
    <row r="6164" spans="1:7">
      <c r="A6164" s="218" t="s">
        <v>10133</v>
      </c>
      <c r="B6164" s="218" t="s">
        <v>10134</v>
      </c>
      <c r="C6164" s="218"/>
      <c r="D6164" s="218"/>
      <c r="E6164" s="218" t="s">
        <v>173</v>
      </c>
      <c r="F6164" s="306">
        <f t="shared" si="96"/>
        <v>3844.7843720000001</v>
      </c>
      <c r="G6164" s="269">
        <v>120.01</v>
      </c>
    </row>
    <row r="6165" spans="1:7">
      <c r="A6165" s="218" t="s">
        <v>10135</v>
      </c>
      <c r="B6165" s="218" t="s">
        <v>10136</v>
      </c>
      <c r="C6165" s="218"/>
      <c r="D6165" s="218"/>
      <c r="E6165" s="218" t="s">
        <v>173</v>
      </c>
      <c r="F6165" s="306">
        <f t="shared" si="96"/>
        <v>7688.9279999999999</v>
      </c>
      <c r="G6165" s="269">
        <v>240</v>
      </c>
    </row>
    <row r="6166" spans="1:7">
      <c r="A6166" s="218" t="s">
        <v>10137</v>
      </c>
      <c r="B6166" s="218" t="s">
        <v>10138</v>
      </c>
      <c r="C6166" s="218"/>
      <c r="D6166" s="218"/>
      <c r="E6166" s="218" t="s">
        <v>173</v>
      </c>
      <c r="F6166" s="306">
        <f t="shared" si="96"/>
        <v>1281.4879999999998</v>
      </c>
      <c r="G6166" s="269">
        <v>40</v>
      </c>
    </row>
    <row r="6167" spans="1:7">
      <c r="A6167" s="218" t="s">
        <v>10139</v>
      </c>
      <c r="B6167" s="218" t="s">
        <v>10140</v>
      </c>
      <c r="C6167" s="218"/>
      <c r="D6167" s="218"/>
      <c r="E6167" s="218" t="s">
        <v>173</v>
      </c>
      <c r="F6167" s="306">
        <f t="shared" si="96"/>
        <v>6407.44</v>
      </c>
      <c r="G6167" s="269">
        <v>200</v>
      </c>
    </row>
    <row r="6168" spans="1:7">
      <c r="A6168" s="218" t="s">
        <v>10141</v>
      </c>
      <c r="B6168" s="218" t="s">
        <v>10142</v>
      </c>
      <c r="C6168" s="218"/>
      <c r="D6168" s="218"/>
      <c r="E6168" s="218" t="s">
        <v>173</v>
      </c>
      <c r="F6168" s="306">
        <f t="shared" si="96"/>
        <v>640.74399999999991</v>
      </c>
      <c r="G6168" s="269">
        <v>20</v>
      </c>
    </row>
    <row r="6169" spans="1:7">
      <c r="A6169" s="218" t="s">
        <v>10143</v>
      </c>
      <c r="B6169" s="218" t="s">
        <v>10144</v>
      </c>
      <c r="C6169" s="218"/>
      <c r="D6169" s="218"/>
      <c r="E6169" s="218" t="s">
        <v>173</v>
      </c>
      <c r="F6169" s="306">
        <f t="shared" si="96"/>
        <v>2082.0976279999995</v>
      </c>
      <c r="G6169" s="269">
        <v>64.989999999999995</v>
      </c>
    </row>
    <row r="6170" spans="1:7">
      <c r="A6170" s="218" t="s">
        <v>10145</v>
      </c>
      <c r="B6170" s="218" t="s">
        <v>10146</v>
      </c>
      <c r="C6170" s="218"/>
      <c r="D6170" s="218"/>
      <c r="E6170" s="218" t="s">
        <v>173</v>
      </c>
      <c r="F6170" s="306">
        <f t="shared" si="96"/>
        <v>2082.0976279999995</v>
      </c>
      <c r="G6170" s="269">
        <v>64.989999999999995</v>
      </c>
    </row>
    <row r="6171" spans="1:7">
      <c r="A6171" s="218" t="s">
        <v>10147</v>
      </c>
      <c r="B6171" s="218" t="s">
        <v>10148</v>
      </c>
      <c r="C6171" s="218"/>
      <c r="D6171" s="218"/>
      <c r="E6171" s="218" t="s">
        <v>173</v>
      </c>
      <c r="F6171" s="306">
        <f t="shared" si="96"/>
        <v>2082.0976279999995</v>
      </c>
      <c r="G6171" s="269">
        <v>64.989999999999995</v>
      </c>
    </row>
    <row r="6172" spans="1:7">
      <c r="A6172" s="218" t="s">
        <v>10149</v>
      </c>
      <c r="B6172" s="218" t="s">
        <v>10150</v>
      </c>
      <c r="C6172" s="218"/>
      <c r="D6172" s="218"/>
      <c r="E6172" s="218" t="s">
        <v>173</v>
      </c>
      <c r="F6172" s="306">
        <f t="shared" si="96"/>
        <v>2082.0976279999995</v>
      </c>
      <c r="G6172" s="269">
        <v>64.989999999999995</v>
      </c>
    </row>
    <row r="6173" spans="1:7">
      <c r="A6173" s="218" t="s">
        <v>10151</v>
      </c>
      <c r="B6173" s="218" t="s">
        <v>10152</v>
      </c>
      <c r="C6173" s="218"/>
      <c r="D6173" s="218"/>
      <c r="E6173" s="218" t="s">
        <v>173</v>
      </c>
      <c r="F6173" s="306">
        <f t="shared" si="96"/>
        <v>2082.0976279999995</v>
      </c>
      <c r="G6173" s="269">
        <v>64.989999999999995</v>
      </c>
    </row>
    <row r="6174" spans="1:7">
      <c r="A6174" s="218" t="s">
        <v>10153</v>
      </c>
      <c r="B6174" s="218" t="s">
        <v>10154</v>
      </c>
      <c r="C6174" s="218"/>
      <c r="D6174" s="218"/>
      <c r="E6174" s="218" t="s">
        <v>173</v>
      </c>
      <c r="F6174" s="306">
        <f t="shared" si="96"/>
        <v>2082.0976279999995</v>
      </c>
      <c r="G6174" s="269">
        <v>64.989999999999995</v>
      </c>
    </row>
    <row r="6175" spans="1:7">
      <c r="A6175" s="218" t="s">
        <v>10155</v>
      </c>
      <c r="B6175" s="218" t="s">
        <v>10156</v>
      </c>
      <c r="C6175" s="218"/>
      <c r="D6175" s="218"/>
      <c r="E6175" s="218" t="s">
        <v>173</v>
      </c>
      <c r="F6175" s="306">
        <f t="shared" si="96"/>
        <v>1057.2275999999999</v>
      </c>
      <c r="G6175" s="269">
        <v>33</v>
      </c>
    </row>
    <row r="6176" spans="1:7">
      <c r="A6176" s="218" t="s">
        <v>10157</v>
      </c>
      <c r="B6176" s="218" t="s">
        <v>10158</v>
      </c>
      <c r="C6176" s="218"/>
      <c r="D6176" s="218"/>
      <c r="E6176" s="218" t="s">
        <v>173</v>
      </c>
      <c r="F6176" s="306">
        <f t="shared" si="96"/>
        <v>4905.5360639999999</v>
      </c>
      <c r="G6176" s="269">
        <v>153.12</v>
      </c>
    </row>
    <row r="6177" spans="1:7">
      <c r="A6177" s="218" t="s">
        <v>10159</v>
      </c>
      <c r="B6177" s="218" t="s">
        <v>10160</v>
      </c>
      <c r="C6177" s="218"/>
      <c r="D6177" s="218"/>
      <c r="E6177" s="218" t="s">
        <v>173</v>
      </c>
      <c r="F6177" s="306">
        <f t="shared" si="96"/>
        <v>4905.5360639999999</v>
      </c>
      <c r="G6177" s="269">
        <v>153.12</v>
      </c>
    </row>
    <row r="6178" spans="1:7">
      <c r="A6178" s="218" t="s">
        <v>10161</v>
      </c>
      <c r="B6178" s="218" t="s">
        <v>10162</v>
      </c>
      <c r="C6178" s="218"/>
      <c r="D6178" s="218"/>
      <c r="E6178" s="218" t="s">
        <v>173</v>
      </c>
      <c r="F6178" s="306">
        <f t="shared" si="96"/>
        <v>4905.5360639999999</v>
      </c>
      <c r="G6178" s="269">
        <v>153.12</v>
      </c>
    </row>
    <row r="6179" spans="1:7">
      <c r="A6179" s="218" t="s">
        <v>10163</v>
      </c>
      <c r="B6179" s="218" t="s">
        <v>10164</v>
      </c>
      <c r="C6179" s="218"/>
      <c r="D6179" s="218"/>
      <c r="E6179" s="218" t="s">
        <v>173</v>
      </c>
      <c r="F6179" s="306">
        <f t="shared" si="96"/>
        <v>4905.5360639999999</v>
      </c>
      <c r="G6179" s="269">
        <v>153.12</v>
      </c>
    </row>
    <row r="6180" spans="1:7">
      <c r="A6180" s="218" t="s">
        <v>10165</v>
      </c>
      <c r="B6180" s="218" t="s">
        <v>10166</v>
      </c>
      <c r="C6180" s="218"/>
      <c r="D6180" s="218"/>
      <c r="E6180" s="218" t="s">
        <v>173</v>
      </c>
      <c r="F6180" s="306">
        <f t="shared" si="96"/>
        <v>3835.4935839999998</v>
      </c>
      <c r="G6180" s="269">
        <v>119.72</v>
      </c>
    </row>
    <row r="6181" spans="1:7">
      <c r="A6181" s="218" t="s">
        <v>10167</v>
      </c>
      <c r="B6181" s="218" t="s">
        <v>10168</v>
      </c>
      <c r="C6181" s="218"/>
      <c r="D6181" s="218"/>
      <c r="E6181" s="218" t="s">
        <v>173</v>
      </c>
      <c r="F6181" s="306">
        <f t="shared" si="96"/>
        <v>9640.6342239999994</v>
      </c>
      <c r="G6181" s="269">
        <v>300.92</v>
      </c>
    </row>
    <row r="6182" spans="1:7">
      <c r="A6182" s="218" t="s">
        <v>10169</v>
      </c>
      <c r="B6182" s="218" t="s">
        <v>10170</v>
      </c>
      <c r="C6182" s="218"/>
      <c r="D6182" s="218"/>
      <c r="E6182" s="218" t="s">
        <v>173</v>
      </c>
      <c r="F6182" s="306">
        <f t="shared" si="96"/>
        <v>15766.467235999999</v>
      </c>
      <c r="G6182" s="269">
        <v>492.13</v>
      </c>
    </row>
    <row r="6183" spans="1:7">
      <c r="A6183" s="218" t="s">
        <v>10171</v>
      </c>
      <c r="B6183" s="218" t="s">
        <v>10172</v>
      </c>
      <c r="C6183" s="218"/>
      <c r="D6183" s="218"/>
      <c r="E6183" s="218" t="s">
        <v>173</v>
      </c>
      <c r="F6183" s="306">
        <f t="shared" si="96"/>
        <v>6342.0841119999995</v>
      </c>
      <c r="G6183" s="269">
        <v>197.96</v>
      </c>
    </row>
    <row r="6184" spans="1:7">
      <c r="A6184" s="218" t="s">
        <v>10173</v>
      </c>
      <c r="B6184" s="218" t="s">
        <v>10174</v>
      </c>
      <c r="C6184" s="218"/>
      <c r="D6184" s="218"/>
      <c r="E6184" s="218" t="s">
        <v>173</v>
      </c>
      <c r="F6184" s="306">
        <f t="shared" si="96"/>
        <v>2583.1594359999999</v>
      </c>
      <c r="G6184" s="269">
        <v>80.63</v>
      </c>
    </row>
    <row r="6185" spans="1:7">
      <c r="A6185" s="218" t="s">
        <v>10175</v>
      </c>
      <c r="B6185" s="218" t="s">
        <v>10176</v>
      </c>
      <c r="C6185" s="218"/>
      <c r="D6185" s="218"/>
      <c r="E6185" s="218" t="s">
        <v>173</v>
      </c>
      <c r="F6185" s="307">
        <v>19800</v>
      </c>
      <c r="G6185" s="270">
        <v>19800</v>
      </c>
    </row>
    <row r="6186" spans="1:7">
      <c r="A6186" s="218" t="s">
        <v>10177</v>
      </c>
      <c r="B6186" s="218" t="s">
        <v>10178</v>
      </c>
      <c r="C6186" s="218"/>
      <c r="D6186" s="218"/>
      <c r="E6186" s="218" t="s">
        <v>173</v>
      </c>
      <c r="F6186" s="307">
        <v>914</v>
      </c>
      <c r="G6186" s="270">
        <v>914</v>
      </c>
    </row>
    <row r="6187" spans="1:7">
      <c r="A6187" s="218" t="s">
        <v>10179</v>
      </c>
      <c r="B6187" s="218" t="s">
        <v>10180</v>
      </c>
      <c r="C6187" s="218"/>
      <c r="D6187" s="218"/>
      <c r="E6187" s="218" t="s">
        <v>173</v>
      </c>
      <c r="F6187" s="307">
        <v>85200</v>
      </c>
      <c r="G6187" s="270">
        <v>85200</v>
      </c>
    </row>
    <row r="6188" spans="1:7">
      <c r="A6188" s="218" t="s">
        <v>10181</v>
      </c>
      <c r="B6188" s="218" t="s">
        <v>10182</v>
      </c>
      <c r="C6188" s="218"/>
      <c r="D6188" s="218"/>
      <c r="E6188" s="218" t="s">
        <v>173</v>
      </c>
      <c r="F6188" s="307">
        <v>2666</v>
      </c>
      <c r="G6188" s="270">
        <v>2666</v>
      </c>
    </row>
    <row r="6189" spans="1:7">
      <c r="A6189" s="218" t="s">
        <v>10183</v>
      </c>
      <c r="B6189" s="218" t="s">
        <v>10184</v>
      </c>
      <c r="C6189" s="218"/>
      <c r="D6189" s="218"/>
      <c r="E6189" s="218" t="s">
        <v>173</v>
      </c>
      <c r="F6189" s="307">
        <v>2666</v>
      </c>
      <c r="G6189" s="270">
        <v>2666</v>
      </c>
    </row>
    <row r="6190" spans="1:7">
      <c r="A6190" s="218" t="s">
        <v>10185</v>
      </c>
      <c r="B6190" s="218" t="s">
        <v>10186</v>
      </c>
      <c r="C6190" s="218"/>
      <c r="D6190" s="218"/>
      <c r="E6190" s="218" t="s">
        <v>173</v>
      </c>
      <c r="F6190" s="307">
        <v>19752</v>
      </c>
      <c r="G6190" s="270">
        <v>19752</v>
      </c>
    </row>
    <row r="6191" spans="1:7">
      <c r="A6191" s="218" t="s">
        <v>10187</v>
      </c>
      <c r="B6191" s="218" t="s">
        <v>10188</v>
      </c>
      <c r="C6191" s="218"/>
      <c r="D6191" s="218"/>
      <c r="E6191" s="218" t="s">
        <v>173</v>
      </c>
      <c r="F6191" s="307">
        <v>17465</v>
      </c>
      <c r="G6191" s="270">
        <v>17465</v>
      </c>
    </row>
    <row r="6192" spans="1:7">
      <c r="A6192" s="218" t="s">
        <v>10189</v>
      </c>
      <c r="B6192" s="218" t="s">
        <v>10190</v>
      </c>
      <c r="C6192" s="218"/>
      <c r="D6192" s="218"/>
      <c r="E6192" s="218" t="s">
        <v>173</v>
      </c>
      <c r="F6192" s="307">
        <v>809.01</v>
      </c>
      <c r="G6192" s="270">
        <v>809.01</v>
      </c>
    </row>
    <row r="6193" spans="1:7">
      <c r="A6193" s="218" t="s">
        <v>10191</v>
      </c>
      <c r="B6193" s="218" t="s">
        <v>10192</v>
      </c>
      <c r="C6193" s="218"/>
      <c r="D6193" s="218"/>
      <c r="E6193" s="218" t="s">
        <v>173</v>
      </c>
      <c r="F6193" s="307">
        <v>1510</v>
      </c>
      <c r="G6193" s="270">
        <v>1510</v>
      </c>
    </row>
    <row r="6194" spans="1:7">
      <c r="A6194" s="218" t="s">
        <v>10193</v>
      </c>
      <c r="B6194" s="218" t="s">
        <v>10194</v>
      </c>
      <c r="C6194" s="218"/>
      <c r="D6194" s="218"/>
      <c r="E6194" s="218" t="s">
        <v>173</v>
      </c>
      <c r="F6194" s="307">
        <v>1510</v>
      </c>
      <c r="G6194" s="270">
        <v>1510</v>
      </c>
    </row>
    <row r="6195" spans="1:7">
      <c r="A6195" s="218" t="s">
        <v>10195</v>
      </c>
      <c r="B6195" s="218" t="s">
        <v>10196</v>
      </c>
      <c r="C6195" s="218"/>
      <c r="D6195" s="218"/>
      <c r="E6195" s="218" t="s">
        <v>173</v>
      </c>
      <c r="F6195" s="307">
        <v>3330</v>
      </c>
      <c r="G6195" s="270">
        <v>3330</v>
      </c>
    </row>
    <row r="6196" spans="1:7">
      <c r="A6196" s="218" t="s">
        <v>10197</v>
      </c>
      <c r="B6196" s="218" t="s">
        <v>10198</v>
      </c>
      <c r="C6196" s="218"/>
      <c r="D6196" s="218"/>
      <c r="E6196" s="218" t="s">
        <v>3584</v>
      </c>
      <c r="F6196" s="307">
        <v>1418.01</v>
      </c>
      <c r="G6196" s="270">
        <v>1418.01</v>
      </c>
    </row>
    <row r="6197" spans="1:7">
      <c r="A6197" s="218" t="s">
        <v>10199</v>
      </c>
      <c r="B6197" s="218" t="s">
        <v>10200</v>
      </c>
      <c r="C6197" s="218"/>
      <c r="D6197" s="218"/>
      <c r="E6197" s="218" t="s">
        <v>173</v>
      </c>
      <c r="F6197" s="307">
        <v>1061.01</v>
      </c>
      <c r="G6197" s="270">
        <v>1061.01</v>
      </c>
    </row>
    <row r="6198" spans="1:7">
      <c r="A6198" s="218" t="s">
        <v>10201</v>
      </c>
      <c r="B6198" s="218" t="s">
        <v>10202</v>
      </c>
      <c r="C6198" s="218"/>
      <c r="D6198" s="218"/>
      <c r="E6198" s="218" t="s">
        <v>3584</v>
      </c>
      <c r="F6198" s="307">
        <v>1487</v>
      </c>
      <c r="G6198" s="270">
        <v>1487</v>
      </c>
    </row>
    <row r="6199" spans="1:7">
      <c r="A6199" s="218" t="s">
        <v>10203</v>
      </c>
      <c r="B6199" s="218" t="s">
        <v>10204</v>
      </c>
      <c r="C6199" s="218"/>
      <c r="D6199" s="218"/>
      <c r="E6199" s="218" t="s">
        <v>173</v>
      </c>
      <c r="F6199" s="307">
        <v>3930</v>
      </c>
      <c r="G6199" s="270">
        <v>3930</v>
      </c>
    </row>
    <row r="6200" spans="1:7">
      <c r="A6200" s="218" t="s">
        <v>10205</v>
      </c>
      <c r="B6200" s="218" t="s">
        <v>10206</v>
      </c>
      <c r="C6200" s="218"/>
      <c r="D6200" s="218"/>
      <c r="E6200" s="218" t="s">
        <v>173</v>
      </c>
      <c r="F6200" s="307">
        <v>12130</v>
      </c>
      <c r="G6200" s="270">
        <v>12130</v>
      </c>
    </row>
    <row r="6201" spans="1:7">
      <c r="A6201" s="218" t="s">
        <v>10207</v>
      </c>
      <c r="B6201" s="218" t="s">
        <v>10208</v>
      </c>
      <c r="C6201" s="218"/>
      <c r="D6201" s="218"/>
      <c r="E6201" s="218" t="s">
        <v>173</v>
      </c>
      <c r="F6201" s="307">
        <v>700</v>
      </c>
      <c r="G6201" s="270">
        <v>700</v>
      </c>
    </row>
    <row r="6202" spans="1:7">
      <c r="A6202" s="218" t="s">
        <v>10209</v>
      </c>
      <c r="B6202" s="218" t="s">
        <v>10210</v>
      </c>
      <c r="C6202" s="218"/>
      <c r="D6202" s="218"/>
      <c r="E6202" s="218" t="s">
        <v>3584</v>
      </c>
      <c r="F6202" s="307">
        <v>1610</v>
      </c>
      <c r="G6202" s="270">
        <v>1610</v>
      </c>
    </row>
    <row r="6203" spans="1:7">
      <c r="A6203" s="218" t="s">
        <v>10211</v>
      </c>
      <c r="B6203" s="218" t="s">
        <v>10212</v>
      </c>
      <c r="C6203" s="218"/>
      <c r="D6203" s="218"/>
      <c r="E6203" s="218" t="s">
        <v>173</v>
      </c>
      <c r="F6203" s="307">
        <v>22000</v>
      </c>
      <c r="G6203" s="270">
        <v>22000</v>
      </c>
    </row>
    <row r="6204" spans="1:7">
      <c r="A6204" s="218" t="s">
        <v>10213</v>
      </c>
      <c r="B6204" s="218" t="s">
        <v>10214</v>
      </c>
      <c r="C6204" s="218"/>
      <c r="D6204" s="218"/>
      <c r="E6204" s="218" t="s">
        <v>3584</v>
      </c>
      <c r="F6204" s="307">
        <v>94800</v>
      </c>
      <c r="G6204" s="270">
        <v>94800</v>
      </c>
    </row>
    <row r="6205" spans="1:7">
      <c r="A6205" s="218" t="s">
        <v>10215</v>
      </c>
      <c r="B6205" s="218" t="s">
        <v>10216</v>
      </c>
      <c r="C6205" s="218"/>
      <c r="D6205" s="218"/>
      <c r="E6205" s="218" t="s">
        <v>173</v>
      </c>
      <c r="F6205" s="307">
        <v>57400</v>
      </c>
      <c r="G6205" s="270">
        <v>57400</v>
      </c>
    </row>
    <row r="6206" spans="1:7">
      <c r="A6206" s="218" t="s">
        <v>10217</v>
      </c>
      <c r="B6206" s="218" t="s">
        <v>10218</v>
      </c>
      <c r="C6206" s="218"/>
      <c r="D6206" s="218"/>
      <c r="E6206" s="218" t="s">
        <v>173</v>
      </c>
      <c r="F6206" s="307">
        <v>9700</v>
      </c>
      <c r="G6206" s="270">
        <v>9700</v>
      </c>
    </row>
    <row r="6207" spans="1:7">
      <c r="A6207" s="218" t="s">
        <v>10219</v>
      </c>
      <c r="B6207" s="218" t="s">
        <v>10220</v>
      </c>
      <c r="C6207" s="218"/>
      <c r="D6207" s="218"/>
      <c r="E6207" s="218" t="s">
        <v>173</v>
      </c>
      <c r="F6207" s="307">
        <v>12800</v>
      </c>
      <c r="G6207" s="270">
        <v>12800</v>
      </c>
    </row>
    <row r="6208" spans="1:7">
      <c r="A6208" s="218" t="s">
        <v>10221</v>
      </c>
      <c r="B6208" s="218" t="s">
        <v>10222</v>
      </c>
      <c r="C6208" s="218"/>
      <c r="D6208" s="218"/>
      <c r="E6208" s="218" t="s">
        <v>173</v>
      </c>
      <c r="F6208" s="307">
        <v>337</v>
      </c>
      <c r="G6208" s="270">
        <v>337</v>
      </c>
    </row>
    <row r="6209" spans="1:7">
      <c r="A6209" s="218" t="s">
        <v>10223</v>
      </c>
      <c r="B6209" s="218" t="s">
        <v>10224</v>
      </c>
      <c r="C6209" s="218"/>
      <c r="D6209" s="218"/>
      <c r="E6209" s="218" t="s">
        <v>173</v>
      </c>
      <c r="F6209" s="307">
        <v>2620</v>
      </c>
      <c r="G6209" s="270">
        <v>2620</v>
      </c>
    </row>
    <row r="6210" spans="1:7">
      <c r="A6210" s="218" t="s">
        <v>10225</v>
      </c>
      <c r="B6210" s="218" t="s">
        <v>10226</v>
      </c>
      <c r="C6210" s="218"/>
      <c r="D6210" s="218"/>
      <c r="E6210" s="218" t="s">
        <v>173</v>
      </c>
      <c r="F6210" s="307">
        <v>653</v>
      </c>
      <c r="G6210" s="270">
        <v>653</v>
      </c>
    </row>
    <row r="6211" spans="1:7">
      <c r="A6211" s="218" t="s">
        <v>10227</v>
      </c>
      <c r="B6211" s="218" t="s">
        <v>10228</v>
      </c>
      <c r="C6211" s="218"/>
      <c r="D6211" s="218"/>
      <c r="E6211" s="218" t="s">
        <v>173</v>
      </c>
      <c r="F6211" s="307">
        <v>2240.0100000000002</v>
      </c>
      <c r="G6211" s="270">
        <v>2240.0100000000002</v>
      </c>
    </row>
    <row r="6212" spans="1:7">
      <c r="A6212" s="218" t="s">
        <v>10229</v>
      </c>
      <c r="B6212" s="218" t="s">
        <v>10230</v>
      </c>
      <c r="C6212" s="218"/>
      <c r="D6212" s="218"/>
      <c r="E6212" s="218" t="s">
        <v>173</v>
      </c>
      <c r="F6212" s="307">
        <v>85200</v>
      </c>
      <c r="G6212" s="270">
        <v>85200</v>
      </c>
    </row>
    <row r="6213" spans="1:7">
      <c r="A6213" s="218" t="s">
        <v>10231</v>
      </c>
      <c r="B6213" s="218" t="s">
        <v>10232</v>
      </c>
      <c r="C6213" s="218"/>
      <c r="D6213" s="218"/>
      <c r="E6213" s="218" t="s">
        <v>173</v>
      </c>
      <c r="F6213" s="307">
        <v>839.99</v>
      </c>
      <c r="G6213" s="270">
        <v>839.99</v>
      </c>
    </row>
    <row r="6214" spans="1:7">
      <c r="A6214" s="218" t="s">
        <v>10233</v>
      </c>
      <c r="B6214" s="218" t="s">
        <v>10234</v>
      </c>
      <c r="C6214" s="218"/>
      <c r="D6214" s="218"/>
      <c r="E6214" s="218" t="s">
        <v>173</v>
      </c>
      <c r="F6214" s="307">
        <v>6390</v>
      </c>
      <c r="G6214" s="270">
        <v>6390</v>
      </c>
    </row>
    <row r="6215" spans="1:7">
      <c r="A6215" s="218" t="s">
        <v>10235</v>
      </c>
      <c r="B6215" s="218" t="s">
        <v>10236</v>
      </c>
      <c r="C6215" s="218"/>
      <c r="D6215" s="218"/>
      <c r="E6215" s="218" t="s">
        <v>173</v>
      </c>
      <c r="F6215" s="307">
        <v>1013.01</v>
      </c>
      <c r="G6215" s="270">
        <v>1013.01</v>
      </c>
    </row>
    <row r="6216" spans="1:7">
      <c r="A6216" s="218" t="s">
        <v>10237</v>
      </c>
      <c r="B6216" s="218" t="s">
        <v>10238</v>
      </c>
      <c r="C6216" s="218"/>
      <c r="D6216" s="218"/>
      <c r="E6216" s="218" t="s">
        <v>3584</v>
      </c>
      <c r="F6216" s="307">
        <v>1042</v>
      </c>
      <c r="G6216" s="270">
        <v>1042</v>
      </c>
    </row>
    <row r="6217" spans="1:7">
      <c r="A6217" s="218" t="s">
        <v>10239</v>
      </c>
      <c r="B6217" s="218" t="s">
        <v>10240</v>
      </c>
      <c r="C6217" s="218"/>
      <c r="D6217" s="218"/>
      <c r="E6217" s="218" t="s">
        <v>173</v>
      </c>
      <c r="F6217" s="307">
        <v>1479.89</v>
      </c>
      <c r="G6217" s="270">
        <v>1479.89</v>
      </c>
    </row>
    <row r="6218" spans="1:7">
      <c r="A6218" s="218" t="s">
        <v>10241</v>
      </c>
      <c r="B6218" s="218" t="s">
        <v>10242</v>
      </c>
      <c r="C6218" s="218"/>
      <c r="D6218" s="218"/>
      <c r="E6218" s="218" t="s">
        <v>173</v>
      </c>
      <c r="F6218" s="307">
        <v>6638</v>
      </c>
      <c r="G6218" s="270">
        <v>6638</v>
      </c>
    </row>
    <row r="6219" spans="1:7">
      <c r="A6219" s="218" t="s">
        <v>10243</v>
      </c>
      <c r="B6219" s="218" t="s">
        <v>10244</v>
      </c>
      <c r="C6219" s="218"/>
      <c r="D6219" s="218"/>
      <c r="E6219" s="218" t="s">
        <v>173</v>
      </c>
      <c r="F6219" s="307">
        <v>2750</v>
      </c>
      <c r="G6219" s="270">
        <v>2750</v>
      </c>
    </row>
    <row r="6220" spans="1:7">
      <c r="A6220" s="218" t="s">
        <v>10245</v>
      </c>
      <c r="B6220" s="218" t="s">
        <v>10246</v>
      </c>
      <c r="C6220" s="218"/>
      <c r="D6220" s="218"/>
      <c r="E6220" s="218" t="s">
        <v>173</v>
      </c>
      <c r="F6220" s="307">
        <v>880</v>
      </c>
      <c r="G6220" s="270">
        <v>880</v>
      </c>
    </row>
    <row r="6221" spans="1:7">
      <c r="A6221" s="218" t="s">
        <v>10247</v>
      </c>
      <c r="B6221" s="218" t="s">
        <v>10248</v>
      </c>
      <c r="C6221" s="218"/>
      <c r="D6221" s="218"/>
      <c r="E6221" s="218" t="s">
        <v>173</v>
      </c>
      <c r="F6221" s="307">
        <v>6750</v>
      </c>
      <c r="G6221" s="270">
        <v>6750</v>
      </c>
    </row>
    <row r="6222" spans="1:7">
      <c r="A6222" s="218" t="s">
        <v>10249</v>
      </c>
      <c r="B6222" s="218" t="s">
        <v>10250</v>
      </c>
      <c r="C6222" s="218"/>
      <c r="D6222" s="218"/>
      <c r="E6222" s="218" t="s">
        <v>173</v>
      </c>
      <c r="F6222" s="307">
        <v>706.01</v>
      </c>
      <c r="G6222" s="270">
        <v>706.01</v>
      </c>
    </row>
    <row r="6223" spans="1:7">
      <c r="A6223" s="218" t="s">
        <v>10251</v>
      </c>
      <c r="B6223" s="218" t="s">
        <v>10252</v>
      </c>
      <c r="C6223" s="218"/>
      <c r="D6223" s="218"/>
      <c r="E6223" s="218" t="s">
        <v>173</v>
      </c>
      <c r="F6223" s="307">
        <v>870</v>
      </c>
      <c r="G6223" s="270">
        <v>870</v>
      </c>
    </row>
    <row r="6224" spans="1:7">
      <c r="A6224" s="218" t="s">
        <v>10253</v>
      </c>
      <c r="B6224" s="218" t="s">
        <v>10254</v>
      </c>
      <c r="C6224" s="218"/>
      <c r="D6224" s="218"/>
      <c r="E6224" s="218" t="s">
        <v>173</v>
      </c>
      <c r="F6224" s="307">
        <v>1080</v>
      </c>
      <c r="G6224" s="270">
        <v>1080</v>
      </c>
    </row>
    <row r="6225" spans="1:7">
      <c r="A6225" s="218" t="s">
        <v>10255</v>
      </c>
      <c r="B6225" s="218" t="s">
        <v>10256</v>
      </c>
      <c r="C6225" s="218"/>
      <c r="D6225" s="218"/>
      <c r="E6225" s="218" t="s">
        <v>173</v>
      </c>
      <c r="F6225" s="307">
        <v>21900</v>
      </c>
      <c r="G6225" s="270">
        <v>21900</v>
      </c>
    </row>
    <row r="6226" spans="1:7">
      <c r="A6226" s="218" t="s">
        <v>10257</v>
      </c>
      <c r="B6226" s="218" t="s">
        <v>10258</v>
      </c>
      <c r="C6226" s="218"/>
      <c r="D6226" s="218"/>
      <c r="E6226" s="218" t="s">
        <v>173</v>
      </c>
      <c r="F6226" s="307">
        <v>760</v>
      </c>
      <c r="G6226" s="270">
        <v>760</v>
      </c>
    </row>
    <row r="6227" spans="1:7">
      <c r="A6227" s="218" t="s">
        <v>10259</v>
      </c>
      <c r="B6227" s="218" t="s">
        <v>10260</v>
      </c>
      <c r="C6227" s="218"/>
      <c r="D6227" s="218"/>
      <c r="E6227" s="218" t="s">
        <v>173</v>
      </c>
      <c r="F6227" s="307">
        <v>1084</v>
      </c>
      <c r="G6227" s="270">
        <v>1084</v>
      </c>
    </row>
    <row r="6228" spans="1:7">
      <c r="A6228" s="218" t="s">
        <v>10261</v>
      </c>
      <c r="B6228" s="218" t="s">
        <v>10262</v>
      </c>
      <c r="C6228" s="218"/>
      <c r="D6228" s="218"/>
      <c r="E6228" s="218" t="s">
        <v>173</v>
      </c>
      <c r="F6228" s="307">
        <v>437</v>
      </c>
      <c r="G6228" s="270">
        <v>437</v>
      </c>
    </row>
    <row r="6229" spans="1:7">
      <c r="A6229" s="218" t="s">
        <v>10263</v>
      </c>
      <c r="B6229" s="218" t="s">
        <v>10264</v>
      </c>
      <c r="C6229" s="218"/>
      <c r="D6229" s="218"/>
      <c r="E6229" s="218" t="s">
        <v>173</v>
      </c>
      <c r="F6229" s="307">
        <v>1383</v>
      </c>
      <c r="G6229" s="270">
        <v>1383</v>
      </c>
    </row>
    <row r="6230" spans="1:7">
      <c r="A6230" s="218" t="s">
        <v>10265</v>
      </c>
      <c r="B6230" s="218" t="s">
        <v>10266</v>
      </c>
      <c r="C6230" s="218"/>
      <c r="D6230" s="218"/>
      <c r="E6230" s="218" t="s">
        <v>173</v>
      </c>
      <c r="F6230" s="307">
        <v>3630</v>
      </c>
      <c r="G6230" s="270">
        <v>3630</v>
      </c>
    </row>
    <row r="6231" spans="1:7">
      <c r="A6231" s="218" t="s">
        <v>10267</v>
      </c>
      <c r="B6231" s="218" t="s">
        <v>10268</v>
      </c>
      <c r="C6231" s="218"/>
      <c r="D6231" s="218"/>
      <c r="E6231" s="218" t="s">
        <v>173</v>
      </c>
      <c r="F6231" s="307">
        <v>960</v>
      </c>
      <c r="G6231" s="270">
        <v>960</v>
      </c>
    </row>
    <row r="6232" spans="1:7">
      <c r="A6232" s="218" t="s">
        <v>10269</v>
      </c>
      <c r="B6232" s="218" t="s">
        <v>10270</v>
      </c>
      <c r="C6232" s="218"/>
      <c r="D6232" s="218"/>
      <c r="E6232" s="218" t="s">
        <v>173</v>
      </c>
      <c r="F6232" s="307">
        <v>960</v>
      </c>
      <c r="G6232" s="270">
        <v>960</v>
      </c>
    </row>
    <row r="6233" spans="1:7">
      <c r="A6233" s="218" t="s">
        <v>10271</v>
      </c>
      <c r="B6233" s="218" t="s">
        <v>10272</v>
      </c>
      <c r="C6233" s="218"/>
      <c r="D6233" s="218"/>
      <c r="E6233" s="218" t="s">
        <v>173</v>
      </c>
      <c r="F6233" s="307">
        <v>13080.01</v>
      </c>
      <c r="G6233" s="270">
        <v>13080.01</v>
      </c>
    </row>
    <row r="6234" spans="1:7">
      <c r="A6234" s="218" t="s">
        <v>10273</v>
      </c>
      <c r="B6234" s="218" t="s">
        <v>10274</v>
      </c>
      <c r="C6234" s="218"/>
      <c r="D6234" s="218"/>
      <c r="E6234" s="218" t="s">
        <v>173</v>
      </c>
      <c r="F6234" s="307">
        <v>10560</v>
      </c>
      <c r="G6234" s="270">
        <v>10560</v>
      </c>
    </row>
    <row r="6235" spans="1:7">
      <c r="A6235" s="218" t="s">
        <v>10275</v>
      </c>
      <c r="B6235" s="218" t="s">
        <v>10276</v>
      </c>
      <c r="C6235" s="218"/>
      <c r="D6235" s="218"/>
      <c r="E6235" s="218" t="s">
        <v>173</v>
      </c>
      <c r="F6235" s="307">
        <v>6100</v>
      </c>
      <c r="G6235" s="270">
        <v>6100</v>
      </c>
    </row>
    <row r="6236" spans="1:7">
      <c r="A6236" s="218" t="s">
        <v>10277</v>
      </c>
      <c r="B6236" s="218" t="s">
        <v>10278</v>
      </c>
      <c r="C6236" s="218"/>
      <c r="D6236" s="218"/>
      <c r="E6236" s="218" t="s">
        <v>173</v>
      </c>
      <c r="F6236" s="307">
        <v>9593.02</v>
      </c>
      <c r="G6236" s="270">
        <v>9593.02</v>
      </c>
    </row>
    <row r="6237" spans="1:7">
      <c r="A6237" s="218" t="s">
        <v>10279</v>
      </c>
      <c r="B6237" s="218" t="s">
        <v>10280</v>
      </c>
      <c r="C6237" s="218"/>
      <c r="D6237" s="218"/>
      <c r="E6237" s="218" t="s">
        <v>173</v>
      </c>
      <c r="F6237" s="307">
        <v>4080</v>
      </c>
      <c r="G6237" s="270">
        <v>4080</v>
      </c>
    </row>
    <row r="6238" spans="1:7">
      <c r="A6238" s="218" t="s">
        <v>10281</v>
      </c>
      <c r="B6238" s="218" t="s">
        <v>10282</v>
      </c>
      <c r="C6238" s="218"/>
      <c r="D6238" s="218"/>
      <c r="E6238" s="218" t="s">
        <v>173</v>
      </c>
      <c r="F6238" s="307">
        <v>2976</v>
      </c>
      <c r="G6238" s="270">
        <v>2976</v>
      </c>
    </row>
    <row r="6239" spans="1:7">
      <c r="A6239" s="218" t="s">
        <v>10283</v>
      </c>
      <c r="B6239" s="218" t="s">
        <v>10284</v>
      </c>
      <c r="C6239" s="218"/>
      <c r="D6239" s="218"/>
      <c r="E6239" s="218" t="s">
        <v>173</v>
      </c>
      <c r="F6239" s="307">
        <v>1510</v>
      </c>
      <c r="G6239" s="270">
        <v>1510</v>
      </c>
    </row>
    <row r="6240" spans="1:7">
      <c r="A6240" s="218" t="s">
        <v>10285</v>
      </c>
      <c r="B6240" s="218" t="s">
        <v>10286</v>
      </c>
      <c r="C6240" s="218"/>
      <c r="D6240" s="218"/>
      <c r="E6240" s="218" t="s">
        <v>3584</v>
      </c>
      <c r="F6240" s="307">
        <v>24500</v>
      </c>
      <c r="G6240" s="270">
        <v>24500</v>
      </c>
    </row>
    <row r="6241" spans="1:7">
      <c r="A6241" s="218" t="s">
        <v>10287</v>
      </c>
      <c r="B6241" s="218" t="s">
        <v>10288</v>
      </c>
      <c r="C6241" s="218"/>
      <c r="D6241" s="218"/>
      <c r="E6241" s="218" t="s">
        <v>3584</v>
      </c>
      <c r="F6241" s="307">
        <v>413</v>
      </c>
      <c r="G6241" s="270">
        <v>413</v>
      </c>
    </row>
    <row r="6242" spans="1:7">
      <c r="A6242" s="218" t="s">
        <v>10289</v>
      </c>
      <c r="B6242" s="218" t="s">
        <v>10290</v>
      </c>
      <c r="C6242" s="218"/>
      <c r="D6242" s="218"/>
      <c r="E6242" s="218" t="s">
        <v>173</v>
      </c>
      <c r="F6242" s="307">
        <v>16600</v>
      </c>
      <c r="G6242" s="270">
        <v>16600</v>
      </c>
    </row>
    <row r="6243" spans="1:7">
      <c r="A6243" s="218" t="s">
        <v>10291</v>
      </c>
      <c r="B6243" s="218" t="s">
        <v>10292</v>
      </c>
      <c r="C6243" s="218"/>
      <c r="D6243" s="218"/>
      <c r="E6243" s="218" t="s">
        <v>173</v>
      </c>
      <c r="F6243" s="307">
        <v>21200</v>
      </c>
      <c r="G6243" s="270">
        <v>21200</v>
      </c>
    </row>
    <row r="6244" spans="1:7">
      <c r="A6244" s="218" t="s">
        <v>10293</v>
      </c>
      <c r="B6244" s="218" t="s">
        <v>10294</v>
      </c>
      <c r="C6244" s="218"/>
      <c r="D6244" s="218"/>
      <c r="E6244" s="218" t="s">
        <v>173</v>
      </c>
      <c r="F6244" s="307">
        <v>25610</v>
      </c>
      <c r="G6244" s="270">
        <v>25610</v>
      </c>
    </row>
    <row r="6245" spans="1:7">
      <c r="A6245" s="218" t="s">
        <v>10295</v>
      </c>
      <c r="B6245" s="218" t="s">
        <v>10296</v>
      </c>
      <c r="C6245" s="218"/>
      <c r="D6245" s="218"/>
      <c r="E6245" s="218" t="s">
        <v>173</v>
      </c>
      <c r="F6245" s="307">
        <v>8490.01</v>
      </c>
      <c r="G6245" s="270">
        <v>8490.01</v>
      </c>
    </row>
    <row r="6246" spans="1:7">
      <c r="A6246" s="218" t="s">
        <v>10297</v>
      </c>
      <c r="B6246" s="218" t="s">
        <v>10298</v>
      </c>
      <c r="C6246" s="218"/>
      <c r="D6246" s="218"/>
      <c r="E6246" s="218" t="s">
        <v>173</v>
      </c>
      <c r="F6246" s="307">
        <v>4540</v>
      </c>
      <c r="G6246" s="270">
        <v>4540</v>
      </c>
    </row>
    <row r="6247" spans="1:7">
      <c r="A6247" s="218" t="s">
        <v>10299</v>
      </c>
      <c r="B6247" s="218" t="s">
        <v>10300</v>
      </c>
      <c r="C6247" s="218"/>
      <c r="D6247" s="218"/>
      <c r="E6247" s="218" t="s">
        <v>173</v>
      </c>
      <c r="F6247" s="307">
        <v>4540</v>
      </c>
      <c r="G6247" s="270">
        <v>4540</v>
      </c>
    </row>
    <row r="6248" spans="1:7">
      <c r="A6248" s="218" t="s">
        <v>10301</v>
      </c>
      <c r="B6248" s="218" t="s">
        <v>10302</v>
      </c>
      <c r="C6248" s="218"/>
      <c r="D6248" s="218"/>
      <c r="E6248" s="218" t="s">
        <v>173</v>
      </c>
      <c r="F6248" s="307">
        <v>32347.51</v>
      </c>
      <c r="G6248" s="270">
        <v>32347.51</v>
      </c>
    </row>
    <row r="6249" spans="1:7">
      <c r="A6249" s="218" t="s">
        <v>10303</v>
      </c>
      <c r="B6249" s="218" t="s">
        <v>10304</v>
      </c>
      <c r="C6249" s="218"/>
      <c r="D6249" s="218"/>
      <c r="E6249" s="218" t="s">
        <v>173</v>
      </c>
      <c r="F6249" s="307">
        <v>18700</v>
      </c>
      <c r="G6249" s="270">
        <v>18700</v>
      </c>
    </row>
    <row r="6250" spans="1:7">
      <c r="A6250" s="218" t="s">
        <v>10305</v>
      </c>
      <c r="B6250" s="218" t="s">
        <v>10306</v>
      </c>
      <c r="C6250" s="218"/>
      <c r="D6250" s="218"/>
      <c r="E6250" s="218" t="s">
        <v>173</v>
      </c>
      <c r="F6250" s="307">
        <v>23800</v>
      </c>
      <c r="G6250" s="270">
        <v>23800</v>
      </c>
    </row>
    <row r="6251" spans="1:7">
      <c r="A6251" s="218" t="s">
        <v>10307</v>
      </c>
      <c r="B6251" s="218" t="s">
        <v>10308</v>
      </c>
      <c r="C6251" s="218"/>
      <c r="D6251" s="218"/>
      <c r="E6251" s="218" t="s">
        <v>173</v>
      </c>
      <c r="F6251" s="307">
        <v>580.01</v>
      </c>
      <c r="G6251" s="270">
        <v>580.01</v>
      </c>
    </row>
    <row r="6252" spans="1:7">
      <c r="A6252" s="218" t="s">
        <v>10309</v>
      </c>
      <c r="B6252" s="218" t="s">
        <v>10310</v>
      </c>
      <c r="C6252" s="218"/>
      <c r="D6252" s="218"/>
      <c r="E6252" s="218" t="s">
        <v>173</v>
      </c>
      <c r="F6252" s="307">
        <v>27400</v>
      </c>
      <c r="G6252" s="270">
        <v>27400</v>
      </c>
    </row>
    <row r="6253" spans="1:7">
      <c r="A6253" s="218" t="s">
        <v>10311</v>
      </c>
      <c r="B6253" s="218" t="s">
        <v>10312</v>
      </c>
      <c r="C6253" s="218"/>
      <c r="D6253" s="218"/>
      <c r="E6253" s="218" t="s">
        <v>173</v>
      </c>
      <c r="F6253" s="307">
        <v>2620</v>
      </c>
      <c r="G6253" s="270">
        <v>2620</v>
      </c>
    </row>
    <row r="6254" spans="1:7">
      <c r="A6254" s="218" t="s">
        <v>10313</v>
      </c>
      <c r="B6254" s="218" t="s">
        <v>10314</v>
      </c>
      <c r="C6254" s="218"/>
      <c r="D6254" s="218"/>
      <c r="E6254" s="218" t="s">
        <v>173</v>
      </c>
      <c r="F6254" s="307">
        <v>27400</v>
      </c>
      <c r="G6254" s="270">
        <v>27400</v>
      </c>
    </row>
    <row r="6255" spans="1:7">
      <c r="A6255" s="218" t="s">
        <v>10315</v>
      </c>
      <c r="B6255" s="218" t="s">
        <v>10316</v>
      </c>
      <c r="C6255" s="218"/>
      <c r="D6255" s="218"/>
      <c r="E6255" s="218" t="s">
        <v>173</v>
      </c>
      <c r="F6255" s="307">
        <v>4500</v>
      </c>
      <c r="G6255" s="270">
        <v>4500</v>
      </c>
    </row>
    <row r="6256" spans="1:7">
      <c r="A6256" s="218" t="s">
        <v>10317</v>
      </c>
      <c r="B6256" s="218" t="s">
        <v>10318</v>
      </c>
      <c r="C6256" s="218"/>
      <c r="D6256" s="218"/>
      <c r="E6256" s="218" t="s">
        <v>173</v>
      </c>
      <c r="F6256" s="307">
        <v>4500</v>
      </c>
      <c r="G6256" s="270">
        <v>4500</v>
      </c>
    </row>
    <row r="6257" spans="1:7">
      <c r="A6257" s="218" t="s">
        <v>10319</v>
      </c>
      <c r="B6257" s="218" t="s">
        <v>10320</v>
      </c>
      <c r="C6257" s="218"/>
      <c r="D6257" s="218"/>
      <c r="E6257" s="218" t="s">
        <v>173</v>
      </c>
      <c r="F6257" s="307">
        <v>30000</v>
      </c>
      <c r="G6257" s="270">
        <v>30000</v>
      </c>
    </row>
    <row r="6258" spans="1:7">
      <c r="A6258" s="218" t="s">
        <v>10321</v>
      </c>
      <c r="B6258" s="218" t="s">
        <v>10322</v>
      </c>
      <c r="C6258" s="218"/>
      <c r="D6258" s="218"/>
      <c r="E6258" s="218" t="s">
        <v>173</v>
      </c>
      <c r="F6258" s="307">
        <v>44400</v>
      </c>
      <c r="G6258" s="270">
        <v>44400</v>
      </c>
    </row>
    <row r="6259" spans="1:7">
      <c r="A6259" s="218" t="s">
        <v>10323</v>
      </c>
      <c r="B6259" s="218" t="s">
        <v>10324</v>
      </c>
      <c r="C6259" s="218"/>
      <c r="D6259" s="218"/>
      <c r="E6259" s="218" t="s">
        <v>173</v>
      </c>
      <c r="F6259" s="307">
        <v>680</v>
      </c>
      <c r="G6259" s="270">
        <v>680</v>
      </c>
    </row>
    <row r="6260" spans="1:7">
      <c r="A6260" s="218" t="s">
        <v>10325</v>
      </c>
      <c r="B6260" s="218" t="s">
        <v>10326</v>
      </c>
      <c r="C6260" s="218"/>
      <c r="D6260" s="218"/>
      <c r="E6260" s="218" t="s">
        <v>173</v>
      </c>
      <c r="F6260" s="307">
        <v>506</v>
      </c>
      <c r="G6260" s="270">
        <v>506</v>
      </c>
    </row>
    <row r="6261" spans="1:7">
      <c r="A6261" s="218" t="s">
        <v>10327</v>
      </c>
      <c r="B6261" s="218" t="s">
        <v>10328</v>
      </c>
      <c r="C6261" s="218"/>
      <c r="D6261" s="218"/>
      <c r="E6261" s="218" t="s">
        <v>173</v>
      </c>
      <c r="F6261" s="307">
        <v>626</v>
      </c>
      <c r="G6261" s="270">
        <v>626</v>
      </c>
    </row>
    <row r="6262" spans="1:7">
      <c r="A6262" s="218" t="s">
        <v>10329</v>
      </c>
      <c r="B6262" s="218" t="s">
        <v>10330</v>
      </c>
      <c r="C6262" s="218"/>
      <c r="D6262" s="218"/>
      <c r="E6262" s="218" t="s">
        <v>173</v>
      </c>
      <c r="F6262" s="307">
        <v>1510</v>
      </c>
      <c r="G6262" s="270">
        <v>1510</v>
      </c>
    </row>
    <row r="6263" spans="1:7">
      <c r="A6263" s="218" t="s">
        <v>10331</v>
      </c>
      <c r="B6263" s="218" t="s">
        <v>10332</v>
      </c>
      <c r="C6263" s="218"/>
      <c r="D6263" s="218"/>
      <c r="E6263" s="218" t="s">
        <v>173</v>
      </c>
      <c r="F6263" s="307">
        <v>25000</v>
      </c>
      <c r="G6263" s="270">
        <v>25000</v>
      </c>
    </row>
    <row r="6264" spans="1:7">
      <c r="A6264" s="218" t="s">
        <v>10333</v>
      </c>
      <c r="B6264" s="218" t="s">
        <v>10334</v>
      </c>
      <c r="C6264" s="218"/>
      <c r="D6264" s="218"/>
      <c r="E6264" s="218" t="s">
        <v>173</v>
      </c>
      <c r="F6264" s="307">
        <v>6950</v>
      </c>
      <c r="G6264" s="270">
        <v>6950</v>
      </c>
    </row>
    <row r="6265" spans="1:7">
      <c r="A6265" s="218" t="s">
        <v>10335</v>
      </c>
      <c r="B6265" s="218" t="s">
        <v>10336</v>
      </c>
      <c r="C6265" s="218"/>
      <c r="D6265" s="218"/>
      <c r="E6265" s="218" t="s">
        <v>173</v>
      </c>
      <c r="F6265" s="307">
        <v>58300</v>
      </c>
      <c r="G6265" s="270">
        <v>58300</v>
      </c>
    </row>
    <row r="6266" spans="1:7">
      <c r="A6266" s="218" t="s">
        <v>10337</v>
      </c>
      <c r="B6266" s="218" t="s">
        <v>10338</v>
      </c>
      <c r="C6266" s="218"/>
      <c r="D6266" s="218"/>
      <c r="E6266" s="218" t="s">
        <v>173</v>
      </c>
      <c r="F6266" s="307">
        <v>6722</v>
      </c>
      <c r="G6266" s="270">
        <v>6722</v>
      </c>
    </row>
    <row r="6267" spans="1:7">
      <c r="A6267" s="218" t="s">
        <v>10339</v>
      </c>
      <c r="B6267" s="218" t="s">
        <v>10340</v>
      </c>
      <c r="C6267" s="218"/>
      <c r="D6267" s="218"/>
      <c r="E6267" s="218" t="s">
        <v>173</v>
      </c>
      <c r="F6267" s="307">
        <v>2120</v>
      </c>
      <c r="G6267" s="270">
        <v>2120</v>
      </c>
    </row>
    <row r="6268" spans="1:7">
      <c r="A6268" s="218" t="s">
        <v>10341</v>
      </c>
      <c r="B6268" s="218" t="s">
        <v>10342</v>
      </c>
      <c r="C6268" s="218"/>
      <c r="D6268" s="218"/>
      <c r="E6268" s="218" t="s">
        <v>173</v>
      </c>
      <c r="F6268" s="307">
        <v>19761</v>
      </c>
      <c r="G6268" s="270">
        <v>19761</v>
      </c>
    </row>
    <row r="6269" spans="1:7">
      <c r="A6269" s="218" t="s">
        <v>10343</v>
      </c>
      <c r="B6269" s="218" t="s">
        <v>10344</v>
      </c>
      <c r="C6269" s="218"/>
      <c r="D6269" s="218"/>
      <c r="E6269" s="218" t="s">
        <v>173</v>
      </c>
      <c r="F6269" s="307">
        <v>894</v>
      </c>
      <c r="G6269" s="270">
        <v>894</v>
      </c>
    </row>
    <row r="6270" spans="1:7">
      <c r="A6270" s="218" t="s">
        <v>10345</v>
      </c>
      <c r="B6270" s="218" t="s">
        <v>10346</v>
      </c>
      <c r="C6270" s="218"/>
      <c r="D6270" s="218"/>
      <c r="E6270" s="218" t="s">
        <v>173</v>
      </c>
      <c r="F6270" s="307">
        <v>3394</v>
      </c>
      <c r="G6270" s="270">
        <v>3394</v>
      </c>
    </row>
    <row r="6271" spans="1:7">
      <c r="A6271" s="218" t="s">
        <v>10347</v>
      </c>
      <c r="B6271" s="218" t="s">
        <v>10348</v>
      </c>
      <c r="C6271" s="218"/>
      <c r="D6271" s="218"/>
      <c r="E6271" s="218" t="s">
        <v>173</v>
      </c>
      <c r="F6271" s="307">
        <v>3394</v>
      </c>
      <c r="G6271" s="270">
        <v>3394</v>
      </c>
    </row>
    <row r="6272" spans="1:7">
      <c r="A6272" s="218" t="s">
        <v>10349</v>
      </c>
      <c r="B6272" s="218" t="s">
        <v>10350</v>
      </c>
      <c r="C6272" s="218"/>
      <c r="D6272" s="218"/>
      <c r="E6272" s="218" t="s">
        <v>173</v>
      </c>
      <c r="F6272" s="307">
        <v>3793</v>
      </c>
      <c r="G6272" s="270">
        <v>3793</v>
      </c>
    </row>
    <row r="6273" spans="1:7">
      <c r="A6273" s="218" t="s">
        <v>10351</v>
      </c>
      <c r="B6273" s="218" t="s">
        <v>10352</v>
      </c>
      <c r="C6273" s="218"/>
      <c r="D6273" s="218"/>
      <c r="E6273" s="218" t="s">
        <v>173</v>
      </c>
      <c r="F6273" s="307">
        <v>1558</v>
      </c>
      <c r="G6273" s="270">
        <v>1558</v>
      </c>
    </row>
    <row r="6274" spans="1:7">
      <c r="A6274" s="218" t="s">
        <v>10353</v>
      </c>
      <c r="B6274" s="218" t="s">
        <v>10354</v>
      </c>
      <c r="C6274" s="218"/>
      <c r="D6274" s="218"/>
      <c r="E6274" s="218" t="s">
        <v>173</v>
      </c>
      <c r="F6274" s="307">
        <v>6550</v>
      </c>
      <c r="G6274" s="270">
        <v>6550</v>
      </c>
    </row>
    <row r="6275" spans="1:7">
      <c r="A6275" s="218" t="s">
        <v>10355</v>
      </c>
      <c r="B6275" s="218" t="s">
        <v>10356</v>
      </c>
      <c r="C6275" s="218"/>
      <c r="D6275" s="218"/>
      <c r="E6275" s="218" t="s">
        <v>173</v>
      </c>
      <c r="F6275" s="307">
        <v>1621</v>
      </c>
      <c r="G6275" s="270">
        <v>1621</v>
      </c>
    </row>
    <row r="6276" spans="1:7">
      <c r="A6276" s="218" t="s">
        <v>10357</v>
      </c>
      <c r="B6276" s="218" t="s">
        <v>10358</v>
      </c>
      <c r="C6276" s="218"/>
      <c r="D6276" s="218"/>
      <c r="E6276" s="218" t="s">
        <v>173</v>
      </c>
      <c r="F6276" s="307">
        <v>2121</v>
      </c>
      <c r="G6276" s="270">
        <v>2121</v>
      </c>
    </row>
    <row r="6277" spans="1:7">
      <c r="A6277" s="218" t="s">
        <v>10359</v>
      </c>
      <c r="B6277" s="218" t="s">
        <v>10360</v>
      </c>
      <c r="C6277" s="218"/>
      <c r="D6277" s="218"/>
      <c r="E6277" s="218" t="s">
        <v>173</v>
      </c>
      <c r="F6277" s="307">
        <v>24400</v>
      </c>
      <c r="G6277" s="270">
        <v>24400</v>
      </c>
    </row>
    <row r="6278" spans="1:7">
      <c r="A6278" s="218" t="s">
        <v>10361</v>
      </c>
      <c r="B6278" s="218" t="s">
        <v>10362</v>
      </c>
      <c r="C6278" s="218"/>
      <c r="D6278" s="218"/>
      <c r="E6278" s="218" t="s">
        <v>173</v>
      </c>
      <c r="F6278" s="307">
        <v>6550</v>
      </c>
      <c r="G6278" s="270">
        <v>6550</v>
      </c>
    </row>
    <row r="6279" spans="1:7">
      <c r="A6279" s="218" t="s">
        <v>10363</v>
      </c>
      <c r="B6279" s="218" t="s">
        <v>10364</v>
      </c>
      <c r="C6279" s="218"/>
      <c r="D6279" s="218"/>
      <c r="E6279" s="218" t="s">
        <v>173</v>
      </c>
      <c r="F6279" s="307">
        <v>2630</v>
      </c>
      <c r="G6279" s="270">
        <v>2630</v>
      </c>
    </row>
    <row r="6280" spans="1:7">
      <c r="A6280" s="218" t="s">
        <v>10365</v>
      </c>
      <c r="B6280" s="218" t="s">
        <v>10366</v>
      </c>
      <c r="C6280" s="218"/>
      <c r="D6280" s="218"/>
      <c r="E6280" s="218" t="s">
        <v>173</v>
      </c>
      <c r="F6280" s="307">
        <v>1895</v>
      </c>
      <c r="G6280" s="270">
        <v>1895</v>
      </c>
    </row>
    <row r="6281" spans="1:7">
      <c r="A6281" s="218" t="s">
        <v>10367</v>
      </c>
      <c r="B6281" s="218" t="s">
        <v>10368</v>
      </c>
      <c r="C6281" s="218"/>
      <c r="D6281" s="218"/>
      <c r="E6281" s="218" t="s">
        <v>173</v>
      </c>
      <c r="F6281" s="307">
        <v>951</v>
      </c>
      <c r="G6281" s="270">
        <v>951</v>
      </c>
    </row>
    <row r="6282" spans="1:7">
      <c r="A6282" s="218" t="s">
        <v>10369</v>
      </c>
      <c r="B6282" s="218" t="s">
        <v>10370</v>
      </c>
      <c r="C6282" s="218"/>
      <c r="D6282" s="218"/>
      <c r="E6282" s="218" t="s">
        <v>173</v>
      </c>
      <c r="F6282" s="307">
        <v>24500</v>
      </c>
      <c r="G6282" s="270">
        <v>24500</v>
      </c>
    </row>
    <row r="6283" spans="1:7">
      <c r="A6283" s="218" t="s">
        <v>10371</v>
      </c>
      <c r="B6283" s="218" t="s">
        <v>10372</v>
      </c>
      <c r="C6283" s="218"/>
      <c r="D6283" s="218"/>
      <c r="E6283" s="218" t="s">
        <v>173</v>
      </c>
      <c r="F6283" s="307">
        <v>42300</v>
      </c>
      <c r="G6283" s="270">
        <v>42300</v>
      </c>
    </row>
    <row r="6284" spans="1:7">
      <c r="A6284" s="218" t="s">
        <v>10373</v>
      </c>
      <c r="B6284" s="218" t="s">
        <v>10374</v>
      </c>
      <c r="C6284" s="218"/>
      <c r="D6284" s="218"/>
      <c r="E6284" s="218" t="s">
        <v>173</v>
      </c>
      <c r="F6284" s="307">
        <v>30500</v>
      </c>
      <c r="G6284" s="270">
        <v>30500</v>
      </c>
    </row>
    <row r="6285" spans="1:7">
      <c r="A6285" s="218" t="s">
        <v>10375</v>
      </c>
      <c r="B6285" s="218" t="s">
        <v>10376</v>
      </c>
      <c r="C6285" s="218"/>
      <c r="D6285" s="218"/>
      <c r="E6285" s="218" t="s">
        <v>173</v>
      </c>
      <c r="F6285" s="307">
        <v>32450</v>
      </c>
      <c r="G6285" s="270">
        <v>32450</v>
      </c>
    </row>
    <row r="6286" spans="1:7">
      <c r="A6286" s="218" t="s">
        <v>10377</v>
      </c>
      <c r="B6286" s="218" t="s">
        <v>10378</v>
      </c>
      <c r="C6286" s="218"/>
      <c r="D6286" s="218"/>
      <c r="E6286" s="218" t="s">
        <v>173</v>
      </c>
      <c r="F6286" s="307">
        <v>33380.01</v>
      </c>
      <c r="G6286" s="270">
        <v>33380.01</v>
      </c>
    </row>
    <row r="6287" spans="1:7">
      <c r="A6287" s="218" t="s">
        <v>10379</v>
      </c>
      <c r="B6287" s="218" t="s">
        <v>10380</v>
      </c>
      <c r="C6287" s="218"/>
      <c r="D6287" s="218"/>
      <c r="E6287" s="218" t="s">
        <v>173</v>
      </c>
      <c r="F6287" s="307">
        <v>21900</v>
      </c>
      <c r="G6287" s="270">
        <v>21900</v>
      </c>
    </row>
    <row r="6288" spans="1:7">
      <c r="A6288" s="218" t="s">
        <v>10381</v>
      </c>
      <c r="B6288" s="218" t="s">
        <v>10382</v>
      </c>
      <c r="C6288" s="218"/>
      <c r="D6288" s="218"/>
      <c r="E6288" s="218" t="s">
        <v>173</v>
      </c>
      <c r="F6288" s="307">
        <v>1771</v>
      </c>
      <c r="G6288" s="270">
        <v>1771</v>
      </c>
    </row>
    <row r="6289" spans="1:7">
      <c r="A6289" s="218" t="s">
        <v>10383</v>
      </c>
      <c r="B6289" s="218" t="s">
        <v>10384</v>
      </c>
      <c r="C6289" s="218"/>
      <c r="D6289" s="218"/>
      <c r="E6289" s="218" t="s">
        <v>173</v>
      </c>
      <c r="F6289" s="307">
        <v>3975</v>
      </c>
      <c r="G6289" s="270">
        <v>3975</v>
      </c>
    </row>
    <row r="6290" spans="1:7">
      <c r="A6290" s="218" t="s">
        <v>10385</v>
      </c>
      <c r="B6290" s="218" t="s">
        <v>10386</v>
      </c>
      <c r="C6290" s="218"/>
      <c r="D6290" s="218"/>
      <c r="E6290" s="218" t="s">
        <v>173</v>
      </c>
      <c r="F6290" s="307">
        <v>1004</v>
      </c>
      <c r="G6290" s="270">
        <v>1004</v>
      </c>
    </row>
    <row r="6291" spans="1:7">
      <c r="A6291" s="218" t="s">
        <v>10387</v>
      </c>
      <c r="B6291" s="218" t="s">
        <v>10388</v>
      </c>
      <c r="C6291" s="218"/>
      <c r="D6291" s="218"/>
      <c r="E6291" s="218" t="s">
        <v>173</v>
      </c>
      <c r="F6291" s="307">
        <v>24100</v>
      </c>
      <c r="G6291" s="270">
        <v>24100</v>
      </c>
    </row>
    <row r="6292" spans="1:7">
      <c r="A6292" s="218" t="s">
        <v>10389</v>
      </c>
      <c r="B6292" s="218" t="s">
        <v>10390</v>
      </c>
      <c r="C6292" s="218"/>
      <c r="D6292" s="218"/>
      <c r="E6292" s="218" t="s">
        <v>173</v>
      </c>
      <c r="F6292" s="307">
        <v>716</v>
      </c>
      <c r="G6292" s="270">
        <v>716</v>
      </c>
    </row>
    <row r="6293" spans="1:7">
      <c r="A6293" s="218" t="s">
        <v>10391</v>
      </c>
      <c r="B6293" s="218" t="s">
        <v>10392</v>
      </c>
      <c r="C6293" s="218"/>
      <c r="D6293" s="218"/>
      <c r="E6293" s="218" t="s">
        <v>173</v>
      </c>
      <c r="F6293" s="307">
        <v>163.01</v>
      </c>
      <c r="G6293" s="270">
        <v>163.01</v>
      </c>
    </row>
    <row r="6294" spans="1:7">
      <c r="A6294" s="218" t="s">
        <v>10393</v>
      </c>
      <c r="B6294" s="218" t="s">
        <v>10394</v>
      </c>
      <c r="C6294" s="218"/>
      <c r="D6294" s="218"/>
      <c r="E6294" s="218" t="s">
        <v>173</v>
      </c>
      <c r="F6294" s="307">
        <v>761.01</v>
      </c>
      <c r="G6294" s="270">
        <v>761.01</v>
      </c>
    </row>
    <row r="6295" spans="1:7">
      <c r="A6295" s="218" t="s">
        <v>10395</v>
      </c>
      <c r="B6295" s="218" t="s">
        <v>10396</v>
      </c>
      <c r="C6295" s="218"/>
      <c r="D6295" s="218"/>
      <c r="E6295" s="218" t="s">
        <v>173</v>
      </c>
      <c r="F6295" s="307">
        <v>547</v>
      </c>
      <c r="G6295" s="270">
        <v>547</v>
      </c>
    </row>
    <row r="6296" spans="1:7">
      <c r="A6296" s="218" t="s">
        <v>10397</v>
      </c>
      <c r="B6296" s="218" t="s">
        <v>10398</v>
      </c>
      <c r="C6296" s="218"/>
      <c r="D6296" s="218"/>
      <c r="E6296" s="218" t="s">
        <v>173</v>
      </c>
      <c r="F6296" s="307">
        <v>607</v>
      </c>
      <c r="G6296" s="270">
        <v>607</v>
      </c>
    </row>
    <row r="6297" spans="1:7">
      <c r="A6297" s="218" t="s">
        <v>10399</v>
      </c>
      <c r="B6297" s="218" t="s">
        <v>10400</v>
      </c>
      <c r="C6297" s="218"/>
      <c r="D6297" s="218"/>
      <c r="E6297" s="218" t="s">
        <v>173</v>
      </c>
      <c r="F6297" s="307">
        <v>993.01</v>
      </c>
      <c r="G6297" s="270">
        <v>993.01</v>
      </c>
    </row>
    <row r="6298" spans="1:7">
      <c r="A6298" s="218" t="s">
        <v>10401</v>
      </c>
      <c r="B6298" s="218" t="s">
        <v>10402</v>
      </c>
      <c r="C6298" s="218"/>
      <c r="D6298" s="218"/>
      <c r="E6298" s="218" t="s">
        <v>173</v>
      </c>
      <c r="F6298" s="307">
        <v>993.01</v>
      </c>
      <c r="G6298" s="270">
        <v>993.01</v>
      </c>
    </row>
    <row r="6299" spans="1:7">
      <c r="A6299" s="218" t="s">
        <v>10403</v>
      </c>
      <c r="B6299" s="218" t="s">
        <v>10404</v>
      </c>
      <c r="C6299" s="218"/>
      <c r="D6299" s="218"/>
      <c r="E6299" s="218" t="s">
        <v>173</v>
      </c>
      <c r="F6299" s="307">
        <v>993.01</v>
      </c>
      <c r="G6299" s="270">
        <v>993.01</v>
      </c>
    </row>
    <row r="6300" spans="1:7">
      <c r="A6300" s="218" t="s">
        <v>10405</v>
      </c>
      <c r="B6300" s="218" t="s">
        <v>10406</v>
      </c>
      <c r="C6300" s="218"/>
      <c r="D6300" s="218"/>
      <c r="E6300" s="218" t="s">
        <v>173</v>
      </c>
      <c r="F6300" s="307">
        <v>993.01</v>
      </c>
      <c r="G6300" s="270">
        <v>993.01</v>
      </c>
    </row>
    <row r="6301" spans="1:7">
      <c r="A6301" s="218" t="s">
        <v>10407</v>
      </c>
      <c r="B6301" s="218" t="s">
        <v>10408</v>
      </c>
      <c r="C6301" s="218"/>
      <c r="D6301" s="218"/>
      <c r="E6301" s="218" t="s">
        <v>173</v>
      </c>
      <c r="F6301" s="307">
        <v>1030</v>
      </c>
      <c r="G6301" s="270">
        <v>1030</v>
      </c>
    </row>
    <row r="6302" spans="1:7">
      <c r="A6302" s="218" t="s">
        <v>10409</v>
      </c>
      <c r="B6302" s="218" t="s">
        <v>10410</v>
      </c>
      <c r="C6302" s="218"/>
      <c r="D6302" s="218"/>
      <c r="E6302" s="218" t="s">
        <v>173</v>
      </c>
      <c r="F6302" s="307">
        <v>5575.64</v>
      </c>
      <c r="G6302" s="270">
        <v>5575.64</v>
      </c>
    </row>
    <row r="6303" spans="1:7">
      <c r="A6303" s="218" t="s">
        <v>10411</v>
      </c>
      <c r="B6303" s="218" t="s">
        <v>10412</v>
      </c>
      <c r="C6303" s="218"/>
      <c r="D6303" s="218"/>
      <c r="E6303" s="218" t="s">
        <v>173</v>
      </c>
      <c r="F6303" s="307">
        <v>677</v>
      </c>
      <c r="G6303" s="270">
        <v>677</v>
      </c>
    </row>
    <row r="6304" spans="1:7">
      <c r="A6304" s="218" t="s">
        <v>10413</v>
      </c>
      <c r="B6304" s="218" t="s">
        <v>10414</v>
      </c>
      <c r="C6304" s="218"/>
      <c r="D6304" s="218"/>
      <c r="E6304" s="218" t="s">
        <v>173</v>
      </c>
      <c r="F6304" s="307">
        <v>677</v>
      </c>
      <c r="G6304" s="270">
        <v>677</v>
      </c>
    </row>
    <row r="6305" spans="1:7">
      <c r="A6305" s="218" t="s">
        <v>10415</v>
      </c>
      <c r="B6305" s="218" t="s">
        <v>10416</v>
      </c>
      <c r="C6305" s="218"/>
      <c r="D6305" s="218"/>
      <c r="E6305" s="218" t="s">
        <v>173</v>
      </c>
      <c r="F6305" s="307">
        <v>614</v>
      </c>
      <c r="G6305" s="270">
        <v>614</v>
      </c>
    </row>
    <row r="6306" spans="1:7">
      <c r="A6306" s="218" t="s">
        <v>10417</v>
      </c>
      <c r="B6306" s="218" t="s">
        <v>10418</v>
      </c>
      <c r="C6306" s="218"/>
      <c r="D6306" s="218"/>
      <c r="E6306" s="218" t="s">
        <v>173</v>
      </c>
      <c r="F6306" s="307">
        <v>830</v>
      </c>
      <c r="G6306" s="270">
        <v>830</v>
      </c>
    </row>
    <row r="6307" spans="1:7">
      <c r="A6307" s="218" t="s">
        <v>10419</v>
      </c>
      <c r="B6307" s="218" t="s">
        <v>10420</v>
      </c>
      <c r="C6307" s="218"/>
      <c r="D6307" s="218"/>
      <c r="E6307" s="218" t="s">
        <v>173</v>
      </c>
      <c r="F6307" s="307">
        <v>830</v>
      </c>
      <c r="G6307" s="270">
        <v>830</v>
      </c>
    </row>
    <row r="6308" spans="1:7">
      <c r="A6308" s="218" t="s">
        <v>10421</v>
      </c>
      <c r="B6308" s="218" t="s">
        <v>10422</v>
      </c>
      <c r="C6308" s="218"/>
      <c r="D6308" s="218"/>
      <c r="E6308" s="218" t="s">
        <v>173</v>
      </c>
      <c r="F6308" s="307">
        <v>1350</v>
      </c>
      <c r="G6308" s="270">
        <v>1350</v>
      </c>
    </row>
    <row r="6309" spans="1:7">
      <c r="A6309" s="218" t="s">
        <v>10423</v>
      </c>
      <c r="B6309" s="218" t="s">
        <v>10424</v>
      </c>
      <c r="C6309" s="218"/>
      <c r="D6309" s="218"/>
      <c r="E6309" s="218" t="s">
        <v>173</v>
      </c>
      <c r="F6309" s="307">
        <v>620</v>
      </c>
      <c r="G6309" s="270">
        <v>620</v>
      </c>
    </row>
    <row r="6310" spans="1:7">
      <c r="A6310" s="218" t="s">
        <v>10425</v>
      </c>
      <c r="B6310" s="218" t="s">
        <v>10426</v>
      </c>
      <c r="C6310" s="218"/>
      <c r="D6310" s="218"/>
      <c r="E6310" s="218" t="s">
        <v>173</v>
      </c>
      <c r="F6310" s="307">
        <v>3320</v>
      </c>
      <c r="G6310" s="270">
        <v>3320</v>
      </c>
    </row>
    <row r="6311" spans="1:7">
      <c r="A6311" s="218" t="s">
        <v>10427</v>
      </c>
      <c r="B6311" s="218" t="s">
        <v>10428</v>
      </c>
      <c r="C6311" s="218"/>
      <c r="D6311" s="218"/>
      <c r="E6311" s="218" t="s">
        <v>173</v>
      </c>
      <c r="F6311" s="307">
        <v>6960.01</v>
      </c>
      <c r="G6311" s="270">
        <v>6960.01</v>
      </c>
    </row>
    <row r="6312" spans="1:7">
      <c r="A6312" s="218" t="s">
        <v>10429</v>
      </c>
      <c r="B6312" s="218" t="s">
        <v>10430</v>
      </c>
      <c r="C6312" s="218"/>
      <c r="D6312" s="218"/>
      <c r="E6312" s="218" t="s">
        <v>173</v>
      </c>
      <c r="F6312" s="307">
        <v>44100</v>
      </c>
      <c r="G6312" s="270">
        <v>44100</v>
      </c>
    </row>
    <row r="6313" spans="1:7">
      <c r="A6313" s="218" t="s">
        <v>10431</v>
      </c>
      <c r="B6313" s="218" t="s">
        <v>10432</v>
      </c>
      <c r="C6313" s="218"/>
      <c r="D6313" s="218"/>
      <c r="E6313" s="218" t="s">
        <v>173</v>
      </c>
      <c r="F6313" s="307">
        <v>450</v>
      </c>
      <c r="G6313" s="270">
        <v>450</v>
      </c>
    </row>
    <row r="6314" spans="1:7">
      <c r="A6314" s="218" t="s">
        <v>10433</v>
      </c>
      <c r="B6314" s="218" t="s">
        <v>10434</v>
      </c>
      <c r="C6314" s="218"/>
      <c r="D6314" s="218"/>
      <c r="E6314" s="218" t="s">
        <v>173</v>
      </c>
      <c r="F6314" s="307">
        <v>237.99</v>
      </c>
      <c r="G6314" s="270">
        <v>237.99</v>
      </c>
    </row>
    <row r="6315" spans="1:7">
      <c r="A6315" s="218" t="s">
        <v>10435</v>
      </c>
      <c r="B6315" s="218" t="s">
        <v>10436</v>
      </c>
      <c r="C6315" s="218"/>
      <c r="D6315" s="218"/>
      <c r="E6315" s="218" t="s">
        <v>173</v>
      </c>
      <c r="F6315" s="307">
        <v>910</v>
      </c>
      <c r="G6315" s="270">
        <v>910</v>
      </c>
    </row>
    <row r="6316" spans="1:7">
      <c r="A6316" s="218" t="s">
        <v>10437</v>
      </c>
      <c r="B6316" s="218" t="s">
        <v>10438</v>
      </c>
      <c r="C6316" s="218"/>
      <c r="D6316" s="218"/>
      <c r="E6316" s="218" t="s">
        <v>173</v>
      </c>
      <c r="F6316" s="307">
        <v>910</v>
      </c>
      <c r="G6316" s="270">
        <v>910</v>
      </c>
    </row>
    <row r="6317" spans="1:7">
      <c r="A6317" s="218" t="s">
        <v>10439</v>
      </c>
      <c r="B6317" s="218" t="s">
        <v>10440</v>
      </c>
      <c r="C6317" s="218"/>
      <c r="D6317" s="218"/>
      <c r="E6317" s="218" t="s">
        <v>173</v>
      </c>
      <c r="F6317" s="307">
        <v>910</v>
      </c>
      <c r="G6317" s="270">
        <v>910</v>
      </c>
    </row>
    <row r="6318" spans="1:7">
      <c r="A6318" s="218" t="s">
        <v>10441</v>
      </c>
      <c r="B6318" s="218" t="s">
        <v>10442</v>
      </c>
      <c r="C6318" s="218"/>
      <c r="D6318" s="218"/>
      <c r="E6318" s="218" t="s">
        <v>173</v>
      </c>
      <c r="F6318" s="307">
        <v>910</v>
      </c>
      <c r="G6318" s="270">
        <v>910</v>
      </c>
    </row>
    <row r="6319" spans="1:7">
      <c r="A6319" s="218" t="s">
        <v>10443</v>
      </c>
      <c r="B6319" s="218" t="s">
        <v>10444</v>
      </c>
      <c r="C6319" s="218"/>
      <c r="D6319" s="218"/>
      <c r="E6319" s="218" t="s">
        <v>173</v>
      </c>
      <c r="F6319" s="307">
        <v>910</v>
      </c>
      <c r="G6319" s="270">
        <v>910</v>
      </c>
    </row>
    <row r="6320" spans="1:7">
      <c r="A6320" s="218" t="s">
        <v>10445</v>
      </c>
      <c r="B6320" s="218" t="s">
        <v>10446</v>
      </c>
      <c r="C6320" s="218"/>
      <c r="D6320" s="218"/>
      <c r="E6320" s="218" t="s">
        <v>173</v>
      </c>
      <c r="F6320" s="307">
        <v>580.01</v>
      </c>
      <c r="G6320" s="270">
        <v>580.01</v>
      </c>
    </row>
    <row r="6321" spans="1:7">
      <c r="A6321" s="218" t="s">
        <v>10447</v>
      </c>
      <c r="B6321" s="218" t="s">
        <v>10448</v>
      </c>
      <c r="C6321" s="218"/>
      <c r="D6321" s="218"/>
      <c r="E6321" s="218" t="s">
        <v>173</v>
      </c>
      <c r="F6321" s="307">
        <v>336.01</v>
      </c>
      <c r="G6321" s="270">
        <v>336.01</v>
      </c>
    </row>
    <row r="6322" spans="1:7">
      <c r="A6322" s="218" t="s">
        <v>10449</v>
      </c>
      <c r="B6322" s="218" t="s">
        <v>10450</v>
      </c>
      <c r="C6322" s="218"/>
      <c r="D6322" s="218"/>
      <c r="E6322" s="218" t="s">
        <v>173</v>
      </c>
      <c r="F6322" s="307">
        <v>601</v>
      </c>
      <c r="G6322" s="270">
        <v>601</v>
      </c>
    </row>
    <row r="6323" spans="1:7">
      <c r="A6323" s="218" t="s">
        <v>10451</v>
      </c>
      <c r="B6323" s="218" t="s">
        <v>10452</v>
      </c>
      <c r="C6323" s="218"/>
      <c r="D6323" s="218"/>
      <c r="E6323" s="218" t="s">
        <v>173</v>
      </c>
      <c r="F6323" s="307">
        <v>601</v>
      </c>
      <c r="G6323" s="270">
        <v>601</v>
      </c>
    </row>
    <row r="6324" spans="1:7">
      <c r="A6324" s="218" t="s">
        <v>10453</v>
      </c>
      <c r="B6324" s="218" t="s">
        <v>10454</v>
      </c>
      <c r="C6324" s="218"/>
      <c r="D6324" s="218"/>
      <c r="E6324" s="218" t="s">
        <v>173</v>
      </c>
      <c r="F6324" s="307">
        <v>601</v>
      </c>
      <c r="G6324" s="270">
        <v>601</v>
      </c>
    </row>
    <row r="6325" spans="1:7">
      <c r="A6325" s="218" t="s">
        <v>10455</v>
      </c>
      <c r="B6325" s="218" t="s">
        <v>10456</v>
      </c>
      <c r="C6325" s="218"/>
      <c r="D6325" s="218"/>
      <c r="E6325" s="218" t="s">
        <v>173</v>
      </c>
      <c r="F6325" s="307">
        <v>601</v>
      </c>
      <c r="G6325" s="270">
        <v>601</v>
      </c>
    </row>
    <row r="6326" spans="1:7">
      <c r="A6326" s="218" t="s">
        <v>10457</v>
      </c>
      <c r="B6326" s="218" t="s">
        <v>10458</v>
      </c>
      <c r="C6326" s="218"/>
      <c r="D6326" s="218"/>
      <c r="E6326" s="218" t="s">
        <v>173</v>
      </c>
      <c r="F6326" s="307">
        <v>601</v>
      </c>
      <c r="G6326" s="270">
        <v>601</v>
      </c>
    </row>
    <row r="6327" spans="1:7">
      <c r="A6327" s="218" t="s">
        <v>10459</v>
      </c>
      <c r="B6327" s="218" t="s">
        <v>10460</v>
      </c>
      <c r="C6327" s="218"/>
      <c r="D6327" s="218"/>
      <c r="E6327" s="218" t="s">
        <v>173</v>
      </c>
      <c r="F6327" s="307">
        <v>580.01</v>
      </c>
      <c r="G6327" s="270">
        <v>580.01</v>
      </c>
    </row>
    <row r="6328" spans="1:7">
      <c r="A6328" s="218" t="s">
        <v>10461</v>
      </c>
      <c r="B6328" s="218" t="s">
        <v>10462</v>
      </c>
      <c r="C6328" s="218"/>
      <c r="D6328" s="218"/>
      <c r="E6328" s="218" t="s">
        <v>173</v>
      </c>
      <c r="F6328" s="307">
        <v>475</v>
      </c>
      <c r="G6328" s="270">
        <v>475</v>
      </c>
    </row>
    <row r="6329" spans="1:7">
      <c r="A6329" s="218" t="s">
        <v>10463</v>
      </c>
      <c r="B6329" s="218" t="s">
        <v>10464</v>
      </c>
      <c r="C6329" s="218"/>
      <c r="D6329" s="218"/>
      <c r="E6329" s="218" t="s">
        <v>173</v>
      </c>
      <c r="F6329" s="307">
        <v>18000</v>
      </c>
      <c r="G6329" s="270">
        <v>18000</v>
      </c>
    </row>
    <row r="6330" spans="1:7">
      <c r="A6330" s="218" t="s">
        <v>10465</v>
      </c>
      <c r="B6330" s="218" t="s">
        <v>10466</v>
      </c>
      <c r="C6330" s="218"/>
      <c r="D6330" s="218"/>
      <c r="E6330" s="218" t="s">
        <v>173</v>
      </c>
      <c r="F6330" s="307">
        <v>1007</v>
      </c>
      <c r="G6330" s="270">
        <v>1007</v>
      </c>
    </row>
    <row r="6331" spans="1:7">
      <c r="A6331" s="218" t="s">
        <v>10467</v>
      </c>
      <c r="B6331" s="218" t="s">
        <v>10468</v>
      </c>
      <c r="C6331" s="218"/>
      <c r="D6331" s="218"/>
      <c r="E6331" s="218" t="s">
        <v>173</v>
      </c>
      <c r="F6331" s="307">
        <v>680</v>
      </c>
      <c r="G6331" s="270">
        <v>680</v>
      </c>
    </row>
    <row r="6332" spans="1:7">
      <c r="A6332" s="218" t="s">
        <v>10469</v>
      </c>
      <c r="B6332" s="218" t="s">
        <v>10470</v>
      </c>
      <c r="C6332" s="218"/>
      <c r="D6332" s="218"/>
      <c r="E6332" s="218" t="s">
        <v>173</v>
      </c>
      <c r="F6332" s="307">
        <v>8960</v>
      </c>
      <c r="G6332" s="270">
        <v>8960</v>
      </c>
    </row>
    <row r="6333" spans="1:7">
      <c r="A6333" s="218" t="s">
        <v>10471</v>
      </c>
      <c r="B6333" s="218" t="s">
        <v>10472</v>
      </c>
      <c r="C6333" s="218"/>
      <c r="D6333" s="218"/>
      <c r="E6333" s="218" t="s">
        <v>173</v>
      </c>
      <c r="F6333" s="307">
        <v>1240</v>
      </c>
      <c r="G6333" s="270">
        <v>1240</v>
      </c>
    </row>
    <row r="6334" spans="1:7">
      <c r="A6334" s="218" t="s">
        <v>10473</v>
      </c>
      <c r="B6334" s="218" t="s">
        <v>10474</v>
      </c>
      <c r="C6334" s="218"/>
      <c r="D6334" s="218"/>
      <c r="E6334" s="218" t="s">
        <v>173</v>
      </c>
      <c r="F6334" s="307">
        <v>690.01</v>
      </c>
      <c r="G6334" s="270">
        <v>690.01</v>
      </c>
    </row>
    <row r="6335" spans="1:7">
      <c r="A6335" s="218" t="s">
        <v>387</v>
      </c>
      <c r="B6335" s="218" t="s">
        <v>388</v>
      </c>
      <c r="C6335" s="218"/>
      <c r="D6335" s="218"/>
      <c r="E6335" s="218" t="s">
        <v>173</v>
      </c>
      <c r="F6335" s="307">
        <v>1664</v>
      </c>
      <c r="G6335" s="270">
        <v>1664</v>
      </c>
    </row>
    <row r="6336" spans="1:7">
      <c r="A6336" s="218" t="s">
        <v>10475</v>
      </c>
      <c r="B6336" s="218" t="s">
        <v>10476</v>
      </c>
      <c r="C6336" s="218"/>
      <c r="D6336" s="218"/>
      <c r="E6336" s="218" t="s">
        <v>173</v>
      </c>
      <c r="F6336" s="307">
        <v>42900</v>
      </c>
      <c r="G6336" s="270">
        <v>42900</v>
      </c>
    </row>
    <row r="6337" spans="1:7">
      <c r="A6337" s="218" t="s">
        <v>10477</v>
      </c>
      <c r="B6337" s="218" t="s">
        <v>10478</v>
      </c>
      <c r="C6337" s="218"/>
      <c r="D6337" s="218"/>
      <c r="E6337" s="218" t="s">
        <v>173</v>
      </c>
      <c r="F6337" s="307">
        <v>41100</v>
      </c>
      <c r="G6337" s="270">
        <v>41100</v>
      </c>
    </row>
    <row r="6338" spans="1:7">
      <c r="A6338" s="218" t="s">
        <v>10479</v>
      </c>
      <c r="B6338" s="218" t="s">
        <v>10480</v>
      </c>
      <c r="C6338" s="218"/>
      <c r="D6338" s="218"/>
      <c r="E6338" s="218" t="s">
        <v>173</v>
      </c>
      <c r="F6338" s="307">
        <v>43100</v>
      </c>
      <c r="G6338" s="270">
        <v>43100</v>
      </c>
    </row>
    <row r="6339" spans="1:7">
      <c r="A6339" s="218" t="s">
        <v>10481</v>
      </c>
      <c r="B6339" s="218" t="s">
        <v>10482</v>
      </c>
      <c r="C6339" s="218"/>
      <c r="D6339" s="218"/>
      <c r="E6339" s="218" t="s">
        <v>173</v>
      </c>
      <c r="F6339" s="307">
        <v>29300</v>
      </c>
      <c r="G6339" s="270">
        <v>29300</v>
      </c>
    </row>
    <row r="6340" spans="1:7">
      <c r="A6340" s="218" t="s">
        <v>389</v>
      </c>
      <c r="B6340" s="218" t="s">
        <v>390</v>
      </c>
      <c r="C6340" s="218"/>
      <c r="D6340" s="218"/>
      <c r="E6340" s="218" t="s">
        <v>173</v>
      </c>
      <c r="F6340" s="307">
        <v>312</v>
      </c>
      <c r="G6340" s="270">
        <v>312</v>
      </c>
    </row>
    <row r="6341" spans="1:7">
      <c r="A6341" s="218" t="s">
        <v>391</v>
      </c>
      <c r="B6341" s="218" t="s">
        <v>392</v>
      </c>
      <c r="C6341" s="218"/>
      <c r="D6341" s="218"/>
      <c r="E6341" s="218" t="s">
        <v>173</v>
      </c>
      <c r="F6341" s="307">
        <v>443</v>
      </c>
      <c r="G6341" s="270">
        <v>443</v>
      </c>
    </row>
    <row r="6342" spans="1:7">
      <c r="A6342" s="218" t="s">
        <v>393</v>
      </c>
      <c r="B6342" s="218" t="s">
        <v>394</v>
      </c>
      <c r="C6342" s="218"/>
      <c r="D6342" s="218"/>
      <c r="E6342" s="218" t="s">
        <v>173</v>
      </c>
      <c r="F6342" s="307">
        <v>381</v>
      </c>
      <c r="G6342" s="270">
        <v>381</v>
      </c>
    </row>
    <row r="6343" spans="1:7">
      <c r="A6343" s="218" t="s">
        <v>395</v>
      </c>
      <c r="B6343" s="218" t="s">
        <v>396</v>
      </c>
      <c r="C6343" s="218"/>
      <c r="D6343" s="218"/>
      <c r="E6343" s="218" t="s">
        <v>173</v>
      </c>
      <c r="F6343" s="307">
        <v>808.01</v>
      </c>
      <c r="G6343" s="270">
        <v>808.01</v>
      </c>
    </row>
    <row r="6344" spans="1:7">
      <c r="A6344" s="218" t="s">
        <v>397</v>
      </c>
      <c r="B6344" s="218" t="s">
        <v>398</v>
      </c>
      <c r="C6344" s="218"/>
      <c r="D6344" s="218"/>
      <c r="E6344" s="218" t="s">
        <v>173</v>
      </c>
      <c r="F6344" s="307">
        <v>808.01</v>
      </c>
      <c r="G6344" s="270">
        <v>808.01</v>
      </c>
    </row>
    <row r="6345" spans="1:7">
      <c r="A6345" s="218" t="s">
        <v>399</v>
      </c>
      <c r="B6345" s="218" t="s">
        <v>400</v>
      </c>
      <c r="C6345" s="218"/>
      <c r="D6345" s="218"/>
      <c r="E6345" s="218" t="s">
        <v>173</v>
      </c>
      <c r="F6345" s="307">
        <v>26300.01</v>
      </c>
      <c r="G6345" s="270">
        <v>26300.01</v>
      </c>
    </row>
    <row r="6346" spans="1:7">
      <c r="A6346" s="218" t="s">
        <v>401</v>
      </c>
      <c r="B6346" s="218" t="s">
        <v>402</v>
      </c>
      <c r="C6346" s="218"/>
      <c r="D6346" s="218"/>
      <c r="E6346" s="218" t="s">
        <v>173</v>
      </c>
      <c r="F6346" s="307">
        <v>39900</v>
      </c>
      <c r="G6346" s="270">
        <v>39900</v>
      </c>
    </row>
    <row r="6347" spans="1:7">
      <c r="A6347" s="218" t="s">
        <v>10483</v>
      </c>
      <c r="B6347" s="218" t="s">
        <v>10484</v>
      </c>
      <c r="C6347" s="218"/>
      <c r="D6347" s="218"/>
      <c r="E6347" s="218" t="s">
        <v>173</v>
      </c>
      <c r="F6347" s="307">
        <v>1970</v>
      </c>
      <c r="G6347" s="270">
        <v>1970</v>
      </c>
    </row>
    <row r="6348" spans="1:7">
      <c r="A6348" s="218" t="s">
        <v>10485</v>
      </c>
      <c r="B6348" s="218" t="s">
        <v>10486</v>
      </c>
      <c r="C6348" s="218"/>
      <c r="D6348" s="218"/>
      <c r="E6348" s="218" t="s">
        <v>173</v>
      </c>
      <c r="F6348" s="307">
        <v>1390</v>
      </c>
      <c r="G6348" s="270">
        <v>1390</v>
      </c>
    </row>
    <row r="6349" spans="1:7">
      <c r="A6349" s="218" t="s">
        <v>409</v>
      </c>
      <c r="B6349" s="218" t="s">
        <v>410</v>
      </c>
      <c r="C6349" s="218"/>
      <c r="D6349" s="218"/>
      <c r="E6349" s="218" t="s">
        <v>173</v>
      </c>
      <c r="F6349" s="307">
        <v>5839.01</v>
      </c>
      <c r="G6349" s="270">
        <v>5839.01</v>
      </c>
    </row>
    <row r="6350" spans="1:7">
      <c r="A6350" s="218" t="s">
        <v>411</v>
      </c>
      <c r="B6350" s="218" t="s">
        <v>412</v>
      </c>
      <c r="C6350" s="218"/>
      <c r="D6350" s="218"/>
      <c r="E6350" s="218" t="s">
        <v>173</v>
      </c>
      <c r="F6350" s="307">
        <v>3928</v>
      </c>
      <c r="G6350" s="270">
        <v>3928</v>
      </c>
    </row>
    <row r="6351" spans="1:7">
      <c r="A6351" s="218" t="s">
        <v>413</v>
      </c>
      <c r="B6351" s="218" t="s">
        <v>414</v>
      </c>
      <c r="C6351" s="218"/>
      <c r="D6351" s="218"/>
      <c r="E6351" s="218" t="s">
        <v>173</v>
      </c>
      <c r="F6351" s="307">
        <v>3291</v>
      </c>
      <c r="G6351" s="270">
        <v>3291</v>
      </c>
    </row>
    <row r="6352" spans="1:7">
      <c r="A6352" s="218" t="s">
        <v>415</v>
      </c>
      <c r="B6352" s="218" t="s">
        <v>416</v>
      </c>
      <c r="C6352" s="218"/>
      <c r="D6352" s="218"/>
      <c r="E6352" s="218" t="s">
        <v>173</v>
      </c>
      <c r="F6352" s="307">
        <v>4724</v>
      </c>
      <c r="G6352" s="270">
        <v>4724</v>
      </c>
    </row>
    <row r="6353" spans="1:7">
      <c r="A6353" s="218" t="s">
        <v>417</v>
      </c>
      <c r="B6353" s="218" t="s">
        <v>418</v>
      </c>
      <c r="C6353" s="218"/>
      <c r="D6353" s="218"/>
      <c r="E6353" s="218" t="s">
        <v>173</v>
      </c>
      <c r="F6353" s="307">
        <v>2479</v>
      </c>
      <c r="G6353" s="270">
        <v>2479</v>
      </c>
    </row>
    <row r="6354" spans="1:7">
      <c r="A6354" s="218" t="s">
        <v>10487</v>
      </c>
      <c r="B6354" s="218" t="s">
        <v>10488</v>
      </c>
      <c r="C6354" s="218"/>
      <c r="D6354" s="218"/>
      <c r="E6354" s="218" t="s">
        <v>173</v>
      </c>
      <c r="F6354" s="307">
        <v>1036</v>
      </c>
      <c r="G6354" s="270">
        <v>1036</v>
      </c>
    </row>
    <row r="6355" spans="1:7">
      <c r="A6355" s="218" t="s">
        <v>10489</v>
      </c>
      <c r="B6355" s="218" t="s">
        <v>10490</v>
      </c>
      <c r="C6355" s="218"/>
      <c r="D6355" s="218"/>
      <c r="E6355" s="218" t="s">
        <v>173</v>
      </c>
      <c r="F6355" s="307">
        <v>6069</v>
      </c>
      <c r="G6355" s="270">
        <v>6069</v>
      </c>
    </row>
    <row r="6356" spans="1:7">
      <c r="A6356" s="218" t="s">
        <v>10491</v>
      </c>
      <c r="B6356" s="218" t="s">
        <v>10492</v>
      </c>
      <c r="C6356" s="218"/>
      <c r="D6356" s="218"/>
      <c r="E6356" s="218" t="s">
        <v>173</v>
      </c>
      <c r="F6356" s="307">
        <v>1542.39</v>
      </c>
      <c r="G6356" s="270">
        <v>1542.39</v>
      </c>
    </row>
    <row r="6357" spans="1:7">
      <c r="A6357" s="218" t="s">
        <v>10493</v>
      </c>
      <c r="B6357" s="218" t="s">
        <v>10494</v>
      </c>
      <c r="C6357" s="218"/>
      <c r="D6357" s="218"/>
      <c r="E6357" s="218" t="s">
        <v>173</v>
      </c>
      <c r="F6357" s="307">
        <v>1631.31</v>
      </c>
      <c r="G6357" s="270">
        <v>1631.31</v>
      </c>
    </row>
    <row r="6358" spans="1:7">
      <c r="A6358" s="218" t="s">
        <v>10495</v>
      </c>
      <c r="B6358" s="218" t="s">
        <v>10496</v>
      </c>
      <c r="C6358" s="218"/>
      <c r="D6358" s="218"/>
      <c r="E6358" s="218" t="s">
        <v>173</v>
      </c>
      <c r="F6358" s="307">
        <v>651.54999999999995</v>
      </c>
      <c r="G6358" s="270">
        <v>651.54999999999995</v>
      </c>
    </row>
    <row r="6359" spans="1:7">
      <c r="A6359" s="218" t="s">
        <v>10497</v>
      </c>
      <c r="B6359" s="218" t="s">
        <v>10498</v>
      </c>
      <c r="C6359" s="218"/>
      <c r="D6359" s="218"/>
      <c r="E6359" s="218" t="s">
        <v>173</v>
      </c>
      <c r="F6359" s="307">
        <v>1633.54</v>
      </c>
      <c r="G6359" s="270">
        <v>1633.54</v>
      </c>
    </row>
    <row r="6360" spans="1:7">
      <c r="A6360" s="218" t="s">
        <v>10499</v>
      </c>
      <c r="B6360" s="218" t="s">
        <v>10500</v>
      </c>
      <c r="C6360" s="218"/>
      <c r="D6360" s="218"/>
      <c r="E6360" s="218" t="s">
        <v>173</v>
      </c>
      <c r="F6360" s="307">
        <v>2450.2800000000002</v>
      </c>
      <c r="G6360" s="270">
        <v>2450.2800000000002</v>
      </c>
    </row>
    <row r="6361" spans="1:7">
      <c r="A6361" s="218" t="s">
        <v>10501</v>
      </c>
      <c r="B6361" s="218" t="s">
        <v>10502</v>
      </c>
      <c r="C6361" s="218"/>
      <c r="D6361" s="218"/>
      <c r="E6361" s="218" t="s">
        <v>173</v>
      </c>
      <c r="F6361" s="307">
        <v>1701.78</v>
      </c>
      <c r="G6361" s="270">
        <v>1701.78</v>
      </c>
    </row>
    <row r="6362" spans="1:7">
      <c r="A6362" s="218" t="s">
        <v>10503</v>
      </c>
      <c r="B6362" s="218" t="s">
        <v>10504</v>
      </c>
      <c r="C6362" s="218"/>
      <c r="D6362" s="218"/>
      <c r="E6362" s="218" t="s">
        <v>173</v>
      </c>
      <c r="F6362" s="307">
        <v>2467.5500000000002</v>
      </c>
      <c r="G6362" s="270">
        <v>2467.5500000000002</v>
      </c>
    </row>
    <row r="6363" spans="1:7">
      <c r="A6363" s="218" t="s">
        <v>10505</v>
      </c>
      <c r="B6363" s="218" t="s">
        <v>10506</v>
      </c>
      <c r="C6363" s="218"/>
      <c r="D6363" s="218"/>
      <c r="E6363" s="218" t="s">
        <v>173</v>
      </c>
      <c r="F6363" s="307">
        <v>1677.3</v>
      </c>
      <c r="G6363" s="270">
        <v>1677.3</v>
      </c>
    </row>
    <row r="6364" spans="1:7">
      <c r="A6364" s="218" t="s">
        <v>10507</v>
      </c>
      <c r="B6364" s="218" t="s">
        <v>10508</v>
      </c>
      <c r="C6364" s="218"/>
      <c r="D6364" s="218"/>
      <c r="E6364" s="218" t="s">
        <v>173</v>
      </c>
      <c r="F6364" s="307">
        <v>2515.94</v>
      </c>
      <c r="G6364" s="270">
        <v>2515.94</v>
      </c>
    </row>
    <row r="6365" spans="1:7">
      <c r="A6365" s="218" t="s">
        <v>10509</v>
      </c>
      <c r="B6365" s="218" t="s">
        <v>10510</v>
      </c>
      <c r="C6365" s="218"/>
      <c r="D6365" s="218"/>
      <c r="E6365" s="218" t="s">
        <v>173</v>
      </c>
      <c r="F6365" s="307">
        <v>3266.65</v>
      </c>
      <c r="G6365" s="270">
        <v>3266.65</v>
      </c>
    </row>
    <row r="6366" spans="1:7">
      <c r="A6366" s="218" t="s">
        <v>10511</v>
      </c>
      <c r="B6366" s="218" t="s">
        <v>10512</v>
      </c>
      <c r="C6366" s="218"/>
      <c r="D6366" s="218"/>
      <c r="E6366" s="218" t="s">
        <v>173</v>
      </c>
      <c r="F6366" s="307">
        <v>651.54999999999995</v>
      </c>
      <c r="G6366" s="270">
        <v>651.54999999999995</v>
      </c>
    </row>
    <row r="6367" spans="1:7">
      <c r="A6367" s="218" t="s">
        <v>10513</v>
      </c>
      <c r="B6367" s="218" t="s">
        <v>10514</v>
      </c>
      <c r="C6367" s="218"/>
      <c r="D6367" s="218"/>
      <c r="E6367" s="218" t="s">
        <v>173</v>
      </c>
      <c r="F6367" s="307">
        <v>1677.3</v>
      </c>
      <c r="G6367" s="270">
        <v>1677.3</v>
      </c>
    </row>
    <row r="6368" spans="1:7">
      <c r="A6368" s="218" t="s">
        <v>10515</v>
      </c>
      <c r="B6368" s="218" t="s">
        <v>10516</v>
      </c>
      <c r="C6368" s="218"/>
      <c r="D6368" s="218"/>
      <c r="E6368" s="218" t="s">
        <v>173</v>
      </c>
      <c r="F6368" s="307">
        <v>1677.3</v>
      </c>
      <c r="G6368" s="270">
        <v>1677.3</v>
      </c>
    </row>
    <row r="6369" spans="1:7">
      <c r="A6369" s="218" t="s">
        <v>10517</v>
      </c>
      <c r="B6369" s="218" t="s">
        <v>10518</v>
      </c>
      <c r="C6369" s="218"/>
      <c r="D6369" s="218"/>
      <c r="E6369" s="218" t="s">
        <v>173</v>
      </c>
      <c r="F6369" s="307">
        <v>2515.94</v>
      </c>
      <c r="G6369" s="270">
        <v>2515.94</v>
      </c>
    </row>
    <row r="6370" spans="1:7">
      <c r="A6370" s="218" t="s">
        <v>10519</v>
      </c>
      <c r="B6370" s="218" t="s">
        <v>10520</v>
      </c>
      <c r="C6370" s="218"/>
      <c r="D6370" s="218"/>
      <c r="E6370" s="218" t="s">
        <v>173</v>
      </c>
      <c r="F6370" s="307">
        <v>1677.3</v>
      </c>
      <c r="G6370" s="270">
        <v>1677.3</v>
      </c>
    </row>
    <row r="6371" spans="1:7">
      <c r="A6371" s="218" t="s">
        <v>10521</v>
      </c>
      <c r="B6371" s="218" t="s">
        <v>10522</v>
      </c>
      <c r="C6371" s="218"/>
      <c r="D6371" s="218"/>
      <c r="E6371" s="218" t="s">
        <v>173</v>
      </c>
      <c r="F6371" s="307">
        <v>2515.94</v>
      </c>
      <c r="G6371" s="270">
        <v>2515.94</v>
      </c>
    </row>
    <row r="6372" spans="1:7">
      <c r="A6372" s="218" t="s">
        <v>10523</v>
      </c>
      <c r="B6372" s="218" t="s">
        <v>10524</v>
      </c>
      <c r="C6372" s="218"/>
      <c r="D6372" s="218"/>
      <c r="E6372" s="218" t="s">
        <v>173</v>
      </c>
      <c r="F6372" s="307">
        <v>1677.3</v>
      </c>
      <c r="G6372" s="270">
        <v>1677.3</v>
      </c>
    </row>
    <row r="6373" spans="1:7">
      <c r="A6373" s="218" t="s">
        <v>10525</v>
      </c>
      <c r="B6373" s="218" t="s">
        <v>10526</v>
      </c>
      <c r="C6373" s="218"/>
      <c r="D6373" s="218"/>
      <c r="E6373" s="218" t="s">
        <v>173</v>
      </c>
      <c r="F6373" s="307">
        <v>1677.3</v>
      </c>
      <c r="G6373" s="270">
        <v>1677.3</v>
      </c>
    </row>
    <row r="6374" spans="1:7">
      <c r="A6374" s="218" t="s">
        <v>10527</v>
      </c>
      <c r="B6374" s="218" t="s">
        <v>10528</v>
      </c>
      <c r="C6374" s="218"/>
      <c r="D6374" s="218"/>
      <c r="E6374" s="218" t="s">
        <v>173</v>
      </c>
      <c r="F6374" s="307">
        <v>1677.3</v>
      </c>
      <c r="G6374" s="270">
        <v>1677.3</v>
      </c>
    </row>
    <row r="6375" spans="1:7">
      <c r="A6375" s="218" t="s">
        <v>10529</v>
      </c>
      <c r="B6375" s="218" t="s">
        <v>10530</v>
      </c>
      <c r="C6375" s="218"/>
      <c r="D6375" s="218"/>
      <c r="E6375" s="218" t="s">
        <v>173</v>
      </c>
      <c r="F6375" s="307">
        <v>2515.94</v>
      </c>
      <c r="G6375" s="270">
        <v>2515.94</v>
      </c>
    </row>
    <row r="6376" spans="1:7">
      <c r="A6376" s="218" t="s">
        <v>10531</v>
      </c>
      <c r="B6376" s="218" t="s">
        <v>10532</v>
      </c>
      <c r="C6376" s="218"/>
      <c r="D6376" s="218"/>
      <c r="E6376" s="218" t="s">
        <v>173</v>
      </c>
      <c r="F6376" s="307">
        <v>2515.94</v>
      </c>
      <c r="G6376" s="270">
        <v>2515.94</v>
      </c>
    </row>
    <row r="6377" spans="1:7">
      <c r="A6377" s="218" t="s">
        <v>10533</v>
      </c>
      <c r="B6377" s="218" t="s">
        <v>10534</v>
      </c>
      <c r="C6377" s="218"/>
      <c r="D6377" s="218"/>
      <c r="E6377" s="218" t="s">
        <v>173</v>
      </c>
      <c r="F6377" s="307">
        <v>1633.54</v>
      </c>
      <c r="G6377" s="270">
        <v>1633.54</v>
      </c>
    </row>
    <row r="6378" spans="1:7">
      <c r="A6378" s="218" t="s">
        <v>10535</v>
      </c>
      <c r="B6378" s="218" t="s">
        <v>10536</v>
      </c>
      <c r="C6378" s="218"/>
      <c r="D6378" s="218"/>
      <c r="E6378" s="218" t="s">
        <v>173</v>
      </c>
      <c r="F6378" s="307">
        <v>2450.2800000000002</v>
      </c>
      <c r="G6378" s="270">
        <v>2450.2800000000002</v>
      </c>
    </row>
    <row r="6379" spans="1:7">
      <c r="A6379" s="218" t="s">
        <v>10537</v>
      </c>
      <c r="B6379" s="218" t="s">
        <v>10538</v>
      </c>
      <c r="C6379" s="218"/>
      <c r="D6379" s="218"/>
      <c r="E6379" s="218" t="s">
        <v>173</v>
      </c>
      <c r="F6379" s="307">
        <v>3266.65</v>
      </c>
      <c r="G6379" s="270">
        <v>3266.65</v>
      </c>
    </row>
    <row r="6380" spans="1:7">
      <c r="A6380" s="218" t="s">
        <v>10539</v>
      </c>
      <c r="B6380" s="218" t="s">
        <v>10540</v>
      </c>
      <c r="C6380" s="218"/>
      <c r="D6380" s="218"/>
      <c r="E6380" s="218" t="s">
        <v>173</v>
      </c>
      <c r="F6380" s="307">
        <v>2515.94</v>
      </c>
      <c r="G6380" s="270">
        <v>2515.94</v>
      </c>
    </row>
    <row r="6381" spans="1:7">
      <c r="A6381" s="218" t="s">
        <v>10541</v>
      </c>
      <c r="B6381" s="218" t="s">
        <v>10542</v>
      </c>
      <c r="C6381" s="218"/>
      <c r="D6381" s="218"/>
      <c r="E6381" s="218" t="s">
        <v>173</v>
      </c>
      <c r="F6381" s="307">
        <v>1677.3</v>
      </c>
      <c r="G6381" s="270">
        <v>1677.3</v>
      </c>
    </row>
    <row r="6382" spans="1:7">
      <c r="A6382" s="218" t="s">
        <v>10543</v>
      </c>
      <c r="B6382" s="218" t="s">
        <v>10544</v>
      </c>
      <c r="C6382" s="218"/>
      <c r="D6382" s="218"/>
      <c r="E6382" s="218" t="s">
        <v>173</v>
      </c>
      <c r="F6382" s="307">
        <v>245.57</v>
      </c>
      <c r="G6382" s="270">
        <v>245.57</v>
      </c>
    </row>
    <row r="6383" spans="1:7">
      <c r="A6383" s="218" t="s">
        <v>10545</v>
      </c>
      <c r="B6383" s="218" t="s">
        <v>10546</v>
      </c>
      <c r="C6383" s="218"/>
      <c r="D6383" s="218"/>
      <c r="E6383" s="218" t="s">
        <v>173</v>
      </c>
      <c r="F6383" s="307">
        <v>2515.94</v>
      </c>
      <c r="G6383" s="270">
        <v>2515.94</v>
      </c>
    </row>
    <row r="6384" spans="1:7">
      <c r="A6384" s="218" t="s">
        <v>10547</v>
      </c>
      <c r="B6384" s="218" t="s">
        <v>10548</v>
      </c>
      <c r="C6384" s="218"/>
      <c r="D6384" s="218"/>
      <c r="E6384" s="218" t="s">
        <v>173</v>
      </c>
      <c r="F6384" s="307">
        <v>2515.94</v>
      </c>
      <c r="G6384" s="270">
        <v>2515.94</v>
      </c>
    </row>
    <row r="6385" spans="1:7">
      <c r="A6385" s="218" t="s">
        <v>10549</v>
      </c>
      <c r="B6385" s="218" t="s">
        <v>10550</v>
      </c>
      <c r="C6385" s="218"/>
      <c r="D6385" s="218"/>
      <c r="E6385" s="218" t="s">
        <v>173</v>
      </c>
      <c r="F6385" s="307">
        <v>643.77</v>
      </c>
      <c r="G6385" s="270">
        <v>643.77</v>
      </c>
    </row>
    <row r="6386" spans="1:7">
      <c r="A6386" s="218" t="s">
        <v>10551</v>
      </c>
      <c r="B6386" s="218" t="s">
        <v>10552</v>
      </c>
      <c r="C6386" s="218"/>
      <c r="D6386" s="218"/>
      <c r="E6386" s="218" t="s">
        <v>173</v>
      </c>
      <c r="F6386" s="307">
        <v>3354.57</v>
      </c>
      <c r="G6386" s="270">
        <v>3354.57</v>
      </c>
    </row>
    <row r="6387" spans="1:7">
      <c r="A6387" s="218" t="s">
        <v>10553</v>
      </c>
      <c r="B6387" s="218" t="s">
        <v>10554</v>
      </c>
      <c r="C6387" s="218"/>
      <c r="D6387" s="218"/>
      <c r="E6387" s="218" t="s">
        <v>173</v>
      </c>
      <c r="F6387" s="307">
        <v>2515.94</v>
      </c>
      <c r="G6387" s="270">
        <v>2515.94</v>
      </c>
    </row>
    <row r="6388" spans="1:7">
      <c r="A6388" s="218" t="s">
        <v>10555</v>
      </c>
      <c r="B6388" s="218" t="s">
        <v>10556</v>
      </c>
      <c r="C6388" s="218"/>
      <c r="D6388" s="218"/>
      <c r="E6388" s="218" t="s">
        <v>173</v>
      </c>
      <c r="F6388" s="307">
        <v>651.54999999999995</v>
      </c>
      <c r="G6388" s="270">
        <v>651.54999999999995</v>
      </c>
    </row>
    <row r="6389" spans="1:7">
      <c r="A6389" s="218" t="s">
        <v>10557</v>
      </c>
      <c r="B6389" s="218" t="s">
        <v>10558</v>
      </c>
      <c r="C6389" s="218"/>
      <c r="D6389" s="218"/>
      <c r="E6389" s="218" t="s">
        <v>173</v>
      </c>
      <c r="F6389" s="307">
        <v>1677.3</v>
      </c>
      <c r="G6389" s="270">
        <v>1677.3</v>
      </c>
    </row>
    <row r="6390" spans="1:7">
      <c r="A6390" s="218" t="s">
        <v>10559</v>
      </c>
      <c r="B6390" s="218" t="s">
        <v>10560</v>
      </c>
      <c r="C6390" s="218"/>
      <c r="D6390" s="218"/>
      <c r="E6390" s="218" t="s">
        <v>173</v>
      </c>
      <c r="F6390" s="307">
        <v>3290.03</v>
      </c>
      <c r="G6390" s="270">
        <v>3290.03</v>
      </c>
    </row>
    <row r="6391" spans="1:7">
      <c r="A6391" s="218" t="s">
        <v>10561</v>
      </c>
      <c r="B6391" s="218" t="s">
        <v>10562</v>
      </c>
      <c r="C6391" s="218"/>
      <c r="D6391" s="218"/>
      <c r="E6391" s="218" t="s">
        <v>173</v>
      </c>
      <c r="F6391" s="307">
        <v>2515.94</v>
      </c>
      <c r="G6391" s="270">
        <v>2515.94</v>
      </c>
    </row>
    <row r="6392" spans="1:7">
      <c r="A6392" s="218" t="s">
        <v>10563</v>
      </c>
      <c r="B6392" s="218" t="s">
        <v>10564</v>
      </c>
      <c r="C6392" s="218"/>
      <c r="D6392" s="218"/>
      <c r="E6392" s="218" t="s">
        <v>173</v>
      </c>
      <c r="F6392" s="307">
        <v>4498.34</v>
      </c>
      <c r="G6392" s="270">
        <v>4498.34</v>
      </c>
    </row>
    <row r="6393" spans="1:7">
      <c r="A6393" s="218" t="s">
        <v>10565</v>
      </c>
      <c r="B6393" s="218" t="s">
        <v>10566</v>
      </c>
      <c r="C6393" s="218"/>
      <c r="D6393" s="218"/>
      <c r="E6393" s="218" t="s">
        <v>173</v>
      </c>
      <c r="F6393" s="307">
        <v>1677.3</v>
      </c>
      <c r="G6393" s="270">
        <v>1677.3</v>
      </c>
    </row>
    <row r="6394" spans="1:7">
      <c r="A6394" s="218" t="s">
        <v>10567</v>
      </c>
      <c r="B6394" s="218" t="s">
        <v>10568</v>
      </c>
      <c r="C6394" s="218"/>
      <c r="D6394" s="218"/>
      <c r="E6394" s="218" t="s">
        <v>173</v>
      </c>
      <c r="F6394" s="307">
        <v>651.54999999999995</v>
      </c>
      <c r="G6394" s="270">
        <v>651.54999999999995</v>
      </c>
    </row>
    <row r="6395" spans="1:7">
      <c r="A6395" s="218" t="s">
        <v>10569</v>
      </c>
      <c r="B6395" s="218" t="s">
        <v>10570</v>
      </c>
      <c r="C6395" s="218"/>
      <c r="D6395" s="218"/>
      <c r="E6395" s="218" t="s">
        <v>173</v>
      </c>
      <c r="F6395" s="307">
        <v>1315.24</v>
      </c>
      <c r="G6395" s="270">
        <v>1315.24</v>
      </c>
    </row>
    <row r="6396" spans="1:7">
      <c r="A6396" s="218" t="s">
        <v>10571</v>
      </c>
      <c r="B6396" s="218" t="s">
        <v>10572</v>
      </c>
      <c r="C6396" s="218"/>
      <c r="D6396" s="218"/>
      <c r="E6396" s="218" t="s">
        <v>173</v>
      </c>
      <c r="F6396" s="307">
        <v>1677.3</v>
      </c>
      <c r="G6396" s="270">
        <v>1677.3</v>
      </c>
    </row>
    <row r="6397" spans="1:7">
      <c r="A6397" s="218" t="s">
        <v>10573</v>
      </c>
      <c r="B6397" s="218" t="s">
        <v>10574</v>
      </c>
      <c r="C6397" s="218"/>
      <c r="D6397" s="218"/>
      <c r="E6397" s="218" t="s">
        <v>173</v>
      </c>
      <c r="F6397" s="307">
        <v>2515.94</v>
      </c>
      <c r="G6397" s="270">
        <v>2515.94</v>
      </c>
    </row>
    <row r="6398" spans="1:7">
      <c r="A6398" s="218" t="s">
        <v>10575</v>
      </c>
      <c r="B6398" s="218" t="s">
        <v>10576</v>
      </c>
      <c r="C6398" s="218"/>
      <c r="D6398" s="218"/>
      <c r="E6398" s="218" t="s">
        <v>173</v>
      </c>
      <c r="F6398" s="307">
        <v>1677.3</v>
      </c>
      <c r="G6398" s="270">
        <v>1677.3</v>
      </c>
    </row>
    <row r="6399" spans="1:7">
      <c r="A6399" s="218" t="s">
        <v>10577</v>
      </c>
      <c r="B6399" s="218" t="s">
        <v>10578</v>
      </c>
      <c r="C6399" s="218"/>
      <c r="D6399" s="218"/>
      <c r="E6399" s="218" t="s">
        <v>173</v>
      </c>
      <c r="F6399" s="307">
        <v>656.33</v>
      </c>
      <c r="G6399" s="270">
        <v>656.33</v>
      </c>
    </row>
    <row r="6400" spans="1:7">
      <c r="A6400" s="218" t="s">
        <v>10579</v>
      </c>
      <c r="B6400" s="218" t="s">
        <v>10580</v>
      </c>
      <c r="C6400" s="218"/>
      <c r="D6400" s="218"/>
      <c r="E6400" s="218" t="s">
        <v>173</v>
      </c>
      <c r="F6400" s="307">
        <v>656.33</v>
      </c>
      <c r="G6400" s="270">
        <v>656.33</v>
      </c>
    </row>
    <row r="6401" spans="1:7">
      <c r="A6401" s="218" t="s">
        <v>10581</v>
      </c>
      <c r="B6401" s="218" t="s">
        <v>10582</v>
      </c>
      <c r="C6401" s="218"/>
      <c r="D6401" s="218"/>
      <c r="E6401" s="218" t="s">
        <v>173</v>
      </c>
      <c r="F6401" s="307">
        <v>1677.3</v>
      </c>
      <c r="G6401" s="270">
        <v>1677.3</v>
      </c>
    </row>
    <row r="6402" spans="1:7">
      <c r="A6402" s="218" t="s">
        <v>10583</v>
      </c>
      <c r="B6402" s="218" t="s">
        <v>10584</v>
      </c>
      <c r="C6402" s="218"/>
      <c r="D6402" s="218"/>
      <c r="E6402" s="218" t="s">
        <v>173</v>
      </c>
      <c r="F6402" s="307">
        <v>1677.3</v>
      </c>
      <c r="G6402" s="270">
        <v>1677.3</v>
      </c>
    </row>
    <row r="6403" spans="1:7">
      <c r="A6403" s="218" t="s">
        <v>10585</v>
      </c>
      <c r="B6403" s="218" t="s">
        <v>10586</v>
      </c>
      <c r="C6403" s="218"/>
      <c r="D6403" s="218"/>
      <c r="E6403" s="218" t="s">
        <v>173</v>
      </c>
      <c r="F6403" s="307">
        <v>3354.57</v>
      </c>
      <c r="G6403" s="270">
        <v>3354.57</v>
      </c>
    </row>
    <row r="6404" spans="1:7">
      <c r="A6404" s="218" t="s">
        <v>10587</v>
      </c>
      <c r="B6404" s="218" t="s">
        <v>10588</v>
      </c>
      <c r="C6404" s="218"/>
      <c r="D6404" s="218"/>
      <c r="E6404" s="218" t="s">
        <v>173</v>
      </c>
      <c r="F6404" s="307">
        <v>651.54999999999995</v>
      </c>
      <c r="G6404" s="270">
        <v>651.54999999999995</v>
      </c>
    </row>
    <row r="6405" spans="1:7">
      <c r="A6405" s="218" t="s">
        <v>10589</v>
      </c>
      <c r="B6405" s="218" t="s">
        <v>10590</v>
      </c>
      <c r="C6405" s="218"/>
      <c r="D6405" s="218"/>
      <c r="E6405" s="218" t="s">
        <v>173</v>
      </c>
      <c r="F6405" s="307">
        <v>1225.1600000000001</v>
      </c>
      <c r="G6405" s="270">
        <v>1225.1600000000001</v>
      </c>
    </row>
    <row r="6406" spans="1:7">
      <c r="A6406" s="218" t="s">
        <v>10591</v>
      </c>
      <c r="B6406" s="218" t="s">
        <v>10592</v>
      </c>
      <c r="C6406" s="218"/>
      <c r="D6406" s="218"/>
      <c r="E6406" s="218" t="s">
        <v>173</v>
      </c>
      <c r="F6406" s="307">
        <v>656.33</v>
      </c>
      <c r="G6406" s="270">
        <v>656.33</v>
      </c>
    </row>
    <row r="6407" spans="1:7">
      <c r="A6407" s="218" t="s">
        <v>10593</v>
      </c>
      <c r="B6407" s="218" t="s">
        <v>10594</v>
      </c>
      <c r="C6407" s="218"/>
      <c r="D6407" s="218"/>
      <c r="E6407" s="218" t="s">
        <v>173</v>
      </c>
      <c r="F6407" s="307">
        <v>6526.4</v>
      </c>
      <c r="G6407" s="270">
        <v>6526.4</v>
      </c>
    </row>
    <row r="6408" spans="1:7">
      <c r="A6408" s="218" t="s">
        <v>10595</v>
      </c>
      <c r="B6408" s="218" t="s">
        <v>10596</v>
      </c>
      <c r="C6408" s="218"/>
      <c r="D6408" s="218"/>
      <c r="E6408" s="218" t="s">
        <v>173</v>
      </c>
      <c r="F6408" s="307">
        <v>2515.94</v>
      </c>
      <c r="G6408" s="270">
        <v>2515.94</v>
      </c>
    </row>
    <row r="6409" spans="1:7">
      <c r="A6409" s="218" t="s">
        <v>10597</v>
      </c>
      <c r="B6409" s="218" t="s">
        <v>10598</v>
      </c>
      <c r="C6409" s="218"/>
      <c r="D6409" s="218"/>
      <c r="E6409" s="218" t="s">
        <v>173</v>
      </c>
      <c r="F6409" s="307">
        <v>2515.94</v>
      </c>
      <c r="G6409" s="270">
        <v>2515.94</v>
      </c>
    </row>
    <row r="6410" spans="1:7">
      <c r="A6410" s="218" t="s">
        <v>10599</v>
      </c>
      <c r="B6410" s="218" t="s">
        <v>10600</v>
      </c>
      <c r="C6410" s="218"/>
      <c r="D6410" s="218"/>
      <c r="E6410" s="218" t="s">
        <v>173</v>
      </c>
      <c r="F6410" s="307">
        <v>2515.94</v>
      </c>
      <c r="G6410" s="270">
        <v>2515.94</v>
      </c>
    </row>
    <row r="6411" spans="1:7">
      <c r="A6411" s="218" t="s">
        <v>10601</v>
      </c>
      <c r="B6411" s="218" t="s">
        <v>10602</v>
      </c>
      <c r="C6411" s="218"/>
      <c r="D6411" s="218"/>
      <c r="E6411" s="218" t="s">
        <v>173</v>
      </c>
      <c r="F6411" s="307">
        <v>497.9</v>
      </c>
      <c r="G6411" s="270">
        <v>497.9</v>
      </c>
    </row>
    <row r="6412" spans="1:7">
      <c r="A6412" s="218" t="s">
        <v>10603</v>
      </c>
      <c r="B6412" s="218" t="s">
        <v>10604</v>
      </c>
      <c r="C6412" s="218"/>
      <c r="D6412" s="218"/>
      <c r="E6412" s="218" t="s">
        <v>173</v>
      </c>
      <c r="F6412" s="307">
        <v>2490.1</v>
      </c>
      <c r="G6412" s="270">
        <v>2490.1</v>
      </c>
    </row>
    <row r="6413" spans="1:7">
      <c r="A6413" s="218" t="s">
        <v>10605</v>
      </c>
      <c r="B6413" s="218" t="s">
        <v>10606</v>
      </c>
      <c r="C6413" s="218"/>
      <c r="D6413" s="218"/>
      <c r="E6413" s="218" t="s">
        <v>173</v>
      </c>
      <c r="F6413" s="307">
        <v>5672.51</v>
      </c>
      <c r="G6413" s="270">
        <v>5672.51</v>
      </c>
    </row>
    <row r="6414" spans="1:7">
      <c r="A6414" s="218" t="s">
        <v>10607</v>
      </c>
      <c r="B6414" s="218" t="s">
        <v>10608</v>
      </c>
      <c r="C6414" s="218"/>
      <c r="D6414" s="218"/>
      <c r="E6414" s="218" t="s">
        <v>173</v>
      </c>
      <c r="F6414" s="307">
        <v>2333.04</v>
      </c>
      <c r="G6414" s="270">
        <v>2333.04</v>
      </c>
    </row>
    <row r="6415" spans="1:7">
      <c r="A6415" s="218" t="s">
        <v>10609</v>
      </c>
      <c r="B6415" s="218" t="s">
        <v>10610</v>
      </c>
      <c r="C6415" s="218"/>
      <c r="D6415" s="218"/>
      <c r="E6415" s="218" t="s">
        <v>173</v>
      </c>
      <c r="F6415" s="307">
        <v>1383.85</v>
      </c>
      <c r="G6415" s="270">
        <v>1383.85</v>
      </c>
    </row>
    <row r="6416" spans="1:7">
      <c r="A6416" s="218" t="s">
        <v>10611</v>
      </c>
      <c r="B6416" s="218" t="s">
        <v>10612</v>
      </c>
      <c r="C6416" s="218"/>
      <c r="D6416" s="218"/>
      <c r="E6416" s="218" t="s">
        <v>173</v>
      </c>
      <c r="F6416" s="307">
        <v>144.9</v>
      </c>
      <c r="G6416" s="270">
        <v>144.9</v>
      </c>
    </row>
    <row r="6417" spans="1:7">
      <c r="A6417" s="218" t="s">
        <v>10613</v>
      </c>
      <c r="B6417" s="218" t="s">
        <v>10614</v>
      </c>
      <c r="C6417" s="218"/>
      <c r="D6417" s="218"/>
      <c r="E6417" s="218" t="s">
        <v>173</v>
      </c>
      <c r="F6417" s="307">
        <v>193.26</v>
      </c>
      <c r="G6417" s="270">
        <v>193.26</v>
      </c>
    </row>
    <row r="6418" spans="1:7">
      <c r="A6418" s="218" t="s">
        <v>10615</v>
      </c>
      <c r="B6418" s="218" t="s">
        <v>10616</v>
      </c>
      <c r="C6418" s="218"/>
      <c r="D6418" s="218"/>
      <c r="E6418" s="218" t="s">
        <v>173</v>
      </c>
      <c r="F6418" s="307">
        <v>158.72999999999999</v>
      </c>
      <c r="G6418" s="270">
        <v>158.72999999999999</v>
      </c>
    </row>
    <row r="6419" spans="1:7">
      <c r="A6419" s="218" t="s">
        <v>10617</v>
      </c>
      <c r="B6419" s="218" t="s">
        <v>10618</v>
      </c>
      <c r="C6419" s="218"/>
      <c r="D6419" s="218"/>
      <c r="E6419" s="218" t="s">
        <v>173</v>
      </c>
      <c r="F6419" s="307">
        <v>142.02000000000001</v>
      </c>
      <c r="G6419" s="270">
        <v>142.02000000000001</v>
      </c>
    </row>
    <row r="6420" spans="1:7">
      <c r="A6420" s="218" t="s">
        <v>10619</v>
      </c>
      <c r="B6420" s="218" t="s">
        <v>10620</v>
      </c>
      <c r="C6420" s="218"/>
      <c r="D6420" s="218"/>
      <c r="E6420" s="218" t="s">
        <v>173</v>
      </c>
      <c r="F6420" s="307">
        <v>485.11</v>
      </c>
      <c r="G6420" s="270">
        <v>485.11</v>
      </c>
    </row>
    <row r="6421" spans="1:7">
      <c r="A6421" s="218" t="s">
        <v>10621</v>
      </c>
      <c r="B6421" s="218" t="s">
        <v>10622</v>
      </c>
      <c r="C6421" s="218"/>
      <c r="D6421" s="218"/>
      <c r="E6421" s="218" t="s">
        <v>173</v>
      </c>
      <c r="F6421" s="307">
        <v>856.04</v>
      </c>
      <c r="G6421" s="270">
        <v>856.04</v>
      </c>
    </row>
    <row r="6422" spans="1:7">
      <c r="A6422" s="218" t="s">
        <v>10623</v>
      </c>
      <c r="B6422" s="218" t="s">
        <v>10624</v>
      </c>
      <c r="C6422" s="218"/>
      <c r="D6422" s="218"/>
      <c r="E6422" s="218" t="s">
        <v>173</v>
      </c>
      <c r="F6422" s="307">
        <v>681.17</v>
      </c>
      <c r="G6422" s="270">
        <v>681.17</v>
      </c>
    </row>
    <row r="6423" spans="1:7">
      <c r="A6423" s="218" t="s">
        <v>10625</v>
      </c>
      <c r="B6423" s="218" t="s">
        <v>10626</v>
      </c>
      <c r="C6423" s="218"/>
      <c r="D6423" s="218"/>
      <c r="E6423" s="218" t="s">
        <v>173</v>
      </c>
      <c r="F6423" s="307">
        <v>422.18</v>
      </c>
      <c r="G6423" s="270">
        <v>422.18</v>
      </c>
    </row>
    <row r="6424" spans="1:7">
      <c r="A6424" s="218" t="s">
        <v>10627</v>
      </c>
      <c r="B6424" s="218" t="s">
        <v>10628</v>
      </c>
      <c r="C6424" s="218"/>
      <c r="D6424" s="218"/>
      <c r="E6424" s="218" t="s">
        <v>173</v>
      </c>
      <c r="F6424" s="307">
        <v>260.58999999999997</v>
      </c>
      <c r="G6424" s="270">
        <v>260.58999999999997</v>
      </c>
    </row>
    <row r="6425" spans="1:7">
      <c r="A6425" s="218" t="s">
        <v>10629</v>
      </c>
      <c r="B6425" s="218" t="s">
        <v>10630</v>
      </c>
      <c r="C6425" s="218"/>
      <c r="D6425" s="218"/>
      <c r="E6425" s="218" t="s">
        <v>173</v>
      </c>
      <c r="F6425" s="307">
        <v>247</v>
      </c>
      <c r="G6425" s="270">
        <v>247</v>
      </c>
    </row>
    <row r="6426" spans="1:7">
      <c r="A6426" s="218" t="s">
        <v>10631</v>
      </c>
      <c r="B6426" s="218" t="s">
        <v>10632</v>
      </c>
      <c r="C6426" s="218"/>
      <c r="D6426" s="218"/>
      <c r="E6426" s="218" t="s">
        <v>173</v>
      </c>
      <c r="F6426" s="307">
        <v>1892.55</v>
      </c>
      <c r="G6426" s="270">
        <v>1892.55</v>
      </c>
    </row>
    <row r="6427" spans="1:7">
      <c r="A6427" s="218" t="s">
        <v>10633</v>
      </c>
      <c r="B6427" s="218" t="s">
        <v>10634</v>
      </c>
      <c r="C6427" s="218"/>
      <c r="D6427" s="218"/>
      <c r="E6427" s="218" t="s">
        <v>173</v>
      </c>
      <c r="F6427" s="307">
        <v>222.9</v>
      </c>
      <c r="G6427" s="270">
        <v>222.9</v>
      </c>
    </row>
    <row r="6428" spans="1:7">
      <c r="A6428" s="218" t="s">
        <v>10635</v>
      </c>
      <c r="B6428" s="218" t="s">
        <v>10636</v>
      </c>
      <c r="C6428" s="218"/>
      <c r="D6428" s="218"/>
      <c r="E6428" s="218" t="s">
        <v>173</v>
      </c>
      <c r="F6428" s="307">
        <v>485.1</v>
      </c>
      <c r="G6428" s="270">
        <v>485.1</v>
      </c>
    </row>
    <row r="6429" spans="1:7">
      <c r="A6429" s="218" t="s">
        <v>10637</v>
      </c>
      <c r="B6429" s="218" t="s">
        <v>10638</v>
      </c>
      <c r="C6429" s="218"/>
      <c r="D6429" s="218"/>
      <c r="E6429" s="218" t="s">
        <v>173</v>
      </c>
      <c r="F6429" s="307">
        <v>545.29999999999995</v>
      </c>
      <c r="G6429" s="270">
        <v>545.29999999999995</v>
      </c>
    </row>
    <row r="6430" spans="1:7">
      <c r="A6430" s="218" t="s">
        <v>10639</v>
      </c>
      <c r="B6430" s="218" t="s">
        <v>10640</v>
      </c>
      <c r="C6430" s="218"/>
      <c r="D6430" s="218"/>
      <c r="E6430" s="218" t="s">
        <v>173</v>
      </c>
      <c r="F6430" s="307">
        <v>294.85000000000002</v>
      </c>
      <c r="G6430" s="270">
        <v>294.85000000000002</v>
      </c>
    </row>
    <row r="6431" spans="1:7">
      <c r="A6431" s="218" t="s">
        <v>10641</v>
      </c>
      <c r="B6431" s="218" t="s">
        <v>10642</v>
      </c>
      <c r="C6431" s="218"/>
      <c r="D6431" s="218"/>
      <c r="E6431" s="218" t="s">
        <v>173</v>
      </c>
      <c r="F6431" s="307">
        <v>124.35</v>
      </c>
      <c r="G6431" s="270">
        <v>124.35</v>
      </c>
    </row>
    <row r="6432" spans="1:7">
      <c r="A6432" s="218" t="s">
        <v>10643</v>
      </c>
      <c r="B6432" s="218" t="s">
        <v>10644</v>
      </c>
      <c r="C6432" s="218"/>
      <c r="D6432" s="218"/>
      <c r="E6432" s="218" t="s">
        <v>173</v>
      </c>
      <c r="F6432" s="307">
        <v>155.38999999999999</v>
      </c>
      <c r="G6432" s="270">
        <v>155.38999999999999</v>
      </c>
    </row>
    <row r="6433" spans="1:7">
      <c r="A6433" s="218" t="s">
        <v>10645</v>
      </c>
      <c r="B6433" s="218" t="s">
        <v>10646</v>
      </c>
      <c r="C6433" s="218"/>
      <c r="D6433" s="218"/>
      <c r="E6433" s="218" t="s">
        <v>173</v>
      </c>
      <c r="F6433" s="307">
        <v>236.3</v>
      </c>
      <c r="G6433" s="270">
        <v>236.3</v>
      </c>
    </row>
    <row r="6434" spans="1:7">
      <c r="A6434" s="218" t="s">
        <v>10647</v>
      </c>
      <c r="B6434" s="218" t="s">
        <v>10648</v>
      </c>
      <c r="C6434" s="218"/>
      <c r="D6434" s="218"/>
      <c r="E6434" s="218" t="s">
        <v>173</v>
      </c>
      <c r="F6434" s="307">
        <v>141</v>
      </c>
      <c r="G6434" s="270">
        <v>141</v>
      </c>
    </row>
    <row r="6435" spans="1:7">
      <c r="A6435" s="218" t="s">
        <v>10649</v>
      </c>
      <c r="B6435" s="218" t="s">
        <v>10650</v>
      </c>
      <c r="C6435" s="218"/>
      <c r="D6435" s="218"/>
      <c r="E6435" s="218" t="s">
        <v>173</v>
      </c>
      <c r="F6435" s="307">
        <v>101.06</v>
      </c>
      <c r="G6435" s="270">
        <v>101.06</v>
      </c>
    </row>
    <row r="6436" spans="1:7">
      <c r="A6436" s="218" t="s">
        <v>10651</v>
      </c>
      <c r="B6436" s="218" t="s">
        <v>10652</v>
      </c>
      <c r="C6436" s="218"/>
      <c r="D6436" s="218"/>
      <c r="E6436" s="218" t="s">
        <v>173</v>
      </c>
      <c r="F6436" s="307">
        <v>220.4</v>
      </c>
      <c r="G6436" s="270">
        <v>220.4</v>
      </c>
    </row>
    <row r="6437" spans="1:7">
      <c r="A6437" s="218" t="s">
        <v>10653</v>
      </c>
      <c r="B6437" s="218" t="s">
        <v>10654</v>
      </c>
      <c r="C6437" s="218"/>
      <c r="D6437" s="218"/>
      <c r="E6437" s="218" t="s">
        <v>173</v>
      </c>
      <c r="F6437" s="307">
        <v>136.29</v>
      </c>
      <c r="G6437" s="270">
        <v>136.29</v>
      </c>
    </row>
    <row r="6438" spans="1:7">
      <c r="A6438" s="218" t="s">
        <v>10655</v>
      </c>
      <c r="B6438" s="218" t="s">
        <v>10656</v>
      </c>
      <c r="C6438" s="218"/>
      <c r="D6438" s="218"/>
      <c r="E6438" s="218" t="s">
        <v>173</v>
      </c>
      <c r="F6438" s="307">
        <v>67.52</v>
      </c>
      <c r="G6438" s="270">
        <v>67.52</v>
      </c>
    </row>
    <row r="6439" spans="1:7">
      <c r="A6439" s="218" t="s">
        <v>10657</v>
      </c>
      <c r="B6439" s="218" t="s">
        <v>10658</v>
      </c>
      <c r="C6439" s="218"/>
      <c r="D6439" s="218"/>
      <c r="E6439" s="218" t="s">
        <v>173</v>
      </c>
      <c r="F6439" s="307">
        <v>251.12</v>
      </c>
      <c r="G6439" s="270">
        <v>251.12</v>
      </c>
    </row>
    <row r="6440" spans="1:7">
      <c r="A6440" s="218" t="s">
        <v>10659</v>
      </c>
      <c r="B6440" s="218" t="s">
        <v>10660</v>
      </c>
      <c r="C6440" s="218"/>
      <c r="D6440" s="218"/>
      <c r="E6440" s="218" t="s">
        <v>173</v>
      </c>
      <c r="F6440" s="307">
        <v>298.8</v>
      </c>
      <c r="G6440" s="270">
        <v>298.8</v>
      </c>
    </row>
    <row r="6441" spans="1:7">
      <c r="A6441" s="218" t="s">
        <v>10661</v>
      </c>
      <c r="B6441" s="218" t="s">
        <v>10662</v>
      </c>
      <c r="C6441" s="218"/>
      <c r="D6441" s="218"/>
      <c r="E6441" s="218" t="s">
        <v>173</v>
      </c>
      <c r="F6441" s="307">
        <v>120.05</v>
      </c>
      <c r="G6441" s="270">
        <v>120.05</v>
      </c>
    </row>
    <row r="6442" spans="1:7">
      <c r="A6442" s="218" t="s">
        <v>10663</v>
      </c>
      <c r="B6442" s="218" t="s">
        <v>10664</v>
      </c>
      <c r="C6442" s="218"/>
      <c r="D6442" s="218"/>
      <c r="E6442" s="218" t="s">
        <v>173</v>
      </c>
      <c r="F6442" s="307">
        <v>179.66</v>
      </c>
      <c r="G6442" s="270">
        <v>179.66</v>
      </c>
    </row>
    <row r="6443" spans="1:7">
      <c r="A6443" s="218" t="s">
        <v>10665</v>
      </c>
      <c r="B6443" s="218" t="s">
        <v>10666</v>
      </c>
      <c r="C6443" s="218"/>
      <c r="D6443" s="218"/>
      <c r="E6443" s="218" t="s">
        <v>173</v>
      </c>
      <c r="F6443" s="307">
        <v>179.66</v>
      </c>
      <c r="G6443" s="270">
        <v>179.66</v>
      </c>
    </row>
    <row r="6444" spans="1:7">
      <c r="A6444" s="218" t="s">
        <v>10667</v>
      </c>
      <c r="B6444" s="218" t="s">
        <v>10668</v>
      </c>
      <c r="C6444" s="218"/>
      <c r="D6444" s="218"/>
      <c r="E6444" s="218" t="s">
        <v>173</v>
      </c>
      <c r="F6444" s="307">
        <v>157.9</v>
      </c>
      <c r="G6444" s="270">
        <v>157.9</v>
      </c>
    </row>
    <row r="6445" spans="1:7">
      <c r="A6445" s="218" t="s">
        <v>10669</v>
      </c>
      <c r="B6445" s="218" t="s">
        <v>10670</v>
      </c>
      <c r="C6445" s="218"/>
      <c r="D6445" s="218"/>
      <c r="E6445" s="218" t="s">
        <v>173</v>
      </c>
      <c r="F6445" s="307">
        <v>179.07</v>
      </c>
      <c r="G6445" s="270">
        <v>179.07</v>
      </c>
    </row>
    <row r="6446" spans="1:7">
      <c r="A6446" s="218" t="s">
        <v>10671</v>
      </c>
      <c r="B6446" s="218" t="s">
        <v>10672</v>
      </c>
      <c r="C6446" s="218"/>
      <c r="D6446" s="218"/>
      <c r="E6446" s="218" t="s">
        <v>173</v>
      </c>
      <c r="F6446" s="307">
        <v>380.64</v>
      </c>
      <c r="G6446" s="270">
        <v>380.64</v>
      </c>
    </row>
    <row r="6447" spans="1:7">
      <c r="A6447" s="218" t="s">
        <v>10673</v>
      </c>
      <c r="B6447" s="218" t="s">
        <v>10674</v>
      </c>
      <c r="C6447" s="218"/>
      <c r="D6447" s="218"/>
      <c r="E6447" s="218" t="s">
        <v>173</v>
      </c>
      <c r="F6447" s="307">
        <v>1449</v>
      </c>
      <c r="G6447" s="270">
        <v>1449</v>
      </c>
    </row>
    <row r="6448" spans="1:7">
      <c r="A6448" s="218" t="s">
        <v>10675</v>
      </c>
      <c r="B6448" s="218" t="s">
        <v>10676</v>
      </c>
      <c r="C6448" s="218"/>
      <c r="D6448" s="218"/>
      <c r="E6448" s="218" t="s">
        <v>173</v>
      </c>
      <c r="F6448" s="307">
        <v>3722.46</v>
      </c>
      <c r="G6448" s="270">
        <v>3722.46</v>
      </c>
    </row>
    <row r="6449" spans="1:7">
      <c r="A6449" s="218" t="s">
        <v>10677</v>
      </c>
      <c r="B6449" s="218" t="s">
        <v>10678</v>
      </c>
      <c r="C6449" s="218"/>
      <c r="D6449" s="218"/>
      <c r="E6449" s="218" t="s">
        <v>173</v>
      </c>
      <c r="F6449" s="307">
        <v>1489.05</v>
      </c>
      <c r="G6449" s="270">
        <v>1489.05</v>
      </c>
    </row>
    <row r="6450" spans="1:7">
      <c r="A6450" s="218" t="s">
        <v>10679</v>
      </c>
      <c r="B6450" s="218" t="s">
        <v>10680</v>
      </c>
      <c r="C6450" s="218"/>
      <c r="D6450" s="218"/>
      <c r="E6450" s="218" t="s">
        <v>173</v>
      </c>
      <c r="F6450" s="307">
        <v>251.12</v>
      </c>
      <c r="G6450" s="270">
        <v>251.12</v>
      </c>
    </row>
    <row r="6451" spans="1:7">
      <c r="A6451" s="218" t="s">
        <v>10681</v>
      </c>
      <c r="B6451" s="218" t="s">
        <v>10682</v>
      </c>
      <c r="C6451" s="218"/>
      <c r="D6451" s="218"/>
      <c r="E6451" s="218" t="s">
        <v>173</v>
      </c>
      <c r="F6451" s="307">
        <v>64.72</v>
      </c>
      <c r="G6451" s="270">
        <v>64.72</v>
      </c>
    </row>
    <row r="6452" spans="1:7">
      <c r="A6452" s="218" t="s">
        <v>10683</v>
      </c>
      <c r="B6452" s="218" t="s">
        <v>10684</v>
      </c>
      <c r="C6452" s="218"/>
      <c r="D6452" s="218"/>
      <c r="E6452" s="218" t="s">
        <v>173</v>
      </c>
      <c r="F6452" s="307">
        <v>111.83</v>
      </c>
      <c r="G6452" s="270">
        <v>111.83</v>
      </c>
    </row>
    <row r="6453" spans="1:7">
      <c r="A6453" s="218" t="s">
        <v>10685</v>
      </c>
      <c r="B6453" s="218" t="s">
        <v>10686</v>
      </c>
      <c r="C6453" s="218"/>
      <c r="D6453" s="218"/>
      <c r="E6453" s="218" t="s">
        <v>173</v>
      </c>
      <c r="F6453" s="307">
        <v>74.56</v>
      </c>
      <c r="G6453" s="270">
        <v>74.56</v>
      </c>
    </row>
    <row r="6454" spans="1:7">
      <c r="A6454" s="218" t="s">
        <v>10687</v>
      </c>
      <c r="B6454" s="218" t="s">
        <v>10688</v>
      </c>
      <c r="C6454" s="218"/>
      <c r="D6454" s="218"/>
      <c r="E6454" s="218" t="s">
        <v>173</v>
      </c>
      <c r="F6454" s="307">
        <v>71.010000000000005</v>
      </c>
      <c r="G6454" s="270">
        <v>71.010000000000005</v>
      </c>
    </row>
    <row r="6455" spans="1:7">
      <c r="A6455" s="218" t="s">
        <v>10689</v>
      </c>
      <c r="B6455" s="218" t="s">
        <v>10690</v>
      </c>
      <c r="C6455" s="218"/>
      <c r="D6455" s="218"/>
      <c r="E6455" s="218" t="s">
        <v>173</v>
      </c>
      <c r="F6455" s="307">
        <v>158.37</v>
      </c>
      <c r="G6455" s="270">
        <v>158.37</v>
      </c>
    </row>
    <row r="6456" spans="1:7">
      <c r="A6456" s="218" t="s">
        <v>10691</v>
      </c>
      <c r="B6456" s="218" t="s">
        <v>10692</v>
      </c>
      <c r="C6456" s="218"/>
      <c r="D6456" s="218"/>
      <c r="E6456" s="218" t="s">
        <v>173</v>
      </c>
      <c r="F6456" s="307">
        <v>202.02</v>
      </c>
      <c r="G6456" s="270">
        <v>202.02</v>
      </c>
    </row>
    <row r="6457" spans="1:7">
      <c r="A6457" s="218" t="s">
        <v>10693</v>
      </c>
      <c r="B6457" s="218" t="s">
        <v>10694</v>
      </c>
      <c r="C6457" s="218"/>
      <c r="D6457" s="218"/>
      <c r="E6457" s="218" t="s">
        <v>173</v>
      </c>
      <c r="F6457" s="307">
        <v>309.55</v>
      </c>
      <c r="G6457" s="270">
        <v>309.55</v>
      </c>
    </row>
    <row r="6458" spans="1:7">
      <c r="A6458" s="218" t="s">
        <v>10695</v>
      </c>
      <c r="B6458" s="218" t="s">
        <v>10696</v>
      </c>
      <c r="C6458" s="218"/>
      <c r="D6458" s="218"/>
      <c r="E6458" s="218" t="s">
        <v>173</v>
      </c>
      <c r="F6458" s="307">
        <v>234.14</v>
      </c>
      <c r="G6458" s="270">
        <v>234.14</v>
      </c>
    </row>
    <row r="6459" spans="1:7">
      <c r="A6459" s="218" t="s">
        <v>10697</v>
      </c>
      <c r="B6459" s="218" t="s">
        <v>10698</v>
      </c>
      <c r="C6459" s="218"/>
      <c r="D6459" s="218"/>
      <c r="E6459" s="218" t="s">
        <v>173</v>
      </c>
      <c r="F6459" s="307">
        <v>499.51</v>
      </c>
      <c r="G6459" s="270">
        <v>499.51</v>
      </c>
    </row>
    <row r="6460" spans="1:7">
      <c r="A6460" s="218" t="s">
        <v>10699</v>
      </c>
      <c r="B6460" s="218" t="s">
        <v>10700</v>
      </c>
      <c r="C6460" s="218"/>
      <c r="D6460" s="218"/>
      <c r="E6460" s="218" t="s">
        <v>173</v>
      </c>
      <c r="F6460" s="307">
        <v>135.51</v>
      </c>
      <c r="G6460" s="270">
        <v>135.51</v>
      </c>
    </row>
    <row r="6461" spans="1:7">
      <c r="A6461" s="218" t="s">
        <v>10701</v>
      </c>
      <c r="B6461" s="218" t="s">
        <v>10702</v>
      </c>
      <c r="C6461" s="218"/>
      <c r="D6461" s="218"/>
      <c r="E6461" s="218" t="s">
        <v>173</v>
      </c>
      <c r="F6461" s="307">
        <v>128.61000000000001</v>
      </c>
      <c r="G6461" s="270">
        <v>128.61000000000001</v>
      </c>
    </row>
    <row r="6462" spans="1:7">
      <c r="A6462" s="218" t="s">
        <v>10703</v>
      </c>
      <c r="B6462" s="218" t="s">
        <v>10704</v>
      </c>
      <c r="C6462" s="218"/>
      <c r="D6462" s="218"/>
      <c r="E6462" s="218" t="s">
        <v>173</v>
      </c>
      <c r="F6462" s="307">
        <v>195.62</v>
      </c>
      <c r="G6462" s="270">
        <v>195.62</v>
      </c>
    </row>
    <row r="6463" spans="1:7">
      <c r="A6463" s="218" t="s">
        <v>10705</v>
      </c>
      <c r="B6463" s="218" t="s">
        <v>10706</v>
      </c>
      <c r="C6463" s="218"/>
      <c r="D6463" s="218"/>
      <c r="E6463" s="218" t="s">
        <v>173</v>
      </c>
      <c r="F6463" s="307">
        <v>181.65</v>
      </c>
      <c r="G6463" s="270">
        <v>181.65</v>
      </c>
    </row>
    <row r="6464" spans="1:7">
      <c r="A6464" s="218" t="s">
        <v>10707</v>
      </c>
      <c r="B6464" s="218" t="s">
        <v>10708</v>
      </c>
      <c r="C6464" s="218"/>
      <c r="D6464" s="218"/>
      <c r="E6464" s="218" t="s">
        <v>173</v>
      </c>
      <c r="F6464" s="307">
        <v>120.1</v>
      </c>
      <c r="G6464" s="270">
        <v>120.1</v>
      </c>
    </row>
    <row r="6465" spans="1:7">
      <c r="A6465" s="218" t="s">
        <v>10709</v>
      </c>
      <c r="B6465" s="218" t="s">
        <v>10710</v>
      </c>
      <c r="C6465" s="218"/>
      <c r="D6465" s="218"/>
      <c r="E6465" s="218" t="s">
        <v>173</v>
      </c>
      <c r="F6465" s="307">
        <v>237.81</v>
      </c>
      <c r="G6465" s="270">
        <v>237.81</v>
      </c>
    </row>
    <row r="6466" spans="1:7">
      <c r="A6466" s="218" t="s">
        <v>10711</v>
      </c>
      <c r="B6466" s="218" t="s">
        <v>10712</v>
      </c>
      <c r="C6466" s="218"/>
      <c r="D6466" s="218"/>
      <c r="E6466" s="218" t="s">
        <v>173</v>
      </c>
      <c r="F6466" s="307">
        <v>206.5</v>
      </c>
      <c r="G6466" s="270">
        <v>206.5</v>
      </c>
    </row>
    <row r="6467" spans="1:7">
      <c r="A6467" s="218" t="s">
        <v>10713</v>
      </c>
      <c r="B6467" s="218" t="s">
        <v>10714</v>
      </c>
      <c r="C6467" s="218"/>
      <c r="D6467" s="218"/>
      <c r="E6467" s="218" t="s">
        <v>173</v>
      </c>
      <c r="F6467" s="307">
        <v>255.1</v>
      </c>
      <c r="G6467" s="270">
        <v>255.1</v>
      </c>
    </row>
    <row r="6468" spans="1:7">
      <c r="A6468" s="218" t="s">
        <v>10715</v>
      </c>
      <c r="B6468" s="218" t="s">
        <v>10716</v>
      </c>
      <c r="C6468" s="218"/>
      <c r="D6468" s="218"/>
      <c r="E6468" s="218" t="s">
        <v>173</v>
      </c>
      <c r="F6468" s="307">
        <v>480.09</v>
      </c>
      <c r="G6468" s="270">
        <v>480.09</v>
      </c>
    </row>
    <row r="6469" spans="1:7">
      <c r="A6469" s="218" t="s">
        <v>10717</v>
      </c>
      <c r="B6469" s="218" t="s">
        <v>10718</v>
      </c>
      <c r="C6469" s="218"/>
      <c r="D6469" s="218"/>
      <c r="E6469" s="218" t="s">
        <v>173</v>
      </c>
      <c r="F6469" s="307">
        <v>297.52999999999997</v>
      </c>
      <c r="G6469" s="270">
        <v>297.52999999999997</v>
      </c>
    </row>
    <row r="6470" spans="1:7">
      <c r="A6470" s="218" t="s">
        <v>10719</v>
      </c>
      <c r="B6470" s="218" t="s">
        <v>10720</v>
      </c>
      <c r="C6470" s="218"/>
      <c r="D6470" s="218"/>
      <c r="E6470" s="218" t="s">
        <v>173</v>
      </c>
      <c r="F6470" s="307">
        <v>611.9</v>
      </c>
      <c r="G6470" s="270">
        <v>611.9</v>
      </c>
    </row>
    <row r="6471" spans="1:7">
      <c r="A6471" s="218" t="s">
        <v>10721</v>
      </c>
      <c r="B6471" s="218" t="s">
        <v>10722</v>
      </c>
      <c r="C6471" s="218"/>
      <c r="D6471" s="218"/>
      <c r="E6471" s="218" t="s">
        <v>173</v>
      </c>
      <c r="F6471" s="307">
        <v>859.95</v>
      </c>
      <c r="G6471" s="270">
        <v>859.95</v>
      </c>
    </row>
    <row r="6472" spans="1:7">
      <c r="A6472" s="218" t="s">
        <v>10723</v>
      </c>
      <c r="B6472" s="218" t="s">
        <v>10724</v>
      </c>
      <c r="C6472" s="218"/>
      <c r="D6472" s="218"/>
      <c r="E6472" s="218" t="s">
        <v>173</v>
      </c>
      <c r="F6472" s="307">
        <v>133.35</v>
      </c>
      <c r="G6472" s="270">
        <v>133.35</v>
      </c>
    </row>
    <row r="6473" spans="1:7">
      <c r="A6473" s="218" t="s">
        <v>10725</v>
      </c>
      <c r="B6473" s="218" t="s">
        <v>10726</v>
      </c>
      <c r="C6473" s="218"/>
      <c r="D6473" s="218"/>
      <c r="E6473" s="218" t="s">
        <v>173</v>
      </c>
      <c r="F6473" s="307">
        <v>168.6</v>
      </c>
      <c r="G6473" s="270">
        <v>168.6</v>
      </c>
    </row>
    <row r="6474" spans="1:7">
      <c r="A6474" s="218" t="s">
        <v>10727</v>
      </c>
      <c r="B6474" s="218" t="s">
        <v>10728</v>
      </c>
      <c r="C6474" s="218"/>
      <c r="D6474" s="218"/>
      <c r="E6474" s="218" t="s">
        <v>173</v>
      </c>
      <c r="F6474" s="307">
        <v>425.15</v>
      </c>
      <c r="G6474" s="270">
        <v>425.15</v>
      </c>
    </row>
    <row r="6475" spans="1:7">
      <c r="A6475" s="218" t="s">
        <v>10729</v>
      </c>
      <c r="B6475" s="218" t="s">
        <v>10730</v>
      </c>
      <c r="C6475" s="218"/>
      <c r="D6475" s="218"/>
      <c r="E6475" s="218" t="s">
        <v>173</v>
      </c>
      <c r="F6475" s="307">
        <v>192.1</v>
      </c>
      <c r="G6475" s="270">
        <v>192.1</v>
      </c>
    </row>
    <row r="6476" spans="1:7">
      <c r="A6476" s="218" t="s">
        <v>10731</v>
      </c>
      <c r="B6476" s="218" t="s">
        <v>10732</v>
      </c>
      <c r="C6476" s="218"/>
      <c r="D6476" s="218"/>
      <c r="E6476" s="218" t="s">
        <v>173</v>
      </c>
      <c r="F6476" s="307">
        <v>102.16</v>
      </c>
      <c r="G6476" s="270">
        <v>102.16</v>
      </c>
    </row>
    <row r="6477" spans="1:7">
      <c r="A6477" s="218" t="s">
        <v>10733</v>
      </c>
      <c r="B6477" s="218" t="s">
        <v>10734</v>
      </c>
      <c r="C6477" s="218"/>
      <c r="D6477" s="218"/>
      <c r="E6477" s="218" t="s">
        <v>173</v>
      </c>
      <c r="F6477" s="307">
        <v>70.22</v>
      </c>
      <c r="G6477" s="270">
        <v>70.22</v>
      </c>
    </row>
    <row r="6478" spans="1:7">
      <c r="A6478" s="218" t="s">
        <v>10735</v>
      </c>
      <c r="B6478" s="218" t="s">
        <v>10736</v>
      </c>
      <c r="C6478" s="218"/>
      <c r="D6478" s="218"/>
      <c r="E6478" s="218" t="s">
        <v>173</v>
      </c>
      <c r="F6478" s="307">
        <v>1043.5</v>
      </c>
      <c r="G6478" s="270">
        <v>1043.5</v>
      </c>
    </row>
    <row r="6479" spans="1:7">
      <c r="A6479" s="218" t="s">
        <v>10737</v>
      </c>
      <c r="B6479" s="218" t="s">
        <v>10738</v>
      </c>
      <c r="C6479" s="218"/>
      <c r="D6479" s="218"/>
      <c r="E6479" s="218" t="s">
        <v>173</v>
      </c>
      <c r="F6479" s="307">
        <v>456.49</v>
      </c>
      <c r="G6479" s="270">
        <v>456.49</v>
      </c>
    </row>
    <row r="6480" spans="1:7">
      <c r="A6480" s="218" t="s">
        <v>10739</v>
      </c>
      <c r="B6480" s="218" t="s">
        <v>10740</v>
      </c>
      <c r="C6480" s="218"/>
      <c r="D6480" s="218"/>
      <c r="E6480" s="218" t="s">
        <v>173</v>
      </c>
      <c r="F6480" s="307">
        <v>152.1</v>
      </c>
      <c r="G6480" s="270">
        <v>152.1</v>
      </c>
    </row>
    <row r="6481" spans="1:7">
      <c r="A6481" s="218" t="s">
        <v>10741</v>
      </c>
      <c r="B6481" s="218" t="s">
        <v>10742</v>
      </c>
      <c r="C6481" s="218"/>
      <c r="D6481" s="218"/>
      <c r="E6481" s="218" t="s">
        <v>173</v>
      </c>
      <c r="F6481" s="307">
        <v>799.9</v>
      </c>
      <c r="G6481" s="270">
        <v>799.9</v>
      </c>
    </row>
    <row r="6482" spans="1:7">
      <c r="A6482" s="218" t="s">
        <v>10743</v>
      </c>
      <c r="B6482" s="218" t="s">
        <v>10744</v>
      </c>
      <c r="C6482" s="218"/>
      <c r="D6482" s="218"/>
      <c r="E6482" s="218" t="s">
        <v>173</v>
      </c>
      <c r="F6482" s="307">
        <v>134</v>
      </c>
      <c r="G6482" s="270">
        <v>134</v>
      </c>
    </row>
    <row r="6483" spans="1:7">
      <c r="A6483" s="218" t="s">
        <v>10745</v>
      </c>
      <c r="B6483" s="218" t="s">
        <v>10746</v>
      </c>
      <c r="C6483" s="218"/>
      <c r="D6483" s="218"/>
      <c r="E6483" s="218" t="s">
        <v>173</v>
      </c>
      <c r="F6483" s="307">
        <v>225.9</v>
      </c>
      <c r="G6483" s="270">
        <v>225.9</v>
      </c>
    </row>
    <row r="6484" spans="1:7">
      <c r="A6484" s="218" t="s">
        <v>10747</v>
      </c>
      <c r="B6484" s="218" t="s">
        <v>10748</v>
      </c>
      <c r="C6484" s="218"/>
      <c r="D6484" s="218"/>
      <c r="E6484" s="218" t="s">
        <v>173</v>
      </c>
      <c r="F6484" s="307">
        <v>608.53</v>
      </c>
      <c r="G6484" s="270">
        <v>608.53</v>
      </c>
    </row>
    <row r="6485" spans="1:7">
      <c r="A6485" s="218" t="s">
        <v>10749</v>
      </c>
      <c r="B6485" s="218" t="s">
        <v>10750</v>
      </c>
      <c r="C6485" s="218"/>
      <c r="D6485" s="218"/>
      <c r="E6485" s="218" t="s">
        <v>173</v>
      </c>
      <c r="F6485" s="307">
        <v>676.47</v>
      </c>
      <c r="G6485" s="270">
        <v>676.47</v>
      </c>
    </row>
    <row r="6486" spans="1:7">
      <c r="A6486" s="218" t="s">
        <v>10751</v>
      </c>
      <c r="B6486" s="218" t="s">
        <v>10752</v>
      </c>
      <c r="C6486" s="218"/>
      <c r="D6486" s="218"/>
      <c r="E6486" s="218" t="s">
        <v>173</v>
      </c>
      <c r="F6486" s="307">
        <v>845.54</v>
      </c>
      <c r="G6486" s="270">
        <v>845.54</v>
      </c>
    </row>
    <row r="6487" spans="1:7">
      <c r="A6487" s="218" t="s">
        <v>10753</v>
      </c>
      <c r="B6487" s="218" t="s">
        <v>10754</v>
      </c>
      <c r="C6487" s="218"/>
      <c r="D6487" s="218"/>
      <c r="E6487" s="218" t="s">
        <v>173</v>
      </c>
      <c r="F6487" s="307">
        <v>461.1</v>
      </c>
      <c r="G6487" s="270">
        <v>461.1</v>
      </c>
    </row>
    <row r="6488" spans="1:7">
      <c r="A6488" s="218" t="s">
        <v>10755</v>
      </c>
      <c r="B6488" s="218" t="s">
        <v>10756</v>
      </c>
      <c r="C6488" s="218"/>
      <c r="D6488" s="218"/>
      <c r="E6488" s="218" t="s">
        <v>173</v>
      </c>
      <c r="F6488" s="307">
        <v>326.10000000000002</v>
      </c>
      <c r="G6488" s="270">
        <v>326.10000000000002</v>
      </c>
    </row>
    <row r="6489" spans="1:7">
      <c r="A6489" s="218" t="s">
        <v>10757</v>
      </c>
      <c r="B6489" s="218" t="s">
        <v>10758</v>
      </c>
      <c r="C6489" s="218"/>
      <c r="D6489" s="218"/>
      <c r="E6489" s="218" t="s">
        <v>173</v>
      </c>
      <c r="F6489" s="307">
        <v>883.4</v>
      </c>
      <c r="G6489" s="270">
        <v>883.4</v>
      </c>
    </row>
    <row r="6490" spans="1:7">
      <c r="A6490" s="218" t="s">
        <v>10759</v>
      </c>
      <c r="B6490" s="218" t="s">
        <v>10760</v>
      </c>
      <c r="C6490" s="218"/>
      <c r="D6490" s="218"/>
      <c r="E6490" s="218" t="s">
        <v>173</v>
      </c>
      <c r="F6490" s="307">
        <v>269.20999999999998</v>
      </c>
      <c r="G6490" s="270">
        <v>269.20999999999998</v>
      </c>
    </row>
    <row r="6491" spans="1:7">
      <c r="A6491" s="218" t="s">
        <v>10761</v>
      </c>
      <c r="B6491" s="218" t="s">
        <v>10762</v>
      </c>
      <c r="C6491" s="218"/>
      <c r="D6491" s="218"/>
      <c r="E6491" s="218" t="s">
        <v>173</v>
      </c>
      <c r="F6491" s="307">
        <v>131.36000000000001</v>
      </c>
      <c r="G6491" s="270">
        <v>131.36000000000001</v>
      </c>
    </row>
    <row r="6492" spans="1:7">
      <c r="A6492" s="218" t="s">
        <v>10763</v>
      </c>
      <c r="B6492" s="218" t="s">
        <v>10764</v>
      </c>
      <c r="C6492" s="218"/>
      <c r="D6492" s="218"/>
      <c r="E6492" s="218" t="s">
        <v>173</v>
      </c>
      <c r="F6492" s="307">
        <v>575</v>
      </c>
      <c r="G6492" s="270">
        <v>575</v>
      </c>
    </row>
    <row r="6493" spans="1:7">
      <c r="A6493" s="218" t="s">
        <v>10765</v>
      </c>
      <c r="B6493" s="218" t="s">
        <v>10766</v>
      </c>
      <c r="C6493" s="218"/>
      <c r="D6493" s="218"/>
      <c r="E6493" s="218" t="s">
        <v>173</v>
      </c>
      <c r="F6493" s="307">
        <v>504.1</v>
      </c>
      <c r="G6493" s="270">
        <v>504.1</v>
      </c>
    </row>
    <row r="6494" spans="1:7">
      <c r="A6494" s="218" t="s">
        <v>10767</v>
      </c>
      <c r="B6494" s="218" t="s">
        <v>10768</v>
      </c>
      <c r="C6494" s="218"/>
      <c r="D6494" s="218"/>
      <c r="E6494" s="218" t="s">
        <v>173</v>
      </c>
      <c r="F6494" s="307">
        <v>210.55</v>
      </c>
      <c r="G6494" s="270">
        <v>210.55</v>
      </c>
    </row>
    <row r="6495" spans="1:7">
      <c r="A6495" s="218" t="s">
        <v>10769</v>
      </c>
      <c r="B6495" s="218" t="s">
        <v>10770</v>
      </c>
      <c r="C6495" s="218"/>
      <c r="D6495" s="218"/>
      <c r="E6495" s="218" t="s">
        <v>173</v>
      </c>
      <c r="F6495" s="307">
        <v>2588.6</v>
      </c>
      <c r="G6495" s="270">
        <v>2588.6</v>
      </c>
    </row>
    <row r="6496" spans="1:7">
      <c r="A6496" s="218" t="s">
        <v>10771</v>
      </c>
      <c r="B6496" s="218" t="s">
        <v>10772</v>
      </c>
      <c r="C6496" s="218"/>
      <c r="D6496" s="218"/>
      <c r="E6496" s="218" t="s">
        <v>173</v>
      </c>
      <c r="F6496" s="307">
        <v>1725.7</v>
      </c>
      <c r="G6496" s="270">
        <v>1725.7</v>
      </c>
    </row>
    <row r="6497" spans="1:7">
      <c r="A6497" s="218" t="s">
        <v>10773</v>
      </c>
      <c r="B6497" s="218" t="s">
        <v>10774</v>
      </c>
      <c r="C6497" s="218"/>
      <c r="D6497" s="218"/>
      <c r="E6497" s="218" t="s">
        <v>173</v>
      </c>
      <c r="F6497" s="307">
        <v>906.1</v>
      </c>
      <c r="G6497" s="270">
        <v>906.1</v>
      </c>
    </row>
    <row r="6498" spans="1:7">
      <c r="A6498" s="218" t="s">
        <v>10775</v>
      </c>
      <c r="B6498" s="218" t="s">
        <v>10776</v>
      </c>
      <c r="C6498" s="218"/>
      <c r="D6498" s="218"/>
      <c r="E6498" s="218" t="s">
        <v>173</v>
      </c>
      <c r="F6498" s="307">
        <v>870.36</v>
      </c>
      <c r="G6498" s="270">
        <v>870.36</v>
      </c>
    </row>
    <row r="6499" spans="1:7">
      <c r="A6499" s="218" t="s">
        <v>10777</v>
      </c>
      <c r="B6499" s="218" t="s">
        <v>10778</v>
      </c>
      <c r="C6499" s="218"/>
      <c r="D6499" s="218"/>
      <c r="E6499" s="218" t="s">
        <v>173</v>
      </c>
      <c r="F6499" s="307">
        <v>116.01</v>
      </c>
      <c r="G6499" s="270">
        <v>116.01</v>
      </c>
    </row>
    <row r="6500" spans="1:7">
      <c r="A6500" s="218" t="s">
        <v>10779</v>
      </c>
      <c r="B6500" s="218" t="s">
        <v>10780</v>
      </c>
      <c r="C6500" s="218"/>
      <c r="D6500" s="218"/>
      <c r="E6500" s="218" t="s">
        <v>173</v>
      </c>
      <c r="F6500" s="307">
        <v>225.6</v>
      </c>
      <c r="G6500" s="270">
        <v>225.6</v>
      </c>
    </row>
    <row r="6501" spans="1:7">
      <c r="A6501" s="218" t="s">
        <v>10781</v>
      </c>
      <c r="B6501" s="218" t="s">
        <v>10782</v>
      </c>
      <c r="C6501" s="218"/>
      <c r="D6501" s="218"/>
      <c r="E6501" s="218" t="s">
        <v>173</v>
      </c>
      <c r="F6501" s="307">
        <v>1133.1500000000001</v>
      </c>
      <c r="G6501" s="270">
        <v>1133.1500000000001</v>
      </c>
    </row>
    <row r="6502" spans="1:7">
      <c r="A6502" s="218" t="s">
        <v>10783</v>
      </c>
      <c r="B6502" s="218" t="s">
        <v>10784</v>
      </c>
      <c r="C6502" s="218"/>
      <c r="D6502" s="218"/>
      <c r="E6502" s="218" t="s">
        <v>173</v>
      </c>
      <c r="F6502" s="307">
        <v>74.099999999999994</v>
      </c>
      <c r="G6502" s="270">
        <v>74.099999999999994</v>
      </c>
    </row>
    <row r="6503" spans="1:7">
      <c r="A6503" s="218" t="s">
        <v>10785</v>
      </c>
      <c r="B6503" s="218" t="s">
        <v>10786</v>
      </c>
      <c r="C6503" s="218"/>
      <c r="D6503" s="218"/>
      <c r="E6503" s="218" t="s">
        <v>173</v>
      </c>
      <c r="F6503" s="307">
        <v>1693.44</v>
      </c>
      <c r="G6503" s="270">
        <v>1693.44</v>
      </c>
    </row>
    <row r="6504" spans="1:7">
      <c r="A6504" s="218" t="s">
        <v>10787</v>
      </c>
      <c r="B6504" s="218" t="s">
        <v>10788</v>
      </c>
      <c r="C6504" s="218"/>
      <c r="D6504" s="218"/>
      <c r="E6504" s="218" t="s">
        <v>173</v>
      </c>
      <c r="F6504" s="307">
        <v>153.80000000000001</v>
      </c>
      <c r="G6504" s="270">
        <v>153.80000000000001</v>
      </c>
    </row>
    <row r="6505" spans="1:7">
      <c r="A6505" s="218" t="s">
        <v>10789</v>
      </c>
      <c r="B6505" s="218" t="s">
        <v>10790</v>
      </c>
      <c r="C6505" s="218"/>
      <c r="D6505" s="218"/>
      <c r="E6505" s="218" t="s">
        <v>173</v>
      </c>
      <c r="F6505" s="307">
        <v>74.099999999999994</v>
      </c>
      <c r="G6505" s="270">
        <v>74.099999999999994</v>
      </c>
    </row>
    <row r="6506" spans="1:7">
      <c r="A6506" s="218" t="s">
        <v>10791</v>
      </c>
      <c r="B6506" s="218" t="s">
        <v>10792</v>
      </c>
      <c r="C6506" s="218"/>
      <c r="D6506" s="218"/>
      <c r="E6506" s="218" t="s">
        <v>173</v>
      </c>
      <c r="F6506" s="307">
        <v>101.06</v>
      </c>
      <c r="G6506" s="270">
        <v>101.06</v>
      </c>
    </row>
    <row r="6507" spans="1:7">
      <c r="A6507" s="218" t="s">
        <v>10793</v>
      </c>
      <c r="B6507" s="218" t="s">
        <v>10794</v>
      </c>
      <c r="C6507" s="218"/>
      <c r="D6507" s="218"/>
      <c r="E6507" s="218" t="s">
        <v>173</v>
      </c>
      <c r="F6507" s="307">
        <v>102.75</v>
      </c>
      <c r="G6507" s="270">
        <v>102.75</v>
      </c>
    </row>
    <row r="6508" spans="1:7">
      <c r="A6508" s="218" t="s">
        <v>10795</v>
      </c>
      <c r="B6508" s="218" t="s">
        <v>10796</v>
      </c>
      <c r="C6508" s="218"/>
      <c r="D6508" s="218"/>
      <c r="E6508" s="218" t="s">
        <v>173</v>
      </c>
      <c r="F6508" s="307">
        <v>4100.16</v>
      </c>
      <c r="G6508" s="270">
        <v>4100.16</v>
      </c>
    </row>
    <row r="6509" spans="1:7">
      <c r="A6509" s="218" t="s">
        <v>10797</v>
      </c>
      <c r="B6509" s="218" t="s">
        <v>10798</v>
      </c>
      <c r="C6509" s="218"/>
      <c r="D6509" s="218"/>
      <c r="E6509" s="218" t="s">
        <v>173</v>
      </c>
      <c r="F6509" s="307">
        <v>4100.16</v>
      </c>
      <c r="G6509" s="270">
        <v>4100.16</v>
      </c>
    </row>
    <row r="6510" spans="1:7">
      <c r="A6510" s="218" t="s">
        <v>10799</v>
      </c>
      <c r="B6510" s="218" t="s">
        <v>10800</v>
      </c>
      <c r="C6510" s="218"/>
      <c r="D6510" s="218"/>
      <c r="E6510" s="218" t="s">
        <v>173</v>
      </c>
      <c r="F6510" s="307">
        <v>4100.16</v>
      </c>
      <c r="G6510" s="270">
        <v>4100.16</v>
      </c>
    </row>
    <row r="6511" spans="1:7">
      <c r="A6511" s="218" t="s">
        <v>10801</v>
      </c>
      <c r="B6511" s="218" t="s">
        <v>10802</v>
      </c>
      <c r="C6511" s="218"/>
      <c r="D6511" s="218"/>
      <c r="E6511" s="218" t="s">
        <v>173</v>
      </c>
      <c r="F6511" s="307">
        <v>4100.16</v>
      </c>
      <c r="G6511" s="270">
        <v>4100.16</v>
      </c>
    </row>
    <row r="6512" spans="1:7">
      <c r="A6512" s="218" t="s">
        <v>10803</v>
      </c>
      <c r="B6512" s="218" t="s">
        <v>10804</v>
      </c>
      <c r="C6512" s="218"/>
      <c r="D6512" s="218"/>
      <c r="E6512" s="218" t="s">
        <v>173</v>
      </c>
      <c r="F6512" s="307">
        <v>4100.16</v>
      </c>
      <c r="G6512" s="270">
        <v>4100.16</v>
      </c>
    </row>
    <row r="6513" spans="1:7">
      <c r="A6513" s="218" t="s">
        <v>10805</v>
      </c>
      <c r="B6513" s="218" t="s">
        <v>10806</v>
      </c>
      <c r="C6513" s="218"/>
      <c r="D6513" s="218"/>
      <c r="E6513" s="218" t="s">
        <v>173</v>
      </c>
      <c r="F6513" s="307">
        <v>4100.16</v>
      </c>
      <c r="G6513" s="270">
        <v>4100.16</v>
      </c>
    </row>
    <row r="6514" spans="1:7">
      <c r="A6514" s="218" t="s">
        <v>10807</v>
      </c>
      <c r="B6514" s="218" t="s">
        <v>10808</v>
      </c>
      <c r="C6514" s="218"/>
      <c r="D6514" s="218"/>
      <c r="E6514" s="218" t="s">
        <v>173</v>
      </c>
      <c r="F6514" s="307">
        <v>4100.16</v>
      </c>
      <c r="G6514" s="270">
        <v>4100.16</v>
      </c>
    </row>
    <row r="6515" spans="1:7">
      <c r="A6515" s="218" t="s">
        <v>10809</v>
      </c>
      <c r="B6515" s="218" t="s">
        <v>10810</v>
      </c>
      <c r="C6515" s="218"/>
      <c r="D6515" s="218"/>
      <c r="E6515" s="218" t="s">
        <v>173</v>
      </c>
      <c r="F6515" s="307">
        <v>4100.16</v>
      </c>
      <c r="G6515" s="270">
        <v>4100.16</v>
      </c>
    </row>
    <row r="6516" spans="1:7">
      <c r="A6516" s="218" t="s">
        <v>10811</v>
      </c>
      <c r="B6516" s="218" t="s">
        <v>10812</v>
      </c>
      <c r="C6516" s="218"/>
      <c r="D6516" s="218"/>
      <c r="E6516" s="218" t="s">
        <v>173</v>
      </c>
      <c r="F6516" s="307">
        <v>4100.16</v>
      </c>
      <c r="G6516" s="270">
        <v>4100.16</v>
      </c>
    </row>
    <row r="6517" spans="1:7">
      <c r="A6517" s="218" t="s">
        <v>10813</v>
      </c>
      <c r="B6517" s="218" t="s">
        <v>10814</v>
      </c>
      <c r="C6517" s="218"/>
      <c r="D6517" s="218"/>
      <c r="E6517" s="218" t="s">
        <v>173</v>
      </c>
      <c r="F6517" s="307">
        <v>4100.16</v>
      </c>
      <c r="G6517" s="270">
        <v>4100.16</v>
      </c>
    </row>
    <row r="6518" spans="1:7">
      <c r="A6518" s="218" t="s">
        <v>10815</v>
      </c>
      <c r="B6518" s="218" t="s">
        <v>10816</v>
      </c>
      <c r="C6518" s="218"/>
      <c r="D6518" s="218"/>
      <c r="E6518" s="218" t="s">
        <v>173</v>
      </c>
      <c r="F6518" s="307">
        <v>4100.16</v>
      </c>
      <c r="G6518" s="270">
        <v>4100.16</v>
      </c>
    </row>
    <row r="6519" spans="1:7">
      <c r="A6519" s="218" t="s">
        <v>10817</v>
      </c>
      <c r="B6519" s="218" t="s">
        <v>10818</v>
      </c>
      <c r="C6519" s="218"/>
      <c r="D6519" s="218"/>
      <c r="E6519" s="218" t="s">
        <v>173</v>
      </c>
      <c r="F6519" s="307">
        <v>4100.16</v>
      </c>
      <c r="G6519" s="270">
        <v>4100.16</v>
      </c>
    </row>
    <row r="6520" spans="1:7">
      <c r="A6520" s="218" t="s">
        <v>10819</v>
      </c>
      <c r="B6520" s="218" t="s">
        <v>10820</v>
      </c>
      <c r="C6520" s="218"/>
      <c r="D6520" s="218"/>
      <c r="E6520" s="218" t="s">
        <v>173</v>
      </c>
      <c r="F6520" s="307">
        <v>3334.8</v>
      </c>
      <c r="G6520" s="270">
        <v>3334.8</v>
      </c>
    </row>
    <row r="6521" spans="1:7">
      <c r="A6521" s="218" t="s">
        <v>10821</v>
      </c>
      <c r="B6521" s="218" t="s">
        <v>10822</v>
      </c>
      <c r="C6521" s="218"/>
      <c r="D6521" s="218"/>
      <c r="E6521" s="218" t="s">
        <v>173</v>
      </c>
      <c r="F6521" s="307">
        <v>3334.8</v>
      </c>
      <c r="G6521" s="270">
        <v>3334.8</v>
      </c>
    </row>
    <row r="6522" spans="1:7">
      <c r="A6522" s="218" t="s">
        <v>10823</v>
      </c>
      <c r="B6522" s="218" t="s">
        <v>10824</v>
      </c>
      <c r="C6522" s="218"/>
      <c r="D6522" s="218"/>
      <c r="E6522" s="218" t="s">
        <v>173</v>
      </c>
      <c r="F6522" s="307">
        <v>3334.8</v>
      </c>
      <c r="G6522" s="270">
        <v>3334.8</v>
      </c>
    </row>
    <row r="6523" spans="1:7">
      <c r="A6523" s="218" t="s">
        <v>10825</v>
      </c>
      <c r="B6523" s="218" t="s">
        <v>10826</v>
      </c>
      <c r="C6523" s="218"/>
      <c r="D6523" s="218"/>
      <c r="E6523" s="218" t="s">
        <v>173</v>
      </c>
      <c r="F6523" s="307">
        <v>3334.8</v>
      </c>
      <c r="G6523" s="270">
        <v>3334.8</v>
      </c>
    </row>
    <row r="6524" spans="1:7">
      <c r="A6524" s="218" t="s">
        <v>10827</v>
      </c>
      <c r="B6524" s="218" t="s">
        <v>10828</v>
      </c>
      <c r="C6524" s="218"/>
      <c r="D6524" s="218"/>
      <c r="E6524" s="218" t="s">
        <v>173</v>
      </c>
      <c r="F6524" s="307">
        <v>3334.8</v>
      </c>
      <c r="G6524" s="270">
        <v>3334.8</v>
      </c>
    </row>
    <row r="6525" spans="1:7">
      <c r="A6525" s="218" t="s">
        <v>10829</v>
      </c>
      <c r="B6525" s="218" t="s">
        <v>10830</v>
      </c>
      <c r="C6525" s="218"/>
      <c r="D6525" s="218"/>
      <c r="E6525" s="218" t="s">
        <v>173</v>
      </c>
      <c r="F6525" s="307">
        <v>3334.8</v>
      </c>
      <c r="G6525" s="270">
        <v>3334.8</v>
      </c>
    </row>
    <row r="6526" spans="1:7">
      <c r="A6526" s="218" t="s">
        <v>10831</v>
      </c>
      <c r="B6526" s="218" t="s">
        <v>10832</v>
      </c>
      <c r="C6526" s="218"/>
      <c r="D6526" s="218"/>
      <c r="E6526" s="218" t="s">
        <v>173</v>
      </c>
      <c r="F6526" s="307">
        <v>3334.8</v>
      </c>
      <c r="G6526" s="270">
        <v>3334.8</v>
      </c>
    </row>
    <row r="6527" spans="1:7">
      <c r="A6527" s="218" t="s">
        <v>10833</v>
      </c>
      <c r="B6527" s="218" t="s">
        <v>10834</v>
      </c>
      <c r="C6527" s="218"/>
      <c r="D6527" s="218"/>
      <c r="E6527" s="218" t="s">
        <v>173</v>
      </c>
      <c r="F6527" s="307">
        <v>4100.16</v>
      </c>
      <c r="G6527" s="270">
        <v>4100.16</v>
      </c>
    </row>
    <row r="6528" spans="1:7">
      <c r="A6528" s="218" t="s">
        <v>10835</v>
      </c>
      <c r="B6528" s="218" t="s">
        <v>10836</v>
      </c>
      <c r="C6528" s="218"/>
      <c r="D6528" s="218"/>
      <c r="E6528" s="218" t="s">
        <v>173</v>
      </c>
      <c r="F6528" s="307">
        <v>4100.16</v>
      </c>
      <c r="G6528" s="270">
        <v>4100.16</v>
      </c>
    </row>
    <row r="6529" spans="1:7">
      <c r="A6529" s="218" t="s">
        <v>10837</v>
      </c>
      <c r="B6529" s="218" t="s">
        <v>10838</v>
      </c>
      <c r="C6529" s="218"/>
      <c r="D6529" s="218"/>
      <c r="E6529" s="218" t="s">
        <v>173</v>
      </c>
      <c r="F6529" s="307">
        <v>4100.16</v>
      </c>
      <c r="G6529" s="270">
        <v>4100.16</v>
      </c>
    </row>
    <row r="6530" spans="1:7">
      <c r="A6530" s="218" t="s">
        <v>10839</v>
      </c>
      <c r="B6530" s="218" t="s">
        <v>10840</v>
      </c>
      <c r="C6530" s="218"/>
      <c r="D6530" s="218"/>
      <c r="E6530" s="218" t="s">
        <v>173</v>
      </c>
      <c r="F6530" s="307">
        <v>5466.9</v>
      </c>
      <c r="G6530" s="270">
        <v>5466.9</v>
      </c>
    </row>
    <row r="6531" spans="1:7">
      <c r="A6531" s="218" t="s">
        <v>10841</v>
      </c>
      <c r="B6531" s="218" t="s">
        <v>10842</v>
      </c>
      <c r="C6531" s="218"/>
      <c r="D6531" s="218"/>
      <c r="E6531" s="218" t="s">
        <v>173</v>
      </c>
      <c r="F6531" s="307">
        <v>3334.8</v>
      </c>
      <c r="G6531" s="270">
        <v>3334.8</v>
      </c>
    </row>
    <row r="6532" spans="1:7">
      <c r="A6532" s="218" t="s">
        <v>10843</v>
      </c>
      <c r="B6532" s="218" t="s">
        <v>10844</v>
      </c>
      <c r="C6532" s="218"/>
      <c r="D6532" s="218"/>
      <c r="E6532" s="218" t="s">
        <v>173</v>
      </c>
      <c r="F6532" s="307">
        <v>3334.8</v>
      </c>
      <c r="G6532" s="270">
        <v>3334.8</v>
      </c>
    </row>
    <row r="6533" spans="1:7">
      <c r="A6533" s="218" t="s">
        <v>10845</v>
      </c>
      <c r="B6533" s="218" t="s">
        <v>10846</v>
      </c>
      <c r="C6533" s="218"/>
      <c r="D6533" s="218"/>
      <c r="E6533" s="218" t="s">
        <v>173</v>
      </c>
      <c r="F6533" s="307">
        <v>4100.16</v>
      </c>
      <c r="G6533" s="270">
        <v>4100.16</v>
      </c>
    </row>
    <row r="6534" spans="1:7">
      <c r="A6534" s="218" t="s">
        <v>10847</v>
      </c>
      <c r="B6534" s="218" t="s">
        <v>10848</v>
      </c>
      <c r="C6534" s="218"/>
      <c r="D6534" s="218"/>
      <c r="E6534" s="218" t="s">
        <v>173</v>
      </c>
      <c r="F6534" s="307">
        <v>4100.16</v>
      </c>
      <c r="G6534" s="270">
        <v>4100.16</v>
      </c>
    </row>
    <row r="6535" spans="1:7">
      <c r="A6535" s="218" t="s">
        <v>10849</v>
      </c>
      <c r="B6535" s="218" t="s">
        <v>10850</v>
      </c>
      <c r="C6535" s="218"/>
      <c r="D6535" s="218"/>
      <c r="E6535" s="218" t="s">
        <v>173</v>
      </c>
      <c r="F6535" s="307">
        <v>4100.16</v>
      </c>
      <c r="G6535" s="270">
        <v>4100.16</v>
      </c>
    </row>
    <row r="6536" spans="1:7">
      <c r="A6536" s="218" t="s">
        <v>10851</v>
      </c>
      <c r="B6536" s="218" t="s">
        <v>10852</v>
      </c>
      <c r="C6536" s="218"/>
      <c r="D6536" s="218"/>
      <c r="E6536" s="218" t="s">
        <v>173</v>
      </c>
      <c r="F6536" s="307">
        <v>4100.16</v>
      </c>
      <c r="G6536" s="270">
        <v>4100.16</v>
      </c>
    </row>
    <row r="6537" spans="1:7">
      <c r="A6537" s="218" t="s">
        <v>10853</v>
      </c>
      <c r="B6537" s="218" t="s">
        <v>10854</v>
      </c>
      <c r="C6537" s="218"/>
      <c r="D6537" s="218"/>
      <c r="E6537" s="218" t="s">
        <v>173</v>
      </c>
      <c r="F6537" s="307">
        <v>4100.16</v>
      </c>
      <c r="G6537" s="270">
        <v>4100.16</v>
      </c>
    </row>
    <row r="6538" spans="1:7">
      <c r="A6538" s="218" t="s">
        <v>10855</v>
      </c>
      <c r="B6538" s="218" t="s">
        <v>10856</v>
      </c>
      <c r="C6538" s="218"/>
      <c r="D6538" s="218"/>
      <c r="E6538" s="218" t="s">
        <v>173</v>
      </c>
      <c r="F6538" s="307">
        <v>4100.16</v>
      </c>
      <c r="G6538" s="270">
        <v>4100.16</v>
      </c>
    </row>
    <row r="6539" spans="1:7">
      <c r="A6539" s="218" t="s">
        <v>10857</v>
      </c>
      <c r="B6539" s="218" t="s">
        <v>10858</v>
      </c>
      <c r="C6539" s="218"/>
      <c r="D6539" s="218"/>
      <c r="E6539" s="218" t="s">
        <v>173</v>
      </c>
      <c r="F6539" s="307">
        <v>4100.16</v>
      </c>
      <c r="G6539" s="270">
        <v>4100.16</v>
      </c>
    </row>
    <row r="6540" spans="1:7">
      <c r="A6540" s="218" t="s">
        <v>10859</v>
      </c>
      <c r="B6540" s="218" t="s">
        <v>10860</v>
      </c>
      <c r="C6540" s="218"/>
      <c r="D6540" s="218"/>
      <c r="E6540" s="218" t="s">
        <v>173</v>
      </c>
      <c r="F6540" s="307">
        <v>5466.9</v>
      </c>
      <c r="G6540" s="270">
        <v>5466.9</v>
      </c>
    </row>
    <row r="6541" spans="1:7">
      <c r="A6541" s="218" t="s">
        <v>10861</v>
      </c>
      <c r="B6541" s="218" t="s">
        <v>10862</v>
      </c>
      <c r="C6541" s="218"/>
      <c r="D6541" s="218"/>
      <c r="E6541" s="218" t="s">
        <v>173</v>
      </c>
      <c r="F6541" s="307">
        <v>6150.24</v>
      </c>
      <c r="G6541" s="270">
        <v>6150.24</v>
      </c>
    </row>
    <row r="6542" spans="1:7">
      <c r="A6542" s="218" t="s">
        <v>10863</v>
      </c>
      <c r="B6542" s="218" t="s">
        <v>10864</v>
      </c>
      <c r="C6542" s="218"/>
      <c r="D6542" s="218"/>
      <c r="E6542" s="218" t="s">
        <v>173</v>
      </c>
      <c r="F6542" s="307">
        <v>6150.24</v>
      </c>
      <c r="G6542" s="270">
        <v>6150.24</v>
      </c>
    </row>
    <row r="6543" spans="1:7">
      <c r="A6543" s="218" t="s">
        <v>10865</v>
      </c>
      <c r="B6543" s="218" t="s">
        <v>10866</v>
      </c>
      <c r="C6543" s="218"/>
      <c r="D6543" s="218"/>
      <c r="E6543" s="218" t="s">
        <v>173</v>
      </c>
      <c r="F6543" s="307">
        <v>5785.08</v>
      </c>
      <c r="G6543" s="270">
        <v>5785.08</v>
      </c>
    </row>
    <row r="6544" spans="1:7">
      <c r="A6544" s="218" t="s">
        <v>10867</v>
      </c>
      <c r="B6544" s="218" t="s">
        <v>10868</v>
      </c>
      <c r="C6544" s="218"/>
      <c r="D6544" s="218"/>
      <c r="E6544" s="218" t="s">
        <v>173</v>
      </c>
      <c r="F6544" s="307">
        <v>5785.08</v>
      </c>
      <c r="G6544" s="270">
        <v>5785.08</v>
      </c>
    </row>
    <row r="6545" spans="1:7">
      <c r="A6545" s="218" t="s">
        <v>10869</v>
      </c>
      <c r="B6545" s="218" t="s">
        <v>10870</v>
      </c>
      <c r="C6545" s="218"/>
      <c r="D6545" s="218"/>
      <c r="E6545" s="218" t="s">
        <v>173</v>
      </c>
      <c r="F6545" s="307">
        <v>3334.8</v>
      </c>
      <c r="G6545" s="270">
        <v>3334.8</v>
      </c>
    </row>
    <row r="6546" spans="1:7">
      <c r="A6546" s="218" t="s">
        <v>10871</v>
      </c>
      <c r="B6546" s="218" t="s">
        <v>10872</v>
      </c>
      <c r="C6546" s="218"/>
      <c r="D6546" s="218"/>
      <c r="E6546" s="218" t="s">
        <v>173</v>
      </c>
      <c r="F6546" s="307">
        <v>4823.29</v>
      </c>
      <c r="G6546" s="270">
        <v>4823.29</v>
      </c>
    </row>
    <row r="6547" spans="1:7">
      <c r="A6547" s="218" t="s">
        <v>10873</v>
      </c>
      <c r="B6547" s="218" t="s">
        <v>10874</v>
      </c>
      <c r="C6547" s="218"/>
      <c r="D6547" s="218"/>
      <c r="E6547" s="218" t="s">
        <v>173</v>
      </c>
      <c r="F6547" s="307">
        <v>6773.11</v>
      </c>
      <c r="G6547" s="270">
        <v>6773.11</v>
      </c>
    </row>
    <row r="6548" spans="1:7">
      <c r="A6548" s="218" t="s">
        <v>10875</v>
      </c>
      <c r="B6548" s="218" t="s">
        <v>10876</v>
      </c>
      <c r="C6548" s="218"/>
      <c r="D6548" s="218"/>
      <c r="E6548" s="218" t="s">
        <v>175</v>
      </c>
      <c r="F6548" s="307">
        <v>137</v>
      </c>
      <c r="G6548" s="270">
        <v>137</v>
      </c>
    </row>
    <row r="6549" spans="1:7">
      <c r="A6549" s="218" t="s">
        <v>10877</v>
      </c>
      <c r="B6549" s="218" t="s">
        <v>10878</v>
      </c>
      <c r="C6549" s="218"/>
      <c r="D6549" s="218"/>
      <c r="E6549" s="218" t="s">
        <v>175</v>
      </c>
      <c r="F6549" s="307">
        <v>137</v>
      </c>
      <c r="G6549" s="270">
        <v>137</v>
      </c>
    </row>
    <row r="6550" spans="1:7">
      <c r="A6550" s="218" t="s">
        <v>10879</v>
      </c>
      <c r="B6550" s="218" t="s">
        <v>10880</v>
      </c>
      <c r="C6550" s="218"/>
      <c r="D6550" s="218"/>
      <c r="E6550" s="218" t="s">
        <v>173</v>
      </c>
      <c r="F6550" s="307">
        <v>114.76</v>
      </c>
      <c r="G6550" s="270">
        <v>114.76</v>
      </c>
    </row>
    <row r="6551" spans="1:7">
      <c r="A6551" s="218" t="s">
        <v>10881</v>
      </c>
      <c r="B6551" s="218" t="s">
        <v>10882</v>
      </c>
      <c r="C6551" s="218"/>
      <c r="D6551" s="218"/>
      <c r="E6551" s="218" t="s">
        <v>173</v>
      </c>
      <c r="F6551" s="307">
        <v>160.08000000000001</v>
      </c>
      <c r="G6551" s="270">
        <v>160.08000000000001</v>
      </c>
    </row>
    <row r="6552" spans="1:7">
      <c r="A6552" s="218" t="s">
        <v>10883</v>
      </c>
      <c r="B6552" s="218" t="s">
        <v>10884</v>
      </c>
      <c r="C6552" s="218"/>
      <c r="D6552" s="218"/>
      <c r="E6552" s="218" t="s">
        <v>173</v>
      </c>
      <c r="F6552" s="307">
        <v>182.75</v>
      </c>
      <c r="G6552" s="270">
        <v>182.75</v>
      </c>
    </row>
    <row r="6553" spans="1:7">
      <c r="A6553" s="218" t="s">
        <v>10885</v>
      </c>
      <c r="B6553" s="218" t="s">
        <v>10886</v>
      </c>
      <c r="C6553" s="218"/>
      <c r="D6553" s="218"/>
      <c r="E6553" s="218" t="s">
        <v>173</v>
      </c>
      <c r="F6553" s="307">
        <v>145.91999999999999</v>
      </c>
      <c r="G6553" s="270">
        <v>145.91999999999999</v>
      </c>
    </row>
    <row r="6554" spans="1:7">
      <c r="A6554" s="218" t="s">
        <v>10887</v>
      </c>
      <c r="B6554" s="218" t="s">
        <v>10888</v>
      </c>
      <c r="C6554" s="218"/>
      <c r="D6554" s="218"/>
      <c r="E6554" s="218" t="s">
        <v>173</v>
      </c>
      <c r="F6554" s="307">
        <v>239.42</v>
      </c>
      <c r="G6554" s="270">
        <v>239.42</v>
      </c>
    </row>
    <row r="6555" spans="1:7">
      <c r="A6555" s="218" t="s">
        <v>10889</v>
      </c>
      <c r="B6555" s="218" t="s">
        <v>10890</v>
      </c>
      <c r="C6555" s="218"/>
      <c r="D6555" s="218"/>
      <c r="E6555" s="218" t="s">
        <v>173</v>
      </c>
      <c r="F6555" s="307">
        <v>160.08000000000001</v>
      </c>
      <c r="G6555" s="270">
        <v>160.08000000000001</v>
      </c>
    </row>
    <row r="6556" spans="1:7">
      <c r="A6556" s="218" t="s">
        <v>10891</v>
      </c>
      <c r="B6556" s="218" t="s">
        <v>10892</v>
      </c>
      <c r="C6556" s="218"/>
      <c r="D6556" s="218"/>
      <c r="E6556" s="218" t="s">
        <v>173</v>
      </c>
      <c r="F6556" s="307">
        <v>160.08000000000001</v>
      </c>
      <c r="G6556" s="270">
        <v>160.08000000000001</v>
      </c>
    </row>
    <row r="6557" spans="1:7">
      <c r="A6557" s="218" t="s">
        <v>10893</v>
      </c>
      <c r="B6557" s="218" t="s">
        <v>10894</v>
      </c>
      <c r="C6557" s="218"/>
      <c r="D6557" s="218"/>
      <c r="E6557" s="218" t="s">
        <v>173</v>
      </c>
      <c r="F6557" s="307">
        <v>160.08000000000001</v>
      </c>
      <c r="G6557" s="270">
        <v>160.08000000000001</v>
      </c>
    </row>
    <row r="6558" spans="1:7">
      <c r="A6558" s="218" t="s">
        <v>10895</v>
      </c>
      <c r="B6558" s="218" t="s">
        <v>10896</v>
      </c>
      <c r="C6558" s="218"/>
      <c r="D6558" s="218"/>
      <c r="E6558" s="218" t="s">
        <v>173</v>
      </c>
      <c r="F6558" s="307">
        <v>408</v>
      </c>
      <c r="G6558" s="270">
        <v>408</v>
      </c>
    </row>
    <row r="6559" spans="1:7">
      <c r="A6559" s="218" t="s">
        <v>10897</v>
      </c>
      <c r="B6559" s="218" t="s">
        <v>10898</v>
      </c>
      <c r="C6559" s="218"/>
      <c r="D6559" s="218"/>
      <c r="E6559" s="218" t="s">
        <v>173</v>
      </c>
      <c r="F6559" s="307">
        <v>455.6</v>
      </c>
      <c r="G6559" s="270">
        <v>455.6</v>
      </c>
    </row>
    <row r="6560" spans="1:7">
      <c r="A6560" s="218" t="s">
        <v>10899</v>
      </c>
      <c r="B6560" s="218" t="s">
        <v>10900</v>
      </c>
      <c r="C6560" s="218"/>
      <c r="D6560" s="218"/>
      <c r="E6560" s="218" t="s">
        <v>173</v>
      </c>
      <c r="F6560" s="307">
        <v>160.08000000000001</v>
      </c>
      <c r="G6560" s="270">
        <v>160.08000000000001</v>
      </c>
    </row>
    <row r="6561" spans="1:7">
      <c r="A6561" s="218" t="s">
        <v>10901</v>
      </c>
      <c r="B6561" s="218" t="s">
        <v>10902</v>
      </c>
      <c r="C6561" s="218"/>
      <c r="D6561" s="218"/>
      <c r="E6561" s="218" t="s">
        <v>173</v>
      </c>
      <c r="F6561" s="307">
        <v>104.83</v>
      </c>
      <c r="G6561" s="270">
        <v>104.83</v>
      </c>
    </row>
    <row r="6562" spans="1:7">
      <c r="A6562" s="218" t="s">
        <v>10903</v>
      </c>
      <c r="B6562" s="218" t="s">
        <v>10904</v>
      </c>
      <c r="C6562" s="218"/>
      <c r="D6562" s="218"/>
      <c r="E6562" s="218" t="s">
        <v>173</v>
      </c>
      <c r="F6562" s="307">
        <v>253.58</v>
      </c>
      <c r="G6562" s="270">
        <v>253.58</v>
      </c>
    </row>
    <row r="6563" spans="1:7">
      <c r="A6563" s="218" t="s">
        <v>10905</v>
      </c>
      <c r="B6563" s="218" t="s">
        <v>10906</v>
      </c>
      <c r="C6563" s="218"/>
      <c r="D6563" s="218"/>
      <c r="E6563" s="218" t="s">
        <v>173</v>
      </c>
      <c r="F6563" s="307">
        <v>253.58</v>
      </c>
      <c r="G6563" s="270">
        <v>253.58</v>
      </c>
    </row>
    <row r="6564" spans="1:7">
      <c r="A6564" s="218" t="s">
        <v>10907</v>
      </c>
      <c r="B6564" s="218" t="s">
        <v>10908</v>
      </c>
      <c r="C6564" s="218"/>
      <c r="D6564" s="218"/>
      <c r="E6564" s="218" t="s">
        <v>175</v>
      </c>
      <c r="F6564" s="307">
        <v>23</v>
      </c>
      <c r="G6564" s="270">
        <v>23</v>
      </c>
    </row>
    <row r="6565" spans="1:7">
      <c r="A6565" s="218" t="s">
        <v>10909</v>
      </c>
      <c r="B6565" s="218" t="s">
        <v>10910</v>
      </c>
      <c r="C6565" s="218"/>
      <c r="D6565" s="218"/>
      <c r="E6565" s="218" t="s">
        <v>173</v>
      </c>
      <c r="F6565" s="307">
        <v>144.5</v>
      </c>
      <c r="G6565" s="270">
        <v>144.5</v>
      </c>
    </row>
    <row r="6566" spans="1:7">
      <c r="A6566" s="218" t="s">
        <v>10911</v>
      </c>
      <c r="B6566" s="218" t="s">
        <v>10912</v>
      </c>
      <c r="C6566" s="218"/>
      <c r="D6566" s="218"/>
      <c r="E6566" s="218" t="s">
        <v>173</v>
      </c>
      <c r="F6566" s="307">
        <v>181.33</v>
      </c>
      <c r="G6566" s="270">
        <v>181.33</v>
      </c>
    </row>
    <row r="6567" spans="1:7">
      <c r="A6567" s="218" t="s">
        <v>10913</v>
      </c>
      <c r="B6567" s="218" t="s">
        <v>10914</v>
      </c>
      <c r="C6567" s="218"/>
      <c r="D6567" s="218"/>
      <c r="E6567" s="218" t="s">
        <v>173</v>
      </c>
      <c r="F6567" s="307">
        <v>253.58</v>
      </c>
      <c r="G6567" s="270">
        <v>253.58</v>
      </c>
    </row>
    <row r="6568" spans="1:7">
      <c r="A6568" s="218" t="s">
        <v>10915</v>
      </c>
      <c r="B6568" s="218" t="s">
        <v>10916</v>
      </c>
      <c r="C6568" s="218"/>
      <c r="D6568" s="218"/>
      <c r="E6568" s="218" t="s">
        <v>173</v>
      </c>
      <c r="F6568" s="307">
        <v>196.92</v>
      </c>
      <c r="G6568" s="270">
        <v>196.92</v>
      </c>
    </row>
    <row r="6569" spans="1:7">
      <c r="A6569" s="218" t="s">
        <v>10917</v>
      </c>
      <c r="B6569" s="218" t="s">
        <v>10918</v>
      </c>
      <c r="C6569" s="218"/>
      <c r="D6569" s="218"/>
      <c r="E6569" s="218" t="s">
        <v>173</v>
      </c>
      <c r="F6569" s="307">
        <v>196.92</v>
      </c>
      <c r="G6569" s="270">
        <v>196.92</v>
      </c>
    </row>
    <row r="6570" spans="1:7">
      <c r="A6570" s="218" t="s">
        <v>10919</v>
      </c>
      <c r="B6570" s="218" t="s">
        <v>10920</v>
      </c>
      <c r="C6570" s="218"/>
      <c r="D6570" s="218"/>
      <c r="E6570" s="218" t="s">
        <v>173</v>
      </c>
      <c r="F6570" s="307">
        <v>196.92</v>
      </c>
      <c r="G6570" s="270">
        <v>196.92</v>
      </c>
    </row>
    <row r="6571" spans="1:7">
      <c r="A6571" s="218" t="s">
        <v>10921</v>
      </c>
      <c r="B6571" s="218" t="s">
        <v>10922</v>
      </c>
      <c r="C6571" s="218"/>
      <c r="D6571" s="218"/>
      <c r="E6571" s="218" t="s">
        <v>173</v>
      </c>
      <c r="F6571" s="307">
        <v>467.5</v>
      </c>
      <c r="G6571" s="270">
        <v>467.5</v>
      </c>
    </row>
    <row r="6572" spans="1:7">
      <c r="A6572" s="218" t="s">
        <v>10923</v>
      </c>
      <c r="B6572" s="218" t="s">
        <v>10924</v>
      </c>
      <c r="C6572" s="218"/>
      <c r="D6572" s="218"/>
      <c r="E6572" s="218" t="s">
        <v>173</v>
      </c>
      <c r="F6572" s="307">
        <v>453.33</v>
      </c>
      <c r="G6572" s="270">
        <v>453.33</v>
      </c>
    </row>
    <row r="6573" spans="1:7">
      <c r="A6573" s="218" t="s">
        <v>10925</v>
      </c>
      <c r="B6573" s="218" t="s">
        <v>10926</v>
      </c>
      <c r="C6573" s="218"/>
      <c r="D6573" s="218"/>
      <c r="E6573" s="218" t="s">
        <v>173</v>
      </c>
      <c r="F6573" s="307">
        <v>196.92</v>
      </c>
      <c r="G6573" s="270">
        <v>196.92</v>
      </c>
    </row>
    <row r="6574" spans="1:7">
      <c r="A6574" s="218" t="s">
        <v>10927</v>
      </c>
      <c r="B6574" s="218" t="s">
        <v>10928</v>
      </c>
      <c r="C6574" s="218"/>
      <c r="D6574" s="218"/>
      <c r="E6574" s="218" t="s">
        <v>173</v>
      </c>
      <c r="F6574" s="307">
        <v>130.33000000000001</v>
      </c>
      <c r="G6574" s="270">
        <v>130.33000000000001</v>
      </c>
    </row>
    <row r="6575" spans="1:7">
      <c r="A6575" s="218" t="s">
        <v>10929</v>
      </c>
      <c r="B6575" s="218" t="s">
        <v>10930</v>
      </c>
      <c r="C6575" s="218"/>
      <c r="D6575" s="218"/>
      <c r="E6575" s="218" t="s">
        <v>173</v>
      </c>
      <c r="F6575" s="307">
        <v>204</v>
      </c>
      <c r="G6575" s="270">
        <v>204</v>
      </c>
    </row>
    <row r="6576" spans="1:7">
      <c r="A6576" s="218" t="s">
        <v>10931</v>
      </c>
      <c r="B6576" s="218" t="s">
        <v>10932</v>
      </c>
      <c r="C6576" s="218"/>
      <c r="D6576" s="218"/>
      <c r="E6576" s="218" t="s">
        <v>173</v>
      </c>
      <c r="F6576" s="307">
        <v>780.56</v>
      </c>
      <c r="G6576" s="270">
        <v>780.56</v>
      </c>
    </row>
    <row r="6577" spans="1:7">
      <c r="A6577" s="218" t="s">
        <v>10933</v>
      </c>
      <c r="B6577" s="218" t="s">
        <v>10934</v>
      </c>
      <c r="C6577" s="218"/>
      <c r="D6577" s="218"/>
      <c r="E6577" s="218" t="s">
        <v>173</v>
      </c>
      <c r="F6577" s="307">
        <v>943.5</v>
      </c>
      <c r="G6577" s="270">
        <v>943.5</v>
      </c>
    </row>
    <row r="6578" spans="1:7">
      <c r="A6578" s="218" t="s">
        <v>10935</v>
      </c>
      <c r="B6578" s="218" t="s">
        <v>10936</v>
      </c>
      <c r="C6578" s="218"/>
      <c r="D6578" s="218"/>
      <c r="E6578" s="218" t="s">
        <v>173</v>
      </c>
      <c r="F6578" s="307">
        <v>1266.49</v>
      </c>
      <c r="G6578" s="270">
        <v>1266.49</v>
      </c>
    </row>
    <row r="6579" spans="1:7">
      <c r="A6579" s="218" t="s">
        <v>10937</v>
      </c>
      <c r="B6579" s="218" t="s">
        <v>10938</v>
      </c>
      <c r="C6579" s="218"/>
      <c r="D6579" s="218"/>
      <c r="E6579" s="218" t="s">
        <v>173</v>
      </c>
      <c r="F6579" s="307">
        <v>51.34</v>
      </c>
      <c r="G6579" s="270">
        <v>51.34</v>
      </c>
    </row>
    <row r="6580" spans="1:7">
      <c r="A6580" s="218" t="s">
        <v>10939</v>
      </c>
      <c r="B6580" s="218" t="s">
        <v>10940</v>
      </c>
      <c r="C6580" s="218"/>
      <c r="D6580" s="218"/>
      <c r="E6580" s="218" t="s">
        <v>173</v>
      </c>
      <c r="F6580" s="307">
        <v>782</v>
      </c>
      <c r="G6580" s="270">
        <v>782</v>
      </c>
    </row>
    <row r="6581" spans="1:7">
      <c r="A6581" s="218" t="s">
        <v>10941</v>
      </c>
      <c r="B6581" s="218" t="s">
        <v>10942</v>
      </c>
      <c r="C6581" s="218"/>
      <c r="D6581" s="218"/>
      <c r="E6581" s="218" t="s">
        <v>173</v>
      </c>
      <c r="F6581" s="307">
        <v>1106.7</v>
      </c>
      <c r="G6581" s="270">
        <v>1106.7</v>
      </c>
    </row>
    <row r="6582" spans="1:7">
      <c r="A6582" s="218" t="s">
        <v>10943</v>
      </c>
      <c r="B6582" s="218" t="s">
        <v>10944</v>
      </c>
      <c r="C6582" s="218"/>
      <c r="D6582" s="218"/>
      <c r="E6582" s="218" t="s">
        <v>173</v>
      </c>
      <c r="F6582" s="307">
        <v>1063.3499999999999</v>
      </c>
      <c r="G6582" s="270">
        <v>1063.3499999999999</v>
      </c>
    </row>
    <row r="6583" spans="1:7">
      <c r="A6583" s="218" t="s">
        <v>10945</v>
      </c>
      <c r="B6583" s="218" t="s">
        <v>10946</v>
      </c>
      <c r="C6583" s="218"/>
      <c r="D6583" s="218"/>
      <c r="E6583" s="218" t="s">
        <v>173</v>
      </c>
      <c r="F6583" s="307">
        <v>186.99</v>
      </c>
      <c r="G6583" s="270">
        <v>186.99</v>
      </c>
    </row>
    <row r="6584" spans="1:7">
      <c r="A6584" s="218" t="s">
        <v>10947</v>
      </c>
      <c r="B6584" s="218" t="s">
        <v>10948</v>
      </c>
      <c r="C6584" s="218"/>
      <c r="D6584" s="218"/>
      <c r="E6584" s="218" t="s">
        <v>173</v>
      </c>
      <c r="F6584" s="307">
        <v>168.3</v>
      </c>
      <c r="G6584" s="270">
        <v>168.3</v>
      </c>
    </row>
    <row r="6585" spans="1:7">
      <c r="A6585" s="218" t="s">
        <v>10949</v>
      </c>
      <c r="B6585" s="218" t="s">
        <v>10950</v>
      </c>
      <c r="C6585" s="218"/>
      <c r="D6585" s="218"/>
      <c r="E6585" s="218" t="s">
        <v>173</v>
      </c>
      <c r="F6585" s="307">
        <v>186.99</v>
      </c>
      <c r="G6585" s="270">
        <v>186.99</v>
      </c>
    </row>
    <row r="6586" spans="1:7">
      <c r="A6586" s="218" t="s">
        <v>10951</v>
      </c>
      <c r="B6586" s="218" t="s">
        <v>10952</v>
      </c>
      <c r="C6586" s="218"/>
      <c r="D6586" s="218"/>
      <c r="E6586" s="218" t="s">
        <v>173</v>
      </c>
      <c r="F6586" s="307">
        <v>168.3</v>
      </c>
      <c r="G6586" s="270">
        <v>168.3</v>
      </c>
    </row>
    <row r="6587" spans="1:7">
      <c r="A6587" s="218" t="s">
        <v>10953</v>
      </c>
      <c r="B6587" s="218" t="s">
        <v>10954</v>
      </c>
      <c r="C6587" s="218"/>
      <c r="D6587" s="218"/>
      <c r="E6587" s="218" t="s">
        <v>173</v>
      </c>
      <c r="F6587" s="307">
        <v>30.17</v>
      </c>
      <c r="G6587" s="270">
        <v>30.17</v>
      </c>
    </row>
    <row r="6588" spans="1:7">
      <c r="A6588" s="218" t="s">
        <v>10955</v>
      </c>
      <c r="B6588" s="218" t="s">
        <v>10956</v>
      </c>
      <c r="C6588" s="218"/>
      <c r="D6588" s="218"/>
      <c r="E6588" s="218" t="s">
        <v>173</v>
      </c>
      <c r="F6588" s="307">
        <v>44.17</v>
      </c>
      <c r="G6588" s="270">
        <v>44.17</v>
      </c>
    </row>
    <row r="6589" spans="1:7">
      <c r="A6589" s="218" t="s">
        <v>10957</v>
      </c>
      <c r="B6589" s="218" t="s">
        <v>10958</v>
      </c>
      <c r="C6589" s="218"/>
      <c r="D6589" s="218"/>
      <c r="E6589" s="218" t="s">
        <v>173</v>
      </c>
      <c r="F6589" s="307">
        <v>56.22</v>
      </c>
      <c r="G6589" s="270">
        <v>56.22</v>
      </c>
    </row>
    <row r="6590" spans="1:7">
      <c r="A6590" s="218" t="s">
        <v>10959</v>
      </c>
      <c r="B6590" s="218" t="s">
        <v>10960</v>
      </c>
      <c r="C6590" s="218"/>
      <c r="D6590" s="218"/>
      <c r="E6590" s="218" t="s">
        <v>173</v>
      </c>
      <c r="F6590" s="307">
        <v>65.08</v>
      </c>
      <c r="G6590" s="270">
        <v>65.08</v>
      </c>
    </row>
    <row r="6591" spans="1:7">
      <c r="A6591" s="218" t="s">
        <v>10961</v>
      </c>
      <c r="B6591" s="218" t="s">
        <v>10962</v>
      </c>
      <c r="C6591" s="218"/>
      <c r="D6591" s="218"/>
      <c r="E6591" s="218" t="s">
        <v>173</v>
      </c>
      <c r="F6591" s="307">
        <v>53.27</v>
      </c>
      <c r="G6591" s="270">
        <v>53.27</v>
      </c>
    </row>
    <row r="6592" spans="1:7">
      <c r="A6592" s="218" t="s">
        <v>10963</v>
      </c>
      <c r="B6592" s="218" t="s">
        <v>10964</v>
      </c>
      <c r="C6592" s="218"/>
      <c r="D6592" s="218"/>
      <c r="E6592" s="218" t="s">
        <v>173</v>
      </c>
      <c r="F6592" s="307">
        <v>43.91</v>
      </c>
      <c r="G6592" s="270">
        <v>43.91</v>
      </c>
    </row>
    <row r="6593" spans="1:7">
      <c r="A6593" s="218" t="s">
        <v>10965</v>
      </c>
      <c r="B6593" s="218" t="s">
        <v>10966</v>
      </c>
      <c r="C6593" s="218"/>
      <c r="D6593" s="218"/>
      <c r="E6593" s="218" t="s">
        <v>173</v>
      </c>
      <c r="F6593" s="307">
        <v>55.25</v>
      </c>
      <c r="G6593" s="270">
        <v>55.25</v>
      </c>
    </row>
    <row r="6594" spans="1:7">
      <c r="A6594" s="218" t="s">
        <v>10967</v>
      </c>
      <c r="B6594" s="218" t="s">
        <v>10968</v>
      </c>
      <c r="C6594" s="218"/>
      <c r="D6594" s="218"/>
      <c r="E6594" s="218" t="s">
        <v>173</v>
      </c>
      <c r="F6594" s="307">
        <v>36.83</v>
      </c>
      <c r="G6594" s="270">
        <v>36.83</v>
      </c>
    </row>
    <row r="6595" spans="1:7">
      <c r="A6595" s="218" t="s">
        <v>10969</v>
      </c>
      <c r="B6595" s="218" t="s">
        <v>10970</v>
      </c>
      <c r="C6595" s="218"/>
      <c r="D6595" s="218"/>
      <c r="E6595" s="218" t="s">
        <v>173</v>
      </c>
      <c r="F6595" s="307">
        <v>62.34</v>
      </c>
      <c r="G6595" s="270">
        <v>62.34</v>
      </c>
    </row>
    <row r="6596" spans="1:7">
      <c r="A6596" s="218" t="s">
        <v>10971</v>
      </c>
      <c r="B6596" s="218" t="s">
        <v>10972</v>
      </c>
      <c r="C6596" s="218"/>
      <c r="D6596" s="218"/>
      <c r="E6596" s="218" t="s">
        <v>173</v>
      </c>
      <c r="F6596" s="307">
        <v>40.369999999999997</v>
      </c>
      <c r="G6596" s="270">
        <v>40.369999999999997</v>
      </c>
    </row>
    <row r="6597" spans="1:7">
      <c r="A6597" s="218" t="s">
        <v>10973</v>
      </c>
      <c r="B6597" s="218" t="s">
        <v>10974</v>
      </c>
      <c r="C6597" s="218"/>
      <c r="D6597" s="218"/>
      <c r="E6597" s="218" t="s">
        <v>173</v>
      </c>
      <c r="F6597" s="307">
        <v>850</v>
      </c>
      <c r="G6597" s="270">
        <v>850</v>
      </c>
    </row>
    <row r="6598" spans="1:7">
      <c r="A6598" s="218" t="s">
        <v>10975</v>
      </c>
      <c r="B6598" s="218" t="s">
        <v>10976</v>
      </c>
      <c r="C6598" s="218"/>
      <c r="D6598" s="218"/>
      <c r="E6598" s="218" t="s">
        <v>173</v>
      </c>
      <c r="F6598" s="307">
        <v>1105</v>
      </c>
      <c r="G6598" s="270">
        <v>1105</v>
      </c>
    </row>
    <row r="6599" spans="1:7">
      <c r="A6599" s="218" t="s">
        <v>10977</v>
      </c>
      <c r="B6599" s="218" t="s">
        <v>10978</v>
      </c>
      <c r="C6599" s="218"/>
      <c r="D6599" s="218"/>
      <c r="E6599" s="218" t="s">
        <v>173</v>
      </c>
      <c r="F6599" s="307">
        <v>782</v>
      </c>
      <c r="G6599" s="270">
        <v>782</v>
      </c>
    </row>
    <row r="6600" spans="1:7">
      <c r="A6600" s="218" t="s">
        <v>10979</v>
      </c>
      <c r="B6600" s="218" t="s">
        <v>10980</v>
      </c>
      <c r="C6600" s="218"/>
      <c r="D6600" s="218"/>
      <c r="E6600" s="218" t="s">
        <v>173</v>
      </c>
      <c r="F6600" s="307">
        <v>1063.3499999999999</v>
      </c>
      <c r="G6600" s="270">
        <v>1063.3499999999999</v>
      </c>
    </row>
    <row r="6601" spans="1:7">
      <c r="A6601" s="218" t="s">
        <v>10981</v>
      </c>
      <c r="B6601" s="218" t="s">
        <v>10982</v>
      </c>
      <c r="C6601" s="218"/>
      <c r="D6601" s="218"/>
      <c r="E6601" s="218" t="s">
        <v>173</v>
      </c>
      <c r="F6601" s="307">
        <v>1785.2</v>
      </c>
      <c r="G6601" s="270">
        <v>1785.2</v>
      </c>
    </row>
    <row r="6602" spans="1:7">
      <c r="A6602" s="218" t="s">
        <v>10983</v>
      </c>
      <c r="B6602" s="218" t="s">
        <v>10984</v>
      </c>
      <c r="C6602" s="218"/>
      <c r="D6602" s="218"/>
      <c r="E6602" s="218" t="s">
        <v>173</v>
      </c>
      <c r="F6602" s="307">
        <v>68</v>
      </c>
      <c r="G6602" s="270">
        <v>68</v>
      </c>
    </row>
    <row r="6603" spans="1:7">
      <c r="A6603" s="218" t="s">
        <v>10985</v>
      </c>
      <c r="B6603" s="218" t="s">
        <v>10986</v>
      </c>
      <c r="C6603" s="218"/>
      <c r="D6603" s="218"/>
      <c r="E6603" s="218" t="s">
        <v>173</v>
      </c>
      <c r="F6603" s="307">
        <v>76.5</v>
      </c>
      <c r="G6603" s="270">
        <v>76.5</v>
      </c>
    </row>
    <row r="6604" spans="1:7">
      <c r="A6604" s="218" t="s">
        <v>10987</v>
      </c>
      <c r="B6604" s="218" t="s">
        <v>10988</v>
      </c>
      <c r="C6604" s="218"/>
      <c r="D6604" s="218"/>
      <c r="E6604" s="218" t="s">
        <v>173</v>
      </c>
      <c r="F6604" s="307">
        <v>89.13</v>
      </c>
      <c r="G6604" s="270">
        <v>89.13</v>
      </c>
    </row>
    <row r="6605" spans="1:7">
      <c r="A6605" s="218" t="s">
        <v>10989</v>
      </c>
      <c r="B6605" s="218" t="s">
        <v>10990</v>
      </c>
      <c r="C6605" s="218"/>
      <c r="D6605" s="218"/>
      <c r="E6605" s="218" t="s">
        <v>173</v>
      </c>
      <c r="F6605" s="307">
        <v>117.3</v>
      </c>
      <c r="G6605" s="270">
        <v>117.3</v>
      </c>
    </row>
    <row r="6606" spans="1:7">
      <c r="A6606" s="218" t="s">
        <v>10991</v>
      </c>
      <c r="B6606" s="218" t="s">
        <v>10992</v>
      </c>
      <c r="C6606" s="218"/>
      <c r="D6606" s="218"/>
      <c r="E6606" s="218" t="s">
        <v>173</v>
      </c>
      <c r="F6606" s="307">
        <v>985.93</v>
      </c>
      <c r="G6606" s="270">
        <v>985.93</v>
      </c>
    </row>
    <row r="6607" spans="1:7">
      <c r="A6607" s="218" t="s">
        <v>10993</v>
      </c>
      <c r="B6607" s="218" t="s">
        <v>10994</v>
      </c>
      <c r="C6607" s="218"/>
      <c r="D6607" s="218"/>
      <c r="E6607" s="218" t="s">
        <v>173</v>
      </c>
      <c r="F6607" s="307">
        <v>985.93</v>
      </c>
      <c r="G6607" s="270">
        <v>985.93</v>
      </c>
    </row>
    <row r="6608" spans="1:7">
      <c r="A6608" s="218" t="s">
        <v>10995</v>
      </c>
      <c r="B6608" s="218" t="s">
        <v>10996</v>
      </c>
      <c r="C6608" s="218"/>
      <c r="D6608" s="218"/>
      <c r="E6608" s="218" t="s">
        <v>173</v>
      </c>
      <c r="F6608" s="307">
        <v>985.93</v>
      </c>
      <c r="G6608" s="270">
        <v>985.93</v>
      </c>
    </row>
    <row r="6609" spans="1:7">
      <c r="A6609" s="218" t="s">
        <v>10997</v>
      </c>
      <c r="B6609" s="218" t="s">
        <v>10998</v>
      </c>
      <c r="C6609" s="218"/>
      <c r="D6609" s="218"/>
      <c r="E6609" s="218" t="s">
        <v>173</v>
      </c>
      <c r="F6609" s="307">
        <v>985.93</v>
      </c>
      <c r="G6609" s="270">
        <v>985.93</v>
      </c>
    </row>
    <row r="6610" spans="1:7">
      <c r="A6610" s="218" t="s">
        <v>10999</v>
      </c>
      <c r="B6610" s="218" t="s">
        <v>11000</v>
      </c>
      <c r="C6610" s="218"/>
      <c r="D6610" s="218"/>
      <c r="E6610" s="218" t="s">
        <v>173</v>
      </c>
      <c r="F6610" s="307">
        <v>985.93</v>
      </c>
      <c r="G6610" s="270">
        <v>985.93</v>
      </c>
    </row>
    <row r="6611" spans="1:7">
      <c r="A6611" s="218" t="s">
        <v>11001</v>
      </c>
      <c r="B6611" s="218" t="s">
        <v>11002</v>
      </c>
      <c r="C6611" s="218"/>
      <c r="D6611" s="218"/>
      <c r="E6611" s="218" t="s">
        <v>173</v>
      </c>
      <c r="F6611" s="307">
        <v>985.93</v>
      </c>
      <c r="G6611" s="270">
        <v>985.93</v>
      </c>
    </row>
    <row r="6612" spans="1:7">
      <c r="A6612" s="218" t="s">
        <v>11003</v>
      </c>
      <c r="B6612" s="218" t="s">
        <v>11004</v>
      </c>
      <c r="C6612" s="218"/>
      <c r="D6612" s="218"/>
      <c r="E6612" s="218" t="s">
        <v>173</v>
      </c>
      <c r="F6612" s="307">
        <v>985.93</v>
      </c>
      <c r="G6612" s="270">
        <v>985.93</v>
      </c>
    </row>
    <row r="6613" spans="1:7">
      <c r="A6613" s="218" t="s">
        <v>11005</v>
      </c>
      <c r="B6613" s="218" t="s">
        <v>11006</v>
      </c>
      <c r="C6613" s="218"/>
      <c r="D6613" s="218"/>
      <c r="E6613" s="218" t="s">
        <v>173</v>
      </c>
      <c r="F6613" s="307">
        <v>985.93</v>
      </c>
      <c r="G6613" s="270">
        <v>985.93</v>
      </c>
    </row>
    <row r="6614" spans="1:7">
      <c r="A6614" s="218" t="s">
        <v>11007</v>
      </c>
      <c r="B6614" s="218" t="s">
        <v>11008</v>
      </c>
      <c r="C6614" s="218"/>
      <c r="D6614" s="218"/>
      <c r="E6614" s="218" t="s">
        <v>173</v>
      </c>
      <c r="F6614" s="307">
        <v>985.93</v>
      </c>
      <c r="G6614" s="270">
        <v>985.93</v>
      </c>
    </row>
    <row r="6615" spans="1:7">
      <c r="A6615" s="218" t="s">
        <v>11009</v>
      </c>
      <c r="B6615" s="218" t="s">
        <v>11010</v>
      </c>
      <c r="C6615" s="218"/>
      <c r="D6615" s="218"/>
      <c r="E6615" s="218" t="s">
        <v>173</v>
      </c>
      <c r="F6615" s="307">
        <v>985.93</v>
      </c>
      <c r="G6615" s="270">
        <v>985.93</v>
      </c>
    </row>
    <row r="6616" spans="1:7">
      <c r="A6616" s="218" t="s">
        <v>11011</v>
      </c>
      <c r="B6616" s="218" t="s">
        <v>11012</v>
      </c>
      <c r="C6616" s="218"/>
      <c r="D6616" s="218"/>
      <c r="E6616" s="218" t="s">
        <v>173</v>
      </c>
      <c r="F6616" s="307">
        <v>985.93</v>
      </c>
      <c r="G6616" s="270">
        <v>985.93</v>
      </c>
    </row>
    <row r="6617" spans="1:7">
      <c r="A6617" s="218" t="s">
        <v>11013</v>
      </c>
      <c r="B6617" s="218" t="s">
        <v>11014</v>
      </c>
      <c r="C6617" s="218"/>
      <c r="D6617" s="218"/>
      <c r="E6617" s="218" t="s">
        <v>173</v>
      </c>
      <c r="F6617" s="307">
        <v>985.93</v>
      </c>
      <c r="G6617" s="270">
        <v>985.93</v>
      </c>
    </row>
    <row r="6618" spans="1:7">
      <c r="A6618" s="218" t="s">
        <v>11015</v>
      </c>
      <c r="B6618" s="218" t="s">
        <v>11016</v>
      </c>
      <c r="C6618" s="218"/>
      <c r="D6618" s="218"/>
      <c r="E6618" s="218" t="s">
        <v>173</v>
      </c>
      <c r="F6618" s="307">
        <v>985.93</v>
      </c>
      <c r="G6618" s="270">
        <v>985.93</v>
      </c>
    </row>
    <row r="6619" spans="1:7">
      <c r="A6619" s="218" t="s">
        <v>11017</v>
      </c>
      <c r="B6619" s="218" t="s">
        <v>11018</v>
      </c>
      <c r="C6619" s="218"/>
      <c r="D6619" s="218"/>
      <c r="E6619" s="218" t="s">
        <v>173</v>
      </c>
      <c r="F6619" s="307">
        <v>985.93</v>
      </c>
      <c r="G6619" s="270">
        <v>985.93</v>
      </c>
    </row>
    <row r="6620" spans="1:7">
      <c r="A6620" s="218" t="s">
        <v>11019</v>
      </c>
      <c r="B6620" s="218" t="s">
        <v>11020</v>
      </c>
      <c r="C6620" s="218"/>
      <c r="D6620" s="218"/>
      <c r="E6620" s="218" t="s">
        <v>173</v>
      </c>
      <c r="F6620" s="307">
        <v>985.93</v>
      </c>
      <c r="G6620" s="270">
        <v>985.93</v>
      </c>
    </row>
    <row r="6621" spans="1:7">
      <c r="A6621" s="218" t="s">
        <v>11021</v>
      </c>
      <c r="B6621" s="218" t="s">
        <v>11022</v>
      </c>
      <c r="C6621" s="218"/>
      <c r="D6621" s="218"/>
      <c r="E6621" s="218" t="s">
        <v>173</v>
      </c>
      <c r="F6621" s="307">
        <v>985.93</v>
      </c>
      <c r="G6621" s="270">
        <v>985.93</v>
      </c>
    </row>
    <row r="6622" spans="1:7">
      <c r="A6622" s="218" t="s">
        <v>11023</v>
      </c>
      <c r="B6622" s="218" t="s">
        <v>11024</v>
      </c>
      <c r="C6622" s="218"/>
      <c r="D6622" s="218"/>
      <c r="E6622" s="218" t="s">
        <v>173</v>
      </c>
      <c r="F6622" s="307">
        <v>985.93</v>
      </c>
      <c r="G6622" s="270">
        <v>985.93</v>
      </c>
    </row>
    <row r="6623" spans="1:7">
      <c r="A6623" s="218" t="s">
        <v>11025</v>
      </c>
      <c r="B6623" s="218" t="s">
        <v>11026</v>
      </c>
      <c r="C6623" s="218"/>
      <c r="D6623" s="218"/>
      <c r="E6623" s="218" t="s">
        <v>173</v>
      </c>
      <c r="F6623" s="307">
        <v>686</v>
      </c>
      <c r="G6623" s="270">
        <v>686</v>
      </c>
    </row>
    <row r="6624" spans="1:7">
      <c r="A6624" s="218" t="s">
        <v>11027</v>
      </c>
      <c r="B6624" s="218" t="s">
        <v>11028</v>
      </c>
      <c r="C6624" s="218"/>
      <c r="D6624" s="218"/>
      <c r="E6624" s="218" t="s">
        <v>173</v>
      </c>
      <c r="F6624" s="307">
        <v>1155.01</v>
      </c>
      <c r="G6624" s="270">
        <v>1155.01</v>
      </c>
    </row>
    <row r="6625" spans="1:7">
      <c r="A6625" s="218" t="s">
        <v>11029</v>
      </c>
      <c r="B6625" s="218" t="s">
        <v>11030</v>
      </c>
      <c r="C6625" s="218"/>
      <c r="D6625" s="218"/>
      <c r="E6625" s="218" t="s">
        <v>173</v>
      </c>
      <c r="F6625" s="307">
        <v>600.01</v>
      </c>
      <c r="G6625" s="270">
        <v>600.01</v>
      </c>
    </row>
    <row r="6626" spans="1:7">
      <c r="A6626" s="218" t="s">
        <v>11031</v>
      </c>
      <c r="B6626" s="218" t="s">
        <v>11032</v>
      </c>
      <c r="C6626" s="218"/>
      <c r="D6626" s="218"/>
      <c r="E6626" s="218" t="s">
        <v>173</v>
      </c>
      <c r="F6626" s="307">
        <v>685</v>
      </c>
      <c r="G6626" s="270">
        <v>685</v>
      </c>
    </row>
    <row r="6627" spans="1:7">
      <c r="A6627" s="218" t="s">
        <v>11033</v>
      </c>
      <c r="B6627" s="218" t="s">
        <v>11034</v>
      </c>
      <c r="C6627" s="218"/>
      <c r="D6627" s="218"/>
      <c r="E6627" s="218" t="s">
        <v>173</v>
      </c>
      <c r="F6627" s="307">
        <v>578</v>
      </c>
      <c r="G6627" s="270">
        <v>578</v>
      </c>
    </row>
    <row r="6628" spans="1:7">
      <c r="A6628" s="218" t="s">
        <v>11035</v>
      </c>
      <c r="B6628" s="218" t="s">
        <v>11036</v>
      </c>
      <c r="C6628" s="218"/>
      <c r="D6628" s="218"/>
      <c r="E6628" s="218" t="s">
        <v>173</v>
      </c>
      <c r="F6628" s="307">
        <v>578</v>
      </c>
      <c r="G6628" s="270">
        <v>578</v>
      </c>
    </row>
    <row r="6629" spans="1:7">
      <c r="A6629" s="218" t="s">
        <v>11037</v>
      </c>
      <c r="B6629" s="218" t="s">
        <v>11038</v>
      </c>
      <c r="C6629" s="218"/>
      <c r="D6629" s="218"/>
      <c r="E6629" s="218" t="s">
        <v>173</v>
      </c>
      <c r="F6629" s="307">
        <v>685</v>
      </c>
      <c r="G6629" s="270">
        <v>685</v>
      </c>
    </row>
    <row r="6630" spans="1:7" ht="12.75">
      <c r="A6630" s="286" t="s">
        <v>10175</v>
      </c>
      <c r="B6630" s="286" t="s">
        <v>10176</v>
      </c>
      <c r="C6630" s="287" t="s">
        <v>11137</v>
      </c>
      <c r="D6630" s="290">
        <v>41011</v>
      </c>
      <c r="E6630" s="288" t="s">
        <v>173</v>
      </c>
      <c r="F6630" s="289">
        <v>20100</v>
      </c>
      <c r="G6630" s="289">
        <v>20100</v>
      </c>
    </row>
    <row r="6631" spans="1:7" ht="12.75">
      <c r="A6631" s="286" t="s">
        <v>10179</v>
      </c>
      <c r="B6631" s="286" t="s">
        <v>10180</v>
      </c>
      <c r="C6631" s="287" t="s">
        <v>11137</v>
      </c>
      <c r="D6631" s="290">
        <v>41011</v>
      </c>
      <c r="E6631" s="288" t="s">
        <v>173</v>
      </c>
      <c r="F6631" s="289">
        <v>87937.49</v>
      </c>
      <c r="G6631" s="289">
        <v>87937.49</v>
      </c>
    </row>
    <row r="6632" spans="1:7" ht="12.75">
      <c r="A6632" s="286" t="s">
        <v>10181</v>
      </c>
      <c r="B6632" s="286" t="s">
        <v>10182</v>
      </c>
      <c r="C6632" s="287" t="s">
        <v>11137</v>
      </c>
      <c r="D6632" s="290">
        <v>41011</v>
      </c>
      <c r="E6632" s="288" t="s">
        <v>173</v>
      </c>
      <c r="F6632" s="289">
        <v>2713.5</v>
      </c>
      <c r="G6632" s="289">
        <v>2713.5</v>
      </c>
    </row>
    <row r="6633" spans="1:7" ht="12.75">
      <c r="A6633" s="286" t="s">
        <v>10183</v>
      </c>
      <c r="B6633" s="286" t="s">
        <v>10184</v>
      </c>
      <c r="C6633" s="287" t="s">
        <v>11137</v>
      </c>
      <c r="D6633" s="290">
        <v>41011</v>
      </c>
      <c r="E6633" s="288" t="s">
        <v>173</v>
      </c>
      <c r="F6633" s="289">
        <v>2713.5</v>
      </c>
      <c r="G6633" s="289">
        <v>2713.5</v>
      </c>
    </row>
    <row r="6634" spans="1:7" ht="12.75">
      <c r="A6634" s="286" t="s">
        <v>10185</v>
      </c>
      <c r="B6634" s="286" t="s">
        <v>10186</v>
      </c>
      <c r="C6634" s="287" t="s">
        <v>11137</v>
      </c>
      <c r="D6634" s="290">
        <v>41011</v>
      </c>
      <c r="E6634" s="288" t="s">
        <v>173</v>
      </c>
      <c r="F6634" s="289">
        <v>19677.900000000001</v>
      </c>
      <c r="G6634" s="289">
        <v>19677.900000000001</v>
      </c>
    </row>
    <row r="6635" spans="1:7" ht="12.75">
      <c r="A6635" s="286" t="s">
        <v>10187</v>
      </c>
      <c r="B6635" s="286" t="s">
        <v>10188</v>
      </c>
      <c r="C6635" s="287" t="s">
        <v>11137</v>
      </c>
      <c r="D6635" s="290">
        <v>41011</v>
      </c>
      <c r="E6635" s="288" t="s">
        <v>173</v>
      </c>
      <c r="F6635" s="289">
        <v>17396.55</v>
      </c>
      <c r="G6635" s="289">
        <v>17396.55</v>
      </c>
    </row>
    <row r="6636" spans="1:7" ht="12.75">
      <c r="A6636" s="286" t="s">
        <v>10189</v>
      </c>
      <c r="B6636" s="286" t="s">
        <v>10190</v>
      </c>
      <c r="C6636" s="287" t="s">
        <v>11137</v>
      </c>
      <c r="D6636" s="290">
        <v>41011</v>
      </c>
      <c r="E6636" s="288" t="s">
        <v>173</v>
      </c>
      <c r="F6636" s="289">
        <v>812.71</v>
      </c>
      <c r="G6636" s="289">
        <v>812.71</v>
      </c>
    </row>
    <row r="6637" spans="1:7" ht="12.75">
      <c r="A6637" s="286" t="s">
        <v>10191</v>
      </c>
      <c r="B6637" s="286" t="s">
        <v>10192</v>
      </c>
      <c r="C6637" s="287" t="s">
        <v>11137</v>
      </c>
      <c r="D6637" s="290">
        <v>41011</v>
      </c>
      <c r="E6637" s="288" t="s">
        <v>173</v>
      </c>
      <c r="F6637" s="289">
        <v>1567.8</v>
      </c>
      <c r="G6637" s="289">
        <v>1567.8</v>
      </c>
    </row>
    <row r="6638" spans="1:7" ht="12.75">
      <c r="A6638" s="286" t="s">
        <v>10193</v>
      </c>
      <c r="B6638" s="286" t="s">
        <v>10194</v>
      </c>
      <c r="C6638" s="287" t="s">
        <v>11137</v>
      </c>
      <c r="D6638" s="290">
        <v>41011</v>
      </c>
      <c r="E6638" s="288" t="s">
        <v>173</v>
      </c>
      <c r="F6638" s="289">
        <v>1567.8</v>
      </c>
      <c r="G6638" s="289">
        <v>1567.8</v>
      </c>
    </row>
    <row r="6639" spans="1:7" ht="12.75">
      <c r="A6639" s="286" t="s">
        <v>10195</v>
      </c>
      <c r="B6639" s="286" t="s">
        <v>10196</v>
      </c>
      <c r="C6639" s="287" t="s">
        <v>11137</v>
      </c>
      <c r="D6639" s="290">
        <v>41011</v>
      </c>
      <c r="E6639" s="288" t="s">
        <v>173</v>
      </c>
      <c r="F6639" s="289">
        <v>3437.1</v>
      </c>
      <c r="G6639" s="289">
        <v>3437.1</v>
      </c>
    </row>
    <row r="6640" spans="1:7" ht="12.75">
      <c r="A6640" s="286" t="s">
        <v>10199</v>
      </c>
      <c r="B6640" s="286" t="s">
        <v>10200</v>
      </c>
      <c r="C6640" s="287" t="s">
        <v>11137</v>
      </c>
      <c r="D6640" s="290">
        <v>41011</v>
      </c>
      <c r="E6640" s="288" t="s">
        <v>173</v>
      </c>
      <c r="F6640" s="289">
        <v>1065.8599999999999</v>
      </c>
      <c r="G6640" s="289">
        <v>1065.8599999999999</v>
      </c>
    </row>
    <row r="6641" spans="1:7" ht="12.75">
      <c r="A6641" s="286" t="s">
        <v>10203</v>
      </c>
      <c r="B6641" s="286" t="s">
        <v>10204</v>
      </c>
      <c r="C6641" s="287" t="s">
        <v>11137</v>
      </c>
      <c r="D6641" s="290">
        <v>41011</v>
      </c>
      <c r="E6641" s="288" t="s">
        <v>173</v>
      </c>
      <c r="F6641" s="289">
        <v>4060.2</v>
      </c>
      <c r="G6641" s="289">
        <v>4060.2</v>
      </c>
    </row>
    <row r="6642" spans="1:7" ht="12.75">
      <c r="A6642" s="286" t="s">
        <v>10205</v>
      </c>
      <c r="B6642" s="286" t="s">
        <v>10206</v>
      </c>
      <c r="C6642" s="287" t="s">
        <v>11137</v>
      </c>
      <c r="D6642" s="290">
        <v>41011</v>
      </c>
      <c r="E6642" s="288" t="s">
        <v>173</v>
      </c>
      <c r="F6642" s="289">
        <v>12522.3</v>
      </c>
      <c r="G6642" s="289">
        <v>12522.3</v>
      </c>
    </row>
    <row r="6643" spans="1:7" ht="12.75">
      <c r="A6643" s="286" t="s">
        <v>10207</v>
      </c>
      <c r="B6643" s="286" t="s">
        <v>10208</v>
      </c>
      <c r="C6643" s="287" t="s">
        <v>11137</v>
      </c>
      <c r="D6643" s="290">
        <v>41011</v>
      </c>
      <c r="E6643" s="288" t="s">
        <v>173</v>
      </c>
      <c r="F6643" s="289">
        <v>723.6</v>
      </c>
      <c r="G6643" s="289">
        <v>723.6</v>
      </c>
    </row>
    <row r="6644" spans="1:7" ht="12.75">
      <c r="A6644" s="286" t="s">
        <v>10209</v>
      </c>
      <c r="B6644" s="286" t="s">
        <v>10210</v>
      </c>
      <c r="C6644" s="287" t="s">
        <v>11137</v>
      </c>
      <c r="D6644" s="290">
        <v>41011</v>
      </c>
      <c r="E6644" s="288" t="s">
        <v>3584</v>
      </c>
      <c r="F6644" s="289">
        <v>1660</v>
      </c>
      <c r="G6644" s="289">
        <v>1660</v>
      </c>
    </row>
    <row r="6645" spans="1:7" ht="12.75">
      <c r="A6645" s="286" t="s">
        <v>10211</v>
      </c>
      <c r="B6645" s="286" t="s">
        <v>10212</v>
      </c>
      <c r="C6645" s="287" t="s">
        <v>11137</v>
      </c>
      <c r="D6645" s="290">
        <v>41011</v>
      </c>
      <c r="E6645" s="288" t="s">
        <v>173</v>
      </c>
      <c r="F6645" s="289">
        <v>21708</v>
      </c>
      <c r="G6645" s="289">
        <v>21708</v>
      </c>
    </row>
    <row r="6646" spans="1:7" ht="12.75">
      <c r="A6646" s="286" t="s">
        <v>10213</v>
      </c>
      <c r="B6646" s="286" t="s">
        <v>10214</v>
      </c>
      <c r="C6646" s="287" t="s">
        <v>11137</v>
      </c>
      <c r="D6646" s="290">
        <v>41011</v>
      </c>
      <c r="E6646" s="288" t="s">
        <v>3584</v>
      </c>
      <c r="F6646" s="289">
        <v>97886.99</v>
      </c>
      <c r="G6646" s="289">
        <v>97886.99</v>
      </c>
    </row>
    <row r="6647" spans="1:7" ht="12.75">
      <c r="A6647" s="286" t="s">
        <v>10215</v>
      </c>
      <c r="B6647" s="286" t="s">
        <v>10216</v>
      </c>
      <c r="C6647" s="287" t="s">
        <v>11137</v>
      </c>
      <c r="D6647" s="290">
        <v>41011</v>
      </c>
      <c r="E6647" s="288" t="s">
        <v>173</v>
      </c>
      <c r="F6647" s="289">
        <v>59295</v>
      </c>
      <c r="G6647" s="289">
        <v>59295</v>
      </c>
    </row>
    <row r="6648" spans="1:7" ht="12.75">
      <c r="A6648" s="286" t="s">
        <v>10217</v>
      </c>
      <c r="B6648" s="286" t="s">
        <v>10218</v>
      </c>
      <c r="C6648" s="287" t="s">
        <v>11137</v>
      </c>
      <c r="D6648" s="290">
        <v>41011</v>
      </c>
      <c r="E6648" s="288" t="s">
        <v>173</v>
      </c>
      <c r="F6648" s="289">
        <v>10019.85</v>
      </c>
      <c r="G6648" s="289">
        <v>10019.85</v>
      </c>
    </row>
    <row r="6649" spans="1:7" ht="12.75">
      <c r="A6649" s="286" t="s">
        <v>10219</v>
      </c>
      <c r="B6649" s="286" t="s">
        <v>10220</v>
      </c>
      <c r="C6649" s="287" t="s">
        <v>11137</v>
      </c>
      <c r="D6649" s="290">
        <v>41011</v>
      </c>
      <c r="E6649" s="288" t="s">
        <v>173</v>
      </c>
      <c r="F6649" s="289">
        <v>12663</v>
      </c>
      <c r="G6649" s="289">
        <v>12663</v>
      </c>
    </row>
    <row r="6650" spans="1:7" ht="12.75">
      <c r="A6650" s="286" t="s">
        <v>10223</v>
      </c>
      <c r="B6650" s="286" t="s">
        <v>10224</v>
      </c>
      <c r="C6650" s="287" t="s">
        <v>11137</v>
      </c>
      <c r="D6650" s="290">
        <v>41011</v>
      </c>
      <c r="E6650" s="288" t="s">
        <v>173</v>
      </c>
      <c r="F6650" s="289">
        <v>2713.5</v>
      </c>
      <c r="G6650" s="289">
        <v>2713.5</v>
      </c>
    </row>
    <row r="6651" spans="1:7" ht="12.75">
      <c r="A6651" s="286" t="s">
        <v>10225</v>
      </c>
      <c r="B6651" s="286" t="s">
        <v>10226</v>
      </c>
      <c r="C6651" s="287" t="s">
        <v>11137</v>
      </c>
      <c r="D6651" s="290">
        <v>41011</v>
      </c>
      <c r="E6651" s="288" t="s">
        <v>173</v>
      </c>
      <c r="F6651" s="289">
        <v>703.5</v>
      </c>
      <c r="G6651" s="289">
        <v>703.5</v>
      </c>
    </row>
    <row r="6652" spans="1:7" ht="12.75">
      <c r="A6652" s="286" t="s">
        <v>10227</v>
      </c>
      <c r="B6652" s="286" t="s">
        <v>10228</v>
      </c>
      <c r="C6652" s="287" t="s">
        <v>11137</v>
      </c>
      <c r="D6652" s="290">
        <v>41011</v>
      </c>
      <c r="E6652" s="288" t="s">
        <v>173</v>
      </c>
      <c r="F6652" s="289">
        <v>2311.5</v>
      </c>
      <c r="G6652" s="289">
        <v>2311.5</v>
      </c>
    </row>
    <row r="6653" spans="1:7" ht="12.75">
      <c r="A6653" s="286" t="s">
        <v>10229</v>
      </c>
      <c r="B6653" s="286" t="s">
        <v>10230</v>
      </c>
      <c r="C6653" s="287" t="s">
        <v>11137</v>
      </c>
      <c r="D6653" s="290">
        <v>41011</v>
      </c>
      <c r="E6653" s="288" t="s">
        <v>173</v>
      </c>
      <c r="F6653" s="289">
        <v>87937.49</v>
      </c>
      <c r="G6653" s="289">
        <v>87937.49</v>
      </c>
    </row>
    <row r="6654" spans="1:7" ht="12.75">
      <c r="A6654" s="286" t="s">
        <v>10231</v>
      </c>
      <c r="B6654" s="286" t="s">
        <v>10232</v>
      </c>
      <c r="C6654" s="287" t="s">
        <v>11137</v>
      </c>
      <c r="D6654" s="290">
        <v>41011</v>
      </c>
      <c r="E6654" s="288" t="s">
        <v>173</v>
      </c>
      <c r="F6654" s="289">
        <v>864.29</v>
      </c>
      <c r="G6654" s="289">
        <v>864.29</v>
      </c>
    </row>
    <row r="6655" spans="1:7" ht="12.75">
      <c r="A6655" s="286" t="s">
        <v>10233</v>
      </c>
      <c r="B6655" s="286" t="s">
        <v>10234</v>
      </c>
      <c r="C6655" s="287" t="s">
        <v>11137</v>
      </c>
      <c r="D6655" s="290">
        <v>41011</v>
      </c>
      <c r="E6655" s="288" t="s">
        <v>173</v>
      </c>
      <c r="F6655" s="289">
        <v>6592.8</v>
      </c>
      <c r="G6655" s="289">
        <v>6592.8</v>
      </c>
    </row>
    <row r="6656" spans="1:7" ht="12.75">
      <c r="A6656" s="286" t="s">
        <v>10235</v>
      </c>
      <c r="B6656" s="286" t="s">
        <v>10236</v>
      </c>
      <c r="C6656" s="287" t="s">
        <v>11137</v>
      </c>
      <c r="D6656" s="290">
        <v>41011</v>
      </c>
      <c r="E6656" s="288" t="s">
        <v>173</v>
      </c>
      <c r="F6656" s="289">
        <v>1017.64</v>
      </c>
      <c r="G6656" s="289">
        <v>1017.64</v>
      </c>
    </row>
    <row r="6657" spans="1:7" ht="12.75">
      <c r="A6657" s="286" t="s">
        <v>10239</v>
      </c>
      <c r="B6657" s="286" t="s">
        <v>10240</v>
      </c>
      <c r="C6657" s="287" t="s">
        <v>11137</v>
      </c>
      <c r="D6657" s="290">
        <v>41011</v>
      </c>
      <c r="E6657" s="288" t="s">
        <v>173</v>
      </c>
      <c r="F6657" s="289">
        <v>1486.66</v>
      </c>
      <c r="G6657" s="289">
        <v>1486.66</v>
      </c>
    </row>
    <row r="6658" spans="1:7" ht="12.75">
      <c r="A6658" s="286" t="s">
        <v>11042</v>
      </c>
      <c r="B6658" s="286" t="s">
        <v>11043</v>
      </c>
      <c r="C6658" s="287" t="s">
        <v>11137</v>
      </c>
      <c r="D6658" s="290">
        <v>41011</v>
      </c>
      <c r="E6658" s="288" t="s">
        <v>173</v>
      </c>
      <c r="F6658" s="289">
        <v>25114.400000000001</v>
      </c>
      <c r="G6658" s="289">
        <v>25114.400000000001</v>
      </c>
    </row>
    <row r="6659" spans="1:7" ht="12.75">
      <c r="A6659" s="286" t="s">
        <v>10241</v>
      </c>
      <c r="B6659" s="286" t="s">
        <v>10242</v>
      </c>
      <c r="C6659" s="287" t="s">
        <v>11137</v>
      </c>
      <c r="D6659" s="290">
        <v>41011</v>
      </c>
      <c r="E6659" s="288" t="s">
        <v>173</v>
      </c>
      <c r="F6659" s="289">
        <v>6934.51</v>
      </c>
      <c r="G6659" s="289">
        <v>6934.51</v>
      </c>
    </row>
    <row r="6660" spans="1:7" ht="12.75">
      <c r="A6660" s="286" t="s">
        <v>10247</v>
      </c>
      <c r="B6660" s="286" t="s">
        <v>10248</v>
      </c>
      <c r="C6660" s="287" t="s">
        <v>11137</v>
      </c>
      <c r="D6660" s="290">
        <v>41011</v>
      </c>
      <c r="E6660" s="288" t="s">
        <v>173</v>
      </c>
      <c r="F6660" s="289">
        <v>6974.71</v>
      </c>
      <c r="G6660" s="289">
        <v>6974.71</v>
      </c>
    </row>
    <row r="6661" spans="1:7" ht="12.75">
      <c r="A6661" s="286" t="s">
        <v>10249</v>
      </c>
      <c r="B6661" s="286" t="s">
        <v>10250</v>
      </c>
      <c r="C6661" s="287" t="s">
        <v>11137</v>
      </c>
      <c r="D6661" s="290">
        <v>41011</v>
      </c>
      <c r="E6661" s="288" t="s">
        <v>173</v>
      </c>
      <c r="F6661" s="289">
        <v>709.24</v>
      </c>
      <c r="G6661" s="289">
        <v>709.24</v>
      </c>
    </row>
    <row r="6662" spans="1:7" ht="12.75">
      <c r="A6662" s="286" t="s">
        <v>10251</v>
      </c>
      <c r="B6662" s="286" t="s">
        <v>10252</v>
      </c>
      <c r="C6662" s="287" t="s">
        <v>11137</v>
      </c>
      <c r="D6662" s="290">
        <v>41011</v>
      </c>
      <c r="E6662" s="288" t="s">
        <v>173</v>
      </c>
      <c r="F6662" s="289">
        <v>904.49</v>
      </c>
      <c r="G6662" s="289">
        <v>904.49</v>
      </c>
    </row>
    <row r="6663" spans="1:7" ht="12.75">
      <c r="A6663" s="286" t="s">
        <v>10253</v>
      </c>
      <c r="B6663" s="286" t="s">
        <v>10254</v>
      </c>
      <c r="C6663" s="287" t="s">
        <v>11137</v>
      </c>
      <c r="D6663" s="290">
        <v>41011</v>
      </c>
      <c r="E6663" s="288" t="s">
        <v>173</v>
      </c>
      <c r="F6663" s="289">
        <v>1115.55</v>
      </c>
      <c r="G6663" s="289">
        <v>1115.55</v>
      </c>
    </row>
    <row r="6664" spans="1:7" ht="12.75">
      <c r="A6664" s="286" t="s">
        <v>10255</v>
      </c>
      <c r="B6664" s="286" t="s">
        <v>10256</v>
      </c>
      <c r="C6664" s="287" t="s">
        <v>11137</v>
      </c>
      <c r="D6664" s="290">
        <v>41011</v>
      </c>
      <c r="E6664" s="288" t="s">
        <v>173</v>
      </c>
      <c r="F6664" s="289">
        <v>21708</v>
      </c>
      <c r="G6664" s="289">
        <v>21708</v>
      </c>
    </row>
    <row r="6665" spans="1:7" ht="12.75">
      <c r="A6665" s="286" t="s">
        <v>10257</v>
      </c>
      <c r="B6665" s="286" t="s">
        <v>10258</v>
      </c>
      <c r="C6665" s="287" t="s">
        <v>11137</v>
      </c>
      <c r="D6665" s="290">
        <v>41011</v>
      </c>
      <c r="E6665" s="288" t="s">
        <v>173</v>
      </c>
      <c r="F6665" s="289">
        <v>804.02</v>
      </c>
      <c r="G6665" s="289">
        <v>804.02</v>
      </c>
    </row>
    <row r="6666" spans="1:7" ht="12.75">
      <c r="A6666" s="286" t="s">
        <v>10259</v>
      </c>
      <c r="B6666" s="286" t="s">
        <v>10260</v>
      </c>
      <c r="C6666" s="287" t="s">
        <v>11137</v>
      </c>
      <c r="D6666" s="290">
        <v>41011</v>
      </c>
      <c r="E6666" s="288" t="s">
        <v>173</v>
      </c>
      <c r="F6666" s="289">
        <v>1135.6600000000001</v>
      </c>
      <c r="G6666" s="289">
        <v>1135.6600000000001</v>
      </c>
    </row>
    <row r="6667" spans="1:7" ht="12.75">
      <c r="A6667" s="286" t="s">
        <v>10261</v>
      </c>
      <c r="B6667" s="286" t="s">
        <v>10262</v>
      </c>
      <c r="C6667" s="287" t="s">
        <v>11137</v>
      </c>
      <c r="D6667" s="290">
        <v>41011</v>
      </c>
      <c r="E6667" s="288" t="s">
        <v>173</v>
      </c>
      <c r="F6667" s="289">
        <v>462.3</v>
      </c>
      <c r="G6667" s="289">
        <v>462.3</v>
      </c>
    </row>
    <row r="6668" spans="1:7" ht="12.75">
      <c r="A6668" s="286" t="s">
        <v>10263</v>
      </c>
      <c r="B6668" s="286" t="s">
        <v>10264</v>
      </c>
      <c r="C6668" s="287" t="s">
        <v>11137</v>
      </c>
      <c r="D6668" s="290">
        <v>41011</v>
      </c>
      <c r="E6668" s="288" t="s">
        <v>173</v>
      </c>
      <c r="F6668" s="289">
        <v>1447.2</v>
      </c>
      <c r="G6668" s="289">
        <v>1447.2</v>
      </c>
    </row>
    <row r="6669" spans="1:7" ht="12.75">
      <c r="A6669" s="286" t="s">
        <v>10265</v>
      </c>
      <c r="B6669" s="286" t="s">
        <v>10266</v>
      </c>
      <c r="C6669" s="287" t="s">
        <v>11137</v>
      </c>
      <c r="D6669" s="290">
        <v>41011</v>
      </c>
      <c r="E6669" s="288" t="s">
        <v>173</v>
      </c>
      <c r="F6669" s="289">
        <v>3748.66</v>
      </c>
      <c r="G6669" s="289">
        <v>3748.66</v>
      </c>
    </row>
    <row r="6670" spans="1:7" ht="12.75">
      <c r="A6670" s="286" t="s">
        <v>10267</v>
      </c>
      <c r="B6670" s="286" t="s">
        <v>10268</v>
      </c>
      <c r="C6670" s="287" t="s">
        <v>11137</v>
      </c>
      <c r="D6670" s="290">
        <v>41011</v>
      </c>
      <c r="E6670" s="288" t="s">
        <v>173</v>
      </c>
      <c r="F6670" s="289">
        <v>964.4</v>
      </c>
      <c r="G6670" s="289">
        <v>964.4</v>
      </c>
    </row>
    <row r="6671" spans="1:7" ht="12.75">
      <c r="A6671" s="286" t="s">
        <v>10269</v>
      </c>
      <c r="B6671" s="286" t="s">
        <v>10270</v>
      </c>
      <c r="C6671" s="287" t="s">
        <v>11137</v>
      </c>
      <c r="D6671" s="290">
        <v>41011</v>
      </c>
      <c r="E6671" s="288" t="s">
        <v>173</v>
      </c>
      <c r="F6671" s="289">
        <v>964.4</v>
      </c>
      <c r="G6671" s="289">
        <v>964.4</v>
      </c>
    </row>
    <row r="6672" spans="1:7" ht="12.75">
      <c r="A6672" s="286" t="s">
        <v>10271</v>
      </c>
      <c r="B6672" s="286" t="s">
        <v>10272</v>
      </c>
      <c r="C6672" s="287" t="s">
        <v>11137</v>
      </c>
      <c r="D6672" s="290">
        <v>41011</v>
      </c>
      <c r="E6672" s="288" t="s">
        <v>173</v>
      </c>
      <c r="F6672" s="289">
        <v>13139.87</v>
      </c>
      <c r="G6672" s="289">
        <v>13139.87</v>
      </c>
    </row>
    <row r="6673" spans="1:7" ht="12.75">
      <c r="A6673" s="286" t="s">
        <v>10273</v>
      </c>
      <c r="B6673" s="286" t="s">
        <v>10274</v>
      </c>
      <c r="C6673" s="287" t="s">
        <v>11137</v>
      </c>
      <c r="D6673" s="290">
        <v>41011</v>
      </c>
      <c r="E6673" s="288" t="s">
        <v>173</v>
      </c>
      <c r="F6673" s="289">
        <v>10608.33</v>
      </c>
      <c r="G6673" s="289">
        <v>10608.33</v>
      </c>
    </row>
    <row r="6674" spans="1:7" ht="12.75">
      <c r="A6674" s="286" t="s">
        <v>10275</v>
      </c>
      <c r="B6674" s="286" t="s">
        <v>10276</v>
      </c>
      <c r="C6674" s="287" t="s">
        <v>11137</v>
      </c>
      <c r="D6674" s="290">
        <v>41011</v>
      </c>
      <c r="E6674" s="288" t="s">
        <v>173</v>
      </c>
      <c r="F6674" s="289">
        <v>6120.46</v>
      </c>
      <c r="G6674" s="289">
        <v>6120.46</v>
      </c>
    </row>
    <row r="6675" spans="1:7" ht="12.75">
      <c r="A6675" s="286" t="s">
        <v>10279</v>
      </c>
      <c r="B6675" s="286" t="s">
        <v>10280</v>
      </c>
      <c r="C6675" s="287" t="s">
        <v>11137</v>
      </c>
      <c r="D6675" s="290">
        <v>41011</v>
      </c>
      <c r="E6675" s="288" t="s">
        <v>173</v>
      </c>
      <c r="F6675" s="289">
        <v>4210.95</v>
      </c>
      <c r="G6675" s="289">
        <v>4210.95</v>
      </c>
    </row>
    <row r="6676" spans="1:7" ht="12.75">
      <c r="A6676" s="286" t="s">
        <v>10281</v>
      </c>
      <c r="B6676" s="286" t="s">
        <v>10282</v>
      </c>
      <c r="C6676" s="287" t="s">
        <v>11137</v>
      </c>
      <c r="D6676" s="290">
        <v>41011</v>
      </c>
      <c r="E6676" s="288" t="s">
        <v>173</v>
      </c>
      <c r="F6676" s="289">
        <v>3014.99</v>
      </c>
      <c r="G6676" s="289">
        <v>3014.99</v>
      </c>
    </row>
    <row r="6677" spans="1:7" ht="12.75">
      <c r="A6677" s="286" t="s">
        <v>10283</v>
      </c>
      <c r="B6677" s="286" t="s">
        <v>10284</v>
      </c>
      <c r="C6677" s="287" t="s">
        <v>11137</v>
      </c>
      <c r="D6677" s="290">
        <v>41011</v>
      </c>
      <c r="E6677" s="288" t="s">
        <v>173</v>
      </c>
      <c r="F6677" s="289">
        <v>1567.8</v>
      </c>
      <c r="G6677" s="289">
        <v>1567.8</v>
      </c>
    </row>
    <row r="6678" spans="1:7" ht="12.75">
      <c r="A6678" s="286" t="s">
        <v>10285</v>
      </c>
      <c r="B6678" s="286" t="s">
        <v>10286</v>
      </c>
      <c r="C6678" s="287" t="s">
        <v>11137</v>
      </c>
      <c r="D6678" s="290">
        <v>41011</v>
      </c>
      <c r="E6678" s="288" t="s">
        <v>3584</v>
      </c>
      <c r="F6678" s="289">
        <v>24220.5</v>
      </c>
      <c r="G6678" s="289">
        <v>24220.5</v>
      </c>
    </row>
    <row r="6679" spans="1:7" ht="12.75">
      <c r="A6679" s="286" t="s">
        <v>10289</v>
      </c>
      <c r="B6679" s="286" t="s">
        <v>10290</v>
      </c>
      <c r="C6679" s="287" t="s">
        <v>11137</v>
      </c>
      <c r="D6679" s="290">
        <v>41011</v>
      </c>
      <c r="E6679" s="288" t="s">
        <v>173</v>
      </c>
      <c r="F6679" s="289">
        <v>17185.509999999998</v>
      </c>
      <c r="G6679" s="289">
        <v>17185.509999999998</v>
      </c>
    </row>
    <row r="6680" spans="1:7" ht="12.75">
      <c r="A6680" s="286" t="s">
        <v>10295</v>
      </c>
      <c r="B6680" s="286" t="s">
        <v>10296</v>
      </c>
      <c r="C6680" s="287" t="s">
        <v>11137</v>
      </c>
      <c r="D6680" s="290">
        <v>41011</v>
      </c>
      <c r="E6680" s="288" t="s">
        <v>173</v>
      </c>
      <c r="F6680" s="289">
        <v>8763.6</v>
      </c>
      <c r="G6680" s="289">
        <v>8763.6</v>
      </c>
    </row>
    <row r="6681" spans="1:7" ht="12.75">
      <c r="A6681" s="286" t="s">
        <v>10297</v>
      </c>
      <c r="B6681" s="286" t="s">
        <v>10298</v>
      </c>
      <c r="C6681" s="287" t="s">
        <v>11137</v>
      </c>
      <c r="D6681" s="290">
        <v>41011</v>
      </c>
      <c r="E6681" s="288" t="s">
        <v>173</v>
      </c>
      <c r="F6681" s="289">
        <v>4693.3599999999997</v>
      </c>
      <c r="G6681" s="289">
        <v>4693.3599999999997</v>
      </c>
    </row>
    <row r="6682" spans="1:7" ht="12.75">
      <c r="A6682" s="286" t="s">
        <v>10299</v>
      </c>
      <c r="B6682" s="286" t="s">
        <v>10300</v>
      </c>
      <c r="C6682" s="287" t="s">
        <v>11137</v>
      </c>
      <c r="D6682" s="290">
        <v>41011</v>
      </c>
      <c r="E6682" s="288" t="s">
        <v>173</v>
      </c>
      <c r="F6682" s="289">
        <v>4693.3599999999997</v>
      </c>
      <c r="G6682" s="289">
        <v>4693.3599999999997</v>
      </c>
    </row>
    <row r="6683" spans="1:7" ht="12.75">
      <c r="A6683" s="286" t="s">
        <v>10307</v>
      </c>
      <c r="B6683" s="286" t="s">
        <v>10308</v>
      </c>
      <c r="C6683" s="287" t="s">
        <v>11137</v>
      </c>
      <c r="D6683" s="290">
        <v>41011</v>
      </c>
      <c r="E6683" s="288" t="s">
        <v>173</v>
      </c>
      <c r="F6683" s="289">
        <v>582.66999999999996</v>
      </c>
      <c r="G6683" s="289">
        <v>582.66999999999996</v>
      </c>
    </row>
    <row r="6684" spans="1:7" ht="12.75">
      <c r="A6684" s="286" t="s">
        <v>11044</v>
      </c>
      <c r="B6684" s="286" t="s">
        <v>11045</v>
      </c>
      <c r="C6684" s="287" t="s">
        <v>11137</v>
      </c>
      <c r="D6684" s="290">
        <v>41011</v>
      </c>
      <c r="E6684" s="288" t="s">
        <v>173</v>
      </c>
      <c r="F6684" s="289">
        <v>13500</v>
      </c>
      <c r="G6684" s="289">
        <v>13500</v>
      </c>
    </row>
    <row r="6685" spans="1:7" ht="12.75">
      <c r="A6685" s="286" t="s">
        <v>11046</v>
      </c>
      <c r="B6685" s="286" t="s">
        <v>11047</v>
      </c>
      <c r="C6685" s="287" t="s">
        <v>11137</v>
      </c>
      <c r="D6685" s="290">
        <v>41011</v>
      </c>
      <c r="E6685" s="288" t="s">
        <v>173</v>
      </c>
      <c r="F6685" s="289">
        <v>693.45</v>
      </c>
      <c r="G6685" s="289">
        <v>693.45</v>
      </c>
    </row>
    <row r="6686" spans="1:7" ht="12.75">
      <c r="A6686" s="286" t="s">
        <v>10309</v>
      </c>
      <c r="B6686" s="286" t="s">
        <v>10310</v>
      </c>
      <c r="C6686" s="287" t="s">
        <v>11137</v>
      </c>
      <c r="D6686" s="290">
        <v>41011</v>
      </c>
      <c r="E6686" s="288" t="s">
        <v>173</v>
      </c>
      <c r="F6686" s="289">
        <v>27525.38</v>
      </c>
      <c r="G6686" s="289">
        <v>27525.38</v>
      </c>
    </row>
    <row r="6687" spans="1:7" ht="12.75">
      <c r="A6687" s="286" t="s">
        <v>10311</v>
      </c>
      <c r="B6687" s="286" t="s">
        <v>10312</v>
      </c>
      <c r="C6687" s="287" t="s">
        <v>11137</v>
      </c>
      <c r="D6687" s="290">
        <v>41011</v>
      </c>
      <c r="E6687" s="288" t="s">
        <v>173</v>
      </c>
      <c r="F6687" s="289">
        <v>2703.45</v>
      </c>
      <c r="G6687" s="289">
        <v>2703.45</v>
      </c>
    </row>
    <row r="6688" spans="1:7" ht="12.75">
      <c r="A6688" s="286" t="s">
        <v>10315</v>
      </c>
      <c r="B6688" s="286" t="s">
        <v>10316</v>
      </c>
      <c r="C6688" s="287" t="s">
        <v>11137</v>
      </c>
      <c r="D6688" s="290">
        <v>41011</v>
      </c>
      <c r="E6688" s="288" t="s">
        <v>173</v>
      </c>
      <c r="F6688" s="289">
        <v>4623</v>
      </c>
      <c r="G6688" s="289">
        <v>4623</v>
      </c>
    </row>
    <row r="6689" spans="1:7" ht="12.75">
      <c r="A6689" s="286" t="s">
        <v>10317</v>
      </c>
      <c r="B6689" s="286" t="s">
        <v>10318</v>
      </c>
      <c r="C6689" s="287" t="s">
        <v>11137</v>
      </c>
      <c r="D6689" s="290">
        <v>41011</v>
      </c>
      <c r="E6689" s="288" t="s">
        <v>173</v>
      </c>
      <c r="F6689" s="289">
        <v>4623</v>
      </c>
      <c r="G6689" s="289">
        <v>4623</v>
      </c>
    </row>
    <row r="6690" spans="1:7" ht="12.75">
      <c r="A6690" s="286" t="s">
        <v>10319</v>
      </c>
      <c r="B6690" s="286" t="s">
        <v>10320</v>
      </c>
      <c r="C6690" s="287" t="s">
        <v>11137</v>
      </c>
      <c r="D6690" s="290">
        <v>41011</v>
      </c>
      <c r="E6690" s="288" t="s">
        <v>173</v>
      </c>
      <c r="F6690" s="289">
        <v>30137.27</v>
      </c>
      <c r="G6690" s="289">
        <v>30137.27</v>
      </c>
    </row>
    <row r="6691" spans="1:7" ht="12.75">
      <c r="A6691" s="286" t="s">
        <v>10323</v>
      </c>
      <c r="B6691" s="286" t="s">
        <v>10324</v>
      </c>
      <c r="C6691" s="287" t="s">
        <v>11137</v>
      </c>
      <c r="D6691" s="290">
        <v>41011</v>
      </c>
      <c r="E6691" s="288" t="s">
        <v>173</v>
      </c>
      <c r="F6691" s="289">
        <v>703.5</v>
      </c>
      <c r="G6691" s="289">
        <v>703.5</v>
      </c>
    </row>
    <row r="6692" spans="1:7" ht="12.75">
      <c r="A6692" s="286" t="s">
        <v>10329</v>
      </c>
      <c r="B6692" s="286" t="s">
        <v>10330</v>
      </c>
      <c r="C6692" s="287" t="s">
        <v>11137</v>
      </c>
      <c r="D6692" s="290">
        <v>41011</v>
      </c>
      <c r="E6692" s="288" t="s">
        <v>173</v>
      </c>
      <c r="F6692" s="289">
        <v>1567.8</v>
      </c>
      <c r="G6692" s="289">
        <v>1567.8</v>
      </c>
    </row>
    <row r="6693" spans="1:7" ht="12.75">
      <c r="A6693" s="286" t="s">
        <v>10331</v>
      </c>
      <c r="B6693" s="286" t="s">
        <v>10332</v>
      </c>
      <c r="C6693" s="287" t="s">
        <v>11137</v>
      </c>
      <c r="D6693" s="290">
        <v>41011</v>
      </c>
      <c r="E6693" s="288" t="s">
        <v>173</v>
      </c>
      <c r="F6693" s="289">
        <v>25828.5</v>
      </c>
      <c r="G6693" s="289">
        <v>25828.5</v>
      </c>
    </row>
    <row r="6694" spans="1:7" ht="12.75">
      <c r="A6694" s="286" t="s">
        <v>10335</v>
      </c>
      <c r="B6694" s="286" t="s">
        <v>10336</v>
      </c>
      <c r="C6694" s="287" t="s">
        <v>11137</v>
      </c>
      <c r="D6694" s="290">
        <v>41011</v>
      </c>
      <c r="E6694" s="288" t="s">
        <v>173</v>
      </c>
      <c r="F6694" s="289">
        <v>59194.5</v>
      </c>
      <c r="G6694" s="289">
        <v>59194.5</v>
      </c>
    </row>
    <row r="6695" spans="1:7" ht="12.75">
      <c r="A6695" s="286" t="s">
        <v>10337</v>
      </c>
      <c r="B6695" s="286" t="s">
        <v>10338</v>
      </c>
      <c r="C6695" s="287" t="s">
        <v>11137</v>
      </c>
      <c r="D6695" s="290">
        <v>41011</v>
      </c>
      <c r="E6695" s="288" t="s">
        <v>173</v>
      </c>
      <c r="F6695" s="289">
        <v>6934.51</v>
      </c>
      <c r="G6695" s="289">
        <v>6934.51</v>
      </c>
    </row>
    <row r="6696" spans="1:7" ht="12.75">
      <c r="A6696" s="286" t="s">
        <v>10339</v>
      </c>
      <c r="B6696" s="286" t="s">
        <v>10340</v>
      </c>
      <c r="C6696" s="287" t="s">
        <v>11137</v>
      </c>
      <c r="D6696" s="290">
        <v>41011</v>
      </c>
      <c r="E6696" s="288" t="s">
        <v>173</v>
      </c>
      <c r="F6696" s="289">
        <v>2190.91</v>
      </c>
      <c r="G6696" s="289">
        <v>2190.91</v>
      </c>
    </row>
    <row r="6697" spans="1:7" ht="12.75">
      <c r="A6697" s="286" t="s">
        <v>10341</v>
      </c>
      <c r="B6697" s="286" t="s">
        <v>10342</v>
      </c>
      <c r="C6697" s="287" t="s">
        <v>11137</v>
      </c>
      <c r="D6697" s="290">
        <v>41011</v>
      </c>
      <c r="E6697" s="288" t="s">
        <v>173</v>
      </c>
      <c r="F6697" s="289">
        <v>18390.009999999998</v>
      </c>
      <c r="G6697" s="289">
        <v>18390.009999999998</v>
      </c>
    </row>
    <row r="6698" spans="1:7" ht="12.75">
      <c r="A6698" s="286" t="s">
        <v>10343</v>
      </c>
      <c r="B6698" s="286" t="s">
        <v>10344</v>
      </c>
      <c r="C6698" s="287" t="s">
        <v>11137</v>
      </c>
      <c r="D6698" s="290">
        <v>41011</v>
      </c>
      <c r="E6698" s="288" t="s">
        <v>173</v>
      </c>
      <c r="F6698" s="289">
        <v>898.1</v>
      </c>
      <c r="G6698" s="289">
        <v>898.1</v>
      </c>
    </row>
    <row r="6699" spans="1:7" ht="12.75">
      <c r="A6699" s="286" t="s">
        <v>10345</v>
      </c>
      <c r="B6699" s="286" t="s">
        <v>10346</v>
      </c>
      <c r="C6699" s="287" t="s">
        <v>11137</v>
      </c>
      <c r="D6699" s="290">
        <v>41011</v>
      </c>
      <c r="E6699" s="288" t="s">
        <v>173</v>
      </c>
      <c r="F6699" s="289">
        <v>3409.54</v>
      </c>
      <c r="G6699" s="289">
        <v>3409.54</v>
      </c>
    </row>
    <row r="6700" spans="1:7" ht="12.75">
      <c r="A6700" s="286" t="s">
        <v>10347</v>
      </c>
      <c r="B6700" s="286" t="s">
        <v>10348</v>
      </c>
      <c r="C6700" s="287" t="s">
        <v>11137</v>
      </c>
      <c r="D6700" s="290">
        <v>41011</v>
      </c>
      <c r="E6700" s="288" t="s">
        <v>173</v>
      </c>
      <c r="F6700" s="289">
        <v>3409.54</v>
      </c>
      <c r="G6700" s="289">
        <v>3409.54</v>
      </c>
    </row>
    <row r="6701" spans="1:7" ht="12.75">
      <c r="A6701" s="286" t="s">
        <v>10349</v>
      </c>
      <c r="B6701" s="286" t="s">
        <v>10350</v>
      </c>
      <c r="C6701" s="287" t="s">
        <v>11137</v>
      </c>
      <c r="D6701" s="290">
        <v>41011</v>
      </c>
      <c r="E6701" s="288" t="s">
        <v>173</v>
      </c>
      <c r="F6701" s="289">
        <v>3810.36</v>
      </c>
      <c r="G6701" s="289">
        <v>3810.36</v>
      </c>
    </row>
    <row r="6702" spans="1:7" ht="12.75">
      <c r="A6702" s="286" t="s">
        <v>10351</v>
      </c>
      <c r="B6702" s="286" t="s">
        <v>10352</v>
      </c>
      <c r="C6702" s="287" t="s">
        <v>11137</v>
      </c>
      <c r="D6702" s="290">
        <v>41011</v>
      </c>
      <c r="E6702" s="288" t="s">
        <v>173</v>
      </c>
      <c r="F6702" s="289">
        <v>1565.13</v>
      </c>
      <c r="G6702" s="289">
        <v>1565.13</v>
      </c>
    </row>
    <row r="6703" spans="1:7" ht="12.75">
      <c r="A6703" s="286" t="s">
        <v>10353</v>
      </c>
      <c r="B6703" s="286" t="s">
        <v>10354</v>
      </c>
      <c r="C6703" s="287" t="s">
        <v>11137</v>
      </c>
      <c r="D6703" s="290">
        <v>41011</v>
      </c>
      <c r="E6703" s="288" t="s">
        <v>173</v>
      </c>
      <c r="F6703" s="289">
        <v>6579.98</v>
      </c>
      <c r="G6703" s="289">
        <v>6579.98</v>
      </c>
    </row>
    <row r="6704" spans="1:7" ht="12.75">
      <c r="A6704" s="286" t="s">
        <v>10355</v>
      </c>
      <c r="B6704" s="286" t="s">
        <v>10356</v>
      </c>
      <c r="C6704" s="287" t="s">
        <v>11137</v>
      </c>
      <c r="D6704" s="290">
        <v>41011</v>
      </c>
      <c r="E6704" s="288" t="s">
        <v>173</v>
      </c>
      <c r="F6704" s="289">
        <v>1628.42</v>
      </c>
      <c r="G6704" s="289">
        <v>1628.42</v>
      </c>
    </row>
    <row r="6705" spans="1:7" ht="12.75">
      <c r="A6705" s="286" t="s">
        <v>10357</v>
      </c>
      <c r="B6705" s="286" t="s">
        <v>10358</v>
      </c>
      <c r="C6705" s="287" t="s">
        <v>11137</v>
      </c>
      <c r="D6705" s="290">
        <v>41011</v>
      </c>
      <c r="E6705" s="288" t="s">
        <v>173</v>
      </c>
      <c r="F6705" s="289">
        <v>2130.6999999999998</v>
      </c>
      <c r="G6705" s="289">
        <v>2130.6999999999998</v>
      </c>
    </row>
    <row r="6706" spans="1:7" ht="12.75">
      <c r="A6706" s="286" t="s">
        <v>10361</v>
      </c>
      <c r="B6706" s="286" t="s">
        <v>10362</v>
      </c>
      <c r="C6706" s="287" t="s">
        <v>11137</v>
      </c>
      <c r="D6706" s="290">
        <v>41011</v>
      </c>
      <c r="E6706" s="288" t="s">
        <v>173</v>
      </c>
      <c r="F6706" s="289">
        <v>6579.98</v>
      </c>
      <c r="G6706" s="289">
        <v>6579.98</v>
      </c>
    </row>
    <row r="6707" spans="1:7" ht="12.75">
      <c r="A6707" s="286" t="s">
        <v>10363</v>
      </c>
      <c r="B6707" s="286" t="s">
        <v>10364</v>
      </c>
      <c r="C6707" s="287" t="s">
        <v>11137</v>
      </c>
      <c r="D6707" s="290">
        <v>41011</v>
      </c>
      <c r="E6707" s="288" t="s">
        <v>173</v>
      </c>
      <c r="F6707" s="289">
        <v>2642.03</v>
      </c>
      <c r="G6707" s="289">
        <v>2642.03</v>
      </c>
    </row>
    <row r="6708" spans="1:7" ht="12.75">
      <c r="A6708" s="286" t="s">
        <v>10365</v>
      </c>
      <c r="B6708" s="286" t="s">
        <v>10366</v>
      </c>
      <c r="C6708" s="287" t="s">
        <v>11137</v>
      </c>
      <c r="D6708" s="290">
        <v>41011</v>
      </c>
      <c r="E6708" s="288" t="s">
        <v>173</v>
      </c>
      <c r="F6708" s="289">
        <v>1903.67</v>
      </c>
      <c r="G6708" s="289">
        <v>1903.67</v>
      </c>
    </row>
    <row r="6709" spans="1:7" ht="12.75">
      <c r="A6709" s="286" t="s">
        <v>10367</v>
      </c>
      <c r="B6709" s="286" t="s">
        <v>10368</v>
      </c>
      <c r="C6709" s="287" t="s">
        <v>11137</v>
      </c>
      <c r="D6709" s="290">
        <v>41011</v>
      </c>
      <c r="E6709" s="288" t="s">
        <v>173</v>
      </c>
      <c r="F6709" s="289">
        <v>955.35</v>
      </c>
      <c r="G6709" s="289">
        <v>955.35</v>
      </c>
    </row>
    <row r="6710" spans="1:7" ht="12.75">
      <c r="A6710" s="286" t="s">
        <v>11048</v>
      </c>
      <c r="B6710" s="286" t="s">
        <v>11049</v>
      </c>
      <c r="C6710" s="287" t="s">
        <v>11137</v>
      </c>
      <c r="D6710" s="290">
        <v>41011</v>
      </c>
      <c r="E6710" s="288" t="s">
        <v>173</v>
      </c>
      <c r="F6710" s="289">
        <v>5210</v>
      </c>
      <c r="G6710" s="289">
        <v>5210</v>
      </c>
    </row>
    <row r="6711" spans="1:7" ht="12.75">
      <c r="A6711" s="286" t="s">
        <v>11050</v>
      </c>
      <c r="B6711" s="286" t="s">
        <v>11051</v>
      </c>
      <c r="C6711" s="287" t="s">
        <v>11137</v>
      </c>
      <c r="D6711" s="290">
        <v>41011</v>
      </c>
      <c r="E6711" s="288" t="s">
        <v>173</v>
      </c>
      <c r="F6711" s="289">
        <v>1400</v>
      </c>
      <c r="G6711" s="289">
        <v>1400</v>
      </c>
    </row>
    <row r="6712" spans="1:7" ht="12.75">
      <c r="A6712" s="286" t="s">
        <v>11052</v>
      </c>
      <c r="B6712" s="286" t="s">
        <v>11053</v>
      </c>
      <c r="C6712" s="287" t="s">
        <v>11137</v>
      </c>
      <c r="D6712" s="290">
        <v>41011</v>
      </c>
      <c r="E6712" s="288" t="s">
        <v>173</v>
      </c>
      <c r="F6712" s="289">
        <v>1800</v>
      </c>
      <c r="G6712" s="289">
        <v>1800</v>
      </c>
    </row>
    <row r="6713" spans="1:7" ht="12.75">
      <c r="A6713" s="286" t="s">
        <v>11054</v>
      </c>
      <c r="B6713" s="286" t="s">
        <v>11055</v>
      </c>
      <c r="C6713" s="287" t="s">
        <v>11137</v>
      </c>
      <c r="D6713" s="290">
        <v>41011</v>
      </c>
      <c r="E6713" s="288" t="s">
        <v>173</v>
      </c>
      <c r="F6713" s="289">
        <v>1299.99</v>
      </c>
      <c r="G6713" s="289">
        <v>1299.99</v>
      </c>
    </row>
    <row r="6714" spans="1:7" ht="12.75">
      <c r="A6714" s="286" t="s">
        <v>11056</v>
      </c>
      <c r="B6714" s="286" t="s">
        <v>11057</v>
      </c>
      <c r="C6714" s="287" t="s">
        <v>11137</v>
      </c>
      <c r="D6714" s="290">
        <v>41011</v>
      </c>
      <c r="E6714" s="288" t="s">
        <v>173</v>
      </c>
      <c r="F6714" s="289">
        <v>1400</v>
      </c>
      <c r="G6714" s="289">
        <v>1400</v>
      </c>
    </row>
    <row r="6715" spans="1:7" ht="12.75">
      <c r="A6715" s="286" t="s">
        <v>10375</v>
      </c>
      <c r="B6715" s="286" t="s">
        <v>10376</v>
      </c>
      <c r="C6715" s="287" t="s">
        <v>11137</v>
      </c>
      <c r="D6715" s="290">
        <v>41011</v>
      </c>
      <c r="E6715" s="288" t="s">
        <v>173</v>
      </c>
      <c r="F6715" s="289">
        <v>32598.49</v>
      </c>
      <c r="G6715" s="289">
        <v>32598.49</v>
      </c>
    </row>
    <row r="6716" spans="1:7" ht="12.75">
      <c r="A6716" s="286" t="s">
        <v>10377</v>
      </c>
      <c r="B6716" s="286" t="s">
        <v>10378</v>
      </c>
      <c r="C6716" s="287" t="s">
        <v>11137</v>
      </c>
      <c r="D6716" s="290">
        <v>41011</v>
      </c>
      <c r="E6716" s="288" t="s">
        <v>173</v>
      </c>
      <c r="F6716" s="289">
        <v>33532.76</v>
      </c>
      <c r="G6716" s="289">
        <v>33532.76</v>
      </c>
    </row>
    <row r="6717" spans="1:7" ht="12.75">
      <c r="A6717" s="286" t="s">
        <v>10379</v>
      </c>
      <c r="B6717" s="286" t="s">
        <v>10380</v>
      </c>
      <c r="C6717" s="287" t="s">
        <v>11137</v>
      </c>
      <c r="D6717" s="290">
        <v>41011</v>
      </c>
      <c r="E6717" s="288" t="s">
        <v>173</v>
      </c>
      <c r="F6717" s="289">
        <v>21708</v>
      </c>
      <c r="G6717" s="289">
        <v>21708</v>
      </c>
    </row>
    <row r="6718" spans="1:7" ht="12.75">
      <c r="A6718" s="286" t="s">
        <v>10385</v>
      </c>
      <c r="B6718" s="286" t="s">
        <v>10386</v>
      </c>
      <c r="C6718" s="287" t="s">
        <v>11137</v>
      </c>
      <c r="D6718" s="290">
        <v>41011</v>
      </c>
      <c r="E6718" s="288" t="s">
        <v>173</v>
      </c>
      <c r="F6718" s="289">
        <v>1175.8599999999999</v>
      </c>
      <c r="G6718" s="289">
        <v>1175.8599999999999</v>
      </c>
    </row>
    <row r="6719" spans="1:7" ht="12.75">
      <c r="A6719" s="286" t="s">
        <v>10387</v>
      </c>
      <c r="B6719" s="286" t="s">
        <v>10388</v>
      </c>
      <c r="C6719" s="287" t="s">
        <v>11137</v>
      </c>
      <c r="D6719" s="290">
        <v>41011</v>
      </c>
      <c r="E6719" s="288" t="s">
        <v>173</v>
      </c>
      <c r="F6719" s="289">
        <v>24210.28</v>
      </c>
      <c r="G6719" s="289">
        <v>24210.28</v>
      </c>
    </row>
    <row r="6720" spans="1:7" ht="12.75">
      <c r="A6720" s="286" t="s">
        <v>11058</v>
      </c>
      <c r="B6720" s="286" t="s">
        <v>11059</v>
      </c>
      <c r="C6720" s="287" t="s">
        <v>11137</v>
      </c>
      <c r="D6720" s="290">
        <v>41011</v>
      </c>
      <c r="E6720" s="288" t="s">
        <v>173</v>
      </c>
      <c r="F6720" s="289">
        <v>24400</v>
      </c>
      <c r="G6720" s="289">
        <v>24400</v>
      </c>
    </row>
    <row r="6721" spans="1:7" ht="12.75">
      <c r="A6721" s="286" t="s">
        <v>11060</v>
      </c>
      <c r="B6721" s="286" t="s">
        <v>11061</v>
      </c>
      <c r="C6721" s="287" t="s">
        <v>11137</v>
      </c>
      <c r="D6721" s="290">
        <v>41011</v>
      </c>
      <c r="E6721" s="288" t="s">
        <v>173</v>
      </c>
      <c r="F6721" s="289">
        <v>7190</v>
      </c>
      <c r="G6721" s="289">
        <v>7190</v>
      </c>
    </row>
    <row r="6722" spans="1:7" ht="12.75">
      <c r="A6722" s="286" t="s">
        <v>11062</v>
      </c>
      <c r="B6722" s="286" t="s">
        <v>11063</v>
      </c>
      <c r="C6722" s="287" t="s">
        <v>11137</v>
      </c>
      <c r="D6722" s="290">
        <v>41011</v>
      </c>
      <c r="E6722" s="288" t="s">
        <v>173</v>
      </c>
      <c r="F6722" s="289">
        <v>7190</v>
      </c>
      <c r="G6722" s="289">
        <v>7190</v>
      </c>
    </row>
    <row r="6723" spans="1:7" ht="12.75">
      <c r="A6723" s="286" t="s">
        <v>11064</v>
      </c>
      <c r="B6723" s="286" t="s">
        <v>11065</v>
      </c>
      <c r="C6723" s="287" t="s">
        <v>11137</v>
      </c>
      <c r="D6723" s="290">
        <v>41011</v>
      </c>
      <c r="E6723" s="288" t="s">
        <v>173</v>
      </c>
      <c r="F6723" s="289">
        <v>7190</v>
      </c>
      <c r="G6723" s="289">
        <v>7190</v>
      </c>
    </row>
    <row r="6724" spans="1:7" ht="12.75">
      <c r="A6724" s="286" t="s">
        <v>11066</v>
      </c>
      <c r="B6724" s="286" t="s">
        <v>11067</v>
      </c>
      <c r="C6724" s="287" t="s">
        <v>11137</v>
      </c>
      <c r="D6724" s="290">
        <v>41011</v>
      </c>
      <c r="E6724" s="288" t="s">
        <v>173</v>
      </c>
      <c r="F6724" s="289">
        <v>1310</v>
      </c>
      <c r="G6724" s="289">
        <v>1310</v>
      </c>
    </row>
    <row r="6725" spans="1:7" ht="12.75">
      <c r="A6725" s="286" t="s">
        <v>11068</v>
      </c>
      <c r="B6725" s="286" t="s">
        <v>11069</v>
      </c>
      <c r="C6725" s="287" t="s">
        <v>11137</v>
      </c>
      <c r="D6725" s="290">
        <v>41011</v>
      </c>
      <c r="E6725" s="288" t="s">
        <v>173</v>
      </c>
      <c r="F6725" s="289">
        <v>4170</v>
      </c>
      <c r="G6725" s="289">
        <v>4170</v>
      </c>
    </row>
    <row r="6726" spans="1:7" ht="12.75">
      <c r="A6726" s="286" t="s">
        <v>11070</v>
      </c>
      <c r="B6726" s="286" t="s">
        <v>11071</v>
      </c>
      <c r="C6726" s="287" t="s">
        <v>11137</v>
      </c>
      <c r="D6726" s="290">
        <v>41011</v>
      </c>
      <c r="E6726" s="288" t="s">
        <v>173</v>
      </c>
      <c r="F6726" s="289">
        <v>3890</v>
      </c>
      <c r="G6726" s="289">
        <v>3890</v>
      </c>
    </row>
    <row r="6727" spans="1:7" ht="12.75">
      <c r="A6727" s="286" t="s">
        <v>11072</v>
      </c>
      <c r="B6727" s="286" t="s">
        <v>11073</v>
      </c>
      <c r="C6727" s="287" t="s">
        <v>11137</v>
      </c>
      <c r="D6727" s="290">
        <v>41011</v>
      </c>
      <c r="E6727" s="288" t="s">
        <v>173</v>
      </c>
      <c r="F6727" s="289">
        <v>1310</v>
      </c>
      <c r="G6727" s="289">
        <v>1310</v>
      </c>
    </row>
    <row r="6728" spans="1:7" ht="12.75">
      <c r="A6728" s="286" t="s">
        <v>10389</v>
      </c>
      <c r="B6728" s="286" t="s">
        <v>10390</v>
      </c>
      <c r="C6728" s="287" t="s">
        <v>11137</v>
      </c>
      <c r="D6728" s="290">
        <v>41011</v>
      </c>
      <c r="E6728" s="288" t="s">
        <v>173</v>
      </c>
      <c r="F6728" s="289">
        <v>844.2</v>
      </c>
      <c r="G6728" s="289">
        <v>844.2</v>
      </c>
    </row>
    <row r="6729" spans="1:7" ht="12.75">
      <c r="A6729" s="286" t="s">
        <v>11074</v>
      </c>
      <c r="B6729" s="286" t="s">
        <v>11075</v>
      </c>
      <c r="C6729" s="287" t="s">
        <v>11137</v>
      </c>
      <c r="D6729" s="290">
        <v>41011</v>
      </c>
      <c r="E6729" s="288" t="s">
        <v>173</v>
      </c>
      <c r="F6729" s="289">
        <v>1310</v>
      </c>
      <c r="G6729" s="289">
        <v>1310</v>
      </c>
    </row>
    <row r="6730" spans="1:7" ht="12.75">
      <c r="A6730" s="286" t="s">
        <v>11076</v>
      </c>
      <c r="B6730" s="286" t="s">
        <v>11077</v>
      </c>
      <c r="C6730" s="287" t="s">
        <v>11137</v>
      </c>
      <c r="D6730" s="290">
        <v>41011</v>
      </c>
      <c r="E6730" s="288" t="s">
        <v>173</v>
      </c>
      <c r="F6730" s="289">
        <v>2570</v>
      </c>
      <c r="G6730" s="289">
        <v>2570</v>
      </c>
    </row>
    <row r="6731" spans="1:7" ht="12.75">
      <c r="A6731" s="286" t="s">
        <v>10391</v>
      </c>
      <c r="B6731" s="286" t="s">
        <v>10392</v>
      </c>
      <c r="C6731" s="287" t="s">
        <v>11137</v>
      </c>
      <c r="D6731" s="290">
        <v>41011</v>
      </c>
      <c r="E6731" s="288" t="s">
        <v>173</v>
      </c>
      <c r="F6731" s="289">
        <v>241.2</v>
      </c>
      <c r="G6731" s="289">
        <v>241.2</v>
      </c>
    </row>
    <row r="6732" spans="1:7" ht="12.75">
      <c r="A6732" s="286" t="s">
        <v>10393</v>
      </c>
      <c r="B6732" s="286" t="s">
        <v>10394</v>
      </c>
      <c r="C6732" s="287" t="s">
        <v>11137</v>
      </c>
      <c r="D6732" s="290">
        <v>41011</v>
      </c>
      <c r="E6732" s="288" t="s">
        <v>173</v>
      </c>
      <c r="F6732" s="289">
        <v>1005.01</v>
      </c>
      <c r="G6732" s="289">
        <v>1005.01</v>
      </c>
    </row>
    <row r="6733" spans="1:7" ht="12.75">
      <c r="A6733" s="286" t="s">
        <v>10395</v>
      </c>
      <c r="B6733" s="286" t="s">
        <v>10396</v>
      </c>
      <c r="C6733" s="287" t="s">
        <v>11137</v>
      </c>
      <c r="D6733" s="290">
        <v>41011</v>
      </c>
      <c r="E6733" s="288" t="s">
        <v>173</v>
      </c>
      <c r="F6733" s="289">
        <v>713.55</v>
      </c>
      <c r="G6733" s="289">
        <v>713.55</v>
      </c>
    </row>
    <row r="6734" spans="1:7" ht="12.75">
      <c r="A6734" s="286" t="s">
        <v>10397</v>
      </c>
      <c r="B6734" s="286" t="s">
        <v>10398</v>
      </c>
      <c r="C6734" s="287" t="s">
        <v>11137</v>
      </c>
      <c r="D6734" s="290">
        <v>41011</v>
      </c>
      <c r="E6734" s="288" t="s">
        <v>173</v>
      </c>
      <c r="F6734" s="289">
        <v>804</v>
      </c>
      <c r="G6734" s="289">
        <v>804</v>
      </c>
    </row>
    <row r="6735" spans="1:7" ht="12.75">
      <c r="A6735" s="286" t="s">
        <v>10407</v>
      </c>
      <c r="B6735" s="286" t="s">
        <v>10408</v>
      </c>
      <c r="C6735" s="287" t="s">
        <v>11137</v>
      </c>
      <c r="D6735" s="290">
        <v>41011</v>
      </c>
      <c r="E6735" s="288" t="s">
        <v>173</v>
      </c>
      <c r="F6735" s="289">
        <v>1356.75</v>
      </c>
      <c r="G6735" s="289">
        <v>1356.75</v>
      </c>
    </row>
    <row r="6736" spans="1:7" ht="12.75">
      <c r="A6736" s="286" t="s">
        <v>11078</v>
      </c>
      <c r="B6736" s="286" t="s">
        <v>11079</v>
      </c>
      <c r="C6736" s="287" t="s">
        <v>11137</v>
      </c>
      <c r="D6736" s="290">
        <v>41011</v>
      </c>
      <c r="E6736" s="288" t="s">
        <v>173</v>
      </c>
      <c r="F6736" s="289">
        <v>4865</v>
      </c>
      <c r="G6736" s="289">
        <v>4865</v>
      </c>
    </row>
    <row r="6737" spans="1:7" ht="12.75">
      <c r="A6737" s="286" t="s">
        <v>11080</v>
      </c>
      <c r="B6737" s="286" t="s">
        <v>11081</v>
      </c>
      <c r="C6737" s="287" t="s">
        <v>11137</v>
      </c>
      <c r="D6737" s="290">
        <v>41011</v>
      </c>
      <c r="E6737" s="288" t="s">
        <v>173</v>
      </c>
      <c r="F6737" s="289">
        <v>535.47</v>
      </c>
      <c r="G6737" s="289">
        <v>535.47</v>
      </c>
    </row>
    <row r="6738" spans="1:7" ht="12.75">
      <c r="A6738" s="286" t="s">
        <v>11082</v>
      </c>
      <c r="B6738" s="286" t="s">
        <v>11083</v>
      </c>
      <c r="C6738" s="287" t="s">
        <v>11137</v>
      </c>
      <c r="D6738" s="290">
        <v>41011</v>
      </c>
      <c r="E6738" s="288" t="s">
        <v>173</v>
      </c>
      <c r="F6738" s="289">
        <v>3047.57</v>
      </c>
      <c r="G6738" s="289">
        <v>3047.57</v>
      </c>
    </row>
    <row r="6739" spans="1:7" ht="12.75">
      <c r="A6739" s="286" t="s">
        <v>11084</v>
      </c>
      <c r="B6739" s="286" t="s">
        <v>11085</v>
      </c>
      <c r="C6739" s="287" t="s">
        <v>11137</v>
      </c>
      <c r="D6739" s="290">
        <v>41011</v>
      </c>
      <c r="E6739" s="288" t="s">
        <v>173</v>
      </c>
      <c r="F6739" s="289">
        <v>97.68</v>
      </c>
      <c r="G6739" s="289">
        <v>97.68</v>
      </c>
    </row>
    <row r="6740" spans="1:7" ht="12.75">
      <c r="A6740" s="286" t="s">
        <v>11086</v>
      </c>
      <c r="B6740" s="286" t="s">
        <v>11087</v>
      </c>
      <c r="C6740" s="287" t="s">
        <v>11137</v>
      </c>
      <c r="D6740" s="290">
        <v>41011</v>
      </c>
      <c r="E6740" s="288" t="s">
        <v>173</v>
      </c>
      <c r="F6740" s="289">
        <v>406.42</v>
      </c>
      <c r="G6740" s="289">
        <v>406.42</v>
      </c>
    </row>
    <row r="6741" spans="1:7" ht="12.75">
      <c r="A6741" s="286" t="s">
        <v>11088</v>
      </c>
      <c r="B6741" s="286" t="s">
        <v>11089</v>
      </c>
      <c r="C6741" s="287" t="s">
        <v>11137</v>
      </c>
      <c r="D6741" s="290">
        <v>41011</v>
      </c>
      <c r="E6741" s="288" t="s">
        <v>173</v>
      </c>
      <c r="F6741" s="289">
        <v>487.97</v>
      </c>
      <c r="G6741" s="289">
        <v>487.97</v>
      </c>
    </row>
    <row r="6742" spans="1:7" ht="12.75">
      <c r="A6742" s="286" t="s">
        <v>11090</v>
      </c>
      <c r="B6742" s="286" t="s">
        <v>11091</v>
      </c>
      <c r="C6742" s="287" t="s">
        <v>11137</v>
      </c>
      <c r="D6742" s="290">
        <v>41011</v>
      </c>
      <c r="E6742" s="288" t="s">
        <v>173</v>
      </c>
      <c r="F6742" s="289">
        <v>560.78</v>
      </c>
      <c r="G6742" s="289">
        <v>560.78</v>
      </c>
    </row>
    <row r="6743" spans="1:7" ht="12.75">
      <c r="A6743" s="286" t="s">
        <v>11092</v>
      </c>
      <c r="B6743" s="286" t="s">
        <v>11093</v>
      </c>
      <c r="C6743" s="287" t="s">
        <v>11137</v>
      </c>
      <c r="D6743" s="290">
        <v>41011</v>
      </c>
      <c r="E6743" s="288" t="s">
        <v>173</v>
      </c>
      <c r="F6743" s="289">
        <v>337</v>
      </c>
      <c r="G6743" s="289">
        <v>337</v>
      </c>
    </row>
    <row r="6744" spans="1:7" ht="12.75">
      <c r="A6744" s="286" t="s">
        <v>11094</v>
      </c>
      <c r="B6744" s="286" t="s">
        <v>11095</v>
      </c>
      <c r="C6744" s="287" t="s">
        <v>11137</v>
      </c>
      <c r="D6744" s="290">
        <v>41011</v>
      </c>
      <c r="E6744" s="288" t="s">
        <v>173</v>
      </c>
      <c r="F6744" s="289">
        <v>597</v>
      </c>
      <c r="G6744" s="289">
        <v>597</v>
      </c>
    </row>
    <row r="6745" spans="1:7" ht="12.75">
      <c r="A6745" s="286" t="s">
        <v>11096</v>
      </c>
      <c r="B6745" s="286" t="s">
        <v>11097</v>
      </c>
      <c r="C6745" s="287" t="s">
        <v>11137</v>
      </c>
      <c r="D6745" s="290">
        <v>41011</v>
      </c>
      <c r="E6745" s="288" t="s">
        <v>173</v>
      </c>
      <c r="F6745" s="289">
        <v>1268</v>
      </c>
      <c r="G6745" s="289">
        <v>1268</v>
      </c>
    </row>
    <row r="6746" spans="1:7" ht="12.75">
      <c r="A6746" s="286" t="s">
        <v>10411</v>
      </c>
      <c r="B6746" s="286" t="s">
        <v>10412</v>
      </c>
      <c r="C6746" s="287" t="s">
        <v>11137</v>
      </c>
      <c r="D6746" s="290">
        <v>41011</v>
      </c>
      <c r="E6746" s="288" t="s">
        <v>173</v>
      </c>
      <c r="F6746" s="289">
        <v>894.45</v>
      </c>
      <c r="G6746" s="289">
        <v>894.45</v>
      </c>
    </row>
    <row r="6747" spans="1:7" ht="12.75">
      <c r="A6747" s="286" t="s">
        <v>10413</v>
      </c>
      <c r="B6747" s="286" t="s">
        <v>10414</v>
      </c>
      <c r="C6747" s="287" t="s">
        <v>11137</v>
      </c>
      <c r="D6747" s="290">
        <v>41011</v>
      </c>
      <c r="E6747" s="288" t="s">
        <v>173</v>
      </c>
      <c r="F6747" s="289">
        <v>894.45</v>
      </c>
      <c r="G6747" s="289">
        <v>894.45</v>
      </c>
    </row>
    <row r="6748" spans="1:7" ht="12.75">
      <c r="A6748" s="286" t="s">
        <v>10415</v>
      </c>
      <c r="B6748" s="286" t="s">
        <v>10416</v>
      </c>
      <c r="C6748" s="287" t="s">
        <v>11137</v>
      </c>
      <c r="D6748" s="290">
        <v>41011</v>
      </c>
      <c r="E6748" s="288" t="s">
        <v>173</v>
      </c>
      <c r="F6748" s="289">
        <v>814.05</v>
      </c>
      <c r="G6748" s="289">
        <v>814.05</v>
      </c>
    </row>
    <row r="6749" spans="1:7" ht="12.75">
      <c r="A6749" s="286" t="s">
        <v>10423</v>
      </c>
      <c r="B6749" s="286" t="s">
        <v>10424</v>
      </c>
      <c r="C6749" s="287" t="s">
        <v>11137</v>
      </c>
      <c r="D6749" s="290">
        <v>41011</v>
      </c>
      <c r="E6749" s="288" t="s">
        <v>173</v>
      </c>
      <c r="F6749" s="289">
        <v>633.15</v>
      </c>
      <c r="G6749" s="289">
        <v>633.15</v>
      </c>
    </row>
    <row r="6750" spans="1:7" ht="12.75">
      <c r="A6750" s="286" t="s">
        <v>10425</v>
      </c>
      <c r="B6750" s="286" t="s">
        <v>10426</v>
      </c>
      <c r="C6750" s="287" t="s">
        <v>11137</v>
      </c>
      <c r="D6750" s="290">
        <v>41011</v>
      </c>
      <c r="E6750" s="288" t="s">
        <v>173</v>
      </c>
      <c r="F6750" s="289">
        <v>3335.19</v>
      </c>
      <c r="G6750" s="289">
        <v>3335.19</v>
      </c>
    </row>
    <row r="6751" spans="1:7" ht="12.75">
      <c r="A6751" s="286" t="s">
        <v>10427</v>
      </c>
      <c r="B6751" s="286" t="s">
        <v>10428</v>
      </c>
      <c r="C6751" s="287" t="s">
        <v>11137</v>
      </c>
      <c r="D6751" s="290">
        <v>41011</v>
      </c>
      <c r="E6751" s="288" t="s">
        <v>173</v>
      </c>
      <c r="F6751" s="289">
        <v>6934.51</v>
      </c>
      <c r="G6751" s="289">
        <v>6934.51</v>
      </c>
    </row>
    <row r="6752" spans="1:7" ht="12.75">
      <c r="A6752" s="286" t="s">
        <v>10433</v>
      </c>
      <c r="B6752" s="286" t="s">
        <v>10434</v>
      </c>
      <c r="C6752" s="287" t="s">
        <v>11137</v>
      </c>
      <c r="D6752" s="290">
        <v>41011</v>
      </c>
      <c r="E6752" s="288" t="s">
        <v>173</v>
      </c>
      <c r="F6752" s="289">
        <v>341.7</v>
      </c>
      <c r="G6752" s="289">
        <v>341.7</v>
      </c>
    </row>
    <row r="6753" spans="1:7" ht="12.75">
      <c r="A6753" s="286" t="s">
        <v>10437</v>
      </c>
      <c r="B6753" s="286" t="s">
        <v>10438</v>
      </c>
      <c r="C6753" s="287" t="s">
        <v>11137</v>
      </c>
      <c r="D6753" s="290">
        <v>41011</v>
      </c>
      <c r="E6753" s="288" t="s">
        <v>173</v>
      </c>
      <c r="F6753" s="289">
        <v>1336.66</v>
      </c>
      <c r="G6753" s="289">
        <v>1336.66</v>
      </c>
    </row>
    <row r="6754" spans="1:7" ht="12.75">
      <c r="A6754" s="286" t="s">
        <v>10439</v>
      </c>
      <c r="B6754" s="286" t="s">
        <v>10440</v>
      </c>
      <c r="C6754" s="287" t="s">
        <v>11137</v>
      </c>
      <c r="D6754" s="290">
        <v>41011</v>
      </c>
      <c r="E6754" s="288" t="s">
        <v>173</v>
      </c>
      <c r="F6754" s="289">
        <v>1336.66</v>
      </c>
      <c r="G6754" s="289">
        <v>1336.66</v>
      </c>
    </row>
    <row r="6755" spans="1:7" ht="12.75">
      <c r="A6755" s="286" t="s">
        <v>10451</v>
      </c>
      <c r="B6755" s="286" t="s">
        <v>10452</v>
      </c>
      <c r="C6755" s="287" t="s">
        <v>11137</v>
      </c>
      <c r="D6755" s="290">
        <v>41011</v>
      </c>
      <c r="E6755" s="288" t="s">
        <v>173</v>
      </c>
      <c r="F6755" s="289">
        <v>884.4</v>
      </c>
      <c r="G6755" s="289">
        <v>884.4</v>
      </c>
    </row>
    <row r="6756" spans="1:7" ht="12.75">
      <c r="A6756" s="286" t="s">
        <v>10459</v>
      </c>
      <c r="B6756" s="286" t="s">
        <v>10460</v>
      </c>
      <c r="C6756" s="287" t="s">
        <v>11137</v>
      </c>
      <c r="D6756" s="290">
        <v>41011</v>
      </c>
      <c r="E6756" s="288" t="s">
        <v>173</v>
      </c>
      <c r="F6756" s="289">
        <v>854.25</v>
      </c>
      <c r="G6756" s="289">
        <v>854.25</v>
      </c>
    </row>
    <row r="6757" spans="1:7" ht="12.75">
      <c r="A6757" s="286" t="s">
        <v>10463</v>
      </c>
      <c r="B6757" s="286" t="s">
        <v>10464</v>
      </c>
      <c r="C6757" s="287" t="s">
        <v>11137</v>
      </c>
      <c r="D6757" s="290">
        <v>41011</v>
      </c>
      <c r="E6757" s="288" t="s">
        <v>173</v>
      </c>
      <c r="F6757" s="289">
        <v>18592.5</v>
      </c>
      <c r="G6757" s="289">
        <v>18592.5</v>
      </c>
    </row>
    <row r="6758" spans="1:7" ht="12.75">
      <c r="A6758" s="286" t="s">
        <v>10465</v>
      </c>
      <c r="B6758" s="286" t="s">
        <v>10466</v>
      </c>
      <c r="C6758" s="287" t="s">
        <v>11137</v>
      </c>
      <c r="D6758" s="290">
        <v>41011</v>
      </c>
      <c r="E6758" s="288" t="s">
        <v>173</v>
      </c>
      <c r="F6758" s="289">
        <v>1055.25</v>
      </c>
      <c r="G6758" s="289">
        <v>1055.25</v>
      </c>
    </row>
    <row r="6759" spans="1:7" ht="12.75">
      <c r="A6759" s="286" t="s">
        <v>10469</v>
      </c>
      <c r="B6759" s="286" t="s">
        <v>10470</v>
      </c>
      <c r="C6759" s="287" t="s">
        <v>11137</v>
      </c>
      <c r="D6759" s="290">
        <v>41011</v>
      </c>
      <c r="E6759" s="288" t="s">
        <v>173</v>
      </c>
      <c r="F6759" s="289">
        <v>9001</v>
      </c>
      <c r="G6759" s="289">
        <v>9001</v>
      </c>
    </row>
    <row r="6760" spans="1:7" ht="12.75">
      <c r="A6760" s="286" t="s">
        <v>10471</v>
      </c>
      <c r="B6760" s="286" t="s">
        <v>10472</v>
      </c>
      <c r="C6760" s="287" t="s">
        <v>11137</v>
      </c>
      <c r="D6760" s="290">
        <v>41011</v>
      </c>
      <c r="E6760" s="288" t="s">
        <v>173</v>
      </c>
      <c r="F6760" s="289">
        <v>1245.67</v>
      </c>
      <c r="G6760" s="289">
        <v>1245.67</v>
      </c>
    </row>
    <row r="6761" spans="1:7" ht="12.75">
      <c r="A6761" s="286" t="s">
        <v>10473</v>
      </c>
      <c r="B6761" s="286" t="s">
        <v>10474</v>
      </c>
      <c r="C6761" s="287" t="s">
        <v>11137</v>
      </c>
      <c r="D6761" s="290">
        <v>41011</v>
      </c>
      <c r="E6761" s="288" t="s">
        <v>173</v>
      </c>
      <c r="F6761" s="289">
        <v>703.5</v>
      </c>
      <c r="G6761" s="289">
        <v>703.5</v>
      </c>
    </row>
    <row r="6762" spans="1:7" ht="12.75">
      <c r="A6762" s="286" t="s">
        <v>387</v>
      </c>
      <c r="B6762" s="286" t="s">
        <v>388</v>
      </c>
      <c r="C6762" s="287" t="s">
        <v>11137</v>
      </c>
      <c r="D6762" s="290">
        <v>41011</v>
      </c>
      <c r="E6762" s="288" t="s">
        <v>173</v>
      </c>
      <c r="F6762" s="289">
        <v>1658.25</v>
      </c>
      <c r="G6762" s="289">
        <v>1658.25</v>
      </c>
    </row>
    <row r="6763" spans="1:7" ht="12.75">
      <c r="A6763" s="286" t="s">
        <v>10475</v>
      </c>
      <c r="B6763" s="286" t="s">
        <v>10476</v>
      </c>
      <c r="C6763" s="287" t="s">
        <v>11137</v>
      </c>
      <c r="D6763" s="290">
        <v>41011</v>
      </c>
      <c r="E6763" s="288" t="s">
        <v>173</v>
      </c>
      <c r="F6763" s="289">
        <v>43096.3</v>
      </c>
      <c r="G6763" s="289">
        <v>43096.3</v>
      </c>
    </row>
    <row r="6764" spans="1:7" ht="12.75">
      <c r="A6764" s="286" t="s">
        <v>10477</v>
      </c>
      <c r="B6764" s="286" t="s">
        <v>10478</v>
      </c>
      <c r="C6764" s="287" t="s">
        <v>11137</v>
      </c>
      <c r="D6764" s="290">
        <v>41011</v>
      </c>
      <c r="E6764" s="288" t="s">
        <v>173</v>
      </c>
      <c r="F6764" s="289">
        <v>41288.07</v>
      </c>
      <c r="G6764" s="289">
        <v>41288.07</v>
      </c>
    </row>
    <row r="6765" spans="1:7" ht="12.75">
      <c r="A6765" s="286" t="s">
        <v>10479</v>
      </c>
      <c r="B6765" s="286" t="s">
        <v>10480</v>
      </c>
      <c r="C6765" s="287" t="s">
        <v>11137</v>
      </c>
      <c r="D6765" s="290">
        <v>41011</v>
      </c>
      <c r="E6765" s="288" t="s">
        <v>173</v>
      </c>
      <c r="F6765" s="289">
        <v>43297.22</v>
      </c>
      <c r="G6765" s="289">
        <v>43297.22</v>
      </c>
    </row>
    <row r="6766" spans="1:7" ht="12.75">
      <c r="A6766" s="286" t="s">
        <v>10481</v>
      </c>
      <c r="B6766" s="286" t="s">
        <v>10482</v>
      </c>
      <c r="C6766" s="287" t="s">
        <v>11137</v>
      </c>
      <c r="D6766" s="290">
        <v>41011</v>
      </c>
      <c r="E6766" s="288" t="s">
        <v>173</v>
      </c>
      <c r="F6766" s="289">
        <v>29434.07</v>
      </c>
      <c r="G6766" s="289">
        <v>29434.07</v>
      </c>
    </row>
    <row r="6767" spans="1:7" ht="12.75">
      <c r="A6767" s="286" t="s">
        <v>399</v>
      </c>
      <c r="B6767" s="286" t="s">
        <v>400</v>
      </c>
      <c r="C6767" s="287" t="s">
        <v>11137</v>
      </c>
      <c r="D6767" s="290">
        <v>41011</v>
      </c>
      <c r="E6767" s="288" t="s">
        <v>173</v>
      </c>
      <c r="F6767" s="289">
        <v>26732.99</v>
      </c>
      <c r="G6767" s="289">
        <v>26732.99</v>
      </c>
    </row>
    <row r="6768" spans="1:7" ht="12.75">
      <c r="A6768" s="286" t="s">
        <v>11098</v>
      </c>
      <c r="B6768" s="286" t="s">
        <v>11099</v>
      </c>
      <c r="C6768" s="287" t="s">
        <v>11137</v>
      </c>
      <c r="D6768" s="290">
        <v>41011</v>
      </c>
      <c r="E6768" s="288" t="s">
        <v>173</v>
      </c>
      <c r="F6768" s="289">
        <v>41488.99</v>
      </c>
      <c r="G6768" s="289">
        <v>41488.99</v>
      </c>
    </row>
    <row r="6769" spans="1:7" ht="12.75">
      <c r="A6769" s="286" t="s">
        <v>11100</v>
      </c>
      <c r="B6769" s="286" t="s">
        <v>11101</v>
      </c>
      <c r="C6769" s="287" t="s">
        <v>11137</v>
      </c>
      <c r="D6769" s="290">
        <v>41011</v>
      </c>
      <c r="E6769" s="288" t="s">
        <v>173</v>
      </c>
      <c r="F6769" s="289">
        <v>24622.49</v>
      </c>
      <c r="G6769" s="289">
        <v>24622.49</v>
      </c>
    </row>
    <row r="6770" spans="1:7" ht="12.75">
      <c r="A6770" s="286" t="s">
        <v>11102</v>
      </c>
      <c r="B6770" s="286" t="s">
        <v>11103</v>
      </c>
      <c r="C6770" s="287" t="s">
        <v>11137</v>
      </c>
      <c r="D6770" s="290">
        <v>41011</v>
      </c>
      <c r="E6770" s="288" t="s">
        <v>173</v>
      </c>
      <c r="F6770" s="289">
        <v>5800</v>
      </c>
      <c r="G6770" s="289">
        <v>5800</v>
      </c>
    </row>
    <row r="6771" spans="1:7" ht="12.75">
      <c r="A6771" s="286" t="s">
        <v>409</v>
      </c>
      <c r="B6771" s="286" t="s">
        <v>11104</v>
      </c>
      <c r="C6771" s="287" t="s">
        <v>11137</v>
      </c>
      <c r="D6771" s="290">
        <v>41011</v>
      </c>
      <c r="E6771" s="288" t="s">
        <v>173</v>
      </c>
      <c r="F6771" s="289">
        <v>6030</v>
      </c>
      <c r="G6771" s="289">
        <v>6030</v>
      </c>
    </row>
    <row r="6772" spans="1:7" ht="12.75">
      <c r="A6772" s="286" t="s">
        <v>11105</v>
      </c>
      <c r="B6772" s="286" t="s">
        <v>11106</v>
      </c>
      <c r="C6772" s="287" t="s">
        <v>11137</v>
      </c>
      <c r="D6772" s="290">
        <v>41011</v>
      </c>
      <c r="E6772" s="288" t="s">
        <v>173</v>
      </c>
      <c r="F6772" s="289">
        <v>4462.1899999999996</v>
      </c>
      <c r="G6772" s="289">
        <v>4462.1899999999996</v>
      </c>
    </row>
    <row r="6773" spans="1:7" ht="12.75">
      <c r="A6773" s="286" t="s">
        <v>11107</v>
      </c>
      <c r="B6773" s="286" t="s">
        <v>11108</v>
      </c>
      <c r="C6773" s="287" t="s">
        <v>11137</v>
      </c>
      <c r="D6773" s="290">
        <v>41011</v>
      </c>
      <c r="E6773" s="288" t="s">
        <v>173</v>
      </c>
      <c r="F6773" s="289">
        <v>5800</v>
      </c>
      <c r="G6773" s="289">
        <v>5800</v>
      </c>
    </row>
    <row r="6774" spans="1:7" ht="12.75">
      <c r="A6774" s="286" t="s">
        <v>11109</v>
      </c>
      <c r="B6774" s="286" t="s">
        <v>11110</v>
      </c>
      <c r="C6774" s="287" t="s">
        <v>11137</v>
      </c>
      <c r="D6774" s="290">
        <v>41011</v>
      </c>
      <c r="E6774" s="288" t="s">
        <v>173</v>
      </c>
      <c r="F6774" s="289">
        <v>43100</v>
      </c>
      <c r="G6774" s="289">
        <v>43100</v>
      </c>
    </row>
    <row r="6775" spans="1:7" ht="12.75">
      <c r="A6775" s="286" t="s">
        <v>11111</v>
      </c>
      <c r="B6775" s="286" t="s">
        <v>11112</v>
      </c>
      <c r="C6775" s="287" t="s">
        <v>11137</v>
      </c>
      <c r="D6775" s="290">
        <v>41011</v>
      </c>
      <c r="E6775" s="288" t="s">
        <v>173</v>
      </c>
      <c r="F6775" s="289">
        <v>24100</v>
      </c>
      <c r="G6775" s="289">
        <v>24100</v>
      </c>
    </row>
    <row r="6776" spans="1:7" ht="12.75">
      <c r="A6776" s="286" t="s">
        <v>11113</v>
      </c>
      <c r="B6776" s="286" t="s">
        <v>11114</v>
      </c>
      <c r="C6776" s="287" t="s">
        <v>11137</v>
      </c>
      <c r="D6776" s="290">
        <v>41011</v>
      </c>
      <c r="E6776" s="288" t="s">
        <v>173</v>
      </c>
      <c r="F6776" s="289">
        <v>1427.1</v>
      </c>
      <c r="G6776" s="289">
        <v>1427.1</v>
      </c>
    </row>
    <row r="6777" spans="1:7" ht="12.75">
      <c r="A6777" s="286" t="s">
        <v>11115</v>
      </c>
      <c r="B6777" s="286" t="s">
        <v>11116</v>
      </c>
      <c r="C6777" s="287" t="s">
        <v>11137</v>
      </c>
      <c r="D6777" s="290">
        <v>41011</v>
      </c>
      <c r="E6777" s="288" t="s">
        <v>173</v>
      </c>
      <c r="F6777" s="289">
        <v>1427.1</v>
      </c>
      <c r="G6777" s="289">
        <v>1427.1</v>
      </c>
    </row>
    <row r="6778" spans="1:7" ht="12.75">
      <c r="A6778" s="286" t="s">
        <v>11117</v>
      </c>
      <c r="B6778" s="286" t="s">
        <v>11118</v>
      </c>
      <c r="C6778" s="287" t="s">
        <v>11137</v>
      </c>
      <c r="D6778" s="290">
        <v>41011</v>
      </c>
      <c r="E6778" s="288" t="s">
        <v>173</v>
      </c>
      <c r="F6778" s="289">
        <v>1427.1</v>
      </c>
      <c r="G6778" s="289">
        <v>1427.1</v>
      </c>
    </row>
    <row r="6779" spans="1:7" ht="12.75">
      <c r="A6779" s="286" t="s">
        <v>11119</v>
      </c>
      <c r="B6779" s="286" t="s">
        <v>11120</v>
      </c>
      <c r="C6779" s="287" t="s">
        <v>11137</v>
      </c>
      <c r="D6779" s="290">
        <v>41011</v>
      </c>
      <c r="E6779" s="288" t="s">
        <v>173</v>
      </c>
      <c r="F6779" s="289">
        <v>1427.1</v>
      </c>
      <c r="G6779" s="289">
        <v>1427.1</v>
      </c>
    </row>
    <row r="6780" spans="1:7" ht="12.75">
      <c r="A6780" s="286" t="s">
        <v>11121</v>
      </c>
      <c r="B6780" s="286" t="s">
        <v>11122</v>
      </c>
      <c r="C6780" s="287" t="s">
        <v>11137</v>
      </c>
      <c r="D6780" s="290">
        <v>41011</v>
      </c>
      <c r="E6780" s="288" t="s">
        <v>173</v>
      </c>
      <c r="F6780" s="289">
        <v>14264.97</v>
      </c>
      <c r="G6780" s="289">
        <v>14264.97</v>
      </c>
    </row>
    <row r="6781" spans="1:7" ht="12.75">
      <c r="A6781" s="286" t="s">
        <v>11123</v>
      </c>
      <c r="B6781" s="286" t="s">
        <v>11124</v>
      </c>
      <c r="C6781" s="287" t="s">
        <v>11137</v>
      </c>
      <c r="D6781" s="290">
        <v>41011</v>
      </c>
      <c r="E6781" s="288" t="s">
        <v>173</v>
      </c>
      <c r="F6781" s="289">
        <v>46100</v>
      </c>
      <c r="G6781" s="289">
        <v>46100</v>
      </c>
    </row>
    <row r="6782" spans="1:7" ht="12.75">
      <c r="A6782" s="286" t="s">
        <v>11125</v>
      </c>
      <c r="B6782" s="286" t="s">
        <v>11126</v>
      </c>
      <c r="C6782" s="287" t="s">
        <v>11137</v>
      </c>
      <c r="D6782" s="290">
        <v>41011</v>
      </c>
      <c r="E6782" s="288" t="s">
        <v>173</v>
      </c>
      <c r="F6782" s="289">
        <v>5210</v>
      </c>
      <c r="G6782" s="289">
        <v>5210</v>
      </c>
    </row>
    <row r="6783" spans="1:7" ht="12.75">
      <c r="A6783" s="286" t="s">
        <v>11127</v>
      </c>
      <c r="B6783" s="286" t="s">
        <v>11128</v>
      </c>
      <c r="C6783" s="287" t="s">
        <v>11137</v>
      </c>
      <c r="D6783" s="290">
        <v>41011</v>
      </c>
      <c r="E6783" s="288" t="s">
        <v>173</v>
      </c>
      <c r="F6783" s="289">
        <v>87500</v>
      </c>
      <c r="G6783" s="289">
        <v>87500</v>
      </c>
    </row>
    <row r="6784" spans="1:7" ht="12.75">
      <c r="A6784" s="286" t="s">
        <v>11129</v>
      </c>
      <c r="B6784" s="286" t="s">
        <v>11130</v>
      </c>
      <c r="C6784" s="287" t="s">
        <v>11137</v>
      </c>
      <c r="D6784" s="290">
        <v>41011</v>
      </c>
      <c r="E6784" s="288" t="s">
        <v>173</v>
      </c>
      <c r="F6784" s="289">
        <v>87500</v>
      </c>
      <c r="G6784" s="289">
        <v>87500</v>
      </c>
    </row>
    <row r="6785" spans="1:7" ht="12.75">
      <c r="A6785" s="286" t="s">
        <v>11131</v>
      </c>
      <c r="B6785" s="286" t="s">
        <v>11132</v>
      </c>
      <c r="C6785" s="287" t="s">
        <v>11137</v>
      </c>
      <c r="D6785" s="290">
        <v>41011</v>
      </c>
      <c r="E6785" s="288" t="s">
        <v>173</v>
      </c>
      <c r="F6785" s="289">
        <v>20100</v>
      </c>
      <c r="G6785" s="289">
        <v>20100</v>
      </c>
    </row>
    <row r="6786" spans="1:7" ht="12.75">
      <c r="A6786" s="286" t="s">
        <v>11133</v>
      </c>
      <c r="B6786" s="286" t="s">
        <v>11134</v>
      </c>
      <c r="C6786" s="287" t="s">
        <v>11137</v>
      </c>
      <c r="D6786" s="290">
        <v>41011</v>
      </c>
      <c r="E6786" s="288" t="s">
        <v>173</v>
      </c>
      <c r="F6786" s="289">
        <v>793.95</v>
      </c>
      <c r="G6786" s="289">
        <v>793.95</v>
      </c>
    </row>
    <row r="6787" spans="1:7" ht="12.75">
      <c r="A6787" s="286" t="s">
        <v>11135</v>
      </c>
      <c r="B6787" s="286" t="s">
        <v>11136</v>
      </c>
      <c r="C6787" s="287" t="s">
        <v>11137</v>
      </c>
      <c r="D6787" s="290">
        <v>41011</v>
      </c>
      <c r="E6787" s="288" t="s">
        <v>173</v>
      </c>
      <c r="F6787" s="289">
        <v>1869.3</v>
      </c>
      <c r="G6787" s="289">
        <v>1869.3</v>
      </c>
    </row>
    <row r="6788" spans="1:7" ht="12.75">
      <c r="A6788" s="286" t="s">
        <v>10491</v>
      </c>
      <c r="B6788" s="286" t="s">
        <v>10492</v>
      </c>
      <c r="C6788" s="287" t="s">
        <v>11137</v>
      </c>
      <c r="D6788" s="290">
        <v>41011</v>
      </c>
      <c r="E6788" s="288" t="s">
        <v>173</v>
      </c>
      <c r="F6788" s="289">
        <v>1549.45</v>
      </c>
      <c r="G6788" s="289">
        <v>1549.45</v>
      </c>
    </row>
    <row r="6789" spans="1:7" ht="12.75">
      <c r="A6789" s="286" t="s">
        <v>1305</v>
      </c>
      <c r="B6789" s="286" t="s">
        <v>1306</v>
      </c>
      <c r="C6789" s="287" t="s">
        <v>11137</v>
      </c>
      <c r="D6789" s="290">
        <v>41011</v>
      </c>
      <c r="E6789" s="286" t="s">
        <v>173</v>
      </c>
      <c r="F6789" s="289">
        <v>1290.1099999999999</v>
      </c>
      <c r="G6789" s="289">
        <v>1290.1099999999999</v>
      </c>
    </row>
    <row r="6790" spans="1:7" ht="12.75">
      <c r="A6790" s="286" t="s">
        <v>1307</v>
      </c>
      <c r="B6790" s="286" t="s">
        <v>1308</v>
      </c>
      <c r="C6790" s="287" t="s">
        <v>11137</v>
      </c>
      <c r="D6790" s="290">
        <v>41011</v>
      </c>
      <c r="E6790" s="286" t="s">
        <v>173</v>
      </c>
      <c r="F6790" s="289">
        <v>1769.28</v>
      </c>
      <c r="G6790" s="289">
        <v>1769.28</v>
      </c>
    </row>
    <row r="6791" spans="1:7" ht="12.75">
      <c r="A6791" s="286" t="s">
        <v>1309</v>
      </c>
      <c r="B6791" s="286" t="s">
        <v>1310</v>
      </c>
      <c r="C6791" s="287" t="s">
        <v>11137</v>
      </c>
      <c r="D6791" s="290">
        <v>41011</v>
      </c>
      <c r="E6791" s="286" t="s">
        <v>173</v>
      </c>
      <c r="F6791" s="289">
        <v>2014.68</v>
      </c>
      <c r="G6791" s="289">
        <v>2014.68</v>
      </c>
    </row>
    <row r="6792" spans="1:7" ht="12.75">
      <c r="A6792" s="286" t="s">
        <v>1315</v>
      </c>
      <c r="B6792" s="286" t="s">
        <v>1316</v>
      </c>
      <c r="C6792" s="287" t="s">
        <v>11137</v>
      </c>
      <c r="D6792" s="290">
        <v>41011</v>
      </c>
      <c r="E6792" s="286" t="s">
        <v>173</v>
      </c>
      <c r="F6792" s="289">
        <v>898.23</v>
      </c>
      <c r="G6792" s="289">
        <v>898.23</v>
      </c>
    </row>
    <row r="6793" spans="1:7" ht="12.75">
      <c r="A6793" s="286" t="s">
        <v>1345</v>
      </c>
      <c r="B6793" s="286" t="s">
        <v>1346</v>
      </c>
      <c r="C6793" s="287" t="s">
        <v>11137</v>
      </c>
      <c r="D6793" s="290">
        <v>41011</v>
      </c>
      <c r="E6793" s="286" t="s">
        <v>173</v>
      </c>
      <c r="F6793" s="289">
        <v>898.23</v>
      </c>
      <c r="G6793" s="289">
        <v>898.23</v>
      </c>
    </row>
    <row r="6794" spans="1:7" ht="12.75">
      <c r="A6794" s="286" t="s">
        <v>1347</v>
      </c>
      <c r="B6794" s="286" t="s">
        <v>1348</v>
      </c>
      <c r="C6794" s="287" t="s">
        <v>11137</v>
      </c>
      <c r="D6794" s="290">
        <v>41011</v>
      </c>
      <c r="E6794" s="286" t="s">
        <v>173</v>
      </c>
      <c r="F6794" s="289">
        <v>991.34</v>
      </c>
      <c r="G6794" s="289">
        <v>991.34</v>
      </c>
    </row>
    <row r="6795" spans="1:7" ht="12.75">
      <c r="A6795" s="286" t="s">
        <v>1349</v>
      </c>
      <c r="B6795" s="286" t="s">
        <v>1350</v>
      </c>
      <c r="C6795" s="287" t="s">
        <v>11137</v>
      </c>
      <c r="D6795" s="290">
        <v>41011</v>
      </c>
      <c r="E6795" s="286" t="s">
        <v>173</v>
      </c>
      <c r="F6795" s="289">
        <v>1290.1099999999999</v>
      </c>
      <c r="G6795" s="289">
        <v>1290.1099999999999</v>
      </c>
    </row>
    <row r="6796" spans="1:7" ht="12.75">
      <c r="A6796" s="286" t="s">
        <v>1351</v>
      </c>
      <c r="B6796" s="286" t="s">
        <v>1352</v>
      </c>
      <c r="C6796" s="287" t="s">
        <v>11137</v>
      </c>
      <c r="D6796" s="290">
        <v>41011</v>
      </c>
      <c r="E6796" s="286" t="s">
        <v>173</v>
      </c>
      <c r="F6796" s="289">
        <v>2014.68</v>
      </c>
      <c r="G6796" s="289">
        <v>2014.68</v>
      </c>
    </row>
    <row r="6797" spans="1:7" ht="12.75">
      <c r="A6797" s="286" t="s">
        <v>1353</v>
      </c>
      <c r="B6797" s="286" t="s">
        <v>1354</v>
      </c>
      <c r="C6797" s="287" t="s">
        <v>11137</v>
      </c>
      <c r="D6797" s="290">
        <v>41011</v>
      </c>
      <c r="E6797" s="286" t="s">
        <v>173</v>
      </c>
      <c r="F6797" s="289">
        <v>1055.3599999999999</v>
      </c>
      <c r="G6797" s="289">
        <v>1055.3599999999999</v>
      </c>
    </row>
    <row r="6798" spans="1:7" ht="12.75">
      <c r="A6798" s="286" t="s">
        <v>10495</v>
      </c>
      <c r="B6798" s="286" t="s">
        <v>10496</v>
      </c>
      <c r="C6798" s="287" t="s">
        <v>11137</v>
      </c>
      <c r="D6798" s="290">
        <v>41011</v>
      </c>
      <c r="E6798" s="286" t="s">
        <v>173</v>
      </c>
      <c r="F6798" s="289">
        <v>606.4</v>
      </c>
      <c r="G6798" s="289">
        <v>606.4</v>
      </c>
    </row>
    <row r="6799" spans="1:7" ht="12.75">
      <c r="A6799" s="286" t="s">
        <v>10497</v>
      </c>
      <c r="B6799" s="286" t="s">
        <v>10498</v>
      </c>
      <c r="C6799" s="287" t="s">
        <v>11137</v>
      </c>
      <c r="D6799" s="290">
        <v>41011</v>
      </c>
      <c r="E6799" s="286" t="s">
        <v>173</v>
      </c>
      <c r="F6799" s="289">
        <v>1525.98</v>
      </c>
      <c r="G6799" s="289">
        <v>1525.98</v>
      </c>
    </row>
    <row r="6800" spans="1:7" ht="12.75">
      <c r="A6800" s="286" t="s">
        <v>10499</v>
      </c>
      <c r="B6800" s="286" t="s">
        <v>10500</v>
      </c>
      <c r="C6800" s="287" t="s">
        <v>11137</v>
      </c>
      <c r="D6800" s="290">
        <v>41011</v>
      </c>
      <c r="E6800" s="286" t="s">
        <v>173</v>
      </c>
      <c r="F6800" s="289">
        <v>2289</v>
      </c>
      <c r="G6800" s="289">
        <v>2289</v>
      </c>
    </row>
    <row r="6801" spans="1:7" ht="12.75">
      <c r="A6801" s="286" t="s">
        <v>10501</v>
      </c>
      <c r="B6801" s="286" t="s">
        <v>10502</v>
      </c>
      <c r="C6801" s="287" t="s">
        <v>11137</v>
      </c>
      <c r="D6801" s="290">
        <v>41011</v>
      </c>
      <c r="E6801" s="286" t="s">
        <v>173</v>
      </c>
      <c r="F6801" s="289">
        <v>1497.9</v>
      </c>
      <c r="G6801" s="289">
        <v>1497.9</v>
      </c>
    </row>
    <row r="6802" spans="1:7" ht="12.75">
      <c r="A6802" s="286" t="s">
        <v>10503</v>
      </c>
      <c r="B6802" s="286" t="s">
        <v>10504</v>
      </c>
      <c r="C6802" s="287" t="s">
        <v>11137</v>
      </c>
      <c r="D6802" s="290">
        <v>41011</v>
      </c>
      <c r="E6802" s="286" t="s">
        <v>173</v>
      </c>
      <c r="F6802" s="289">
        <v>2247</v>
      </c>
      <c r="G6802" s="289">
        <v>2247</v>
      </c>
    </row>
    <row r="6803" spans="1:7" ht="12.75">
      <c r="A6803" s="286" t="s">
        <v>10505</v>
      </c>
      <c r="B6803" s="286" t="s">
        <v>10506</v>
      </c>
      <c r="C6803" s="287" t="s">
        <v>11137</v>
      </c>
      <c r="D6803" s="290">
        <v>41011</v>
      </c>
      <c r="E6803" s="286" t="s">
        <v>173</v>
      </c>
      <c r="F6803" s="289">
        <v>1646.47</v>
      </c>
      <c r="G6803" s="289">
        <v>1646.47</v>
      </c>
    </row>
    <row r="6804" spans="1:7" ht="12.75">
      <c r="A6804" s="286" t="s">
        <v>10507</v>
      </c>
      <c r="B6804" s="286" t="s">
        <v>10508</v>
      </c>
      <c r="C6804" s="287" t="s">
        <v>11137</v>
      </c>
      <c r="D6804" s="290">
        <v>41011</v>
      </c>
      <c r="E6804" s="286" t="s">
        <v>173</v>
      </c>
      <c r="F6804" s="289">
        <v>2478</v>
      </c>
      <c r="G6804" s="289">
        <v>2478</v>
      </c>
    </row>
    <row r="6805" spans="1:7" ht="12.75">
      <c r="A6805" s="286" t="s">
        <v>10509</v>
      </c>
      <c r="B6805" s="286" t="s">
        <v>10510</v>
      </c>
      <c r="C6805" s="287" t="s">
        <v>11137</v>
      </c>
      <c r="D6805" s="290">
        <v>41011</v>
      </c>
      <c r="E6805" s="286" t="s">
        <v>173</v>
      </c>
      <c r="F6805" s="289">
        <v>3052.06</v>
      </c>
      <c r="G6805" s="289">
        <v>3052.06</v>
      </c>
    </row>
    <row r="6806" spans="1:7" ht="12.75">
      <c r="A6806" s="286" t="s">
        <v>10511</v>
      </c>
      <c r="B6806" s="286" t="s">
        <v>10512</v>
      </c>
      <c r="C6806" s="287" t="s">
        <v>11137</v>
      </c>
      <c r="D6806" s="290">
        <v>41011</v>
      </c>
      <c r="E6806" s="286" t="s">
        <v>173</v>
      </c>
      <c r="F6806" s="289">
        <v>606.4</v>
      </c>
      <c r="G6806" s="289">
        <v>606.4</v>
      </c>
    </row>
    <row r="6807" spans="1:7" ht="12.75">
      <c r="A6807" s="286" t="s">
        <v>10513</v>
      </c>
      <c r="B6807" s="286" t="s">
        <v>10514</v>
      </c>
      <c r="C6807" s="287" t="s">
        <v>11137</v>
      </c>
      <c r="D6807" s="290">
        <v>41011</v>
      </c>
      <c r="E6807" s="286" t="s">
        <v>173</v>
      </c>
      <c r="F6807" s="289">
        <v>1646.47</v>
      </c>
      <c r="G6807" s="289">
        <v>1646.47</v>
      </c>
    </row>
    <row r="6808" spans="1:7" ht="12.75">
      <c r="A6808" s="286" t="s">
        <v>10515</v>
      </c>
      <c r="B6808" s="286" t="s">
        <v>10516</v>
      </c>
      <c r="C6808" s="287" t="s">
        <v>11137</v>
      </c>
      <c r="D6808" s="290">
        <v>41011</v>
      </c>
      <c r="E6808" s="286" t="s">
        <v>173</v>
      </c>
      <c r="F6808" s="289">
        <v>1646.47</v>
      </c>
      <c r="G6808" s="289">
        <v>1646.47</v>
      </c>
    </row>
    <row r="6809" spans="1:7" ht="12.75">
      <c r="A6809" s="286" t="s">
        <v>10517</v>
      </c>
      <c r="B6809" s="286" t="s">
        <v>10518</v>
      </c>
      <c r="C6809" s="287" t="s">
        <v>11137</v>
      </c>
      <c r="D6809" s="290">
        <v>41011</v>
      </c>
      <c r="E6809" s="286" t="s">
        <v>173</v>
      </c>
      <c r="F6809" s="289">
        <v>2478</v>
      </c>
      <c r="G6809" s="289">
        <v>2478</v>
      </c>
    </row>
    <row r="6810" spans="1:7" ht="12.75">
      <c r="A6810" s="286" t="s">
        <v>10519</v>
      </c>
      <c r="B6810" s="286" t="s">
        <v>10520</v>
      </c>
      <c r="C6810" s="287" t="s">
        <v>11137</v>
      </c>
      <c r="D6810" s="290">
        <v>41011</v>
      </c>
      <c r="E6810" s="286" t="s">
        <v>173</v>
      </c>
      <c r="F6810" s="289">
        <v>1646.47</v>
      </c>
      <c r="G6810" s="289">
        <v>1646.47</v>
      </c>
    </row>
    <row r="6811" spans="1:7" ht="12.75">
      <c r="A6811" s="286" t="s">
        <v>10521</v>
      </c>
      <c r="B6811" s="286" t="s">
        <v>10522</v>
      </c>
      <c r="C6811" s="287" t="s">
        <v>11137</v>
      </c>
      <c r="D6811" s="290">
        <v>41011</v>
      </c>
      <c r="E6811" s="286" t="s">
        <v>173</v>
      </c>
      <c r="F6811" s="289">
        <v>2478</v>
      </c>
      <c r="G6811" s="289">
        <v>2478</v>
      </c>
    </row>
    <row r="6812" spans="1:7" ht="12.75">
      <c r="A6812" s="286" t="s">
        <v>10523</v>
      </c>
      <c r="B6812" s="286" t="s">
        <v>10524</v>
      </c>
      <c r="C6812" s="287" t="s">
        <v>11137</v>
      </c>
      <c r="D6812" s="290">
        <v>41011</v>
      </c>
      <c r="E6812" s="286" t="s">
        <v>173</v>
      </c>
      <c r="F6812" s="289">
        <v>1646.47</v>
      </c>
      <c r="G6812" s="289">
        <v>1646.47</v>
      </c>
    </row>
    <row r="6813" spans="1:7" ht="12.75">
      <c r="A6813" s="286" t="s">
        <v>10525</v>
      </c>
      <c r="B6813" s="286" t="s">
        <v>10526</v>
      </c>
      <c r="C6813" s="287" t="s">
        <v>11137</v>
      </c>
      <c r="D6813" s="290">
        <v>41011</v>
      </c>
      <c r="E6813" s="286" t="s">
        <v>173</v>
      </c>
      <c r="F6813" s="289">
        <v>1646.47</v>
      </c>
      <c r="G6813" s="289">
        <v>1646.47</v>
      </c>
    </row>
    <row r="6814" spans="1:7" ht="12.75">
      <c r="A6814" s="286" t="s">
        <v>10527</v>
      </c>
      <c r="B6814" s="286" t="s">
        <v>10528</v>
      </c>
      <c r="C6814" s="287" t="s">
        <v>11137</v>
      </c>
      <c r="D6814" s="290">
        <v>41011</v>
      </c>
      <c r="E6814" s="286" t="s">
        <v>173</v>
      </c>
      <c r="F6814" s="289">
        <v>1646.47</v>
      </c>
      <c r="G6814" s="289">
        <v>1646.47</v>
      </c>
    </row>
    <row r="6815" spans="1:7" ht="12.75">
      <c r="A6815" s="286" t="s">
        <v>10529</v>
      </c>
      <c r="B6815" s="286" t="s">
        <v>10530</v>
      </c>
      <c r="C6815" s="287" t="s">
        <v>11137</v>
      </c>
      <c r="D6815" s="290">
        <v>41011</v>
      </c>
      <c r="E6815" s="286" t="s">
        <v>173</v>
      </c>
      <c r="F6815" s="289">
        <v>2478</v>
      </c>
      <c r="G6815" s="289">
        <v>2478</v>
      </c>
    </row>
    <row r="6816" spans="1:7" ht="12.75">
      <c r="A6816" s="286" t="s">
        <v>10531</v>
      </c>
      <c r="B6816" s="286" t="s">
        <v>10532</v>
      </c>
      <c r="C6816" s="287" t="s">
        <v>11137</v>
      </c>
      <c r="D6816" s="290">
        <v>41011</v>
      </c>
      <c r="E6816" s="286" t="s">
        <v>173</v>
      </c>
      <c r="F6816" s="289">
        <v>2478</v>
      </c>
      <c r="G6816" s="289">
        <v>2478</v>
      </c>
    </row>
    <row r="6817" spans="1:7" ht="12.75">
      <c r="A6817" s="286" t="s">
        <v>10533</v>
      </c>
      <c r="B6817" s="286" t="s">
        <v>10534</v>
      </c>
      <c r="C6817" s="287" t="s">
        <v>11137</v>
      </c>
      <c r="D6817" s="290">
        <v>41011</v>
      </c>
      <c r="E6817" s="286" t="s">
        <v>173</v>
      </c>
      <c r="F6817" s="289">
        <v>1525.98</v>
      </c>
      <c r="G6817" s="289">
        <v>1525.98</v>
      </c>
    </row>
    <row r="6818" spans="1:7" ht="12.75">
      <c r="A6818" s="286" t="s">
        <v>10535</v>
      </c>
      <c r="B6818" s="286" t="s">
        <v>10536</v>
      </c>
      <c r="C6818" s="287" t="s">
        <v>11137</v>
      </c>
      <c r="D6818" s="290">
        <v>41011</v>
      </c>
      <c r="E6818" s="286" t="s">
        <v>173</v>
      </c>
      <c r="F6818" s="289">
        <v>2289</v>
      </c>
      <c r="G6818" s="289">
        <v>2289</v>
      </c>
    </row>
    <row r="6819" spans="1:7" ht="12.75">
      <c r="A6819" s="286" t="s">
        <v>10537</v>
      </c>
      <c r="B6819" s="286" t="s">
        <v>10538</v>
      </c>
      <c r="C6819" s="287" t="s">
        <v>11137</v>
      </c>
      <c r="D6819" s="290">
        <v>41011</v>
      </c>
      <c r="E6819" s="286" t="s">
        <v>173</v>
      </c>
      <c r="F6819" s="289">
        <v>3052.06</v>
      </c>
      <c r="G6819" s="289">
        <v>3052.06</v>
      </c>
    </row>
    <row r="6820" spans="1:7" ht="12.75">
      <c r="A6820" s="286" t="s">
        <v>10539</v>
      </c>
      <c r="B6820" s="286" t="s">
        <v>10540</v>
      </c>
      <c r="C6820" s="287" t="s">
        <v>11137</v>
      </c>
      <c r="D6820" s="290">
        <v>41011</v>
      </c>
      <c r="E6820" s="286" t="s">
        <v>173</v>
      </c>
      <c r="F6820" s="289">
        <v>2478</v>
      </c>
      <c r="G6820" s="289">
        <v>2478</v>
      </c>
    </row>
    <row r="6821" spans="1:7" ht="12.75">
      <c r="A6821" s="286" t="s">
        <v>10541</v>
      </c>
      <c r="B6821" s="286" t="s">
        <v>10542</v>
      </c>
      <c r="C6821" s="287" t="s">
        <v>11137</v>
      </c>
      <c r="D6821" s="290">
        <v>41011</v>
      </c>
      <c r="E6821" s="286" t="s">
        <v>173</v>
      </c>
      <c r="F6821" s="289">
        <v>1646.47</v>
      </c>
      <c r="G6821" s="289">
        <v>1646.47</v>
      </c>
    </row>
    <row r="6822" spans="1:7" ht="12.75">
      <c r="A6822" s="286" t="s">
        <v>10543</v>
      </c>
      <c r="B6822" s="286" t="s">
        <v>10544</v>
      </c>
      <c r="C6822" s="287" t="s">
        <v>11137</v>
      </c>
      <c r="D6822" s="290">
        <v>41011</v>
      </c>
      <c r="E6822" s="286" t="s">
        <v>173</v>
      </c>
      <c r="F6822" s="289">
        <v>258</v>
      </c>
      <c r="G6822" s="289">
        <v>258</v>
      </c>
    </row>
    <row r="6823" spans="1:7" ht="12.75">
      <c r="A6823" s="286" t="s">
        <v>10545</v>
      </c>
      <c r="B6823" s="286" t="s">
        <v>10546</v>
      </c>
      <c r="C6823" s="287" t="s">
        <v>11137</v>
      </c>
      <c r="D6823" s="290">
        <v>41011</v>
      </c>
      <c r="E6823" s="286" t="s">
        <v>173</v>
      </c>
      <c r="F6823" s="289">
        <v>2478</v>
      </c>
      <c r="G6823" s="289">
        <v>2478</v>
      </c>
    </row>
    <row r="6824" spans="1:7" ht="12.75">
      <c r="A6824" s="286" t="s">
        <v>10547</v>
      </c>
      <c r="B6824" s="286" t="s">
        <v>10548</v>
      </c>
      <c r="C6824" s="287" t="s">
        <v>11137</v>
      </c>
      <c r="D6824" s="290">
        <v>41011</v>
      </c>
      <c r="E6824" s="286" t="s">
        <v>173</v>
      </c>
      <c r="F6824" s="289">
        <v>2478</v>
      </c>
      <c r="G6824" s="289">
        <v>2478</v>
      </c>
    </row>
    <row r="6825" spans="1:7" ht="12.75">
      <c r="A6825" s="286" t="s">
        <v>10549</v>
      </c>
      <c r="B6825" s="286" t="s">
        <v>10550</v>
      </c>
      <c r="C6825" s="287" t="s">
        <v>11137</v>
      </c>
      <c r="D6825" s="290">
        <v>41011</v>
      </c>
      <c r="E6825" s="286" t="s">
        <v>173</v>
      </c>
      <c r="F6825" s="289">
        <v>593.25</v>
      </c>
      <c r="G6825" s="289">
        <v>593.25</v>
      </c>
    </row>
    <row r="6826" spans="1:7" ht="12.75">
      <c r="A6826" s="286" t="s">
        <v>10551</v>
      </c>
      <c r="B6826" s="286" t="s">
        <v>10552</v>
      </c>
      <c r="C6826" s="287" t="s">
        <v>11137</v>
      </c>
      <c r="D6826" s="290">
        <v>41011</v>
      </c>
      <c r="E6826" s="286" t="s">
        <v>173</v>
      </c>
      <c r="F6826" s="289">
        <v>3304.08</v>
      </c>
      <c r="G6826" s="289">
        <v>3304.08</v>
      </c>
    </row>
    <row r="6827" spans="1:7" ht="12.75">
      <c r="A6827" s="286" t="s">
        <v>10553</v>
      </c>
      <c r="B6827" s="286" t="s">
        <v>10554</v>
      </c>
      <c r="C6827" s="287" t="s">
        <v>11137</v>
      </c>
      <c r="D6827" s="290">
        <v>41011</v>
      </c>
      <c r="E6827" s="286" t="s">
        <v>173</v>
      </c>
      <c r="F6827" s="289">
        <v>2478</v>
      </c>
      <c r="G6827" s="289">
        <v>2478</v>
      </c>
    </row>
    <row r="6828" spans="1:7" ht="12.75">
      <c r="A6828" s="286" t="s">
        <v>10555</v>
      </c>
      <c r="B6828" s="286" t="s">
        <v>10556</v>
      </c>
      <c r="C6828" s="287" t="s">
        <v>11137</v>
      </c>
      <c r="D6828" s="290">
        <v>41011</v>
      </c>
      <c r="E6828" s="286" t="s">
        <v>173</v>
      </c>
      <c r="F6828" s="289">
        <v>606.4</v>
      </c>
      <c r="G6828" s="289">
        <v>606.4</v>
      </c>
    </row>
    <row r="6829" spans="1:7" ht="12.75">
      <c r="A6829" s="286" t="s">
        <v>10557</v>
      </c>
      <c r="B6829" s="286" t="s">
        <v>10558</v>
      </c>
      <c r="C6829" s="287" t="s">
        <v>11137</v>
      </c>
      <c r="D6829" s="290">
        <v>41011</v>
      </c>
      <c r="E6829" s="286" t="s">
        <v>173</v>
      </c>
      <c r="F6829" s="289">
        <v>1646.47</v>
      </c>
      <c r="G6829" s="289">
        <v>1646.47</v>
      </c>
    </row>
    <row r="6830" spans="1:7" ht="12.75">
      <c r="A6830" s="286" t="s">
        <v>10559</v>
      </c>
      <c r="B6830" s="286" t="s">
        <v>10560</v>
      </c>
      <c r="C6830" s="287" t="s">
        <v>11137</v>
      </c>
      <c r="D6830" s="290">
        <v>41011</v>
      </c>
      <c r="E6830" s="286" t="s">
        <v>173</v>
      </c>
      <c r="F6830" s="289">
        <v>2995.8</v>
      </c>
      <c r="G6830" s="289">
        <v>2995.8</v>
      </c>
    </row>
    <row r="6831" spans="1:7" ht="12.75">
      <c r="A6831" s="286" t="s">
        <v>10561</v>
      </c>
      <c r="B6831" s="286" t="s">
        <v>10562</v>
      </c>
      <c r="C6831" s="287" t="s">
        <v>11137</v>
      </c>
      <c r="D6831" s="290">
        <v>41011</v>
      </c>
      <c r="E6831" s="286" t="s">
        <v>173</v>
      </c>
      <c r="F6831" s="289">
        <v>2478</v>
      </c>
      <c r="G6831" s="289">
        <v>2478</v>
      </c>
    </row>
    <row r="6832" spans="1:7" ht="12.75">
      <c r="A6832" s="286" t="s">
        <v>10563</v>
      </c>
      <c r="B6832" s="286" t="s">
        <v>10564</v>
      </c>
      <c r="C6832" s="287" t="s">
        <v>11137</v>
      </c>
      <c r="D6832" s="290">
        <v>41011</v>
      </c>
      <c r="E6832" s="286" t="s">
        <v>173</v>
      </c>
      <c r="F6832" s="289">
        <v>4498.34</v>
      </c>
      <c r="G6832" s="289">
        <v>4498.34</v>
      </c>
    </row>
    <row r="6833" spans="1:7" ht="12.75">
      <c r="A6833" s="286" t="s">
        <v>10565</v>
      </c>
      <c r="B6833" s="286" t="s">
        <v>10566</v>
      </c>
      <c r="C6833" s="287" t="s">
        <v>11137</v>
      </c>
      <c r="D6833" s="290">
        <v>41011</v>
      </c>
      <c r="E6833" s="286" t="s">
        <v>173</v>
      </c>
      <c r="F6833" s="289">
        <v>1646.47</v>
      </c>
      <c r="G6833" s="289">
        <v>1646.47</v>
      </c>
    </row>
    <row r="6834" spans="1:7" ht="12.75">
      <c r="A6834" s="286" t="s">
        <v>10567</v>
      </c>
      <c r="B6834" s="286" t="s">
        <v>10568</v>
      </c>
      <c r="C6834" s="287" t="s">
        <v>11137</v>
      </c>
      <c r="D6834" s="290">
        <v>41011</v>
      </c>
      <c r="E6834" s="286" t="s">
        <v>173</v>
      </c>
      <c r="F6834" s="289">
        <v>606.4</v>
      </c>
      <c r="G6834" s="289">
        <v>606.4</v>
      </c>
    </row>
    <row r="6835" spans="1:7" ht="12.75">
      <c r="A6835" s="286" t="s">
        <v>10569</v>
      </c>
      <c r="B6835" s="286" t="s">
        <v>10570</v>
      </c>
      <c r="C6835" s="287" t="s">
        <v>11137</v>
      </c>
      <c r="D6835" s="290">
        <v>41011</v>
      </c>
      <c r="E6835" s="286" t="s">
        <v>173</v>
      </c>
      <c r="F6835" s="289">
        <v>1218</v>
      </c>
      <c r="G6835" s="289">
        <v>1218</v>
      </c>
    </row>
    <row r="6836" spans="1:7" ht="12.75">
      <c r="A6836" s="286" t="s">
        <v>10571</v>
      </c>
      <c r="B6836" s="286" t="s">
        <v>10572</v>
      </c>
      <c r="C6836" s="287" t="s">
        <v>11137</v>
      </c>
      <c r="D6836" s="290">
        <v>41011</v>
      </c>
      <c r="E6836" s="286" t="s">
        <v>173</v>
      </c>
      <c r="F6836" s="289">
        <v>1646.47</v>
      </c>
      <c r="G6836" s="289">
        <v>1646.47</v>
      </c>
    </row>
    <row r="6837" spans="1:7" ht="12.75">
      <c r="A6837" s="286" t="s">
        <v>10573</v>
      </c>
      <c r="B6837" s="286" t="s">
        <v>10574</v>
      </c>
      <c r="C6837" s="287" t="s">
        <v>11137</v>
      </c>
      <c r="D6837" s="290">
        <v>41011</v>
      </c>
      <c r="E6837" s="286" t="s">
        <v>173</v>
      </c>
      <c r="F6837" s="289">
        <v>2478</v>
      </c>
      <c r="G6837" s="289">
        <v>2478</v>
      </c>
    </row>
    <row r="6838" spans="1:7" ht="12.75">
      <c r="A6838" s="286" t="s">
        <v>10575</v>
      </c>
      <c r="B6838" s="286" t="s">
        <v>10576</v>
      </c>
      <c r="C6838" s="287" t="s">
        <v>11137</v>
      </c>
      <c r="D6838" s="290">
        <v>41011</v>
      </c>
      <c r="E6838" s="286" t="s">
        <v>173</v>
      </c>
      <c r="F6838" s="289">
        <v>1646.47</v>
      </c>
      <c r="G6838" s="289">
        <v>1646.47</v>
      </c>
    </row>
    <row r="6839" spans="1:7" ht="12.75">
      <c r="A6839" s="286" t="s">
        <v>10577</v>
      </c>
      <c r="B6839" s="286" t="s">
        <v>10578</v>
      </c>
      <c r="C6839" s="287" t="s">
        <v>11137</v>
      </c>
      <c r="D6839" s="290">
        <v>41011</v>
      </c>
      <c r="E6839" s="286" t="s">
        <v>173</v>
      </c>
      <c r="F6839" s="289">
        <v>650.96</v>
      </c>
      <c r="G6839" s="289">
        <v>650.96</v>
      </c>
    </row>
    <row r="6840" spans="1:7" ht="12.75">
      <c r="A6840" s="286" t="s">
        <v>10579</v>
      </c>
      <c r="B6840" s="286" t="s">
        <v>10580</v>
      </c>
      <c r="C6840" s="287" t="s">
        <v>11137</v>
      </c>
      <c r="D6840" s="290">
        <v>41011</v>
      </c>
      <c r="E6840" s="286" t="s">
        <v>173</v>
      </c>
      <c r="F6840" s="289">
        <v>650.96</v>
      </c>
      <c r="G6840" s="289">
        <v>650.96</v>
      </c>
    </row>
    <row r="6841" spans="1:7" ht="12.75">
      <c r="A6841" s="286" t="s">
        <v>10581</v>
      </c>
      <c r="B6841" s="286" t="s">
        <v>10582</v>
      </c>
      <c r="C6841" s="287" t="s">
        <v>11137</v>
      </c>
      <c r="D6841" s="290">
        <v>41011</v>
      </c>
      <c r="E6841" s="286" t="s">
        <v>173</v>
      </c>
      <c r="F6841" s="289">
        <v>1646.47</v>
      </c>
      <c r="G6841" s="289">
        <v>1646.47</v>
      </c>
    </row>
    <row r="6842" spans="1:7" ht="12.75">
      <c r="A6842" s="286" t="s">
        <v>10583</v>
      </c>
      <c r="B6842" s="286" t="s">
        <v>10584</v>
      </c>
      <c r="C6842" s="287" t="s">
        <v>11137</v>
      </c>
      <c r="D6842" s="290">
        <v>41011</v>
      </c>
      <c r="E6842" s="286" t="s">
        <v>173</v>
      </c>
      <c r="F6842" s="289">
        <v>1646.47</v>
      </c>
      <c r="G6842" s="289">
        <v>1646.47</v>
      </c>
    </row>
    <row r="6843" spans="1:7" ht="12.75">
      <c r="A6843" s="286" t="s">
        <v>10585</v>
      </c>
      <c r="B6843" s="286" t="s">
        <v>10586</v>
      </c>
      <c r="C6843" s="287" t="s">
        <v>11137</v>
      </c>
      <c r="D6843" s="290">
        <v>41011</v>
      </c>
      <c r="E6843" s="286" t="s">
        <v>173</v>
      </c>
      <c r="F6843" s="289">
        <v>3304.08</v>
      </c>
      <c r="G6843" s="289">
        <v>3304.08</v>
      </c>
    </row>
    <row r="6844" spans="1:7" ht="12.75">
      <c r="A6844" s="286" t="s">
        <v>10587</v>
      </c>
      <c r="B6844" s="286" t="s">
        <v>10588</v>
      </c>
      <c r="C6844" s="287" t="s">
        <v>11137</v>
      </c>
      <c r="D6844" s="290">
        <v>41011</v>
      </c>
      <c r="E6844" s="286" t="s">
        <v>173</v>
      </c>
      <c r="F6844" s="289">
        <v>606.4</v>
      </c>
      <c r="G6844" s="289">
        <v>606.4</v>
      </c>
    </row>
    <row r="6845" spans="1:7" ht="12.75">
      <c r="A6845" s="286" t="s">
        <v>10589</v>
      </c>
      <c r="B6845" s="286" t="s">
        <v>10590</v>
      </c>
      <c r="C6845" s="287" t="s">
        <v>11137</v>
      </c>
      <c r="D6845" s="290">
        <v>41011</v>
      </c>
      <c r="E6845" s="286" t="s">
        <v>173</v>
      </c>
      <c r="F6845" s="289">
        <v>1225.1600000000001</v>
      </c>
      <c r="G6845" s="289">
        <v>1225.1600000000001</v>
      </c>
    </row>
    <row r="6846" spans="1:7" ht="12.75">
      <c r="A6846" s="286" t="s">
        <v>10591</v>
      </c>
      <c r="B6846" s="286" t="s">
        <v>10592</v>
      </c>
      <c r="C6846" s="287" t="s">
        <v>11137</v>
      </c>
      <c r="D6846" s="290">
        <v>41011</v>
      </c>
      <c r="E6846" s="286" t="s">
        <v>173</v>
      </c>
      <c r="F6846" s="289">
        <v>650.96</v>
      </c>
      <c r="G6846" s="289">
        <v>650.96</v>
      </c>
    </row>
    <row r="6847" spans="1:7" ht="12.75">
      <c r="A6847" s="286" t="s">
        <v>10593</v>
      </c>
      <c r="B6847" s="286" t="s">
        <v>10594</v>
      </c>
      <c r="C6847" s="287" t="s">
        <v>11137</v>
      </c>
      <c r="D6847" s="290">
        <v>41011</v>
      </c>
      <c r="E6847" s="286" t="s">
        <v>173</v>
      </c>
      <c r="F6847" s="289">
        <v>6526.4</v>
      </c>
      <c r="G6847" s="289">
        <v>6526.4</v>
      </c>
    </row>
    <row r="6848" spans="1:7" ht="12.75">
      <c r="A6848" s="286" t="s">
        <v>10595</v>
      </c>
      <c r="B6848" s="286" t="s">
        <v>10596</v>
      </c>
      <c r="C6848" s="287" t="s">
        <v>11137</v>
      </c>
      <c r="D6848" s="290">
        <v>41011</v>
      </c>
      <c r="E6848" s="286" t="s">
        <v>173</v>
      </c>
      <c r="F6848" s="289">
        <v>2478</v>
      </c>
      <c r="G6848" s="289">
        <v>2478</v>
      </c>
    </row>
    <row r="6849" spans="1:7" ht="12.75">
      <c r="A6849" s="286" t="s">
        <v>10597</v>
      </c>
      <c r="B6849" s="286" t="s">
        <v>10598</v>
      </c>
      <c r="C6849" s="287" t="s">
        <v>11137</v>
      </c>
      <c r="D6849" s="290">
        <v>41011</v>
      </c>
      <c r="E6849" s="286" t="s">
        <v>173</v>
      </c>
      <c r="F6849" s="289">
        <v>2478</v>
      </c>
      <c r="G6849" s="289">
        <v>2478</v>
      </c>
    </row>
    <row r="6850" spans="1:7" ht="12.75">
      <c r="A6850" s="286" t="s">
        <v>10599</v>
      </c>
      <c r="B6850" s="286" t="s">
        <v>10600</v>
      </c>
      <c r="C6850" s="287" t="s">
        <v>11137</v>
      </c>
      <c r="D6850" s="290">
        <v>41011</v>
      </c>
      <c r="E6850" s="286" t="s">
        <v>173</v>
      </c>
      <c r="F6850" s="289">
        <v>2478</v>
      </c>
      <c r="G6850" s="289">
        <v>2478</v>
      </c>
    </row>
    <row r="6851" spans="1:7" ht="12.75">
      <c r="A6851" s="286" t="s">
        <v>10601</v>
      </c>
      <c r="B6851" s="286" t="s">
        <v>10602</v>
      </c>
      <c r="C6851" s="287" t="s">
        <v>11137</v>
      </c>
      <c r="D6851" s="290">
        <v>41011</v>
      </c>
      <c r="E6851" s="286" t="s">
        <v>173</v>
      </c>
      <c r="F6851" s="289">
        <v>497.9</v>
      </c>
      <c r="G6851" s="289">
        <v>497.9</v>
      </c>
    </row>
    <row r="6852" spans="1:7" ht="12.75">
      <c r="A6852" s="286" t="s">
        <v>10603</v>
      </c>
      <c r="B6852" s="286" t="s">
        <v>10604</v>
      </c>
      <c r="C6852" s="287" t="s">
        <v>11137</v>
      </c>
      <c r="D6852" s="290">
        <v>41011</v>
      </c>
      <c r="E6852" s="286" t="s">
        <v>173</v>
      </c>
      <c r="F6852" s="289">
        <v>2490.1</v>
      </c>
      <c r="G6852" s="289">
        <v>2490.1</v>
      </c>
    </row>
    <row r="6853" spans="1:7" ht="12.75">
      <c r="A6853" s="286" t="s">
        <v>10605</v>
      </c>
      <c r="B6853" s="286" t="s">
        <v>10606</v>
      </c>
      <c r="C6853" s="287" t="s">
        <v>11137</v>
      </c>
      <c r="D6853" s="290">
        <v>41011</v>
      </c>
      <c r="E6853" s="286" t="s">
        <v>173</v>
      </c>
      <c r="F6853" s="289">
        <v>4956</v>
      </c>
      <c r="G6853" s="289">
        <v>4956</v>
      </c>
    </row>
    <row r="6854" spans="1:7" ht="12.75">
      <c r="A6854" s="286" t="s">
        <v>10607</v>
      </c>
      <c r="B6854" s="286" t="s">
        <v>10608</v>
      </c>
      <c r="C6854" s="287" t="s">
        <v>11137</v>
      </c>
      <c r="D6854" s="290">
        <v>41011</v>
      </c>
      <c r="E6854" s="286" t="s">
        <v>173</v>
      </c>
      <c r="F6854" s="289">
        <v>2333.04</v>
      </c>
      <c r="G6854" s="289">
        <v>2333.04</v>
      </c>
    </row>
    <row r="6855" spans="1:7" ht="12.75">
      <c r="A6855" s="286" t="s">
        <v>10609</v>
      </c>
      <c r="B6855" s="286" t="s">
        <v>10610</v>
      </c>
      <c r="C6855" s="287" t="s">
        <v>11137</v>
      </c>
      <c r="D6855" s="290">
        <v>41011</v>
      </c>
      <c r="E6855" s="286" t="s">
        <v>173</v>
      </c>
      <c r="F6855" s="289">
        <v>1218</v>
      </c>
      <c r="G6855" s="289">
        <v>1218</v>
      </c>
    </row>
    <row r="6856" spans="1:7" ht="12.75">
      <c r="A6856" s="286" t="s">
        <v>10611</v>
      </c>
      <c r="B6856" s="286" t="s">
        <v>10612</v>
      </c>
      <c r="C6856" s="287" t="s">
        <v>11137</v>
      </c>
      <c r="D6856" s="290">
        <v>41011</v>
      </c>
      <c r="E6856" s="286" t="s">
        <v>173</v>
      </c>
      <c r="F6856" s="289">
        <v>131.47999999999999</v>
      </c>
      <c r="G6856" s="289">
        <v>131.47999999999999</v>
      </c>
    </row>
    <row r="6857" spans="1:7" ht="12.75">
      <c r="A6857" s="286" t="s">
        <v>11138</v>
      </c>
      <c r="B6857" s="286" t="s">
        <v>11139</v>
      </c>
      <c r="C6857" s="287" t="s">
        <v>11137</v>
      </c>
      <c r="D6857" s="290">
        <v>41011</v>
      </c>
      <c r="E6857" s="286" t="s">
        <v>173</v>
      </c>
      <c r="F6857" s="289">
        <v>1186.54</v>
      </c>
      <c r="G6857" s="289">
        <v>1186.54</v>
      </c>
    </row>
    <row r="6858" spans="1:7" ht="12.75">
      <c r="A6858" s="286" t="s">
        <v>11140</v>
      </c>
      <c r="B6858" s="286" t="s">
        <v>11141</v>
      </c>
      <c r="C6858" s="287" t="s">
        <v>11137</v>
      </c>
      <c r="D6858" s="290">
        <v>41011</v>
      </c>
      <c r="E6858" s="286" t="s">
        <v>173</v>
      </c>
      <c r="F6858" s="289">
        <v>1646.47</v>
      </c>
      <c r="G6858" s="289">
        <v>1646.47</v>
      </c>
    </row>
    <row r="6859" spans="1:7" ht="12.75">
      <c r="A6859" s="286" t="s">
        <v>11142</v>
      </c>
      <c r="B6859" s="286" t="s">
        <v>11143</v>
      </c>
      <c r="C6859" s="287" t="s">
        <v>11137</v>
      </c>
      <c r="D6859" s="290">
        <v>41011</v>
      </c>
      <c r="E6859" s="286" t="s">
        <v>173</v>
      </c>
      <c r="F6859" s="289">
        <v>1377.47</v>
      </c>
      <c r="G6859" s="289">
        <v>1377.47</v>
      </c>
    </row>
    <row r="6860" spans="1:7" ht="12.75">
      <c r="A6860" s="286" t="s">
        <v>11144</v>
      </c>
      <c r="B6860" s="286" t="s">
        <v>11145</v>
      </c>
      <c r="C6860" s="287" t="s">
        <v>11137</v>
      </c>
      <c r="D6860" s="290">
        <v>41011</v>
      </c>
      <c r="E6860" s="286" t="s">
        <v>173</v>
      </c>
      <c r="F6860" s="289">
        <v>3304.08</v>
      </c>
      <c r="G6860" s="289">
        <v>3304.08</v>
      </c>
    </row>
    <row r="6861" spans="1:7" ht="12.75">
      <c r="A6861" s="286" t="s">
        <v>11146</v>
      </c>
      <c r="B6861" s="286" t="s">
        <v>11147</v>
      </c>
      <c r="C6861" s="287" t="s">
        <v>11137</v>
      </c>
      <c r="D6861" s="290">
        <v>41011</v>
      </c>
      <c r="E6861" s="286" t="s">
        <v>173</v>
      </c>
      <c r="F6861" s="289">
        <v>3304.08</v>
      </c>
      <c r="G6861" s="289">
        <v>3304.08</v>
      </c>
    </row>
    <row r="6862" spans="1:7" ht="12.75">
      <c r="A6862" s="286" t="s">
        <v>11148</v>
      </c>
      <c r="B6862" s="286" t="s">
        <v>11149</v>
      </c>
      <c r="C6862" s="287" t="s">
        <v>11137</v>
      </c>
      <c r="D6862" s="290">
        <v>41011</v>
      </c>
      <c r="E6862" s="286" t="s">
        <v>173</v>
      </c>
      <c r="F6862" s="289">
        <v>3304.08</v>
      </c>
      <c r="G6862" s="289">
        <v>3304.08</v>
      </c>
    </row>
    <row r="6863" spans="1:7" ht="12.75">
      <c r="A6863" s="286" t="s">
        <v>10795</v>
      </c>
      <c r="B6863" s="286" t="s">
        <v>10796</v>
      </c>
      <c r="C6863" s="287" t="s">
        <v>11137</v>
      </c>
      <c r="D6863" s="290">
        <v>41011</v>
      </c>
      <c r="E6863" s="286" t="s">
        <v>173</v>
      </c>
      <c r="F6863" s="289">
        <v>4120.6499999999996</v>
      </c>
      <c r="G6863" s="289">
        <v>4120.6499999999996</v>
      </c>
    </row>
    <row r="6864" spans="1:7" ht="12.75">
      <c r="A6864" s="286" t="s">
        <v>10797</v>
      </c>
      <c r="B6864" s="286" t="s">
        <v>10798</v>
      </c>
      <c r="C6864" s="287" t="s">
        <v>11137</v>
      </c>
      <c r="D6864" s="290">
        <v>41011</v>
      </c>
      <c r="E6864" s="286" t="s">
        <v>173</v>
      </c>
      <c r="F6864" s="289">
        <v>4120.6499999999996</v>
      </c>
      <c r="G6864" s="289">
        <v>4120.6499999999996</v>
      </c>
    </row>
    <row r="6865" spans="1:7" ht="12.75">
      <c r="A6865" s="286" t="s">
        <v>10799</v>
      </c>
      <c r="B6865" s="286" t="s">
        <v>10800</v>
      </c>
      <c r="C6865" s="287" t="s">
        <v>11137</v>
      </c>
      <c r="D6865" s="290">
        <v>41011</v>
      </c>
      <c r="E6865" s="286" t="s">
        <v>173</v>
      </c>
      <c r="F6865" s="289">
        <v>4120.6499999999996</v>
      </c>
      <c r="G6865" s="289">
        <v>4120.6499999999996</v>
      </c>
    </row>
    <row r="6866" spans="1:7" ht="12.75">
      <c r="A6866" s="286" t="s">
        <v>10801</v>
      </c>
      <c r="B6866" s="286" t="s">
        <v>10802</v>
      </c>
      <c r="C6866" s="287" t="s">
        <v>11137</v>
      </c>
      <c r="D6866" s="290">
        <v>41011</v>
      </c>
      <c r="E6866" s="286" t="s">
        <v>173</v>
      </c>
      <c r="F6866" s="289">
        <v>4120.6499999999996</v>
      </c>
      <c r="G6866" s="289">
        <v>4120.6499999999996</v>
      </c>
    </row>
    <row r="6867" spans="1:7" ht="12.75">
      <c r="A6867" s="286" t="s">
        <v>10803</v>
      </c>
      <c r="B6867" s="286" t="s">
        <v>10804</v>
      </c>
      <c r="C6867" s="287" t="s">
        <v>11137</v>
      </c>
      <c r="D6867" s="290">
        <v>41011</v>
      </c>
      <c r="E6867" s="286" t="s">
        <v>173</v>
      </c>
      <c r="F6867" s="289">
        <v>4120.6499999999996</v>
      </c>
      <c r="G6867" s="289">
        <v>4120.6499999999996</v>
      </c>
    </row>
    <row r="6868" spans="1:7" ht="12.75">
      <c r="A6868" s="286" t="s">
        <v>10805</v>
      </c>
      <c r="B6868" s="286" t="s">
        <v>10806</v>
      </c>
      <c r="C6868" s="287" t="s">
        <v>11137</v>
      </c>
      <c r="D6868" s="290">
        <v>41011</v>
      </c>
      <c r="E6868" s="286" t="s">
        <v>173</v>
      </c>
      <c r="F6868" s="289">
        <v>4120.6499999999996</v>
      </c>
      <c r="G6868" s="289">
        <v>4120.6499999999996</v>
      </c>
    </row>
    <row r="6869" spans="1:7" ht="12.75">
      <c r="A6869" s="286" t="s">
        <v>10807</v>
      </c>
      <c r="B6869" s="286" t="s">
        <v>10808</v>
      </c>
      <c r="C6869" s="287" t="s">
        <v>11137</v>
      </c>
      <c r="D6869" s="290">
        <v>41011</v>
      </c>
      <c r="E6869" s="286" t="s">
        <v>173</v>
      </c>
      <c r="F6869" s="289">
        <v>4120.6499999999996</v>
      </c>
      <c r="G6869" s="289">
        <v>4120.6499999999996</v>
      </c>
    </row>
    <row r="6870" spans="1:7" ht="12.75">
      <c r="A6870" s="286" t="s">
        <v>10809</v>
      </c>
      <c r="B6870" s="286" t="s">
        <v>10810</v>
      </c>
      <c r="C6870" s="287" t="s">
        <v>11137</v>
      </c>
      <c r="D6870" s="290">
        <v>41011</v>
      </c>
      <c r="E6870" s="286" t="s">
        <v>173</v>
      </c>
      <c r="F6870" s="289">
        <v>4120.6499999999996</v>
      </c>
      <c r="G6870" s="289">
        <v>4120.6499999999996</v>
      </c>
    </row>
    <row r="6871" spans="1:7" ht="12.75">
      <c r="A6871" s="286" t="s">
        <v>10811</v>
      </c>
      <c r="B6871" s="286" t="s">
        <v>10812</v>
      </c>
      <c r="C6871" s="287" t="s">
        <v>11137</v>
      </c>
      <c r="D6871" s="290">
        <v>41011</v>
      </c>
      <c r="E6871" s="286" t="s">
        <v>173</v>
      </c>
      <c r="F6871" s="289">
        <v>4120.6499999999996</v>
      </c>
      <c r="G6871" s="289">
        <v>4120.6499999999996</v>
      </c>
    </row>
    <row r="6872" spans="1:7" ht="12.75">
      <c r="A6872" s="286" t="s">
        <v>10813</v>
      </c>
      <c r="B6872" s="286" t="s">
        <v>10814</v>
      </c>
      <c r="C6872" s="287" t="s">
        <v>11137</v>
      </c>
      <c r="D6872" s="290">
        <v>41011</v>
      </c>
      <c r="E6872" s="286" t="s">
        <v>173</v>
      </c>
      <c r="F6872" s="289">
        <v>4120.6499999999996</v>
      </c>
      <c r="G6872" s="289">
        <v>4120.6499999999996</v>
      </c>
    </row>
    <row r="6873" spans="1:7" ht="12.75">
      <c r="A6873" s="286" t="s">
        <v>10815</v>
      </c>
      <c r="B6873" s="286" t="s">
        <v>10816</v>
      </c>
      <c r="C6873" s="287" t="s">
        <v>11137</v>
      </c>
      <c r="D6873" s="290">
        <v>41011</v>
      </c>
      <c r="E6873" s="286" t="s">
        <v>173</v>
      </c>
      <c r="F6873" s="289">
        <v>4120.6499999999996</v>
      </c>
      <c r="G6873" s="289">
        <v>4120.6499999999996</v>
      </c>
    </row>
    <row r="6874" spans="1:7" ht="12.75">
      <c r="A6874" s="286" t="s">
        <v>10817</v>
      </c>
      <c r="B6874" s="286" t="s">
        <v>10818</v>
      </c>
      <c r="C6874" s="287" t="s">
        <v>11137</v>
      </c>
      <c r="D6874" s="290">
        <v>41011</v>
      </c>
      <c r="E6874" s="286" t="s">
        <v>173</v>
      </c>
      <c r="F6874" s="289">
        <v>4120.6499999999996</v>
      </c>
      <c r="G6874" s="289">
        <v>4120.6499999999996</v>
      </c>
    </row>
    <row r="6875" spans="1:7" ht="12.75">
      <c r="A6875" s="286" t="s">
        <v>10819</v>
      </c>
      <c r="B6875" s="286" t="s">
        <v>10820</v>
      </c>
      <c r="C6875" s="287" t="s">
        <v>11137</v>
      </c>
      <c r="D6875" s="290">
        <v>41011</v>
      </c>
      <c r="E6875" s="286" t="s">
        <v>173</v>
      </c>
      <c r="F6875" s="289">
        <v>3351.47</v>
      </c>
      <c r="G6875" s="289">
        <v>3351.47</v>
      </c>
    </row>
    <row r="6876" spans="1:7" ht="12.75">
      <c r="A6876" s="286" t="s">
        <v>10821</v>
      </c>
      <c r="B6876" s="286" t="s">
        <v>10822</v>
      </c>
      <c r="C6876" s="287" t="s">
        <v>11137</v>
      </c>
      <c r="D6876" s="290">
        <v>41011</v>
      </c>
      <c r="E6876" s="286" t="s">
        <v>173</v>
      </c>
      <c r="F6876" s="289">
        <v>3351.47</v>
      </c>
      <c r="G6876" s="289">
        <v>3351.47</v>
      </c>
    </row>
    <row r="6877" spans="1:7" ht="12.75">
      <c r="A6877" s="286" t="s">
        <v>10823</v>
      </c>
      <c r="B6877" s="286" t="s">
        <v>10824</v>
      </c>
      <c r="C6877" s="287" t="s">
        <v>11137</v>
      </c>
      <c r="D6877" s="290">
        <v>41011</v>
      </c>
      <c r="E6877" s="286" t="s">
        <v>173</v>
      </c>
      <c r="F6877" s="289">
        <v>3351.47</v>
      </c>
      <c r="G6877" s="289">
        <v>3351.47</v>
      </c>
    </row>
    <row r="6878" spans="1:7" ht="12.75">
      <c r="A6878" s="286" t="s">
        <v>10825</v>
      </c>
      <c r="B6878" s="286" t="s">
        <v>10826</v>
      </c>
      <c r="C6878" s="287" t="s">
        <v>11137</v>
      </c>
      <c r="D6878" s="290">
        <v>41011</v>
      </c>
      <c r="E6878" s="286" t="s">
        <v>173</v>
      </c>
      <c r="F6878" s="289">
        <v>3351.47</v>
      </c>
      <c r="G6878" s="289">
        <v>3351.47</v>
      </c>
    </row>
    <row r="6879" spans="1:7" ht="12.75">
      <c r="A6879" s="286" t="s">
        <v>10827</v>
      </c>
      <c r="B6879" s="286" t="s">
        <v>10828</v>
      </c>
      <c r="C6879" s="287" t="s">
        <v>11137</v>
      </c>
      <c r="D6879" s="290">
        <v>41011</v>
      </c>
      <c r="E6879" s="286" t="s">
        <v>173</v>
      </c>
      <c r="F6879" s="289">
        <v>3351.47</v>
      </c>
      <c r="G6879" s="289">
        <v>3351.47</v>
      </c>
    </row>
    <row r="6880" spans="1:7" ht="12.75">
      <c r="A6880" s="286" t="s">
        <v>10829</v>
      </c>
      <c r="B6880" s="286" t="s">
        <v>10830</v>
      </c>
      <c r="C6880" s="287" t="s">
        <v>11137</v>
      </c>
      <c r="D6880" s="290">
        <v>41011</v>
      </c>
      <c r="E6880" s="286" t="s">
        <v>173</v>
      </c>
      <c r="F6880" s="289">
        <v>3351.47</v>
      </c>
      <c r="G6880" s="289">
        <v>3351.47</v>
      </c>
    </row>
    <row r="6881" spans="1:7" ht="12.75">
      <c r="A6881" s="286" t="s">
        <v>10831</v>
      </c>
      <c r="B6881" s="286" t="s">
        <v>10832</v>
      </c>
      <c r="C6881" s="287" t="s">
        <v>11137</v>
      </c>
      <c r="D6881" s="290">
        <v>41011</v>
      </c>
      <c r="E6881" s="286" t="s">
        <v>173</v>
      </c>
      <c r="F6881" s="289">
        <v>3351.47</v>
      </c>
      <c r="G6881" s="289">
        <v>3351.47</v>
      </c>
    </row>
    <row r="6882" spans="1:7" ht="12.75">
      <c r="A6882" s="286" t="s">
        <v>10833</v>
      </c>
      <c r="B6882" s="286" t="s">
        <v>10834</v>
      </c>
      <c r="C6882" s="287" t="s">
        <v>11137</v>
      </c>
      <c r="D6882" s="290">
        <v>41011</v>
      </c>
      <c r="E6882" s="286" t="s">
        <v>173</v>
      </c>
      <c r="F6882" s="289">
        <v>4120.6499999999996</v>
      </c>
      <c r="G6882" s="289">
        <v>4120.6499999999996</v>
      </c>
    </row>
    <row r="6883" spans="1:7" ht="12.75">
      <c r="A6883" s="286" t="s">
        <v>10835</v>
      </c>
      <c r="B6883" s="286" t="s">
        <v>10836</v>
      </c>
      <c r="C6883" s="287" t="s">
        <v>11137</v>
      </c>
      <c r="D6883" s="290">
        <v>41011</v>
      </c>
      <c r="E6883" s="286" t="s">
        <v>173</v>
      </c>
      <c r="F6883" s="289">
        <v>4120.6499999999996</v>
      </c>
      <c r="G6883" s="289">
        <v>4120.6499999999996</v>
      </c>
    </row>
    <row r="6884" spans="1:7" ht="12.75">
      <c r="A6884" s="286" t="s">
        <v>10837</v>
      </c>
      <c r="B6884" s="286" t="s">
        <v>10838</v>
      </c>
      <c r="C6884" s="287" t="s">
        <v>11137</v>
      </c>
      <c r="D6884" s="290">
        <v>41011</v>
      </c>
      <c r="E6884" s="286" t="s">
        <v>173</v>
      </c>
      <c r="F6884" s="289">
        <v>4120.6499999999996</v>
      </c>
      <c r="G6884" s="289">
        <v>4120.6499999999996</v>
      </c>
    </row>
    <row r="6885" spans="1:7" ht="12.75">
      <c r="A6885" s="286" t="s">
        <v>10839</v>
      </c>
      <c r="B6885" s="286" t="s">
        <v>11150</v>
      </c>
      <c r="C6885" s="287" t="s">
        <v>11137</v>
      </c>
      <c r="D6885" s="290">
        <v>41011</v>
      </c>
      <c r="E6885" s="286" t="s">
        <v>173</v>
      </c>
      <c r="F6885" s="289">
        <v>5494.23</v>
      </c>
      <c r="G6885" s="289">
        <v>5494.23</v>
      </c>
    </row>
    <row r="6886" spans="1:7" ht="12.75">
      <c r="A6886" s="286" t="s">
        <v>10841</v>
      </c>
      <c r="B6886" s="286" t="s">
        <v>10842</v>
      </c>
      <c r="C6886" s="287" t="s">
        <v>11137</v>
      </c>
      <c r="D6886" s="290">
        <v>41011</v>
      </c>
      <c r="E6886" s="286" t="s">
        <v>173</v>
      </c>
      <c r="F6886" s="289">
        <v>3351.47</v>
      </c>
      <c r="G6886" s="289">
        <v>3351.47</v>
      </c>
    </row>
    <row r="6887" spans="1:7" ht="12.75">
      <c r="A6887" s="286" t="s">
        <v>10843</v>
      </c>
      <c r="B6887" s="286" t="s">
        <v>10844</v>
      </c>
      <c r="C6887" s="287" t="s">
        <v>11137</v>
      </c>
      <c r="D6887" s="290">
        <v>41011</v>
      </c>
      <c r="E6887" s="286" t="s">
        <v>173</v>
      </c>
      <c r="F6887" s="289">
        <v>3351.47</v>
      </c>
      <c r="G6887" s="289">
        <v>3351.47</v>
      </c>
    </row>
    <row r="6888" spans="1:7" ht="12.75">
      <c r="A6888" s="286" t="s">
        <v>10845</v>
      </c>
      <c r="B6888" s="286" t="s">
        <v>10846</v>
      </c>
      <c r="C6888" s="287" t="s">
        <v>11137</v>
      </c>
      <c r="D6888" s="290">
        <v>41011</v>
      </c>
      <c r="E6888" s="286" t="s">
        <v>173</v>
      </c>
      <c r="F6888" s="289">
        <v>4120.6499999999996</v>
      </c>
      <c r="G6888" s="289">
        <v>4120.6499999999996</v>
      </c>
    </row>
    <row r="6889" spans="1:7" ht="12.75">
      <c r="A6889" s="286" t="s">
        <v>10847</v>
      </c>
      <c r="B6889" s="286" t="s">
        <v>10848</v>
      </c>
      <c r="C6889" s="287" t="s">
        <v>11137</v>
      </c>
      <c r="D6889" s="290">
        <v>41011</v>
      </c>
      <c r="E6889" s="286" t="s">
        <v>173</v>
      </c>
      <c r="F6889" s="289">
        <v>4120.6499999999996</v>
      </c>
      <c r="G6889" s="289">
        <v>4120.6499999999996</v>
      </c>
    </row>
    <row r="6890" spans="1:7" ht="12.75">
      <c r="A6890" s="286" t="s">
        <v>10849</v>
      </c>
      <c r="B6890" s="286" t="s">
        <v>10850</v>
      </c>
      <c r="C6890" s="287" t="s">
        <v>11137</v>
      </c>
      <c r="D6890" s="290">
        <v>41011</v>
      </c>
      <c r="E6890" s="286" t="s">
        <v>173</v>
      </c>
      <c r="F6890" s="289">
        <v>4120.6499999999996</v>
      </c>
      <c r="G6890" s="289">
        <v>4120.6499999999996</v>
      </c>
    </row>
    <row r="6891" spans="1:7" ht="12.75">
      <c r="A6891" s="286" t="s">
        <v>10851</v>
      </c>
      <c r="B6891" s="286" t="s">
        <v>10852</v>
      </c>
      <c r="C6891" s="287" t="s">
        <v>11137</v>
      </c>
      <c r="D6891" s="290">
        <v>41011</v>
      </c>
      <c r="E6891" s="286" t="s">
        <v>173</v>
      </c>
      <c r="F6891" s="289">
        <v>4120.6499999999996</v>
      </c>
      <c r="G6891" s="289">
        <v>4120.6499999999996</v>
      </c>
    </row>
    <row r="6892" spans="1:7" ht="12.75">
      <c r="A6892" s="286" t="s">
        <v>10853</v>
      </c>
      <c r="B6892" s="286" t="s">
        <v>10854</v>
      </c>
      <c r="C6892" s="287" t="s">
        <v>11137</v>
      </c>
      <c r="D6892" s="290">
        <v>41011</v>
      </c>
      <c r="E6892" s="286" t="s">
        <v>173</v>
      </c>
      <c r="F6892" s="289">
        <v>4120.6499999999996</v>
      </c>
      <c r="G6892" s="289">
        <v>4120.6499999999996</v>
      </c>
    </row>
    <row r="6893" spans="1:7" ht="12.75">
      <c r="A6893" s="286" t="s">
        <v>10855</v>
      </c>
      <c r="B6893" s="286" t="s">
        <v>10856</v>
      </c>
      <c r="C6893" s="287" t="s">
        <v>11137</v>
      </c>
      <c r="D6893" s="290">
        <v>41011</v>
      </c>
      <c r="E6893" s="286" t="s">
        <v>173</v>
      </c>
      <c r="F6893" s="289">
        <v>4120.6499999999996</v>
      </c>
      <c r="G6893" s="289">
        <v>4120.6499999999996</v>
      </c>
    </row>
    <row r="6894" spans="1:7" ht="12.75">
      <c r="A6894" s="286" t="s">
        <v>10857</v>
      </c>
      <c r="B6894" s="286" t="s">
        <v>10858</v>
      </c>
      <c r="C6894" s="287" t="s">
        <v>11137</v>
      </c>
      <c r="D6894" s="290">
        <v>41011</v>
      </c>
      <c r="E6894" s="286" t="s">
        <v>173</v>
      </c>
      <c r="F6894" s="289">
        <v>4120.6499999999996</v>
      </c>
      <c r="G6894" s="289">
        <v>4120.6499999999996</v>
      </c>
    </row>
    <row r="6895" spans="1:7" ht="12.75">
      <c r="A6895" s="286" t="s">
        <v>10859</v>
      </c>
      <c r="B6895" s="286" t="s">
        <v>10860</v>
      </c>
      <c r="C6895" s="287" t="s">
        <v>11137</v>
      </c>
      <c r="D6895" s="290">
        <v>41011</v>
      </c>
      <c r="E6895" s="286" t="s">
        <v>173</v>
      </c>
      <c r="F6895" s="289">
        <v>5494.23</v>
      </c>
      <c r="G6895" s="289">
        <v>5494.23</v>
      </c>
    </row>
    <row r="6896" spans="1:7" ht="12.75">
      <c r="A6896" s="286" t="s">
        <v>10861</v>
      </c>
      <c r="B6896" s="286" t="s">
        <v>10862</v>
      </c>
      <c r="C6896" s="287" t="s">
        <v>11137</v>
      </c>
      <c r="D6896" s="290">
        <v>41011</v>
      </c>
      <c r="E6896" s="286" t="s">
        <v>173</v>
      </c>
      <c r="F6896" s="289">
        <v>6180.99</v>
      </c>
      <c r="G6896" s="289">
        <v>6180.99</v>
      </c>
    </row>
    <row r="6897" spans="1:7" ht="12.75">
      <c r="A6897" s="286" t="s">
        <v>10863</v>
      </c>
      <c r="B6897" s="286" t="s">
        <v>10864</v>
      </c>
      <c r="C6897" s="287" t="s">
        <v>11137</v>
      </c>
      <c r="D6897" s="290">
        <v>41011</v>
      </c>
      <c r="E6897" s="286" t="s">
        <v>173</v>
      </c>
      <c r="F6897" s="289">
        <v>6180.99</v>
      </c>
      <c r="G6897" s="289">
        <v>6180.99</v>
      </c>
    </row>
    <row r="6898" spans="1:7" ht="12.75">
      <c r="A6898" s="286" t="s">
        <v>10865</v>
      </c>
      <c r="B6898" s="286" t="s">
        <v>10866</v>
      </c>
      <c r="C6898" s="287" t="s">
        <v>11137</v>
      </c>
      <c r="D6898" s="290">
        <v>41011</v>
      </c>
      <c r="E6898" s="286" t="s">
        <v>173</v>
      </c>
      <c r="F6898" s="289">
        <v>5494.23</v>
      </c>
      <c r="G6898" s="289">
        <v>5494.23</v>
      </c>
    </row>
    <row r="6899" spans="1:7" ht="12.75">
      <c r="A6899" s="286" t="s">
        <v>10869</v>
      </c>
      <c r="B6899" s="286" t="s">
        <v>10870</v>
      </c>
      <c r="C6899" s="287" t="s">
        <v>11137</v>
      </c>
      <c r="D6899" s="290">
        <v>41011</v>
      </c>
      <c r="E6899" s="286" t="s">
        <v>173</v>
      </c>
      <c r="F6899" s="289">
        <v>3351.47</v>
      </c>
      <c r="G6899" s="289">
        <v>3351.47</v>
      </c>
    </row>
    <row r="6900" spans="1:7" ht="12.75">
      <c r="A6900" s="286" t="s">
        <v>10871</v>
      </c>
      <c r="B6900" s="286" t="s">
        <v>10872</v>
      </c>
      <c r="C6900" s="287" t="s">
        <v>11137</v>
      </c>
      <c r="D6900" s="290">
        <v>41011</v>
      </c>
      <c r="E6900" s="286" t="s">
        <v>173</v>
      </c>
      <c r="F6900" s="289">
        <v>4847.3999999999996</v>
      </c>
      <c r="G6900" s="289">
        <v>4847.3999999999996</v>
      </c>
    </row>
    <row r="6901" spans="1:7" ht="12.75">
      <c r="A6901" s="286" t="s">
        <v>11151</v>
      </c>
      <c r="B6901" s="286" t="s">
        <v>11152</v>
      </c>
      <c r="C6901" s="287" t="s">
        <v>11137</v>
      </c>
      <c r="D6901" s="290">
        <v>41011</v>
      </c>
      <c r="E6901" s="286" t="s">
        <v>173</v>
      </c>
      <c r="F6901" s="289">
        <v>3351.47</v>
      </c>
      <c r="G6901" s="289">
        <v>3351.47</v>
      </c>
    </row>
    <row r="6902" spans="1:7" ht="12.75">
      <c r="A6902" s="286" t="s">
        <v>11153</v>
      </c>
      <c r="B6902" s="286" t="s">
        <v>11154</v>
      </c>
      <c r="C6902" s="287" t="s">
        <v>11137</v>
      </c>
      <c r="D6902" s="290">
        <v>41011</v>
      </c>
      <c r="E6902" s="286" t="s">
        <v>173</v>
      </c>
      <c r="F6902" s="289">
        <v>3488.42</v>
      </c>
      <c r="G6902" s="289">
        <v>3488.42</v>
      </c>
    </row>
    <row r="6903" spans="1:7" ht="12.75">
      <c r="A6903" s="286" t="s">
        <v>11155</v>
      </c>
      <c r="B6903" s="286" t="s">
        <v>11156</v>
      </c>
      <c r="C6903" s="287" t="s">
        <v>11137</v>
      </c>
      <c r="D6903" s="290">
        <v>41011</v>
      </c>
      <c r="E6903" s="286" t="s">
        <v>173</v>
      </c>
      <c r="F6903" s="289">
        <v>4847.3999999999996</v>
      </c>
      <c r="G6903" s="289">
        <v>4847.3999999999996</v>
      </c>
    </row>
    <row r="6904" spans="1:7" ht="12.75">
      <c r="A6904" s="286" t="s">
        <v>11157</v>
      </c>
      <c r="B6904" s="286" t="s">
        <v>11158</v>
      </c>
      <c r="C6904" s="287" t="s">
        <v>11137</v>
      </c>
      <c r="D6904" s="290">
        <v>41011</v>
      </c>
      <c r="E6904" s="286" t="s">
        <v>173</v>
      </c>
      <c r="F6904" s="289">
        <v>5356.86</v>
      </c>
      <c r="G6904" s="289">
        <v>5356.86</v>
      </c>
    </row>
    <row r="6905" spans="1:7" ht="12.75">
      <c r="A6905" s="286" t="s">
        <v>11159</v>
      </c>
      <c r="B6905" s="286" t="s">
        <v>11160</v>
      </c>
      <c r="C6905" s="287" t="s">
        <v>11137</v>
      </c>
      <c r="D6905" s="290">
        <v>41011</v>
      </c>
      <c r="E6905" s="286" t="s">
        <v>173</v>
      </c>
      <c r="F6905" s="289">
        <v>5494.23</v>
      </c>
      <c r="G6905" s="289">
        <v>5494.23</v>
      </c>
    </row>
    <row r="6906" spans="1:7" ht="12.75">
      <c r="A6906" s="286" t="s">
        <v>11161</v>
      </c>
      <c r="B6906" s="286" t="s">
        <v>11162</v>
      </c>
      <c r="C6906" s="287" t="s">
        <v>11137</v>
      </c>
      <c r="D6906" s="290">
        <v>41011</v>
      </c>
      <c r="E6906" s="286" t="s">
        <v>173</v>
      </c>
      <c r="F6906" s="289">
        <v>5150.83</v>
      </c>
      <c r="G6906" s="289">
        <v>5150.83</v>
      </c>
    </row>
    <row r="6907" spans="1:7" ht="12.75">
      <c r="A6907" s="286" t="s">
        <v>11163</v>
      </c>
      <c r="B6907" s="286" t="s">
        <v>11164</v>
      </c>
      <c r="C6907" s="287" t="s">
        <v>11137</v>
      </c>
      <c r="D6907" s="290">
        <v>41011</v>
      </c>
      <c r="E6907" s="286" t="s">
        <v>173</v>
      </c>
      <c r="F6907" s="289">
        <v>5150.83</v>
      </c>
      <c r="G6907" s="289">
        <v>5150.83</v>
      </c>
    </row>
    <row r="6908" spans="1:7" ht="12.75">
      <c r="A6908" s="286" t="s">
        <v>11165</v>
      </c>
      <c r="B6908" s="286" t="s">
        <v>11166</v>
      </c>
      <c r="C6908" s="287" t="s">
        <v>11137</v>
      </c>
      <c r="D6908" s="290">
        <v>41011</v>
      </c>
      <c r="E6908" s="286" t="s">
        <v>173</v>
      </c>
      <c r="F6908" s="289">
        <v>5356.86</v>
      </c>
      <c r="G6908" s="289">
        <v>5356.86</v>
      </c>
    </row>
    <row r="6909" spans="1:7" ht="12.75">
      <c r="A6909" s="286" t="s">
        <v>11167</v>
      </c>
      <c r="B6909" s="286" t="s">
        <v>11168</v>
      </c>
      <c r="C6909" s="287" t="s">
        <v>11137</v>
      </c>
      <c r="D6909" s="290">
        <v>41011</v>
      </c>
      <c r="E6909" s="286" t="s">
        <v>173</v>
      </c>
      <c r="F6909" s="289">
        <v>4532.6899999999996</v>
      </c>
      <c r="G6909" s="289">
        <v>4532.6899999999996</v>
      </c>
    </row>
    <row r="6910" spans="1:7" ht="12.75">
      <c r="A6910" s="286" t="s">
        <v>11169</v>
      </c>
      <c r="B6910" s="286" t="s">
        <v>11170</v>
      </c>
      <c r="C6910" s="287" t="s">
        <v>11137</v>
      </c>
      <c r="D6910" s="290">
        <v>41011</v>
      </c>
      <c r="E6910" s="286" t="s">
        <v>173</v>
      </c>
      <c r="F6910" s="289">
        <v>3351.47</v>
      </c>
      <c r="G6910" s="289">
        <v>3351.47</v>
      </c>
    </row>
    <row r="6911" spans="1:7" ht="12.75">
      <c r="A6911" s="286" t="s">
        <v>11171</v>
      </c>
      <c r="B6911" s="286" t="s">
        <v>11172</v>
      </c>
      <c r="C6911" s="287" t="s">
        <v>11137</v>
      </c>
      <c r="D6911" s="290">
        <v>41011</v>
      </c>
      <c r="E6911" s="286" t="s">
        <v>173</v>
      </c>
      <c r="F6911" s="289">
        <v>4.2699999999999996</v>
      </c>
      <c r="G6911" s="289">
        <v>4.2699999999999996</v>
      </c>
    </row>
    <row r="6912" spans="1:7" ht="12.75">
      <c r="A6912" s="286" t="s">
        <v>10873</v>
      </c>
      <c r="B6912" s="286" t="s">
        <v>10874</v>
      </c>
      <c r="C6912" s="287" t="s">
        <v>11137</v>
      </c>
      <c r="D6912" s="290">
        <v>41011</v>
      </c>
      <c r="E6912" s="286" t="s">
        <v>173</v>
      </c>
      <c r="F6912" s="289">
        <v>6806.97</v>
      </c>
      <c r="G6912" s="289">
        <v>6806.97</v>
      </c>
    </row>
    <row r="6913" spans="1:7" ht="12.75">
      <c r="A6913" s="286" t="s">
        <v>11173</v>
      </c>
      <c r="B6913" s="286" t="s">
        <v>11174</v>
      </c>
      <c r="C6913" s="287" t="s">
        <v>11137</v>
      </c>
      <c r="D6913" s="290">
        <v>41011</v>
      </c>
      <c r="E6913" s="286" t="s">
        <v>173</v>
      </c>
      <c r="F6913" s="289">
        <v>7019.17</v>
      </c>
      <c r="G6913" s="289">
        <v>7019.17</v>
      </c>
    </row>
    <row r="6914" spans="1:7" ht="12.75">
      <c r="A6914" s="286" t="s">
        <v>11175</v>
      </c>
      <c r="B6914" s="286" t="s">
        <v>11176</v>
      </c>
      <c r="C6914" s="287" t="s">
        <v>11137</v>
      </c>
      <c r="D6914" s="290">
        <v>41011</v>
      </c>
      <c r="E6914" s="286" t="s">
        <v>173</v>
      </c>
      <c r="F6914" s="289">
        <v>4860.7700000000004</v>
      </c>
      <c r="G6914" s="289">
        <v>4860.7700000000004</v>
      </c>
    </row>
    <row r="6915" spans="1:7" ht="12.75">
      <c r="A6915" s="286" t="s">
        <v>11177</v>
      </c>
      <c r="B6915" s="286" t="s">
        <v>11178</v>
      </c>
      <c r="C6915" s="287" t="s">
        <v>11137</v>
      </c>
      <c r="D6915" s="290">
        <v>41011</v>
      </c>
      <c r="E6915" s="286" t="s">
        <v>173</v>
      </c>
      <c r="F6915" s="289">
        <v>3058.87</v>
      </c>
      <c r="G6915" s="289">
        <v>3058.87</v>
      </c>
    </row>
    <row r="6916" spans="1:7" ht="12.75">
      <c r="A6916" s="286" t="s">
        <v>11179</v>
      </c>
      <c r="B6916" s="286" t="s">
        <v>11180</v>
      </c>
      <c r="C6916" s="287" t="s">
        <v>11137</v>
      </c>
      <c r="D6916" s="290">
        <v>41011</v>
      </c>
      <c r="E6916" s="286" t="s">
        <v>173</v>
      </c>
      <c r="F6916" s="289">
        <v>4078.5</v>
      </c>
      <c r="G6916" s="289">
        <v>4078.5</v>
      </c>
    </row>
    <row r="6917" spans="1:7" ht="12.75">
      <c r="A6917" s="286" t="s">
        <v>10875</v>
      </c>
      <c r="B6917" s="286" t="s">
        <v>10876</v>
      </c>
      <c r="C6917" s="287" t="s">
        <v>11137</v>
      </c>
      <c r="D6917" s="290">
        <v>41011</v>
      </c>
      <c r="E6917" s="286" t="s">
        <v>175</v>
      </c>
      <c r="F6917" s="289">
        <v>137.62</v>
      </c>
      <c r="G6917" s="289">
        <v>137.62</v>
      </c>
    </row>
    <row r="6918" spans="1:7" ht="12.75">
      <c r="A6918" s="286" t="s">
        <v>10877</v>
      </c>
      <c r="B6918" s="286" t="s">
        <v>10878</v>
      </c>
      <c r="C6918" s="287" t="s">
        <v>11137</v>
      </c>
      <c r="D6918" s="290">
        <v>41011</v>
      </c>
      <c r="E6918" s="286" t="s">
        <v>175</v>
      </c>
      <c r="F6918" s="289">
        <v>137.62</v>
      </c>
      <c r="G6918" s="289">
        <v>137.62</v>
      </c>
    </row>
    <row r="6919" spans="1:7" ht="12.75">
      <c r="A6919" s="286" t="s">
        <v>10879</v>
      </c>
      <c r="B6919" s="286" t="s">
        <v>10880</v>
      </c>
      <c r="C6919" s="287" t="s">
        <v>11137</v>
      </c>
      <c r="D6919" s="290">
        <v>41011</v>
      </c>
      <c r="E6919" s="286" t="s">
        <v>173</v>
      </c>
      <c r="F6919" s="289">
        <v>118.89</v>
      </c>
      <c r="G6919" s="289">
        <v>118.89</v>
      </c>
    </row>
    <row r="6920" spans="1:7" ht="12.75">
      <c r="A6920" s="286" t="s">
        <v>10881</v>
      </c>
      <c r="B6920" s="286" t="s">
        <v>11181</v>
      </c>
      <c r="C6920" s="287" t="s">
        <v>11137</v>
      </c>
      <c r="D6920" s="290">
        <v>41011</v>
      </c>
      <c r="E6920" s="286" t="s">
        <v>173</v>
      </c>
      <c r="F6920" s="289">
        <v>163.02000000000001</v>
      </c>
      <c r="G6920" s="289">
        <v>163.02000000000001</v>
      </c>
    </row>
    <row r="6921" spans="1:7" ht="12.75">
      <c r="A6921" s="286" t="s">
        <v>10883</v>
      </c>
      <c r="B6921" s="286" t="s">
        <v>10884</v>
      </c>
      <c r="C6921" s="287" t="s">
        <v>11137</v>
      </c>
      <c r="D6921" s="290">
        <v>41011</v>
      </c>
      <c r="E6921" s="286" t="s">
        <v>173</v>
      </c>
      <c r="F6921" s="289">
        <v>187.93</v>
      </c>
      <c r="G6921" s="289">
        <v>187.93</v>
      </c>
    </row>
    <row r="6922" spans="1:7" ht="12.75">
      <c r="A6922" s="286" t="s">
        <v>10885</v>
      </c>
      <c r="B6922" s="286" t="s">
        <v>11182</v>
      </c>
      <c r="C6922" s="287" t="s">
        <v>11137</v>
      </c>
      <c r="D6922" s="290">
        <v>41011</v>
      </c>
      <c r="E6922" s="286" t="s">
        <v>173</v>
      </c>
      <c r="F6922" s="289">
        <v>148.79</v>
      </c>
      <c r="G6922" s="289">
        <v>148.79</v>
      </c>
    </row>
    <row r="6923" spans="1:7" ht="12.75">
      <c r="A6923" s="286" t="s">
        <v>10887</v>
      </c>
      <c r="B6923" s="286" t="s">
        <v>11183</v>
      </c>
      <c r="C6923" s="287" t="s">
        <v>11137</v>
      </c>
      <c r="D6923" s="290">
        <v>41011</v>
      </c>
      <c r="E6923" s="286" t="s">
        <v>173</v>
      </c>
      <c r="F6923" s="289">
        <v>244.9</v>
      </c>
      <c r="G6923" s="289">
        <v>244.9</v>
      </c>
    </row>
    <row r="6924" spans="1:7" ht="12.75">
      <c r="A6924" s="286" t="s">
        <v>10889</v>
      </c>
      <c r="B6924" s="286" t="s">
        <v>11184</v>
      </c>
      <c r="C6924" s="287" t="s">
        <v>11137</v>
      </c>
      <c r="D6924" s="290">
        <v>41011</v>
      </c>
      <c r="E6924" s="286" t="s">
        <v>173</v>
      </c>
      <c r="F6924" s="289">
        <v>163.02000000000001</v>
      </c>
      <c r="G6924" s="289">
        <v>163.02000000000001</v>
      </c>
    </row>
    <row r="6925" spans="1:7" ht="12.75">
      <c r="A6925" s="286" t="s">
        <v>10891</v>
      </c>
      <c r="B6925" s="286" t="s">
        <v>11185</v>
      </c>
      <c r="C6925" s="287" t="s">
        <v>11137</v>
      </c>
      <c r="D6925" s="290">
        <v>41011</v>
      </c>
      <c r="E6925" s="286" t="s">
        <v>173</v>
      </c>
      <c r="F6925" s="289">
        <v>163.02000000000001</v>
      </c>
      <c r="G6925" s="289">
        <v>163.02000000000001</v>
      </c>
    </row>
    <row r="6926" spans="1:7" ht="12.75">
      <c r="A6926" s="286" t="s">
        <v>10893</v>
      </c>
      <c r="B6926" s="286" t="s">
        <v>11186</v>
      </c>
      <c r="C6926" s="287" t="s">
        <v>11137</v>
      </c>
      <c r="D6926" s="290">
        <v>41011</v>
      </c>
      <c r="E6926" s="286" t="s">
        <v>173</v>
      </c>
      <c r="F6926" s="289">
        <v>163.02000000000001</v>
      </c>
      <c r="G6926" s="289">
        <v>163.02000000000001</v>
      </c>
    </row>
    <row r="6927" spans="1:7" ht="12.75">
      <c r="A6927" s="286" t="s">
        <v>10899</v>
      </c>
      <c r="B6927" s="286" t="s">
        <v>11187</v>
      </c>
      <c r="C6927" s="287" t="s">
        <v>11137</v>
      </c>
      <c r="D6927" s="290">
        <v>41011</v>
      </c>
      <c r="E6927" s="286" t="s">
        <v>173</v>
      </c>
      <c r="F6927" s="289">
        <v>163.02000000000001</v>
      </c>
      <c r="G6927" s="289">
        <v>163.02000000000001</v>
      </c>
    </row>
    <row r="6928" spans="1:7" ht="12.75">
      <c r="A6928" s="286" t="s">
        <v>10901</v>
      </c>
      <c r="B6928" s="286" t="s">
        <v>10902</v>
      </c>
      <c r="C6928" s="287" t="s">
        <v>11137</v>
      </c>
      <c r="D6928" s="290">
        <v>41011</v>
      </c>
      <c r="E6928" s="286" t="s">
        <v>173</v>
      </c>
      <c r="F6928" s="289">
        <v>107.49</v>
      </c>
      <c r="G6928" s="289">
        <v>107.49</v>
      </c>
    </row>
    <row r="6929" spans="1:7" ht="12.75">
      <c r="A6929" s="286" t="s">
        <v>10903</v>
      </c>
      <c r="B6929" s="286" t="s">
        <v>11188</v>
      </c>
      <c r="C6929" s="287" t="s">
        <v>11137</v>
      </c>
      <c r="D6929" s="290">
        <v>41011</v>
      </c>
      <c r="E6929" s="286" t="s">
        <v>173</v>
      </c>
      <c r="F6929" s="289">
        <v>259.12</v>
      </c>
      <c r="G6929" s="289">
        <v>259.12</v>
      </c>
    </row>
    <row r="6930" spans="1:7" ht="12.75">
      <c r="A6930" s="286" t="s">
        <v>10905</v>
      </c>
      <c r="B6930" s="286" t="s">
        <v>11189</v>
      </c>
      <c r="C6930" s="287" t="s">
        <v>11137</v>
      </c>
      <c r="D6930" s="290">
        <v>41011</v>
      </c>
      <c r="E6930" s="286" t="s">
        <v>173</v>
      </c>
      <c r="F6930" s="289">
        <v>259.12</v>
      </c>
      <c r="G6930" s="289">
        <v>259.12</v>
      </c>
    </row>
    <row r="6931" spans="1:7" ht="12.75">
      <c r="A6931" s="286" t="s">
        <v>10909</v>
      </c>
      <c r="B6931" s="286" t="s">
        <v>10910</v>
      </c>
      <c r="C6931" s="287" t="s">
        <v>11137</v>
      </c>
      <c r="D6931" s="290">
        <v>41011</v>
      </c>
      <c r="E6931" s="286" t="s">
        <v>173</v>
      </c>
      <c r="F6931" s="289">
        <v>148.07</v>
      </c>
      <c r="G6931" s="289">
        <v>148.07</v>
      </c>
    </row>
    <row r="6932" spans="1:7" ht="12.75">
      <c r="A6932" s="286" t="s">
        <v>10911</v>
      </c>
      <c r="B6932" s="286" t="s">
        <v>11190</v>
      </c>
      <c r="C6932" s="287" t="s">
        <v>11137</v>
      </c>
      <c r="D6932" s="290">
        <v>41011</v>
      </c>
      <c r="E6932" s="286" t="s">
        <v>173</v>
      </c>
      <c r="F6932" s="289">
        <v>185.09</v>
      </c>
      <c r="G6932" s="289">
        <v>185.09</v>
      </c>
    </row>
    <row r="6933" spans="1:7" ht="12.75">
      <c r="A6933" s="286" t="s">
        <v>10913</v>
      </c>
      <c r="B6933" s="286" t="s">
        <v>11191</v>
      </c>
      <c r="C6933" s="287" t="s">
        <v>11137</v>
      </c>
      <c r="D6933" s="290">
        <v>41011</v>
      </c>
      <c r="E6933" s="286" t="s">
        <v>173</v>
      </c>
      <c r="F6933" s="289">
        <v>259.12</v>
      </c>
      <c r="G6933" s="289">
        <v>259.12</v>
      </c>
    </row>
    <row r="6934" spans="1:7" ht="12.75">
      <c r="A6934" s="286" t="s">
        <v>10915</v>
      </c>
      <c r="B6934" s="286" t="s">
        <v>11192</v>
      </c>
      <c r="C6934" s="287" t="s">
        <v>11137</v>
      </c>
      <c r="D6934" s="290">
        <v>41011</v>
      </c>
      <c r="E6934" s="286" t="s">
        <v>173</v>
      </c>
      <c r="F6934" s="289">
        <v>200.75</v>
      </c>
      <c r="G6934" s="289">
        <v>200.75</v>
      </c>
    </row>
    <row r="6935" spans="1:7" ht="12.75">
      <c r="A6935" s="286" t="s">
        <v>10917</v>
      </c>
      <c r="B6935" s="286" t="s">
        <v>11193</v>
      </c>
      <c r="C6935" s="287" t="s">
        <v>11137</v>
      </c>
      <c r="D6935" s="290">
        <v>41011</v>
      </c>
      <c r="E6935" s="286" t="s">
        <v>173</v>
      </c>
      <c r="F6935" s="289">
        <v>200.75</v>
      </c>
      <c r="G6935" s="289">
        <v>200.75</v>
      </c>
    </row>
    <row r="6936" spans="1:7" ht="12.75">
      <c r="A6936" s="286" t="s">
        <v>10919</v>
      </c>
      <c r="B6936" s="286" t="s">
        <v>11194</v>
      </c>
      <c r="C6936" s="287" t="s">
        <v>11137</v>
      </c>
      <c r="D6936" s="290">
        <v>41011</v>
      </c>
      <c r="E6936" s="286" t="s">
        <v>173</v>
      </c>
      <c r="F6936" s="289">
        <v>200.75</v>
      </c>
      <c r="G6936" s="289">
        <v>200.75</v>
      </c>
    </row>
    <row r="6937" spans="1:7" ht="12.75">
      <c r="A6937" s="286" t="s">
        <v>10921</v>
      </c>
      <c r="B6937" s="286" t="s">
        <v>11195</v>
      </c>
      <c r="C6937" s="287" t="s">
        <v>11137</v>
      </c>
      <c r="D6937" s="290">
        <v>41011</v>
      </c>
      <c r="E6937" s="286" t="s">
        <v>173</v>
      </c>
      <c r="F6937" s="289">
        <v>476.96</v>
      </c>
      <c r="G6937" s="289">
        <v>476.96</v>
      </c>
    </row>
    <row r="6938" spans="1:7" ht="12.75">
      <c r="A6938" s="286" t="s">
        <v>10923</v>
      </c>
      <c r="B6938" s="286" t="s">
        <v>11196</v>
      </c>
      <c r="C6938" s="287" t="s">
        <v>11137</v>
      </c>
      <c r="D6938" s="290">
        <v>41011</v>
      </c>
      <c r="E6938" s="286" t="s">
        <v>173</v>
      </c>
      <c r="F6938" s="289">
        <v>459.87</v>
      </c>
      <c r="G6938" s="289">
        <v>459.87</v>
      </c>
    </row>
    <row r="6939" spans="1:7" ht="12.75">
      <c r="A6939" s="286" t="s">
        <v>10925</v>
      </c>
      <c r="B6939" s="286" t="s">
        <v>11197</v>
      </c>
      <c r="C6939" s="287" t="s">
        <v>11137</v>
      </c>
      <c r="D6939" s="290">
        <v>41011</v>
      </c>
      <c r="E6939" s="286" t="s">
        <v>173</v>
      </c>
      <c r="F6939" s="289">
        <v>200.75</v>
      </c>
      <c r="G6939" s="289">
        <v>200.75</v>
      </c>
    </row>
    <row r="6940" spans="1:7" ht="12.75">
      <c r="A6940" s="286" t="s">
        <v>10927</v>
      </c>
      <c r="B6940" s="286" t="s">
        <v>10928</v>
      </c>
      <c r="C6940" s="287" t="s">
        <v>11137</v>
      </c>
      <c r="D6940" s="290">
        <v>41011</v>
      </c>
      <c r="E6940" s="286" t="s">
        <v>173</v>
      </c>
      <c r="F6940" s="289">
        <v>133.84</v>
      </c>
      <c r="G6940" s="289">
        <v>133.84</v>
      </c>
    </row>
    <row r="6941" spans="1:7" ht="12.75">
      <c r="A6941" s="302" t="s">
        <v>11198</v>
      </c>
      <c r="B6941" s="302" t="s">
        <v>11199</v>
      </c>
      <c r="C6941" s="310"/>
      <c r="D6941" s="310"/>
      <c r="E6941" s="303" t="s">
        <v>173</v>
      </c>
      <c r="F6941" s="308">
        <v>1005.29</v>
      </c>
      <c r="G6941" s="308">
        <v>1005.29</v>
      </c>
    </row>
    <row r="6942" spans="1:7" ht="12.75">
      <c r="A6942" s="302" t="s">
        <v>11200</v>
      </c>
      <c r="B6942" s="302" t="s">
        <v>11201</v>
      </c>
      <c r="C6942" s="310"/>
      <c r="D6942" s="310"/>
      <c r="E6942" s="303" t="s">
        <v>173</v>
      </c>
      <c r="F6942" s="308">
        <v>2208.4899999999998</v>
      </c>
      <c r="G6942" s="308">
        <v>2208.4899999999998</v>
      </c>
    </row>
    <row r="6943" spans="1:7" ht="12.75">
      <c r="A6943" s="302" t="s">
        <v>11202</v>
      </c>
      <c r="B6943" s="302" t="s">
        <v>11203</v>
      </c>
      <c r="C6943" s="310"/>
      <c r="D6943" s="310"/>
      <c r="E6943" s="303" t="s">
        <v>173</v>
      </c>
      <c r="F6943" s="308">
        <v>3140.87</v>
      </c>
      <c r="G6943" s="308">
        <v>3140.87</v>
      </c>
    </row>
    <row r="6944" spans="1:7" ht="12.75">
      <c r="A6944" s="302" t="s">
        <v>11204</v>
      </c>
      <c r="B6944" s="302" t="s">
        <v>11205</v>
      </c>
      <c r="C6944" s="310"/>
      <c r="D6944" s="310"/>
      <c r="E6944" s="303" t="s">
        <v>173</v>
      </c>
      <c r="F6944" s="308">
        <v>1532.35</v>
      </c>
      <c r="G6944" s="308">
        <v>1532.35</v>
      </c>
    </row>
    <row r="6945" spans="1:7" ht="12.75">
      <c r="A6945" s="302" t="s">
        <v>11206</v>
      </c>
      <c r="B6945" s="302" t="s">
        <v>11207</v>
      </c>
      <c r="C6945" s="310"/>
      <c r="D6945" s="310"/>
      <c r="E6945" s="303" t="s">
        <v>175</v>
      </c>
      <c r="F6945" s="308">
        <v>26.64</v>
      </c>
      <c r="G6945" s="308">
        <v>26.64</v>
      </c>
    </row>
    <row r="6946" spans="1:7" ht="12.75">
      <c r="A6946" s="302" t="s">
        <v>11208</v>
      </c>
      <c r="B6946" s="302" t="s">
        <v>11209</v>
      </c>
      <c r="C6946" s="310"/>
      <c r="D6946" s="310"/>
      <c r="E6946" s="303" t="s">
        <v>175</v>
      </c>
      <c r="F6946" s="308">
        <v>5.56</v>
      </c>
      <c r="G6946" s="308">
        <v>5.56</v>
      </c>
    </row>
    <row r="6947" spans="1:7" ht="12.75">
      <c r="A6947" s="302" t="s">
        <v>11210</v>
      </c>
      <c r="B6947" s="302" t="s">
        <v>11211</v>
      </c>
      <c r="C6947" s="310"/>
      <c r="D6947" s="310"/>
      <c r="E6947" s="303" t="s">
        <v>173</v>
      </c>
      <c r="F6947" s="308">
        <v>286.06</v>
      </c>
      <c r="G6947" s="308">
        <v>286.06</v>
      </c>
    </row>
    <row r="6948" spans="1:7" ht="12.75">
      <c r="A6948" s="302" t="s">
        <v>11212</v>
      </c>
      <c r="B6948" s="302" t="s">
        <v>11213</v>
      </c>
      <c r="C6948" s="310"/>
      <c r="D6948" s="310"/>
      <c r="E6948" s="303" t="s">
        <v>173</v>
      </c>
      <c r="F6948" s="308">
        <v>307.31</v>
      </c>
      <c r="G6948" s="308">
        <v>307.31</v>
      </c>
    </row>
    <row r="6949" spans="1:7" ht="12.75">
      <c r="A6949" s="302" t="s">
        <v>11214</v>
      </c>
      <c r="B6949" s="302" t="s">
        <v>11215</v>
      </c>
      <c r="C6949" s="310"/>
      <c r="D6949" s="310"/>
      <c r="E6949" s="303" t="s">
        <v>173</v>
      </c>
      <c r="F6949" s="308">
        <v>609.41999999999996</v>
      </c>
      <c r="G6949" s="308">
        <v>609.41999999999996</v>
      </c>
    </row>
    <row r="6950" spans="1:7" ht="12.75">
      <c r="A6950" s="302" t="s">
        <v>11216</v>
      </c>
      <c r="B6950" s="302" t="s">
        <v>11217</v>
      </c>
      <c r="C6950" s="310"/>
      <c r="D6950" s="310"/>
      <c r="E6950" s="303" t="s">
        <v>173</v>
      </c>
      <c r="F6950" s="308">
        <v>513.19000000000005</v>
      </c>
      <c r="G6950" s="308">
        <v>513.19000000000005</v>
      </c>
    </row>
    <row r="6951" spans="1:7" ht="12.75">
      <c r="A6951" s="302" t="s">
        <v>11218</v>
      </c>
      <c r="B6951" s="302" t="s">
        <v>11219</v>
      </c>
      <c r="C6951" s="310"/>
      <c r="D6951" s="310"/>
      <c r="E6951" s="303" t="s">
        <v>173</v>
      </c>
      <c r="F6951" s="308">
        <v>690.8</v>
      </c>
      <c r="G6951" s="308">
        <v>690.8</v>
      </c>
    </row>
    <row r="6952" spans="1:7" ht="12.75">
      <c r="A6952" s="302" t="s">
        <v>11220</v>
      </c>
      <c r="B6952" s="302" t="s">
        <v>11221</v>
      </c>
      <c r="C6952" s="310"/>
      <c r="D6952" s="310"/>
      <c r="E6952" s="303" t="s">
        <v>173</v>
      </c>
      <c r="F6952" s="308">
        <v>829.99</v>
      </c>
      <c r="G6952" s="308">
        <v>829.99</v>
      </c>
    </row>
    <row r="6953" spans="1:7" ht="12.75">
      <c r="A6953" s="302" t="s">
        <v>11222</v>
      </c>
      <c r="B6953" s="302" t="s">
        <v>11223</v>
      </c>
      <c r="C6953" s="310"/>
      <c r="D6953" s="310"/>
      <c r="E6953" s="303" t="s">
        <v>173</v>
      </c>
      <c r="F6953" s="308">
        <v>17.95</v>
      </c>
      <c r="G6953" s="308">
        <v>17.95</v>
      </c>
    </row>
    <row r="6954" spans="1:7" ht="12.75">
      <c r="A6954" s="302" t="s">
        <v>11224</v>
      </c>
      <c r="B6954" s="302" t="s">
        <v>11225</v>
      </c>
      <c r="C6954" s="310"/>
      <c r="D6954" s="310"/>
      <c r="E6954" s="303" t="s">
        <v>173</v>
      </c>
      <c r="F6954" s="308">
        <v>19.98</v>
      </c>
      <c r="G6954" s="308">
        <v>19.98</v>
      </c>
    </row>
    <row r="6955" spans="1:7" ht="12.75">
      <c r="A6955" s="302" t="s">
        <v>11226</v>
      </c>
      <c r="B6955" s="302" t="s">
        <v>11227</v>
      </c>
      <c r="C6955" s="310"/>
      <c r="D6955" s="310"/>
      <c r="E6955" s="303" t="s">
        <v>173</v>
      </c>
      <c r="F6955" s="308">
        <v>3.85</v>
      </c>
      <c r="G6955" s="308">
        <v>3.85</v>
      </c>
    </row>
    <row r="6956" spans="1:7" ht="12.75">
      <c r="A6956" s="302" t="s">
        <v>11228</v>
      </c>
      <c r="B6956" s="302" t="s">
        <v>11229</v>
      </c>
      <c r="C6956" s="310"/>
      <c r="D6956" s="310"/>
      <c r="E6956" s="303" t="s">
        <v>173</v>
      </c>
      <c r="F6956" s="308">
        <v>4.2699999999999996</v>
      </c>
      <c r="G6956" s="308">
        <v>4.2699999999999996</v>
      </c>
    </row>
    <row r="6957" spans="1:7" ht="12.75">
      <c r="A6957" s="302" t="s">
        <v>11230</v>
      </c>
      <c r="B6957" s="302" t="s">
        <v>11231</v>
      </c>
      <c r="C6957" s="310"/>
      <c r="D6957" s="310"/>
      <c r="E6957" s="303" t="s">
        <v>173</v>
      </c>
      <c r="F6957" s="308">
        <v>163.94</v>
      </c>
      <c r="G6957" s="308">
        <v>163.94</v>
      </c>
    </row>
    <row r="6958" spans="1:7" ht="12.75">
      <c r="A6958" s="302" t="s">
        <v>11232</v>
      </c>
      <c r="B6958" s="302" t="s">
        <v>11233</v>
      </c>
      <c r="C6958" s="310"/>
      <c r="D6958" s="310"/>
      <c r="E6958" s="303" t="s">
        <v>173</v>
      </c>
      <c r="F6958" s="308">
        <v>166.51</v>
      </c>
      <c r="G6958" s="308">
        <v>166.51</v>
      </c>
    </row>
    <row r="6959" spans="1:7" ht="12.75">
      <c r="A6959" s="302" t="s">
        <v>11234</v>
      </c>
      <c r="B6959" s="302" t="s">
        <v>11235</v>
      </c>
      <c r="C6959" s="310"/>
      <c r="D6959" s="310"/>
      <c r="E6959" s="303" t="s">
        <v>173</v>
      </c>
      <c r="F6959" s="308">
        <v>198.1</v>
      </c>
      <c r="G6959" s="308">
        <v>198.1</v>
      </c>
    </row>
    <row r="6960" spans="1:7" ht="12.75">
      <c r="A6960" s="302" t="s">
        <v>11236</v>
      </c>
      <c r="B6960" s="302" t="s">
        <v>11237</v>
      </c>
      <c r="C6960" s="310"/>
      <c r="D6960" s="310"/>
      <c r="E6960" s="303" t="s">
        <v>173</v>
      </c>
      <c r="F6960" s="308">
        <v>150.28</v>
      </c>
      <c r="G6960" s="308">
        <v>150.28</v>
      </c>
    </row>
    <row r="6961" spans="1:7" ht="12.75">
      <c r="A6961" s="302" t="s">
        <v>11238</v>
      </c>
      <c r="B6961" s="302" t="s">
        <v>11239</v>
      </c>
      <c r="C6961" s="310"/>
      <c r="D6961" s="310"/>
      <c r="E6961" s="303" t="s">
        <v>173</v>
      </c>
      <c r="F6961" s="308">
        <v>152.41999999999999</v>
      </c>
      <c r="G6961" s="308">
        <v>152.41999999999999</v>
      </c>
    </row>
    <row r="6962" spans="1:7" ht="12.75">
      <c r="A6962" s="302" t="s">
        <v>11240</v>
      </c>
      <c r="B6962" s="302" t="s">
        <v>11241</v>
      </c>
      <c r="C6962" s="310"/>
      <c r="D6962" s="310"/>
      <c r="E6962" s="303" t="s">
        <v>173</v>
      </c>
      <c r="F6962" s="308">
        <v>152.41999999999999</v>
      </c>
      <c r="G6962" s="308">
        <v>152.41999999999999</v>
      </c>
    </row>
    <row r="6963" spans="1:7" ht="12.75">
      <c r="A6963" s="302" t="s">
        <v>11242</v>
      </c>
      <c r="B6963" s="302" t="s">
        <v>11243</v>
      </c>
      <c r="C6963" s="310"/>
      <c r="D6963" s="310"/>
      <c r="E6963" s="303" t="s">
        <v>173</v>
      </c>
      <c r="F6963" s="308">
        <v>159.68</v>
      </c>
      <c r="G6963" s="308">
        <v>159.68</v>
      </c>
    </row>
    <row r="6964" spans="1:7" ht="12.75">
      <c r="A6964" s="302" t="s">
        <v>11244</v>
      </c>
      <c r="B6964" s="302" t="s">
        <v>11245</v>
      </c>
      <c r="C6964" s="310"/>
      <c r="D6964" s="310"/>
      <c r="E6964" s="303" t="s">
        <v>173</v>
      </c>
      <c r="F6964" s="308">
        <v>296.3</v>
      </c>
      <c r="G6964" s="308">
        <v>296.3</v>
      </c>
    </row>
    <row r="6965" spans="1:7" ht="12.75">
      <c r="A6965" s="302" t="s">
        <v>11246</v>
      </c>
      <c r="B6965" s="302" t="s">
        <v>11247</v>
      </c>
      <c r="C6965" s="310"/>
      <c r="D6965" s="310"/>
      <c r="E6965" s="303" t="s">
        <v>173</v>
      </c>
      <c r="F6965" s="308">
        <v>152.41999999999999</v>
      </c>
      <c r="G6965" s="308">
        <v>152.41999999999999</v>
      </c>
    </row>
    <row r="6966" spans="1:7" ht="12.75">
      <c r="A6966" s="302" t="s">
        <v>11248</v>
      </c>
      <c r="B6966" s="302" t="s">
        <v>11249</v>
      </c>
      <c r="C6966" s="310"/>
      <c r="D6966" s="310"/>
      <c r="E6966" s="303" t="s">
        <v>173</v>
      </c>
      <c r="F6966" s="308">
        <v>169.07</v>
      </c>
      <c r="G6966" s="308">
        <v>169.07</v>
      </c>
    </row>
    <row r="6967" spans="1:7" ht="12.75">
      <c r="A6967" s="302" t="s">
        <v>11250</v>
      </c>
      <c r="B6967" s="302" t="s">
        <v>11251</v>
      </c>
      <c r="C6967" s="310"/>
      <c r="D6967" s="310"/>
      <c r="E6967" s="303" t="s">
        <v>173</v>
      </c>
      <c r="F6967" s="308">
        <v>172.48</v>
      </c>
      <c r="G6967" s="308">
        <v>172.48</v>
      </c>
    </row>
    <row r="6968" spans="1:7" ht="12.75">
      <c r="A6968" s="302" t="s">
        <v>11252</v>
      </c>
      <c r="B6968" s="302" t="s">
        <v>11253</v>
      </c>
      <c r="C6968" s="310"/>
      <c r="D6968" s="310"/>
      <c r="E6968" s="303" t="s">
        <v>173</v>
      </c>
      <c r="F6968" s="308">
        <v>204.93</v>
      </c>
      <c r="G6968" s="308">
        <v>204.93</v>
      </c>
    </row>
    <row r="6969" spans="1:7" ht="12.75">
      <c r="A6969" s="302" t="s">
        <v>11254</v>
      </c>
      <c r="B6969" s="302" t="s">
        <v>11255</v>
      </c>
      <c r="C6969" s="310"/>
      <c r="D6969" s="310"/>
      <c r="E6969" s="303" t="s">
        <v>173</v>
      </c>
      <c r="F6969" s="308">
        <v>157.97</v>
      </c>
      <c r="G6969" s="308">
        <v>157.97</v>
      </c>
    </row>
    <row r="6970" spans="1:7" ht="12.75">
      <c r="A6970" s="302" t="s">
        <v>11256</v>
      </c>
      <c r="B6970" s="302" t="s">
        <v>11257</v>
      </c>
      <c r="C6970" s="310"/>
      <c r="D6970" s="310"/>
      <c r="E6970" s="303" t="s">
        <v>173</v>
      </c>
      <c r="F6970" s="308">
        <v>160.53</v>
      </c>
      <c r="G6970" s="308">
        <v>160.53</v>
      </c>
    </row>
    <row r="6971" spans="1:7" ht="12.75">
      <c r="A6971" s="302" t="s">
        <v>11258</v>
      </c>
      <c r="B6971" s="302" t="s">
        <v>11259</v>
      </c>
      <c r="C6971" s="310"/>
      <c r="D6971" s="310"/>
      <c r="E6971" s="303" t="s">
        <v>173</v>
      </c>
      <c r="F6971" s="308">
        <v>160.53</v>
      </c>
      <c r="G6971" s="308">
        <v>160.53</v>
      </c>
    </row>
    <row r="6972" spans="1:7" ht="12.75">
      <c r="A6972" s="302" t="s">
        <v>11260</v>
      </c>
      <c r="B6972" s="302" t="s">
        <v>11261</v>
      </c>
      <c r="C6972" s="310"/>
      <c r="D6972" s="310"/>
      <c r="E6972" s="303" t="s">
        <v>173</v>
      </c>
      <c r="F6972" s="308">
        <v>165.66</v>
      </c>
      <c r="G6972" s="308">
        <v>165.66</v>
      </c>
    </row>
    <row r="6973" spans="1:7" ht="12.75">
      <c r="A6973" s="302" t="s">
        <v>11262</v>
      </c>
      <c r="B6973" s="302" t="s">
        <v>11263</v>
      </c>
      <c r="C6973" s="310"/>
      <c r="D6973" s="310"/>
      <c r="E6973" s="303" t="s">
        <v>173</v>
      </c>
      <c r="F6973" s="308">
        <v>310.81</v>
      </c>
      <c r="G6973" s="308">
        <v>310.81</v>
      </c>
    </row>
    <row r="6974" spans="1:7" ht="12.75">
      <c r="A6974" s="302" t="s">
        <v>11264</v>
      </c>
      <c r="B6974" s="302" t="s">
        <v>11265</v>
      </c>
      <c r="C6974" s="310"/>
      <c r="D6974" s="310"/>
      <c r="E6974" s="303" t="s">
        <v>173</v>
      </c>
      <c r="F6974" s="308">
        <v>157.97</v>
      </c>
      <c r="G6974" s="308">
        <v>157.97</v>
      </c>
    </row>
    <row r="6975" spans="1:7" ht="12.75">
      <c r="A6975" s="302" t="s">
        <v>11266</v>
      </c>
      <c r="B6975" s="302" t="s">
        <v>11267</v>
      </c>
      <c r="C6975" s="310"/>
      <c r="D6975" s="310"/>
      <c r="E6975" s="303" t="s">
        <v>173</v>
      </c>
      <c r="F6975" s="308">
        <v>3.85</v>
      </c>
      <c r="G6975" s="308">
        <v>3.85</v>
      </c>
    </row>
    <row r="6976" spans="1:7" ht="12.75">
      <c r="A6976" s="302" t="s">
        <v>11268</v>
      </c>
      <c r="B6976" s="302" t="s">
        <v>11269</v>
      </c>
      <c r="C6976" s="310"/>
      <c r="D6976" s="310"/>
      <c r="E6976" s="303" t="s">
        <v>173</v>
      </c>
      <c r="F6976" s="308">
        <v>5.98</v>
      </c>
      <c r="G6976" s="308">
        <v>5.98</v>
      </c>
    </row>
    <row r="6977" spans="1:7" ht="12.75">
      <c r="A6977" s="302" t="s">
        <v>11270</v>
      </c>
      <c r="B6977" s="302" t="s">
        <v>11271</v>
      </c>
      <c r="C6977" s="310"/>
      <c r="D6977" s="310"/>
      <c r="E6977" s="303" t="s">
        <v>173</v>
      </c>
      <c r="F6977" s="308">
        <v>1.55</v>
      </c>
      <c r="G6977" s="308">
        <v>1.55</v>
      </c>
    </row>
    <row r="6978" spans="1:7" ht="12.75">
      <c r="A6978" s="302" t="s">
        <v>11272</v>
      </c>
      <c r="B6978" s="302" t="s">
        <v>11273</v>
      </c>
      <c r="C6978" s="310"/>
      <c r="D6978" s="310"/>
      <c r="E6978" s="303" t="s">
        <v>173</v>
      </c>
      <c r="F6978" s="308">
        <v>43.91</v>
      </c>
      <c r="G6978" s="308">
        <v>43.91</v>
      </c>
    </row>
    <row r="6979" spans="1:7" ht="12.75">
      <c r="A6979" s="302" t="s">
        <v>11274</v>
      </c>
      <c r="B6979" s="302" t="s">
        <v>11275</v>
      </c>
      <c r="C6979" s="310"/>
      <c r="D6979" s="310"/>
      <c r="E6979" s="303" t="s">
        <v>173</v>
      </c>
      <c r="F6979" s="308">
        <v>147.55000000000001</v>
      </c>
      <c r="G6979" s="308">
        <v>147.55000000000001</v>
      </c>
    </row>
    <row r="6980" spans="1:7" ht="12.75">
      <c r="A6980" s="302" t="s">
        <v>11276</v>
      </c>
      <c r="B6980" s="302" t="s">
        <v>11277</v>
      </c>
      <c r="C6980" s="310"/>
      <c r="D6980" s="310"/>
      <c r="E6980" s="303" t="s">
        <v>173</v>
      </c>
      <c r="F6980" s="308">
        <v>149.86000000000001</v>
      </c>
      <c r="G6980" s="308">
        <v>149.86000000000001</v>
      </c>
    </row>
    <row r="6981" spans="1:7" ht="12.75">
      <c r="A6981" s="302" t="s">
        <v>11278</v>
      </c>
      <c r="B6981" s="302" t="s">
        <v>11279</v>
      </c>
      <c r="C6981" s="310"/>
      <c r="D6981" s="310"/>
      <c r="E6981" s="303" t="s">
        <v>173</v>
      </c>
      <c r="F6981" s="308">
        <v>1203.22</v>
      </c>
      <c r="G6981" s="308">
        <v>1203.22</v>
      </c>
    </row>
    <row r="6982" spans="1:7" ht="12.75">
      <c r="A6982" s="302" t="s">
        <v>11280</v>
      </c>
      <c r="B6982" s="302" t="s">
        <v>11281</v>
      </c>
      <c r="C6982" s="310"/>
      <c r="D6982" s="310"/>
      <c r="E6982" s="303" t="s">
        <v>173</v>
      </c>
      <c r="F6982" s="308">
        <v>510.46</v>
      </c>
      <c r="G6982" s="308">
        <v>510.46</v>
      </c>
    </row>
    <row r="6983" spans="1:7" ht="12.75">
      <c r="A6983" s="302" t="s">
        <v>11282</v>
      </c>
      <c r="B6983" s="302" t="s">
        <v>11283</v>
      </c>
      <c r="C6983" s="310"/>
      <c r="D6983" s="310"/>
      <c r="E6983" s="303" t="s">
        <v>173</v>
      </c>
      <c r="F6983" s="308">
        <v>17.07</v>
      </c>
      <c r="G6983" s="308">
        <v>17.07</v>
      </c>
    </row>
    <row r="6984" spans="1:7" ht="12.75">
      <c r="A6984" s="302" t="s">
        <v>11284</v>
      </c>
      <c r="B6984" s="302" t="s">
        <v>11285</v>
      </c>
      <c r="C6984" s="310"/>
      <c r="D6984" s="310"/>
      <c r="E6984" s="303" t="s">
        <v>173</v>
      </c>
      <c r="F6984" s="308">
        <v>17.07</v>
      </c>
      <c r="G6984" s="308">
        <v>17.07</v>
      </c>
    </row>
    <row r="6985" spans="1:7" ht="12.75">
      <c r="A6985" s="302" t="s">
        <v>11286</v>
      </c>
      <c r="B6985" s="302" t="s">
        <v>11287</v>
      </c>
      <c r="C6985" s="310"/>
      <c r="D6985" s="310"/>
      <c r="E6985" s="303" t="s">
        <v>173</v>
      </c>
      <c r="F6985" s="308">
        <v>1744.93</v>
      </c>
      <c r="G6985" s="308">
        <v>1744.93</v>
      </c>
    </row>
    <row r="6986" spans="1:7" ht="12.75">
      <c r="A6986" s="302" t="s">
        <v>11288</v>
      </c>
      <c r="B6986" s="302" t="s">
        <v>11289</v>
      </c>
      <c r="C6986" s="310"/>
      <c r="D6986" s="310"/>
      <c r="E6986" s="303" t="s">
        <v>173</v>
      </c>
      <c r="F6986" s="308">
        <v>1901.18</v>
      </c>
      <c r="G6986" s="308">
        <v>1901.18</v>
      </c>
    </row>
    <row r="6987" spans="1:7" ht="12.75">
      <c r="A6987" s="302" t="s">
        <v>11290</v>
      </c>
      <c r="B6987" s="302" t="s">
        <v>11291</v>
      </c>
      <c r="C6987" s="310"/>
      <c r="D6987" s="310"/>
      <c r="E6987" s="303" t="s">
        <v>173</v>
      </c>
      <c r="F6987" s="308">
        <v>1041.75</v>
      </c>
      <c r="G6987" s="308">
        <v>1041.75</v>
      </c>
    </row>
    <row r="6988" spans="1:7" ht="12.75">
      <c r="A6988" s="302" t="s">
        <v>11292</v>
      </c>
      <c r="B6988" s="302" t="s">
        <v>11293</v>
      </c>
      <c r="C6988" s="310"/>
      <c r="D6988" s="310"/>
      <c r="E6988" s="303" t="s">
        <v>173</v>
      </c>
      <c r="F6988" s="308">
        <v>1135.5</v>
      </c>
      <c r="G6988" s="308">
        <v>1135.5</v>
      </c>
    </row>
    <row r="6989" spans="1:7" ht="12.75">
      <c r="A6989" s="302" t="s">
        <v>11294</v>
      </c>
      <c r="B6989" s="302" t="s">
        <v>11295</v>
      </c>
      <c r="C6989" s="310"/>
      <c r="D6989" s="310"/>
      <c r="E6989" s="303" t="s">
        <v>173</v>
      </c>
      <c r="F6989" s="308">
        <v>1296.97</v>
      </c>
      <c r="G6989" s="308">
        <v>1296.97</v>
      </c>
    </row>
    <row r="6990" spans="1:7" ht="12.75">
      <c r="A6990" s="302" t="s">
        <v>11296</v>
      </c>
      <c r="B6990" s="302" t="s">
        <v>11297</v>
      </c>
      <c r="C6990" s="310"/>
      <c r="D6990" s="310"/>
      <c r="E6990" s="303" t="s">
        <v>173</v>
      </c>
      <c r="F6990" s="308">
        <v>1401.16</v>
      </c>
      <c r="G6990" s="308">
        <v>1401.16</v>
      </c>
    </row>
    <row r="6991" spans="1:7" ht="12.75">
      <c r="A6991" s="302" t="s">
        <v>11298</v>
      </c>
      <c r="B6991" s="302" t="s">
        <v>11299</v>
      </c>
      <c r="C6991" s="310"/>
      <c r="D6991" s="310"/>
      <c r="E6991" s="303" t="s">
        <v>173</v>
      </c>
      <c r="F6991" s="308">
        <v>614.63</v>
      </c>
      <c r="G6991" s="308">
        <v>614.63</v>
      </c>
    </row>
    <row r="6992" spans="1:7" ht="12.75">
      <c r="A6992" s="302" t="s">
        <v>11300</v>
      </c>
      <c r="B6992" s="302" t="s">
        <v>11301</v>
      </c>
      <c r="C6992" s="310"/>
      <c r="D6992" s="310"/>
      <c r="E6992" s="303" t="s">
        <v>173</v>
      </c>
      <c r="F6992" s="308">
        <v>700.57</v>
      </c>
      <c r="G6992" s="308">
        <v>700.57</v>
      </c>
    </row>
    <row r="6993" spans="1:7" ht="12.75">
      <c r="A6993" s="302" t="s">
        <v>11302</v>
      </c>
      <c r="B6993" s="302" t="s">
        <v>11303</v>
      </c>
      <c r="C6993" s="310"/>
      <c r="D6993" s="310"/>
      <c r="E6993" s="303" t="s">
        <v>173</v>
      </c>
      <c r="F6993" s="308">
        <v>4.1100000000000003</v>
      </c>
      <c r="G6993" s="308">
        <v>4.1100000000000003</v>
      </c>
    </row>
    <row r="6994" spans="1:7" ht="12.75">
      <c r="A6994" s="302" t="s">
        <v>11304</v>
      </c>
      <c r="B6994" s="302" t="s">
        <v>11305</v>
      </c>
      <c r="C6994" s="310"/>
      <c r="D6994" s="310"/>
      <c r="E6994" s="303" t="s">
        <v>173</v>
      </c>
      <c r="F6994" s="308">
        <v>24.67</v>
      </c>
      <c r="G6994" s="308">
        <v>24.67</v>
      </c>
    </row>
    <row r="6995" spans="1:7" ht="12.75">
      <c r="A6995" s="302" t="s">
        <v>11306</v>
      </c>
      <c r="B6995" s="302" t="s">
        <v>11307</v>
      </c>
      <c r="C6995" s="310"/>
      <c r="D6995" s="310"/>
      <c r="E6995" s="303" t="s">
        <v>173</v>
      </c>
      <c r="F6995" s="308">
        <v>17.940000000000001</v>
      </c>
      <c r="G6995" s="308">
        <v>17.940000000000001</v>
      </c>
    </row>
    <row r="6996" spans="1:7" ht="12.75">
      <c r="A6996" s="302" t="s">
        <v>11308</v>
      </c>
      <c r="B6996" s="302" t="s">
        <v>11309</v>
      </c>
      <c r="C6996" s="310"/>
      <c r="D6996" s="310"/>
      <c r="E6996" s="303" t="s">
        <v>173</v>
      </c>
      <c r="F6996" s="308">
        <v>5.12</v>
      </c>
      <c r="G6996" s="308">
        <v>5.12</v>
      </c>
    </row>
    <row r="6997" spans="1:7" ht="12.75">
      <c r="A6997" s="302" t="s">
        <v>11310</v>
      </c>
      <c r="B6997" s="302" t="s">
        <v>11311</v>
      </c>
      <c r="C6997" s="310"/>
      <c r="D6997" s="310"/>
      <c r="E6997" s="303" t="s">
        <v>173</v>
      </c>
      <c r="F6997" s="308">
        <v>6.49</v>
      </c>
      <c r="G6997" s="308">
        <v>6.49</v>
      </c>
    </row>
    <row r="6998" spans="1:7" ht="12.75">
      <c r="A6998" s="302" t="s">
        <v>11312</v>
      </c>
      <c r="B6998" s="302" t="s">
        <v>11313</v>
      </c>
      <c r="C6998" s="310"/>
      <c r="D6998" s="310"/>
      <c r="E6998" s="303" t="s">
        <v>173</v>
      </c>
      <c r="F6998" s="308">
        <v>461.1</v>
      </c>
      <c r="G6998" s="308">
        <v>461.1</v>
      </c>
    </row>
    <row r="6999" spans="1:7" ht="12.75">
      <c r="A6999" s="302" t="s">
        <v>11314</v>
      </c>
      <c r="B6999" s="302" t="s">
        <v>11315</v>
      </c>
      <c r="C6999" s="310"/>
      <c r="D6999" s="310"/>
      <c r="E6999" s="303" t="s">
        <v>173</v>
      </c>
      <c r="F6999" s="308">
        <v>2263.1999999999998</v>
      </c>
      <c r="G6999" s="308">
        <v>2263.1999999999998</v>
      </c>
    </row>
    <row r="7000" spans="1:7" ht="12.75">
      <c r="A7000" s="302" t="s">
        <v>11316</v>
      </c>
      <c r="B7000" s="302" t="s">
        <v>11317</v>
      </c>
      <c r="C7000" s="310"/>
      <c r="D7000" s="310"/>
      <c r="E7000" s="303" t="s">
        <v>173</v>
      </c>
      <c r="F7000" s="308">
        <v>2359.5500000000002</v>
      </c>
      <c r="G7000" s="308">
        <v>2359.5500000000002</v>
      </c>
    </row>
    <row r="7001" spans="1:7" ht="12.75">
      <c r="A7001" s="302" t="s">
        <v>11318</v>
      </c>
      <c r="B7001" s="302" t="s">
        <v>11319</v>
      </c>
      <c r="C7001" s="310"/>
      <c r="D7001" s="310"/>
      <c r="E7001" s="303" t="s">
        <v>173</v>
      </c>
      <c r="F7001" s="308">
        <v>1503.49</v>
      </c>
      <c r="G7001" s="308">
        <v>1503.49</v>
      </c>
    </row>
    <row r="7002" spans="1:7" ht="12.75">
      <c r="A7002" s="302" t="s">
        <v>11320</v>
      </c>
      <c r="B7002" s="302" t="s">
        <v>11321</v>
      </c>
      <c r="C7002" s="310"/>
      <c r="D7002" s="310"/>
      <c r="E7002" s="303" t="s">
        <v>173</v>
      </c>
      <c r="F7002" s="308">
        <v>17.07</v>
      </c>
      <c r="G7002" s="308">
        <v>17.07</v>
      </c>
    </row>
    <row r="7003" spans="1:7" ht="12.75">
      <c r="A7003" s="302" t="s">
        <v>11322</v>
      </c>
      <c r="B7003" s="302" t="s">
        <v>11323</v>
      </c>
      <c r="C7003" s="310"/>
      <c r="D7003" s="310"/>
      <c r="E7003" s="303" t="s">
        <v>173</v>
      </c>
      <c r="F7003" s="308">
        <v>17.07</v>
      </c>
      <c r="G7003" s="308">
        <v>17.07</v>
      </c>
    </row>
    <row r="7004" spans="1:7" ht="12.75">
      <c r="A7004" s="302" t="s">
        <v>11324</v>
      </c>
      <c r="B7004" s="302" t="s">
        <v>11325</v>
      </c>
      <c r="C7004" s="310"/>
      <c r="D7004" s="310"/>
      <c r="E7004" s="303" t="s">
        <v>173</v>
      </c>
      <c r="F7004" s="308">
        <v>1.96</v>
      </c>
      <c r="G7004" s="308">
        <v>1.96</v>
      </c>
    </row>
    <row r="7005" spans="1:7" ht="12.75">
      <c r="A7005" s="302" t="s">
        <v>11326</v>
      </c>
      <c r="B7005" s="302" t="s">
        <v>11327</v>
      </c>
      <c r="C7005" s="310"/>
      <c r="D7005" s="310"/>
      <c r="E7005" s="303" t="s">
        <v>173</v>
      </c>
      <c r="F7005" s="308">
        <v>38.42</v>
      </c>
      <c r="G7005" s="308">
        <v>38.42</v>
      </c>
    </row>
    <row r="7006" spans="1:7" ht="12.75">
      <c r="A7006" s="302" t="s">
        <v>11328</v>
      </c>
      <c r="B7006" s="302" t="s">
        <v>11329</v>
      </c>
      <c r="C7006" s="310"/>
      <c r="D7006" s="310"/>
      <c r="E7006" s="303" t="s">
        <v>173</v>
      </c>
      <c r="F7006" s="308">
        <v>17.760000000000002</v>
      </c>
      <c r="G7006" s="308">
        <v>17.760000000000002</v>
      </c>
    </row>
    <row r="7007" spans="1:7" ht="12.75">
      <c r="A7007" s="302" t="s">
        <v>11330</v>
      </c>
      <c r="B7007" s="302" t="s">
        <v>11331</v>
      </c>
      <c r="C7007" s="310"/>
      <c r="D7007" s="310"/>
      <c r="E7007" s="303" t="s">
        <v>173</v>
      </c>
      <c r="F7007" s="308">
        <v>17.07</v>
      </c>
      <c r="G7007" s="308">
        <v>17.07</v>
      </c>
    </row>
    <row r="7008" spans="1:7" ht="12.75">
      <c r="A7008" s="302" t="s">
        <v>11332</v>
      </c>
      <c r="B7008" s="302" t="s">
        <v>11333</v>
      </c>
      <c r="C7008" s="310"/>
      <c r="D7008" s="310"/>
      <c r="E7008" s="303" t="s">
        <v>173</v>
      </c>
      <c r="F7008" s="308">
        <v>17.07</v>
      </c>
      <c r="G7008" s="308">
        <v>17.07</v>
      </c>
    </row>
    <row r="7009" spans="1:7" ht="12.75">
      <c r="A7009" s="302" t="s">
        <v>11334</v>
      </c>
      <c r="B7009" s="302" t="s">
        <v>11335</v>
      </c>
      <c r="C7009" s="310"/>
      <c r="D7009" s="310"/>
      <c r="E7009" s="303" t="s">
        <v>173</v>
      </c>
      <c r="F7009" s="308">
        <v>1.29</v>
      </c>
      <c r="G7009" s="308">
        <v>1.29</v>
      </c>
    </row>
    <row r="7010" spans="1:7" ht="12.75">
      <c r="A7010" s="302" t="s">
        <v>11336</v>
      </c>
      <c r="B7010" s="302" t="s">
        <v>11337</v>
      </c>
      <c r="C7010" s="310"/>
      <c r="D7010" s="310"/>
      <c r="E7010" s="303" t="s">
        <v>173</v>
      </c>
      <c r="F7010" s="308">
        <v>38.42</v>
      </c>
      <c r="G7010" s="308">
        <v>38.42</v>
      </c>
    </row>
    <row r="7011" spans="1:7" ht="12.75">
      <c r="A7011" s="302" t="s">
        <v>11338</v>
      </c>
      <c r="B7011" s="302" t="s">
        <v>11339</v>
      </c>
      <c r="C7011" s="310"/>
      <c r="D7011" s="310"/>
      <c r="E7011" s="303" t="s">
        <v>173</v>
      </c>
      <c r="F7011" s="308">
        <v>20.5</v>
      </c>
      <c r="G7011" s="308">
        <v>20.5</v>
      </c>
    </row>
    <row r="7012" spans="1:7" ht="12.75">
      <c r="A7012" s="302" t="s">
        <v>11340</v>
      </c>
      <c r="B7012" s="302" t="s">
        <v>11341</v>
      </c>
      <c r="C7012" s="310"/>
      <c r="D7012" s="310"/>
      <c r="E7012" s="303" t="s">
        <v>173</v>
      </c>
      <c r="F7012" s="308">
        <v>7390.46</v>
      </c>
      <c r="G7012" s="308">
        <v>7390.46</v>
      </c>
    </row>
    <row r="7013" spans="1:7" ht="12.75">
      <c r="A7013" s="302" t="s">
        <v>11342</v>
      </c>
      <c r="B7013" s="302" t="s">
        <v>11343</v>
      </c>
      <c r="C7013" s="310"/>
      <c r="D7013" s="310"/>
      <c r="E7013" s="303" t="s">
        <v>173</v>
      </c>
      <c r="F7013" s="308">
        <v>2143.2600000000002</v>
      </c>
      <c r="G7013" s="308">
        <v>2143.2600000000002</v>
      </c>
    </row>
    <row r="7014" spans="1:7" ht="12.75">
      <c r="A7014" s="302" t="s">
        <v>11344</v>
      </c>
      <c r="B7014" s="302" t="s">
        <v>11345</v>
      </c>
      <c r="C7014" s="310"/>
      <c r="D7014" s="310"/>
      <c r="E7014" s="303" t="s">
        <v>173</v>
      </c>
      <c r="F7014" s="308">
        <v>1803.43</v>
      </c>
      <c r="G7014" s="308">
        <v>1803.43</v>
      </c>
    </row>
    <row r="7015" spans="1:7" ht="12.75">
      <c r="A7015" s="302" t="s">
        <v>11346</v>
      </c>
      <c r="B7015" s="302" t="s">
        <v>11347</v>
      </c>
      <c r="C7015" s="310"/>
      <c r="D7015" s="310"/>
      <c r="E7015" s="303" t="s">
        <v>173</v>
      </c>
      <c r="F7015" s="308">
        <v>642.13</v>
      </c>
      <c r="G7015" s="308">
        <v>642.13</v>
      </c>
    </row>
    <row r="7016" spans="1:7" ht="12.75">
      <c r="A7016" s="302" t="s">
        <v>11348</v>
      </c>
      <c r="B7016" s="302" t="s">
        <v>11349</v>
      </c>
      <c r="C7016" s="310"/>
      <c r="D7016" s="310"/>
      <c r="E7016" s="303" t="s">
        <v>173</v>
      </c>
      <c r="F7016" s="308">
        <v>1793.16</v>
      </c>
      <c r="G7016" s="308">
        <v>1793.16</v>
      </c>
    </row>
    <row r="7017" spans="1:7" ht="12.75">
      <c r="A7017" s="302" t="s">
        <v>11350</v>
      </c>
      <c r="B7017" s="302" t="s">
        <v>11351</v>
      </c>
      <c r="C7017" s="310"/>
      <c r="D7017" s="310"/>
      <c r="E7017" s="303" t="s">
        <v>173</v>
      </c>
      <c r="F7017" s="308">
        <v>1272.3</v>
      </c>
      <c r="G7017" s="308">
        <v>1272.3</v>
      </c>
    </row>
    <row r="7018" spans="1:7" ht="12.75">
      <c r="A7018" s="302" t="s">
        <v>11352</v>
      </c>
      <c r="B7018" s="302" t="s">
        <v>11353</v>
      </c>
      <c r="C7018" s="310"/>
      <c r="D7018" s="310"/>
      <c r="E7018" s="303" t="s">
        <v>173</v>
      </c>
      <c r="F7018" s="308">
        <v>204.93</v>
      </c>
      <c r="G7018" s="308">
        <v>204.93</v>
      </c>
    </row>
    <row r="7019" spans="1:7" ht="12.75">
      <c r="A7019" s="302" t="s">
        <v>11354</v>
      </c>
      <c r="B7019" s="302" t="s">
        <v>11355</v>
      </c>
      <c r="C7019" s="310"/>
      <c r="D7019" s="310"/>
      <c r="E7019" s="303" t="s">
        <v>173</v>
      </c>
      <c r="F7019" s="308">
        <v>1720.97</v>
      </c>
      <c r="G7019" s="308">
        <v>1720.97</v>
      </c>
    </row>
    <row r="7020" spans="1:7" ht="12.75">
      <c r="A7020" s="302" t="s">
        <v>11356</v>
      </c>
      <c r="B7020" s="302" t="s">
        <v>11357</v>
      </c>
      <c r="C7020" s="310"/>
      <c r="D7020" s="310"/>
      <c r="E7020" s="303" t="s">
        <v>173</v>
      </c>
      <c r="F7020" s="308">
        <v>3125.23</v>
      </c>
      <c r="G7020" s="308">
        <v>3125.23</v>
      </c>
    </row>
    <row r="7021" spans="1:7" ht="12.75">
      <c r="A7021" s="302" t="s">
        <v>11358</v>
      </c>
      <c r="B7021" s="302" t="s">
        <v>11359</v>
      </c>
      <c r="C7021" s="310"/>
      <c r="D7021" s="310"/>
      <c r="E7021" s="303" t="s">
        <v>173</v>
      </c>
      <c r="F7021" s="308">
        <v>3224.21</v>
      </c>
      <c r="G7021" s="308">
        <v>3224.21</v>
      </c>
    </row>
    <row r="7022" spans="1:7" ht="12.75">
      <c r="A7022" s="302" t="s">
        <v>11360</v>
      </c>
      <c r="B7022" s="302" t="s">
        <v>11361</v>
      </c>
      <c r="C7022" s="310"/>
      <c r="D7022" s="310"/>
      <c r="E7022" s="303" t="s">
        <v>173</v>
      </c>
      <c r="F7022" s="308">
        <v>2450.39</v>
      </c>
      <c r="G7022" s="308">
        <v>2450.39</v>
      </c>
    </row>
    <row r="7023" spans="1:7" ht="12.75">
      <c r="A7023" s="302" t="s">
        <v>11362</v>
      </c>
      <c r="B7023" s="302" t="s">
        <v>11363</v>
      </c>
      <c r="C7023" s="310"/>
      <c r="D7023" s="310"/>
      <c r="E7023" s="303" t="s">
        <v>173</v>
      </c>
      <c r="F7023" s="308">
        <v>4672.2299999999996</v>
      </c>
      <c r="G7023" s="308">
        <v>4672.2299999999996</v>
      </c>
    </row>
    <row r="7024" spans="1:7" ht="12.75">
      <c r="A7024" s="302" t="s">
        <v>11364</v>
      </c>
      <c r="B7024" s="302" t="s">
        <v>11365</v>
      </c>
      <c r="C7024" s="310"/>
      <c r="D7024" s="310"/>
      <c r="E7024" s="303" t="s">
        <v>173</v>
      </c>
      <c r="F7024" s="308">
        <v>1468.86</v>
      </c>
      <c r="G7024" s="308">
        <v>1468.86</v>
      </c>
    </row>
    <row r="7025" spans="1:7" ht="12.75">
      <c r="A7025" s="302" t="s">
        <v>11366</v>
      </c>
      <c r="B7025" s="302" t="s">
        <v>11367</v>
      </c>
      <c r="C7025" s="310"/>
      <c r="D7025" s="310"/>
      <c r="E7025" s="303" t="s">
        <v>173</v>
      </c>
      <c r="F7025" s="308">
        <v>251.89</v>
      </c>
      <c r="G7025" s="308">
        <v>251.89</v>
      </c>
    </row>
    <row r="7026" spans="1:7" ht="12.75">
      <c r="A7026" s="302" t="s">
        <v>11368</v>
      </c>
      <c r="B7026" s="302" t="s">
        <v>11369</v>
      </c>
      <c r="C7026" s="310"/>
      <c r="D7026" s="310"/>
      <c r="E7026" s="303" t="s">
        <v>173</v>
      </c>
      <c r="F7026" s="308">
        <v>124.68</v>
      </c>
      <c r="G7026" s="308">
        <v>124.68</v>
      </c>
    </row>
    <row r="7027" spans="1:7" ht="12.75">
      <c r="A7027" s="302" t="s">
        <v>11370</v>
      </c>
      <c r="B7027" s="302" t="s">
        <v>11371</v>
      </c>
      <c r="C7027" s="310"/>
      <c r="D7027" s="310"/>
      <c r="E7027" s="303" t="s">
        <v>173</v>
      </c>
      <c r="F7027" s="308">
        <v>51.66</v>
      </c>
      <c r="G7027" s="308">
        <v>51.66</v>
      </c>
    </row>
    <row r="7028" spans="1:7" ht="12.75">
      <c r="A7028" s="302" t="s">
        <v>11372</v>
      </c>
      <c r="B7028" s="302" t="s">
        <v>11373</v>
      </c>
      <c r="C7028" s="310"/>
      <c r="D7028" s="310"/>
      <c r="E7028" s="303" t="s">
        <v>173</v>
      </c>
      <c r="F7028" s="308">
        <v>67.45</v>
      </c>
      <c r="G7028" s="308">
        <v>67.45</v>
      </c>
    </row>
    <row r="7029" spans="1:7" ht="12.75">
      <c r="A7029" s="302" t="s">
        <v>11374</v>
      </c>
      <c r="B7029" s="302" t="s">
        <v>11375</v>
      </c>
      <c r="C7029" s="310"/>
      <c r="D7029" s="310"/>
      <c r="E7029" s="303" t="s">
        <v>173</v>
      </c>
      <c r="F7029" s="308">
        <v>4.7</v>
      </c>
      <c r="G7029" s="308">
        <v>4.7</v>
      </c>
    </row>
    <row r="7030" spans="1:7" ht="12.75">
      <c r="A7030" s="302" t="s">
        <v>11376</v>
      </c>
      <c r="B7030" s="302" t="s">
        <v>11377</v>
      </c>
      <c r="C7030" s="310"/>
      <c r="D7030" s="310"/>
      <c r="E7030" s="303" t="s">
        <v>173</v>
      </c>
      <c r="F7030" s="308">
        <v>2.14</v>
      </c>
      <c r="G7030" s="308">
        <v>2.14</v>
      </c>
    </row>
    <row r="7031" spans="1:7" ht="12.75">
      <c r="A7031" s="302" t="s">
        <v>11378</v>
      </c>
      <c r="B7031" s="302" t="s">
        <v>11379</v>
      </c>
      <c r="C7031" s="310"/>
      <c r="D7031" s="310"/>
      <c r="E7031" s="303" t="s">
        <v>173</v>
      </c>
      <c r="F7031" s="308">
        <v>24.77</v>
      </c>
      <c r="G7031" s="308">
        <v>24.77</v>
      </c>
    </row>
    <row r="7032" spans="1:7" ht="12.75">
      <c r="A7032" s="302" t="s">
        <v>11380</v>
      </c>
      <c r="B7032" s="302" t="s">
        <v>11381</v>
      </c>
      <c r="C7032" s="310"/>
      <c r="D7032" s="310"/>
      <c r="E7032" s="303" t="s">
        <v>173</v>
      </c>
      <c r="F7032" s="308">
        <v>2.56</v>
      </c>
      <c r="G7032" s="308">
        <v>2.56</v>
      </c>
    </row>
    <row r="7033" spans="1:7" ht="12.75">
      <c r="A7033" s="302" t="s">
        <v>11382</v>
      </c>
      <c r="B7033" s="302" t="s">
        <v>11383</v>
      </c>
      <c r="C7033" s="310"/>
      <c r="D7033" s="310"/>
      <c r="E7033" s="303" t="s">
        <v>173</v>
      </c>
      <c r="F7033" s="308">
        <v>9.65</v>
      </c>
      <c r="G7033" s="308">
        <v>9.65</v>
      </c>
    </row>
    <row r="7034" spans="1:7" ht="12.75">
      <c r="A7034" s="302" t="s">
        <v>11384</v>
      </c>
      <c r="B7034" s="302" t="s">
        <v>11385</v>
      </c>
      <c r="C7034" s="310"/>
      <c r="D7034" s="310"/>
      <c r="E7034" s="303" t="s">
        <v>173</v>
      </c>
      <c r="F7034" s="308">
        <v>28.6</v>
      </c>
      <c r="G7034" s="308">
        <v>28.6</v>
      </c>
    </row>
    <row r="7035" spans="1:7" ht="12.75">
      <c r="A7035" s="302" t="s">
        <v>11386</v>
      </c>
      <c r="B7035" s="302" t="s">
        <v>11387</v>
      </c>
      <c r="C7035" s="310"/>
      <c r="D7035" s="310"/>
      <c r="E7035" s="303" t="s">
        <v>175</v>
      </c>
      <c r="F7035" s="308">
        <v>23.21</v>
      </c>
      <c r="G7035" s="308">
        <v>23.21</v>
      </c>
    </row>
    <row r="7036" spans="1:7" ht="12.75">
      <c r="A7036" s="302" t="s">
        <v>11388</v>
      </c>
      <c r="B7036" s="302" t="s">
        <v>11389</v>
      </c>
      <c r="C7036" s="310"/>
      <c r="D7036" s="310"/>
      <c r="E7036" s="303" t="s">
        <v>175</v>
      </c>
      <c r="F7036" s="308">
        <v>23.21</v>
      </c>
      <c r="G7036" s="308">
        <v>23.21</v>
      </c>
    </row>
    <row r="7037" spans="1:7" ht="12.75">
      <c r="A7037" s="302" t="s">
        <v>11390</v>
      </c>
      <c r="B7037" s="302" t="s">
        <v>11391</v>
      </c>
      <c r="C7037" s="310"/>
      <c r="D7037" s="310"/>
      <c r="E7037" s="303" t="s">
        <v>173</v>
      </c>
      <c r="F7037" s="308">
        <v>2541.86</v>
      </c>
      <c r="G7037" s="308">
        <v>2541.86</v>
      </c>
    </row>
    <row r="7038" spans="1:7" ht="12.75">
      <c r="A7038" s="302" t="s">
        <v>11392</v>
      </c>
      <c r="B7038" s="302" t="s">
        <v>11393</v>
      </c>
      <c r="C7038" s="310"/>
      <c r="D7038" s="310"/>
      <c r="E7038" s="303" t="s">
        <v>173</v>
      </c>
      <c r="F7038" s="308">
        <v>5672.31</v>
      </c>
      <c r="G7038" s="308">
        <v>5672.31</v>
      </c>
    </row>
    <row r="7039" spans="1:7" ht="12.75">
      <c r="A7039" s="302" t="s">
        <v>11394</v>
      </c>
      <c r="B7039" s="302" t="s">
        <v>11395</v>
      </c>
      <c r="C7039" s="310"/>
      <c r="D7039" s="310"/>
      <c r="E7039" s="303" t="s">
        <v>173</v>
      </c>
      <c r="F7039" s="308">
        <v>755.7</v>
      </c>
      <c r="G7039" s="308">
        <v>755.7</v>
      </c>
    </row>
    <row r="7040" spans="1:7" ht="12.75">
      <c r="A7040" s="302" t="s">
        <v>11396</v>
      </c>
      <c r="B7040" s="302" t="s">
        <v>11397</v>
      </c>
      <c r="C7040" s="310"/>
      <c r="D7040" s="310"/>
      <c r="E7040" s="303" t="s">
        <v>173</v>
      </c>
      <c r="F7040" s="308">
        <v>118.15</v>
      </c>
      <c r="G7040" s="308">
        <v>118.15</v>
      </c>
    </row>
    <row r="7041" spans="1:7" ht="12.75">
      <c r="A7041" s="302" t="s">
        <v>11398</v>
      </c>
      <c r="B7041" s="302" t="s">
        <v>11399</v>
      </c>
      <c r="C7041" s="310"/>
      <c r="D7041" s="310"/>
      <c r="E7041" s="303" t="s">
        <v>173</v>
      </c>
      <c r="F7041" s="308">
        <v>93.5</v>
      </c>
      <c r="G7041" s="308">
        <v>93.5</v>
      </c>
    </row>
    <row r="7042" spans="1:7" ht="12.75">
      <c r="A7042" s="302" t="s">
        <v>11400</v>
      </c>
      <c r="B7042" s="302" t="s">
        <v>11401</v>
      </c>
      <c r="C7042" s="310"/>
      <c r="D7042" s="310"/>
      <c r="E7042" s="303" t="s">
        <v>173</v>
      </c>
      <c r="F7042" s="308">
        <v>479.2</v>
      </c>
      <c r="G7042" s="308">
        <v>479.2</v>
      </c>
    </row>
    <row r="7043" spans="1:7" ht="12.75">
      <c r="A7043" s="302" t="s">
        <v>11402</v>
      </c>
      <c r="B7043" s="302" t="s">
        <v>11403</v>
      </c>
      <c r="C7043" s="310"/>
      <c r="D7043" s="310"/>
      <c r="E7043" s="303" t="s">
        <v>173</v>
      </c>
      <c r="F7043" s="308">
        <v>490.66</v>
      </c>
      <c r="G7043" s="308">
        <v>490.66</v>
      </c>
    </row>
    <row r="7044" spans="1:7">
      <c r="G7044" s="259"/>
    </row>
    <row r="7045" spans="1:7">
      <c r="G7045" s="259"/>
    </row>
    <row r="7046" spans="1:7">
      <c r="G7046" s="259"/>
    </row>
    <row r="7047" spans="1:7">
      <c r="G7047" s="259"/>
    </row>
    <row r="7048" spans="1:7">
      <c r="G7048" s="259"/>
    </row>
    <row r="7049" spans="1:7">
      <c r="G7049" s="259"/>
    </row>
    <row r="7050" spans="1:7">
      <c r="G7050" s="259"/>
    </row>
    <row r="7051" spans="1:7">
      <c r="G7051" s="259"/>
    </row>
    <row r="7052" spans="1:7">
      <c r="G7052" s="259"/>
    </row>
    <row r="7053" spans="1:7">
      <c r="G7053" s="259"/>
    </row>
    <row r="7054" spans="1:7">
      <c r="G7054" s="259"/>
    </row>
    <row r="7055" spans="1:7">
      <c r="G7055" s="259"/>
    </row>
    <row r="7056" spans="1:7">
      <c r="G7056" s="259"/>
    </row>
    <row r="7057" spans="7:7">
      <c r="G7057" s="259"/>
    </row>
    <row r="7058" spans="7:7">
      <c r="G7058" s="259"/>
    </row>
    <row r="7059" spans="7:7">
      <c r="G7059" s="259"/>
    </row>
    <row r="7060" spans="7:7">
      <c r="G7060" s="259"/>
    </row>
    <row r="7061" spans="7:7">
      <c r="G7061" s="259"/>
    </row>
    <row r="7062" spans="7:7">
      <c r="G7062" s="259"/>
    </row>
    <row r="7063" spans="7:7">
      <c r="G7063" s="259"/>
    </row>
    <row r="7064" spans="7:7">
      <c r="G7064" s="259"/>
    </row>
    <row r="7065" spans="7:7">
      <c r="G7065" s="259"/>
    </row>
    <row r="7066" spans="7:7">
      <c r="G7066" s="259"/>
    </row>
    <row r="7067" spans="7:7">
      <c r="G7067" s="259"/>
    </row>
    <row r="7068" spans="7:7">
      <c r="G7068" s="259"/>
    </row>
    <row r="7069" spans="7:7">
      <c r="G7069" s="259"/>
    </row>
    <row r="7070" spans="7:7">
      <c r="G7070" s="259"/>
    </row>
    <row r="7071" spans="7:7">
      <c r="G7071" s="259"/>
    </row>
    <row r="7072" spans="7:7">
      <c r="G7072" s="259"/>
    </row>
    <row r="7073" spans="7:7">
      <c r="G7073" s="259"/>
    </row>
    <row r="7074" spans="7:7">
      <c r="G7074" s="259"/>
    </row>
    <row r="7075" spans="7:7">
      <c r="G7075" s="259"/>
    </row>
    <row r="7076" spans="7:7">
      <c r="G7076" s="259"/>
    </row>
    <row r="7077" spans="7:7">
      <c r="G7077" s="259"/>
    </row>
    <row r="7078" spans="7:7">
      <c r="G7078" s="259"/>
    </row>
    <row r="7079" spans="7:7">
      <c r="G7079" s="259"/>
    </row>
    <row r="7080" spans="7:7">
      <c r="G7080" s="259"/>
    </row>
    <row r="7081" spans="7:7">
      <c r="G7081" s="259"/>
    </row>
    <row r="7082" spans="7:7">
      <c r="G7082" s="259"/>
    </row>
    <row r="7083" spans="7:7">
      <c r="G7083" s="259"/>
    </row>
    <row r="7084" spans="7:7">
      <c r="G7084" s="259"/>
    </row>
    <row r="7085" spans="7:7">
      <c r="G7085" s="259"/>
    </row>
    <row r="7086" spans="7:7">
      <c r="G7086" s="259"/>
    </row>
    <row r="7087" spans="7:7">
      <c r="G7087" s="259"/>
    </row>
    <row r="7088" spans="7:7">
      <c r="G7088" s="259"/>
    </row>
    <row r="7089" spans="7:7">
      <c r="G7089" s="259"/>
    </row>
    <row r="7090" spans="7:7">
      <c r="G7090" s="259"/>
    </row>
    <row r="7091" spans="7:7">
      <c r="G7091" s="259"/>
    </row>
    <row r="7092" spans="7:7">
      <c r="G7092" s="259"/>
    </row>
    <row r="7093" spans="7:7">
      <c r="G7093" s="259"/>
    </row>
    <row r="7094" spans="7:7">
      <c r="G7094" s="259"/>
    </row>
    <row r="7095" spans="7:7">
      <c r="G7095" s="259"/>
    </row>
    <row r="7096" spans="7:7">
      <c r="G7096" s="259"/>
    </row>
    <row r="7097" spans="7:7">
      <c r="G7097" s="259"/>
    </row>
    <row r="7098" spans="7:7">
      <c r="G7098" s="259"/>
    </row>
    <row r="7099" spans="7:7">
      <c r="G7099" s="259"/>
    </row>
    <row r="7100" spans="7:7">
      <c r="G7100" s="259"/>
    </row>
    <row r="7101" spans="7:7">
      <c r="G7101" s="259"/>
    </row>
    <row r="7102" spans="7:7">
      <c r="G7102" s="259"/>
    </row>
    <row r="7103" spans="7:7">
      <c r="G7103" s="259"/>
    </row>
    <row r="7104" spans="7:7">
      <c r="G7104" s="259"/>
    </row>
    <row r="7105" spans="7:7">
      <c r="G7105" s="259"/>
    </row>
    <row r="7106" spans="7:7">
      <c r="G7106" s="259"/>
    </row>
    <row r="7107" spans="7:7">
      <c r="G7107" s="259"/>
    </row>
    <row r="7108" spans="7:7">
      <c r="G7108" s="259"/>
    </row>
    <row r="7109" spans="7:7">
      <c r="G7109" s="259"/>
    </row>
    <row r="7110" spans="7:7">
      <c r="G7110" s="259"/>
    </row>
    <row r="7111" spans="7:7">
      <c r="G7111" s="259"/>
    </row>
    <row r="7112" spans="7:7">
      <c r="G7112" s="259"/>
    </row>
    <row r="7113" spans="7:7">
      <c r="G7113" s="259"/>
    </row>
    <row r="7114" spans="7:7">
      <c r="G7114" s="259"/>
    </row>
    <row r="7115" spans="7:7">
      <c r="G7115" s="259"/>
    </row>
    <row r="7116" spans="7:7">
      <c r="G7116" s="259"/>
    </row>
    <row r="7117" spans="7:7">
      <c r="G7117" s="259"/>
    </row>
    <row r="7118" spans="7:7">
      <c r="G7118" s="259"/>
    </row>
    <row r="7119" spans="7:7">
      <c r="G7119" s="259"/>
    </row>
    <row r="7120" spans="7:7">
      <c r="G7120" s="259"/>
    </row>
    <row r="7121" spans="7:7">
      <c r="G7121" s="259"/>
    </row>
    <row r="7122" spans="7:7">
      <c r="G7122" s="259"/>
    </row>
    <row r="7123" spans="7:7">
      <c r="G7123" s="259"/>
    </row>
    <row r="7124" spans="7:7">
      <c r="G7124" s="259"/>
    </row>
    <row r="7125" spans="7:7">
      <c r="G7125" s="259"/>
    </row>
    <row r="7126" spans="7:7">
      <c r="G7126" s="259"/>
    </row>
    <row r="7127" spans="7:7">
      <c r="G7127" s="259"/>
    </row>
    <row r="7128" spans="7:7">
      <c r="G7128" s="259"/>
    </row>
    <row r="7129" spans="7:7">
      <c r="G7129" s="259"/>
    </row>
    <row r="7130" spans="7:7">
      <c r="G7130" s="259"/>
    </row>
    <row r="7131" spans="7:7">
      <c r="G7131" s="259"/>
    </row>
    <row r="7132" spans="7:7">
      <c r="G7132" s="259"/>
    </row>
    <row r="7133" spans="7:7">
      <c r="G7133" s="259"/>
    </row>
    <row r="7134" spans="7:7">
      <c r="G7134" s="259"/>
    </row>
    <row r="7135" spans="7:7">
      <c r="G7135" s="259"/>
    </row>
    <row r="7136" spans="7:7">
      <c r="G7136" s="259"/>
    </row>
    <row r="7137" spans="7:7">
      <c r="G7137" s="259"/>
    </row>
    <row r="7138" spans="7:7">
      <c r="G7138" s="259"/>
    </row>
    <row r="7139" spans="7:7">
      <c r="G7139" s="259"/>
    </row>
    <row r="7140" spans="7:7">
      <c r="G7140" s="259"/>
    </row>
    <row r="7141" spans="7:7">
      <c r="G7141" s="259"/>
    </row>
    <row r="7142" spans="7:7">
      <c r="G7142" s="259"/>
    </row>
    <row r="7143" spans="7:7">
      <c r="G7143" s="259"/>
    </row>
    <row r="7144" spans="7:7">
      <c r="G7144" s="259"/>
    </row>
    <row r="7145" spans="7:7">
      <c r="G7145" s="259"/>
    </row>
    <row r="7146" spans="7:7">
      <c r="G7146" s="259"/>
    </row>
    <row r="7147" spans="7:7">
      <c r="G7147" s="259"/>
    </row>
    <row r="7148" spans="7:7">
      <c r="G7148" s="259"/>
    </row>
    <row r="7149" spans="7:7">
      <c r="G7149" s="259"/>
    </row>
    <row r="7150" spans="7:7">
      <c r="G7150" s="259"/>
    </row>
    <row r="7151" spans="7:7">
      <c r="G7151" s="259"/>
    </row>
    <row r="7152" spans="7:7">
      <c r="G7152" s="259"/>
    </row>
    <row r="7153" spans="7:7">
      <c r="G7153" s="259"/>
    </row>
    <row r="7154" spans="7:7">
      <c r="G7154" s="259"/>
    </row>
    <row r="7155" spans="7:7">
      <c r="G7155" s="259"/>
    </row>
    <row r="7156" spans="7:7">
      <c r="G7156" s="259"/>
    </row>
    <row r="7157" spans="7:7">
      <c r="G7157" s="259"/>
    </row>
    <row r="7158" spans="7:7">
      <c r="G7158" s="259"/>
    </row>
    <row r="7159" spans="7:7">
      <c r="G7159" s="259"/>
    </row>
    <row r="7160" spans="7:7">
      <c r="G7160" s="259"/>
    </row>
    <row r="7161" spans="7:7">
      <c r="G7161" s="259"/>
    </row>
    <row r="7162" spans="7:7">
      <c r="G7162" s="259"/>
    </row>
    <row r="7163" spans="7:7">
      <c r="G7163" s="259"/>
    </row>
    <row r="7164" spans="7:7">
      <c r="G7164" s="259"/>
    </row>
    <row r="7165" spans="7:7">
      <c r="G7165" s="259"/>
    </row>
    <row r="7166" spans="7:7">
      <c r="G7166" s="259"/>
    </row>
    <row r="7167" spans="7:7">
      <c r="G7167" s="259"/>
    </row>
    <row r="7168" spans="7:7">
      <c r="G7168" s="259"/>
    </row>
    <row r="7169" spans="7:7">
      <c r="G7169" s="259"/>
    </row>
    <row r="7170" spans="7:7">
      <c r="G7170" s="259"/>
    </row>
    <row r="7171" spans="7:7">
      <c r="G7171" s="259"/>
    </row>
    <row r="7172" spans="7:7">
      <c r="G7172" s="259"/>
    </row>
    <row r="7173" spans="7:7">
      <c r="G7173" s="259"/>
    </row>
    <row r="7174" spans="7:7">
      <c r="G7174" s="259"/>
    </row>
    <row r="7175" spans="7:7">
      <c r="G7175" s="259"/>
    </row>
    <row r="7176" spans="7:7">
      <c r="G7176" s="259"/>
    </row>
    <row r="7177" spans="7:7">
      <c r="G7177" s="259"/>
    </row>
    <row r="7178" spans="7:7">
      <c r="G7178" s="259"/>
    </row>
    <row r="7179" spans="7:7">
      <c r="G7179" s="259"/>
    </row>
    <row r="7180" spans="7:7">
      <c r="G7180" s="259"/>
    </row>
    <row r="7181" spans="7:7">
      <c r="G7181" s="259"/>
    </row>
    <row r="7182" spans="7:7">
      <c r="G7182" s="259"/>
    </row>
    <row r="7183" spans="7:7">
      <c r="G7183" s="259"/>
    </row>
    <row r="7184" spans="7:7">
      <c r="G7184" s="259"/>
    </row>
    <row r="7185" spans="7:7">
      <c r="G7185" s="259"/>
    </row>
    <row r="7186" spans="7:7">
      <c r="G7186" s="259"/>
    </row>
    <row r="7187" spans="7:7">
      <c r="G7187" s="259"/>
    </row>
    <row r="7188" spans="7:7">
      <c r="G7188" s="259"/>
    </row>
    <row r="7189" spans="7:7">
      <c r="G7189" s="259"/>
    </row>
    <row r="7190" spans="7:7">
      <c r="G7190" s="259"/>
    </row>
    <row r="7191" spans="7:7">
      <c r="G7191" s="259"/>
    </row>
    <row r="7192" spans="7:7">
      <c r="G7192" s="259"/>
    </row>
    <row r="7193" spans="7:7">
      <c r="G7193" s="259"/>
    </row>
    <row r="7194" spans="7:7">
      <c r="G7194" s="259"/>
    </row>
    <row r="7195" spans="7:7">
      <c r="G7195" s="259"/>
    </row>
    <row r="7196" spans="7:7">
      <c r="G7196" s="259"/>
    </row>
    <row r="7197" spans="7:7">
      <c r="G7197" s="259"/>
    </row>
    <row r="7198" spans="7:7">
      <c r="G7198" s="259"/>
    </row>
    <row r="7199" spans="7:7">
      <c r="G7199" s="259"/>
    </row>
    <row r="7200" spans="7:7">
      <c r="G7200" s="259"/>
    </row>
    <row r="7201" spans="7:7">
      <c r="G7201" s="259"/>
    </row>
    <row r="7202" spans="7:7">
      <c r="G7202" s="259"/>
    </row>
    <row r="7203" spans="7:7">
      <c r="G7203" s="259"/>
    </row>
    <row r="7204" spans="7:7">
      <c r="G7204" s="259"/>
    </row>
    <row r="7205" spans="7:7">
      <c r="G7205" s="259"/>
    </row>
    <row r="7206" spans="7:7">
      <c r="G7206" s="259"/>
    </row>
    <row r="7207" spans="7:7">
      <c r="G7207" s="259"/>
    </row>
    <row r="7208" spans="7:7">
      <c r="G7208" s="259"/>
    </row>
    <row r="7209" spans="7:7">
      <c r="G7209" s="259"/>
    </row>
    <row r="7210" spans="7:7">
      <c r="G7210" s="259"/>
    </row>
    <row r="7211" spans="7:7">
      <c r="G7211" s="259"/>
    </row>
    <row r="7212" spans="7:7">
      <c r="G7212" s="259"/>
    </row>
    <row r="7213" spans="7:7">
      <c r="G7213" s="259"/>
    </row>
    <row r="7214" spans="7:7">
      <c r="G7214" s="259"/>
    </row>
    <row r="7215" spans="7:7">
      <c r="G7215" s="259"/>
    </row>
    <row r="7216" spans="7:7">
      <c r="G7216" s="259"/>
    </row>
    <row r="7217" spans="7:7">
      <c r="G7217" s="259"/>
    </row>
    <row r="7218" spans="7:7">
      <c r="G7218" s="259"/>
    </row>
    <row r="7219" spans="7:7">
      <c r="G7219" s="259"/>
    </row>
    <row r="7220" spans="7:7">
      <c r="G7220" s="259"/>
    </row>
    <row r="7221" spans="7:7">
      <c r="G7221" s="259"/>
    </row>
    <row r="7222" spans="7:7">
      <c r="G7222" s="259"/>
    </row>
    <row r="7223" spans="7:7">
      <c r="G7223" s="259"/>
    </row>
    <row r="7224" spans="7:7">
      <c r="G7224" s="259"/>
    </row>
    <row r="7225" spans="7:7">
      <c r="G7225" s="259"/>
    </row>
    <row r="7226" spans="7:7">
      <c r="G7226" s="259"/>
    </row>
    <row r="7227" spans="7:7">
      <c r="G7227" s="259"/>
    </row>
    <row r="7228" spans="7:7">
      <c r="G7228" s="259"/>
    </row>
    <row r="7229" spans="7:7">
      <c r="G7229" s="259"/>
    </row>
    <row r="7230" spans="7:7">
      <c r="G7230" s="259"/>
    </row>
    <row r="7231" spans="7:7">
      <c r="G7231" s="259"/>
    </row>
    <row r="7232" spans="7:7">
      <c r="G7232" s="259"/>
    </row>
    <row r="7233" spans="7:7">
      <c r="G7233" s="259"/>
    </row>
    <row r="7234" spans="7:7">
      <c r="G7234" s="259"/>
    </row>
    <row r="7235" spans="7:7">
      <c r="G7235" s="259"/>
    </row>
    <row r="7236" spans="7:7">
      <c r="G7236" s="259"/>
    </row>
    <row r="7237" spans="7:7">
      <c r="G7237" s="259"/>
    </row>
    <row r="7238" spans="7:7">
      <c r="G7238" s="259"/>
    </row>
    <row r="7239" spans="7:7">
      <c r="G7239" s="259"/>
    </row>
    <row r="7240" spans="7:7">
      <c r="G7240" s="259"/>
    </row>
    <row r="7241" spans="7:7">
      <c r="G7241" s="259"/>
    </row>
    <row r="7242" spans="7:7">
      <c r="G7242" s="259"/>
    </row>
    <row r="7243" spans="7:7">
      <c r="G7243" s="259"/>
    </row>
    <row r="7244" spans="7:7">
      <c r="G7244" s="259"/>
    </row>
    <row r="7245" spans="7:7">
      <c r="G7245" s="259"/>
    </row>
    <row r="7246" spans="7:7">
      <c r="G7246" s="259"/>
    </row>
    <row r="7247" spans="7:7">
      <c r="G7247" s="259"/>
    </row>
    <row r="7248" spans="7:7">
      <c r="G7248" s="259"/>
    </row>
    <row r="7249" spans="7:7">
      <c r="G7249" s="259"/>
    </row>
    <row r="7250" spans="7:7">
      <c r="G7250" s="259"/>
    </row>
    <row r="7251" spans="7:7">
      <c r="G7251" s="259"/>
    </row>
    <row r="7252" spans="7:7">
      <c r="G7252" s="259"/>
    </row>
    <row r="7253" spans="7:7">
      <c r="G7253" s="259"/>
    </row>
    <row r="7254" spans="7:7">
      <c r="G7254" s="259"/>
    </row>
    <row r="7255" spans="7:7">
      <c r="G7255" s="259"/>
    </row>
    <row r="7256" spans="7:7">
      <c r="G7256" s="259"/>
    </row>
    <row r="7257" spans="7:7">
      <c r="G7257" s="259"/>
    </row>
    <row r="7258" spans="7:7">
      <c r="G7258" s="259"/>
    </row>
    <row r="7259" spans="7:7">
      <c r="G7259" s="259"/>
    </row>
    <row r="7260" spans="7:7">
      <c r="G7260" s="259"/>
    </row>
    <row r="7261" spans="7:7">
      <c r="G7261" s="259"/>
    </row>
    <row r="7262" spans="7:7">
      <c r="G7262" s="259"/>
    </row>
    <row r="7263" spans="7:7">
      <c r="G7263" s="259"/>
    </row>
    <row r="7264" spans="7:7">
      <c r="G7264" s="259"/>
    </row>
    <row r="7265" spans="7:7">
      <c r="G7265" s="259"/>
    </row>
    <row r="7266" spans="7:7">
      <c r="G7266" s="259"/>
    </row>
    <row r="7267" spans="7:7">
      <c r="G7267" s="259"/>
    </row>
    <row r="7268" spans="7:7">
      <c r="G7268" s="259"/>
    </row>
    <row r="7269" spans="7:7">
      <c r="G7269" s="259"/>
    </row>
    <row r="7270" spans="7:7">
      <c r="G7270" s="259"/>
    </row>
    <row r="7271" spans="7:7">
      <c r="G7271" s="259"/>
    </row>
    <row r="7272" spans="7:7">
      <c r="G7272" s="259"/>
    </row>
    <row r="7273" spans="7:7">
      <c r="G7273" s="259"/>
    </row>
    <row r="7274" spans="7:7">
      <c r="G7274" s="259"/>
    </row>
    <row r="7275" spans="7:7">
      <c r="G7275" s="259"/>
    </row>
    <row r="7276" spans="7:7">
      <c r="G7276" s="259"/>
    </row>
    <row r="7277" spans="7:7">
      <c r="G7277" s="259"/>
    </row>
    <row r="7278" spans="7:7">
      <c r="G7278" s="259"/>
    </row>
    <row r="7279" spans="7:7">
      <c r="G7279" s="259"/>
    </row>
    <row r="7280" spans="7:7">
      <c r="G7280" s="259"/>
    </row>
    <row r="7281" spans="7:7">
      <c r="G7281" s="259"/>
    </row>
    <row r="7282" spans="7:7">
      <c r="G7282" s="259"/>
    </row>
    <row r="7283" spans="7:7">
      <c r="G7283" s="259"/>
    </row>
    <row r="7284" spans="7:7">
      <c r="G7284" s="259"/>
    </row>
    <row r="7285" spans="7:7">
      <c r="G7285" s="259"/>
    </row>
    <row r="7286" spans="7:7">
      <c r="G7286" s="259"/>
    </row>
    <row r="7287" spans="7:7">
      <c r="G7287" s="259"/>
    </row>
    <row r="7288" spans="7:7">
      <c r="G7288" s="259"/>
    </row>
    <row r="7289" spans="7:7">
      <c r="G7289" s="259"/>
    </row>
    <row r="7290" spans="7:7">
      <c r="G7290" s="259"/>
    </row>
    <row r="7291" spans="7:7">
      <c r="G7291" s="259"/>
    </row>
    <row r="7292" spans="7:7">
      <c r="G7292" s="259"/>
    </row>
    <row r="7293" spans="7:7">
      <c r="G7293" s="259"/>
    </row>
    <row r="7294" spans="7:7">
      <c r="G7294" s="259"/>
    </row>
    <row r="7295" spans="7:7">
      <c r="G7295" s="259"/>
    </row>
    <row r="7296" spans="7:7">
      <c r="G7296" s="259"/>
    </row>
    <row r="7297" spans="7:7">
      <c r="G7297" s="259"/>
    </row>
    <row r="7298" spans="7:7">
      <c r="G7298" s="259"/>
    </row>
    <row r="7299" spans="7:7">
      <c r="G7299" s="259"/>
    </row>
    <row r="7300" spans="7:7">
      <c r="G7300" s="259"/>
    </row>
    <row r="7301" spans="7:7">
      <c r="G7301" s="259"/>
    </row>
    <row r="7302" spans="7:7">
      <c r="G7302" s="259"/>
    </row>
    <row r="7303" spans="7:7">
      <c r="G7303" s="259"/>
    </row>
    <row r="7304" spans="7:7">
      <c r="G7304" s="259"/>
    </row>
    <row r="7305" spans="7:7">
      <c r="G7305" s="259"/>
    </row>
    <row r="7306" spans="7:7">
      <c r="G7306" s="259"/>
    </row>
    <row r="7307" spans="7:7">
      <c r="G7307" s="259"/>
    </row>
    <row r="7308" spans="7:7">
      <c r="G7308" s="259"/>
    </row>
    <row r="7309" spans="7:7">
      <c r="G7309" s="259"/>
    </row>
    <row r="7310" spans="7:7">
      <c r="G7310" s="259"/>
    </row>
    <row r="7311" spans="7:7">
      <c r="G7311" s="259"/>
    </row>
    <row r="7312" spans="7:7">
      <c r="G7312" s="259"/>
    </row>
    <row r="7313" spans="7:7">
      <c r="G7313" s="259"/>
    </row>
    <row r="7314" spans="7:7">
      <c r="G7314" s="259"/>
    </row>
    <row r="7315" spans="7:7">
      <c r="G7315" s="259"/>
    </row>
    <row r="7316" spans="7:7">
      <c r="G7316" s="259"/>
    </row>
    <row r="7317" spans="7:7">
      <c r="G7317" s="259"/>
    </row>
    <row r="7318" spans="7:7">
      <c r="G7318" s="259"/>
    </row>
    <row r="7319" spans="7:7">
      <c r="G7319" s="259"/>
    </row>
    <row r="7320" spans="7:7">
      <c r="G7320" s="259"/>
    </row>
    <row r="7321" spans="7:7">
      <c r="G7321" s="259"/>
    </row>
    <row r="7322" spans="7:7">
      <c r="G7322" s="259"/>
    </row>
    <row r="7323" spans="7:7">
      <c r="G7323" s="259"/>
    </row>
    <row r="7324" spans="7:7">
      <c r="G7324" s="259"/>
    </row>
    <row r="7325" spans="7:7">
      <c r="G7325" s="259"/>
    </row>
    <row r="7326" spans="7:7">
      <c r="G7326" s="259"/>
    </row>
    <row r="7327" spans="7:7">
      <c r="G7327" s="259"/>
    </row>
    <row r="7328" spans="7:7">
      <c r="G7328" s="259"/>
    </row>
    <row r="7329" spans="7:7">
      <c r="G7329" s="259"/>
    </row>
    <row r="7330" spans="7:7">
      <c r="G7330" s="259"/>
    </row>
    <row r="7331" spans="7:7">
      <c r="G7331" s="259"/>
    </row>
    <row r="7332" spans="7:7">
      <c r="G7332" s="259"/>
    </row>
    <row r="7333" spans="7:7">
      <c r="G7333" s="259"/>
    </row>
    <row r="7334" spans="7:7">
      <c r="G7334" s="259"/>
    </row>
    <row r="7335" spans="7:7">
      <c r="G7335" s="259"/>
    </row>
    <row r="7336" spans="7:7">
      <c r="G7336" s="259"/>
    </row>
    <row r="7337" spans="7:7">
      <c r="G7337" s="259"/>
    </row>
    <row r="7338" spans="7:7">
      <c r="G7338" s="259"/>
    </row>
    <row r="7339" spans="7:7">
      <c r="G7339" s="259"/>
    </row>
    <row r="7340" spans="7:7">
      <c r="G7340" s="259"/>
    </row>
    <row r="7341" spans="7:7">
      <c r="G7341" s="259"/>
    </row>
    <row r="7342" spans="7:7">
      <c r="G7342" s="259"/>
    </row>
    <row r="7343" spans="7:7">
      <c r="G7343" s="259"/>
    </row>
    <row r="7344" spans="7:7">
      <c r="G7344" s="259"/>
    </row>
    <row r="7345" spans="7:7">
      <c r="G7345" s="259"/>
    </row>
    <row r="7346" spans="7:7">
      <c r="G7346" s="259"/>
    </row>
    <row r="7347" spans="7:7">
      <c r="G7347" s="259"/>
    </row>
    <row r="7348" spans="7:7">
      <c r="G7348" s="259"/>
    </row>
    <row r="7349" spans="7:7">
      <c r="G7349" s="259"/>
    </row>
    <row r="7350" spans="7:7">
      <c r="G7350" s="259"/>
    </row>
    <row r="7351" spans="7:7">
      <c r="G7351" s="259"/>
    </row>
    <row r="7352" spans="7:7">
      <c r="G7352" s="259"/>
    </row>
    <row r="7353" spans="7:7">
      <c r="G7353" s="259"/>
    </row>
    <row r="7354" spans="7:7">
      <c r="G7354" s="259"/>
    </row>
    <row r="7355" spans="7:7">
      <c r="G7355" s="259"/>
    </row>
    <row r="7356" spans="7:7">
      <c r="G7356" s="259"/>
    </row>
    <row r="7357" spans="7:7">
      <c r="G7357" s="259"/>
    </row>
    <row r="7358" spans="7:7">
      <c r="G7358" s="259"/>
    </row>
    <row r="7359" spans="7:7">
      <c r="G7359" s="259"/>
    </row>
    <row r="7360" spans="7:7">
      <c r="G7360" s="259"/>
    </row>
    <row r="7361" spans="7:7">
      <c r="G7361" s="259"/>
    </row>
    <row r="7362" spans="7:7">
      <c r="G7362" s="259"/>
    </row>
    <row r="7363" spans="7:7">
      <c r="G7363" s="259"/>
    </row>
    <row r="7364" spans="7:7">
      <c r="G7364" s="259"/>
    </row>
    <row r="7365" spans="7:7">
      <c r="G7365" s="259"/>
    </row>
    <row r="7366" spans="7:7">
      <c r="G7366" s="259"/>
    </row>
    <row r="7367" spans="7:7">
      <c r="G7367" s="259"/>
    </row>
    <row r="7368" spans="7:7">
      <c r="G7368" s="259"/>
    </row>
    <row r="7369" spans="7:7">
      <c r="G7369" s="259"/>
    </row>
    <row r="7370" spans="7:7">
      <c r="G7370" s="259"/>
    </row>
    <row r="7371" spans="7:7">
      <c r="G7371" s="259"/>
    </row>
    <row r="7372" spans="7:7">
      <c r="G7372" s="259"/>
    </row>
    <row r="7373" spans="7:7">
      <c r="G7373" s="259"/>
    </row>
    <row r="7374" spans="7:7">
      <c r="G7374" s="259"/>
    </row>
    <row r="7375" spans="7:7">
      <c r="G7375" s="259"/>
    </row>
    <row r="7376" spans="7:7">
      <c r="G7376" s="259"/>
    </row>
    <row r="7377" spans="7:7">
      <c r="G7377" s="259"/>
    </row>
    <row r="7378" spans="7:7">
      <c r="G7378" s="259"/>
    </row>
    <row r="7379" spans="7:7">
      <c r="G7379" s="259"/>
    </row>
    <row r="7380" spans="7:7">
      <c r="G7380" s="259"/>
    </row>
    <row r="7381" spans="7:7">
      <c r="G7381" s="259"/>
    </row>
    <row r="7382" spans="7:7">
      <c r="G7382" s="259"/>
    </row>
    <row r="7383" spans="7:7">
      <c r="G7383" s="259"/>
    </row>
    <row r="7384" spans="7:7">
      <c r="G7384" s="259"/>
    </row>
    <row r="7385" spans="7:7">
      <c r="G7385" s="259"/>
    </row>
    <row r="7386" spans="7:7">
      <c r="G7386" s="259"/>
    </row>
    <row r="7387" spans="7:7">
      <c r="G7387" s="259"/>
    </row>
    <row r="7388" spans="7:7">
      <c r="G7388" s="259"/>
    </row>
    <row r="7389" spans="7:7">
      <c r="G7389" s="259"/>
    </row>
    <row r="7390" spans="7:7">
      <c r="G7390" s="259"/>
    </row>
    <row r="7391" spans="7:7">
      <c r="G7391" s="259"/>
    </row>
    <row r="7392" spans="7:7">
      <c r="G7392" s="259"/>
    </row>
    <row r="7393" spans="7:7">
      <c r="G7393" s="259"/>
    </row>
    <row r="7394" spans="7:7">
      <c r="G7394" s="259"/>
    </row>
    <row r="7395" spans="7:7">
      <c r="G7395" s="259"/>
    </row>
    <row r="7396" spans="7:7">
      <c r="G7396" s="259"/>
    </row>
    <row r="7397" spans="7:7">
      <c r="G7397" s="259"/>
    </row>
    <row r="7398" spans="7:7">
      <c r="G7398" s="259"/>
    </row>
    <row r="7399" spans="7:7">
      <c r="G7399" s="259"/>
    </row>
    <row r="7400" spans="7:7">
      <c r="G7400" s="259"/>
    </row>
    <row r="7401" spans="7:7">
      <c r="G7401" s="259"/>
    </row>
    <row r="7402" spans="7:7">
      <c r="G7402" s="259"/>
    </row>
    <row r="7403" spans="7:7">
      <c r="G7403" s="259"/>
    </row>
    <row r="7404" spans="7:7">
      <c r="G7404" s="259"/>
    </row>
    <row r="7405" spans="7:7">
      <c r="G7405" s="259"/>
    </row>
    <row r="7406" spans="7:7">
      <c r="G7406" s="259"/>
    </row>
    <row r="7407" spans="7:7">
      <c r="G7407" s="259"/>
    </row>
    <row r="7408" spans="7:7">
      <c r="G7408" s="259"/>
    </row>
    <row r="7409" spans="7:7">
      <c r="G7409" s="259"/>
    </row>
    <row r="7410" spans="7:7">
      <c r="G7410" s="259"/>
    </row>
    <row r="7411" spans="7:7">
      <c r="G7411" s="259"/>
    </row>
    <row r="7412" spans="7:7">
      <c r="G7412" s="259"/>
    </row>
    <row r="7413" spans="7:7">
      <c r="G7413" s="259"/>
    </row>
    <row r="7414" spans="7:7">
      <c r="G7414" s="259"/>
    </row>
    <row r="7415" spans="7:7">
      <c r="G7415" s="259"/>
    </row>
    <row r="7416" spans="7:7">
      <c r="G7416" s="259"/>
    </row>
    <row r="7417" spans="7:7">
      <c r="G7417" s="259"/>
    </row>
    <row r="7418" spans="7:7">
      <c r="G7418" s="259"/>
    </row>
    <row r="7419" spans="7:7">
      <c r="G7419" s="259"/>
    </row>
    <row r="7420" spans="7:7">
      <c r="G7420" s="259"/>
    </row>
    <row r="7421" spans="7:7">
      <c r="G7421" s="259"/>
    </row>
    <row r="7422" spans="7:7">
      <c r="G7422" s="259"/>
    </row>
    <row r="7423" spans="7:7">
      <c r="G7423" s="259"/>
    </row>
    <row r="7424" spans="7:7">
      <c r="G7424" s="259"/>
    </row>
    <row r="7425" spans="7:7">
      <c r="G7425" s="259"/>
    </row>
    <row r="7426" spans="7:7">
      <c r="G7426" s="259"/>
    </row>
    <row r="7427" spans="7:7">
      <c r="G7427" s="259"/>
    </row>
    <row r="7428" spans="7:7">
      <c r="G7428" s="259"/>
    </row>
    <row r="7429" spans="7:7">
      <c r="G7429" s="259"/>
    </row>
    <row r="7430" spans="7:7">
      <c r="G7430" s="259"/>
    </row>
    <row r="7431" spans="7:7">
      <c r="G7431" s="259"/>
    </row>
    <row r="7432" spans="7:7">
      <c r="G7432" s="259"/>
    </row>
    <row r="7433" spans="7:7">
      <c r="G7433" s="259"/>
    </row>
    <row r="7434" spans="7:7">
      <c r="G7434" s="259"/>
    </row>
    <row r="7435" spans="7:7">
      <c r="G7435" s="259"/>
    </row>
    <row r="7436" spans="7:7">
      <c r="G7436" s="259"/>
    </row>
    <row r="7437" spans="7:7">
      <c r="G7437" s="259"/>
    </row>
    <row r="7438" spans="7:7">
      <c r="G7438" s="259"/>
    </row>
    <row r="7439" spans="7:7">
      <c r="G7439" s="259"/>
    </row>
    <row r="7440" spans="7:7">
      <c r="G7440" s="259"/>
    </row>
    <row r="7441" spans="7:7">
      <c r="G7441" s="259"/>
    </row>
    <row r="7442" spans="7:7">
      <c r="G7442" s="259"/>
    </row>
    <row r="7443" spans="7:7">
      <c r="G7443" s="259"/>
    </row>
    <row r="7444" spans="7:7">
      <c r="G7444" s="259"/>
    </row>
    <row r="7445" spans="7:7">
      <c r="G7445" s="259"/>
    </row>
    <row r="7446" spans="7:7">
      <c r="G7446" s="259"/>
    </row>
    <row r="7447" spans="7:7">
      <c r="G7447" s="259"/>
    </row>
    <row r="7448" spans="7:7">
      <c r="G7448" s="259"/>
    </row>
    <row r="7449" spans="7:7">
      <c r="G7449" s="259"/>
    </row>
    <row r="7450" spans="7:7">
      <c r="G7450" s="259"/>
    </row>
    <row r="7451" spans="7:7">
      <c r="G7451" s="259"/>
    </row>
    <row r="7452" spans="7:7">
      <c r="G7452" s="259"/>
    </row>
    <row r="7453" spans="7:7">
      <c r="G7453" s="259"/>
    </row>
    <row r="7454" spans="7:7">
      <c r="G7454" s="259"/>
    </row>
    <row r="7455" spans="7:7">
      <c r="G7455" s="259"/>
    </row>
    <row r="7456" spans="7:7">
      <c r="G7456" s="259"/>
    </row>
    <row r="7457" spans="7:7">
      <c r="G7457" s="259"/>
    </row>
    <row r="7458" spans="7:7">
      <c r="G7458" s="259"/>
    </row>
    <row r="7459" spans="7:7">
      <c r="G7459" s="259"/>
    </row>
    <row r="7460" spans="7:7">
      <c r="G7460" s="259"/>
    </row>
    <row r="7461" spans="7:7">
      <c r="G7461" s="259"/>
    </row>
    <row r="7462" spans="7:7">
      <c r="G7462" s="259"/>
    </row>
    <row r="7463" spans="7:7">
      <c r="G7463" s="259"/>
    </row>
    <row r="7464" spans="7:7">
      <c r="G7464" s="259"/>
    </row>
    <row r="7465" spans="7:7">
      <c r="G7465" s="259"/>
    </row>
    <row r="7466" spans="7:7">
      <c r="G7466" s="259"/>
    </row>
    <row r="7467" spans="7:7">
      <c r="G7467" s="259"/>
    </row>
    <row r="7468" spans="7:7">
      <c r="G7468" s="259"/>
    </row>
    <row r="7469" spans="7:7">
      <c r="G7469" s="259"/>
    </row>
    <row r="7470" spans="7:7">
      <c r="G7470" s="259"/>
    </row>
    <row r="7471" spans="7:7">
      <c r="G7471" s="259"/>
    </row>
    <row r="7472" spans="7:7">
      <c r="G7472" s="259"/>
    </row>
    <row r="7473" spans="7:7">
      <c r="G7473" s="259"/>
    </row>
    <row r="7474" spans="7:7">
      <c r="G7474" s="259"/>
    </row>
    <row r="7475" spans="7:7">
      <c r="G7475" s="259"/>
    </row>
    <row r="7476" spans="7:7">
      <c r="G7476" s="259"/>
    </row>
    <row r="7477" spans="7:7">
      <c r="G7477" s="259"/>
    </row>
    <row r="7478" spans="7:7">
      <c r="G7478" s="259"/>
    </row>
    <row r="7479" spans="7:7">
      <c r="G7479" s="259"/>
    </row>
    <row r="7480" spans="7:7">
      <c r="G7480" s="259"/>
    </row>
    <row r="7481" spans="7:7">
      <c r="G7481" s="259"/>
    </row>
    <row r="7482" spans="7:7">
      <c r="G7482" s="259"/>
    </row>
    <row r="7483" spans="7:7">
      <c r="G7483" s="259"/>
    </row>
    <row r="7484" spans="7:7">
      <c r="G7484" s="259"/>
    </row>
    <row r="7485" spans="7:7">
      <c r="G7485" s="259"/>
    </row>
    <row r="7486" spans="7:7">
      <c r="G7486" s="259"/>
    </row>
    <row r="7487" spans="7:7">
      <c r="G7487" s="259"/>
    </row>
    <row r="7488" spans="7:7">
      <c r="G7488" s="259"/>
    </row>
    <row r="7489" spans="7:7">
      <c r="G7489" s="259"/>
    </row>
    <row r="7490" spans="7:7">
      <c r="G7490" s="259"/>
    </row>
    <row r="7491" spans="7:7">
      <c r="G7491" s="259"/>
    </row>
    <row r="7492" spans="7:7">
      <c r="G7492" s="259"/>
    </row>
    <row r="7493" spans="7:7">
      <c r="G7493" s="259"/>
    </row>
    <row r="7494" spans="7:7">
      <c r="G7494" s="259"/>
    </row>
    <row r="7495" spans="7:7">
      <c r="G7495" s="259"/>
    </row>
    <row r="7496" spans="7:7">
      <c r="G7496" s="259"/>
    </row>
    <row r="7497" spans="7:7">
      <c r="G7497" s="259"/>
    </row>
    <row r="7498" spans="7:7">
      <c r="G7498" s="259"/>
    </row>
    <row r="7499" spans="7:7">
      <c r="G7499" s="259"/>
    </row>
    <row r="7500" spans="7:7">
      <c r="G7500" s="259"/>
    </row>
    <row r="7501" spans="7:7">
      <c r="G7501" s="259"/>
    </row>
    <row r="7502" spans="7:7">
      <c r="G7502" s="259"/>
    </row>
    <row r="7503" spans="7:7">
      <c r="G7503" s="259"/>
    </row>
    <row r="7504" spans="7:7">
      <c r="G7504" s="259"/>
    </row>
    <row r="7505" spans="7:7">
      <c r="G7505" s="259"/>
    </row>
    <row r="7506" spans="7:7">
      <c r="G7506" s="259"/>
    </row>
    <row r="7507" spans="7:7">
      <c r="G7507" s="259"/>
    </row>
    <row r="7508" spans="7:7">
      <c r="G7508" s="259"/>
    </row>
    <row r="7509" spans="7:7">
      <c r="G7509" s="259"/>
    </row>
    <row r="7510" spans="7:7">
      <c r="G7510" s="259"/>
    </row>
    <row r="7511" spans="7:7">
      <c r="G7511" s="259"/>
    </row>
    <row r="7512" spans="7:7">
      <c r="G7512" s="259"/>
    </row>
    <row r="7513" spans="7:7">
      <c r="G7513" s="259"/>
    </row>
    <row r="7514" spans="7:7">
      <c r="G7514" s="259"/>
    </row>
    <row r="7515" spans="7:7">
      <c r="G7515" s="259"/>
    </row>
    <row r="7516" spans="7:7">
      <c r="G7516" s="259"/>
    </row>
    <row r="7517" spans="7:7">
      <c r="G7517" s="259"/>
    </row>
    <row r="7518" spans="7:7">
      <c r="G7518" s="259"/>
    </row>
    <row r="7519" spans="7:7">
      <c r="G7519" s="259"/>
    </row>
    <row r="7520" spans="7:7">
      <c r="G7520" s="259"/>
    </row>
    <row r="7521" spans="7:7">
      <c r="G7521" s="259"/>
    </row>
    <row r="7522" spans="7:7">
      <c r="G7522" s="259"/>
    </row>
    <row r="7523" spans="7:7">
      <c r="G7523" s="259"/>
    </row>
    <row r="7524" spans="7:7">
      <c r="G7524" s="259"/>
    </row>
    <row r="7525" spans="7:7">
      <c r="G7525" s="259"/>
    </row>
    <row r="7526" spans="7:7">
      <c r="G7526" s="259"/>
    </row>
    <row r="7527" spans="7:7">
      <c r="G7527" s="259"/>
    </row>
    <row r="7528" spans="7:7">
      <c r="G7528" s="259"/>
    </row>
    <row r="7529" spans="7:7">
      <c r="G7529" s="259"/>
    </row>
    <row r="7530" spans="7:7">
      <c r="G7530" s="259"/>
    </row>
    <row r="7531" spans="7:7">
      <c r="G7531" s="259"/>
    </row>
    <row r="7532" spans="7:7">
      <c r="G7532" s="259"/>
    </row>
    <row r="7533" spans="7:7">
      <c r="G7533" s="259"/>
    </row>
    <row r="7534" spans="7:7">
      <c r="G7534" s="259"/>
    </row>
    <row r="7535" spans="7:7">
      <c r="G7535" s="259"/>
    </row>
    <row r="7536" spans="7:7">
      <c r="G7536" s="259"/>
    </row>
    <row r="7537" spans="7:7">
      <c r="G7537" s="259"/>
    </row>
    <row r="7538" spans="7:7">
      <c r="G7538" s="259"/>
    </row>
    <row r="7539" spans="7:7">
      <c r="G7539" s="259"/>
    </row>
    <row r="7540" spans="7:7">
      <c r="G7540" s="259"/>
    </row>
    <row r="7541" spans="7:7">
      <c r="G7541" s="259"/>
    </row>
    <row r="7542" spans="7:7">
      <c r="G7542" s="259"/>
    </row>
    <row r="7543" spans="7:7">
      <c r="G7543" s="259"/>
    </row>
    <row r="7544" spans="7:7">
      <c r="G7544" s="259"/>
    </row>
    <row r="7545" spans="7:7">
      <c r="G7545" s="259"/>
    </row>
    <row r="7546" spans="7:7">
      <c r="G7546" s="259"/>
    </row>
    <row r="7547" spans="7:7">
      <c r="G7547" s="259"/>
    </row>
    <row r="7548" spans="7:7">
      <c r="G7548" s="259"/>
    </row>
    <row r="7549" spans="7:7">
      <c r="G7549" s="259"/>
    </row>
    <row r="7550" spans="7:7">
      <c r="G7550" s="259"/>
    </row>
    <row r="7551" spans="7:7">
      <c r="G7551" s="259"/>
    </row>
    <row r="7552" spans="7:7">
      <c r="G7552" s="259"/>
    </row>
    <row r="7553" spans="7:7">
      <c r="G7553" s="259"/>
    </row>
    <row r="7554" spans="7:7">
      <c r="G7554" s="259"/>
    </row>
    <row r="7555" spans="7:7">
      <c r="G7555" s="259"/>
    </row>
    <row r="7556" spans="7:7">
      <c r="G7556" s="259"/>
    </row>
    <row r="7557" spans="7:7">
      <c r="G7557" s="259"/>
    </row>
    <row r="7558" spans="7:7">
      <c r="G7558" s="259"/>
    </row>
    <row r="7559" spans="7:7">
      <c r="G7559" s="259"/>
    </row>
    <row r="7560" spans="7:7">
      <c r="G7560" s="259"/>
    </row>
    <row r="7561" spans="7:7">
      <c r="G7561" s="259"/>
    </row>
    <row r="7562" spans="7:7">
      <c r="G7562" s="259"/>
    </row>
    <row r="7563" spans="7:7">
      <c r="G7563" s="259"/>
    </row>
    <row r="7564" spans="7:7">
      <c r="G7564" s="259"/>
    </row>
    <row r="7565" spans="7:7">
      <c r="G7565" s="259"/>
    </row>
    <row r="7566" spans="7:7">
      <c r="G7566" s="259"/>
    </row>
    <row r="7567" spans="7:7">
      <c r="G7567" s="259"/>
    </row>
    <row r="7568" spans="7:7">
      <c r="G7568" s="259"/>
    </row>
    <row r="7569" spans="7:7">
      <c r="G7569" s="259"/>
    </row>
    <row r="7570" spans="7:7">
      <c r="G7570" s="259"/>
    </row>
    <row r="7571" spans="7:7">
      <c r="G7571" s="259"/>
    </row>
    <row r="7572" spans="7:7">
      <c r="G7572" s="259"/>
    </row>
    <row r="7573" spans="7:7">
      <c r="G7573" s="259"/>
    </row>
    <row r="7574" spans="7:7">
      <c r="G7574" s="259"/>
    </row>
    <row r="7575" spans="7:7">
      <c r="G7575" s="259"/>
    </row>
    <row r="7576" spans="7:7">
      <c r="G7576" s="259"/>
    </row>
    <row r="7577" spans="7:7">
      <c r="G7577" s="259"/>
    </row>
    <row r="7578" spans="7:7">
      <c r="G7578" s="259"/>
    </row>
    <row r="7579" spans="7:7">
      <c r="G7579" s="259"/>
    </row>
    <row r="7580" spans="7:7">
      <c r="G7580" s="259"/>
    </row>
    <row r="7581" spans="7:7">
      <c r="G7581" s="259"/>
    </row>
    <row r="7582" spans="7:7">
      <c r="G7582" s="259"/>
    </row>
    <row r="7583" spans="7:7">
      <c r="G7583" s="259"/>
    </row>
    <row r="7584" spans="7:7">
      <c r="G7584" s="259"/>
    </row>
    <row r="7585" spans="7:7">
      <c r="G7585" s="259"/>
    </row>
    <row r="7586" spans="7:7">
      <c r="G7586" s="259"/>
    </row>
    <row r="7587" spans="7:7">
      <c r="G7587" s="259"/>
    </row>
    <row r="7588" spans="7:7">
      <c r="G7588" s="259"/>
    </row>
    <row r="7589" spans="7:7">
      <c r="G7589" s="259"/>
    </row>
    <row r="7590" spans="7:7">
      <c r="G7590" s="259"/>
    </row>
    <row r="7591" spans="7:7">
      <c r="G7591" s="259"/>
    </row>
    <row r="7592" spans="7:7">
      <c r="G7592" s="259"/>
    </row>
    <row r="7593" spans="7:7">
      <c r="G7593" s="259"/>
    </row>
    <row r="7594" spans="7:7">
      <c r="G7594" s="259"/>
    </row>
    <row r="7595" spans="7:7">
      <c r="G7595" s="259"/>
    </row>
    <row r="7596" spans="7:7">
      <c r="G7596" s="259"/>
    </row>
    <row r="7597" spans="7:7">
      <c r="G7597" s="259"/>
    </row>
    <row r="7598" spans="7:7">
      <c r="G7598" s="259"/>
    </row>
    <row r="7599" spans="7:7">
      <c r="G7599" s="259"/>
    </row>
    <row r="7600" spans="7:7">
      <c r="G7600" s="259"/>
    </row>
    <row r="7601" spans="7:7">
      <c r="G7601" s="259"/>
    </row>
    <row r="7602" spans="7:7">
      <c r="G7602" s="259"/>
    </row>
    <row r="7603" spans="7:7">
      <c r="G7603" s="259"/>
    </row>
    <row r="7604" spans="7:7">
      <c r="G7604" s="259"/>
    </row>
    <row r="7605" spans="7:7">
      <c r="G7605" s="259"/>
    </row>
    <row r="7606" spans="7:7">
      <c r="G7606" s="259"/>
    </row>
    <row r="7607" spans="7:7">
      <c r="G7607" s="259"/>
    </row>
    <row r="7608" spans="7:7">
      <c r="G7608" s="259"/>
    </row>
    <row r="7609" spans="7:7">
      <c r="G7609" s="259"/>
    </row>
    <row r="7610" spans="7:7">
      <c r="G7610" s="259"/>
    </row>
    <row r="7611" spans="7:7">
      <c r="G7611" s="259"/>
    </row>
    <row r="7612" spans="7:7">
      <c r="G7612" s="259"/>
    </row>
    <row r="7613" spans="7:7">
      <c r="G7613" s="259"/>
    </row>
    <row r="7614" spans="7:7">
      <c r="G7614" s="259"/>
    </row>
    <row r="7615" spans="7:7">
      <c r="G7615" s="259"/>
    </row>
    <row r="7616" spans="7:7">
      <c r="G7616" s="259"/>
    </row>
    <row r="7617" spans="7:7">
      <c r="G7617" s="259"/>
    </row>
    <row r="7618" spans="7:7">
      <c r="G7618" s="259"/>
    </row>
    <row r="7619" spans="7:7">
      <c r="G7619" s="259"/>
    </row>
    <row r="7620" spans="7:7">
      <c r="G7620" s="259"/>
    </row>
    <row r="7621" spans="7:7">
      <c r="G7621" s="259"/>
    </row>
    <row r="7622" spans="7:7">
      <c r="G7622" s="259"/>
    </row>
    <row r="7623" spans="7:7">
      <c r="G7623" s="259"/>
    </row>
    <row r="7624" spans="7:7">
      <c r="G7624" s="259"/>
    </row>
    <row r="7625" spans="7:7">
      <c r="G7625" s="259"/>
    </row>
    <row r="7626" spans="7:7">
      <c r="G7626" s="259"/>
    </row>
    <row r="7627" spans="7:7">
      <c r="G7627" s="259"/>
    </row>
    <row r="7628" spans="7:7">
      <c r="G7628" s="259"/>
    </row>
    <row r="7629" spans="7:7">
      <c r="G7629" s="259"/>
    </row>
    <row r="7630" spans="7:7">
      <c r="G7630" s="259"/>
    </row>
    <row r="7631" spans="7:7">
      <c r="G7631" s="259"/>
    </row>
    <row r="7632" spans="7:7">
      <c r="G7632" s="259"/>
    </row>
    <row r="7633" spans="7:7">
      <c r="G7633" s="259"/>
    </row>
    <row r="7634" spans="7:7">
      <c r="G7634" s="259"/>
    </row>
    <row r="7635" spans="7:7">
      <c r="G7635" s="259"/>
    </row>
    <row r="7636" spans="7:7">
      <c r="G7636" s="259"/>
    </row>
    <row r="7637" spans="7:7">
      <c r="G7637" s="259"/>
    </row>
    <row r="7638" spans="7:7">
      <c r="G7638" s="259"/>
    </row>
    <row r="7639" spans="7:7">
      <c r="G7639" s="259"/>
    </row>
    <row r="7640" spans="7:7">
      <c r="G7640" s="259"/>
    </row>
    <row r="7641" spans="7:7">
      <c r="G7641" s="259"/>
    </row>
    <row r="7642" spans="7:7">
      <c r="G7642" s="259"/>
    </row>
    <row r="7643" spans="7:7">
      <c r="G7643" s="259"/>
    </row>
    <row r="7644" spans="7:7">
      <c r="G7644" s="259"/>
    </row>
    <row r="7645" spans="7:7">
      <c r="G7645" s="259"/>
    </row>
    <row r="7646" spans="7:7">
      <c r="G7646" s="259"/>
    </row>
    <row r="7647" spans="7:7">
      <c r="G7647" s="259"/>
    </row>
    <row r="7648" spans="7:7">
      <c r="G7648" s="259"/>
    </row>
    <row r="7649" spans="7:7">
      <c r="G7649" s="259"/>
    </row>
    <row r="7650" spans="7:7">
      <c r="G7650" s="259"/>
    </row>
    <row r="7651" spans="7:7">
      <c r="G7651" s="259"/>
    </row>
    <row r="7652" spans="7:7">
      <c r="G7652" s="259"/>
    </row>
    <row r="7653" spans="7:7">
      <c r="G7653" s="259"/>
    </row>
    <row r="7654" spans="7:7">
      <c r="G7654" s="259"/>
    </row>
    <row r="7655" spans="7:7">
      <c r="G7655" s="259"/>
    </row>
    <row r="7656" spans="7:7">
      <c r="G7656" s="259"/>
    </row>
    <row r="7657" spans="7:7">
      <c r="G7657" s="259"/>
    </row>
    <row r="7658" spans="7:7">
      <c r="G7658" s="259"/>
    </row>
    <row r="7659" spans="7:7">
      <c r="G7659" s="259"/>
    </row>
    <row r="7660" spans="7:7">
      <c r="G7660" s="259"/>
    </row>
    <row r="7661" spans="7:7">
      <c r="G7661" s="259"/>
    </row>
    <row r="7662" spans="7:7">
      <c r="G7662" s="259"/>
    </row>
    <row r="7663" spans="7:7">
      <c r="G7663" s="259"/>
    </row>
    <row r="7664" spans="7:7">
      <c r="G7664" s="259"/>
    </row>
    <row r="7665" spans="7:7">
      <c r="G7665" s="259"/>
    </row>
    <row r="7666" spans="7:7">
      <c r="G7666" s="259"/>
    </row>
    <row r="7667" spans="7:7">
      <c r="G7667" s="259"/>
    </row>
    <row r="7668" spans="7:7">
      <c r="G7668" s="259"/>
    </row>
    <row r="7669" spans="7:7">
      <c r="G7669" s="259"/>
    </row>
    <row r="7670" spans="7:7">
      <c r="G7670" s="259"/>
    </row>
    <row r="7671" spans="7:7">
      <c r="G7671" s="259"/>
    </row>
    <row r="7672" spans="7:7">
      <c r="G7672" s="259"/>
    </row>
    <row r="7673" spans="7:7">
      <c r="G7673" s="259"/>
    </row>
    <row r="7674" spans="7:7">
      <c r="G7674" s="259"/>
    </row>
    <row r="7675" spans="7:7">
      <c r="G7675" s="259"/>
    </row>
    <row r="7676" spans="7:7">
      <c r="G7676" s="259"/>
    </row>
    <row r="7677" spans="7:7">
      <c r="G7677" s="259"/>
    </row>
    <row r="7678" spans="7:7">
      <c r="G7678" s="259"/>
    </row>
    <row r="7679" spans="7:7">
      <c r="G7679" s="259"/>
    </row>
    <row r="7680" spans="7:7">
      <c r="G7680" s="259"/>
    </row>
    <row r="7681" spans="7:7">
      <c r="G7681" s="259"/>
    </row>
    <row r="7682" spans="7:7">
      <c r="G7682" s="259"/>
    </row>
    <row r="7683" spans="7:7">
      <c r="G7683" s="259"/>
    </row>
    <row r="7684" spans="7:7">
      <c r="G7684" s="259"/>
    </row>
    <row r="7685" spans="7:7">
      <c r="G7685" s="259"/>
    </row>
    <row r="7686" spans="7:7">
      <c r="G7686" s="259"/>
    </row>
    <row r="7687" spans="7:7">
      <c r="G7687" s="259"/>
    </row>
    <row r="7688" spans="7:7">
      <c r="G7688" s="259"/>
    </row>
    <row r="7689" spans="7:7">
      <c r="G7689" s="259"/>
    </row>
    <row r="7690" spans="7:7">
      <c r="G7690" s="259"/>
    </row>
    <row r="7691" spans="7:7">
      <c r="G7691" s="259"/>
    </row>
    <row r="7692" spans="7:7">
      <c r="G7692" s="259"/>
    </row>
    <row r="7693" spans="7:7">
      <c r="G7693" s="259"/>
    </row>
    <row r="7694" spans="7:7">
      <c r="G7694" s="259"/>
    </row>
    <row r="7695" spans="7:7">
      <c r="G7695" s="259"/>
    </row>
    <row r="7696" spans="7:7">
      <c r="G7696" s="259"/>
    </row>
    <row r="7697" spans="7:7">
      <c r="G7697" s="259"/>
    </row>
    <row r="7698" spans="7:7">
      <c r="G7698" s="259"/>
    </row>
    <row r="7699" spans="7:7">
      <c r="G7699" s="259"/>
    </row>
    <row r="7700" spans="7:7">
      <c r="G7700" s="259"/>
    </row>
    <row r="7701" spans="7:7">
      <c r="G7701" s="259"/>
    </row>
    <row r="7702" spans="7:7">
      <c r="G7702" s="259"/>
    </row>
    <row r="7703" spans="7:7">
      <c r="G7703" s="259"/>
    </row>
    <row r="7704" spans="7:7">
      <c r="G7704" s="259"/>
    </row>
    <row r="7705" spans="7:7">
      <c r="G7705" s="259"/>
    </row>
    <row r="7706" spans="7:7">
      <c r="G7706" s="259"/>
    </row>
    <row r="7707" spans="7:7">
      <c r="G7707" s="259"/>
    </row>
    <row r="7708" spans="7:7">
      <c r="G7708" s="259"/>
    </row>
    <row r="7709" spans="7:7">
      <c r="G7709" s="259"/>
    </row>
    <row r="7710" spans="7:7">
      <c r="G7710" s="259"/>
    </row>
    <row r="7711" spans="7:7">
      <c r="G7711" s="259"/>
    </row>
    <row r="7712" spans="7:7">
      <c r="G7712" s="259"/>
    </row>
    <row r="7713" spans="7:7">
      <c r="G7713" s="259"/>
    </row>
    <row r="7714" spans="7:7">
      <c r="G7714" s="259"/>
    </row>
    <row r="7715" spans="7:7">
      <c r="G7715" s="259"/>
    </row>
    <row r="7716" spans="7:7">
      <c r="G7716" s="259"/>
    </row>
    <row r="7717" spans="7:7">
      <c r="G7717" s="259"/>
    </row>
    <row r="7718" spans="7:7">
      <c r="G7718" s="259"/>
    </row>
    <row r="7719" spans="7:7">
      <c r="G7719" s="259"/>
    </row>
    <row r="7720" spans="7:7">
      <c r="G7720" s="259"/>
    </row>
    <row r="7721" spans="7:7">
      <c r="G7721" s="259"/>
    </row>
    <row r="7722" spans="7:7">
      <c r="G7722" s="259"/>
    </row>
    <row r="7723" spans="7:7">
      <c r="G7723" s="259"/>
    </row>
    <row r="7724" spans="7:7">
      <c r="G7724" s="259"/>
    </row>
    <row r="7725" spans="7:7">
      <c r="G7725" s="259"/>
    </row>
    <row r="7726" spans="7:7">
      <c r="G7726" s="259"/>
    </row>
    <row r="7727" spans="7:7">
      <c r="G7727" s="259"/>
    </row>
    <row r="7728" spans="7:7">
      <c r="G7728" s="259"/>
    </row>
    <row r="7729" spans="7:7">
      <c r="G7729" s="259"/>
    </row>
    <row r="7730" spans="7:7">
      <c r="G7730" s="259"/>
    </row>
    <row r="7731" spans="7:7">
      <c r="G7731" s="259"/>
    </row>
    <row r="7732" spans="7:7">
      <c r="G7732" s="259"/>
    </row>
    <row r="7733" spans="7:7">
      <c r="G7733" s="259"/>
    </row>
    <row r="7734" spans="7:7">
      <c r="G7734" s="259"/>
    </row>
    <row r="7735" spans="7:7">
      <c r="G7735" s="259"/>
    </row>
    <row r="7736" spans="7:7">
      <c r="G7736" s="259"/>
    </row>
    <row r="7737" spans="7:7">
      <c r="G7737" s="259"/>
    </row>
    <row r="7738" spans="7:7">
      <c r="G7738" s="259"/>
    </row>
    <row r="7739" spans="7:7">
      <c r="G7739" s="259"/>
    </row>
    <row r="7740" spans="7:7">
      <c r="G7740" s="259"/>
    </row>
    <row r="7741" spans="7:7">
      <c r="G7741" s="259"/>
    </row>
    <row r="7742" spans="7:7">
      <c r="G7742" s="259"/>
    </row>
    <row r="7743" spans="7:7">
      <c r="G7743" s="259"/>
    </row>
    <row r="7744" spans="7:7">
      <c r="G7744" s="259"/>
    </row>
    <row r="7745" spans="7:7">
      <c r="G7745" s="259"/>
    </row>
    <row r="7746" spans="7:7">
      <c r="G7746" s="259"/>
    </row>
    <row r="7747" spans="7:7">
      <c r="G7747" s="259"/>
    </row>
    <row r="7748" spans="7:7">
      <c r="G7748" s="259"/>
    </row>
    <row r="7749" spans="7:7">
      <c r="G7749" s="259"/>
    </row>
    <row r="7750" spans="7:7">
      <c r="G7750" s="259"/>
    </row>
    <row r="7751" spans="7:7">
      <c r="G7751" s="259"/>
    </row>
    <row r="7752" spans="7:7">
      <c r="G7752" s="259"/>
    </row>
    <row r="7753" spans="7:7">
      <c r="G7753" s="259"/>
    </row>
    <row r="7754" spans="7:7">
      <c r="G7754" s="259"/>
    </row>
    <row r="7755" spans="7:7">
      <c r="G7755" s="259"/>
    </row>
    <row r="7756" spans="7:7">
      <c r="G7756" s="259"/>
    </row>
    <row r="7757" spans="7:7">
      <c r="G7757" s="259"/>
    </row>
    <row r="7758" spans="7:7">
      <c r="G7758" s="259"/>
    </row>
    <row r="7759" spans="7:7">
      <c r="G7759" s="259"/>
    </row>
    <row r="7760" spans="7:7">
      <c r="G7760" s="259"/>
    </row>
    <row r="7761" spans="7:7">
      <c r="G7761" s="259"/>
    </row>
    <row r="7762" spans="7:7">
      <c r="G7762" s="259"/>
    </row>
    <row r="7763" spans="7:7">
      <c r="G7763" s="259"/>
    </row>
    <row r="7764" spans="7:7">
      <c r="G7764" s="259"/>
    </row>
    <row r="7765" spans="7:7">
      <c r="G7765" s="259"/>
    </row>
    <row r="7766" spans="7:7">
      <c r="G7766" s="259"/>
    </row>
    <row r="7767" spans="7:7">
      <c r="G7767" s="259"/>
    </row>
    <row r="7768" spans="7:7">
      <c r="G7768" s="259"/>
    </row>
    <row r="7769" spans="7:7">
      <c r="G7769" s="259"/>
    </row>
    <row r="7770" spans="7:7">
      <c r="G7770" s="259"/>
    </row>
    <row r="7771" spans="7:7">
      <c r="G7771" s="259"/>
    </row>
    <row r="7772" spans="7:7">
      <c r="G7772" s="259"/>
    </row>
    <row r="7773" spans="7:7">
      <c r="G7773" s="259"/>
    </row>
    <row r="7774" spans="7:7">
      <c r="G7774" s="259"/>
    </row>
    <row r="7775" spans="7:7">
      <c r="G7775" s="259"/>
    </row>
    <row r="7776" spans="7:7">
      <c r="G7776" s="259"/>
    </row>
    <row r="7777" spans="7:7">
      <c r="G7777" s="259"/>
    </row>
    <row r="7778" spans="7:7">
      <c r="G7778" s="259"/>
    </row>
    <row r="7779" spans="7:7">
      <c r="G7779" s="259"/>
    </row>
    <row r="7780" spans="7:7">
      <c r="G7780" s="259"/>
    </row>
    <row r="7781" spans="7:7">
      <c r="G7781" s="259"/>
    </row>
    <row r="7782" spans="7:7">
      <c r="G7782" s="259"/>
    </row>
    <row r="7783" spans="7:7">
      <c r="G7783" s="259"/>
    </row>
    <row r="7784" spans="7:7">
      <c r="G7784" s="259"/>
    </row>
    <row r="7785" spans="7:7">
      <c r="G7785" s="259"/>
    </row>
    <row r="7786" spans="7:7">
      <c r="G7786" s="259"/>
    </row>
    <row r="7787" spans="7:7">
      <c r="G7787" s="259"/>
    </row>
    <row r="7788" spans="7:7">
      <c r="G7788" s="259"/>
    </row>
    <row r="7789" spans="7:7">
      <c r="G7789" s="259"/>
    </row>
    <row r="7790" spans="7:7">
      <c r="G7790" s="259"/>
    </row>
    <row r="7791" spans="7:7">
      <c r="G7791" s="259"/>
    </row>
    <row r="7792" spans="7:7">
      <c r="G7792" s="259"/>
    </row>
    <row r="7793" spans="7:7">
      <c r="G7793" s="259"/>
    </row>
    <row r="7794" spans="7:7">
      <c r="G7794" s="259"/>
    </row>
    <row r="7795" spans="7:7">
      <c r="G7795" s="259"/>
    </row>
    <row r="7796" spans="7:7">
      <c r="G7796" s="259"/>
    </row>
    <row r="7797" spans="7:7">
      <c r="G7797" s="259"/>
    </row>
    <row r="7798" spans="7:7">
      <c r="G7798" s="259"/>
    </row>
    <row r="7799" spans="7:7">
      <c r="G7799" s="259"/>
    </row>
    <row r="7800" spans="7:7">
      <c r="G7800" s="259"/>
    </row>
    <row r="7801" spans="7:7">
      <c r="G7801" s="259"/>
    </row>
    <row r="7802" spans="7:7">
      <c r="G7802" s="259"/>
    </row>
    <row r="7803" spans="7:7">
      <c r="G7803" s="259"/>
    </row>
    <row r="7804" spans="7:7">
      <c r="G7804" s="259"/>
    </row>
    <row r="7805" spans="7:7">
      <c r="G7805" s="259"/>
    </row>
    <row r="7806" spans="7:7">
      <c r="G7806" s="259"/>
    </row>
    <row r="7807" spans="7:7">
      <c r="G7807" s="259"/>
    </row>
    <row r="7808" spans="7:7">
      <c r="G7808" s="259"/>
    </row>
    <row r="7809" spans="7:7">
      <c r="G7809" s="259"/>
    </row>
    <row r="7810" spans="7:7">
      <c r="G7810" s="259"/>
    </row>
    <row r="7811" spans="7:7">
      <c r="G7811" s="259"/>
    </row>
    <row r="7812" spans="7:7">
      <c r="G7812" s="259"/>
    </row>
    <row r="7813" spans="7:7">
      <c r="G7813" s="259"/>
    </row>
    <row r="7814" spans="7:7">
      <c r="G7814" s="259"/>
    </row>
    <row r="7815" spans="7:7">
      <c r="G7815" s="259"/>
    </row>
    <row r="7816" spans="7:7">
      <c r="G7816" s="259"/>
    </row>
    <row r="7817" spans="7:7">
      <c r="G7817" s="259"/>
    </row>
    <row r="7818" spans="7:7">
      <c r="G7818" s="259"/>
    </row>
    <row r="7819" spans="7:7">
      <c r="G7819" s="259"/>
    </row>
    <row r="7820" spans="7:7">
      <c r="G7820" s="259"/>
    </row>
    <row r="7821" spans="7:7">
      <c r="G7821" s="259"/>
    </row>
    <row r="7822" spans="7:7">
      <c r="G7822" s="259"/>
    </row>
    <row r="7823" spans="7:7">
      <c r="G7823" s="259"/>
    </row>
    <row r="7824" spans="7:7">
      <c r="G7824" s="259"/>
    </row>
    <row r="7825" spans="7:7">
      <c r="G7825" s="259"/>
    </row>
    <row r="7826" spans="7:7">
      <c r="G7826" s="259"/>
    </row>
    <row r="7827" spans="7:7">
      <c r="G7827" s="259"/>
    </row>
    <row r="7828" spans="7:7">
      <c r="G7828" s="259"/>
    </row>
    <row r="7829" spans="7:7">
      <c r="G7829" s="259"/>
    </row>
    <row r="7830" spans="7:7">
      <c r="G7830" s="259"/>
    </row>
    <row r="7831" spans="7:7">
      <c r="G7831" s="259"/>
    </row>
    <row r="7832" spans="7:7">
      <c r="G7832" s="259"/>
    </row>
    <row r="7833" spans="7:7">
      <c r="G7833" s="259"/>
    </row>
    <row r="7834" spans="7:7">
      <c r="G7834" s="259"/>
    </row>
    <row r="7835" spans="7:7">
      <c r="G7835" s="259"/>
    </row>
    <row r="7836" spans="7:7">
      <c r="G7836" s="259"/>
    </row>
    <row r="7837" spans="7:7">
      <c r="G7837" s="259"/>
    </row>
    <row r="7838" spans="7:7">
      <c r="G7838" s="259"/>
    </row>
    <row r="7839" spans="7:7">
      <c r="G7839" s="259"/>
    </row>
    <row r="7840" spans="7:7">
      <c r="G7840" s="259"/>
    </row>
    <row r="7841" spans="7:7">
      <c r="G7841" s="259"/>
    </row>
    <row r="7842" spans="7:7">
      <c r="G7842" s="259"/>
    </row>
    <row r="7843" spans="7:7">
      <c r="G7843" s="259"/>
    </row>
    <row r="7844" spans="7:7">
      <c r="G7844" s="259"/>
    </row>
    <row r="7845" spans="7:7">
      <c r="G7845" s="259"/>
    </row>
    <row r="7846" spans="7:7">
      <c r="G7846" s="259"/>
    </row>
    <row r="7847" spans="7:7">
      <c r="G7847" s="259"/>
    </row>
    <row r="7848" spans="7:7">
      <c r="G7848" s="259"/>
    </row>
    <row r="7849" spans="7:7">
      <c r="G7849" s="259"/>
    </row>
    <row r="7850" spans="7:7">
      <c r="G7850" s="259"/>
    </row>
    <row r="7851" spans="7:7">
      <c r="G7851" s="259"/>
    </row>
    <row r="7852" spans="7:7">
      <c r="G7852" s="259"/>
    </row>
    <row r="7853" spans="7:7">
      <c r="G7853" s="259"/>
    </row>
    <row r="7854" spans="7:7">
      <c r="G7854" s="259"/>
    </row>
    <row r="7855" spans="7:7">
      <c r="G7855" s="259"/>
    </row>
    <row r="7856" spans="7:7">
      <c r="G7856" s="259"/>
    </row>
    <row r="7857" spans="7:7">
      <c r="G7857" s="259"/>
    </row>
    <row r="7858" spans="7:7">
      <c r="G7858" s="259"/>
    </row>
    <row r="7859" spans="7:7">
      <c r="G7859" s="259"/>
    </row>
    <row r="7860" spans="7:7">
      <c r="G7860" s="259"/>
    </row>
    <row r="7861" spans="7:7">
      <c r="G7861" s="259"/>
    </row>
    <row r="7862" spans="7:7">
      <c r="G7862" s="259"/>
    </row>
    <row r="7863" spans="7:7">
      <c r="G7863" s="259"/>
    </row>
    <row r="7864" spans="7:7">
      <c r="G7864" s="259"/>
    </row>
    <row r="7865" spans="7:7">
      <c r="G7865" s="259"/>
    </row>
    <row r="7866" spans="7:7">
      <c r="G7866" s="259"/>
    </row>
    <row r="7867" spans="7:7">
      <c r="G7867" s="259"/>
    </row>
    <row r="7868" spans="7:7">
      <c r="G7868" s="259"/>
    </row>
    <row r="7869" spans="7:7">
      <c r="G7869" s="259"/>
    </row>
    <row r="7870" spans="7:7">
      <c r="G7870" s="259"/>
    </row>
    <row r="7871" spans="7:7">
      <c r="G7871" s="259"/>
    </row>
    <row r="7872" spans="7:7">
      <c r="G7872" s="259"/>
    </row>
    <row r="7873" spans="7:7">
      <c r="G7873" s="259"/>
    </row>
    <row r="7874" spans="7:7">
      <c r="G7874" s="259"/>
    </row>
    <row r="7875" spans="7:7">
      <c r="G7875" s="259"/>
    </row>
    <row r="7876" spans="7:7">
      <c r="G7876" s="259"/>
    </row>
    <row r="7877" spans="7:7">
      <c r="G7877" s="259"/>
    </row>
    <row r="7878" spans="7:7">
      <c r="G7878" s="259"/>
    </row>
    <row r="7879" spans="7:7">
      <c r="G7879" s="259"/>
    </row>
    <row r="7880" spans="7:7">
      <c r="G7880" s="259"/>
    </row>
    <row r="7881" spans="7:7">
      <c r="G7881" s="259"/>
    </row>
    <row r="7882" spans="7:7">
      <c r="G7882" s="259"/>
    </row>
    <row r="7883" spans="7:7">
      <c r="G7883" s="259"/>
    </row>
    <row r="7884" spans="7:7">
      <c r="G7884" s="259"/>
    </row>
    <row r="7885" spans="7:7">
      <c r="G7885" s="259"/>
    </row>
    <row r="7886" spans="7:7">
      <c r="G7886" s="259"/>
    </row>
    <row r="7887" spans="7:7">
      <c r="G7887" s="259"/>
    </row>
    <row r="7888" spans="7:7">
      <c r="G7888" s="259"/>
    </row>
    <row r="7889" spans="7:7">
      <c r="G7889" s="259"/>
    </row>
    <row r="7890" spans="7:7">
      <c r="G7890" s="259"/>
    </row>
    <row r="7891" spans="7:7">
      <c r="G7891" s="259"/>
    </row>
    <row r="7892" spans="7:7">
      <c r="G7892" s="259"/>
    </row>
    <row r="7893" spans="7:7">
      <c r="G7893" s="259"/>
    </row>
    <row r="7894" spans="7:7">
      <c r="G7894" s="259"/>
    </row>
    <row r="7895" spans="7:7">
      <c r="G7895" s="259"/>
    </row>
    <row r="7896" spans="7:7">
      <c r="G7896" s="259"/>
    </row>
    <row r="7897" spans="7:7">
      <c r="G7897" s="259"/>
    </row>
    <row r="7898" spans="7:7">
      <c r="G7898" s="259"/>
    </row>
    <row r="7899" spans="7:7">
      <c r="G7899" s="259"/>
    </row>
    <row r="7900" spans="7:7">
      <c r="G7900" s="259"/>
    </row>
    <row r="7901" spans="7:7">
      <c r="G7901" s="259"/>
    </row>
    <row r="7902" spans="7:7">
      <c r="G7902" s="259"/>
    </row>
    <row r="7903" spans="7:7">
      <c r="G7903" s="259"/>
    </row>
    <row r="7904" spans="7:7">
      <c r="G7904" s="259"/>
    </row>
    <row r="7905" spans="7:7">
      <c r="G7905" s="259"/>
    </row>
    <row r="7906" spans="7:7">
      <c r="G7906" s="259"/>
    </row>
    <row r="7907" spans="7:7">
      <c r="G7907" s="259"/>
    </row>
    <row r="7908" spans="7:7">
      <c r="G7908" s="259"/>
    </row>
    <row r="7909" spans="7:7">
      <c r="G7909" s="259"/>
    </row>
    <row r="7910" spans="7:7">
      <c r="G7910" s="259"/>
    </row>
    <row r="7911" spans="7:7">
      <c r="G7911" s="259"/>
    </row>
    <row r="7912" spans="7:7">
      <c r="G7912" s="259"/>
    </row>
    <row r="7913" spans="7:7">
      <c r="G7913" s="259"/>
    </row>
    <row r="7914" spans="7:7">
      <c r="G7914" s="259"/>
    </row>
    <row r="7915" spans="7:7">
      <c r="G7915" s="259"/>
    </row>
    <row r="7916" spans="7:7">
      <c r="G7916" s="259"/>
    </row>
    <row r="7917" spans="7:7">
      <c r="G7917" s="259"/>
    </row>
    <row r="7918" spans="7:7">
      <c r="G7918" s="259"/>
    </row>
    <row r="7919" spans="7:7">
      <c r="G7919" s="259"/>
    </row>
    <row r="7920" spans="7:7">
      <c r="G7920" s="259"/>
    </row>
    <row r="7921" spans="7:7">
      <c r="G7921" s="259"/>
    </row>
    <row r="7922" spans="7:7">
      <c r="G7922" s="259"/>
    </row>
    <row r="7923" spans="7:7">
      <c r="G7923" s="259"/>
    </row>
    <row r="7924" spans="7:7">
      <c r="G7924" s="259"/>
    </row>
    <row r="7925" spans="7:7">
      <c r="G7925" s="259"/>
    </row>
    <row r="7926" spans="7:7">
      <c r="G7926" s="259"/>
    </row>
    <row r="7927" spans="7:7">
      <c r="G7927" s="259"/>
    </row>
    <row r="7928" spans="7:7">
      <c r="G7928" s="259"/>
    </row>
    <row r="7929" spans="7:7">
      <c r="G7929" s="259"/>
    </row>
    <row r="7930" spans="7:7">
      <c r="G7930" s="259"/>
    </row>
    <row r="7931" spans="7:7">
      <c r="G7931" s="259"/>
    </row>
    <row r="7932" spans="7:7">
      <c r="G7932" s="259"/>
    </row>
    <row r="7933" spans="7:7">
      <c r="G7933" s="259"/>
    </row>
    <row r="7934" spans="7:7">
      <c r="G7934" s="259"/>
    </row>
    <row r="7935" spans="7:7">
      <c r="G7935" s="259"/>
    </row>
    <row r="7936" spans="7:7">
      <c r="G7936" s="259"/>
    </row>
    <row r="7937" spans="7:7">
      <c r="G7937" s="259"/>
    </row>
    <row r="7938" spans="7:7">
      <c r="G7938" s="259"/>
    </row>
    <row r="7939" spans="7:7">
      <c r="G7939" s="259"/>
    </row>
    <row r="7940" spans="7:7">
      <c r="G7940" s="259"/>
    </row>
    <row r="7941" spans="7:7">
      <c r="G7941" s="259"/>
    </row>
    <row r="7942" spans="7:7">
      <c r="G7942" s="259"/>
    </row>
    <row r="7943" spans="7:7">
      <c r="G7943" s="259"/>
    </row>
    <row r="7944" spans="7:7">
      <c r="G7944" s="259"/>
    </row>
    <row r="7945" spans="7:7">
      <c r="G7945" s="259"/>
    </row>
    <row r="7946" spans="7:7">
      <c r="G7946" s="259"/>
    </row>
    <row r="7947" spans="7:7">
      <c r="G7947" s="259"/>
    </row>
    <row r="7948" spans="7:7">
      <c r="G7948" s="259"/>
    </row>
    <row r="7949" spans="7:7">
      <c r="G7949" s="259"/>
    </row>
    <row r="7950" spans="7:7">
      <c r="G7950" s="259"/>
    </row>
    <row r="7951" spans="7:7">
      <c r="G7951" s="259"/>
    </row>
    <row r="7952" spans="7:7">
      <c r="G7952" s="259"/>
    </row>
    <row r="7953" spans="7:7">
      <c r="G7953" s="259"/>
    </row>
    <row r="7954" spans="7:7">
      <c r="G7954" s="259"/>
    </row>
    <row r="7955" spans="7:7">
      <c r="G7955" s="259"/>
    </row>
    <row r="7956" spans="7:7">
      <c r="G7956" s="259"/>
    </row>
    <row r="7957" spans="7:7">
      <c r="G7957" s="259"/>
    </row>
    <row r="7958" spans="7:7">
      <c r="G7958" s="259"/>
    </row>
    <row r="7959" spans="7:7">
      <c r="G7959" s="259"/>
    </row>
    <row r="7960" spans="7:7">
      <c r="G7960" s="259"/>
    </row>
    <row r="7961" spans="7:7">
      <c r="G7961" s="259"/>
    </row>
    <row r="7962" spans="7:7">
      <c r="G7962" s="259"/>
    </row>
    <row r="7963" spans="7:7">
      <c r="G7963" s="259"/>
    </row>
    <row r="7964" spans="7:7">
      <c r="G7964" s="259"/>
    </row>
    <row r="7965" spans="7:7">
      <c r="G7965" s="259"/>
    </row>
    <row r="7966" spans="7:7">
      <c r="G7966" s="259"/>
    </row>
    <row r="7967" spans="7:7">
      <c r="G7967" s="259"/>
    </row>
    <row r="7968" spans="7:7">
      <c r="G7968" s="259"/>
    </row>
    <row r="7969" spans="7:7">
      <c r="G7969" s="259"/>
    </row>
    <row r="7970" spans="7:7">
      <c r="G7970" s="259"/>
    </row>
    <row r="7971" spans="7:7">
      <c r="G7971" s="259"/>
    </row>
    <row r="7972" spans="7:7">
      <c r="G7972" s="259"/>
    </row>
    <row r="7973" spans="7:7">
      <c r="G7973" s="259"/>
    </row>
    <row r="7974" spans="7:7">
      <c r="G7974" s="259"/>
    </row>
    <row r="7975" spans="7:7">
      <c r="G7975" s="259"/>
    </row>
    <row r="7976" spans="7:7">
      <c r="G7976" s="259"/>
    </row>
    <row r="7977" spans="7:7">
      <c r="G7977" s="259"/>
    </row>
    <row r="7978" spans="7:7">
      <c r="G7978" s="259"/>
    </row>
    <row r="7979" spans="7:7">
      <c r="G7979" s="259"/>
    </row>
    <row r="7980" spans="7:7">
      <c r="G7980" s="259"/>
    </row>
    <row r="7981" spans="7:7">
      <c r="G7981" s="259"/>
    </row>
    <row r="7982" spans="7:7">
      <c r="G7982" s="259"/>
    </row>
    <row r="7983" spans="7:7">
      <c r="G7983" s="259"/>
    </row>
    <row r="7984" spans="7:7">
      <c r="G7984" s="259"/>
    </row>
    <row r="7985" spans="7:7">
      <c r="G7985" s="259"/>
    </row>
    <row r="7986" spans="7:7">
      <c r="G7986" s="259"/>
    </row>
    <row r="7987" spans="7:7">
      <c r="G7987" s="259"/>
    </row>
    <row r="7988" spans="7:7">
      <c r="G7988" s="259"/>
    </row>
    <row r="7989" spans="7:7">
      <c r="G7989" s="259"/>
    </row>
    <row r="7990" spans="7:7">
      <c r="G7990" s="259"/>
    </row>
    <row r="7991" spans="7:7">
      <c r="G7991" s="259"/>
    </row>
    <row r="7992" spans="7:7">
      <c r="G7992" s="259"/>
    </row>
    <row r="7993" spans="7:7">
      <c r="G7993" s="259"/>
    </row>
    <row r="7994" spans="7:7">
      <c r="G7994" s="259"/>
    </row>
    <row r="7995" spans="7:7">
      <c r="G7995" s="259"/>
    </row>
    <row r="7996" spans="7:7">
      <c r="G7996" s="259"/>
    </row>
    <row r="7997" spans="7:7">
      <c r="G7997" s="259"/>
    </row>
    <row r="7998" spans="7:7">
      <c r="G7998" s="259"/>
    </row>
    <row r="7999" spans="7:7">
      <c r="G7999" s="259"/>
    </row>
    <row r="8000" spans="7:7">
      <c r="G8000" s="259"/>
    </row>
    <row r="8001" spans="7:7">
      <c r="G8001" s="259"/>
    </row>
    <row r="8002" spans="7:7">
      <c r="G8002" s="259"/>
    </row>
    <row r="8003" spans="7:7">
      <c r="G8003" s="259"/>
    </row>
    <row r="8004" spans="7:7">
      <c r="G8004" s="259"/>
    </row>
    <row r="8005" spans="7:7">
      <c r="G8005" s="259"/>
    </row>
    <row r="8006" spans="7:7">
      <c r="G8006" s="259"/>
    </row>
    <row r="8007" spans="7:7">
      <c r="G8007" s="259"/>
    </row>
    <row r="8008" spans="7:7">
      <c r="G8008" s="259"/>
    </row>
    <row r="8009" spans="7:7">
      <c r="G8009" s="259"/>
    </row>
    <row r="8010" spans="7:7">
      <c r="G8010" s="259"/>
    </row>
    <row r="8011" spans="7:7">
      <c r="G8011" s="259"/>
    </row>
    <row r="8012" spans="7:7">
      <c r="G8012" s="259"/>
    </row>
    <row r="8013" spans="7:7">
      <c r="G8013" s="259"/>
    </row>
    <row r="8014" spans="7:7">
      <c r="G8014" s="259"/>
    </row>
    <row r="8015" spans="7:7">
      <c r="G8015" s="259"/>
    </row>
    <row r="8016" spans="7:7">
      <c r="G8016" s="259"/>
    </row>
    <row r="8017" spans="7:7">
      <c r="G8017" s="259"/>
    </row>
    <row r="8018" spans="7:7">
      <c r="G8018" s="259"/>
    </row>
    <row r="8019" spans="7:7">
      <c r="G8019" s="259"/>
    </row>
    <row r="8020" spans="7:7">
      <c r="G8020" s="259"/>
    </row>
    <row r="8021" spans="7:7">
      <c r="G8021" s="259"/>
    </row>
    <row r="8022" spans="7:7">
      <c r="G8022" s="259"/>
    </row>
    <row r="8023" spans="7:7">
      <c r="G8023" s="259"/>
    </row>
    <row r="8024" spans="7:7">
      <c r="G8024" s="259"/>
    </row>
    <row r="8025" spans="7:7">
      <c r="G8025" s="259"/>
    </row>
    <row r="8026" spans="7:7">
      <c r="G8026" s="259"/>
    </row>
    <row r="8027" spans="7:7">
      <c r="G8027" s="259"/>
    </row>
    <row r="8028" spans="7:7">
      <c r="G8028" s="259"/>
    </row>
    <row r="8029" spans="7:7">
      <c r="G8029" s="259"/>
    </row>
    <row r="8030" spans="7:7">
      <c r="G8030" s="259"/>
    </row>
    <row r="8031" spans="7:7">
      <c r="G8031" s="259"/>
    </row>
    <row r="8032" spans="7:7">
      <c r="G8032" s="259"/>
    </row>
    <row r="8033" spans="7:7">
      <c r="G8033" s="259"/>
    </row>
    <row r="8034" spans="7:7">
      <c r="G8034" s="259"/>
    </row>
    <row r="8035" spans="7:7">
      <c r="G8035" s="259"/>
    </row>
    <row r="8036" spans="7:7">
      <c r="G8036" s="259"/>
    </row>
    <row r="8037" spans="7:7">
      <c r="G8037" s="259"/>
    </row>
    <row r="8038" spans="7:7">
      <c r="G8038" s="259"/>
    </row>
    <row r="8039" spans="7:7">
      <c r="G8039" s="259"/>
    </row>
    <row r="8040" spans="7:7">
      <c r="G8040" s="259"/>
    </row>
    <row r="8041" spans="7:7">
      <c r="G8041" s="259"/>
    </row>
    <row r="8042" spans="7:7">
      <c r="G8042" s="259"/>
    </row>
    <row r="8043" spans="7:7">
      <c r="G8043" s="259"/>
    </row>
    <row r="8044" spans="7:7">
      <c r="G8044" s="259"/>
    </row>
    <row r="8045" spans="7:7">
      <c r="G8045" s="259"/>
    </row>
    <row r="8046" spans="7:7">
      <c r="G8046" s="259"/>
    </row>
    <row r="8047" spans="7:7">
      <c r="G8047" s="259"/>
    </row>
    <row r="8048" spans="7:7">
      <c r="G8048" s="259"/>
    </row>
    <row r="8049" spans="7:7">
      <c r="G8049" s="259"/>
    </row>
    <row r="8050" spans="7:7">
      <c r="G8050" s="259"/>
    </row>
    <row r="8051" spans="7:7">
      <c r="G8051" s="259"/>
    </row>
    <row r="8052" spans="7:7">
      <c r="G8052" s="259"/>
    </row>
    <row r="8053" spans="7:7">
      <c r="G8053" s="259"/>
    </row>
    <row r="8054" spans="7:7">
      <c r="G8054" s="259"/>
    </row>
    <row r="8055" spans="7:7">
      <c r="G8055" s="259"/>
    </row>
    <row r="8056" spans="7:7">
      <c r="G8056" s="259"/>
    </row>
    <row r="8057" spans="7:7">
      <c r="G8057" s="259"/>
    </row>
    <row r="8058" spans="7:7">
      <c r="G8058" s="259"/>
    </row>
    <row r="8059" spans="7:7">
      <c r="G8059" s="259"/>
    </row>
    <row r="8060" spans="7:7">
      <c r="G8060" s="259"/>
    </row>
    <row r="8061" spans="7:7">
      <c r="G8061" s="259"/>
    </row>
    <row r="8062" spans="7:7">
      <c r="G8062" s="259"/>
    </row>
    <row r="8063" spans="7:7">
      <c r="G8063" s="259"/>
    </row>
    <row r="8064" spans="7:7">
      <c r="G8064" s="259"/>
    </row>
    <row r="8065" spans="7:7">
      <c r="G8065" s="259"/>
    </row>
    <row r="8066" spans="7:7">
      <c r="G8066" s="259"/>
    </row>
    <row r="8067" spans="7:7">
      <c r="G8067" s="259"/>
    </row>
    <row r="8068" spans="7:7">
      <c r="G8068" s="259"/>
    </row>
    <row r="8069" spans="7:7">
      <c r="G8069" s="259"/>
    </row>
    <row r="8070" spans="7:7">
      <c r="G8070" s="259"/>
    </row>
    <row r="8071" spans="7:7">
      <c r="G8071" s="259"/>
    </row>
    <row r="8072" spans="7:7">
      <c r="G8072" s="259"/>
    </row>
    <row r="8073" spans="7:7">
      <c r="G8073" s="259"/>
    </row>
    <row r="8074" spans="7:7">
      <c r="G8074" s="259"/>
    </row>
    <row r="8075" spans="7:7">
      <c r="G8075" s="259"/>
    </row>
    <row r="8076" spans="7:7">
      <c r="G8076" s="259"/>
    </row>
    <row r="8077" spans="7:7">
      <c r="G8077" s="259"/>
    </row>
    <row r="8078" spans="7:7">
      <c r="G8078" s="259"/>
    </row>
    <row r="8079" spans="7:7">
      <c r="G8079" s="259"/>
    </row>
    <row r="8080" spans="7:7">
      <c r="G8080" s="259"/>
    </row>
    <row r="8081" spans="7:7">
      <c r="G8081" s="259"/>
    </row>
    <row r="8082" spans="7:7">
      <c r="G8082" s="259"/>
    </row>
    <row r="8083" spans="7:7">
      <c r="G8083" s="259"/>
    </row>
    <row r="8084" spans="7:7">
      <c r="G8084" s="259"/>
    </row>
    <row r="8085" spans="7:7">
      <c r="G8085" s="259"/>
    </row>
    <row r="8086" spans="7:7">
      <c r="G8086" s="259"/>
    </row>
    <row r="8087" spans="7:7">
      <c r="G8087" s="259"/>
    </row>
    <row r="8088" spans="7:7">
      <c r="G8088" s="259"/>
    </row>
    <row r="8089" spans="7:7">
      <c r="G8089" s="259"/>
    </row>
    <row r="8090" spans="7:7">
      <c r="G8090" s="259"/>
    </row>
    <row r="8091" spans="7:7">
      <c r="G8091" s="259"/>
    </row>
    <row r="8092" spans="7:7">
      <c r="G8092" s="259"/>
    </row>
    <row r="8093" spans="7:7">
      <c r="G8093" s="259"/>
    </row>
    <row r="8094" spans="7:7">
      <c r="G8094" s="259"/>
    </row>
    <row r="8095" spans="7:7">
      <c r="G8095" s="259"/>
    </row>
    <row r="8096" spans="7:7">
      <c r="G8096" s="259"/>
    </row>
    <row r="8097" spans="7:7">
      <c r="G8097" s="259"/>
    </row>
    <row r="8098" spans="7:7">
      <c r="G8098" s="259"/>
    </row>
    <row r="8099" spans="7:7">
      <c r="G8099" s="259"/>
    </row>
    <row r="8100" spans="7:7">
      <c r="G8100" s="259"/>
    </row>
    <row r="8101" spans="7:7">
      <c r="G8101" s="259"/>
    </row>
    <row r="8102" spans="7:7">
      <c r="G8102" s="259"/>
    </row>
    <row r="8103" spans="7:7">
      <c r="G8103" s="259"/>
    </row>
    <row r="8104" spans="7:7">
      <c r="G8104" s="259"/>
    </row>
    <row r="8105" spans="7:7">
      <c r="G8105" s="259"/>
    </row>
    <row r="8106" spans="7:7">
      <c r="G8106" s="259"/>
    </row>
    <row r="8107" spans="7:7">
      <c r="G8107" s="259"/>
    </row>
    <row r="8108" spans="7:7">
      <c r="G8108" s="259"/>
    </row>
    <row r="8109" spans="7:7">
      <c r="G8109" s="259"/>
    </row>
    <row r="8110" spans="7:7">
      <c r="G8110" s="259"/>
    </row>
    <row r="8111" spans="7:7">
      <c r="G8111" s="259"/>
    </row>
    <row r="8112" spans="7:7">
      <c r="G8112" s="259"/>
    </row>
    <row r="8113" spans="7:7">
      <c r="G8113" s="259"/>
    </row>
    <row r="8114" spans="7:7">
      <c r="G8114" s="259"/>
    </row>
    <row r="8115" spans="7:7">
      <c r="G8115" s="259"/>
    </row>
    <row r="8116" spans="7:7">
      <c r="G8116" s="259"/>
    </row>
    <row r="8117" spans="7:7">
      <c r="G8117" s="259"/>
    </row>
    <row r="8118" spans="7:7">
      <c r="G8118" s="259"/>
    </row>
    <row r="8119" spans="7:7">
      <c r="G8119" s="259"/>
    </row>
    <row r="8120" spans="7:7">
      <c r="G8120" s="259"/>
    </row>
    <row r="8121" spans="7:7">
      <c r="G8121" s="259"/>
    </row>
    <row r="8122" spans="7:7">
      <c r="G8122" s="259"/>
    </row>
    <row r="8123" spans="7:7">
      <c r="G8123" s="259"/>
    </row>
    <row r="8124" spans="7:7">
      <c r="G8124" s="259"/>
    </row>
    <row r="8125" spans="7:7">
      <c r="G8125" s="259"/>
    </row>
    <row r="8126" spans="7:7">
      <c r="G8126" s="259"/>
    </row>
    <row r="8127" spans="7:7">
      <c r="G8127" s="259"/>
    </row>
    <row r="8128" spans="7:7">
      <c r="G8128" s="259"/>
    </row>
    <row r="8129" spans="7:7">
      <c r="G8129" s="259"/>
    </row>
    <row r="8130" spans="7:7">
      <c r="G8130" s="259"/>
    </row>
    <row r="8131" spans="7:7">
      <c r="G8131" s="259"/>
    </row>
    <row r="8132" spans="7:7">
      <c r="G8132" s="259"/>
    </row>
    <row r="8133" spans="7:7">
      <c r="G8133" s="259"/>
    </row>
    <row r="8134" spans="7:7">
      <c r="G8134" s="259"/>
    </row>
    <row r="8135" spans="7:7">
      <c r="G8135" s="259"/>
    </row>
    <row r="8136" spans="7:7">
      <c r="G8136" s="259"/>
    </row>
    <row r="8137" spans="7:7">
      <c r="G8137" s="259"/>
    </row>
    <row r="8138" spans="7:7">
      <c r="G8138" s="259"/>
    </row>
    <row r="8139" spans="7:7">
      <c r="G8139" s="259"/>
    </row>
    <row r="8140" spans="7:7">
      <c r="G8140" s="259"/>
    </row>
    <row r="8141" spans="7:7">
      <c r="G8141" s="259"/>
    </row>
    <row r="8142" spans="7:7">
      <c r="G8142" s="259"/>
    </row>
    <row r="8143" spans="7:7">
      <c r="G8143" s="259"/>
    </row>
    <row r="8144" spans="7:7">
      <c r="G8144" s="259"/>
    </row>
    <row r="8145" spans="7:7">
      <c r="G8145" s="259"/>
    </row>
    <row r="8146" spans="7:7">
      <c r="G8146" s="259"/>
    </row>
    <row r="8147" spans="7:7">
      <c r="G8147" s="259"/>
    </row>
    <row r="8148" spans="7:7">
      <c r="G8148" s="259"/>
    </row>
    <row r="8149" spans="7:7">
      <c r="G8149" s="259"/>
    </row>
    <row r="8150" spans="7:7">
      <c r="G8150" s="259"/>
    </row>
    <row r="8151" spans="7:7">
      <c r="G8151" s="259"/>
    </row>
    <row r="8152" spans="7:7">
      <c r="G8152" s="259"/>
    </row>
    <row r="8153" spans="7:7">
      <c r="G8153" s="259"/>
    </row>
    <row r="8154" spans="7:7">
      <c r="G8154" s="259"/>
    </row>
    <row r="8155" spans="7:7">
      <c r="G8155" s="259"/>
    </row>
    <row r="8156" spans="7:7">
      <c r="G8156" s="259"/>
    </row>
    <row r="8157" spans="7:7">
      <c r="G8157" s="259"/>
    </row>
    <row r="8158" spans="7:7">
      <c r="G8158" s="259"/>
    </row>
    <row r="8159" spans="7:7">
      <c r="G8159" s="259"/>
    </row>
    <row r="8160" spans="7:7">
      <c r="G8160" s="259"/>
    </row>
    <row r="8161" spans="7:7">
      <c r="G8161" s="259"/>
    </row>
    <row r="8162" spans="7:7">
      <c r="G8162" s="259"/>
    </row>
    <row r="8163" spans="7:7">
      <c r="G8163" s="259"/>
    </row>
    <row r="8164" spans="7:7">
      <c r="G8164" s="259"/>
    </row>
    <row r="8165" spans="7:7">
      <c r="G8165" s="259"/>
    </row>
    <row r="8166" spans="7:7">
      <c r="G8166" s="259"/>
    </row>
    <row r="8167" spans="7:7">
      <c r="G8167" s="259"/>
    </row>
    <row r="8168" spans="7:7">
      <c r="G8168" s="259"/>
    </row>
    <row r="8169" spans="7:7">
      <c r="G8169" s="259"/>
    </row>
    <row r="8170" spans="7:7">
      <c r="G8170" s="259"/>
    </row>
    <row r="8171" spans="7:7">
      <c r="G8171" s="259"/>
    </row>
    <row r="8172" spans="7:7">
      <c r="G8172" s="259"/>
    </row>
    <row r="8173" spans="7:7">
      <c r="G8173" s="259"/>
    </row>
    <row r="8174" spans="7:7">
      <c r="G8174" s="259"/>
    </row>
    <row r="8175" spans="7:7">
      <c r="G8175" s="259"/>
    </row>
    <row r="8176" spans="7:7">
      <c r="G8176" s="259"/>
    </row>
    <row r="8177" spans="7:7">
      <c r="G8177" s="259"/>
    </row>
    <row r="8178" spans="7:7">
      <c r="G8178" s="259"/>
    </row>
    <row r="8179" spans="7:7">
      <c r="G8179" s="259"/>
    </row>
    <row r="8180" spans="7:7">
      <c r="G8180" s="259"/>
    </row>
    <row r="8181" spans="7:7">
      <c r="G8181" s="259"/>
    </row>
    <row r="8182" spans="7:7">
      <c r="G8182" s="259"/>
    </row>
    <row r="8183" spans="7:7">
      <c r="G8183" s="259"/>
    </row>
    <row r="8184" spans="7:7">
      <c r="G8184" s="259"/>
    </row>
    <row r="8185" spans="7:7">
      <c r="G8185" s="259"/>
    </row>
    <row r="8186" spans="7:7">
      <c r="G8186" s="259"/>
    </row>
    <row r="8187" spans="7:7">
      <c r="G8187" s="259"/>
    </row>
    <row r="8188" spans="7:7">
      <c r="G8188" s="259"/>
    </row>
    <row r="8189" spans="7:7">
      <c r="G8189" s="259"/>
    </row>
    <row r="8190" spans="7:7">
      <c r="G8190" s="259"/>
    </row>
    <row r="8191" spans="7:7">
      <c r="G8191" s="259"/>
    </row>
    <row r="8192" spans="7:7">
      <c r="G8192" s="259"/>
    </row>
    <row r="8193" spans="7:7">
      <c r="G8193" s="259"/>
    </row>
    <row r="8194" spans="7:7">
      <c r="G8194" s="259"/>
    </row>
    <row r="8195" spans="7:7">
      <c r="G8195" s="259"/>
    </row>
    <row r="8196" spans="7:7">
      <c r="G8196" s="259"/>
    </row>
    <row r="8197" spans="7:7">
      <c r="G8197" s="259"/>
    </row>
    <row r="8198" spans="7:7">
      <c r="G8198" s="259"/>
    </row>
    <row r="8199" spans="7:7">
      <c r="G8199" s="259"/>
    </row>
    <row r="8200" spans="7:7">
      <c r="G8200" s="259"/>
    </row>
    <row r="8201" spans="7:7">
      <c r="G8201" s="259"/>
    </row>
    <row r="8202" spans="7:7">
      <c r="G8202" s="259"/>
    </row>
    <row r="8203" spans="7:7">
      <c r="G8203" s="259"/>
    </row>
    <row r="8204" spans="7:7">
      <c r="G8204" s="259"/>
    </row>
    <row r="8205" spans="7:7">
      <c r="G8205" s="259"/>
    </row>
    <row r="8206" spans="7:7">
      <c r="G8206" s="259"/>
    </row>
    <row r="8207" spans="7:7">
      <c r="G8207" s="259"/>
    </row>
    <row r="8208" spans="7:7">
      <c r="G8208" s="259"/>
    </row>
    <row r="8209" spans="7:7">
      <c r="G8209" s="259"/>
    </row>
    <row r="8210" spans="7:7">
      <c r="G8210" s="259"/>
    </row>
    <row r="8211" spans="7:7">
      <c r="G8211" s="259"/>
    </row>
    <row r="8212" spans="7:7">
      <c r="G8212" s="259"/>
    </row>
    <row r="8213" spans="7:7">
      <c r="G8213" s="259"/>
    </row>
    <row r="8214" spans="7:7">
      <c r="G8214" s="259"/>
    </row>
    <row r="8215" spans="7:7">
      <c r="G8215" s="259"/>
    </row>
    <row r="8216" spans="7:7">
      <c r="G8216" s="259"/>
    </row>
    <row r="8217" spans="7:7">
      <c r="G8217" s="259"/>
    </row>
    <row r="8218" spans="7:7">
      <c r="G8218" s="259"/>
    </row>
    <row r="8219" spans="7:7">
      <c r="G8219" s="259"/>
    </row>
    <row r="8220" spans="7:7">
      <c r="G8220" s="259"/>
    </row>
    <row r="8221" spans="7:7">
      <c r="G8221" s="259"/>
    </row>
    <row r="8222" spans="7:7">
      <c r="G8222" s="259"/>
    </row>
    <row r="8223" spans="7:7">
      <c r="G8223" s="259"/>
    </row>
    <row r="8224" spans="7:7">
      <c r="G8224" s="259"/>
    </row>
    <row r="8225" spans="7:7">
      <c r="G8225" s="259"/>
    </row>
    <row r="8226" spans="7:7">
      <c r="G8226" s="259"/>
    </row>
    <row r="8227" spans="7:7">
      <c r="G8227" s="259"/>
    </row>
    <row r="8228" spans="7:7">
      <c r="G8228" s="259"/>
    </row>
    <row r="8229" spans="7:7">
      <c r="G8229" s="259"/>
    </row>
    <row r="8230" spans="7:7">
      <c r="G8230" s="259"/>
    </row>
    <row r="8231" spans="7:7">
      <c r="G8231" s="259"/>
    </row>
    <row r="8232" spans="7:7">
      <c r="G8232" s="259"/>
    </row>
    <row r="8233" spans="7:7">
      <c r="G8233" s="259"/>
    </row>
    <row r="8234" spans="7:7">
      <c r="G8234" s="259"/>
    </row>
    <row r="8235" spans="7:7">
      <c r="G8235" s="259"/>
    </row>
    <row r="8236" spans="7:7">
      <c r="G8236" s="259"/>
    </row>
    <row r="8237" spans="7:7">
      <c r="G8237" s="259"/>
    </row>
    <row r="8238" spans="7:7">
      <c r="G8238" s="259"/>
    </row>
    <row r="8239" spans="7:7">
      <c r="G8239" s="259"/>
    </row>
    <row r="8240" spans="7:7">
      <c r="G8240" s="259"/>
    </row>
    <row r="8241" spans="7:7">
      <c r="G8241" s="259"/>
    </row>
    <row r="8242" spans="7:7">
      <c r="G8242" s="259"/>
    </row>
    <row r="8243" spans="7:7">
      <c r="G8243" s="259"/>
    </row>
    <row r="8244" spans="7:7">
      <c r="G8244" s="259"/>
    </row>
    <row r="8245" spans="7:7">
      <c r="G8245" s="259"/>
    </row>
    <row r="8246" spans="7:7">
      <c r="G8246" s="259"/>
    </row>
    <row r="8247" spans="7:7">
      <c r="G8247" s="259"/>
    </row>
    <row r="8248" spans="7:7">
      <c r="G8248" s="259"/>
    </row>
    <row r="8249" spans="7:7">
      <c r="G8249" s="259"/>
    </row>
    <row r="8250" spans="7:7">
      <c r="G8250" s="259"/>
    </row>
    <row r="8251" spans="7:7">
      <c r="G8251" s="259"/>
    </row>
    <row r="8252" spans="7:7">
      <c r="G8252" s="259"/>
    </row>
    <row r="8253" spans="7:7">
      <c r="G8253" s="259"/>
    </row>
    <row r="8254" spans="7:7">
      <c r="G8254" s="259"/>
    </row>
    <row r="8255" spans="7:7">
      <c r="G8255" s="259"/>
    </row>
    <row r="8256" spans="7:7">
      <c r="G8256" s="259"/>
    </row>
    <row r="8257" spans="7:7">
      <c r="G8257" s="259"/>
    </row>
    <row r="8258" spans="7:7">
      <c r="G8258" s="259"/>
    </row>
    <row r="8259" spans="7:7">
      <c r="G8259" s="259"/>
    </row>
    <row r="8260" spans="7:7">
      <c r="G8260" s="259"/>
    </row>
    <row r="8261" spans="7:7">
      <c r="G8261" s="259"/>
    </row>
    <row r="8262" spans="7:7">
      <c r="G8262" s="259"/>
    </row>
    <row r="8263" spans="7:7">
      <c r="G8263" s="259"/>
    </row>
    <row r="8264" spans="7:7">
      <c r="G8264" s="259"/>
    </row>
    <row r="8265" spans="7:7">
      <c r="G8265" s="259"/>
    </row>
    <row r="8266" spans="7:7">
      <c r="G8266" s="259"/>
    </row>
    <row r="8267" spans="7:7">
      <c r="G8267" s="259"/>
    </row>
    <row r="8268" spans="7:7">
      <c r="G8268" s="259"/>
    </row>
    <row r="8269" spans="7:7">
      <c r="G8269" s="259"/>
    </row>
    <row r="8270" spans="7:7">
      <c r="G8270" s="259"/>
    </row>
    <row r="8271" spans="7:7">
      <c r="G8271" s="259"/>
    </row>
    <row r="8272" spans="7:7">
      <c r="G8272" s="259"/>
    </row>
    <row r="8273" spans="7:7">
      <c r="G8273" s="259"/>
    </row>
    <row r="8274" spans="7:7">
      <c r="G8274" s="259"/>
    </row>
    <row r="8275" spans="7:7">
      <c r="G8275" s="259"/>
    </row>
    <row r="8276" spans="7:7">
      <c r="G8276" s="259"/>
    </row>
    <row r="8277" spans="7:7">
      <c r="G8277" s="259"/>
    </row>
    <row r="8278" spans="7:7">
      <c r="G8278" s="259"/>
    </row>
    <row r="8279" spans="7:7">
      <c r="G8279" s="259"/>
    </row>
    <row r="8280" spans="7:7">
      <c r="G8280" s="259"/>
    </row>
    <row r="8281" spans="7:7">
      <c r="G8281" s="259"/>
    </row>
    <row r="8282" spans="7:7">
      <c r="G8282" s="259"/>
    </row>
    <row r="8283" spans="7:7">
      <c r="G8283" s="259"/>
    </row>
    <row r="8284" spans="7:7">
      <c r="G8284" s="259"/>
    </row>
    <row r="8285" spans="7:7">
      <c r="G8285" s="259"/>
    </row>
    <row r="8286" spans="7:7">
      <c r="G8286" s="259"/>
    </row>
    <row r="8287" spans="7:7">
      <c r="G8287" s="259"/>
    </row>
    <row r="8288" spans="7:7">
      <c r="G8288" s="259"/>
    </row>
    <row r="8289" spans="7:7">
      <c r="G8289" s="259"/>
    </row>
    <row r="8290" spans="7:7">
      <c r="G8290" s="259"/>
    </row>
    <row r="8291" spans="7:7">
      <c r="G8291" s="259"/>
    </row>
    <row r="8292" spans="7:7">
      <c r="G8292" s="259"/>
    </row>
    <row r="8293" spans="7:7">
      <c r="G8293" s="259"/>
    </row>
    <row r="8294" spans="7:7">
      <c r="G8294" s="259"/>
    </row>
    <row r="8295" spans="7:7">
      <c r="G8295" s="259"/>
    </row>
    <row r="8296" spans="7:7">
      <c r="G8296" s="259"/>
    </row>
    <row r="8297" spans="7:7">
      <c r="G8297" s="259"/>
    </row>
    <row r="8298" spans="7:7">
      <c r="G8298" s="259"/>
    </row>
    <row r="8299" spans="7:7">
      <c r="G8299" s="259"/>
    </row>
    <row r="8300" spans="7:7">
      <c r="G8300" s="259"/>
    </row>
    <row r="8301" spans="7:7">
      <c r="G8301" s="259"/>
    </row>
    <row r="8302" spans="7:7">
      <c r="G8302" s="259"/>
    </row>
    <row r="8303" spans="7:7">
      <c r="G8303" s="259"/>
    </row>
    <row r="8304" spans="7:7">
      <c r="G8304" s="259"/>
    </row>
    <row r="8305" spans="7:7">
      <c r="G8305" s="259"/>
    </row>
    <row r="8306" spans="7:7">
      <c r="G8306" s="259"/>
    </row>
    <row r="8307" spans="7:7">
      <c r="G8307" s="259"/>
    </row>
    <row r="8308" spans="7:7">
      <c r="G8308" s="259"/>
    </row>
    <row r="8309" spans="7:7">
      <c r="G8309" s="259"/>
    </row>
    <row r="8310" spans="7:7">
      <c r="G8310" s="259"/>
    </row>
    <row r="8311" spans="7:7">
      <c r="G8311" s="259"/>
    </row>
    <row r="8312" spans="7:7">
      <c r="G8312" s="259"/>
    </row>
    <row r="8313" spans="7:7">
      <c r="G8313" s="259"/>
    </row>
    <row r="8314" spans="7:7">
      <c r="G8314" s="259"/>
    </row>
    <row r="8315" spans="7:7">
      <c r="G8315" s="259"/>
    </row>
    <row r="8316" spans="7:7">
      <c r="G8316" s="259"/>
    </row>
    <row r="8317" spans="7:7">
      <c r="G8317" s="259"/>
    </row>
    <row r="8318" spans="7:7">
      <c r="G8318" s="259"/>
    </row>
    <row r="8319" spans="7:7">
      <c r="G8319" s="259"/>
    </row>
    <row r="8320" spans="7:7">
      <c r="G8320" s="259"/>
    </row>
    <row r="8321" spans="7:7">
      <c r="G8321" s="259"/>
    </row>
    <row r="8322" spans="7:7">
      <c r="G8322" s="259"/>
    </row>
    <row r="8323" spans="7:7">
      <c r="G8323" s="259"/>
    </row>
    <row r="8324" spans="7:7">
      <c r="G8324" s="259"/>
    </row>
    <row r="8325" spans="7:7">
      <c r="G8325" s="259"/>
    </row>
    <row r="8326" spans="7:7">
      <c r="G8326" s="259"/>
    </row>
    <row r="8327" spans="7:7">
      <c r="G8327" s="259"/>
    </row>
    <row r="8328" spans="7:7">
      <c r="G8328" s="259"/>
    </row>
    <row r="8329" spans="7:7">
      <c r="G8329" s="259"/>
    </row>
    <row r="8330" spans="7:7">
      <c r="G8330" s="259"/>
    </row>
    <row r="8331" spans="7:7">
      <c r="G8331" s="259"/>
    </row>
    <row r="8332" spans="7:7">
      <c r="G8332" s="259"/>
    </row>
    <row r="8333" spans="7:7">
      <c r="G8333" s="259"/>
    </row>
    <row r="8334" spans="7:7">
      <c r="G8334" s="259"/>
    </row>
    <row r="8335" spans="7:7">
      <c r="G8335" s="259"/>
    </row>
    <row r="8336" spans="7:7">
      <c r="G8336" s="259"/>
    </row>
    <row r="8337" spans="7:7">
      <c r="G8337" s="259"/>
    </row>
    <row r="8338" spans="7:7">
      <c r="G8338" s="259"/>
    </row>
    <row r="8339" spans="7:7">
      <c r="G8339" s="259"/>
    </row>
    <row r="8340" spans="7:7">
      <c r="G8340" s="259"/>
    </row>
    <row r="8341" spans="7:7">
      <c r="G8341" s="259"/>
    </row>
    <row r="8342" spans="7:7">
      <c r="G8342" s="259"/>
    </row>
    <row r="8343" spans="7:7">
      <c r="G8343" s="259"/>
    </row>
    <row r="8344" spans="7:7">
      <c r="G8344" s="259"/>
    </row>
    <row r="8345" spans="7:7">
      <c r="G8345" s="259"/>
    </row>
    <row r="8346" spans="7:7">
      <c r="G8346" s="259"/>
    </row>
    <row r="8347" spans="7:7">
      <c r="G8347" s="259"/>
    </row>
    <row r="8348" spans="7:7">
      <c r="G8348" s="259"/>
    </row>
    <row r="8349" spans="7:7">
      <c r="G8349" s="259"/>
    </row>
    <row r="8350" spans="7:7">
      <c r="G8350" s="259"/>
    </row>
    <row r="8351" spans="7:7">
      <c r="G8351" s="259"/>
    </row>
    <row r="8352" spans="7:7">
      <c r="G8352" s="259"/>
    </row>
    <row r="8353" spans="7:7">
      <c r="G8353" s="259"/>
    </row>
    <row r="8354" spans="7:7">
      <c r="G8354" s="259"/>
    </row>
    <row r="8355" spans="7:7">
      <c r="G8355" s="259"/>
    </row>
    <row r="8356" spans="7:7">
      <c r="G8356" s="259"/>
    </row>
    <row r="8357" spans="7:7">
      <c r="G8357" s="259"/>
    </row>
    <row r="8358" spans="7:7">
      <c r="G8358" s="259"/>
    </row>
    <row r="8359" spans="7:7">
      <c r="G8359" s="259"/>
    </row>
    <row r="8360" spans="7:7">
      <c r="G8360" s="259"/>
    </row>
    <row r="8361" spans="7:7">
      <c r="G8361" s="259"/>
    </row>
    <row r="8362" spans="7:7">
      <c r="G8362" s="259"/>
    </row>
    <row r="8363" spans="7:7">
      <c r="G8363" s="259"/>
    </row>
    <row r="8364" spans="7:7">
      <c r="G8364" s="259"/>
    </row>
    <row r="8365" spans="7:7">
      <c r="G8365" s="259"/>
    </row>
    <row r="8366" spans="7:7">
      <c r="G8366" s="259"/>
    </row>
    <row r="8367" spans="7:7">
      <c r="G8367" s="259"/>
    </row>
    <row r="8368" spans="7:7">
      <c r="G8368" s="259"/>
    </row>
    <row r="8369" spans="7:7">
      <c r="G8369" s="259"/>
    </row>
    <row r="8370" spans="7:7">
      <c r="G8370" s="259"/>
    </row>
    <row r="8371" spans="7:7">
      <c r="G8371" s="259"/>
    </row>
    <row r="8372" spans="7:7">
      <c r="G8372" s="259"/>
    </row>
    <row r="8373" spans="7:7">
      <c r="G8373" s="259"/>
    </row>
    <row r="8374" spans="7:7">
      <c r="G8374" s="259"/>
    </row>
    <row r="8375" spans="7:7">
      <c r="G8375" s="259"/>
    </row>
    <row r="8376" spans="7:7">
      <c r="G8376" s="259"/>
    </row>
    <row r="8377" spans="7:7">
      <c r="G8377" s="259"/>
    </row>
    <row r="8378" spans="7:7">
      <c r="G8378" s="259"/>
    </row>
    <row r="8379" spans="7:7">
      <c r="G8379" s="259"/>
    </row>
    <row r="8380" spans="7:7">
      <c r="G8380" s="259"/>
    </row>
    <row r="8381" spans="7:7">
      <c r="G8381" s="259"/>
    </row>
    <row r="8382" spans="7:7">
      <c r="G8382" s="259"/>
    </row>
    <row r="8383" spans="7:7">
      <c r="G8383" s="259"/>
    </row>
    <row r="8384" spans="7:7">
      <c r="G8384" s="259"/>
    </row>
    <row r="8385" spans="7:7">
      <c r="G8385" s="259"/>
    </row>
    <row r="8386" spans="7:7">
      <c r="G8386" s="259"/>
    </row>
    <row r="8387" spans="7:7">
      <c r="G8387" s="259"/>
    </row>
    <row r="8388" spans="7:7">
      <c r="G8388" s="259"/>
    </row>
    <row r="8389" spans="7:7">
      <c r="G8389" s="259"/>
    </row>
    <row r="8390" spans="7:7">
      <c r="G8390" s="259"/>
    </row>
    <row r="8391" spans="7:7">
      <c r="G8391" s="259"/>
    </row>
    <row r="8392" spans="7:7">
      <c r="G8392" s="259"/>
    </row>
    <row r="8393" spans="7:7">
      <c r="G8393" s="259"/>
    </row>
    <row r="8394" spans="7:7">
      <c r="G8394" s="259"/>
    </row>
    <row r="8395" spans="7:7">
      <c r="G8395" s="259"/>
    </row>
    <row r="8396" spans="7:7">
      <c r="G8396" s="259"/>
    </row>
    <row r="8397" spans="7:7">
      <c r="G8397" s="259"/>
    </row>
    <row r="8398" spans="7:7">
      <c r="G8398" s="259"/>
    </row>
    <row r="8399" spans="7:7">
      <c r="G8399" s="259"/>
    </row>
    <row r="8400" spans="7:7">
      <c r="G8400" s="259"/>
    </row>
    <row r="8401" spans="7:7">
      <c r="G8401" s="259"/>
    </row>
    <row r="8402" spans="7:7">
      <c r="G8402" s="259"/>
    </row>
    <row r="8403" spans="7:7">
      <c r="G8403" s="259"/>
    </row>
    <row r="8404" spans="7:7">
      <c r="G8404" s="259"/>
    </row>
    <row r="8405" spans="7:7">
      <c r="G8405" s="259"/>
    </row>
    <row r="8406" spans="7:7">
      <c r="G8406" s="259"/>
    </row>
    <row r="8407" spans="7:7">
      <c r="G8407" s="259"/>
    </row>
    <row r="8408" spans="7:7">
      <c r="G8408" s="259"/>
    </row>
    <row r="8409" spans="7:7">
      <c r="G8409" s="259"/>
    </row>
    <row r="8410" spans="7:7">
      <c r="G8410" s="259"/>
    </row>
    <row r="8411" spans="7:7">
      <c r="G8411" s="259"/>
    </row>
    <row r="8412" spans="7:7">
      <c r="G8412" s="259"/>
    </row>
    <row r="8413" spans="7:7">
      <c r="G8413" s="259"/>
    </row>
    <row r="8414" spans="7:7">
      <c r="G8414" s="259"/>
    </row>
    <row r="8415" spans="7:7">
      <c r="G8415" s="259"/>
    </row>
    <row r="8416" spans="7:7">
      <c r="G8416" s="259"/>
    </row>
    <row r="8417" spans="7:7">
      <c r="G8417" s="259"/>
    </row>
    <row r="8418" spans="7:7">
      <c r="G8418" s="259"/>
    </row>
    <row r="8419" spans="7:7">
      <c r="G8419" s="259"/>
    </row>
    <row r="8420" spans="7:7">
      <c r="G8420" s="259"/>
    </row>
    <row r="8421" spans="7:7">
      <c r="G8421" s="259"/>
    </row>
    <row r="8422" spans="7:7">
      <c r="G8422" s="259"/>
    </row>
    <row r="8423" spans="7:7">
      <c r="G8423" s="259"/>
    </row>
    <row r="8424" spans="7:7">
      <c r="G8424" s="259"/>
    </row>
    <row r="8425" spans="7:7">
      <c r="G8425" s="259"/>
    </row>
    <row r="8426" spans="7:7">
      <c r="G8426" s="259"/>
    </row>
    <row r="8427" spans="7:7">
      <c r="G8427" s="259"/>
    </row>
    <row r="8428" spans="7:7">
      <c r="G8428" s="259"/>
    </row>
    <row r="8429" spans="7:7">
      <c r="G8429" s="259"/>
    </row>
    <row r="8430" spans="7:7">
      <c r="G8430" s="259"/>
    </row>
    <row r="8431" spans="7:7">
      <c r="G8431" s="259"/>
    </row>
    <row r="8432" spans="7:7">
      <c r="G8432" s="259"/>
    </row>
    <row r="8433" spans="7:7">
      <c r="G8433" s="259"/>
    </row>
    <row r="8434" spans="7:7">
      <c r="G8434" s="259"/>
    </row>
    <row r="8435" spans="7:7">
      <c r="G8435" s="259"/>
    </row>
    <row r="8436" spans="7:7">
      <c r="G8436" s="259"/>
    </row>
    <row r="8437" spans="7:7">
      <c r="G8437" s="259"/>
    </row>
    <row r="8438" spans="7:7">
      <c r="G8438" s="259"/>
    </row>
    <row r="8439" spans="7:7">
      <c r="G8439" s="259"/>
    </row>
    <row r="8440" spans="7:7">
      <c r="G8440" s="259"/>
    </row>
    <row r="8441" spans="7:7">
      <c r="G8441" s="259"/>
    </row>
    <row r="8442" spans="7:7">
      <c r="G8442" s="259"/>
    </row>
    <row r="8443" spans="7:7">
      <c r="G8443" s="259"/>
    </row>
    <row r="8444" spans="7:7">
      <c r="G8444" s="259"/>
    </row>
    <row r="8445" spans="7:7">
      <c r="G8445" s="259"/>
    </row>
    <row r="8446" spans="7:7">
      <c r="G8446" s="259"/>
    </row>
    <row r="8447" spans="7:7">
      <c r="G8447" s="259"/>
    </row>
    <row r="8448" spans="7:7">
      <c r="G8448" s="259"/>
    </row>
    <row r="8449" spans="7:7">
      <c r="G8449" s="259"/>
    </row>
    <row r="8450" spans="7:7">
      <c r="G8450" s="259"/>
    </row>
    <row r="8451" spans="7:7">
      <c r="G8451" s="259"/>
    </row>
    <row r="8452" spans="7:7">
      <c r="G8452" s="259"/>
    </row>
    <row r="8453" spans="7:7">
      <c r="G8453" s="259"/>
    </row>
    <row r="8454" spans="7:7">
      <c r="G8454" s="259"/>
    </row>
    <row r="8455" spans="7:7">
      <c r="G8455" s="259"/>
    </row>
    <row r="8456" spans="7:7">
      <c r="G8456" s="259"/>
    </row>
    <row r="8457" spans="7:7">
      <c r="G8457" s="259"/>
    </row>
    <row r="8458" spans="7:7">
      <c r="G8458" s="259"/>
    </row>
    <row r="8459" spans="7:7">
      <c r="G8459" s="259"/>
    </row>
    <row r="8460" spans="7:7">
      <c r="G8460" s="259"/>
    </row>
    <row r="8461" spans="7:7">
      <c r="G8461" s="259"/>
    </row>
    <row r="8462" spans="7:7">
      <c r="G8462" s="259"/>
    </row>
    <row r="8463" spans="7:7">
      <c r="G8463" s="259"/>
    </row>
    <row r="8464" spans="7:7">
      <c r="G8464" s="259"/>
    </row>
    <row r="8465" spans="7:7">
      <c r="G8465" s="259"/>
    </row>
    <row r="8466" spans="7:7">
      <c r="G8466" s="259"/>
    </row>
    <row r="8467" spans="7:7">
      <c r="G8467" s="259"/>
    </row>
    <row r="8468" spans="7:7">
      <c r="G8468" s="259"/>
    </row>
    <row r="8469" spans="7:7">
      <c r="G8469" s="259"/>
    </row>
    <row r="8470" spans="7:7">
      <c r="G8470" s="259"/>
    </row>
    <row r="8471" spans="7:7">
      <c r="G8471" s="259"/>
    </row>
    <row r="8472" spans="7:7">
      <c r="G8472" s="259"/>
    </row>
    <row r="8473" spans="7:7">
      <c r="G8473" s="259"/>
    </row>
    <row r="8474" spans="7:7">
      <c r="G8474" s="259"/>
    </row>
    <row r="8475" spans="7:7">
      <c r="G8475" s="259"/>
    </row>
    <row r="8476" spans="7:7">
      <c r="G8476" s="259"/>
    </row>
    <row r="8477" spans="7:7">
      <c r="G8477" s="259"/>
    </row>
    <row r="8478" spans="7:7">
      <c r="G8478" s="259"/>
    </row>
    <row r="8479" spans="7:7">
      <c r="G8479" s="259"/>
    </row>
    <row r="8480" spans="7:7">
      <c r="G8480" s="259"/>
    </row>
    <row r="8481" spans="7:7">
      <c r="G8481" s="259"/>
    </row>
    <row r="8482" spans="7:7">
      <c r="G8482" s="259"/>
    </row>
    <row r="8483" spans="7:7">
      <c r="G8483" s="259"/>
    </row>
    <row r="8484" spans="7:7">
      <c r="G8484" s="259"/>
    </row>
    <row r="8485" spans="7:7">
      <c r="G8485" s="259"/>
    </row>
    <row r="8486" spans="7:7">
      <c r="G8486" s="259"/>
    </row>
    <row r="8487" spans="7:7">
      <c r="G8487" s="259"/>
    </row>
    <row r="8488" spans="7:7">
      <c r="G8488" s="259"/>
    </row>
    <row r="8489" spans="7:7">
      <c r="G8489" s="259"/>
    </row>
    <row r="8490" spans="7:7">
      <c r="G8490" s="259"/>
    </row>
    <row r="8491" spans="7:7">
      <c r="G8491" s="259"/>
    </row>
    <row r="8492" spans="7:7">
      <c r="G8492" s="259"/>
    </row>
    <row r="8493" spans="7:7">
      <c r="G8493" s="259"/>
    </row>
    <row r="8494" spans="7:7">
      <c r="G8494" s="259"/>
    </row>
    <row r="8495" spans="7:7">
      <c r="G8495" s="259"/>
    </row>
    <row r="8496" spans="7:7">
      <c r="G8496" s="259"/>
    </row>
    <row r="8497" spans="7:7">
      <c r="G8497" s="259"/>
    </row>
    <row r="8498" spans="7:7">
      <c r="G8498" s="259"/>
    </row>
    <row r="8499" spans="7:7">
      <c r="G8499" s="259"/>
    </row>
    <row r="8500" spans="7:7">
      <c r="G8500" s="259"/>
    </row>
    <row r="8501" spans="7:7">
      <c r="G8501" s="259"/>
    </row>
    <row r="8502" spans="7:7">
      <c r="G8502" s="259"/>
    </row>
    <row r="8503" spans="7:7">
      <c r="G8503" s="259"/>
    </row>
    <row r="8504" spans="7:7">
      <c r="G8504" s="259"/>
    </row>
    <row r="8505" spans="7:7">
      <c r="G8505" s="259"/>
    </row>
    <row r="8506" spans="7:7">
      <c r="G8506" s="259"/>
    </row>
    <row r="8507" spans="7:7">
      <c r="G8507" s="259"/>
    </row>
    <row r="8508" spans="7:7">
      <c r="G8508" s="259"/>
    </row>
    <row r="8509" spans="7:7">
      <c r="G8509" s="259"/>
    </row>
    <row r="8510" spans="7:7">
      <c r="G8510" s="259"/>
    </row>
    <row r="8511" spans="7:7">
      <c r="G8511" s="259"/>
    </row>
    <row r="8512" spans="7:7">
      <c r="G8512" s="259"/>
    </row>
    <row r="8513" spans="7:7">
      <c r="G8513" s="259"/>
    </row>
    <row r="8514" spans="7:7">
      <c r="G8514" s="259"/>
    </row>
    <row r="8515" spans="7:7">
      <c r="G8515" s="259"/>
    </row>
    <row r="8516" spans="7:7">
      <c r="G8516" s="259"/>
    </row>
    <row r="8517" spans="7:7">
      <c r="G8517" s="259"/>
    </row>
    <row r="8518" spans="7:7">
      <c r="G8518" s="259"/>
    </row>
    <row r="8519" spans="7:7">
      <c r="G8519" s="259"/>
    </row>
    <row r="8520" spans="7:7">
      <c r="G8520" s="259"/>
    </row>
    <row r="8521" spans="7:7">
      <c r="G8521" s="259"/>
    </row>
    <row r="8522" spans="7:7">
      <c r="G8522" s="259"/>
    </row>
    <row r="8523" spans="7:7">
      <c r="G8523" s="259"/>
    </row>
    <row r="8524" spans="7:7">
      <c r="G8524" s="259"/>
    </row>
    <row r="8525" spans="7:7">
      <c r="G8525" s="259"/>
    </row>
    <row r="8526" spans="7:7">
      <c r="G8526" s="259"/>
    </row>
    <row r="8527" spans="7:7">
      <c r="G8527" s="259"/>
    </row>
    <row r="8528" spans="7:7">
      <c r="G8528" s="259"/>
    </row>
    <row r="8529" spans="7:7">
      <c r="G8529" s="259"/>
    </row>
    <row r="8530" spans="7:7">
      <c r="G8530" s="259"/>
    </row>
    <row r="8531" spans="7:7">
      <c r="G8531" s="259"/>
    </row>
    <row r="8532" spans="7:7">
      <c r="G8532" s="259"/>
    </row>
    <row r="8533" spans="7:7">
      <c r="G8533" s="259"/>
    </row>
    <row r="8534" spans="7:7">
      <c r="G8534" s="259"/>
    </row>
    <row r="8535" spans="7:7">
      <c r="G8535" s="259"/>
    </row>
    <row r="8536" spans="7:7">
      <c r="G8536" s="259"/>
    </row>
    <row r="8537" spans="7:7">
      <c r="G8537" s="259"/>
    </row>
    <row r="8538" spans="7:7">
      <c r="G8538" s="259"/>
    </row>
    <row r="8539" spans="7:7">
      <c r="G8539" s="259"/>
    </row>
    <row r="8540" spans="7:7">
      <c r="G8540" s="259"/>
    </row>
    <row r="8541" spans="7:7">
      <c r="G8541" s="259"/>
    </row>
    <row r="8542" spans="7:7">
      <c r="G8542" s="259"/>
    </row>
    <row r="8543" spans="7:7">
      <c r="G8543" s="259"/>
    </row>
    <row r="8544" spans="7:7">
      <c r="G8544" s="259"/>
    </row>
    <row r="8545" spans="7:7">
      <c r="G8545" s="259"/>
    </row>
    <row r="8546" spans="7:7">
      <c r="G8546" s="259"/>
    </row>
    <row r="8547" spans="7:7">
      <c r="G8547" s="259"/>
    </row>
    <row r="8548" spans="7:7">
      <c r="G8548" s="259"/>
    </row>
    <row r="8549" spans="7:7">
      <c r="G8549" s="259"/>
    </row>
    <row r="8550" spans="7:7">
      <c r="G8550" s="259"/>
    </row>
    <row r="8551" spans="7:7">
      <c r="G8551" s="259"/>
    </row>
    <row r="8552" spans="7:7">
      <c r="G8552" s="259"/>
    </row>
    <row r="8553" spans="7:7">
      <c r="G8553" s="259"/>
    </row>
    <row r="8554" spans="7:7">
      <c r="G8554" s="259"/>
    </row>
    <row r="8555" spans="7:7">
      <c r="G8555" s="259"/>
    </row>
    <row r="8556" spans="7:7">
      <c r="G8556" s="259"/>
    </row>
    <row r="8557" spans="7:7">
      <c r="G8557" s="259"/>
    </row>
    <row r="8558" spans="7:7">
      <c r="G8558" s="259"/>
    </row>
    <row r="8559" spans="7:7">
      <c r="G8559" s="259"/>
    </row>
    <row r="8560" spans="7:7">
      <c r="G8560" s="259"/>
    </row>
    <row r="8561" spans="7:7">
      <c r="G8561" s="259"/>
    </row>
    <row r="8562" spans="7:7">
      <c r="G8562" s="259"/>
    </row>
    <row r="8563" spans="7:7">
      <c r="G8563" s="259"/>
    </row>
    <row r="8564" spans="7:7">
      <c r="G8564" s="259"/>
    </row>
    <row r="8565" spans="7:7">
      <c r="G8565" s="259"/>
    </row>
    <row r="8566" spans="7:7">
      <c r="G8566" s="259"/>
    </row>
    <row r="8567" spans="7:7">
      <c r="G8567" s="259"/>
    </row>
    <row r="8568" spans="7:7">
      <c r="G8568" s="259"/>
    </row>
    <row r="8569" spans="7:7">
      <c r="G8569" s="259"/>
    </row>
    <row r="8570" spans="7:7">
      <c r="G8570" s="259"/>
    </row>
    <row r="8571" spans="7:7">
      <c r="G8571" s="259"/>
    </row>
    <row r="8572" spans="7:7">
      <c r="G8572" s="259"/>
    </row>
    <row r="8573" spans="7:7">
      <c r="G8573" s="259"/>
    </row>
    <row r="8574" spans="7:7">
      <c r="G8574" s="259"/>
    </row>
    <row r="8575" spans="7:7">
      <c r="G8575" s="259"/>
    </row>
    <row r="8576" spans="7:7">
      <c r="G8576" s="259"/>
    </row>
    <row r="8577" spans="7:7">
      <c r="G8577" s="259"/>
    </row>
    <row r="8578" spans="7:7">
      <c r="G8578" s="259"/>
    </row>
    <row r="8579" spans="7:7">
      <c r="G8579" s="259"/>
    </row>
    <row r="8580" spans="7:7">
      <c r="G8580" s="259"/>
    </row>
    <row r="8581" spans="7:7">
      <c r="G8581" s="259"/>
    </row>
    <row r="8582" spans="7:7">
      <c r="G8582" s="259"/>
    </row>
    <row r="8583" spans="7:7">
      <c r="G8583" s="259"/>
    </row>
    <row r="8584" spans="7:7">
      <c r="G8584" s="259"/>
    </row>
    <row r="8585" spans="7:7">
      <c r="G8585" s="259"/>
    </row>
    <row r="8586" spans="7:7">
      <c r="G8586" s="259"/>
    </row>
    <row r="8587" spans="7:7">
      <c r="G8587" s="259"/>
    </row>
    <row r="8588" spans="7:7">
      <c r="G8588" s="259"/>
    </row>
    <row r="8589" spans="7:7">
      <c r="G8589" s="259"/>
    </row>
    <row r="8590" spans="7:7">
      <c r="G8590" s="259"/>
    </row>
    <row r="8591" spans="7:7">
      <c r="G8591" s="259"/>
    </row>
    <row r="8592" spans="7:7">
      <c r="G8592" s="259"/>
    </row>
    <row r="8593" spans="7:7">
      <c r="G8593" s="259"/>
    </row>
    <row r="8594" spans="7:7">
      <c r="G8594" s="259"/>
    </row>
    <row r="8595" spans="7:7">
      <c r="G8595" s="259"/>
    </row>
    <row r="8596" spans="7:7">
      <c r="G8596" s="259"/>
    </row>
    <row r="8597" spans="7:7">
      <c r="G8597" s="259"/>
    </row>
    <row r="8598" spans="7:7">
      <c r="G8598" s="259"/>
    </row>
    <row r="8599" spans="7:7">
      <c r="G8599" s="259"/>
    </row>
    <row r="8600" spans="7:7">
      <c r="G8600" s="259"/>
    </row>
    <row r="8601" spans="7:7">
      <c r="G8601" s="259"/>
    </row>
    <row r="8602" spans="7:7">
      <c r="G8602" s="259"/>
    </row>
    <row r="8603" spans="7:7">
      <c r="G8603" s="259"/>
    </row>
    <row r="8604" spans="7:7">
      <c r="G8604" s="259"/>
    </row>
    <row r="8605" spans="7:7">
      <c r="G8605" s="259"/>
    </row>
    <row r="8606" spans="7:7">
      <c r="G8606" s="259"/>
    </row>
    <row r="8607" spans="7:7">
      <c r="G8607" s="259"/>
    </row>
    <row r="8608" spans="7:7">
      <c r="G8608" s="259"/>
    </row>
    <row r="8609" spans="7:7">
      <c r="G8609" s="259"/>
    </row>
    <row r="8610" spans="7:7">
      <c r="G8610" s="259"/>
    </row>
    <row r="8611" spans="7:7">
      <c r="G8611" s="259"/>
    </row>
    <row r="8612" spans="7:7">
      <c r="G8612" s="259"/>
    </row>
    <row r="8613" spans="7:7">
      <c r="G8613" s="259"/>
    </row>
    <row r="8614" spans="7:7">
      <c r="G8614" s="259"/>
    </row>
    <row r="8615" spans="7:7">
      <c r="G8615" s="259"/>
    </row>
    <row r="8616" spans="7:7">
      <c r="G8616" s="259"/>
    </row>
    <row r="8617" spans="7:7">
      <c r="G8617" s="259"/>
    </row>
    <row r="8618" spans="7:7">
      <c r="G8618" s="259"/>
    </row>
    <row r="8619" spans="7:7">
      <c r="G8619" s="259"/>
    </row>
    <row r="8620" spans="7:7">
      <c r="G8620" s="259"/>
    </row>
    <row r="8621" spans="7:7">
      <c r="G8621" s="259"/>
    </row>
    <row r="8622" spans="7:7">
      <c r="G8622" s="259"/>
    </row>
    <row r="8623" spans="7:7">
      <c r="G8623" s="259"/>
    </row>
    <row r="8624" spans="7:7">
      <c r="G8624" s="259"/>
    </row>
    <row r="8625" spans="7:7">
      <c r="G8625" s="259"/>
    </row>
    <row r="8626" spans="7:7">
      <c r="G8626" s="259"/>
    </row>
    <row r="8627" spans="7:7">
      <c r="G8627" s="259"/>
    </row>
    <row r="8628" spans="7:7">
      <c r="G8628" s="259"/>
    </row>
    <row r="8629" spans="7:7">
      <c r="G8629" s="259"/>
    </row>
    <row r="8630" spans="7:7">
      <c r="G8630" s="259"/>
    </row>
    <row r="8631" spans="7:7">
      <c r="G8631" s="259"/>
    </row>
    <row r="8632" spans="7:7">
      <c r="G8632" s="259"/>
    </row>
    <row r="8633" spans="7:7">
      <c r="G8633" s="259"/>
    </row>
    <row r="8634" spans="7:7">
      <c r="G8634" s="259"/>
    </row>
    <row r="8635" spans="7:7">
      <c r="G8635" s="259"/>
    </row>
    <row r="8636" spans="7:7">
      <c r="G8636" s="259"/>
    </row>
    <row r="8637" spans="7:7">
      <c r="G8637" s="259"/>
    </row>
    <row r="8638" spans="7:7">
      <c r="G8638" s="259"/>
    </row>
    <row r="8639" spans="7:7">
      <c r="G8639" s="259"/>
    </row>
    <row r="8640" spans="7:7">
      <c r="G8640" s="259"/>
    </row>
    <row r="8641" spans="7:7">
      <c r="G8641" s="259"/>
    </row>
    <row r="8642" spans="7:7">
      <c r="G8642" s="259"/>
    </row>
    <row r="8643" spans="7:7">
      <c r="G8643" s="259"/>
    </row>
    <row r="8644" spans="7:7">
      <c r="G8644" s="259"/>
    </row>
    <row r="8645" spans="7:7">
      <c r="G8645" s="259"/>
    </row>
    <row r="8646" spans="7:7">
      <c r="G8646" s="259"/>
    </row>
    <row r="8647" spans="7:7">
      <c r="G8647" s="259"/>
    </row>
    <row r="8648" spans="7:7">
      <c r="G8648" s="259"/>
    </row>
    <row r="8649" spans="7:7">
      <c r="G8649" s="259"/>
    </row>
    <row r="8650" spans="7:7">
      <c r="G8650" s="259"/>
    </row>
    <row r="8651" spans="7:7">
      <c r="G8651" s="259"/>
    </row>
    <row r="8652" spans="7:7">
      <c r="G8652" s="259"/>
    </row>
    <row r="8653" spans="7:7">
      <c r="G8653" s="259"/>
    </row>
    <row r="8654" spans="7:7">
      <c r="G8654" s="259"/>
    </row>
    <row r="8655" spans="7:7">
      <c r="G8655" s="259"/>
    </row>
    <row r="8656" spans="7:7">
      <c r="G8656" s="259"/>
    </row>
    <row r="8657" spans="7:7">
      <c r="G8657" s="259"/>
    </row>
    <row r="8658" spans="7:7">
      <c r="G8658" s="259"/>
    </row>
    <row r="8659" spans="7:7">
      <c r="G8659" s="259"/>
    </row>
    <row r="8660" spans="7:7">
      <c r="G8660" s="259"/>
    </row>
    <row r="8661" spans="7:7">
      <c r="G8661" s="259"/>
    </row>
    <row r="8662" spans="7:7">
      <c r="G8662" s="259"/>
    </row>
    <row r="8663" spans="7:7">
      <c r="G8663" s="259"/>
    </row>
    <row r="8664" spans="7:7">
      <c r="G8664" s="259"/>
    </row>
    <row r="8665" spans="7:7">
      <c r="G8665" s="259"/>
    </row>
    <row r="8666" spans="7:7">
      <c r="G8666" s="259"/>
    </row>
    <row r="8667" spans="7:7">
      <c r="G8667" s="259"/>
    </row>
    <row r="8668" spans="7:7">
      <c r="G8668" s="259"/>
    </row>
    <row r="8669" spans="7:7">
      <c r="G8669" s="259"/>
    </row>
    <row r="8670" spans="7:7">
      <c r="G8670" s="259"/>
    </row>
    <row r="8671" spans="7:7">
      <c r="G8671" s="259"/>
    </row>
    <row r="8672" spans="7:7">
      <c r="G8672" s="259"/>
    </row>
    <row r="8673" spans="7:7">
      <c r="G8673" s="259"/>
    </row>
    <row r="8674" spans="7:7">
      <c r="G8674" s="259"/>
    </row>
    <row r="8675" spans="7:7">
      <c r="G8675" s="259"/>
    </row>
    <row r="8676" spans="7:7">
      <c r="G8676" s="259"/>
    </row>
    <row r="8677" spans="7:7">
      <c r="G8677" s="259"/>
    </row>
    <row r="8678" spans="7:7">
      <c r="G8678" s="259"/>
    </row>
    <row r="8679" spans="7:7">
      <c r="G8679" s="259"/>
    </row>
    <row r="8680" spans="7:7">
      <c r="G8680" s="259"/>
    </row>
    <row r="8681" spans="7:7">
      <c r="G8681" s="259"/>
    </row>
    <row r="8682" spans="7:7">
      <c r="G8682" s="259"/>
    </row>
    <row r="8683" spans="7:7">
      <c r="G8683" s="259"/>
    </row>
    <row r="8684" spans="7:7">
      <c r="G8684" s="259"/>
    </row>
    <row r="8685" spans="7:7">
      <c r="G8685" s="259"/>
    </row>
    <row r="8686" spans="7:7">
      <c r="G8686" s="259"/>
    </row>
    <row r="8687" spans="7:7">
      <c r="G8687" s="259"/>
    </row>
    <row r="8688" spans="7:7">
      <c r="G8688" s="259"/>
    </row>
    <row r="8689" spans="7:7">
      <c r="G8689" s="259"/>
    </row>
    <row r="8690" spans="7:7">
      <c r="G8690" s="259"/>
    </row>
    <row r="8691" spans="7:7">
      <c r="G8691" s="259"/>
    </row>
    <row r="8692" spans="7:7">
      <c r="G8692" s="259"/>
    </row>
    <row r="8693" spans="7:7">
      <c r="G8693" s="259"/>
    </row>
    <row r="8694" spans="7:7">
      <c r="G8694" s="259"/>
    </row>
    <row r="8695" spans="7:7">
      <c r="G8695" s="259"/>
    </row>
    <row r="8696" spans="7:7">
      <c r="G8696" s="259"/>
    </row>
    <row r="8697" spans="7:7">
      <c r="G8697" s="259"/>
    </row>
    <row r="8698" spans="7:7">
      <c r="G8698" s="259"/>
    </row>
    <row r="8699" spans="7:7">
      <c r="G8699" s="259"/>
    </row>
    <row r="8700" spans="7:7">
      <c r="G8700" s="259"/>
    </row>
    <row r="8701" spans="7:7">
      <c r="G8701" s="259"/>
    </row>
    <row r="8702" spans="7:7">
      <c r="G8702" s="259"/>
    </row>
    <row r="8703" spans="7:7">
      <c r="G8703" s="259"/>
    </row>
    <row r="8704" spans="7:7">
      <c r="G8704" s="259"/>
    </row>
    <row r="8705" spans="7:7">
      <c r="G8705" s="259"/>
    </row>
    <row r="8706" spans="7:7">
      <c r="G8706" s="259"/>
    </row>
    <row r="8707" spans="7:7">
      <c r="G8707" s="259"/>
    </row>
    <row r="8708" spans="7:7">
      <c r="G8708" s="259"/>
    </row>
    <row r="8709" spans="7:7">
      <c r="G8709" s="259"/>
    </row>
    <row r="8710" spans="7:7">
      <c r="G8710" s="259"/>
    </row>
    <row r="8711" spans="7:7">
      <c r="G8711" s="259"/>
    </row>
    <row r="8712" spans="7:7">
      <c r="G8712" s="259"/>
    </row>
    <row r="8713" spans="7:7">
      <c r="G8713" s="259"/>
    </row>
    <row r="8714" spans="7:7">
      <c r="G8714" s="259"/>
    </row>
    <row r="8715" spans="7:7">
      <c r="G8715" s="259"/>
    </row>
    <row r="8716" spans="7:7">
      <c r="G8716" s="259"/>
    </row>
    <row r="8717" spans="7:7">
      <c r="G8717" s="259"/>
    </row>
    <row r="8718" spans="7:7">
      <c r="G8718" s="259"/>
    </row>
    <row r="8719" spans="7:7">
      <c r="G8719" s="259"/>
    </row>
    <row r="8720" spans="7:7">
      <c r="G8720" s="259"/>
    </row>
    <row r="8721" spans="7:7">
      <c r="G8721" s="259"/>
    </row>
    <row r="8722" spans="7:7">
      <c r="G8722" s="259"/>
    </row>
    <row r="8723" spans="7:7">
      <c r="G8723" s="259"/>
    </row>
    <row r="8724" spans="7:7">
      <c r="G8724" s="259"/>
    </row>
    <row r="8725" spans="7:7">
      <c r="G8725" s="259"/>
    </row>
    <row r="8726" spans="7:7">
      <c r="G8726" s="259"/>
    </row>
    <row r="8727" spans="7:7">
      <c r="G8727" s="259"/>
    </row>
    <row r="8728" spans="7:7">
      <c r="G8728" s="259"/>
    </row>
    <row r="8729" spans="7:7">
      <c r="G8729" s="259"/>
    </row>
    <row r="8730" spans="7:7">
      <c r="G8730" s="259"/>
    </row>
    <row r="8731" spans="7:7">
      <c r="G8731" s="259"/>
    </row>
    <row r="8732" spans="7:7">
      <c r="G8732" s="259"/>
    </row>
    <row r="8733" spans="7:7">
      <c r="G8733" s="259"/>
    </row>
    <row r="8734" spans="7:7">
      <c r="G8734" s="259"/>
    </row>
    <row r="8735" spans="7:7">
      <c r="G8735" s="259"/>
    </row>
    <row r="8736" spans="7:7">
      <c r="G8736" s="259"/>
    </row>
    <row r="8737" spans="7:7">
      <c r="G8737" s="259"/>
    </row>
    <row r="8738" spans="7:7">
      <c r="G8738" s="259"/>
    </row>
    <row r="8739" spans="7:7">
      <c r="G8739" s="259"/>
    </row>
    <row r="8740" spans="7:7">
      <c r="G8740" s="259"/>
    </row>
    <row r="8741" spans="7:7">
      <c r="G8741" s="259"/>
    </row>
    <row r="8742" spans="7:7">
      <c r="G8742" s="259"/>
    </row>
    <row r="8743" spans="7:7">
      <c r="G8743" s="259"/>
    </row>
    <row r="8744" spans="7:7">
      <c r="G8744" s="259"/>
    </row>
    <row r="8745" spans="7:7">
      <c r="G8745" s="259"/>
    </row>
    <row r="8746" spans="7:7">
      <c r="G8746" s="259"/>
    </row>
    <row r="8747" spans="7:7">
      <c r="G8747" s="259"/>
    </row>
    <row r="8748" spans="7:7">
      <c r="G8748" s="259"/>
    </row>
    <row r="8749" spans="7:7">
      <c r="G8749" s="259"/>
    </row>
    <row r="8750" spans="7:7">
      <c r="G8750" s="259"/>
    </row>
    <row r="8751" spans="7:7">
      <c r="G8751" s="259"/>
    </row>
    <row r="8752" spans="7:7">
      <c r="G8752" s="259"/>
    </row>
    <row r="8753" spans="7:7">
      <c r="G8753" s="259"/>
    </row>
    <row r="8754" spans="7:7">
      <c r="G8754" s="259"/>
    </row>
    <row r="8755" spans="7:7">
      <c r="G8755" s="259"/>
    </row>
    <row r="8756" spans="7:7">
      <c r="G8756" s="259"/>
    </row>
    <row r="8757" spans="7:7">
      <c r="G8757" s="259"/>
    </row>
    <row r="8758" spans="7:7">
      <c r="G8758" s="259"/>
    </row>
    <row r="8759" spans="7:7">
      <c r="G8759" s="259"/>
    </row>
    <row r="8760" spans="7:7">
      <c r="G8760" s="259"/>
    </row>
    <row r="8761" spans="7:7">
      <c r="G8761" s="259"/>
    </row>
    <row r="8762" spans="7:7">
      <c r="G8762" s="259"/>
    </row>
    <row r="8763" spans="7:7">
      <c r="G8763" s="259"/>
    </row>
    <row r="8764" spans="7:7">
      <c r="G8764" s="259"/>
    </row>
    <row r="8765" spans="7:7">
      <c r="G8765" s="259"/>
    </row>
    <row r="8766" spans="7:7">
      <c r="G8766" s="259"/>
    </row>
    <row r="8767" spans="7:7">
      <c r="G8767" s="259"/>
    </row>
    <row r="8768" spans="7:7">
      <c r="G8768" s="259"/>
    </row>
    <row r="8769" spans="7:7">
      <c r="G8769" s="259"/>
    </row>
    <row r="8770" spans="7:7">
      <c r="G8770" s="259"/>
    </row>
    <row r="8771" spans="7:7">
      <c r="G8771" s="259"/>
    </row>
    <row r="8772" spans="7:7">
      <c r="G8772" s="259"/>
    </row>
    <row r="8773" spans="7:7">
      <c r="G8773" s="259"/>
    </row>
    <row r="8774" spans="7:7">
      <c r="G8774" s="259"/>
    </row>
    <row r="8775" spans="7:7">
      <c r="G8775" s="259"/>
    </row>
    <row r="8776" spans="7:7">
      <c r="G8776" s="259"/>
    </row>
    <row r="8777" spans="7:7">
      <c r="G8777" s="259"/>
    </row>
    <row r="8778" spans="7:7">
      <c r="G8778" s="259"/>
    </row>
    <row r="8779" spans="7:7">
      <c r="G8779" s="259"/>
    </row>
    <row r="8780" spans="7:7">
      <c r="G8780" s="259"/>
    </row>
    <row r="8781" spans="7:7">
      <c r="G8781" s="259"/>
    </row>
    <row r="8782" spans="7:7">
      <c r="G8782" s="259"/>
    </row>
    <row r="8783" spans="7:7">
      <c r="G8783" s="259"/>
    </row>
    <row r="8784" spans="7:7">
      <c r="G8784" s="259"/>
    </row>
    <row r="8785" spans="7:7">
      <c r="G8785" s="259"/>
    </row>
    <row r="8786" spans="7:7">
      <c r="G8786" s="259"/>
    </row>
    <row r="8787" spans="7:7">
      <c r="G8787" s="259"/>
    </row>
    <row r="8788" spans="7:7">
      <c r="G8788" s="259"/>
    </row>
    <row r="8789" spans="7:7">
      <c r="G8789" s="259"/>
    </row>
    <row r="8790" spans="7:7">
      <c r="G8790" s="259"/>
    </row>
    <row r="8791" spans="7:7">
      <c r="G8791" s="259"/>
    </row>
    <row r="8792" spans="7:7">
      <c r="G8792" s="259"/>
    </row>
    <row r="8793" spans="7:7">
      <c r="G8793" s="259"/>
    </row>
    <row r="8794" spans="7:7">
      <c r="G8794" s="259"/>
    </row>
    <row r="8795" spans="7:7">
      <c r="G8795" s="259"/>
    </row>
    <row r="8796" spans="7:7">
      <c r="G8796" s="259"/>
    </row>
    <row r="8797" spans="7:7">
      <c r="G8797" s="259"/>
    </row>
    <row r="8798" spans="7:7">
      <c r="G8798" s="259"/>
    </row>
    <row r="8799" spans="7:7">
      <c r="G8799" s="259"/>
    </row>
    <row r="8800" spans="7:7">
      <c r="G8800" s="259"/>
    </row>
    <row r="8801" spans="7:7">
      <c r="G8801" s="259"/>
    </row>
    <row r="8802" spans="7:7">
      <c r="G8802" s="259"/>
    </row>
    <row r="8803" spans="7:7">
      <c r="G8803" s="259"/>
    </row>
    <row r="8804" spans="7:7">
      <c r="G8804" s="259"/>
    </row>
    <row r="8805" spans="7:7">
      <c r="G8805" s="259"/>
    </row>
    <row r="8806" spans="7:7">
      <c r="G8806" s="259"/>
    </row>
    <row r="8807" spans="7:7">
      <c r="G8807" s="259"/>
    </row>
    <row r="8808" spans="7:7">
      <c r="G8808" s="259"/>
    </row>
    <row r="8809" spans="7:7">
      <c r="G8809" s="259"/>
    </row>
    <row r="8810" spans="7:7">
      <c r="G8810" s="259"/>
    </row>
    <row r="8811" spans="7:7">
      <c r="G8811" s="259"/>
    </row>
    <row r="8812" spans="7:7">
      <c r="G8812" s="259"/>
    </row>
    <row r="8813" spans="7:7">
      <c r="G8813" s="259"/>
    </row>
    <row r="8814" spans="7:7">
      <c r="G8814" s="259"/>
    </row>
    <row r="8815" spans="7:7">
      <c r="G8815" s="259"/>
    </row>
    <row r="8816" spans="7:7">
      <c r="G8816" s="259"/>
    </row>
    <row r="8817" spans="7:7">
      <c r="G8817" s="259"/>
    </row>
    <row r="8818" spans="7:7">
      <c r="G8818" s="259"/>
    </row>
    <row r="8819" spans="7:7">
      <c r="G8819" s="259"/>
    </row>
    <row r="8820" spans="7:7">
      <c r="G8820" s="259"/>
    </row>
    <row r="8821" spans="7:7">
      <c r="G8821" s="259"/>
    </row>
    <row r="8822" spans="7:7">
      <c r="G8822" s="259"/>
    </row>
    <row r="8823" spans="7:7">
      <c r="G8823" s="259"/>
    </row>
    <row r="8824" spans="7:7">
      <c r="G8824" s="259"/>
    </row>
    <row r="8825" spans="7:7">
      <c r="G8825" s="259"/>
    </row>
    <row r="8826" spans="7:7">
      <c r="G8826" s="259"/>
    </row>
    <row r="8827" spans="7:7">
      <c r="G8827" s="259"/>
    </row>
    <row r="8828" spans="7:7">
      <c r="G8828" s="259"/>
    </row>
    <row r="8829" spans="7:7">
      <c r="G8829" s="259"/>
    </row>
    <row r="8830" spans="7:7">
      <c r="G8830" s="259"/>
    </row>
    <row r="8831" spans="7:7">
      <c r="G8831" s="259"/>
    </row>
    <row r="8832" spans="7:7">
      <c r="G8832" s="259"/>
    </row>
    <row r="8833" spans="7:7">
      <c r="G8833" s="259"/>
    </row>
    <row r="8834" spans="7:7">
      <c r="G8834" s="259"/>
    </row>
    <row r="8835" spans="7:7">
      <c r="G8835" s="259"/>
    </row>
    <row r="8836" spans="7:7">
      <c r="G8836" s="259"/>
    </row>
    <row r="8837" spans="7:7">
      <c r="G8837" s="259"/>
    </row>
    <row r="8838" spans="7:7">
      <c r="G8838" s="259"/>
    </row>
    <row r="8839" spans="7:7">
      <c r="G8839" s="259"/>
    </row>
    <row r="8840" spans="7:7">
      <c r="G8840" s="259"/>
    </row>
    <row r="8841" spans="7:7">
      <c r="G8841" s="259"/>
    </row>
    <row r="8842" spans="7:7">
      <c r="G8842" s="259"/>
    </row>
    <row r="8843" spans="7:7">
      <c r="G8843" s="259"/>
    </row>
    <row r="8844" spans="7:7">
      <c r="G8844" s="259"/>
    </row>
    <row r="8845" spans="7:7">
      <c r="G8845" s="259"/>
    </row>
    <row r="8846" spans="7:7">
      <c r="G8846" s="259"/>
    </row>
    <row r="8847" spans="7:7">
      <c r="G8847" s="259"/>
    </row>
    <row r="8848" spans="7:7">
      <c r="G8848" s="259"/>
    </row>
    <row r="8849" spans="7:7">
      <c r="G8849" s="259"/>
    </row>
    <row r="8850" spans="7:7">
      <c r="G8850" s="259"/>
    </row>
    <row r="8851" spans="7:7">
      <c r="G8851" s="259"/>
    </row>
    <row r="8852" spans="7:7">
      <c r="G8852" s="259"/>
    </row>
    <row r="8853" spans="7:7">
      <c r="G8853" s="259"/>
    </row>
    <row r="8854" spans="7:7">
      <c r="G8854" s="259"/>
    </row>
    <row r="8855" spans="7:7">
      <c r="G8855" s="259"/>
    </row>
    <row r="8856" spans="7:7">
      <c r="G8856" s="259"/>
    </row>
    <row r="8857" spans="7:7">
      <c r="G8857" s="259"/>
    </row>
    <row r="8858" spans="7:7">
      <c r="G8858" s="259"/>
    </row>
    <row r="8859" spans="7:7">
      <c r="G8859" s="259"/>
    </row>
    <row r="8860" spans="7:7">
      <c r="G8860" s="259"/>
    </row>
    <row r="8861" spans="7:7">
      <c r="G8861" s="259"/>
    </row>
    <row r="8862" spans="7:7">
      <c r="G8862" s="259"/>
    </row>
    <row r="8863" spans="7:7">
      <c r="G8863" s="259"/>
    </row>
    <row r="8864" spans="7:7">
      <c r="G8864" s="259"/>
    </row>
    <row r="8865" spans="7:7">
      <c r="G8865" s="259"/>
    </row>
    <row r="8866" spans="7:7">
      <c r="G8866" s="259"/>
    </row>
    <row r="8867" spans="7:7">
      <c r="G8867" s="259"/>
    </row>
    <row r="8868" spans="7:7">
      <c r="G8868" s="259"/>
    </row>
    <row r="8869" spans="7:7">
      <c r="G8869" s="259"/>
    </row>
    <row r="8870" spans="7:7">
      <c r="G8870" s="259"/>
    </row>
    <row r="8871" spans="7:7">
      <c r="G8871" s="259"/>
    </row>
    <row r="8872" spans="7:7">
      <c r="G8872" s="259"/>
    </row>
    <row r="8873" spans="7:7">
      <c r="G8873" s="259"/>
    </row>
    <row r="8874" spans="7:7">
      <c r="G8874" s="259"/>
    </row>
    <row r="8875" spans="7:7">
      <c r="G8875" s="259"/>
    </row>
    <row r="8876" spans="7:7">
      <c r="G8876" s="259"/>
    </row>
    <row r="8877" spans="7:7">
      <c r="G8877" s="259"/>
    </row>
    <row r="8878" spans="7:7">
      <c r="G8878" s="259"/>
    </row>
    <row r="8879" spans="7:7">
      <c r="G8879" s="259"/>
    </row>
    <row r="8880" spans="7:7">
      <c r="G8880" s="259"/>
    </row>
    <row r="8881" spans="7:7">
      <c r="G8881" s="259"/>
    </row>
    <row r="8882" spans="7:7">
      <c r="G8882" s="259"/>
    </row>
    <row r="8883" spans="7:7">
      <c r="G8883" s="259"/>
    </row>
    <row r="8884" spans="7:7">
      <c r="G8884" s="259"/>
    </row>
    <row r="8885" spans="7:7">
      <c r="G8885" s="259"/>
    </row>
    <row r="8886" spans="7:7">
      <c r="G8886" s="259"/>
    </row>
    <row r="8887" spans="7:7">
      <c r="G8887" s="259"/>
    </row>
    <row r="8888" spans="7:7">
      <c r="G8888" s="259"/>
    </row>
    <row r="8889" spans="7:7">
      <c r="G8889" s="259"/>
    </row>
    <row r="8890" spans="7:7">
      <c r="G8890" s="259"/>
    </row>
    <row r="8891" spans="7:7">
      <c r="G8891" s="259"/>
    </row>
    <row r="8892" spans="7:7">
      <c r="G8892" s="259"/>
    </row>
    <row r="8893" spans="7:7">
      <c r="G8893" s="259"/>
    </row>
    <row r="8894" spans="7:7">
      <c r="G8894" s="259"/>
    </row>
    <row r="8895" spans="7:7">
      <c r="G8895" s="259"/>
    </row>
    <row r="8896" spans="7:7">
      <c r="G8896" s="259"/>
    </row>
    <row r="8897" spans="7:7">
      <c r="G8897" s="259"/>
    </row>
    <row r="8898" spans="7:7">
      <c r="G8898" s="259"/>
    </row>
    <row r="8899" spans="7:7">
      <c r="G8899" s="259"/>
    </row>
    <row r="8900" spans="7:7">
      <c r="G8900" s="259"/>
    </row>
    <row r="8901" spans="7:7">
      <c r="G8901" s="259"/>
    </row>
    <row r="8902" spans="7:7">
      <c r="G8902" s="259"/>
    </row>
    <row r="8903" spans="7:7">
      <c r="G8903" s="259"/>
    </row>
    <row r="8904" spans="7:7">
      <c r="G8904" s="259"/>
    </row>
    <row r="8905" spans="7:7">
      <c r="G8905" s="259"/>
    </row>
    <row r="8906" spans="7:7">
      <c r="G8906" s="259"/>
    </row>
    <row r="8907" spans="7:7">
      <c r="G8907" s="259"/>
    </row>
    <row r="8908" spans="7:7">
      <c r="G8908" s="259"/>
    </row>
    <row r="8909" spans="7:7">
      <c r="G8909" s="259"/>
    </row>
    <row r="8910" spans="7:7">
      <c r="G8910" s="259"/>
    </row>
    <row r="8911" spans="7:7">
      <c r="G8911" s="259"/>
    </row>
    <row r="8912" spans="7:7">
      <c r="G8912" s="259"/>
    </row>
    <row r="8913" spans="7:7">
      <c r="G8913" s="259"/>
    </row>
    <row r="8914" spans="7:7">
      <c r="G8914" s="259"/>
    </row>
    <row r="8915" spans="7:7">
      <c r="G8915" s="259"/>
    </row>
    <row r="8916" spans="7:7">
      <c r="G8916" s="259"/>
    </row>
    <row r="8917" spans="7:7">
      <c r="G8917" s="259"/>
    </row>
    <row r="8918" spans="7:7">
      <c r="G8918" s="259"/>
    </row>
    <row r="8919" spans="7:7">
      <c r="G8919" s="259"/>
    </row>
    <row r="8920" spans="7:7">
      <c r="G8920" s="259"/>
    </row>
    <row r="8921" spans="7:7">
      <c r="G8921" s="259"/>
    </row>
    <row r="8922" spans="7:7">
      <c r="G8922" s="259"/>
    </row>
    <row r="8923" spans="7:7">
      <c r="G8923" s="259"/>
    </row>
    <row r="8924" spans="7:7">
      <c r="G8924" s="259"/>
    </row>
    <row r="8925" spans="7:7">
      <c r="G8925" s="259"/>
    </row>
    <row r="8926" spans="7:7">
      <c r="G8926" s="259"/>
    </row>
    <row r="8927" spans="7:7">
      <c r="G8927" s="259"/>
    </row>
    <row r="8928" spans="7:7">
      <c r="G8928" s="259"/>
    </row>
    <row r="8929" spans="7:7">
      <c r="G8929" s="259"/>
    </row>
    <row r="8930" spans="7:7">
      <c r="G8930" s="259"/>
    </row>
    <row r="8931" spans="7:7">
      <c r="G8931" s="259"/>
    </row>
    <row r="8932" spans="7:7">
      <c r="G8932" s="259"/>
    </row>
    <row r="8933" spans="7:7">
      <c r="G8933" s="259"/>
    </row>
    <row r="8934" spans="7:7">
      <c r="G8934" s="259"/>
    </row>
    <row r="8935" spans="7:7">
      <c r="G8935" s="259"/>
    </row>
    <row r="8936" spans="7:7">
      <c r="G8936" s="259"/>
    </row>
    <row r="8937" spans="7:7">
      <c r="G8937" s="259"/>
    </row>
    <row r="8938" spans="7:7">
      <c r="G8938" s="259"/>
    </row>
    <row r="8939" spans="7:7">
      <c r="G8939" s="259"/>
    </row>
    <row r="8940" spans="7:7">
      <c r="G8940" s="259"/>
    </row>
    <row r="8941" spans="7:7">
      <c r="G8941" s="259"/>
    </row>
    <row r="8942" spans="7:7">
      <c r="G8942" s="259"/>
    </row>
    <row r="8943" spans="7:7">
      <c r="G8943" s="259"/>
    </row>
    <row r="8944" spans="7:7">
      <c r="G8944" s="259"/>
    </row>
    <row r="8945" spans="7:7">
      <c r="G8945" s="259"/>
    </row>
    <row r="8946" spans="7:7">
      <c r="G8946" s="259"/>
    </row>
    <row r="8947" spans="7:7">
      <c r="G8947" s="259"/>
    </row>
    <row r="8948" spans="7:7">
      <c r="G8948" s="259"/>
    </row>
    <row r="8949" spans="7:7">
      <c r="G8949" s="259"/>
    </row>
    <row r="8950" spans="7:7">
      <c r="G8950" s="259"/>
    </row>
    <row r="8951" spans="7:7">
      <c r="G8951" s="259"/>
    </row>
    <row r="8952" spans="7:7">
      <c r="G8952" s="259"/>
    </row>
    <row r="8953" spans="7:7">
      <c r="G8953" s="259"/>
    </row>
    <row r="8954" spans="7:7">
      <c r="G8954" s="259"/>
    </row>
    <row r="8955" spans="7:7">
      <c r="G8955" s="259"/>
    </row>
    <row r="8956" spans="7:7">
      <c r="G8956" s="259"/>
    </row>
    <row r="8957" spans="7:7">
      <c r="G8957" s="259"/>
    </row>
    <row r="8958" spans="7:7">
      <c r="G8958" s="259"/>
    </row>
    <row r="8959" spans="7:7">
      <c r="G8959" s="259"/>
    </row>
    <row r="8960" spans="7:7">
      <c r="G8960" s="259"/>
    </row>
    <row r="8961" spans="7:7">
      <c r="G8961" s="259"/>
    </row>
    <row r="8962" spans="7:7">
      <c r="G8962" s="259"/>
    </row>
    <row r="8963" spans="7:7">
      <c r="G8963" s="259"/>
    </row>
    <row r="8964" spans="7:7">
      <c r="G8964" s="259"/>
    </row>
    <row r="8965" spans="7:7">
      <c r="G8965" s="259"/>
    </row>
    <row r="8966" spans="7:7">
      <c r="G8966" s="259"/>
    </row>
    <row r="8967" spans="7:7">
      <c r="G8967" s="259"/>
    </row>
    <row r="8968" spans="7:7">
      <c r="G8968" s="259"/>
    </row>
    <row r="8969" spans="7:7">
      <c r="G8969" s="259"/>
    </row>
    <row r="8970" spans="7:7">
      <c r="G8970" s="259"/>
    </row>
    <row r="8971" spans="7:7">
      <c r="G8971" s="259"/>
    </row>
    <row r="8972" spans="7:7">
      <c r="G8972" s="259"/>
    </row>
    <row r="8973" spans="7:7">
      <c r="G8973" s="259"/>
    </row>
    <row r="8974" spans="7:7">
      <c r="G8974" s="259"/>
    </row>
    <row r="8975" spans="7:7">
      <c r="G8975" s="259"/>
    </row>
    <row r="8976" spans="7:7">
      <c r="G8976" s="259"/>
    </row>
    <row r="8977" spans="7:7">
      <c r="G8977" s="259"/>
    </row>
    <row r="8978" spans="7:7">
      <c r="G8978" s="259"/>
    </row>
    <row r="8979" spans="7:7">
      <c r="G8979" s="259"/>
    </row>
    <row r="8980" spans="7:7">
      <c r="G8980" s="259"/>
    </row>
    <row r="8981" spans="7:7">
      <c r="G8981" s="259"/>
    </row>
    <row r="8982" spans="7:7">
      <c r="G8982" s="259"/>
    </row>
    <row r="8983" spans="7:7">
      <c r="G8983" s="259"/>
    </row>
    <row r="8984" spans="7:7">
      <c r="G8984" s="259"/>
    </row>
    <row r="8985" spans="7:7">
      <c r="G8985" s="259"/>
    </row>
    <row r="8986" spans="7:7">
      <c r="G8986" s="259"/>
    </row>
    <row r="8987" spans="7:7">
      <c r="G8987" s="259"/>
    </row>
    <row r="8988" spans="7:7">
      <c r="G8988" s="259"/>
    </row>
    <row r="8989" spans="7:7">
      <c r="G8989" s="259"/>
    </row>
    <row r="8990" spans="7:7">
      <c r="G8990" s="259"/>
    </row>
    <row r="8991" spans="7:7">
      <c r="G8991" s="259"/>
    </row>
    <row r="8992" spans="7:7">
      <c r="G8992" s="259"/>
    </row>
    <row r="8993" spans="7:7">
      <c r="G8993" s="259"/>
    </row>
    <row r="8994" spans="7:7">
      <c r="G8994" s="259"/>
    </row>
    <row r="8995" spans="7:7">
      <c r="G8995" s="259"/>
    </row>
    <row r="8996" spans="7:7">
      <c r="G8996" s="259"/>
    </row>
    <row r="8997" spans="7:7">
      <c r="G8997" s="259"/>
    </row>
    <row r="8998" spans="7:7">
      <c r="G8998" s="259"/>
    </row>
    <row r="8999" spans="7:7">
      <c r="G8999" s="259"/>
    </row>
    <row r="9000" spans="7:7">
      <c r="G9000" s="259"/>
    </row>
    <row r="9001" spans="7:7">
      <c r="G9001" s="259"/>
    </row>
    <row r="9002" spans="7:7">
      <c r="G9002" s="259"/>
    </row>
    <row r="9003" spans="7:7">
      <c r="G9003" s="259"/>
    </row>
    <row r="9004" spans="7:7">
      <c r="G9004" s="259"/>
    </row>
    <row r="9005" spans="7:7">
      <c r="G9005" s="259"/>
    </row>
    <row r="9006" spans="7:7">
      <c r="G9006" s="259"/>
    </row>
    <row r="9007" spans="7:7">
      <c r="G9007" s="259"/>
    </row>
    <row r="9008" spans="7:7">
      <c r="G9008" s="259"/>
    </row>
    <row r="9009" spans="7:7">
      <c r="G9009" s="259"/>
    </row>
    <row r="9010" spans="7:7">
      <c r="G9010" s="259"/>
    </row>
    <row r="9011" spans="7:7">
      <c r="G9011" s="259"/>
    </row>
    <row r="9012" spans="7:7">
      <c r="G9012" s="259"/>
    </row>
    <row r="9013" spans="7:7">
      <c r="G9013" s="259"/>
    </row>
    <row r="9014" spans="7:7">
      <c r="G9014" s="259"/>
    </row>
    <row r="9015" spans="7:7">
      <c r="G9015" s="259"/>
    </row>
    <row r="9016" spans="7:7">
      <c r="G9016" s="259"/>
    </row>
    <row r="9017" spans="7:7">
      <c r="G9017" s="259"/>
    </row>
    <row r="9018" spans="7:7">
      <c r="G9018" s="259"/>
    </row>
    <row r="9019" spans="7:7">
      <c r="G9019" s="259"/>
    </row>
    <row r="9020" spans="7:7">
      <c r="G9020" s="259"/>
    </row>
    <row r="9021" spans="7:7">
      <c r="G9021" s="259"/>
    </row>
    <row r="9022" spans="7:7">
      <c r="G9022" s="259"/>
    </row>
    <row r="9023" spans="7:7">
      <c r="G9023" s="259"/>
    </row>
    <row r="9024" spans="7:7">
      <c r="G9024" s="259"/>
    </row>
    <row r="9025" spans="7:7">
      <c r="G9025" s="259"/>
    </row>
    <row r="9026" spans="7:7">
      <c r="G9026" s="259"/>
    </row>
    <row r="9027" spans="7:7">
      <c r="G9027" s="259"/>
    </row>
    <row r="9028" spans="7:7">
      <c r="G9028" s="259"/>
    </row>
    <row r="9029" spans="7:7">
      <c r="G9029" s="259"/>
    </row>
    <row r="9030" spans="7:7">
      <c r="G9030" s="259"/>
    </row>
    <row r="9031" spans="7:7">
      <c r="G9031" s="259"/>
    </row>
    <row r="9032" spans="7:7">
      <c r="G9032" s="259"/>
    </row>
    <row r="9033" spans="7:7">
      <c r="G9033" s="259"/>
    </row>
    <row r="9034" spans="7:7">
      <c r="G9034" s="259"/>
    </row>
    <row r="9035" spans="7:7">
      <c r="G9035" s="259"/>
    </row>
    <row r="9036" spans="7:7">
      <c r="G9036" s="259"/>
    </row>
    <row r="9037" spans="7:7">
      <c r="G9037" s="259"/>
    </row>
    <row r="9038" spans="7:7">
      <c r="G9038" s="259"/>
    </row>
    <row r="9039" spans="7:7">
      <c r="G9039" s="259"/>
    </row>
    <row r="9040" spans="7:7">
      <c r="G9040" s="259"/>
    </row>
    <row r="9041" spans="7:7">
      <c r="G9041" s="259"/>
    </row>
    <row r="9042" spans="7:7">
      <c r="G9042" s="259"/>
    </row>
    <row r="9043" spans="7:7">
      <c r="G9043" s="259"/>
    </row>
    <row r="9044" spans="7:7">
      <c r="G9044" s="259"/>
    </row>
    <row r="9045" spans="7:7">
      <c r="G9045" s="259"/>
    </row>
    <row r="9046" spans="7:7">
      <c r="G9046" s="259"/>
    </row>
    <row r="9047" spans="7:7">
      <c r="G9047" s="259"/>
    </row>
    <row r="9048" spans="7:7">
      <c r="G9048" s="259"/>
    </row>
    <row r="9049" spans="7:7">
      <c r="G9049" s="259"/>
    </row>
    <row r="9050" spans="7:7">
      <c r="G9050" s="259"/>
    </row>
    <row r="9051" spans="7:7">
      <c r="G9051" s="259"/>
    </row>
    <row r="9052" spans="7:7">
      <c r="G9052" s="259"/>
    </row>
    <row r="9053" spans="7:7">
      <c r="G9053" s="259"/>
    </row>
    <row r="9054" spans="7:7">
      <c r="G9054" s="259"/>
    </row>
    <row r="9055" spans="7:7">
      <c r="G9055" s="259"/>
    </row>
    <row r="9056" spans="7:7">
      <c r="G9056" s="259"/>
    </row>
    <row r="9057" spans="7:7">
      <c r="G9057" s="259"/>
    </row>
    <row r="9058" spans="7:7">
      <c r="G9058" s="259"/>
    </row>
    <row r="9059" spans="7:7">
      <c r="G9059" s="259"/>
    </row>
    <row r="9060" spans="7:7">
      <c r="G9060" s="259"/>
    </row>
    <row r="9061" spans="7:7">
      <c r="G9061" s="259"/>
    </row>
    <row r="9062" spans="7:7">
      <c r="G9062" s="259"/>
    </row>
    <row r="9063" spans="7:7">
      <c r="G9063" s="259"/>
    </row>
    <row r="9064" spans="7:7">
      <c r="G9064" s="259"/>
    </row>
    <row r="9065" spans="7:7">
      <c r="G9065" s="259"/>
    </row>
    <row r="9066" spans="7:7">
      <c r="G9066" s="259"/>
    </row>
    <row r="9067" spans="7:7">
      <c r="G9067" s="259"/>
    </row>
    <row r="9068" spans="7:7">
      <c r="G9068" s="259"/>
    </row>
    <row r="9069" spans="7:7">
      <c r="G9069" s="259"/>
    </row>
    <row r="9070" spans="7:7">
      <c r="G9070" s="259"/>
    </row>
    <row r="9071" spans="7:7">
      <c r="G9071" s="259"/>
    </row>
    <row r="9072" spans="7:7">
      <c r="G9072" s="259"/>
    </row>
    <row r="9073" spans="7:7">
      <c r="G9073" s="259"/>
    </row>
    <row r="9074" spans="7:7">
      <c r="G9074" s="259"/>
    </row>
    <row r="9075" spans="7:7">
      <c r="G9075" s="259"/>
    </row>
    <row r="9076" spans="7:7">
      <c r="G9076" s="259"/>
    </row>
    <row r="9077" spans="7:7">
      <c r="G9077" s="259"/>
    </row>
    <row r="9078" spans="7:7">
      <c r="G9078" s="259"/>
    </row>
    <row r="9079" spans="7:7">
      <c r="G9079" s="259"/>
    </row>
    <row r="9080" spans="7:7">
      <c r="G9080" s="259"/>
    </row>
    <row r="9081" spans="7:7">
      <c r="G9081" s="259"/>
    </row>
    <row r="9082" spans="7:7">
      <c r="G9082" s="259"/>
    </row>
    <row r="9083" spans="7:7">
      <c r="G9083" s="259"/>
    </row>
    <row r="9084" spans="7:7">
      <c r="G9084" s="259"/>
    </row>
    <row r="9085" spans="7:7">
      <c r="G9085" s="259"/>
    </row>
    <row r="9086" spans="7:7">
      <c r="G9086" s="259"/>
    </row>
    <row r="9087" spans="7:7">
      <c r="G9087" s="259"/>
    </row>
    <row r="9088" spans="7:7">
      <c r="G9088" s="259"/>
    </row>
    <row r="9089" spans="7:7">
      <c r="G9089" s="259"/>
    </row>
    <row r="9090" spans="7:7">
      <c r="G9090" s="259"/>
    </row>
    <row r="9091" spans="7:7">
      <c r="G9091" s="259"/>
    </row>
    <row r="9092" spans="7:7">
      <c r="G9092" s="259"/>
    </row>
    <row r="9093" spans="7:7">
      <c r="G9093" s="259"/>
    </row>
    <row r="9094" spans="7:7">
      <c r="G9094" s="259"/>
    </row>
    <row r="9095" spans="7:7">
      <c r="G9095" s="259"/>
    </row>
    <row r="9096" spans="7:7">
      <c r="G9096" s="259"/>
    </row>
    <row r="9097" spans="7:7">
      <c r="G9097" s="259"/>
    </row>
    <row r="9098" spans="7:7">
      <c r="G9098" s="259"/>
    </row>
    <row r="9099" spans="7:7">
      <c r="G9099" s="259"/>
    </row>
    <row r="9100" spans="7:7">
      <c r="G9100" s="259"/>
    </row>
    <row r="9101" spans="7:7">
      <c r="G9101" s="259"/>
    </row>
    <row r="9102" spans="7:7">
      <c r="G9102" s="259"/>
    </row>
    <row r="9103" spans="7:7">
      <c r="G9103" s="259"/>
    </row>
    <row r="9104" spans="7:7">
      <c r="G9104" s="259"/>
    </row>
    <row r="9105" spans="7:7">
      <c r="G9105" s="259"/>
    </row>
    <row r="9106" spans="7:7">
      <c r="G9106" s="259"/>
    </row>
    <row r="9107" spans="7:7">
      <c r="G9107" s="259"/>
    </row>
    <row r="9108" spans="7:7">
      <c r="G9108" s="259"/>
    </row>
    <row r="9109" spans="7:7">
      <c r="G9109" s="259"/>
    </row>
    <row r="9110" spans="7:7">
      <c r="G9110" s="259"/>
    </row>
    <row r="9111" spans="7:7">
      <c r="G9111" s="259"/>
    </row>
    <row r="9112" spans="7:7">
      <c r="G9112" s="259"/>
    </row>
    <row r="9113" spans="7:7">
      <c r="G9113" s="259"/>
    </row>
    <row r="9114" spans="7:7">
      <c r="G9114" s="259"/>
    </row>
    <row r="9115" spans="7:7">
      <c r="G9115" s="259"/>
    </row>
    <row r="9116" spans="7:7">
      <c r="G9116" s="259"/>
    </row>
    <row r="9117" spans="7:7">
      <c r="G9117" s="259"/>
    </row>
    <row r="9118" spans="7:7">
      <c r="G9118" s="259"/>
    </row>
    <row r="9119" spans="7:7">
      <c r="G9119" s="259"/>
    </row>
    <row r="9120" spans="7:7">
      <c r="G9120" s="259"/>
    </row>
    <row r="9121" spans="7:7">
      <c r="G9121" s="259"/>
    </row>
    <row r="9122" spans="7:7">
      <c r="G9122" s="259"/>
    </row>
    <row r="9123" spans="7:7">
      <c r="G9123" s="259"/>
    </row>
    <row r="9124" spans="7:7">
      <c r="G9124" s="259"/>
    </row>
    <row r="9125" spans="7:7">
      <c r="G9125" s="259"/>
    </row>
    <row r="9126" spans="7:7">
      <c r="G9126" s="259"/>
    </row>
    <row r="9127" spans="7:7">
      <c r="G9127" s="259"/>
    </row>
    <row r="9128" spans="7:7">
      <c r="G9128" s="259"/>
    </row>
    <row r="9129" spans="7:7">
      <c r="G9129" s="259"/>
    </row>
    <row r="9130" spans="7:7">
      <c r="G9130" s="259"/>
    </row>
    <row r="9131" spans="7:7">
      <c r="G9131" s="259"/>
    </row>
    <row r="9132" spans="7:7">
      <c r="G9132" s="259"/>
    </row>
    <row r="9133" spans="7:7">
      <c r="G9133" s="259"/>
    </row>
    <row r="9134" spans="7:7">
      <c r="G9134" s="259"/>
    </row>
    <row r="9135" spans="7:7">
      <c r="G9135" s="259"/>
    </row>
    <row r="9136" spans="7:7">
      <c r="G9136" s="259"/>
    </row>
    <row r="9137" spans="7:7">
      <c r="G9137" s="259"/>
    </row>
    <row r="9138" spans="7:7">
      <c r="G9138" s="259"/>
    </row>
    <row r="9139" spans="7:7">
      <c r="G9139" s="259"/>
    </row>
    <row r="9140" spans="7:7">
      <c r="G9140" s="259"/>
    </row>
    <row r="9141" spans="7:7">
      <c r="G9141" s="259"/>
    </row>
    <row r="9142" spans="7:7">
      <c r="G9142" s="259"/>
    </row>
    <row r="9143" spans="7:7">
      <c r="G9143" s="259"/>
    </row>
    <row r="9144" spans="7:7">
      <c r="G9144" s="259"/>
    </row>
    <row r="9145" spans="7:7">
      <c r="G9145" s="259"/>
    </row>
    <row r="9146" spans="7:7">
      <c r="G9146" s="259"/>
    </row>
    <row r="9147" spans="7:7">
      <c r="G9147" s="259"/>
    </row>
    <row r="9148" spans="7:7">
      <c r="G9148" s="259"/>
    </row>
    <row r="9149" spans="7:7">
      <c r="G9149" s="259"/>
    </row>
    <row r="9150" spans="7:7">
      <c r="G9150" s="259"/>
    </row>
    <row r="9151" spans="7:7">
      <c r="G9151" s="259"/>
    </row>
    <row r="9152" spans="7:7">
      <c r="G9152" s="259"/>
    </row>
    <row r="9153" spans="7:7">
      <c r="G9153" s="259"/>
    </row>
    <row r="9154" spans="7:7">
      <c r="G9154" s="259"/>
    </row>
    <row r="9155" spans="7:7">
      <c r="G9155" s="259"/>
    </row>
    <row r="9156" spans="7:7">
      <c r="G9156" s="259"/>
    </row>
    <row r="9157" spans="7:7">
      <c r="G9157" s="259"/>
    </row>
    <row r="9158" spans="7:7">
      <c r="G9158" s="259"/>
    </row>
    <row r="9159" spans="7:7">
      <c r="G9159" s="259"/>
    </row>
    <row r="9160" spans="7:7">
      <c r="G9160" s="259"/>
    </row>
    <row r="9161" spans="7:7">
      <c r="G9161" s="259"/>
    </row>
    <row r="9162" spans="7:7">
      <c r="G9162" s="259"/>
    </row>
    <row r="9163" spans="7:7">
      <c r="G9163" s="259"/>
    </row>
    <row r="9164" spans="7:7">
      <c r="G9164" s="259"/>
    </row>
    <row r="9165" spans="7:7">
      <c r="G9165" s="259"/>
    </row>
    <row r="9166" spans="7:7">
      <c r="G9166" s="259"/>
    </row>
    <row r="9167" spans="7:7">
      <c r="G9167" s="259"/>
    </row>
    <row r="9168" spans="7:7">
      <c r="G9168" s="259"/>
    </row>
    <row r="9169" spans="7:7">
      <c r="G9169" s="259"/>
    </row>
    <row r="9170" spans="7:7">
      <c r="G9170" s="259"/>
    </row>
    <row r="9171" spans="7:7">
      <c r="G9171" s="259"/>
    </row>
    <row r="9172" spans="7:7">
      <c r="G9172" s="259"/>
    </row>
    <row r="9173" spans="7:7">
      <c r="G9173" s="259"/>
    </row>
    <row r="9174" spans="7:7">
      <c r="G9174" s="259"/>
    </row>
    <row r="9175" spans="7:7">
      <c r="G9175" s="259"/>
    </row>
    <row r="9176" spans="7:7">
      <c r="G9176" s="259"/>
    </row>
    <row r="9177" spans="7:7">
      <c r="G9177" s="259"/>
    </row>
    <row r="9178" spans="7:7">
      <c r="G9178" s="259"/>
    </row>
    <row r="9179" spans="7:7">
      <c r="G9179" s="259"/>
    </row>
    <row r="9180" spans="7:7">
      <c r="G9180" s="259"/>
    </row>
    <row r="9181" spans="7:7">
      <c r="G9181" s="259"/>
    </row>
    <row r="9182" spans="7:7">
      <c r="G9182" s="259"/>
    </row>
    <row r="9183" spans="7:7">
      <c r="G9183" s="259"/>
    </row>
    <row r="9184" spans="7:7">
      <c r="G9184" s="259"/>
    </row>
    <row r="9185" spans="7:7">
      <c r="G9185" s="259"/>
    </row>
    <row r="9186" spans="7:7">
      <c r="G9186" s="259"/>
    </row>
    <row r="9187" spans="7:7">
      <c r="G9187" s="259"/>
    </row>
    <row r="9188" spans="7:7">
      <c r="G9188" s="259"/>
    </row>
    <row r="9189" spans="7:7">
      <c r="G9189" s="259"/>
    </row>
    <row r="9190" spans="7:7">
      <c r="G9190" s="259"/>
    </row>
    <row r="9191" spans="7:7">
      <c r="G9191" s="259"/>
    </row>
    <row r="9192" spans="7:7">
      <c r="G9192" s="259"/>
    </row>
    <row r="9193" spans="7:7">
      <c r="G9193" s="259"/>
    </row>
    <row r="9194" spans="7:7">
      <c r="G9194" s="259"/>
    </row>
    <row r="9195" spans="7:7">
      <c r="G9195" s="259"/>
    </row>
    <row r="9196" spans="7:7">
      <c r="G9196" s="259"/>
    </row>
    <row r="9197" spans="7:7">
      <c r="G9197" s="259"/>
    </row>
    <row r="9198" spans="7:7">
      <c r="G9198" s="259"/>
    </row>
    <row r="9199" spans="7:7">
      <c r="G9199" s="259"/>
    </row>
    <row r="9200" spans="7:7">
      <c r="G9200" s="259"/>
    </row>
    <row r="9201" spans="7:7">
      <c r="G9201" s="259"/>
    </row>
    <row r="9202" spans="7:7">
      <c r="G9202" s="259"/>
    </row>
    <row r="9203" spans="7:7">
      <c r="G9203" s="259"/>
    </row>
    <row r="9204" spans="7:7">
      <c r="G9204" s="259"/>
    </row>
    <row r="9205" spans="7:7">
      <c r="G9205" s="259"/>
    </row>
    <row r="9206" spans="7:7">
      <c r="G9206" s="259"/>
    </row>
    <row r="9207" spans="7:7">
      <c r="G9207" s="259"/>
    </row>
    <row r="9208" spans="7:7">
      <c r="G9208" s="259"/>
    </row>
    <row r="9209" spans="7:7">
      <c r="G9209" s="259"/>
    </row>
    <row r="9210" spans="7:7">
      <c r="G9210" s="259"/>
    </row>
    <row r="9211" spans="7:7">
      <c r="G9211" s="259"/>
    </row>
    <row r="9212" spans="7:7">
      <c r="G9212" s="259"/>
    </row>
    <row r="9213" spans="7:7">
      <c r="G9213" s="259"/>
    </row>
    <row r="9214" spans="7:7">
      <c r="G9214" s="259"/>
    </row>
    <row r="9215" spans="7:7">
      <c r="G9215" s="259"/>
    </row>
    <row r="9216" spans="7:7">
      <c r="G9216" s="259"/>
    </row>
    <row r="9217" spans="7:7">
      <c r="G9217" s="259"/>
    </row>
    <row r="9218" spans="7:7">
      <c r="G9218" s="259"/>
    </row>
    <row r="9219" spans="7:7">
      <c r="G9219" s="259"/>
    </row>
    <row r="9220" spans="7:7">
      <c r="G9220" s="259"/>
    </row>
    <row r="9221" spans="7:7">
      <c r="G9221" s="259"/>
    </row>
    <row r="9222" spans="7:7">
      <c r="G9222" s="259"/>
    </row>
    <row r="9223" spans="7:7">
      <c r="G9223" s="259"/>
    </row>
    <row r="9224" spans="7:7">
      <c r="G9224" s="259"/>
    </row>
    <row r="9225" spans="7:7">
      <c r="G9225" s="259"/>
    </row>
    <row r="9226" spans="7:7">
      <c r="G9226" s="259"/>
    </row>
    <row r="9227" spans="7:7">
      <c r="G9227" s="259"/>
    </row>
    <row r="9228" spans="7:7">
      <c r="G9228" s="259"/>
    </row>
    <row r="9229" spans="7:7">
      <c r="G9229" s="259"/>
    </row>
    <row r="9230" spans="7:7">
      <c r="G9230" s="259"/>
    </row>
    <row r="9231" spans="7:7">
      <c r="G9231" s="259"/>
    </row>
    <row r="9232" spans="7:7">
      <c r="G9232" s="259"/>
    </row>
    <row r="9233" spans="7:7">
      <c r="G9233" s="259"/>
    </row>
    <row r="9234" spans="7:7">
      <c r="G9234" s="259"/>
    </row>
    <row r="9235" spans="7:7">
      <c r="G9235" s="259"/>
    </row>
    <row r="9236" spans="7:7">
      <c r="G9236" s="259"/>
    </row>
    <row r="9237" spans="7:7">
      <c r="G9237" s="259"/>
    </row>
    <row r="9238" spans="7:7">
      <c r="G9238" s="259"/>
    </row>
    <row r="9239" spans="7:7">
      <c r="G9239" s="259"/>
    </row>
    <row r="9240" spans="7:7">
      <c r="G9240" s="259"/>
    </row>
    <row r="9241" spans="7:7">
      <c r="G9241" s="259"/>
    </row>
    <row r="9242" spans="7:7">
      <c r="G9242" s="259"/>
    </row>
    <row r="9243" spans="7:7">
      <c r="G9243" s="259"/>
    </row>
    <row r="9244" spans="7:7">
      <c r="G9244" s="259"/>
    </row>
    <row r="9245" spans="7:7">
      <c r="G9245" s="259"/>
    </row>
    <row r="9246" spans="7:7">
      <c r="G9246" s="259"/>
    </row>
    <row r="9247" spans="7:7">
      <c r="G9247" s="259"/>
    </row>
    <row r="9248" spans="7:7">
      <c r="G9248" s="259"/>
    </row>
    <row r="9249" spans="7:7">
      <c r="G9249" s="259"/>
    </row>
    <row r="9250" spans="7:7">
      <c r="G9250" s="259"/>
    </row>
    <row r="9251" spans="7:7">
      <c r="G9251" s="259"/>
    </row>
    <row r="9252" spans="7:7">
      <c r="G9252" s="259"/>
    </row>
    <row r="9253" spans="7:7">
      <c r="G9253" s="259"/>
    </row>
    <row r="9254" spans="7:7">
      <c r="G9254" s="259"/>
    </row>
    <row r="9255" spans="7:7">
      <c r="G9255" s="259"/>
    </row>
    <row r="9256" spans="7:7">
      <c r="G9256" s="259"/>
    </row>
    <row r="9257" spans="7:7">
      <c r="G9257" s="259"/>
    </row>
    <row r="9258" spans="7:7">
      <c r="G9258" s="259"/>
    </row>
    <row r="9259" spans="7:7">
      <c r="G9259" s="259"/>
    </row>
    <row r="9260" spans="7:7">
      <c r="G9260" s="259"/>
    </row>
    <row r="9261" spans="7:7">
      <c r="G9261" s="259"/>
    </row>
    <row r="9262" spans="7:7">
      <c r="G9262" s="259"/>
    </row>
    <row r="9263" spans="7:7">
      <c r="G9263" s="259"/>
    </row>
    <row r="9264" spans="7:7">
      <c r="G9264" s="259"/>
    </row>
    <row r="9265" spans="7:7">
      <c r="G9265" s="259"/>
    </row>
    <row r="9266" spans="7:7">
      <c r="G9266" s="259"/>
    </row>
    <row r="9267" spans="7:7">
      <c r="G9267" s="259"/>
    </row>
    <row r="9268" spans="7:7">
      <c r="G9268" s="259"/>
    </row>
    <row r="9269" spans="7:7">
      <c r="G9269" s="259"/>
    </row>
    <row r="9270" spans="7:7">
      <c r="G9270" s="259"/>
    </row>
    <row r="9271" spans="7:7">
      <c r="G9271" s="259"/>
    </row>
    <row r="9272" spans="7:7">
      <c r="G9272" s="259"/>
    </row>
    <row r="9273" spans="7:7">
      <c r="G9273" s="259"/>
    </row>
    <row r="9274" spans="7:7">
      <c r="G9274" s="259"/>
    </row>
    <row r="9275" spans="7:7">
      <c r="G9275" s="259"/>
    </row>
    <row r="9276" spans="7:7">
      <c r="G9276" s="259"/>
    </row>
    <row r="9277" spans="7:7">
      <c r="G9277" s="259"/>
    </row>
    <row r="9278" spans="7:7">
      <c r="G9278" s="259"/>
    </row>
    <row r="9279" spans="7:7">
      <c r="G9279" s="259"/>
    </row>
    <row r="9280" spans="7:7">
      <c r="G9280" s="259"/>
    </row>
    <row r="9281" spans="7:7">
      <c r="G9281" s="259"/>
    </row>
    <row r="9282" spans="7:7">
      <c r="G9282" s="259"/>
    </row>
    <row r="9283" spans="7:7">
      <c r="G9283" s="259"/>
    </row>
    <row r="9284" spans="7:7">
      <c r="G9284" s="259"/>
    </row>
    <row r="9285" spans="7:7">
      <c r="G9285" s="259"/>
    </row>
    <row r="9286" spans="7:7">
      <c r="G9286" s="259"/>
    </row>
    <row r="9287" spans="7:7">
      <c r="G9287" s="259"/>
    </row>
    <row r="9288" spans="7:7">
      <c r="G9288" s="259"/>
    </row>
    <row r="9289" spans="7:7">
      <c r="G9289" s="259"/>
    </row>
    <row r="9290" spans="7:7">
      <c r="G9290" s="259"/>
    </row>
    <row r="9291" spans="7:7">
      <c r="G9291" s="259"/>
    </row>
    <row r="9292" spans="7:7">
      <c r="G9292" s="259"/>
    </row>
    <row r="9293" spans="7:7">
      <c r="G9293" s="259"/>
    </row>
    <row r="9294" spans="7:7">
      <c r="G9294" s="259"/>
    </row>
    <row r="9295" spans="7:7">
      <c r="G9295" s="259"/>
    </row>
    <row r="9296" spans="7:7">
      <c r="G9296" s="259"/>
    </row>
    <row r="9297" spans="7:7">
      <c r="G9297" s="259"/>
    </row>
    <row r="9298" spans="7:7">
      <c r="G9298" s="259"/>
    </row>
    <row r="9299" spans="7:7">
      <c r="G9299" s="259"/>
    </row>
    <row r="9300" spans="7:7">
      <c r="G9300" s="259"/>
    </row>
    <row r="9301" spans="7:7">
      <c r="G9301" s="259"/>
    </row>
    <row r="9302" spans="7:7">
      <c r="G9302" s="259"/>
    </row>
    <row r="9303" spans="7:7">
      <c r="G9303" s="259"/>
    </row>
    <row r="9304" spans="7:7">
      <c r="G9304" s="259"/>
    </row>
    <row r="9305" spans="7:7">
      <c r="G9305" s="259"/>
    </row>
    <row r="9306" spans="7:7">
      <c r="G9306" s="259"/>
    </row>
    <row r="9307" spans="7:7">
      <c r="G9307" s="259"/>
    </row>
    <row r="9308" spans="7:7">
      <c r="G9308" s="259"/>
    </row>
    <row r="9309" spans="7:7">
      <c r="G9309" s="259"/>
    </row>
    <row r="9310" spans="7:7">
      <c r="G9310" s="259"/>
    </row>
    <row r="9311" spans="7:7">
      <c r="G9311" s="259"/>
    </row>
    <row r="9312" spans="7:7">
      <c r="G9312" s="259"/>
    </row>
    <row r="9313" spans="7:7">
      <c r="G9313" s="259"/>
    </row>
    <row r="9314" spans="7:7">
      <c r="G9314" s="259"/>
    </row>
    <row r="9315" spans="7:7">
      <c r="G9315" s="259"/>
    </row>
    <row r="9316" spans="7:7">
      <c r="G9316" s="259"/>
    </row>
    <row r="9317" spans="7:7">
      <c r="G9317" s="259"/>
    </row>
    <row r="9318" spans="7:7">
      <c r="G9318" s="259"/>
    </row>
    <row r="9319" spans="7:7">
      <c r="G9319" s="259"/>
    </row>
    <row r="9320" spans="7:7">
      <c r="G9320" s="259"/>
    </row>
    <row r="9321" spans="7:7">
      <c r="G9321" s="259"/>
    </row>
    <row r="9322" spans="7:7">
      <c r="G9322" s="259"/>
    </row>
    <row r="9323" spans="7:7">
      <c r="G9323" s="259"/>
    </row>
    <row r="9324" spans="7:7">
      <c r="G9324" s="259"/>
    </row>
    <row r="9325" spans="7:7">
      <c r="G9325" s="259"/>
    </row>
    <row r="9326" spans="7:7">
      <c r="G9326" s="259"/>
    </row>
    <row r="9327" spans="7:7">
      <c r="G9327" s="259"/>
    </row>
    <row r="9328" spans="7:7">
      <c r="G9328" s="259"/>
    </row>
    <row r="9329" spans="7:7">
      <c r="G9329" s="259"/>
    </row>
    <row r="9330" spans="7:7">
      <c r="G9330" s="259"/>
    </row>
    <row r="9331" spans="7:7">
      <c r="G9331" s="259"/>
    </row>
    <row r="9332" spans="7:7">
      <c r="G9332" s="259"/>
    </row>
    <row r="9333" spans="7:7">
      <c r="G9333" s="259"/>
    </row>
    <row r="9334" spans="7:7">
      <c r="G9334" s="259"/>
    </row>
    <row r="9335" spans="7:7">
      <c r="G9335" s="259"/>
    </row>
    <row r="9336" spans="7:7">
      <c r="G9336" s="259"/>
    </row>
    <row r="9337" spans="7:7">
      <c r="G9337" s="259"/>
    </row>
    <row r="9338" spans="7:7">
      <c r="G9338" s="259"/>
    </row>
    <row r="9339" spans="7:7">
      <c r="G9339" s="259"/>
    </row>
    <row r="9340" spans="7:7">
      <c r="G9340" s="259"/>
    </row>
    <row r="9341" spans="7:7">
      <c r="G9341" s="259"/>
    </row>
    <row r="9342" spans="7:7">
      <c r="G9342" s="259"/>
    </row>
    <row r="9343" spans="7:7">
      <c r="G9343" s="259"/>
    </row>
    <row r="9344" spans="7:7">
      <c r="G9344" s="259"/>
    </row>
    <row r="9345" spans="7:7">
      <c r="G9345" s="259"/>
    </row>
    <row r="9346" spans="7:7">
      <c r="G9346" s="259"/>
    </row>
    <row r="9347" spans="7:7">
      <c r="G9347" s="259"/>
    </row>
    <row r="9348" spans="7:7">
      <c r="G9348" s="259"/>
    </row>
    <row r="9349" spans="7:7">
      <c r="G9349" s="259"/>
    </row>
    <row r="9350" spans="7:7">
      <c r="G9350" s="259"/>
    </row>
    <row r="9351" spans="7:7">
      <c r="G9351" s="259"/>
    </row>
    <row r="9352" spans="7:7">
      <c r="G9352" s="259"/>
    </row>
    <row r="9353" spans="7:7">
      <c r="G9353" s="259"/>
    </row>
    <row r="9354" spans="7:7">
      <c r="G9354" s="259"/>
    </row>
    <row r="9355" spans="7:7">
      <c r="G9355" s="259"/>
    </row>
    <row r="9356" spans="7:7">
      <c r="G9356" s="259"/>
    </row>
    <row r="9357" spans="7:7">
      <c r="G9357" s="259"/>
    </row>
    <row r="9358" spans="7:7">
      <c r="G9358" s="259"/>
    </row>
    <row r="9359" spans="7:7">
      <c r="G9359" s="259"/>
    </row>
    <row r="9360" spans="7:7">
      <c r="G9360" s="259"/>
    </row>
    <row r="9361" spans="7:7">
      <c r="G9361" s="259"/>
    </row>
    <row r="9362" spans="7:7">
      <c r="G9362" s="259"/>
    </row>
    <row r="9363" spans="7:7">
      <c r="G9363" s="259"/>
    </row>
    <row r="9364" spans="7:7">
      <c r="G9364" s="259"/>
    </row>
    <row r="9365" spans="7:7">
      <c r="G9365" s="259"/>
    </row>
    <row r="9366" spans="7:7">
      <c r="G9366" s="259"/>
    </row>
    <row r="9367" spans="7:7">
      <c r="G9367" s="259"/>
    </row>
    <row r="9368" spans="7:7">
      <c r="G9368" s="259"/>
    </row>
    <row r="9369" spans="7:7">
      <c r="G9369" s="259"/>
    </row>
    <row r="9370" spans="7:7">
      <c r="G9370" s="259"/>
    </row>
    <row r="9371" spans="7:7">
      <c r="G9371" s="259"/>
    </row>
    <row r="9372" spans="7:7">
      <c r="G9372" s="259"/>
    </row>
    <row r="9373" spans="7:7">
      <c r="G9373" s="259"/>
    </row>
    <row r="9374" spans="7:7">
      <c r="G9374" s="259"/>
    </row>
    <row r="9375" spans="7:7">
      <c r="G9375" s="259"/>
    </row>
    <row r="9376" spans="7:7">
      <c r="G9376" s="259"/>
    </row>
    <row r="9377" spans="7:7">
      <c r="G9377" s="259"/>
    </row>
    <row r="9378" spans="7:7">
      <c r="G9378" s="259"/>
    </row>
    <row r="9379" spans="7:7">
      <c r="G9379" s="259"/>
    </row>
    <row r="9380" spans="7:7">
      <c r="G9380" s="259"/>
    </row>
    <row r="9381" spans="7:7">
      <c r="G9381" s="259"/>
    </row>
    <row r="9382" spans="7:7">
      <c r="G9382" s="259"/>
    </row>
    <row r="9383" spans="7:7">
      <c r="G9383" s="259"/>
    </row>
    <row r="9384" spans="7:7">
      <c r="G9384" s="259"/>
    </row>
    <row r="9385" spans="7:7">
      <c r="G9385" s="259"/>
    </row>
    <row r="9386" spans="7:7">
      <c r="G9386" s="259"/>
    </row>
    <row r="9387" spans="7:7">
      <c r="G9387" s="259"/>
    </row>
    <row r="9388" spans="7:7">
      <c r="G9388" s="259"/>
    </row>
    <row r="9389" spans="7:7">
      <c r="G9389" s="259"/>
    </row>
    <row r="9390" spans="7:7">
      <c r="G9390" s="259"/>
    </row>
    <row r="9391" spans="7:7">
      <c r="G9391" s="259"/>
    </row>
    <row r="9392" spans="7:7">
      <c r="G9392" s="259"/>
    </row>
    <row r="9393" spans="7:7">
      <c r="G9393" s="259"/>
    </row>
    <row r="9394" spans="7:7">
      <c r="G9394" s="259"/>
    </row>
    <row r="9395" spans="7:7">
      <c r="G9395" s="259"/>
    </row>
    <row r="9396" spans="7:7">
      <c r="G9396" s="259"/>
    </row>
    <row r="9397" spans="7:7">
      <c r="G9397" s="259"/>
    </row>
    <row r="9398" spans="7:7">
      <c r="G9398" s="259"/>
    </row>
    <row r="9399" spans="7:7">
      <c r="G9399" s="259"/>
    </row>
    <row r="9400" spans="7:7">
      <c r="G9400" s="259"/>
    </row>
    <row r="9401" spans="7:7">
      <c r="G9401" s="259"/>
    </row>
    <row r="9402" spans="7:7">
      <c r="G9402" s="259"/>
    </row>
    <row r="9403" spans="7:7">
      <c r="G9403" s="259"/>
    </row>
    <row r="9404" spans="7:7">
      <c r="G9404" s="259"/>
    </row>
    <row r="9405" spans="7:7">
      <c r="G9405" s="259"/>
    </row>
    <row r="9406" spans="7:7">
      <c r="G9406" s="259"/>
    </row>
    <row r="9407" spans="7:7">
      <c r="G9407" s="259"/>
    </row>
    <row r="9408" spans="7:7">
      <c r="G9408" s="259"/>
    </row>
    <row r="9409" spans="7:7">
      <c r="G9409" s="259"/>
    </row>
    <row r="9410" spans="7:7">
      <c r="G9410" s="259"/>
    </row>
    <row r="9411" spans="7:7">
      <c r="G9411" s="259"/>
    </row>
    <row r="9412" spans="7:7">
      <c r="G9412" s="259"/>
    </row>
    <row r="9413" spans="7:7">
      <c r="G9413" s="259"/>
    </row>
    <row r="9414" spans="7:7">
      <c r="G9414" s="259"/>
    </row>
    <row r="9415" spans="7:7">
      <c r="G9415" s="259"/>
    </row>
    <row r="9416" spans="7:7">
      <c r="G9416" s="259"/>
    </row>
    <row r="9417" spans="7:7">
      <c r="G9417" s="259"/>
    </row>
    <row r="9418" spans="7:7">
      <c r="G9418" s="259"/>
    </row>
    <row r="9419" spans="7:7">
      <c r="G9419" s="259"/>
    </row>
    <row r="9420" spans="7:7">
      <c r="G9420" s="259"/>
    </row>
    <row r="9421" spans="7:7">
      <c r="G9421" s="259"/>
    </row>
    <row r="9422" spans="7:7">
      <c r="G9422" s="259"/>
    </row>
    <row r="9423" spans="7:7">
      <c r="G9423" s="259"/>
    </row>
    <row r="9424" spans="7:7">
      <c r="G9424" s="259"/>
    </row>
    <row r="9425" spans="7:7">
      <c r="G9425" s="259"/>
    </row>
    <row r="9426" spans="7:7">
      <c r="G9426" s="259"/>
    </row>
    <row r="9427" spans="7:7">
      <c r="G9427" s="259"/>
    </row>
    <row r="9428" spans="7:7">
      <c r="G9428" s="259"/>
    </row>
    <row r="9429" spans="7:7">
      <c r="G9429" s="259"/>
    </row>
    <row r="9430" spans="7:7">
      <c r="G9430" s="259"/>
    </row>
    <row r="9431" spans="7:7">
      <c r="G9431" s="259"/>
    </row>
    <row r="9432" spans="7:7">
      <c r="G9432" s="259"/>
    </row>
    <row r="9433" spans="7:7">
      <c r="G9433" s="259"/>
    </row>
    <row r="9434" spans="7:7">
      <c r="G9434" s="259"/>
    </row>
    <row r="9435" spans="7:7">
      <c r="G9435" s="259"/>
    </row>
    <row r="9436" spans="7:7">
      <c r="G9436" s="259"/>
    </row>
    <row r="9437" spans="7:7">
      <c r="G9437" s="259"/>
    </row>
    <row r="9438" spans="7:7">
      <c r="G9438" s="259"/>
    </row>
    <row r="9439" spans="7:7">
      <c r="G9439" s="259"/>
    </row>
    <row r="9440" spans="7:7">
      <c r="G9440" s="259"/>
    </row>
    <row r="9441" spans="7:7">
      <c r="G9441" s="259"/>
    </row>
    <row r="9442" spans="7:7">
      <c r="G9442" s="259"/>
    </row>
    <row r="9443" spans="7:7">
      <c r="G9443" s="259"/>
    </row>
    <row r="9444" spans="7:7">
      <c r="G9444" s="259"/>
    </row>
    <row r="9445" spans="7:7">
      <c r="G9445" s="259"/>
    </row>
    <row r="9446" spans="7:7">
      <c r="G9446" s="259"/>
    </row>
    <row r="9447" spans="7:7">
      <c r="G9447" s="259"/>
    </row>
    <row r="9448" spans="7:7">
      <c r="G9448" s="259"/>
    </row>
    <row r="9449" spans="7:7">
      <c r="G9449" s="259"/>
    </row>
    <row r="9450" spans="7:7">
      <c r="G9450" s="259"/>
    </row>
    <row r="9451" spans="7:7">
      <c r="G9451" s="259"/>
    </row>
    <row r="9452" spans="7:7">
      <c r="G9452" s="259"/>
    </row>
    <row r="9453" spans="7:7">
      <c r="G9453" s="259"/>
    </row>
    <row r="9454" spans="7:7">
      <c r="G9454" s="259"/>
    </row>
    <row r="9455" spans="7:7">
      <c r="G9455" s="259"/>
    </row>
    <row r="9456" spans="7:7">
      <c r="G9456" s="259"/>
    </row>
    <row r="9457" spans="7:7">
      <c r="G9457" s="259"/>
    </row>
    <row r="9458" spans="7:7">
      <c r="G9458" s="259"/>
    </row>
    <row r="9459" spans="7:7">
      <c r="G9459" s="259"/>
    </row>
    <row r="9460" spans="7:7">
      <c r="G9460" s="259"/>
    </row>
    <row r="9461" spans="7:7">
      <c r="G9461" s="259"/>
    </row>
    <row r="9462" spans="7:7">
      <c r="G9462" s="259"/>
    </row>
    <row r="9463" spans="7:7">
      <c r="G9463" s="259"/>
    </row>
    <row r="9464" spans="7:7">
      <c r="G9464" s="259"/>
    </row>
    <row r="9465" spans="7:7">
      <c r="G9465" s="259"/>
    </row>
    <row r="9466" spans="7:7">
      <c r="G9466" s="259"/>
    </row>
    <row r="9467" spans="7:7">
      <c r="G9467" s="259"/>
    </row>
    <row r="9468" spans="7:7">
      <c r="G9468" s="259"/>
    </row>
    <row r="9469" spans="7:7">
      <c r="G9469" s="259"/>
    </row>
    <row r="9470" spans="7:7">
      <c r="G9470" s="259"/>
    </row>
    <row r="9471" spans="7:7">
      <c r="G9471" s="259"/>
    </row>
    <row r="9472" spans="7:7">
      <c r="G9472" s="259"/>
    </row>
    <row r="9473" spans="7:7">
      <c r="G9473" s="259"/>
    </row>
    <row r="9474" spans="7:7">
      <c r="G9474" s="259"/>
    </row>
    <row r="9475" spans="7:7">
      <c r="G9475" s="259"/>
    </row>
    <row r="9476" spans="7:7">
      <c r="G9476" s="259"/>
    </row>
    <row r="9477" spans="7:7">
      <c r="G9477" s="259"/>
    </row>
    <row r="9478" spans="7:7">
      <c r="G9478" s="259"/>
    </row>
    <row r="9479" spans="7:7">
      <c r="G9479" s="259"/>
    </row>
    <row r="9480" spans="7:7">
      <c r="G9480" s="259"/>
    </row>
    <row r="9481" spans="7:7">
      <c r="G9481" s="259"/>
    </row>
    <row r="9482" spans="7:7">
      <c r="G9482" s="259"/>
    </row>
    <row r="9483" spans="7:7">
      <c r="G9483" s="259"/>
    </row>
    <row r="9484" spans="7:7">
      <c r="G9484" s="259"/>
    </row>
    <row r="9485" spans="7:7">
      <c r="G9485" s="259"/>
    </row>
    <row r="9486" spans="7:7">
      <c r="G9486" s="259"/>
    </row>
    <row r="9487" spans="7:7">
      <c r="G9487" s="259"/>
    </row>
    <row r="9488" spans="7:7">
      <c r="G9488" s="259"/>
    </row>
    <row r="9489" spans="7:7">
      <c r="G9489" s="259"/>
    </row>
    <row r="9490" spans="7:7">
      <c r="G9490" s="259"/>
    </row>
    <row r="9491" spans="7:7">
      <c r="G9491" s="259"/>
    </row>
    <row r="9492" spans="7:7">
      <c r="G9492" s="259"/>
    </row>
    <row r="9493" spans="7:7">
      <c r="G9493" s="259"/>
    </row>
    <row r="9494" spans="7:7">
      <c r="G9494" s="259"/>
    </row>
    <row r="9495" spans="7:7">
      <c r="G9495" s="259"/>
    </row>
    <row r="9496" spans="7:7">
      <c r="G9496" s="259"/>
    </row>
    <row r="9497" spans="7:7">
      <c r="G9497" s="259"/>
    </row>
    <row r="9498" spans="7:7">
      <c r="G9498" s="259"/>
    </row>
    <row r="9499" spans="7:7">
      <c r="G9499" s="259"/>
    </row>
    <row r="9500" spans="7:7">
      <c r="G9500" s="259"/>
    </row>
    <row r="9501" spans="7:7">
      <c r="G9501" s="259"/>
    </row>
    <row r="9502" spans="7:7">
      <c r="G9502" s="259"/>
    </row>
    <row r="9503" spans="7:7">
      <c r="G9503" s="259"/>
    </row>
    <row r="9504" spans="7:7">
      <c r="G9504" s="259"/>
    </row>
    <row r="9505" spans="7:7">
      <c r="G9505" s="259"/>
    </row>
    <row r="9506" spans="7:7">
      <c r="G9506" s="259"/>
    </row>
    <row r="9507" spans="7:7">
      <c r="G9507" s="259"/>
    </row>
    <row r="9508" spans="7:7">
      <c r="G9508" s="259"/>
    </row>
    <row r="9509" spans="7:7">
      <c r="G9509" s="259"/>
    </row>
    <row r="9510" spans="7:7">
      <c r="G9510" s="259"/>
    </row>
    <row r="9511" spans="7:7">
      <c r="G9511" s="259"/>
    </row>
    <row r="9512" spans="7:7">
      <c r="G9512" s="259"/>
    </row>
    <row r="9513" spans="7:7">
      <c r="G9513" s="259"/>
    </row>
    <row r="9514" spans="7:7">
      <c r="G9514" s="259"/>
    </row>
    <row r="9515" spans="7:7">
      <c r="G9515" s="259"/>
    </row>
    <row r="9516" spans="7:7">
      <c r="G9516" s="259"/>
    </row>
    <row r="9517" spans="7:7">
      <c r="G9517" s="259"/>
    </row>
    <row r="9518" spans="7:7">
      <c r="G9518" s="259"/>
    </row>
    <row r="9519" spans="7:7">
      <c r="G9519" s="259"/>
    </row>
    <row r="9520" spans="7:7">
      <c r="G9520" s="259"/>
    </row>
    <row r="9521" spans="7:7">
      <c r="G9521" s="259"/>
    </row>
    <row r="9522" spans="7:7">
      <c r="G9522" s="259"/>
    </row>
    <row r="9523" spans="7:7">
      <c r="G9523" s="259"/>
    </row>
    <row r="9524" spans="7:7">
      <c r="G9524" s="259"/>
    </row>
    <row r="9525" spans="7:7">
      <c r="G9525" s="259"/>
    </row>
    <row r="9526" spans="7:7">
      <c r="G9526" s="259"/>
    </row>
    <row r="9527" spans="7:7">
      <c r="G9527" s="259"/>
    </row>
    <row r="9528" spans="7:7">
      <c r="G9528" s="259"/>
    </row>
    <row r="9529" spans="7:7">
      <c r="G9529" s="259"/>
    </row>
    <row r="9530" spans="7:7">
      <c r="G9530" s="259"/>
    </row>
    <row r="9531" spans="7:7">
      <c r="G9531" s="259"/>
    </row>
    <row r="9532" spans="7:7">
      <c r="G9532" s="259"/>
    </row>
    <row r="9533" spans="7:7">
      <c r="G9533" s="259"/>
    </row>
    <row r="9534" spans="7:7">
      <c r="G9534" s="259"/>
    </row>
    <row r="9535" spans="7:7">
      <c r="G9535" s="259"/>
    </row>
    <row r="9536" spans="7:7">
      <c r="G9536" s="259"/>
    </row>
    <row r="9537" spans="7:7">
      <c r="G9537" s="259"/>
    </row>
    <row r="9538" spans="7:7">
      <c r="G9538" s="259"/>
    </row>
    <row r="9539" spans="7:7">
      <c r="G9539" s="259"/>
    </row>
    <row r="9540" spans="7:7">
      <c r="G9540" s="259"/>
    </row>
    <row r="9541" spans="7:7">
      <c r="G9541" s="259"/>
    </row>
    <row r="9542" spans="7:7">
      <c r="G9542" s="259"/>
    </row>
    <row r="9543" spans="7:7">
      <c r="G9543" s="259"/>
    </row>
    <row r="9544" spans="7:7">
      <c r="G9544" s="259"/>
    </row>
    <row r="9545" spans="7:7">
      <c r="G9545" s="259"/>
    </row>
    <row r="9546" spans="7:7">
      <c r="G9546" s="259"/>
    </row>
    <row r="9547" spans="7:7">
      <c r="G9547" s="259"/>
    </row>
    <row r="9548" spans="7:7">
      <c r="G9548" s="259"/>
    </row>
    <row r="9549" spans="7:7">
      <c r="G9549" s="259"/>
    </row>
    <row r="9550" spans="7:7">
      <c r="G9550" s="259"/>
    </row>
    <row r="9551" spans="7:7">
      <c r="G9551" s="259"/>
    </row>
    <row r="9552" spans="7:7">
      <c r="G9552" s="259"/>
    </row>
    <row r="9553" spans="7:7">
      <c r="G9553" s="259"/>
    </row>
    <row r="9554" spans="7:7">
      <c r="G9554" s="259"/>
    </row>
    <row r="9555" spans="7:7">
      <c r="G9555" s="259"/>
    </row>
    <row r="9556" spans="7:7">
      <c r="G9556" s="259"/>
    </row>
    <row r="9557" spans="7:7">
      <c r="G9557" s="259"/>
    </row>
    <row r="9558" spans="7:7">
      <c r="G9558" s="259"/>
    </row>
    <row r="9559" spans="7:7">
      <c r="G9559" s="259"/>
    </row>
    <row r="9560" spans="7:7">
      <c r="G9560" s="259"/>
    </row>
    <row r="9561" spans="7:7">
      <c r="G9561" s="259"/>
    </row>
    <row r="9562" spans="7:7">
      <c r="G9562" s="259"/>
    </row>
    <row r="9563" spans="7:7">
      <c r="G9563" s="259"/>
    </row>
    <row r="9564" spans="7:7">
      <c r="G9564" s="259"/>
    </row>
    <row r="9565" spans="7:7">
      <c r="G9565" s="259"/>
    </row>
    <row r="9566" spans="7:7">
      <c r="G9566" s="259"/>
    </row>
    <row r="9567" spans="7:7">
      <c r="G9567" s="259"/>
    </row>
    <row r="9568" spans="7:7">
      <c r="G9568" s="259"/>
    </row>
    <row r="9569" spans="7:7">
      <c r="G9569" s="259"/>
    </row>
    <row r="9570" spans="7:7">
      <c r="G9570" s="259"/>
    </row>
    <row r="9571" spans="7:7">
      <c r="G9571" s="259"/>
    </row>
    <row r="9572" spans="7:7">
      <c r="G9572" s="259"/>
    </row>
    <row r="9573" spans="7:7">
      <c r="G9573" s="259"/>
    </row>
    <row r="9574" spans="7:7">
      <c r="G9574" s="259"/>
    </row>
    <row r="9575" spans="7:7">
      <c r="G9575" s="259"/>
    </row>
    <row r="9576" spans="7:7">
      <c r="G9576" s="259"/>
    </row>
    <row r="9577" spans="7:7">
      <c r="G9577" s="259"/>
    </row>
    <row r="9578" spans="7:7">
      <c r="G9578" s="259"/>
    </row>
    <row r="9579" spans="7:7">
      <c r="G9579" s="259"/>
    </row>
    <row r="9580" spans="7:7">
      <c r="G9580" s="259"/>
    </row>
    <row r="9581" spans="7:7">
      <c r="G9581" s="259"/>
    </row>
    <row r="9582" spans="7:7">
      <c r="G9582" s="259"/>
    </row>
    <row r="9583" spans="7:7">
      <c r="G9583" s="259"/>
    </row>
    <row r="9584" spans="7:7">
      <c r="G9584" s="259"/>
    </row>
    <row r="9585" spans="7:7">
      <c r="G9585" s="259"/>
    </row>
    <row r="9586" spans="7:7">
      <c r="G9586" s="259"/>
    </row>
    <row r="9587" spans="7:7">
      <c r="G9587" s="259"/>
    </row>
    <row r="9588" spans="7:7">
      <c r="G9588" s="259"/>
    </row>
    <row r="9589" spans="7:7">
      <c r="G9589" s="259"/>
    </row>
    <row r="9590" spans="7:7">
      <c r="G9590" s="259"/>
    </row>
    <row r="9591" spans="7:7">
      <c r="G9591" s="259"/>
    </row>
    <row r="9592" spans="7:7">
      <c r="G9592" s="259"/>
    </row>
    <row r="9593" spans="7:7">
      <c r="G9593" s="259"/>
    </row>
    <row r="9594" spans="7:7">
      <c r="G9594" s="259"/>
    </row>
    <row r="9595" spans="7:7">
      <c r="G9595" s="259"/>
    </row>
    <row r="9596" spans="7:7">
      <c r="G9596" s="259"/>
    </row>
    <row r="9597" spans="7:7">
      <c r="G9597" s="259"/>
    </row>
    <row r="9598" spans="7:7">
      <c r="G9598" s="259"/>
    </row>
    <row r="9599" spans="7:7">
      <c r="G9599" s="259"/>
    </row>
    <row r="9600" spans="7:7">
      <c r="G9600" s="259"/>
    </row>
    <row r="9601" spans="7:7">
      <c r="G9601" s="259"/>
    </row>
    <row r="9602" spans="7:7">
      <c r="G9602" s="259"/>
    </row>
    <row r="9603" spans="7:7">
      <c r="G9603" s="259"/>
    </row>
    <row r="9604" spans="7:7">
      <c r="G9604" s="259"/>
    </row>
    <row r="9605" spans="7:7">
      <c r="G9605" s="259"/>
    </row>
    <row r="9606" spans="7:7">
      <c r="G9606" s="259"/>
    </row>
    <row r="9607" spans="7:7">
      <c r="G9607" s="259"/>
    </row>
    <row r="9608" spans="7:7">
      <c r="G9608" s="259"/>
    </row>
    <row r="9609" spans="7:7">
      <c r="G9609" s="259"/>
    </row>
    <row r="9610" spans="7:7">
      <c r="G9610" s="259"/>
    </row>
    <row r="9611" spans="7:7">
      <c r="G9611" s="259"/>
    </row>
    <row r="9612" spans="7:7">
      <c r="G9612" s="259"/>
    </row>
    <row r="9613" spans="7:7">
      <c r="G9613" s="259"/>
    </row>
    <row r="9614" spans="7:7">
      <c r="G9614" s="259"/>
    </row>
    <row r="9615" spans="7:7">
      <c r="G9615" s="259"/>
    </row>
    <row r="9616" spans="7:7">
      <c r="G9616" s="259"/>
    </row>
    <row r="9617" spans="7:7">
      <c r="G9617" s="259"/>
    </row>
    <row r="9618" spans="7:7">
      <c r="G9618" s="259"/>
    </row>
    <row r="9619" spans="7:7">
      <c r="G9619" s="259"/>
    </row>
    <row r="9620" spans="7:7">
      <c r="G9620" s="259"/>
    </row>
    <row r="9621" spans="7:7">
      <c r="G9621" s="259"/>
    </row>
    <row r="9622" spans="7:7">
      <c r="G9622" s="259"/>
    </row>
    <row r="9623" spans="7:7">
      <c r="G9623" s="259"/>
    </row>
    <row r="9624" spans="7:7">
      <c r="G9624" s="259"/>
    </row>
    <row r="9625" spans="7:7">
      <c r="G9625" s="259"/>
    </row>
    <row r="9626" spans="7:7">
      <c r="G9626" s="259"/>
    </row>
    <row r="9627" spans="7:7">
      <c r="G9627" s="259"/>
    </row>
    <row r="9628" spans="7:7">
      <c r="G9628" s="259"/>
    </row>
    <row r="9629" spans="7:7">
      <c r="G9629" s="259"/>
    </row>
    <row r="9630" spans="7:7">
      <c r="G9630" s="259"/>
    </row>
    <row r="9631" spans="7:7">
      <c r="G9631" s="259"/>
    </row>
    <row r="9632" spans="7:7">
      <c r="G9632" s="259"/>
    </row>
    <row r="9633" spans="7:7">
      <c r="G9633" s="259"/>
    </row>
    <row r="9634" spans="7:7">
      <c r="G9634" s="259"/>
    </row>
    <row r="9635" spans="7:7">
      <c r="G9635" s="259"/>
    </row>
    <row r="9636" spans="7:7">
      <c r="G9636" s="259"/>
    </row>
    <row r="9637" spans="7:7">
      <c r="G9637" s="259"/>
    </row>
    <row r="9638" spans="7:7">
      <c r="G9638" s="259"/>
    </row>
    <row r="9639" spans="7:7">
      <c r="G9639" s="259"/>
    </row>
    <row r="9640" spans="7:7">
      <c r="G9640" s="259"/>
    </row>
    <row r="9641" spans="7:7">
      <c r="G9641" s="259"/>
    </row>
    <row r="9642" spans="7:7">
      <c r="G9642" s="259"/>
    </row>
    <row r="9643" spans="7:7">
      <c r="G9643" s="259"/>
    </row>
    <row r="9644" spans="7:7">
      <c r="G9644" s="259"/>
    </row>
    <row r="9645" spans="7:7">
      <c r="G9645" s="259"/>
    </row>
    <row r="9646" spans="7:7">
      <c r="G9646" s="259"/>
    </row>
    <row r="9647" spans="7:7">
      <c r="G9647" s="259"/>
    </row>
    <row r="9648" spans="7:7">
      <c r="G9648" s="259"/>
    </row>
    <row r="9649" spans="7:7">
      <c r="G9649" s="259"/>
    </row>
    <row r="9650" spans="7:7">
      <c r="G9650" s="259"/>
    </row>
    <row r="9651" spans="7:7">
      <c r="G9651" s="259"/>
    </row>
    <row r="9652" spans="7:7">
      <c r="G9652" s="259"/>
    </row>
    <row r="9653" spans="7:7">
      <c r="G9653" s="259"/>
    </row>
    <row r="9654" spans="7:7">
      <c r="G9654" s="259"/>
    </row>
    <row r="9655" spans="7:7">
      <c r="G9655" s="259"/>
    </row>
    <row r="9656" spans="7:7">
      <c r="G9656" s="259"/>
    </row>
    <row r="9657" spans="7:7">
      <c r="G9657" s="259"/>
    </row>
    <row r="9658" spans="7:7">
      <c r="G9658" s="259"/>
    </row>
    <row r="9659" spans="7:7">
      <c r="G9659" s="259"/>
    </row>
    <row r="9660" spans="7:7">
      <c r="G9660" s="259"/>
    </row>
    <row r="9661" spans="7:7">
      <c r="G9661" s="259"/>
    </row>
    <row r="9662" spans="7:7">
      <c r="G9662" s="259"/>
    </row>
    <row r="9663" spans="7:7">
      <c r="G9663" s="259"/>
    </row>
    <row r="9664" spans="7:7">
      <c r="G9664" s="259"/>
    </row>
    <row r="9665" spans="7:7">
      <c r="G9665" s="259"/>
    </row>
    <row r="9666" spans="7:7">
      <c r="G9666" s="259"/>
    </row>
    <row r="9667" spans="7:7">
      <c r="G9667" s="259"/>
    </row>
    <row r="9668" spans="7:7">
      <c r="G9668" s="259"/>
    </row>
    <row r="9669" spans="7:7">
      <c r="G9669" s="259"/>
    </row>
    <row r="9670" spans="7:7">
      <c r="G9670" s="259"/>
    </row>
    <row r="9671" spans="7:7">
      <c r="G9671" s="259"/>
    </row>
    <row r="9672" spans="7:7">
      <c r="G9672" s="259"/>
    </row>
    <row r="9673" spans="7:7">
      <c r="G9673" s="259"/>
    </row>
    <row r="9674" spans="7:7">
      <c r="G9674" s="259"/>
    </row>
    <row r="9675" spans="7:7">
      <c r="G9675" s="259"/>
    </row>
    <row r="9676" spans="7:7">
      <c r="G9676" s="259"/>
    </row>
    <row r="9677" spans="7:7">
      <c r="G9677" s="259"/>
    </row>
    <row r="9678" spans="7:7">
      <c r="G9678" s="259"/>
    </row>
    <row r="9679" spans="7:7">
      <c r="G9679" s="259"/>
    </row>
    <row r="9680" spans="7:7">
      <c r="G9680" s="259"/>
    </row>
    <row r="9681" spans="7:7">
      <c r="G9681" s="259"/>
    </row>
    <row r="9682" spans="7:7">
      <c r="G9682" s="259"/>
    </row>
    <row r="9683" spans="7:7">
      <c r="G9683" s="259"/>
    </row>
    <row r="9684" spans="7:7">
      <c r="G9684" s="259"/>
    </row>
    <row r="9685" spans="7:7">
      <c r="G9685" s="259"/>
    </row>
    <row r="9686" spans="7:7">
      <c r="G9686" s="259"/>
    </row>
    <row r="9687" spans="7:7">
      <c r="G9687" s="259"/>
    </row>
    <row r="9688" spans="7:7">
      <c r="G9688" s="259"/>
    </row>
    <row r="9689" spans="7:7">
      <c r="G9689" s="259"/>
    </row>
    <row r="9690" spans="7:7">
      <c r="G9690" s="259"/>
    </row>
    <row r="9691" spans="7:7">
      <c r="G9691" s="259"/>
    </row>
    <row r="9692" spans="7:7">
      <c r="G9692" s="259"/>
    </row>
    <row r="9693" spans="7:7">
      <c r="G9693" s="259"/>
    </row>
    <row r="9694" spans="7:7">
      <c r="G9694" s="259"/>
    </row>
    <row r="9695" spans="7:7">
      <c r="G9695" s="259"/>
    </row>
    <row r="9696" spans="7:7">
      <c r="G9696" s="259"/>
    </row>
    <row r="9697" spans="7:7">
      <c r="G9697" s="259"/>
    </row>
    <row r="9698" spans="7:7">
      <c r="G9698" s="259"/>
    </row>
    <row r="9699" spans="7:7">
      <c r="G9699" s="259"/>
    </row>
    <row r="9700" spans="7:7">
      <c r="G9700" s="259"/>
    </row>
    <row r="9701" spans="7:7">
      <c r="G9701" s="259"/>
    </row>
    <row r="9702" spans="7:7">
      <c r="G9702" s="259"/>
    </row>
    <row r="9703" spans="7:7">
      <c r="G9703" s="259"/>
    </row>
    <row r="9704" spans="7:7">
      <c r="G9704" s="259"/>
    </row>
    <row r="9705" spans="7:7">
      <c r="G9705" s="259"/>
    </row>
    <row r="9706" spans="7:7">
      <c r="G9706" s="259"/>
    </row>
    <row r="9707" spans="7:7">
      <c r="G9707" s="259"/>
    </row>
    <row r="9708" spans="7:7">
      <c r="G9708" s="259"/>
    </row>
    <row r="9709" spans="7:7">
      <c r="G9709" s="259"/>
    </row>
    <row r="9710" spans="7:7">
      <c r="G9710" s="259"/>
    </row>
    <row r="9711" spans="7:7">
      <c r="G9711" s="259"/>
    </row>
    <row r="9712" spans="7:7">
      <c r="G9712" s="259"/>
    </row>
    <row r="9713" spans="7:7">
      <c r="G9713" s="259"/>
    </row>
    <row r="9714" spans="7:7">
      <c r="G9714" s="259"/>
    </row>
    <row r="9715" spans="7:7">
      <c r="G9715" s="259"/>
    </row>
    <row r="9716" spans="7:7">
      <c r="G9716" s="259"/>
    </row>
    <row r="9717" spans="7:7">
      <c r="G9717" s="259"/>
    </row>
    <row r="9718" spans="7:7">
      <c r="G9718" s="259"/>
    </row>
    <row r="9719" spans="7:7">
      <c r="G9719" s="259"/>
    </row>
    <row r="9720" spans="7:7">
      <c r="G9720" s="259"/>
    </row>
    <row r="9721" spans="7:7">
      <c r="G9721" s="259"/>
    </row>
    <row r="9722" spans="7:7">
      <c r="G9722" s="259"/>
    </row>
    <row r="9723" spans="7:7">
      <c r="G9723" s="259"/>
    </row>
    <row r="9724" spans="7:7">
      <c r="G9724" s="259"/>
    </row>
    <row r="9725" spans="7:7">
      <c r="G9725" s="259"/>
    </row>
    <row r="9726" spans="7:7">
      <c r="G9726" s="259"/>
    </row>
    <row r="9727" spans="7:7">
      <c r="G9727" s="259"/>
    </row>
    <row r="9728" spans="7:7">
      <c r="G9728" s="259"/>
    </row>
    <row r="9729" spans="7:7">
      <c r="G9729" s="259"/>
    </row>
    <row r="9730" spans="7:7">
      <c r="G9730" s="259"/>
    </row>
    <row r="9731" spans="7:7">
      <c r="G9731" s="259"/>
    </row>
    <row r="9732" spans="7:7">
      <c r="G9732" s="259"/>
    </row>
    <row r="9733" spans="7:7">
      <c r="G9733" s="259"/>
    </row>
    <row r="9734" spans="7:7">
      <c r="G9734" s="259"/>
    </row>
    <row r="9735" spans="7:7">
      <c r="G9735" s="259"/>
    </row>
    <row r="9736" spans="7:7">
      <c r="G9736" s="259"/>
    </row>
    <row r="9737" spans="7:7">
      <c r="G9737" s="259"/>
    </row>
    <row r="9738" spans="7:7">
      <c r="G9738" s="259"/>
    </row>
    <row r="9739" spans="7:7">
      <c r="G9739" s="259"/>
    </row>
    <row r="9740" spans="7:7">
      <c r="G9740" s="259"/>
    </row>
    <row r="9741" spans="7:7">
      <c r="G9741" s="259"/>
    </row>
    <row r="9742" spans="7:7">
      <c r="G9742" s="259"/>
    </row>
    <row r="9743" spans="7:7">
      <c r="G9743" s="259"/>
    </row>
    <row r="9744" spans="7:7">
      <c r="G9744" s="259"/>
    </row>
    <row r="9745" spans="7:7">
      <c r="G9745" s="259"/>
    </row>
    <row r="9746" spans="7:7">
      <c r="G9746" s="259"/>
    </row>
    <row r="9747" spans="7:7">
      <c r="G9747" s="259"/>
    </row>
    <row r="9748" spans="7:7">
      <c r="G9748" s="259"/>
    </row>
    <row r="9749" spans="7:7">
      <c r="G9749" s="259"/>
    </row>
    <row r="9750" spans="7:7">
      <c r="G9750" s="259"/>
    </row>
    <row r="9751" spans="7:7">
      <c r="G9751" s="259"/>
    </row>
    <row r="9752" spans="7:7">
      <c r="G9752" s="259"/>
    </row>
    <row r="9753" spans="7:7">
      <c r="G9753" s="259"/>
    </row>
    <row r="9754" spans="7:7">
      <c r="G9754" s="259"/>
    </row>
    <row r="9755" spans="7:7">
      <c r="G9755" s="259"/>
    </row>
    <row r="9756" spans="7:7">
      <c r="G9756" s="259"/>
    </row>
    <row r="9757" spans="7:7">
      <c r="G9757" s="259"/>
    </row>
    <row r="9758" spans="7:7">
      <c r="G9758" s="259"/>
    </row>
    <row r="9759" spans="7:7">
      <c r="G9759" s="259"/>
    </row>
    <row r="9760" spans="7:7">
      <c r="G9760" s="259"/>
    </row>
    <row r="9761" spans="7:7">
      <c r="G9761" s="259"/>
    </row>
    <row r="9762" spans="7:7">
      <c r="G9762" s="259"/>
    </row>
    <row r="9763" spans="7:7">
      <c r="G9763" s="259"/>
    </row>
    <row r="9764" spans="7:7">
      <c r="G9764" s="259"/>
    </row>
    <row r="9765" spans="7:7">
      <c r="G9765" s="259"/>
    </row>
    <row r="9766" spans="7:7">
      <c r="G9766" s="259"/>
    </row>
    <row r="9767" spans="7:7">
      <c r="G9767" s="259"/>
    </row>
    <row r="9768" spans="7:7">
      <c r="G9768" s="259"/>
    </row>
    <row r="9769" spans="7:7">
      <c r="G9769" s="259"/>
    </row>
    <row r="9770" spans="7:7">
      <c r="G9770" s="259"/>
    </row>
    <row r="9771" spans="7:7">
      <c r="G9771" s="259"/>
    </row>
    <row r="9772" spans="7:7">
      <c r="G9772" s="259"/>
    </row>
    <row r="9773" spans="7:7">
      <c r="G9773" s="259"/>
    </row>
    <row r="9774" spans="7:7">
      <c r="G9774" s="259"/>
    </row>
    <row r="9775" spans="7:7">
      <c r="G9775" s="259"/>
    </row>
    <row r="9776" spans="7:7">
      <c r="G9776" s="259"/>
    </row>
    <row r="9777" spans="7:7">
      <c r="G9777" s="259"/>
    </row>
    <row r="9778" spans="7:7">
      <c r="G9778" s="259"/>
    </row>
    <row r="9779" spans="7:7">
      <c r="G9779" s="259"/>
    </row>
    <row r="9780" spans="7:7">
      <c r="G9780" s="259"/>
    </row>
    <row r="9781" spans="7:7">
      <c r="G9781" s="259"/>
    </row>
    <row r="9782" spans="7:7">
      <c r="G9782" s="259"/>
    </row>
    <row r="9783" spans="7:7">
      <c r="G9783" s="259"/>
    </row>
    <row r="9784" spans="7:7">
      <c r="G9784" s="259"/>
    </row>
    <row r="9785" spans="7:7">
      <c r="G9785" s="259"/>
    </row>
    <row r="9786" spans="7:7">
      <c r="G9786" s="259"/>
    </row>
  </sheetData>
  <autoFilter ref="A3:G6940"/>
  <pageMargins left="0.7" right="0.7" top="0.75" bottom="0.75" header="0.3" footer="0.3"/>
  <pageSetup paperSize="9" orientation="portrait" horizontalDpi="300" verticalDpi="0" copies="0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00B050"/>
  </sheetPr>
  <dimension ref="A1:F8664"/>
  <sheetViews>
    <sheetView workbookViewId="0">
      <selection sqref="A1:F1"/>
    </sheetView>
  </sheetViews>
  <sheetFormatPr defaultRowHeight="15"/>
  <cols>
    <col min="2" max="2" width="62.7109375" customWidth="1"/>
  </cols>
  <sheetData>
    <row r="1" spans="1:6" ht="24">
      <c r="A1" s="264" t="s">
        <v>178</v>
      </c>
      <c r="B1" s="264" t="s">
        <v>194</v>
      </c>
      <c r="C1" s="265" t="s">
        <v>171</v>
      </c>
      <c r="D1" s="266" t="s">
        <v>113</v>
      </c>
      <c r="E1" s="265" t="s">
        <v>195</v>
      </c>
      <c r="F1" s="305" t="s">
        <v>196</v>
      </c>
    </row>
    <row r="2" spans="1:6">
      <c r="A2" s="311"/>
      <c r="B2" s="311" t="s">
        <v>11404</v>
      </c>
      <c r="C2" s="311"/>
      <c r="D2" s="311"/>
      <c r="E2" s="311" t="s">
        <v>4321</v>
      </c>
      <c r="F2" s="311">
        <v>629</v>
      </c>
    </row>
    <row r="3" spans="1:6">
      <c r="A3" s="311"/>
      <c r="B3" s="311" t="s">
        <v>11405</v>
      </c>
      <c r="C3" s="311"/>
      <c r="D3" s="311"/>
      <c r="E3" s="311" t="s">
        <v>4321</v>
      </c>
      <c r="F3" s="311">
        <v>1258</v>
      </c>
    </row>
    <row r="4" spans="1:6">
      <c r="A4" s="311"/>
      <c r="B4" s="311" t="s">
        <v>11406</v>
      </c>
      <c r="C4" s="311"/>
      <c r="D4" s="311"/>
      <c r="E4" s="311" t="s">
        <v>173</v>
      </c>
      <c r="F4" s="311">
        <v>266</v>
      </c>
    </row>
    <row r="5" spans="1:6">
      <c r="A5" s="311"/>
      <c r="B5" s="311" t="s">
        <v>11407</v>
      </c>
      <c r="C5" s="311"/>
      <c r="D5" s="311"/>
      <c r="E5" s="311" t="s">
        <v>11408</v>
      </c>
      <c r="F5" s="311">
        <v>1083</v>
      </c>
    </row>
    <row r="6" spans="1:6">
      <c r="A6" s="311"/>
      <c r="B6" s="311" t="s">
        <v>11409</v>
      </c>
      <c r="C6" s="311"/>
      <c r="D6" s="311"/>
      <c r="E6" s="311" t="s">
        <v>11408</v>
      </c>
      <c r="F6" s="311">
        <v>579</v>
      </c>
    </row>
    <row r="7" spans="1:6">
      <c r="A7" s="311"/>
      <c r="B7" s="311" t="s">
        <v>11410</v>
      </c>
      <c r="C7" s="311"/>
      <c r="D7" s="311"/>
      <c r="E7" s="311" t="s">
        <v>4321</v>
      </c>
      <c r="F7" s="311">
        <v>451</v>
      </c>
    </row>
    <row r="8" spans="1:6">
      <c r="A8" s="311"/>
      <c r="B8" s="311" t="s">
        <v>11411</v>
      </c>
      <c r="C8" s="311"/>
      <c r="D8" s="311"/>
      <c r="E8" s="311" t="s">
        <v>4321</v>
      </c>
      <c r="F8" s="311">
        <v>451</v>
      </c>
    </row>
    <row r="9" spans="1:6">
      <c r="A9" s="311"/>
      <c r="B9" s="311" t="s">
        <v>11412</v>
      </c>
      <c r="C9" s="311"/>
      <c r="D9" s="311"/>
      <c r="E9" s="311" t="s">
        <v>4321</v>
      </c>
      <c r="F9" s="311">
        <v>524</v>
      </c>
    </row>
    <row r="10" spans="1:6">
      <c r="A10" s="311"/>
      <c r="B10" s="311" t="s">
        <v>11413</v>
      </c>
      <c r="C10" s="311"/>
      <c r="D10" s="311"/>
      <c r="E10" s="311" t="s">
        <v>4321</v>
      </c>
      <c r="F10" s="311">
        <v>294</v>
      </c>
    </row>
    <row r="11" spans="1:6">
      <c r="A11" s="311"/>
      <c r="B11" s="311" t="s">
        <v>11414</v>
      </c>
      <c r="C11" s="311"/>
      <c r="D11" s="311"/>
      <c r="E11" s="311" t="s">
        <v>4321</v>
      </c>
      <c r="F11" s="311">
        <v>291</v>
      </c>
    </row>
    <row r="12" spans="1:6">
      <c r="A12" s="311"/>
      <c r="B12" s="311" t="s">
        <v>11415</v>
      </c>
      <c r="C12" s="311"/>
      <c r="D12" s="311"/>
      <c r="E12" s="311" t="s">
        <v>4321</v>
      </c>
      <c r="F12" s="311">
        <v>372</v>
      </c>
    </row>
    <row r="13" spans="1:6">
      <c r="A13" s="311"/>
      <c r="B13" s="311" t="s">
        <v>11416</v>
      </c>
      <c r="C13" s="311"/>
      <c r="D13" s="311"/>
      <c r="E13" s="311" t="s">
        <v>4321</v>
      </c>
      <c r="F13" s="311">
        <v>349</v>
      </c>
    </row>
    <row r="14" spans="1:6">
      <c r="A14" s="311"/>
      <c r="B14" s="311" t="s">
        <v>11417</v>
      </c>
      <c r="C14" s="311"/>
      <c r="D14" s="311"/>
      <c r="E14" s="311" t="s">
        <v>4321</v>
      </c>
      <c r="F14" s="311">
        <v>446</v>
      </c>
    </row>
    <row r="15" spans="1:6">
      <c r="A15" s="311"/>
      <c r="B15" s="311" t="s">
        <v>11418</v>
      </c>
      <c r="C15" s="311"/>
      <c r="D15" s="311"/>
      <c r="E15" s="311" t="s">
        <v>4321</v>
      </c>
      <c r="F15" s="311">
        <v>264</v>
      </c>
    </row>
    <row r="16" spans="1:6">
      <c r="A16" s="311"/>
      <c r="B16" s="311" t="s">
        <v>11419</v>
      </c>
      <c r="C16" s="311"/>
      <c r="D16" s="311"/>
      <c r="E16" s="311" t="s">
        <v>4321</v>
      </c>
      <c r="F16" s="311">
        <v>337</v>
      </c>
    </row>
    <row r="17" spans="1:6">
      <c r="A17" s="311"/>
      <c r="B17" s="311" t="s">
        <v>11420</v>
      </c>
      <c r="C17" s="311"/>
      <c r="D17" s="311"/>
      <c r="E17" s="311" t="s">
        <v>4321</v>
      </c>
      <c r="F17" s="311">
        <v>276</v>
      </c>
    </row>
    <row r="18" spans="1:6">
      <c r="A18" s="311"/>
      <c r="B18" s="311" t="s">
        <v>11421</v>
      </c>
      <c r="C18" s="311"/>
      <c r="D18" s="311"/>
      <c r="E18" s="311" t="s">
        <v>4321</v>
      </c>
      <c r="F18" s="311">
        <v>286</v>
      </c>
    </row>
    <row r="19" spans="1:6">
      <c r="A19" s="311"/>
      <c r="B19" s="311" t="s">
        <v>11422</v>
      </c>
      <c r="C19" s="311"/>
      <c r="D19" s="311"/>
      <c r="E19" s="311" t="s">
        <v>4321</v>
      </c>
      <c r="F19" s="311">
        <v>364</v>
      </c>
    </row>
    <row r="20" spans="1:6">
      <c r="A20" s="311"/>
      <c r="B20" s="311" t="s">
        <v>11423</v>
      </c>
      <c r="C20" s="311"/>
      <c r="D20" s="311"/>
      <c r="E20" s="311" t="s">
        <v>4321</v>
      </c>
      <c r="F20" s="311">
        <v>317</v>
      </c>
    </row>
    <row r="21" spans="1:6">
      <c r="A21" s="311"/>
      <c r="B21" s="311" t="s">
        <v>11424</v>
      </c>
      <c r="C21" s="311"/>
      <c r="D21" s="311"/>
      <c r="E21" s="311" t="s">
        <v>4321</v>
      </c>
      <c r="F21" s="311">
        <v>404</v>
      </c>
    </row>
    <row r="22" spans="1:6">
      <c r="A22" s="311"/>
      <c r="B22" s="311" t="s">
        <v>11425</v>
      </c>
      <c r="C22" s="311"/>
      <c r="D22" s="311"/>
      <c r="E22" s="311" t="s">
        <v>4321</v>
      </c>
      <c r="F22" s="311">
        <v>349</v>
      </c>
    </row>
    <row r="23" spans="1:6">
      <c r="A23" s="311"/>
      <c r="B23" s="311" t="s">
        <v>11426</v>
      </c>
      <c r="C23" s="311"/>
      <c r="D23" s="311"/>
      <c r="E23" s="311" t="s">
        <v>4321</v>
      </c>
      <c r="F23" s="311">
        <v>103</v>
      </c>
    </row>
    <row r="24" spans="1:6">
      <c r="A24" s="311"/>
      <c r="B24" s="311" t="s">
        <v>11427</v>
      </c>
      <c r="C24" s="311"/>
      <c r="D24" s="311"/>
      <c r="E24" s="311" t="s">
        <v>4321</v>
      </c>
      <c r="F24" s="311">
        <v>336</v>
      </c>
    </row>
    <row r="25" spans="1:6">
      <c r="A25" s="311"/>
      <c r="B25" s="311" t="s">
        <v>11428</v>
      </c>
      <c r="C25" s="311"/>
      <c r="D25" s="311"/>
      <c r="E25" s="311" t="s">
        <v>4321</v>
      </c>
      <c r="F25" s="311">
        <v>304</v>
      </c>
    </row>
    <row r="26" spans="1:6">
      <c r="A26" s="311"/>
      <c r="B26" s="311" t="s">
        <v>11429</v>
      </c>
      <c r="C26" s="311"/>
      <c r="D26" s="311"/>
      <c r="E26" s="311" t="s">
        <v>4321</v>
      </c>
      <c r="F26" s="311">
        <v>254</v>
      </c>
    </row>
    <row r="27" spans="1:6">
      <c r="A27" s="311"/>
      <c r="B27" s="311" t="s">
        <v>11430</v>
      </c>
      <c r="C27" s="311"/>
      <c r="D27" s="311"/>
      <c r="E27" s="311" t="s">
        <v>4321</v>
      </c>
      <c r="F27" s="311">
        <v>333</v>
      </c>
    </row>
    <row r="28" spans="1:6">
      <c r="A28" s="311"/>
      <c r="B28" s="311" t="s">
        <v>11431</v>
      </c>
      <c r="C28" s="311"/>
      <c r="D28" s="311"/>
      <c r="E28" s="311" t="s">
        <v>4321</v>
      </c>
      <c r="F28" s="311">
        <v>366</v>
      </c>
    </row>
    <row r="29" spans="1:6">
      <c r="A29" s="311"/>
      <c r="B29" s="311" t="s">
        <v>11432</v>
      </c>
      <c r="C29" s="311"/>
      <c r="D29" s="311"/>
      <c r="E29" s="311" t="s">
        <v>4321</v>
      </c>
      <c r="F29" s="311">
        <v>1644</v>
      </c>
    </row>
    <row r="30" spans="1:6">
      <c r="A30" s="311"/>
      <c r="B30" s="311" t="s">
        <v>11433</v>
      </c>
      <c r="C30" s="311"/>
      <c r="D30" s="311"/>
      <c r="E30" s="311" t="s">
        <v>4321</v>
      </c>
      <c r="F30" s="311">
        <v>586</v>
      </c>
    </row>
    <row r="31" spans="1:6">
      <c r="A31" s="311"/>
      <c r="B31" s="311" t="s">
        <v>11434</v>
      </c>
      <c r="C31" s="311"/>
      <c r="D31" s="311"/>
      <c r="E31" s="311" t="s">
        <v>4321</v>
      </c>
      <c r="F31" s="311">
        <v>499</v>
      </c>
    </row>
    <row r="32" spans="1:6">
      <c r="A32" s="311"/>
      <c r="B32" s="311" t="s">
        <v>11435</v>
      </c>
      <c r="C32" s="311"/>
      <c r="D32" s="311"/>
      <c r="E32" s="311" t="s">
        <v>11436</v>
      </c>
      <c r="F32" s="311">
        <v>1108</v>
      </c>
    </row>
    <row r="33" spans="1:6">
      <c r="A33" s="311"/>
      <c r="B33" s="311" t="s">
        <v>11437</v>
      </c>
      <c r="C33" s="311"/>
      <c r="D33" s="311"/>
      <c r="E33" s="311" t="s">
        <v>173</v>
      </c>
      <c r="F33" s="311">
        <v>5.8</v>
      </c>
    </row>
    <row r="34" spans="1:6">
      <c r="A34" s="311"/>
      <c r="B34" s="311" t="s">
        <v>11438</v>
      </c>
      <c r="C34" s="311"/>
      <c r="D34" s="311"/>
      <c r="E34" s="311" t="s">
        <v>11436</v>
      </c>
      <c r="F34" s="311">
        <v>794</v>
      </c>
    </row>
    <row r="35" spans="1:6">
      <c r="A35" s="311"/>
      <c r="B35" s="311" t="s">
        <v>11439</v>
      </c>
      <c r="C35" s="311"/>
      <c r="D35" s="311"/>
      <c r="E35" s="311" t="s">
        <v>173</v>
      </c>
      <c r="F35" s="311">
        <v>8.1999999999999993</v>
      </c>
    </row>
    <row r="36" spans="1:6">
      <c r="A36" s="311"/>
      <c r="B36" s="311" t="s">
        <v>11440</v>
      </c>
      <c r="C36" s="311"/>
      <c r="D36" s="311"/>
      <c r="E36" s="311" t="s">
        <v>11436</v>
      </c>
      <c r="F36" s="311">
        <v>543</v>
      </c>
    </row>
    <row r="37" spans="1:6">
      <c r="A37" s="311"/>
      <c r="B37" s="311" t="s">
        <v>11441</v>
      </c>
      <c r="C37" s="311"/>
      <c r="D37" s="311"/>
      <c r="E37" s="311" t="s">
        <v>173</v>
      </c>
      <c r="F37" s="311">
        <v>5.7</v>
      </c>
    </row>
    <row r="38" spans="1:6">
      <c r="A38" s="311"/>
      <c r="B38" s="311" t="s">
        <v>11442</v>
      </c>
      <c r="C38" s="311"/>
      <c r="D38" s="311"/>
      <c r="E38" s="311" t="s">
        <v>11436</v>
      </c>
      <c r="F38" s="311">
        <v>1084</v>
      </c>
    </row>
    <row r="39" spans="1:6">
      <c r="A39" s="311"/>
      <c r="B39" s="311" t="s">
        <v>11443</v>
      </c>
      <c r="C39" s="311"/>
      <c r="D39" s="311"/>
      <c r="E39" s="311" t="s">
        <v>173</v>
      </c>
      <c r="F39" s="311">
        <v>11.3</v>
      </c>
    </row>
    <row r="40" spans="1:6">
      <c r="A40" s="311"/>
      <c r="B40" s="311" t="s">
        <v>11444</v>
      </c>
      <c r="C40" s="311"/>
      <c r="D40" s="311"/>
      <c r="E40" s="311" t="s">
        <v>11436</v>
      </c>
      <c r="F40" s="311">
        <v>562</v>
      </c>
    </row>
    <row r="41" spans="1:6">
      <c r="A41" s="311"/>
      <c r="B41" s="311" t="s">
        <v>11445</v>
      </c>
      <c r="C41" s="311"/>
      <c r="D41" s="311"/>
      <c r="E41" s="311" t="s">
        <v>173</v>
      </c>
      <c r="F41" s="311">
        <v>5.9</v>
      </c>
    </row>
    <row r="42" spans="1:6">
      <c r="A42" s="311"/>
      <c r="B42" s="311" t="s">
        <v>11446</v>
      </c>
      <c r="C42" s="311"/>
      <c r="D42" s="311"/>
      <c r="E42" s="311" t="s">
        <v>173</v>
      </c>
      <c r="F42" s="311">
        <v>12.3</v>
      </c>
    </row>
    <row r="43" spans="1:6">
      <c r="A43" s="311"/>
      <c r="B43" s="311" t="s">
        <v>11447</v>
      </c>
      <c r="C43" s="311"/>
      <c r="D43" s="311"/>
      <c r="E43" s="311" t="s">
        <v>11436</v>
      </c>
      <c r="F43" s="311">
        <v>613</v>
      </c>
    </row>
    <row r="44" spans="1:6">
      <c r="A44" s="311"/>
      <c r="B44" s="311" t="s">
        <v>11448</v>
      </c>
      <c r="C44" s="311"/>
      <c r="D44" s="311"/>
      <c r="E44" s="311" t="s">
        <v>173</v>
      </c>
      <c r="F44" s="311">
        <v>12.8</v>
      </c>
    </row>
    <row r="45" spans="1:6">
      <c r="A45" s="311"/>
      <c r="B45" s="311" t="s">
        <v>11449</v>
      </c>
      <c r="C45" s="311"/>
      <c r="D45" s="311"/>
      <c r="E45" s="311" t="s">
        <v>11436</v>
      </c>
      <c r="F45" s="311">
        <v>518</v>
      </c>
    </row>
    <row r="46" spans="1:6">
      <c r="A46" s="311"/>
      <c r="B46" s="311" t="s">
        <v>11450</v>
      </c>
      <c r="C46" s="311"/>
      <c r="D46" s="311"/>
      <c r="E46" s="311" t="s">
        <v>173</v>
      </c>
      <c r="F46" s="311">
        <v>5.4</v>
      </c>
    </row>
    <row r="47" spans="1:6">
      <c r="A47" s="311"/>
      <c r="B47" s="311" t="s">
        <v>11451</v>
      </c>
      <c r="C47" s="311"/>
      <c r="D47" s="311"/>
      <c r="E47" s="311" t="s">
        <v>11408</v>
      </c>
      <c r="F47" s="311">
        <v>192</v>
      </c>
    </row>
    <row r="48" spans="1:6">
      <c r="A48" s="311"/>
      <c r="B48" s="311" t="s">
        <v>11452</v>
      </c>
      <c r="C48" s="311"/>
      <c r="D48" s="311"/>
      <c r="E48" s="311" t="s">
        <v>173</v>
      </c>
      <c r="F48" s="311">
        <v>4</v>
      </c>
    </row>
    <row r="49" spans="1:6">
      <c r="A49" s="311"/>
      <c r="B49" s="311" t="s">
        <v>11453</v>
      </c>
      <c r="C49" s="311"/>
      <c r="D49" s="311"/>
      <c r="E49" s="311" t="s">
        <v>11408</v>
      </c>
      <c r="F49" s="311">
        <v>249</v>
      </c>
    </row>
    <row r="50" spans="1:6">
      <c r="A50" s="311"/>
      <c r="B50" s="311" t="s">
        <v>11454</v>
      </c>
      <c r="C50" s="311"/>
      <c r="D50" s="311"/>
      <c r="E50" s="311" t="s">
        <v>173</v>
      </c>
      <c r="F50" s="311">
        <v>5.2</v>
      </c>
    </row>
    <row r="51" spans="1:6">
      <c r="A51" s="311"/>
      <c r="B51" s="311" t="s">
        <v>11455</v>
      </c>
      <c r="C51" s="311"/>
      <c r="D51" s="311"/>
      <c r="E51" s="311" t="s">
        <v>11408</v>
      </c>
      <c r="F51" s="311">
        <v>297</v>
      </c>
    </row>
    <row r="52" spans="1:6">
      <c r="A52" s="311"/>
      <c r="B52" s="311" t="s">
        <v>11456</v>
      </c>
      <c r="C52" s="311"/>
      <c r="D52" s="311"/>
      <c r="E52" s="311" t="s">
        <v>173</v>
      </c>
      <c r="F52" s="311">
        <v>6.2</v>
      </c>
    </row>
    <row r="53" spans="1:6">
      <c r="A53" s="311"/>
      <c r="B53" s="311" t="s">
        <v>11457</v>
      </c>
      <c r="C53" s="311"/>
      <c r="D53" s="311"/>
      <c r="E53" s="311" t="s">
        <v>11408</v>
      </c>
      <c r="F53" s="311">
        <v>518</v>
      </c>
    </row>
    <row r="54" spans="1:6">
      <c r="A54" s="311"/>
      <c r="B54" s="311" t="s">
        <v>11458</v>
      </c>
      <c r="C54" s="311"/>
      <c r="D54" s="311"/>
      <c r="E54" s="311" t="s">
        <v>173</v>
      </c>
      <c r="F54" s="311">
        <v>10.8</v>
      </c>
    </row>
    <row r="55" spans="1:6">
      <c r="A55" s="311"/>
      <c r="B55" s="311" t="s">
        <v>11459</v>
      </c>
      <c r="C55" s="311"/>
      <c r="D55" s="311"/>
      <c r="E55" s="311" t="s">
        <v>11460</v>
      </c>
      <c r="F55" s="311">
        <v>159</v>
      </c>
    </row>
    <row r="56" spans="1:6">
      <c r="A56" s="311"/>
      <c r="B56" s="311" t="s">
        <v>11461</v>
      </c>
      <c r="C56" s="311"/>
      <c r="D56" s="311"/>
      <c r="E56" s="311" t="s">
        <v>11460</v>
      </c>
      <c r="F56" s="311">
        <v>94</v>
      </c>
    </row>
    <row r="57" spans="1:6">
      <c r="A57" s="311"/>
      <c r="B57" s="311" t="s">
        <v>11462</v>
      </c>
      <c r="C57" s="311"/>
      <c r="D57" s="311"/>
      <c r="E57" s="311" t="s">
        <v>11460</v>
      </c>
      <c r="F57" s="311">
        <v>774</v>
      </c>
    </row>
    <row r="58" spans="1:6">
      <c r="A58" s="311"/>
      <c r="B58" s="311" t="s">
        <v>11463</v>
      </c>
      <c r="C58" s="311"/>
      <c r="D58" s="311"/>
      <c r="E58" s="311" t="s">
        <v>11460</v>
      </c>
      <c r="F58" s="311">
        <v>159</v>
      </c>
    </row>
    <row r="59" spans="1:6">
      <c r="A59" s="311"/>
      <c r="B59" s="311" t="s">
        <v>11464</v>
      </c>
      <c r="C59" s="311"/>
      <c r="D59" s="311"/>
      <c r="E59" s="311" t="s">
        <v>11460</v>
      </c>
      <c r="F59" s="311">
        <v>83</v>
      </c>
    </row>
    <row r="60" spans="1:6">
      <c r="A60" s="311"/>
      <c r="B60" s="311" t="s">
        <v>11465</v>
      </c>
      <c r="C60" s="311"/>
      <c r="D60" s="311"/>
      <c r="E60" s="311" t="s">
        <v>11460</v>
      </c>
      <c r="F60" s="311">
        <v>57</v>
      </c>
    </row>
    <row r="61" spans="1:6">
      <c r="A61" s="311"/>
      <c r="B61" s="311" t="s">
        <v>11466</v>
      </c>
      <c r="C61" s="311"/>
      <c r="D61" s="311"/>
      <c r="E61" s="311" t="s">
        <v>11460</v>
      </c>
      <c r="F61" s="311">
        <v>43</v>
      </c>
    </row>
    <row r="62" spans="1:6">
      <c r="A62" s="311"/>
      <c r="B62" s="311" t="s">
        <v>11467</v>
      </c>
      <c r="C62" s="311"/>
      <c r="D62" s="311"/>
      <c r="E62" s="311" t="s">
        <v>11460</v>
      </c>
      <c r="F62" s="311">
        <v>227</v>
      </c>
    </row>
    <row r="63" spans="1:6">
      <c r="A63" s="311"/>
      <c r="B63" s="311" t="s">
        <v>11468</v>
      </c>
      <c r="C63" s="311"/>
      <c r="D63" s="311"/>
      <c r="E63" s="311" t="s">
        <v>11460</v>
      </c>
      <c r="F63" s="311">
        <v>122</v>
      </c>
    </row>
    <row r="64" spans="1:6">
      <c r="A64" s="311"/>
      <c r="B64" s="311" t="s">
        <v>11469</v>
      </c>
      <c r="C64" s="311"/>
      <c r="D64" s="311"/>
      <c r="E64" s="311" t="s">
        <v>11460</v>
      </c>
      <c r="F64" s="311">
        <v>217</v>
      </c>
    </row>
    <row r="65" spans="1:6">
      <c r="A65" s="311"/>
      <c r="B65" s="311" t="s">
        <v>11470</v>
      </c>
      <c r="C65" s="311"/>
      <c r="D65" s="311"/>
      <c r="E65" s="311" t="s">
        <v>11460</v>
      </c>
      <c r="F65" s="311">
        <v>53</v>
      </c>
    </row>
    <row r="66" spans="1:6">
      <c r="A66" s="311"/>
      <c r="B66" s="311" t="s">
        <v>11471</v>
      </c>
      <c r="C66" s="311"/>
      <c r="D66" s="311"/>
      <c r="E66" s="311" t="s">
        <v>11460</v>
      </c>
      <c r="F66" s="311">
        <v>69</v>
      </c>
    </row>
    <row r="67" spans="1:6">
      <c r="A67" s="311"/>
      <c r="B67" s="311" t="s">
        <v>11472</v>
      </c>
      <c r="C67" s="311"/>
      <c r="D67" s="311"/>
      <c r="E67" s="311" t="s">
        <v>11460</v>
      </c>
      <c r="F67" s="311">
        <v>179</v>
      </c>
    </row>
    <row r="68" spans="1:6">
      <c r="A68" s="311"/>
      <c r="B68" s="311" t="s">
        <v>11473</v>
      </c>
      <c r="C68" s="311"/>
      <c r="D68" s="311"/>
      <c r="E68" s="311" t="s">
        <v>11460</v>
      </c>
      <c r="F68" s="311">
        <v>59</v>
      </c>
    </row>
    <row r="69" spans="1:6">
      <c r="A69" s="311"/>
      <c r="B69" s="311" t="s">
        <v>11474</v>
      </c>
      <c r="C69" s="311"/>
      <c r="D69" s="311"/>
      <c r="E69" s="311" t="s">
        <v>11460</v>
      </c>
      <c r="F69" s="311">
        <v>122</v>
      </c>
    </row>
    <row r="70" spans="1:6">
      <c r="A70" s="311"/>
      <c r="B70" s="311" t="s">
        <v>11475</v>
      </c>
      <c r="C70" s="311"/>
      <c r="D70" s="311"/>
      <c r="E70" s="311" t="s">
        <v>173</v>
      </c>
      <c r="F70" s="311">
        <v>57</v>
      </c>
    </row>
    <row r="71" spans="1:6">
      <c r="A71" s="311"/>
      <c r="B71" s="311" t="s">
        <v>11476</v>
      </c>
      <c r="C71" s="311"/>
      <c r="D71" s="311"/>
      <c r="E71" s="311" t="s">
        <v>11460</v>
      </c>
      <c r="F71" s="311">
        <v>139</v>
      </c>
    </row>
    <row r="72" spans="1:6">
      <c r="A72" s="311"/>
      <c r="B72" s="311" t="s">
        <v>11477</v>
      </c>
      <c r="C72" s="311"/>
      <c r="D72" s="311"/>
      <c r="E72" s="311" t="s">
        <v>11460</v>
      </c>
      <c r="F72" s="311">
        <v>39</v>
      </c>
    </row>
    <row r="73" spans="1:6">
      <c r="A73" s="311"/>
      <c r="B73" s="311" t="s">
        <v>11478</v>
      </c>
      <c r="C73" s="311"/>
      <c r="D73" s="311"/>
      <c r="E73" s="311" t="s">
        <v>11460</v>
      </c>
      <c r="F73" s="311">
        <v>86</v>
      </c>
    </row>
    <row r="74" spans="1:6">
      <c r="A74" s="311"/>
      <c r="B74" s="311" t="s">
        <v>11479</v>
      </c>
      <c r="C74" s="311"/>
      <c r="D74" s="311"/>
      <c r="E74" s="311" t="s">
        <v>11460</v>
      </c>
      <c r="F74" s="311">
        <v>287</v>
      </c>
    </row>
    <row r="75" spans="1:6">
      <c r="A75" s="311"/>
      <c r="B75" s="311" t="s">
        <v>11480</v>
      </c>
      <c r="C75" s="311"/>
      <c r="D75" s="311"/>
      <c r="E75" s="311" t="s">
        <v>11460</v>
      </c>
      <c r="F75" s="311">
        <v>646</v>
      </c>
    </row>
    <row r="76" spans="1:6">
      <c r="A76" s="311"/>
      <c r="B76" s="311" t="s">
        <v>11481</v>
      </c>
      <c r="C76" s="311"/>
      <c r="D76" s="311"/>
      <c r="E76" s="311" t="s">
        <v>11460</v>
      </c>
      <c r="F76" s="311">
        <v>393</v>
      </c>
    </row>
    <row r="77" spans="1:6">
      <c r="A77" s="311"/>
      <c r="B77" s="311" t="s">
        <v>11482</v>
      </c>
      <c r="C77" s="311"/>
      <c r="D77" s="311"/>
      <c r="E77" s="311" t="s">
        <v>11460</v>
      </c>
      <c r="F77" s="311">
        <v>787</v>
      </c>
    </row>
    <row r="78" spans="1:6">
      <c r="A78" s="311"/>
      <c r="B78" s="311" t="s">
        <v>11483</v>
      </c>
      <c r="C78" s="311"/>
      <c r="D78" s="311"/>
      <c r="E78" s="311" t="s">
        <v>11460</v>
      </c>
      <c r="F78" s="311">
        <v>1802</v>
      </c>
    </row>
    <row r="79" spans="1:6">
      <c r="A79" s="311"/>
      <c r="B79" s="311" t="s">
        <v>11484</v>
      </c>
      <c r="C79" s="311"/>
      <c r="D79" s="311"/>
      <c r="E79" s="311" t="s">
        <v>11460</v>
      </c>
      <c r="F79" s="311">
        <v>1804</v>
      </c>
    </row>
    <row r="80" spans="1:6">
      <c r="A80" s="311"/>
      <c r="B80" s="311" t="s">
        <v>11485</v>
      </c>
      <c r="C80" s="311"/>
      <c r="D80" s="311"/>
      <c r="E80" s="311" t="s">
        <v>11460</v>
      </c>
      <c r="F80" s="311">
        <v>1898</v>
      </c>
    </row>
    <row r="81" spans="1:6">
      <c r="A81" s="311"/>
      <c r="B81" s="311" t="s">
        <v>11486</v>
      </c>
      <c r="C81" s="311"/>
      <c r="D81" s="311"/>
      <c r="E81" s="311" t="s">
        <v>173</v>
      </c>
      <c r="F81" s="311">
        <v>1514</v>
      </c>
    </row>
    <row r="82" spans="1:6">
      <c r="A82" s="311"/>
      <c r="B82" s="311" t="s">
        <v>11487</v>
      </c>
      <c r="C82" s="311"/>
      <c r="D82" s="311"/>
      <c r="E82" s="311" t="s">
        <v>11460</v>
      </c>
      <c r="F82" s="311">
        <v>244</v>
      </c>
    </row>
    <row r="83" spans="1:6">
      <c r="A83" s="311"/>
      <c r="B83" s="311" t="s">
        <v>11488</v>
      </c>
      <c r="C83" s="311"/>
      <c r="D83" s="311"/>
      <c r="E83" s="311" t="s">
        <v>11460</v>
      </c>
      <c r="F83" s="311">
        <v>519</v>
      </c>
    </row>
    <row r="84" spans="1:6">
      <c r="A84" s="311"/>
      <c r="B84" s="311" t="s">
        <v>11489</v>
      </c>
      <c r="C84" s="311"/>
      <c r="D84" s="311"/>
      <c r="E84" s="311" t="s">
        <v>11460</v>
      </c>
      <c r="F84" s="311">
        <v>339</v>
      </c>
    </row>
    <row r="85" spans="1:6">
      <c r="A85" s="311"/>
      <c r="B85" s="311" t="s">
        <v>11490</v>
      </c>
      <c r="C85" s="311"/>
      <c r="D85" s="311"/>
      <c r="E85" s="311" t="s">
        <v>11460</v>
      </c>
      <c r="F85" s="311">
        <v>722</v>
      </c>
    </row>
    <row r="86" spans="1:6">
      <c r="A86" s="311"/>
      <c r="B86" s="311" t="s">
        <v>11491</v>
      </c>
      <c r="C86" s="311"/>
      <c r="D86" s="311"/>
      <c r="E86" s="311" t="s">
        <v>173</v>
      </c>
      <c r="F86" s="311">
        <v>168</v>
      </c>
    </row>
    <row r="87" spans="1:6">
      <c r="A87" s="311"/>
      <c r="B87" s="311" t="s">
        <v>11492</v>
      </c>
      <c r="C87" s="311"/>
      <c r="D87" s="311"/>
      <c r="E87" s="311" t="s">
        <v>173</v>
      </c>
      <c r="F87" s="311">
        <v>104</v>
      </c>
    </row>
    <row r="88" spans="1:6">
      <c r="A88" s="311"/>
      <c r="B88" s="311" t="s">
        <v>11493</v>
      </c>
      <c r="C88" s="311"/>
      <c r="D88" s="311"/>
      <c r="E88" s="311" t="s">
        <v>173</v>
      </c>
      <c r="F88" s="311">
        <v>187</v>
      </c>
    </row>
    <row r="89" spans="1:6">
      <c r="A89" s="311"/>
      <c r="B89" s="311" t="s">
        <v>11494</v>
      </c>
      <c r="C89" s="311"/>
      <c r="D89" s="311"/>
      <c r="E89" s="311" t="s">
        <v>173</v>
      </c>
      <c r="F89" s="311">
        <v>121</v>
      </c>
    </row>
    <row r="90" spans="1:6">
      <c r="A90" s="311"/>
      <c r="B90" s="311" t="s">
        <v>11495</v>
      </c>
      <c r="C90" s="311"/>
      <c r="D90" s="311"/>
      <c r="E90" s="311" t="s">
        <v>173</v>
      </c>
      <c r="F90" s="311">
        <v>161</v>
      </c>
    </row>
    <row r="91" spans="1:6">
      <c r="A91" s="311"/>
      <c r="B91" s="311" t="s">
        <v>11496</v>
      </c>
      <c r="C91" s="311"/>
      <c r="D91" s="311"/>
      <c r="E91" s="311" t="s">
        <v>173</v>
      </c>
      <c r="F91" s="311">
        <v>61</v>
      </c>
    </row>
    <row r="92" spans="1:6">
      <c r="A92" s="311"/>
      <c r="B92" s="311" t="s">
        <v>11497</v>
      </c>
      <c r="C92" s="311"/>
      <c r="D92" s="311"/>
      <c r="E92" s="311" t="s">
        <v>173</v>
      </c>
      <c r="F92" s="311">
        <v>79</v>
      </c>
    </row>
    <row r="93" spans="1:6">
      <c r="A93" s="311"/>
      <c r="B93" s="311" t="s">
        <v>11498</v>
      </c>
      <c r="C93" s="311"/>
      <c r="D93" s="311"/>
      <c r="E93" s="311" t="s">
        <v>173</v>
      </c>
      <c r="F93" s="311">
        <v>106</v>
      </c>
    </row>
    <row r="94" spans="1:6">
      <c r="A94" s="311"/>
      <c r="B94" s="311" t="s">
        <v>11499</v>
      </c>
      <c r="C94" s="311"/>
      <c r="D94" s="311"/>
      <c r="E94" s="311" t="s">
        <v>173</v>
      </c>
      <c r="F94" s="311">
        <v>57</v>
      </c>
    </row>
    <row r="95" spans="1:6">
      <c r="A95" s="311"/>
      <c r="B95" s="311" t="s">
        <v>11500</v>
      </c>
      <c r="C95" s="311"/>
      <c r="D95" s="311"/>
      <c r="E95" s="311" t="s">
        <v>173</v>
      </c>
      <c r="F95" s="311">
        <v>76</v>
      </c>
    </row>
    <row r="96" spans="1:6">
      <c r="A96" s="311"/>
      <c r="B96" s="311" t="s">
        <v>11501</v>
      </c>
      <c r="C96" s="311"/>
      <c r="D96" s="311"/>
      <c r="E96" s="311" t="s">
        <v>173</v>
      </c>
      <c r="F96" s="311">
        <v>36</v>
      </c>
    </row>
    <row r="97" spans="1:6">
      <c r="A97" s="311"/>
      <c r="B97" s="311" t="s">
        <v>11502</v>
      </c>
      <c r="C97" s="311"/>
      <c r="D97" s="311"/>
      <c r="E97" s="311" t="s">
        <v>173</v>
      </c>
      <c r="F97" s="311">
        <v>124</v>
      </c>
    </row>
    <row r="98" spans="1:6">
      <c r="A98" s="311"/>
      <c r="B98" s="311" t="s">
        <v>11503</v>
      </c>
      <c r="C98" s="311"/>
      <c r="D98" s="311"/>
      <c r="E98" s="311" t="s">
        <v>173</v>
      </c>
      <c r="F98" s="311">
        <v>121</v>
      </c>
    </row>
    <row r="99" spans="1:6">
      <c r="A99" s="311"/>
      <c r="B99" s="311" t="s">
        <v>11504</v>
      </c>
      <c r="C99" s="311"/>
      <c r="D99" s="311"/>
      <c r="E99" s="311" t="s">
        <v>173</v>
      </c>
      <c r="F99" s="311">
        <v>74</v>
      </c>
    </row>
    <row r="100" spans="1:6">
      <c r="A100" s="311"/>
      <c r="B100" s="311" t="s">
        <v>11505</v>
      </c>
      <c r="C100" s="311"/>
      <c r="D100" s="311"/>
      <c r="E100" s="311" t="s">
        <v>173</v>
      </c>
      <c r="F100" s="311">
        <v>137</v>
      </c>
    </row>
    <row r="101" spans="1:6">
      <c r="A101" s="311"/>
      <c r="B101" s="311" t="s">
        <v>11506</v>
      </c>
      <c r="C101" s="311"/>
      <c r="D101" s="311"/>
      <c r="E101" s="311" t="s">
        <v>173</v>
      </c>
      <c r="F101" s="311">
        <v>134</v>
      </c>
    </row>
    <row r="102" spans="1:6">
      <c r="A102" s="311"/>
      <c r="B102" s="311" t="s">
        <v>11507</v>
      </c>
      <c r="C102" s="311"/>
      <c r="D102" s="311"/>
      <c r="E102" s="311" t="s">
        <v>173</v>
      </c>
      <c r="F102" s="311">
        <v>91</v>
      </c>
    </row>
    <row r="103" spans="1:6">
      <c r="A103" s="311"/>
      <c r="B103" s="311" t="s">
        <v>11508</v>
      </c>
      <c r="C103" s="311"/>
      <c r="D103" s="311"/>
      <c r="E103" s="311" t="s">
        <v>173</v>
      </c>
      <c r="F103" s="311">
        <v>121</v>
      </c>
    </row>
    <row r="104" spans="1:6">
      <c r="A104" s="311"/>
      <c r="B104" s="311" t="s">
        <v>11509</v>
      </c>
      <c r="C104" s="311"/>
      <c r="D104" s="311"/>
      <c r="E104" s="311" t="s">
        <v>173</v>
      </c>
      <c r="F104" s="311">
        <v>111</v>
      </c>
    </row>
    <row r="105" spans="1:6">
      <c r="A105" s="311"/>
      <c r="B105" s="311" t="s">
        <v>11510</v>
      </c>
      <c r="C105" s="311"/>
      <c r="D105" s="311"/>
      <c r="E105" s="311" t="s">
        <v>173</v>
      </c>
      <c r="F105" s="311">
        <v>108</v>
      </c>
    </row>
    <row r="106" spans="1:6">
      <c r="A106" s="311"/>
      <c r="B106" s="311" t="s">
        <v>11511</v>
      </c>
      <c r="C106" s="311"/>
      <c r="D106" s="311"/>
      <c r="E106" s="311" t="s">
        <v>173</v>
      </c>
      <c r="F106" s="311">
        <v>67</v>
      </c>
    </row>
    <row r="107" spans="1:6">
      <c r="A107" s="311"/>
      <c r="B107" s="311" t="s">
        <v>11512</v>
      </c>
      <c r="C107" s="311"/>
      <c r="D107" s="311"/>
      <c r="E107" s="311" t="s">
        <v>173</v>
      </c>
      <c r="F107" s="311">
        <v>47</v>
      </c>
    </row>
    <row r="108" spans="1:6">
      <c r="A108" s="311"/>
      <c r="B108" s="311" t="s">
        <v>11513</v>
      </c>
      <c r="C108" s="311"/>
      <c r="D108" s="311"/>
      <c r="E108" s="311" t="s">
        <v>173</v>
      </c>
      <c r="F108" s="311">
        <v>148</v>
      </c>
    </row>
    <row r="109" spans="1:6">
      <c r="A109" s="311"/>
      <c r="B109" s="311" t="s">
        <v>11514</v>
      </c>
      <c r="C109" s="311"/>
      <c r="D109" s="311"/>
      <c r="E109" s="311" t="s">
        <v>173</v>
      </c>
      <c r="F109" s="311">
        <v>144</v>
      </c>
    </row>
    <row r="110" spans="1:6">
      <c r="A110" s="311"/>
      <c r="B110" s="311" t="s">
        <v>11515</v>
      </c>
      <c r="C110" s="311"/>
      <c r="D110" s="311"/>
      <c r="E110" s="311" t="s">
        <v>173</v>
      </c>
      <c r="F110" s="311">
        <v>89</v>
      </c>
    </row>
    <row r="111" spans="1:6">
      <c r="A111" s="311"/>
      <c r="B111" s="311" t="s">
        <v>11516</v>
      </c>
      <c r="C111" s="311"/>
      <c r="D111" s="311"/>
      <c r="E111" s="311" t="s">
        <v>173</v>
      </c>
      <c r="F111" s="311">
        <v>63</v>
      </c>
    </row>
    <row r="112" spans="1:6">
      <c r="A112" s="311"/>
      <c r="B112" s="311" t="s">
        <v>11517</v>
      </c>
      <c r="C112" s="311"/>
      <c r="D112" s="311"/>
      <c r="E112" s="311" t="s">
        <v>173</v>
      </c>
      <c r="F112" s="311">
        <v>81</v>
      </c>
    </row>
    <row r="113" spans="1:6">
      <c r="A113" s="311"/>
      <c r="B113" s="311" t="s">
        <v>11518</v>
      </c>
      <c r="C113" s="311"/>
      <c r="D113" s="311"/>
      <c r="E113" s="311" t="s">
        <v>173</v>
      </c>
      <c r="F113" s="311">
        <v>79</v>
      </c>
    </row>
    <row r="114" spans="1:6">
      <c r="A114" s="311"/>
      <c r="B114" s="311" t="s">
        <v>11519</v>
      </c>
      <c r="C114" s="311"/>
      <c r="D114" s="311"/>
      <c r="E114" s="311" t="s">
        <v>173</v>
      </c>
      <c r="F114" s="311">
        <v>43</v>
      </c>
    </row>
    <row r="115" spans="1:6">
      <c r="A115" s="311"/>
      <c r="B115" s="311" t="s">
        <v>11520</v>
      </c>
      <c r="C115" s="311"/>
      <c r="D115" s="311"/>
      <c r="E115" s="311" t="s">
        <v>173</v>
      </c>
      <c r="F115" s="311">
        <v>31</v>
      </c>
    </row>
    <row r="116" spans="1:6">
      <c r="A116" s="311"/>
      <c r="B116" s="311" t="s">
        <v>11521</v>
      </c>
      <c r="C116" s="311"/>
      <c r="D116" s="311"/>
      <c r="E116" s="311" t="s">
        <v>173</v>
      </c>
      <c r="F116" s="311">
        <v>76</v>
      </c>
    </row>
    <row r="117" spans="1:6">
      <c r="A117" s="311"/>
      <c r="B117" s="311" t="s">
        <v>11522</v>
      </c>
      <c r="C117" s="311"/>
      <c r="D117" s="311"/>
      <c r="E117" s="311" t="s">
        <v>173</v>
      </c>
      <c r="F117" s="311">
        <v>138</v>
      </c>
    </row>
    <row r="118" spans="1:6">
      <c r="A118" s="311"/>
      <c r="B118" s="311" t="s">
        <v>11523</v>
      </c>
      <c r="C118" s="311"/>
      <c r="D118" s="311"/>
      <c r="E118" s="311" t="s">
        <v>173</v>
      </c>
      <c r="F118" s="311">
        <v>93</v>
      </c>
    </row>
    <row r="119" spans="1:6">
      <c r="A119" s="311"/>
      <c r="B119" s="311" t="s">
        <v>11524</v>
      </c>
      <c r="C119" s="311"/>
      <c r="D119" s="311"/>
      <c r="E119" s="311" t="s">
        <v>173</v>
      </c>
      <c r="F119" s="311">
        <v>124</v>
      </c>
    </row>
    <row r="120" spans="1:6">
      <c r="A120" s="311"/>
      <c r="B120" s="311" t="s">
        <v>11525</v>
      </c>
      <c r="C120" s="311"/>
      <c r="D120" s="311"/>
      <c r="E120" s="311" t="s">
        <v>173</v>
      </c>
      <c r="F120" s="311">
        <v>151</v>
      </c>
    </row>
    <row r="121" spans="1:6">
      <c r="A121" s="311"/>
      <c r="B121" s="311" t="s">
        <v>11526</v>
      </c>
      <c r="C121" s="311"/>
      <c r="D121" s="311"/>
      <c r="E121" s="311" t="s">
        <v>173</v>
      </c>
      <c r="F121" s="311">
        <v>136</v>
      </c>
    </row>
    <row r="122" spans="1:6">
      <c r="A122" s="311"/>
      <c r="B122" s="311" t="s">
        <v>11527</v>
      </c>
      <c r="C122" s="311"/>
      <c r="D122" s="311"/>
      <c r="E122" s="311" t="s">
        <v>173</v>
      </c>
      <c r="F122" s="311">
        <v>88</v>
      </c>
    </row>
    <row r="123" spans="1:6">
      <c r="A123" s="311"/>
      <c r="B123" s="311" t="s">
        <v>11528</v>
      </c>
      <c r="C123" s="311"/>
      <c r="D123" s="311"/>
      <c r="E123" s="311" t="s">
        <v>173</v>
      </c>
      <c r="F123" s="311">
        <v>153</v>
      </c>
    </row>
    <row r="124" spans="1:6">
      <c r="A124" s="311"/>
      <c r="B124" s="311" t="s">
        <v>11529</v>
      </c>
      <c r="C124" s="311"/>
      <c r="D124" s="311"/>
      <c r="E124" s="311" t="s">
        <v>173</v>
      </c>
      <c r="F124" s="311">
        <v>107</v>
      </c>
    </row>
    <row r="125" spans="1:6">
      <c r="A125" s="311"/>
      <c r="B125" s="311" t="s">
        <v>11530</v>
      </c>
      <c r="C125" s="311"/>
      <c r="D125" s="311"/>
      <c r="E125" s="311" t="s">
        <v>173</v>
      </c>
      <c r="F125" s="311">
        <v>143</v>
      </c>
    </row>
    <row r="126" spans="1:6">
      <c r="A126" s="311"/>
      <c r="B126" s="311" t="s">
        <v>11531</v>
      </c>
      <c r="C126" s="311"/>
      <c r="D126" s="311"/>
      <c r="E126" s="311" t="s">
        <v>11408</v>
      </c>
      <c r="F126" s="311">
        <v>1164</v>
      </c>
    </row>
    <row r="127" spans="1:6">
      <c r="A127" s="311"/>
      <c r="B127" s="311" t="s">
        <v>11532</v>
      </c>
      <c r="C127" s="311"/>
      <c r="D127" s="311"/>
      <c r="E127" s="311" t="s">
        <v>173</v>
      </c>
      <c r="F127" s="311">
        <v>24</v>
      </c>
    </row>
    <row r="128" spans="1:6">
      <c r="A128" s="311"/>
      <c r="B128" s="311" t="s">
        <v>11533</v>
      </c>
      <c r="C128" s="311"/>
      <c r="D128" s="311"/>
      <c r="E128" s="311" t="s">
        <v>11408</v>
      </c>
      <c r="F128" s="311">
        <v>921</v>
      </c>
    </row>
    <row r="129" spans="1:6">
      <c r="A129" s="311"/>
      <c r="B129" s="311" t="s">
        <v>11534</v>
      </c>
      <c r="C129" s="311"/>
      <c r="D129" s="311"/>
      <c r="E129" s="311" t="s">
        <v>173</v>
      </c>
      <c r="F129" s="311">
        <v>19</v>
      </c>
    </row>
    <row r="130" spans="1:6">
      <c r="A130" s="311"/>
      <c r="B130" s="311" t="s">
        <v>11535</v>
      </c>
      <c r="C130" s="311"/>
      <c r="D130" s="311"/>
      <c r="E130" s="311" t="s">
        <v>11408</v>
      </c>
      <c r="F130" s="311">
        <v>912</v>
      </c>
    </row>
    <row r="131" spans="1:6">
      <c r="A131" s="311"/>
      <c r="B131" s="311" t="s">
        <v>11536</v>
      </c>
      <c r="C131" s="311"/>
      <c r="D131" s="311"/>
      <c r="E131" s="311" t="s">
        <v>173</v>
      </c>
      <c r="F131" s="311">
        <v>19</v>
      </c>
    </row>
    <row r="132" spans="1:6">
      <c r="A132" s="311"/>
      <c r="B132" s="311" t="s">
        <v>11537</v>
      </c>
      <c r="C132" s="311"/>
      <c r="D132" s="311"/>
      <c r="E132" s="311" t="s">
        <v>11408</v>
      </c>
      <c r="F132" s="311">
        <v>1322</v>
      </c>
    </row>
    <row r="133" spans="1:6">
      <c r="A133" s="311"/>
      <c r="B133" s="311" t="s">
        <v>11538</v>
      </c>
      <c r="C133" s="311"/>
      <c r="D133" s="311"/>
      <c r="E133" s="311" t="s">
        <v>173</v>
      </c>
      <c r="F133" s="311">
        <v>27</v>
      </c>
    </row>
    <row r="134" spans="1:6">
      <c r="A134" s="311"/>
      <c r="B134" s="311" t="s">
        <v>11539</v>
      </c>
      <c r="C134" s="311"/>
      <c r="D134" s="311"/>
      <c r="E134" s="311" t="s">
        <v>173</v>
      </c>
      <c r="F134" s="311">
        <v>67</v>
      </c>
    </row>
    <row r="135" spans="1:6">
      <c r="A135" s="311"/>
      <c r="B135" s="311" t="s">
        <v>11540</v>
      </c>
      <c r="C135" s="311"/>
      <c r="D135" s="311"/>
      <c r="E135" s="311" t="s">
        <v>173</v>
      </c>
      <c r="F135" s="311">
        <v>28</v>
      </c>
    </row>
    <row r="136" spans="1:6">
      <c r="A136" s="311"/>
      <c r="B136" s="311" t="s">
        <v>11541</v>
      </c>
      <c r="C136" s="311"/>
      <c r="D136" s="311"/>
      <c r="E136" s="311" t="s">
        <v>173</v>
      </c>
      <c r="F136" s="311">
        <v>28</v>
      </c>
    </row>
    <row r="137" spans="1:6">
      <c r="A137" s="311"/>
      <c r="B137" s="311" t="s">
        <v>11542</v>
      </c>
      <c r="C137" s="311"/>
      <c r="D137" s="311"/>
      <c r="E137" s="311" t="s">
        <v>173</v>
      </c>
      <c r="F137" s="311">
        <v>36</v>
      </c>
    </row>
    <row r="138" spans="1:6">
      <c r="A138" s="311"/>
      <c r="B138" s="311" t="s">
        <v>11543</v>
      </c>
      <c r="C138" s="311"/>
      <c r="D138" s="311"/>
      <c r="E138" s="311" t="s">
        <v>173</v>
      </c>
      <c r="F138" s="311">
        <v>86</v>
      </c>
    </row>
    <row r="139" spans="1:6">
      <c r="A139" s="311"/>
      <c r="B139" s="311" t="s">
        <v>11544</v>
      </c>
      <c r="C139" s="311"/>
      <c r="D139" s="311"/>
      <c r="E139" s="311" t="s">
        <v>173</v>
      </c>
      <c r="F139" s="311">
        <v>229</v>
      </c>
    </row>
    <row r="140" spans="1:6">
      <c r="A140" s="311"/>
      <c r="B140" s="311" t="s">
        <v>11545</v>
      </c>
      <c r="C140" s="311"/>
      <c r="D140" s="311"/>
      <c r="E140" s="311" t="s">
        <v>173</v>
      </c>
      <c r="F140" s="311">
        <v>229</v>
      </c>
    </row>
    <row r="141" spans="1:6">
      <c r="A141" s="311"/>
      <c r="B141" s="311" t="s">
        <v>11546</v>
      </c>
      <c r="C141" s="311"/>
      <c r="D141" s="311"/>
      <c r="E141" s="311" t="s">
        <v>173</v>
      </c>
      <c r="F141" s="311">
        <v>229</v>
      </c>
    </row>
    <row r="142" spans="1:6">
      <c r="A142" s="311"/>
      <c r="B142" s="311" t="s">
        <v>11547</v>
      </c>
      <c r="C142" s="311"/>
      <c r="D142" s="311"/>
      <c r="E142" s="311" t="s">
        <v>173</v>
      </c>
      <c r="F142" s="311">
        <v>229</v>
      </c>
    </row>
    <row r="143" spans="1:6">
      <c r="A143" s="311"/>
      <c r="B143" s="311" t="s">
        <v>11548</v>
      </c>
      <c r="C143" s="311"/>
      <c r="D143" s="311"/>
      <c r="E143" s="311" t="s">
        <v>173</v>
      </c>
      <c r="F143" s="311">
        <v>1276</v>
      </c>
    </row>
    <row r="144" spans="1:6">
      <c r="A144" s="311"/>
      <c r="B144" s="311" t="s">
        <v>11549</v>
      </c>
      <c r="C144" s="311"/>
      <c r="D144" s="311"/>
      <c r="E144" s="311" t="s">
        <v>173</v>
      </c>
      <c r="F144" s="311">
        <v>288</v>
      </c>
    </row>
    <row r="145" spans="1:6">
      <c r="A145" s="311"/>
      <c r="B145" s="311" t="s">
        <v>11550</v>
      </c>
      <c r="C145" s="311"/>
      <c r="D145" s="311"/>
      <c r="E145" s="311" t="s">
        <v>173</v>
      </c>
      <c r="F145" s="311">
        <v>1096</v>
      </c>
    </row>
    <row r="146" spans="1:6">
      <c r="A146" s="311"/>
      <c r="B146" s="311" t="s">
        <v>11551</v>
      </c>
      <c r="C146" s="311"/>
      <c r="D146" s="311"/>
      <c r="E146" s="311" t="s">
        <v>173</v>
      </c>
      <c r="F146" s="311">
        <v>254</v>
      </c>
    </row>
    <row r="147" spans="1:6">
      <c r="A147" s="311"/>
      <c r="B147" s="311" t="s">
        <v>11552</v>
      </c>
      <c r="C147" s="311"/>
      <c r="D147" s="311"/>
      <c r="E147" s="311" t="s">
        <v>173</v>
      </c>
      <c r="F147" s="311">
        <v>294</v>
      </c>
    </row>
    <row r="148" spans="1:6">
      <c r="A148" s="311"/>
      <c r="B148" s="311" t="s">
        <v>11553</v>
      </c>
      <c r="C148" s="311"/>
      <c r="D148" s="311"/>
      <c r="E148" s="311" t="s">
        <v>173</v>
      </c>
      <c r="F148" s="311">
        <v>1356</v>
      </c>
    </row>
    <row r="149" spans="1:6">
      <c r="A149" s="311"/>
      <c r="B149" s="311" t="s">
        <v>11554</v>
      </c>
      <c r="C149" s="311"/>
      <c r="D149" s="311"/>
      <c r="E149" s="311" t="s">
        <v>173</v>
      </c>
      <c r="F149" s="311">
        <v>254</v>
      </c>
    </row>
    <row r="150" spans="1:6">
      <c r="A150" s="311"/>
      <c r="B150" s="311" t="s">
        <v>11555</v>
      </c>
      <c r="C150" s="311"/>
      <c r="D150" s="311"/>
      <c r="E150" s="311" t="s">
        <v>173</v>
      </c>
      <c r="F150" s="311">
        <v>1105</v>
      </c>
    </row>
    <row r="151" spans="1:6">
      <c r="A151" s="311"/>
      <c r="B151" s="311" t="s">
        <v>11556</v>
      </c>
      <c r="C151" s="311"/>
      <c r="D151" s="311"/>
      <c r="E151" s="311" t="s">
        <v>173</v>
      </c>
      <c r="F151" s="311">
        <v>266</v>
      </c>
    </row>
    <row r="152" spans="1:6">
      <c r="A152" s="311"/>
      <c r="B152" s="311" t="s">
        <v>11557</v>
      </c>
      <c r="C152" s="311"/>
      <c r="D152" s="311"/>
      <c r="E152" s="311" t="s">
        <v>173</v>
      </c>
      <c r="F152" s="311">
        <v>1216</v>
      </c>
    </row>
    <row r="153" spans="1:6">
      <c r="A153" s="311"/>
      <c r="B153" s="311" t="s">
        <v>11558</v>
      </c>
      <c r="C153" s="311"/>
      <c r="D153" s="311"/>
      <c r="E153" s="311" t="s">
        <v>173</v>
      </c>
      <c r="F153" s="311">
        <v>269</v>
      </c>
    </row>
    <row r="154" spans="1:6">
      <c r="A154" s="311"/>
      <c r="B154" s="311" t="s">
        <v>11559</v>
      </c>
      <c r="C154" s="311"/>
      <c r="D154" s="311"/>
      <c r="E154" s="311" t="s">
        <v>173</v>
      </c>
      <c r="F154" s="311">
        <v>1174</v>
      </c>
    </row>
    <row r="155" spans="1:6">
      <c r="A155" s="311"/>
      <c r="B155" s="311" t="s">
        <v>11560</v>
      </c>
      <c r="C155" s="311"/>
      <c r="D155" s="311"/>
      <c r="E155" s="311" t="s">
        <v>173</v>
      </c>
      <c r="F155" s="311">
        <v>763</v>
      </c>
    </row>
    <row r="156" spans="1:6">
      <c r="A156" s="311"/>
      <c r="B156" s="311" t="s">
        <v>11561</v>
      </c>
      <c r="C156" s="311"/>
      <c r="D156" s="311"/>
      <c r="E156" s="311" t="s">
        <v>173</v>
      </c>
      <c r="F156" s="311">
        <v>1108</v>
      </c>
    </row>
    <row r="157" spans="1:6">
      <c r="A157" s="311"/>
      <c r="B157" s="311" t="s">
        <v>11562</v>
      </c>
      <c r="C157" s="311"/>
      <c r="D157" s="311"/>
      <c r="E157" s="311" t="s">
        <v>173</v>
      </c>
      <c r="F157" s="311">
        <v>607</v>
      </c>
    </row>
    <row r="158" spans="1:6">
      <c r="A158" s="311"/>
      <c r="B158" s="311" t="s">
        <v>11563</v>
      </c>
      <c r="C158" s="311"/>
      <c r="D158" s="311"/>
      <c r="E158" s="311" t="s">
        <v>173</v>
      </c>
      <c r="F158" s="311">
        <v>751</v>
      </c>
    </row>
    <row r="159" spans="1:6">
      <c r="A159" s="311"/>
      <c r="B159" s="311" t="s">
        <v>11564</v>
      </c>
      <c r="C159" s="311"/>
      <c r="D159" s="311"/>
      <c r="E159" s="311" t="s">
        <v>173</v>
      </c>
      <c r="F159" s="311">
        <v>321</v>
      </c>
    </row>
    <row r="160" spans="1:6">
      <c r="A160" s="311"/>
      <c r="B160" s="311" t="s">
        <v>11565</v>
      </c>
      <c r="C160" s="311"/>
      <c r="D160" s="311"/>
      <c r="E160" s="311" t="s">
        <v>173</v>
      </c>
      <c r="F160" s="311">
        <v>1293</v>
      </c>
    </row>
    <row r="161" spans="1:6">
      <c r="A161" s="311"/>
      <c r="B161" s="311" t="s">
        <v>11566</v>
      </c>
      <c r="C161" s="311"/>
      <c r="D161" s="311"/>
      <c r="E161" s="311" t="s">
        <v>173</v>
      </c>
      <c r="F161" s="311">
        <v>4039</v>
      </c>
    </row>
    <row r="162" spans="1:6">
      <c r="A162" s="311"/>
      <c r="B162" s="311" t="s">
        <v>11567</v>
      </c>
      <c r="C162" s="311"/>
      <c r="D162" s="311"/>
      <c r="E162" s="311" t="s">
        <v>173</v>
      </c>
      <c r="F162" s="311">
        <v>2031</v>
      </c>
    </row>
    <row r="163" spans="1:6">
      <c r="A163" s="311"/>
      <c r="B163" s="311" t="s">
        <v>11568</v>
      </c>
      <c r="C163" s="311"/>
      <c r="D163" s="311"/>
      <c r="E163" s="311" t="s">
        <v>173</v>
      </c>
      <c r="F163" s="311">
        <v>294</v>
      </c>
    </row>
    <row r="164" spans="1:6">
      <c r="A164" s="311"/>
      <c r="B164" s="311" t="s">
        <v>11569</v>
      </c>
      <c r="C164" s="311"/>
      <c r="D164" s="311"/>
      <c r="E164" s="311" t="s">
        <v>173</v>
      </c>
      <c r="F164" s="311">
        <v>1234</v>
      </c>
    </row>
    <row r="165" spans="1:6">
      <c r="A165" s="311"/>
      <c r="B165" s="311" t="s">
        <v>11570</v>
      </c>
      <c r="C165" s="311"/>
      <c r="D165" s="311"/>
      <c r="E165" s="311" t="s">
        <v>173</v>
      </c>
      <c r="F165" s="311">
        <v>1077</v>
      </c>
    </row>
    <row r="166" spans="1:6">
      <c r="A166" s="311"/>
      <c r="B166" s="311" t="s">
        <v>11571</v>
      </c>
      <c r="C166" s="311"/>
      <c r="D166" s="311"/>
      <c r="E166" s="311" t="s">
        <v>11572</v>
      </c>
      <c r="F166" s="311">
        <v>1604</v>
      </c>
    </row>
    <row r="167" spans="1:6">
      <c r="A167" s="311"/>
      <c r="B167" s="311" t="s">
        <v>11573</v>
      </c>
      <c r="C167" s="311"/>
      <c r="D167" s="311"/>
      <c r="E167" s="311" t="s">
        <v>11572</v>
      </c>
      <c r="F167" s="311">
        <v>4131</v>
      </c>
    </row>
    <row r="168" spans="1:6">
      <c r="A168" s="311"/>
      <c r="B168" s="311" t="s">
        <v>11574</v>
      </c>
      <c r="C168" s="311"/>
      <c r="D168" s="311"/>
      <c r="E168" s="311" t="s">
        <v>11572</v>
      </c>
      <c r="F168" s="311">
        <v>2008</v>
      </c>
    </row>
    <row r="169" spans="1:6">
      <c r="A169" s="311"/>
      <c r="B169" s="311" t="s">
        <v>11575</v>
      </c>
      <c r="C169" s="311"/>
      <c r="D169" s="311"/>
      <c r="E169" s="311" t="s">
        <v>173</v>
      </c>
      <c r="F169" s="311">
        <v>749</v>
      </c>
    </row>
    <row r="170" spans="1:6">
      <c r="A170" s="311"/>
      <c r="B170" s="311" t="s">
        <v>11576</v>
      </c>
      <c r="C170" s="311"/>
      <c r="D170" s="311"/>
      <c r="E170" s="311" t="s">
        <v>173</v>
      </c>
      <c r="F170" s="311">
        <v>127</v>
      </c>
    </row>
    <row r="171" spans="1:6">
      <c r="A171" s="311"/>
      <c r="B171" s="311" t="s">
        <v>11577</v>
      </c>
      <c r="C171" s="311"/>
      <c r="D171" s="311"/>
      <c r="E171" s="311" t="s">
        <v>173</v>
      </c>
      <c r="F171" s="311">
        <v>3081</v>
      </c>
    </row>
    <row r="172" spans="1:6">
      <c r="A172" s="311"/>
      <c r="B172" s="311" t="s">
        <v>11578</v>
      </c>
      <c r="C172" s="311"/>
      <c r="D172" s="311"/>
      <c r="E172" s="311" t="s">
        <v>173</v>
      </c>
      <c r="F172" s="311">
        <v>3946</v>
      </c>
    </row>
    <row r="173" spans="1:6">
      <c r="A173" s="311"/>
      <c r="B173" s="311" t="s">
        <v>11579</v>
      </c>
      <c r="C173" s="311"/>
      <c r="D173" s="311"/>
      <c r="E173" s="311" t="s">
        <v>173</v>
      </c>
      <c r="F173" s="311">
        <v>906</v>
      </c>
    </row>
    <row r="174" spans="1:6">
      <c r="A174" s="311"/>
      <c r="B174" s="311" t="s">
        <v>11580</v>
      </c>
      <c r="C174" s="311"/>
      <c r="D174" s="311"/>
      <c r="E174" s="311" t="s">
        <v>173</v>
      </c>
      <c r="F174" s="311">
        <v>971</v>
      </c>
    </row>
    <row r="175" spans="1:6">
      <c r="A175" s="311"/>
      <c r="B175" s="311" t="s">
        <v>11581</v>
      </c>
      <c r="C175" s="311"/>
      <c r="D175" s="311"/>
      <c r="E175" s="311" t="s">
        <v>173</v>
      </c>
      <c r="F175" s="311">
        <v>3580</v>
      </c>
    </row>
    <row r="176" spans="1:6">
      <c r="A176" s="311"/>
      <c r="B176" s="311" t="s">
        <v>11582</v>
      </c>
      <c r="C176" s="311"/>
      <c r="D176" s="311"/>
      <c r="E176" s="311" t="s">
        <v>11572</v>
      </c>
      <c r="F176" s="311">
        <v>841</v>
      </c>
    </row>
    <row r="177" spans="1:6">
      <c r="A177" s="311"/>
      <c r="B177" s="311" t="s">
        <v>11583</v>
      </c>
      <c r="C177" s="311"/>
      <c r="D177" s="311"/>
      <c r="E177" s="311" t="s">
        <v>173</v>
      </c>
      <c r="F177" s="311">
        <v>217</v>
      </c>
    </row>
    <row r="178" spans="1:6">
      <c r="A178" s="311"/>
      <c r="B178" s="311" t="s">
        <v>11584</v>
      </c>
      <c r="C178" s="311"/>
      <c r="D178" s="311"/>
      <c r="E178" s="311" t="s">
        <v>11572</v>
      </c>
      <c r="F178" s="311">
        <v>182</v>
      </c>
    </row>
    <row r="179" spans="1:6">
      <c r="A179" s="311"/>
      <c r="B179" s="311" t="s">
        <v>11585</v>
      </c>
      <c r="C179" s="311"/>
      <c r="D179" s="311"/>
      <c r="E179" s="311" t="s">
        <v>11572</v>
      </c>
      <c r="F179" s="311">
        <v>192</v>
      </c>
    </row>
    <row r="180" spans="1:6">
      <c r="A180" s="311"/>
      <c r="B180" s="311" t="s">
        <v>11586</v>
      </c>
      <c r="C180" s="311"/>
      <c r="D180" s="311"/>
      <c r="E180" s="311" t="s">
        <v>11572</v>
      </c>
      <c r="F180" s="311">
        <v>201</v>
      </c>
    </row>
    <row r="181" spans="1:6">
      <c r="A181" s="311"/>
      <c r="B181" s="311" t="s">
        <v>11587</v>
      </c>
      <c r="C181" s="311"/>
      <c r="D181" s="311"/>
      <c r="E181" s="311" t="s">
        <v>11572</v>
      </c>
      <c r="F181" s="311">
        <v>303</v>
      </c>
    </row>
    <row r="182" spans="1:6">
      <c r="A182" s="311"/>
      <c r="B182" s="311" t="s">
        <v>11588</v>
      </c>
      <c r="C182" s="311"/>
      <c r="D182" s="311"/>
      <c r="E182" s="311" t="s">
        <v>11572</v>
      </c>
      <c r="F182" s="311">
        <v>186</v>
      </c>
    </row>
    <row r="183" spans="1:6">
      <c r="A183" s="311"/>
      <c r="B183" s="311" t="s">
        <v>11589</v>
      </c>
      <c r="C183" s="311"/>
      <c r="D183" s="311"/>
      <c r="E183" s="311" t="s">
        <v>11572</v>
      </c>
      <c r="F183" s="311">
        <v>172</v>
      </c>
    </row>
    <row r="184" spans="1:6">
      <c r="A184" s="311"/>
      <c r="B184" s="311" t="s">
        <v>11590</v>
      </c>
      <c r="C184" s="311"/>
      <c r="D184" s="311"/>
      <c r="E184" s="311" t="s">
        <v>11572</v>
      </c>
      <c r="F184" s="311">
        <v>121</v>
      </c>
    </row>
    <row r="185" spans="1:6">
      <c r="A185" s="311"/>
      <c r="B185" s="311" t="s">
        <v>11591</v>
      </c>
      <c r="C185" s="311"/>
      <c r="D185" s="311"/>
      <c r="E185" s="311" t="s">
        <v>11572</v>
      </c>
      <c r="F185" s="311">
        <v>167</v>
      </c>
    </row>
    <row r="186" spans="1:6">
      <c r="A186" s="311"/>
      <c r="B186" s="311" t="s">
        <v>11592</v>
      </c>
      <c r="C186" s="311"/>
      <c r="D186" s="311"/>
      <c r="E186" s="311" t="s">
        <v>11572</v>
      </c>
      <c r="F186" s="311">
        <v>242</v>
      </c>
    </row>
    <row r="187" spans="1:6">
      <c r="A187" s="311"/>
      <c r="B187" s="311" t="s">
        <v>11593</v>
      </c>
      <c r="C187" s="311"/>
      <c r="D187" s="311"/>
      <c r="E187" s="311" t="s">
        <v>11572</v>
      </c>
      <c r="F187" s="311">
        <v>347</v>
      </c>
    </row>
    <row r="188" spans="1:6">
      <c r="A188" s="311"/>
      <c r="B188" s="311" t="s">
        <v>11594</v>
      </c>
      <c r="C188" s="311"/>
      <c r="D188" s="311"/>
      <c r="E188" s="311" t="s">
        <v>11572</v>
      </c>
      <c r="F188" s="311">
        <v>750</v>
      </c>
    </row>
    <row r="189" spans="1:6">
      <c r="A189" s="311"/>
      <c r="B189" s="311" t="s">
        <v>11595</v>
      </c>
      <c r="C189" s="311"/>
      <c r="D189" s="311"/>
      <c r="E189" s="311" t="s">
        <v>11572</v>
      </c>
      <c r="F189" s="311">
        <v>443</v>
      </c>
    </row>
    <row r="190" spans="1:6">
      <c r="A190" s="311"/>
      <c r="B190" s="311" t="s">
        <v>11596</v>
      </c>
      <c r="C190" s="311"/>
      <c r="D190" s="311"/>
      <c r="E190" s="311" t="s">
        <v>11572</v>
      </c>
      <c r="F190" s="311">
        <v>458</v>
      </c>
    </row>
    <row r="191" spans="1:6">
      <c r="A191" s="311"/>
      <c r="B191" s="311" t="s">
        <v>11597</v>
      </c>
      <c r="C191" s="311"/>
      <c r="D191" s="311"/>
      <c r="E191" s="311" t="s">
        <v>11572</v>
      </c>
      <c r="F191" s="311">
        <v>224</v>
      </c>
    </row>
    <row r="192" spans="1:6">
      <c r="A192" s="311"/>
      <c r="B192" s="311" t="s">
        <v>11598</v>
      </c>
      <c r="C192" s="311"/>
      <c r="D192" s="311"/>
      <c r="E192" s="311" t="s">
        <v>11572</v>
      </c>
      <c r="F192" s="311">
        <v>88</v>
      </c>
    </row>
    <row r="193" spans="1:6">
      <c r="A193" s="311"/>
      <c r="B193" s="311" t="s">
        <v>11599</v>
      </c>
      <c r="C193" s="311"/>
      <c r="D193" s="311"/>
      <c r="E193" s="311" t="s">
        <v>11572</v>
      </c>
      <c r="F193" s="311">
        <v>509</v>
      </c>
    </row>
    <row r="194" spans="1:6">
      <c r="A194" s="311"/>
      <c r="B194" s="311" t="s">
        <v>11600</v>
      </c>
      <c r="C194" s="311"/>
      <c r="D194" s="311"/>
      <c r="E194" s="311" t="s">
        <v>11572</v>
      </c>
      <c r="F194" s="311">
        <v>539</v>
      </c>
    </row>
    <row r="195" spans="1:6">
      <c r="A195" s="311"/>
      <c r="B195" s="311" t="s">
        <v>11601</v>
      </c>
      <c r="C195" s="311"/>
      <c r="D195" s="311"/>
      <c r="E195" s="311" t="s">
        <v>11572</v>
      </c>
      <c r="F195" s="311">
        <v>227</v>
      </c>
    </row>
    <row r="196" spans="1:6">
      <c r="A196" s="311"/>
      <c r="B196" s="311" t="s">
        <v>11602</v>
      </c>
      <c r="C196" s="311"/>
      <c r="D196" s="311"/>
      <c r="E196" s="311" t="s">
        <v>11572</v>
      </c>
      <c r="F196" s="311">
        <v>317</v>
      </c>
    </row>
    <row r="197" spans="1:6">
      <c r="A197" s="311"/>
      <c r="B197" s="311" t="s">
        <v>11603</v>
      </c>
      <c r="C197" s="311"/>
      <c r="D197" s="311"/>
      <c r="E197" s="311" t="s">
        <v>11572</v>
      </c>
      <c r="F197" s="311">
        <v>454</v>
      </c>
    </row>
    <row r="198" spans="1:6">
      <c r="A198" s="311"/>
      <c r="B198" s="311" t="s">
        <v>11604</v>
      </c>
      <c r="C198" s="311"/>
      <c r="D198" s="311"/>
      <c r="E198" s="311" t="s">
        <v>11572</v>
      </c>
      <c r="F198" s="311">
        <v>546</v>
      </c>
    </row>
    <row r="199" spans="1:6">
      <c r="A199" s="311"/>
      <c r="B199" s="311" t="s">
        <v>11605</v>
      </c>
      <c r="C199" s="311"/>
      <c r="D199" s="311"/>
      <c r="E199" s="311" t="s">
        <v>11572</v>
      </c>
      <c r="F199" s="311">
        <v>574</v>
      </c>
    </row>
    <row r="200" spans="1:6">
      <c r="A200" s="311"/>
      <c r="B200" s="311" t="s">
        <v>11606</v>
      </c>
      <c r="C200" s="311"/>
      <c r="D200" s="311"/>
      <c r="E200" s="311" t="s">
        <v>11572</v>
      </c>
      <c r="F200" s="311">
        <v>262</v>
      </c>
    </row>
    <row r="201" spans="1:6">
      <c r="A201" s="311"/>
      <c r="B201" s="311" t="s">
        <v>11607</v>
      </c>
      <c r="C201" s="311"/>
      <c r="D201" s="311"/>
      <c r="E201" s="311" t="s">
        <v>11572</v>
      </c>
      <c r="F201" s="311">
        <v>727</v>
      </c>
    </row>
    <row r="202" spans="1:6">
      <c r="A202" s="311"/>
      <c r="B202" s="311" t="s">
        <v>11608</v>
      </c>
      <c r="C202" s="311"/>
      <c r="D202" s="311"/>
      <c r="E202" s="311" t="s">
        <v>11572</v>
      </c>
      <c r="F202" s="311">
        <v>323</v>
      </c>
    </row>
    <row r="203" spans="1:6">
      <c r="A203" s="311"/>
      <c r="B203" s="311" t="s">
        <v>11609</v>
      </c>
      <c r="C203" s="311"/>
      <c r="D203" s="311"/>
      <c r="E203" s="311" t="s">
        <v>11572</v>
      </c>
      <c r="F203" s="311">
        <v>691</v>
      </c>
    </row>
    <row r="204" spans="1:6">
      <c r="A204" s="311"/>
      <c r="B204" s="311" t="s">
        <v>11610</v>
      </c>
      <c r="C204" s="311"/>
      <c r="D204" s="311"/>
      <c r="E204" s="311" t="s">
        <v>11572</v>
      </c>
      <c r="F204" s="311">
        <v>174</v>
      </c>
    </row>
    <row r="205" spans="1:6">
      <c r="A205" s="311"/>
      <c r="B205" s="311" t="s">
        <v>11611</v>
      </c>
      <c r="C205" s="311"/>
      <c r="D205" s="311"/>
      <c r="E205" s="311" t="s">
        <v>11572</v>
      </c>
      <c r="F205" s="311">
        <v>174</v>
      </c>
    </row>
    <row r="206" spans="1:6">
      <c r="A206" s="311"/>
      <c r="B206" s="311" t="s">
        <v>11612</v>
      </c>
      <c r="C206" s="311"/>
      <c r="D206" s="311"/>
      <c r="E206" s="311" t="s">
        <v>11572</v>
      </c>
      <c r="F206" s="311">
        <v>414</v>
      </c>
    </row>
    <row r="207" spans="1:6">
      <c r="A207" s="311"/>
      <c r="B207" s="311" t="s">
        <v>11613</v>
      </c>
      <c r="C207" s="311"/>
      <c r="D207" s="311"/>
      <c r="E207" s="311" t="s">
        <v>173</v>
      </c>
      <c r="F207" s="311">
        <v>141</v>
      </c>
    </row>
    <row r="208" spans="1:6">
      <c r="A208" s="311"/>
      <c r="B208" s="311" t="s">
        <v>11614</v>
      </c>
      <c r="C208" s="311"/>
      <c r="D208" s="311"/>
      <c r="E208" s="311" t="s">
        <v>11572</v>
      </c>
      <c r="F208" s="311">
        <v>478</v>
      </c>
    </row>
    <row r="209" spans="1:6">
      <c r="A209" s="311"/>
      <c r="B209" s="311" t="s">
        <v>11615</v>
      </c>
      <c r="C209" s="311"/>
      <c r="D209" s="311"/>
      <c r="E209" s="311" t="s">
        <v>11572</v>
      </c>
      <c r="F209" s="311">
        <v>611</v>
      </c>
    </row>
    <row r="210" spans="1:6">
      <c r="A210" s="311"/>
      <c r="B210" s="311" t="s">
        <v>11616</v>
      </c>
      <c r="C210" s="311"/>
      <c r="D210" s="311"/>
      <c r="E210" s="311" t="s">
        <v>11572</v>
      </c>
      <c r="F210" s="311">
        <v>487</v>
      </c>
    </row>
    <row r="211" spans="1:6">
      <c r="A211" s="311"/>
      <c r="B211" s="311" t="s">
        <v>11617</v>
      </c>
      <c r="C211" s="311"/>
      <c r="D211" s="311"/>
      <c r="E211" s="311" t="s">
        <v>11572</v>
      </c>
      <c r="F211" s="311">
        <v>225</v>
      </c>
    </row>
    <row r="212" spans="1:6">
      <c r="A212" s="311"/>
      <c r="B212" s="311" t="s">
        <v>11618</v>
      </c>
      <c r="C212" s="311"/>
      <c r="D212" s="311"/>
      <c r="E212" s="311" t="s">
        <v>11572</v>
      </c>
      <c r="F212" s="311">
        <v>537</v>
      </c>
    </row>
    <row r="213" spans="1:6">
      <c r="A213" s="311"/>
      <c r="B213" s="311" t="s">
        <v>11619</v>
      </c>
      <c r="C213" s="311"/>
      <c r="D213" s="311"/>
      <c r="E213" s="311" t="s">
        <v>11572</v>
      </c>
      <c r="F213" s="311">
        <v>201</v>
      </c>
    </row>
    <row r="214" spans="1:6">
      <c r="A214" s="311"/>
      <c r="B214" s="311" t="s">
        <v>11620</v>
      </c>
      <c r="C214" s="311"/>
      <c r="D214" s="311"/>
      <c r="E214" s="311" t="s">
        <v>11572</v>
      </c>
      <c r="F214" s="311">
        <v>404</v>
      </c>
    </row>
    <row r="215" spans="1:6">
      <c r="A215" s="311"/>
      <c r="B215" s="311" t="s">
        <v>11621</v>
      </c>
      <c r="C215" s="311"/>
      <c r="D215" s="311"/>
      <c r="E215" s="311" t="s">
        <v>11572</v>
      </c>
      <c r="F215" s="311">
        <v>371</v>
      </c>
    </row>
    <row r="216" spans="1:6">
      <c r="A216" s="311"/>
      <c r="B216" s="311" t="s">
        <v>11622</v>
      </c>
      <c r="C216" s="311"/>
      <c r="D216" s="311"/>
      <c r="E216" s="311" t="s">
        <v>11572</v>
      </c>
      <c r="F216" s="311">
        <v>342</v>
      </c>
    </row>
    <row r="217" spans="1:6">
      <c r="A217" s="311"/>
      <c r="B217" s="311" t="s">
        <v>11623</v>
      </c>
      <c r="C217" s="311"/>
      <c r="D217" s="311"/>
      <c r="E217" s="311" t="s">
        <v>11572</v>
      </c>
      <c r="F217" s="311">
        <v>297</v>
      </c>
    </row>
    <row r="218" spans="1:6">
      <c r="A218" s="311"/>
      <c r="B218" s="311" t="s">
        <v>11624</v>
      </c>
      <c r="C218" s="311"/>
      <c r="D218" s="311"/>
      <c r="E218" s="311" t="s">
        <v>11572</v>
      </c>
      <c r="F218" s="311">
        <v>162</v>
      </c>
    </row>
    <row r="219" spans="1:6">
      <c r="A219" s="311"/>
      <c r="B219" s="311" t="s">
        <v>11625</v>
      </c>
      <c r="C219" s="311"/>
      <c r="D219" s="311"/>
      <c r="E219" s="311" t="s">
        <v>11572</v>
      </c>
      <c r="F219" s="311">
        <v>196</v>
      </c>
    </row>
    <row r="220" spans="1:6">
      <c r="A220" s="311"/>
      <c r="B220" s="311" t="s">
        <v>11626</v>
      </c>
      <c r="C220" s="311"/>
      <c r="D220" s="311"/>
      <c r="E220" s="311" t="s">
        <v>11572</v>
      </c>
      <c r="F220" s="311">
        <v>444</v>
      </c>
    </row>
    <row r="221" spans="1:6">
      <c r="A221" s="311"/>
      <c r="B221" s="311" t="s">
        <v>11627</v>
      </c>
      <c r="C221" s="311"/>
      <c r="D221" s="311"/>
      <c r="E221" s="311" t="s">
        <v>11572</v>
      </c>
      <c r="F221" s="311">
        <v>504</v>
      </c>
    </row>
    <row r="222" spans="1:6">
      <c r="A222" s="311"/>
      <c r="B222" s="311" t="s">
        <v>11628</v>
      </c>
      <c r="C222" s="311"/>
      <c r="D222" s="311"/>
      <c r="E222" s="311" t="s">
        <v>11572</v>
      </c>
      <c r="F222" s="311">
        <v>332</v>
      </c>
    </row>
    <row r="223" spans="1:6">
      <c r="A223" s="311"/>
      <c r="B223" s="311" t="s">
        <v>11629</v>
      </c>
      <c r="C223" s="311"/>
      <c r="D223" s="311"/>
      <c r="E223" s="311" t="s">
        <v>11572</v>
      </c>
      <c r="F223" s="311">
        <v>438</v>
      </c>
    </row>
    <row r="224" spans="1:6">
      <c r="A224" s="311"/>
      <c r="B224" s="311" t="s">
        <v>11630</v>
      </c>
      <c r="C224" s="311"/>
      <c r="D224" s="311"/>
      <c r="E224" s="311" t="s">
        <v>11572</v>
      </c>
      <c r="F224" s="311">
        <v>82</v>
      </c>
    </row>
    <row r="225" spans="1:6">
      <c r="A225" s="311"/>
      <c r="B225" s="311" t="s">
        <v>11631</v>
      </c>
      <c r="C225" s="311"/>
      <c r="D225" s="311"/>
      <c r="E225" s="311" t="s">
        <v>11572</v>
      </c>
      <c r="F225" s="311">
        <v>162</v>
      </c>
    </row>
    <row r="226" spans="1:6">
      <c r="A226" s="311"/>
      <c r="B226" s="311" t="s">
        <v>11632</v>
      </c>
      <c r="C226" s="311"/>
      <c r="D226" s="311"/>
      <c r="E226" s="311" t="s">
        <v>11572</v>
      </c>
      <c r="F226" s="311">
        <v>359</v>
      </c>
    </row>
    <row r="227" spans="1:6">
      <c r="A227" s="311"/>
      <c r="B227" s="311" t="s">
        <v>11633</v>
      </c>
      <c r="C227" s="311"/>
      <c r="D227" s="311"/>
      <c r="E227" s="311" t="s">
        <v>11572</v>
      </c>
      <c r="F227" s="311">
        <v>419</v>
      </c>
    </row>
    <row r="228" spans="1:6">
      <c r="A228" s="311"/>
      <c r="B228" s="311" t="s">
        <v>11634</v>
      </c>
      <c r="C228" s="311"/>
      <c r="D228" s="311"/>
      <c r="E228" s="311" t="s">
        <v>11572</v>
      </c>
      <c r="F228" s="311">
        <v>667</v>
      </c>
    </row>
    <row r="229" spans="1:6">
      <c r="A229" s="311"/>
      <c r="B229" s="311" t="s">
        <v>11635</v>
      </c>
      <c r="C229" s="311"/>
      <c r="D229" s="311"/>
      <c r="E229" s="311" t="s">
        <v>11572</v>
      </c>
      <c r="F229" s="311">
        <v>541</v>
      </c>
    </row>
    <row r="230" spans="1:6">
      <c r="A230" s="311"/>
      <c r="B230" s="311" t="s">
        <v>11636</v>
      </c>
      <c r="C230" s="311"/>
      <c r="D230" s="311"/>
      <c r="E230" s="311" t="s">
        <v>11572</v>
      </c>
      <c r="F230" s="311">
        <v>541</v>
      </c>
    </row>
    <row r="231" spans="1:6">
      <c r="A231" s="311"/>
      <c r="B231" s="311" t="s">
        <v>11637</v>
      </c>
      <c r="C231" s="311"/>
      <c r="D231" s="311"/>
      <c r="E231" s="311" t="s">
        <v>11572</v>
      </c>
      <c r="F231" s="311">
        <v>557</v>
      </c>
    </row>
    <row r="232" spans="1:6">
      <c r="A232" s="311"/>
      <c r="B232" s="311" t="s">
        <v>11638</v>
      </c>
      <c r="C232" s="311"/>
      <c r="D232" s="311"/>
      <c r="E232" s="311" t="s">
        <v>11572</v>
      </c>
      <c r="F232" s="311">
        <v>557</v>
      </c>
    </row>
    <row r="233" spans="1:6">
      <c r="A233" s="311"/>
      <c r="B233" s="311" t="s">
        <v>11639</v>
      </c>
      <c r="C233" s="311"/>
      <c r="D233" s="311"/>
      <c r="E233" s="311" t="s">
        <v>11572</v>
      </c>
      <c r="F233" s="311">
        <v>466</v>
      </c>
    </row>
    <row r="234" spans="1:6">
      <c r="A234" s="311"/>
      <c r="B234" s="311" t="s">
        <v>11640</v>
      </c>
      <c r="C234" s="311"/>
      <c r="D234" s="311"/>
      <c r="E234" s="311" t="s">
        <v>11572</v>
      </c>
      <c r="F234" s="311">
        <v>466</v>
      </c>
    </row>
    <row r="235" spans="1:6">
      <c r="A235" s="311"/>
      <c r="B235" s="311" t="s">
        <v>11641</v>
      </c>
      <c r="C235" s="311"/>
      <c r="D235" s="311"/>
      <c r="E235" s="311" t="s">
        <v>11572</v>
      </c>
      <c r="F235" s="311">
        <v>786</v>
      </c>
    </row>
    <row r="236" spans="1:6">
      <c r="A236" s="311"/>
      <c r="B236" s="311" t="s">
        <v>11642</v>
      </c>
      <c r="C236" s="311"/>
      <c r="D236" s="311"/>
      <c r="E236" s="311" t="s">
        <v>11572</v>
      </c>
      <c r="F236" s="311">
        <v>506</v>
      </c>
    </row>
    <row r="237" spans="1:6">
      <c r="A237" s="311"/>
      <c r="B237" s="311" t="s">
        <v>11643</v>
      </c>
      <c r="C237" s="311"/>
      <c r="D237" s="311"/>
      <c r="E237" s="311" t="s">
        <v>11572</v>
      </c>
      <c r="F237" s="311">
        <v>535</v>
      </c>
    </row>
    <row r="238" spans="1:6">
      <c r="A238" s="311"/>
      <c r="B238" s="311" t="s">
        <v>11644</v>
      </c>
      <c r="C238" s="311"/>
      <c r="D238" s="311"/>
      <c r="E238" s="311" t="s">
        <v>11572</v>
      </c>
      <c r="F238" s="311">
        <v>587</v>
      </c>
    </row>
    <row r="239" spans="1:6">
      <c r="A239" s="311"/>
      <c r="B239" s="311" t="s">
        <v>11645</v>
      </c>
      <c r="C239" s="311"/>
      <c r="D239" s="311"/>
      <c r="E239" s="311" t="s">
        <v>11572</v>
      </c>
      <c r="F239" s="311">
        <v>188</v>
      </c>
    </row>
    <row r="240" spans="1:6">
      <c r="A240" s="311"/>
      <c r="B240" s="311" t="s">
        <v>11646</v>
      </c>
      <c r="C240" s="311"/>
      <c r="D240" s="311"/>
      <c r="E240" s="311" t="s">
        <v>11572</v>
      </c>
      <c r="F240" s="311">
        <v>634</v>
      </c>
    </row>
    <row r="241" spans="1:6">
      <c r="A241" s="311"/>
      <c r="B241" s="311" t="s">
        <v>11647</v>
      </c>
      <c r="C241" s="311"/>
      <c r="D241" s="311"/>
      <c r="E241" s="311" t="s">
        <v>11572</v>
      </c>
      <c r="F241" s="311">
        <v>717</v>
      </c>
    </row>
    <row r="242" spans="1:6">
      <c r="A242" s="311"/>
      <c r="B242" s="311" t="s">
        <v>11648</v>
      </c>
      <c r="C242" s="311"/>
      <c r="D242" s="311"/>
      <c r="E242" s="311" t="s">
        <v>11572</v>
      </c>
      <c r="F242" s="311">
        <v>382</v>
      </c>
    </row>
    <row r="243" spans="1:6">
      <c r="A243" s="311"/>
      <c r="B243" s="311" t="s">
        <v>11649</v>
      </c>
      <c r="C243" s="311"/>
      <c r="D243" s="311"/>
      <c r="E243" s="311" t="s">
        <v>11572</v>
      </c>
      <c r="F243" s="311">
        <v>329</v>
      </c>
    </row>
    <row r="244" spans="1:6">
      <c r="A244" s="311"/>
      <c r="B244" s="311" t="s">
        <v>11650</v>
      </c>
      <c r="C244" s="311"/>
      <c r="D244" s="311"/>
      <c r="E244" s="311" t="s">
        <v>11572</v>
      </c>
      <c r="F244" s="311">
        <v>376</v>
      </c>
    </row>
    <row r="245" spans="1:6">
      <c r="A245" s="311"/>
      <c r="B245" s="311" t="s">
        <v>11651</v>
      </c>
      <c r="C245" s="311"/>
      <c r="D245" s="311"/>
      <c r="E245" s="311" t="s">
        <v>11572</v>
      </c>
      <c r="F245" s="311">
        <v>416</v>
      </c>
    </row>
    <row r="246" spans="1:6">
      <c r="A246" s="311"/>
      <c r="B246" s="311" t="s">
        <v>11652</v>
      </c>
      <c r="C246" s="311"/>
      <c r="D246" s="311"/>
      <c r="E246" s="311" t="s">
        <v>11572</v>
      </c>
      <c r="F246" s="311">
        <v>446</v>
      </c>
    </row>
    <row r="247" spans="1:6">
      <c r="A247" s="311"/>
      <c r="B247" s="311" t="s">
        <v>11653</v>
      </c>
      <c r="C247" s="311"/>
      <c r="D247" s="311"/>
      <c r="E247" s="311" t="s">
        <v>11572</v>
      </c>
      <c r="F247" s="311">
        <v>1137</v>
      </c>
    </row>
    <row r="248" spans="1:6">
      <c r="A248" s="311"/>
      <c r="B248" s="311" t="s">
        <v>11654</v>
      </c>
      <c r="C248" s="311"/>
      <c r="D248" s="311"/>
      <c r="E248" s="311" t="s">
        <v>11572</v>
      </c>
      <c r="F248" s="311">
        <v>359</v>
      </c>
    </row>
    <row r="249" spans="1:6">
      <c r="A249" s="311"/>
      <c r="B249" s="311" t="s">
        <v>11655</v>
      </c>
      <c r="C249" s="311"/>
      <c r="D249" s="311"/>
      <c r="E249" s="311" t="s">
        <v>11572</v>
      </c>
      <c r="F249" s="311">
        <v>988</v>
      </c>
    </row>
    <row r="250" spans="1:6">
      <c r="A250" s="311"/>
      <c r="B250" s="311" t="s">
        <v>11656</v>
      </c>
      <c r="C250" s="311"/>
      <c r="D250" s="311"/>
      <c r="E250" s="311" t="s">
        <v>11572</v>
      </c>
      <c r="F250" s="311">
        <v>373</v>
      </c>
    </row>
    <row r="251" spans="1:6">
      <c r="A251" s="311"/>
      <c r="B251" s="311" t="s">
        <v>11657</v>
      </c>
      <c r="C251" s="311"/>
      <c r="D251" s="311"/>
      <c r="E251" s="311" t="s">
        <v>11572</v>
      </c>
      <c r="F251" s="311">
        <v>301</v>
      </c>
    </row>
    <row r="252" spans="1:6">
      <c r="A252" s="311"/>
      <c r="B252" s="311" t="s">
        <v>11658</v>
      </c>
      <c r="C252" s="311"/>
      <c r="D252" s="311"/>
      <c r="E252" s="311" t="s">
        <v>11572</v>
      </c>
      <c r="F252" s="311">
        <v>273</v>
      </c>
    </row>
    <row r="253" spans="1:6">
      <c r="A253" s="311"/>
      <c r="B253" s="311" t="s">
        <v>11659</v>
      </c>
      <c r="C253" s="311"/>
      <c r="D253" s="311"/>
      <c r="E253" s="311" t="s">
        <v>11572</v>
      </c>
      <c r="F253" s="311">
        <v>239</v>
      </c>
    </row>
    <row r="254" spans="1:6">
      <c r="A254" s="311"/>
      <c r="B254" s="311" t="s">
        <v>11660</v>
      </c>
      <c r="C254" s="311"/>
      <c r="D254" s="311"/>
      <c r="E254" s="311" t="s">
        <v>11572</v>
      </c>
      <c r="F254" s="311">
        <v>243</v>
      </c>
    </row>
    <row r="255" spans="1:6">
      <c r="A255" s="311"/>
      <c r="B255" s="311" t="s">
        <v>11661</v>
      </c>
      <c r="C255" s="311"/>
      <c r="D255" s="311"/>
      <c r="E255" s="311" t="s">
        <v>11572</v>
      </c>
      <c r="F255" s="311">
        <v>227</v>
      </c>
    </row>
    <row r="256" spans="1:6">
      <c r="A256" s="311"/>
      <c r="B256" s="311" t="s">
        <v>11662</v>
      </c>
      <c r="C256" s="311"/>
      <c r="D256" s="311"/>
      <c r="E256" s="311" t="s">
        <v>11572</v>
      </c>
      <c r="F256" s="311">
        <v>263</v>
      </c>
    </row>
    <row r="257" spans="1:6">
      <c r="A257" s="311"/>
      <c r="B257" s="311" t="s">
        <v>11663</v>
      </c>
      <c r="C257" s="311"/>
      <c r="D257" s="311"/>
      <c r="E257" s="311" t="s">
        <v>11572</v>
      </c>
      <c r="F257" s="311">
        <v>333</v>
      </c>
    </row>
    <row r="258" spans="1:6">
      <c r="A258" s="311"/>
      <c r="B258" s="311" t="s">
        <v>11664</v>
      </c>
      <c r="C258" s="311"/>
      <c r="D258" s="311"/>
      <c r="E258" s="311" t="s">
        <v>11572</v>
      </c>
      <c r="F258" s="311">
        <v>273</v>
      </c>
    </row>
    <row r="259" spans="1:6">
      <c r="A259" s="311"/>
      <c r="B259" s="311" t="s">
        <v>11665</v>
      </c>
      <c r="C259" s="311"/>
      <c r="D259" s="311"/>
      <c r="E259" s="311" t="s">
        <v>11572</v>
      </c>
      <c r="F259" s="311">
        <v>157</v>
      </c>
    </row>
    <row r="260" spans="1:6">
      <c r="A260" s="311"/>
      <c r="B260" s="311" t="s">
        <v>11666</v>
      </c>
      <c r="C260" s="311"/>
      <c r="D260" s="311"/>
      <c r="E260" s="311" t="s">
        <v>11572</v>
      </c>
      <c r="F260" s="311">
        <v>281</v>
      </c>
    </row>
    <row r="261" spans="1:6">
      <c r="A261" s="311"/>
      <c r="B261" s="311" t="s">
        <v>11667</v>
      </c>
      <c r="C261" s="311"/>
      <c r="D261" s="311"/>
      <c r="E261" s="311" t="s">
        <v>11572</v>
      </c>
      <c r="F261" s="311">
        <v>371</v>
      </c>
    </row>
    <row r="262" spans="1:6">
      <c r="A262" s="311"/>
      <c r="B262" s="311" t="s">
        <v>11668</v>
      </c>
      <c r="C262" s="311"/>
      <c r="D262" s="311"/>
      <c r="E262" s="311" t="s">
        <v>11572</v>
      </c>
      <c r="F262" s="311">
        <v>242</v>
      </c>
    </row>
    <row r="263" spans="1:6">
      <c r="A263" s="311"/>
      <c r="B263" s="311" t="s">
        <v>11669</v>
      </c>
      <c r="C263" s="311"/>
      <c r="D263" s="311"/>
      <c r="E263" s="311" t="s">
        <v>11572</v>
      </c>
      <c r="F263" s="311">
        <v>225</v>
      </c>
    </row>
    <row r="264" spans="1:6">
      <c r="A264" s="311"/>
      <c r="B264" s="311" t="s">
        <v>11670</v>
      </c>
      <c r="C264" s="311"/>
      <c r="D264" s="311"/>
      <c r="E264" s="311" t="s">
        <v>173</v>
      </c>
      <c r="F264" s="311">
        <v>563</v>
      </c>
    </row>
    <row r="265" spans="1:6">
      <c r="A265" s="311"/>
      <c r="B265" s="311" t="s">
        <v>11671</v>
      </c>
      <c r="C265" s="311"/>
      <c r="D265" s="311"/>
      <c r="E265" s="311" t="s">
        <v>173</v>
      </c>
      <c r="F265" s="311">
        <v>644</v>
      </c>
    </row>
    <row r="266" spans="1:6">
      <c r="A266" s="311"/>
      <c r="B266" s="311" t="s">
        <v>11672</v>
      </c>
      <c r="C266" s="311"/>
      <c r="D266" s="311"/>
      <c r="E266" s="311" t="s">
        <v>173</v>
      </c>
      <c r="F266" s="311">
        <v>323</v>
      </c>
    </row>
    <row r="267" spans="1:6">
      <c r="A267" s="311"/>
      <c r="B267" s="311" t="s">
        <v>11673</v>
      </c>
      <c r="C267" s="311"/>
      <c r="D267" s="311"/>
      <c r="E267" s="311" t="s">
        <v>173</v>
      </c>
      <c r="F267" s="311">
        <v>354</v>
      </c>
    </row>
    <row r="268" spans="1:6">
      <c r="A268" s="311"/>
      <c r="B268" s="311" t="s">
        <v>11674</v>
      </c>
      <c r="C268" s="311"/>
      <c r="D268" s="311"/>
      <c r="E268" s="311" t="s">
        <v>173</v>
      </c>
      <c r="F268" s="311">
        <v>178</v>
      </c>
    </row>
    <row r="269" spans="1:6">
      <c r="A269" s="311"/>
      <c r="B269" s="311" t="s">
        <v>11675</v>
      </c>
      <c r="C269" s="311"/>
      <c r="D269" s="311"/>
      <c r="E269" s="311" t="s">
        <v>173</v>
      </c>
      <c r="F269" s="311">
        <v>563</v>
      </c>
    </row>
    <row r="270" spans="1:6">
      <c r="A270" s="311"/>
      <c r="B270" s="311" t="s">
        <v>11676</v>
      </c>
      <c r="C270" s="311"/>
      <c r="D270" s="311"/>
      <c r="E270" s="311" t="s">
        <v>173</v>
      </c>
      <c r="F270" s="311">
        <v>282</v>
      </c>
    </row>
    <row r="271" spans="1:6">
      <c r="A271" s="311"/>
      <c r="B271" s="311" t="s">
        <v>11677</v>
      </c>
      <c r="C271" s="311"/>
      <c r="D271" s="311"/>
      <c r="E271" s="311" t="s">
        <v>173</v>
      </c>
      <c r="F271" s="311">
        <v>1027</v>
      </c>
    </row>
    <row r="272" spans="1:6">
      <c r="A272" s="311"/>
      <c r="B272" s="311" t="s">
        <v>11678</v>
      </c>
      <c r="C272" s="311"/>
      <c r="D272" s="311"/>
      <c r="E272" s="311" t="s">
        <v>173</v>
      </c>
      <c r="F272" s="311">
        <v>514</v>
      </c>
    </row>
    <row r="273" spans="1:6">
      <c r="A273" s="311"/>
      <c r="B273" s="311" t="s">
        <v>11679</v>
      </c>
      <c r="C273" s="311"/>
      <c r="D273" s="311"/>
      <c r="E273" s="311" t="s">
        <v>173</v>
      </c>
      <c r="F273" s="311">
        <v>258</v>
      </c>
    </row>
    <row r="274" spans="1:6">
      <c r="A274" s="311"/>
      <c r="B274" s="311" t="s">
        <v>11680</v>
      </c>
      <c r="C274" s="311"/>
      <c r="D274" s="311"/>
      <c r="E274" s="311" t="s">
        <v>173</v>
      </c>
      <c r="F274" s="311">
        <v>1356</v>
      </c>
    </row>
    <row r="275" spans="1:6">
      <c r="A275" s="311"/>
      <c r="B275" s="311" t="s">
        <v>11681</v>
      </c>
      <c r="C275" s="311"/>
      <c r="D275" s="311"/>
      <c r="E275" s="311" t="s">
        <v>173</v>
      </c>
      <c r="F275" s="311">
        <v>171</v>
      </c>
    </row>
    <row r="276" spans="1:6">
      <c r="A276" s="311"/>
      <c r="B276" s="311" t="s">
        <v>11682</v>
      </c>
      <c r="C276" s="311"/>
      <c r="D276" s="311"/>
      <c r="E276" s="311" t="s">
        <v>173</v>
      </c>
      <c r="F276" s="311">
        <v>476</v>
      </c>
    </row>
    <row r="277" spans="1:6">
      <c r="A277" s="311"/>
      <c r="B277" s="311" t="s">
        <v>11683</v>
      </c>
      <c r="C277" s="311"/>
      <c r="D277" s="311"/>
      <c r="E277" s="311" t="s">
        <v>173</v>
      </c>
      <c r="F277" s="311">
        <v>2223</v>
      </c>
    </row>
    <row r="278" spans="1:6">
      <c r="A278" s="311"/>
      <c r="B278" s="311" t="s">
        <v>11684</v>
      </c>
      <c r="C278" s="311"/>
      <c r="D278" s="311"/>
      <c r="E278" s="311" t="s">
        <v>173</v>
      </c>
      <c r="F278" s="311">
        <v>278</v>
      </c>
    </row>
    <row r="279" spans="1:6">
      <c r="A279" s="311"/>
      <c r="B279" s="311" t="s">
        <v>11685</v>
      </c>
      <c r="C279" s="311"/>
      <c r="D279" s="311"/>
      <c r="E279" s="311" t="s">
        <v>173</v>
      </c>
      <c r="F279" s="311">
        <v>2223</v>
      </c>
    </row>
    <row r="280" spans="1:6">
      <c r="A280" s="311"/>
      <c r="B280" s="311" t="s">
        <v>11686</v>
      </c>
      <c r="C280" s="311"/>
      <c r="D280" s="311"/>
      <c r="E280" s="311" t="s">
        <v>173</v>
      </c>
      <c r="F280" s="311">
        <v>278</v>
      </c>
    </row>
    <row r="281" spans="1:6">
      <c r="A281" s="311"/>
      <c r="B281" s="311" t="s">
        <v>11687</v>
      </c>
      <c r="C281" s="311"/>
      <c r="D281" s="311"/>
      <c r="E281" s="311" t="s">
        <v>173</v>
      </c>
      <c r="F281" s="311">
        <v>759</v>
      </c>
    </row>
    <row r="282" spans="1:6">
      <c r="A282" s="311"/>
      <c r="B282" s="311" t="s">
        <v>11688</v>
      </c>
      <c r="C282" s="311"/>
      <c r="D282" s="311"/>
      <c r="E282" s="311" t="s">
        <v>173</v>
      </c>
      <c r="F282" s="311">
        <v>2223</v>
      </c>
    </row>
    <row r="283" spans="1:6">
      <c r="A283" s="311"/>
      <c r="B283" s="311" t="s">
        <v>11689</v>
      </c>
      <c r="C283" s="311"/>
      <c r="D283" s="311"/>
      <c r="E283" s="311" t="s">
        <v>173</v>
      </c>
      <c r="F283" s="311">
        <v>278</v>
      </c>
    </row>
    <row r="284" spans="1:6">
      <c r="A284" s="311"/>
      <c r="B284" s="311" t="s">
        <v>11690</v>
      </c>
      <c r="C284" s="311"/>
      <c r="D284" s="311"/>
      <c r="E284" s="311" t="s">
        <v>173</v>
      </c>
      <c r="F284" s="311">
        <v>759</v>
      </c>
    </row>
    <row r="285" spans="1:6">
      <c r="A285" s="311"/>
      <c r="B285" s="311" t="s">
        <v>11691</v>
      </c>
      <c r="C285" s="311"/>
      <c r="D285" s="311"/>
      <c r="E285" s="311" t="s">
        <v>173</v>
      </c>
      <c r="F285" s="311">
        <v>2223</v>
      </c>
    </row>
    <row r="286" spans="1:6">
      <c r="A286" s="311"/>
      <c r="B286" s="311" t="s">
        <v>11692</v>
      </c>
      <c r="C286" s="311"/>
      <c r="D286" s="311"/>
      <c r="E286" s="311" t="s">
        <v>173</v>
      </c>
      <c r="F286" s="311">
        <v>278</v>
      </c>
    </row>
    <row r="287" spans="1:6">
      <c r="A287" s="311"/>
      <c r="B287" s="311" t="s">
        <v>11693</v>
      </c>
      <c r="C287" s="311"/>
      <c r="D287" s="311"/>
      <c r="E287" s="311" t="s">
        <v>173</v>
      </c>
      <c r="F287" s="311">
        <v>759</v>
      </c>
    </row>
    <row r="288" spans="1:6">
      <c r="A288" s="311"/>
      <c r="B288" s="311" t="s">
        <v>11694</v>
      </c>
      <c r="C288" s="311"/>
      <c r="D288" s="311"/>
      <c r="E288" s="311" t="s">
        <v>173</v>
      </c>
      <c r="F288" s="311">
        <v>2223</v>
      </c>
    </row>
    <row r="289" spans="1:6">
      <c r="A289" s="311"/>
      <c r="B289" s="311" t="s">
        <v>11695</v>
      </c>
      <c r="C289" s="311"/>
      <c r="D289" s="311"/>
      <c r="E289" s="311" t="s">
        <v>173</v>
      </c>
      <c r="F289" s="311">
        <v>278</v>
      </c>
    </row>
    <row r="290" spans="1:6">
      <c r="A290" s="311"/>
      <c r="B290" s="311" t="s">
        <v>11696</v>
      </c>
      <c r="C290" s="311"/>
      <c r="D290" s="311"/>
      <c r="E290" s="311" t="s">
        <v>173</v>
      </c>
      <c r="F290" s="311">
        <v>759</v>
      </c>
    </row>
    <row r="291" spans="1:6">
      <c r="A291" s="311"/>
      <c r="B291" s="311" t="s">
        <v>11697</v>
      </c>
      <c r="C291" s="311"/>
      <c r="D291" s="311"/>
      <c r="E291" s="311" t="s">
        <v>173</v>
      </c>
      <c r="F291" s="311">
        <v>2223</v>
      </c>
    </row>
    <row r="292" spans="1:6">
      <c r="A292" s="311"/>
      <c r="B292" s="311" t="s">
        <v>11698</v>
      </c>
      <c r="C292" s="311"/>
      <c r="D292" s="311"/>
      <c r="E292" s="311" t="s">
        <v>173</v>
      </c>
      <c r="F292" s="311">
        <v>278</v>
      </c>
    </row>
    <row r="293" spans="1:6">
      <c r="A293" s="311"/>
      <c r="B293" s="311" t="s">
        <v>11699</v>
      </c>
      <c r="C293" s="311"/>
      <c r="D293" s="311"/>
      <c r="E293" s="311" t="s">
        <v>173</v>
      </c>
      <c r="F293" s="311">
        <v>759</v>
      </c>
    </row>
    <row r="294" spans="1:6">
      <c r="A294" s="311"/>
      <c r="B294" s="311" t="s">
        <v>11700</v>
      </c>
      <c r="C294" s="311"/>
      <c r="D294" s="311"/>
      <c r="E294" s="311" t="s">
        <v>173</v>
      </c>
      <c r="F294" s="311">
        <v>2223</v>
      </c>
    </row>
    <row r="295" spans="1:6">
      <c r="A295" s="311"/>
      <c r="B295" s="311" t="s">
        <v>11701</v>
      </c>
      <c r="C295" s="311"/>
      <c r="D295" s="311"/>
      <c r="E295" s="311" t="s">
        <v>173</v>
      </c>
      <c r="F295" s="311">
        <v>278</v>
      </c>
    </row>
    <row r="296" spans="1:6">
      <c r="A296" s="311"/>
      <c r="B296" s="311" t="s">
        <v>11702</v>
      </c>
      <c r="C296" s="311"/>
      <c r="D296" s="311"/>
      <c r="E296" s="311" t="s">
        <v>173</v>
      </c>
      <c r="F296" s="311">
        <v>759</v>
      </c>
    </row>
    <row r="297" spans="1:6">
      <c r="A297" s="311"/>
      <c r="B297" s="311" t="s">
        <v>11703</v>
      </c>
      <c r="C297" s="311"/>
      <c r="D297" s="311"/>
      <c r="E297" s="311" t="s">
        <v>173</v>
      </c>
      <c r="F297" s="311">
        <v>2223</v>
      </c>
    </row>
    <row r="298" spans="1:6">
      <c r="A298" s="311"/>
      <c r="B298" s="311" t="s">
        <v>11704</v>
      </c>
      <c r="C298" s="311"/>
      <c r="D298" s="311"/>
      <c r="E298" s="311" t="s">
        <v>173</v>
      </c>
      <c r="F298" s="311">
        <v>278</v>
      </c>
    </row>
    <row r="299" spans="1:6">
      <c r="A299" s="311"/>
      <c r="B299" s="311" t="s">
        <v>11705</v>
      </c>
      <c r="C299" s="311"/>
      <c r="D299" s="311"/>
      <c r="E299" s="311" t="s">
        <v>173</v>
      </c>
      <c r="F299" s="311">
        <v>759</v>
      </c>
    </row>
    <row r="300" spans="1:6">
      <c r="A300" s="311"/>
      <c r="B300" s="311" t="s">
        <v>11706</v>
      </c>
      <c r="C300" s="311"/>
      <c r="D300" s="311"/>
      <c r="E300" s="311" t="s">
        <v>173</v>
      </c>
      <c r="F300" s="311">
        <v>384</v>
      </c>
    </row>
    <row r="301" spans="1:6">
      <c r="A301" s="311"/>
      <c r="B301" s="311" t="s">
        <v>11707</v>
      </c>
      <c r="C301" s="311"/>
      <c r="D301" s="311"/>
      <c r="E301" s="311" t="s">
        <v>173</v>
      </c>
      <c r="F301" s="311">
        <v>404</v>
      </c>
    </row>
    <row r="302" spans="1:6">
      <c r="A302" s="311"/>
      <c r="B302" s="311" t="s">
        <v>11708</v>
      </c>
      <c r="C302" s="311"/>
      <c r="D302" s="311"/>
      <c r="E302" s="311" t="s">
        <v>173</v>
      </c>
      <c r="F302" s="311">
        <v>1829</v>
      </c>
    </row>
    <row r="303" spans="1:6">
      <c r="A303" s="311"/>
      <c r="B303" s="311" t="s">
        <v>11709</v>
      </c>
      <c r="C303" s="311"/>
      <c r="D303" s="311"/>
      <c r="E303" s="311" t="s">
        <v>173</v>
      </c>
      <c r="F303" s="311">
        <v>293</v>
      </c>
    </row>
    <row r="304" spans="1:6">
      <c r="A304" s="311"/>
      <c r="B304" s="311" t="s">
        <v>11710</v>
      </c>
      <c r="C304" s="311"/>
      <c r="D304" s="311"/>
      <c r="E304" s="311" t="s">
        <v>173</v>
      </c>
      <c r="F304" s="311">
        <v>1014</v>
      </c>
    </row>
    <row r="305" spans="1:6">
      <c r="A305" s="311"/>
      <c r="B305" s="311" t="s">
        <v>11711</v>
      </c>
      <c r="C305" s="311"/>
      <c r="D305" s="311"/>
      <c r="E305" s="311" t="s">
        <v>173</v>
      </c>
      <c r="F305" s="311">
        <v>474</v>
      </c>
    </row>
    <row r="306" spans="1:6">
      <c r="A306" s="311"/>
      <c r="B306" s="311" t="s">
        <v>11712</v>
      </c>
      <c r="C306" s="311"/>
      <c r="D306" s="311"/>
      <c r="E306" s="311" t="s">
        <v>173</v>
      </c>
      <c r="F306" s="311">
        <v>521</v>
      </c>
    </row>
    <row r="307" spans="1:6">
      <c r="A307" s="311"/>
      <c r="B307" s="311" t="s">
        <v>11713</v>
      </c>
      <c r="C307" s="311"/>
      <c r="D307" s="311"/>
      <c r="E307" s="311" t="s">
        <v>173</v>
      </c>
      <c r="F307" s="311">
        <v>379</v>
      </c>
    </row>
    <row r="308" spans="1:6">
      <c r="A308" s="311"/>
      <c r="B308" s="311" t="s">
        <v>11714</v>
      </c>
      <c r="C308" s="311"/>
      <c r="D308" s="311"/>
      <c r="E308" s="311" t="s">
        <v>173</v>
      </c>
      <c r="F308" s="311">
        <v>306</v>
      </c>
    </row>
    <row r="309" spans="1:6">
      <c r="A309" s="311"/>
      <c r="B309" s="311" t="s">
        <v>11715</v>
      </c>
      <c r="C309" s="311"/>
      <c r="D309" s="311"/>
      <c r="E309" s="311" t="s">
        <v>173</v>
      </c>
      <c r="F309" s="311">
        <v>828</v>
      </c>
    </row>
    <row r="310" spans="1:6">
      <c r="A310" s="311"/>
      <c r="B310" s="311" t="s">
        <v>11716</v>
      </c>
      <c r="C310" s="311"/>
      <c r="D310" s="311"/>
      <c r="E310" s="311" t="s">
        <v>173</v>
      </c>
      <c r="F310" s="311">
        <v>2567</v>
      </c>
    </row>
    <row r="311" spans="1:6">
      <c r="A311" s="311"/>
      <c r="B311" s="311" t="s">
        <v>11717</v>
      </c>
      <c r="C311" s="311"/>
      <c r="D311" s="311"/>
      <c r="E311" s="311" t="s">
        <v>173</v>
      </c>
      <c r="F311" s="311">
        <v>442</v>
      </c>
    </row>
    <row r="312" spans="1:6">
      <c r="A312" s="311"/>
      <c r="B312" s="311" t="s">
        <v>11718</v>
      </c>
      <c r="C312" s="311"/>
      <c r="D312" s="311"/>
      <c r="E312" s="311" t="s">
        <v>173</v>
      </c>
      <c r="F312" s="311">
        <v>1137</v>
      </c>
    </row>
    <row r="313" spans="1:6">
      <c r="A313" s="311"/>
      <c r="B313" s="311" t="s">
        <v>11719</v>
      </c>
      <c r="C313" s="311"/>
      <c r="D313" s="311"/>
      <c r="E313" s="311" t="s">
        <v>173</v>
      </c>
      <c r="F313" s="311">
        <v>3409</v>
      </c>
    </row>
    <row r="314" spans="1:6">
      <c r="A314" s="311"/>
      <c r="B314" s="311" t="s">
        <v>11720</v>
      </c>
      <c r="C314" s="311"/>
      <c r="D314" s="311"/>
      <c r="E314" s="311" t="s">
        <v>173</v>
      </c>
      <c r="F314" s="311">
        <v>442</v>
      </c>
    </row>
    <row r="315" spans="1:6">
      <c r="A315" s="311"/>
      <c r="B315" s="311" t="s">
        <v>11721</v>
      </c>
      <c r="C315" s="311"/>
      <c r="D315" s="311"/>
      <c r="E315" s="311" t="s">
        <v>173</v>
      </c>
      <c r="F315" s="311">
        <v>1137</v>
      </c>
    </row>
    <row r="316" spans="1:6">
      <c r="A316" s="311"/>
      <c r="B316" s="311" t="s">
        <v>11722</v>
      </c>
      <c r="C316" s="311"/>
      <c r="D316" s="311"/>
      <c r="E316" s="311" t="s">
        <v>173</v>
      </c>
      <c r="F316" s="311">
        <v>3409</v>
      </c>
    </row>
    <row r="317" spans="1:6">
      <c r="A317" s="311"/>
      <c r="B317" s="311" t="s">
        <v>11723</v>
      </c>
      <c r="C317" s="311"/>
      <c r="D317" s="311"/>
      <c r="E317" s="311" t="s">
        <v>173</v>
      </c>
      <c r="F317" s="311">
        <v>442</v>
      </c>
    </row>
    <row r="318" spans="1:6">
      <c r="A318" s="311"/>
      <c r="B318" s="311" t="s">
        <v>11724</v>
      </c>
      <c r="C318" s="311"/>
      <c r="D318" s="311"/>
      <c r="E318" s="311" t="s">
        <v>173</v>
      </c>
      <c r="F318" s="311">
        <v>1137</v>
      </c>
    </row>
    <row r="319" spans="1:6">
      <c r="A319" s="311"/>
      <c r="B319" s="311" t="s">
        <v>11725</v>
      </c>
      <c r="C319" s="311"/>
      <c r="D319" s="311"/>
      <c r="E319" s="311" t="s">
        <v>173</v>
      </c>
      <c r="F319" s="311">
        <v>3409</v>
      </c>
    </row>
    <row r="320" spans="1:6">
      <c r="A320" s="311"/>
      <c r="B320" s="311" t="s">
        <v>11726</v>
      </c>
      <c r="C320" s="311"/>
      <c r="D320" s="311"/>
      <c r="E320" s="311" t="s">
        <v>173</v>
      </c>
      <c r="F320" s="311">
        <v>442</v>
      </c>
    </row>
    <row r="321" spans="1:6">
      <c r="A321" s="311"/>
      <c r="B321" s="311" t="s">
        <v>11727</v>
      </c>
      <c r="C321" s="311"/>
      <c r="D321" s="311"/>
      <c r="E321" s="311" t="s">
        <v>173</v>
      </c>
      <c r="F321" s="311">
        <v>1137</v>
      </c>
    </row>
    <row r="322" spans="1:6">
      <c r="A322" s="311"/>
      <c r="B322" s="311" t="s">
        <v>11728</v>
      </c>
      <c r="C322" s="311"/>
      <c r="D322" s="311"/>
      <c r="E322" s="311" t="s">
        <v>173</v>
      </c>
      <c r="F322" s="311">
        <v>3409</v>
      </c>
    </row>
    <row r="323" spans="1:6">
      <c r="A323" s="311"/>
      <c r="B323" s="311" t="s">
        <v>11729</v>
      </c>
      <c r="C323" s="311"/>
      <c r="D323" s="311"/>
      <c r="E323" s="311" t="s">
        <v>173</v>
      </c>
      <c r="F323" s="311">
        <v>442</v>
      </c>
    </row>
    <row r="324" spans="1:6">
      <c r="A324" s="311"/>
      <c r="B324" s="311" t="s">
        <v>11730</v>
      </c>
      <c r="C324" s="311"/>
      <c r="D324" s="311"/>
      <c r="E324" s="311" t="s">
        <v>173</v>
      </c>
      <c r="F324" s="311">
        <v>1137</v>
      </c>
    </row>
    <row r="325" spans="1:6">
      <c r="A325" s="311"/>
      <c r="B325" s="311" t="s">
        <v>11731</v>
      </c>
      <c r="C325" s="311"/>
      <c r="D325" s="311"/>
      <c r="E325" s="311" t="s">
        <v>173</v>
      </c>
      <c r="F325" s="311">
        <v>3409</v>
      </c>
    </row>
    <row r="326" spans="1:6">
      <c r="A326" s="311"/>
      <c r="B326" s="311" t="s">
        <v>11732</v>
      </c>
      <c r="C326" s="311"/>
      <c r="D326" s="311"/>
      <c r="E326" s="311" t="s">
        <v>173</v>
      </c>
      <c r="F326" s="311">
        <v>442</v>
      </c>
    </row>
    <row r="327" spans="1:6">
      <c r="A327" s="311"/>
      <c r="B327" s="311" t="s">
        <v>11733</v>
      </c>
      <c r="C327" s="311"/>
      <c r="D327" s="311"/>
      <c r="E327" s="311" t="s">
        <v>173</v>
      </c>
      <c r="F327" s="311">
        <v>1137</v>
      </c>
    </row>
    <row r="328" spans="1:6">
      <c r="A328" s="311"/>
      <c r="B328" s="311" t="s">
        <v>11734</v>
      </c>
      <c r="C328" s="311"/>
      <c r="D328" s="311"/>
      <c r="E328" s="311" t="s">
        <v>173</v>
      </c>
      <c r="F328" s="311">
        <v>3409</v>
      </c>
    </row>
    <row r="329" spans="1:6">
      <c r="A329" s="311"/>
      <c r="B329" s="311" t="s">
        <v>11735</v>
      </c>
      <c r="C329" s="311"/>
      <c r="D329" s="311"/>
      <c r="E329" s="311" t="s">
        <v>173</v>
      </c>
      <c r="F329" s="311">
        <v>442</v>
      </c>
    </row>
    <row r="330" spans="1:6">
      <c r="A330" s="311"/>
      <c r="B330" s="311" t="s">
        <v>11736</v>
      </c>
      <c r="C330" s="311"/>
      <c r="D330" s="311"/>
      <c r="E330" s="311" t="s">
        <v>173</v>
      </c>
      <c r="F330" s="311">
        <v>1137</v>
      </c>
    </row>
    <row r="331" spans="1:6">
      <c r="A331" s="311"/>
      <c r="B331" s="311" t="s">
        <v>11737</v>
      </c>
      <c r="C331" s="311"/>
      <c r="D331" s="311"/>
      <c r="E331" s="311" t="s">
        <v>173</v>
      </c>
      <c r="F331" s="311">
        <v>3409</v>
      </c>
    </row>
    <row r="332" spans="1:6">
      <c r="A332" s="311"/>
      <c r="B332" s="311" t="s">
        <v>11738</v>
      </c>
      <c r="C332" s="311"/>
      <c r="D332" s="311"/>
      <c r="E332" s="311" t="s">
        <v>173</v>
      </c>
      <c r="F332" s="311">
        <v>442</v>
      </c>
    </row>
    <row r="333" spans="1:6">
      <c r="A333" s="311"/>
      <c r="B333" s="311" t="s">
        <v>11739</v>
      </c>
      <c r="C333" s="311"/>
      <c r="D333" s="311"/>
      <c r="E333" s="311" t="s">
        <v>173</v>
      </c>
      <c r="F333" s="311">
        <v>1137</v>
      </c>
    </row>
    <row r="334" spans="1:6">
      <c r="A334" s="311"/>
      <c r="B334" s="311" t="s">
        <v>11740</v>
      </c>
      <c r="C334" s="311"/>
      <c r="D334" s="311"/>
      <c r="E334" s="311" t="s">
        <v>173</v>
      </c>
      <c r="F334" s="311">
        <v>3409</v>
      </c>
    </row>
    <row r="335" spans="1:6">
      <c r="A335" s="311"/>
      <c r="B335" s="311" t="s">
        <v>11741</v>
      </c>
      <c r="C335" s="311"/>
      <c r="D335" s="311"/>
      <c r="E335" s="311" t="s">
        <v>173</v>
      </c>
      <c r="F335" s="311">
        <v>274</v>
      </c>
    </row>
    <row r="336" spans="1:6">
      <c r="A336" s="311"/>
      <c r="B336" s="311" t="s">
        <v>11742</v>
      </c>
      <c r="C336" s="311"/>
      <c r="D336" s="311"/>
      <c r="E336" s="311" t="s">
        <v>173</v>
      </c>
      <c r="F336" s="311">
        <v>499</v>
      </c>
    </row>
    <row r="337" spans="1:6">
      <c r="A337" s="311"/>
      <c r="B337" s="311" t="s">
        <v>11743</v>
      </c>
      <c r="C337" s="311"/>
      <c r="D337" s="311"/>
      <c r="E337" s="311" t="s">
        <v>173</v>
      </c>
      <c r="F337" s="311">
        <v>582</v>
      </c>
    </row>
    <row r="338" spans="1:6">
      <c r="A338" s="311"/>
      <c r="B338" s="311" t="s">
        <v>11744</v>
      </c>
      <c r="C338" s="311"/>
      <c r="D338" s="311"/>
      <c r="E338" s="311" t="s">
        <v>173</v>
      </c>
      <c r="F338" s="311">
        <v>1914</v>
      </c>
    </row>
    <row r="339" spans="1:6">
      <c r="A339" s="311"/>
      <c r="B339" s="311" t="s">
        <v>11745</v>
      </c>
      <c r="C339" s="311"/>
      <c r="D339" s="311"/>
      <c r="E339" s="311" t="s">
        <v>173</v>
      </c>
      <c r="F339" s="311">
        <v>582</v>
      </c>
    </row>
    <row r="340" spans="1:6">
      <c r="A340" s="311"/>
      <c r="B340" s="311" t="s">
        <v>11746</v>
      </c>
      <c r="C340" s="311"/>
      <c r="D340" s="311"/>
      <c r="E340" s="311" t="s">
        <v>173</v>
      </c>
      <c r="F340" s="311">
        <v>1914</v>
      </c>
    </row>
    <row r="341" spans="1:6">
      <c r="A341" s="311"/>
      <c r="B341" s="311" t="s">
        <v>11747</v>
      </c>
      <c r="C341" s="311"/>
      <c r="D341" s="311"/>
      <c r="E341" s="311" t="s">
        <v>173</v>
      </c>
      <c r="F341" s="311">
        <v>582</v>
      </c>
    </row>
    <row r="342" spans="1:6">
      <c r="A342" s="311"/>
      <c r="B342" s="311" t="s">
        <v>11748</v>
      </c>
      <c r="C342" s="311"/>
      <c r="D342" s="311"/>
      <c r="E342" s="311" t="s">
        <v>173</v>
      </c>
      <c r="F342" s="311">
        <v>1914</v>
      </c>
    </row>
    <row r="343" spans="1:6">
      <c r="A343" s="311"/>
      <c r="B343" s="311" t="s">
        <v>11749</v>
      </c>
      <c r="C343" s="311"/>
      <c r="D343" s="311"/>
      <c r="E343" s="311" t="s">
        <v>173</v>
      </c>
      <c r="F343" s="311">
        <v>582</v>
      </c>
    </row>
    <row r="344" spans="1:6">
      <c r="A344" s="311"/>
      <c r="B344" s="311" t="s">
        <v>11750</v>
      </c>
      <c r="C344" s="311"/>
      <c r="D344" s="311"/>
      <c r="E344" s="311" t="s">
        <v>173</v>
      </c>
      <c r="F344" s="311">
        <v>1914</v>
      </c>
    </row>
    <row r="345" spans="1:6">
      <c r="A345" s="311"/>
      <c r="B345" s="311" t="s">
        <v>11751</v>
      </c>
      <c r="C345" s="311"/>
      <c r="D345" s="311"/>
      <c r="E345" s="311" t="s">
        <v>173</v>
      </c>
      <c r="F345" s="311">
        <v>582</v>
      </c>
    </row>
    <row r="346" spans="1:6">
      <c r="A346" s="311"/>
      <c r="B346" s="311" t="s">
        <v>11752</v>
      </c>
      <c r="C346" s="311"/>
      <c r="D346" s="311"/>
      <c r="E346" s="311" t="s">
        <v>173</v>
      </c>
      <c r="F346" s="311">
        <v>1914</v>
      </c>
    </row>
    <row r="347" spans="1:6">
      <c r="A347" s="311"/>
      <c r="B347" s="311" t="s">
        <v>11753</v>
      </c>
      <c r="C347" s="311"/>
      <c r="D347" s="311"/>
      <c r="E347" s="311" t="s">
        <v>173</v>
      </c>
      <c r="F347" s="311">
        <v>582</v>
      </c>
    </row>
    <row r="348" spans="1:6">
      <c r="A348" s="311"/>
      <c r="B348" s="311" t="s">
        <v>11754</v>
      </c>
      <c r="C348" s="311"/>
      <c r="D348" s="311"/>
      <c r="E348" s="311" t="s">
        <v>173</v>
      </c>
      <c r="F348" s="311">
        <v>1914</v>
      </c>
    </row>
    <row r="349" spans="1:6">
      <c r="A349" s="311"/>
      <c r="B349" s="311" t="s">
        <v>11755</v>
      </c>
      <c r="C349" s="311"/>
      <c r="D349" s="311"/>
      <c r="E349" s="311" t="s">
        <v>173</v>
      </c>
      <c r="F349" s="311">
        <v>582</v>
      </c>
    </row>
    <row r="350" spans="1:6">
      <c r="A350" s="311"/>
      <c r="B350" s="311" t="s">
        <v>11756</v>
      </c>
      <c r="C350" s="311"/>
      <c r="D350" s="311"/>
      <c r="E350" s="311" t="s">
        <v>173</v>
      </c>
      <c r="F350" s="311">
        <v>1914</v>
      </c>
    </row>
    <row r="351" spans="1:6">
      <c r="A351" s="311"/>
      <c r="B351" s="311" t="s">
        <v>11757</v>
      </c>
      <c r="C351" s="311"/>
      <c r="D351" s="311"/>
      <c r="E351" s="311" t="s">
        <v>173</v>
      </c>
      <c r="F351" s="311">
        <v>582</v>
      </c>
    </row>
    <row r="352" spans="1:6">
      <c r="A352" s="311"/>
      <c r="B352" s="311" t="s">
        <v>11758</v>
      </c>
      <c r="C352" s="311"/>
      <c r="D352" s="311"/>
      <c r="E352" s="311" t="s">
        <v>173</v>
      </c>
      <c r="F352" s="311">
        <v>1914</v>
      </c>
    </row>
    <row r="353" spans="1:6">
      <c r="A353" s="311"/>
      <c r="B353" s="311" t="s">
        <v>11759</v>
      </c>
      <c r="C353" s="311"/>
      <c r="D353" s="311"/>
      <c r="E353" s="311" t="s">
        <v>173</v>
      </c>
      <c r="F353" s="311">
        <v>582</v>
      </c>
    </row>
    <row r="354" spans="1:6">
      <c r="A354" s="311"/>
      <c r="B354" s="311" t="s">
        <v>11760</v>
      </c>
      <c r="C354" s="311"/>
      <c r="D354" s="311"/>
      <c r="E354" s="311" t="s">
        <v>173</v>
      </c>
      <c r="F354" s="311">
        <v>1914</v>
      </c>
    </row>
    <row r="355" spans="1:6">
      <c r="A355" s="311"/>
      <c r="B355" s="311" t="s">
        <v>11761</v>
      </c>
      <c r="C355" s="311"/>
      <c r="D355" s="311"/>
      <c r="E355" s="311" t="s">
        <v>173</v>
      </c>
      <c r="F355" s="311">
        <v>582</v>
      </c>
    </row>
    <row r="356" spans="1:6">
      <c r="A356" s="311"/>
      <c r="B356" s="311" t="s">
        <v>11762</v>
      </c>
      <c r="C356" s="311"/>
      <c r="D356" s="311"/>
      <c r="E356" s="311" t="s">
        <v>173</v>
      </c>
      <c r="F356" s="311">
        <v>1914</v>
      </c>
    </row>
    <row r="357" spans="1:6">
      <c r="A357" s="311"/>
      <c r="B357" s="311" t="s">
        <v>11763</v>
      </c>
      <c r="C357" s="311"/>
      <c r="D357" s="311"/>
      <c r="E357" s="311" t="s">
        <v>173</v>
      </c>
      <c r="F357" s="311">
        <v>582</v>
      </c>
    </row>
    <row r="358" spans="1:6">
      <c r="A358" s="311"/>
      <c r="B358" s="311" t="s">
        <v>11764</v>
      </c>
      <c r="C358" s="311"/>
      <c r="D358" s="311"/>
      <c r="E358" s="311" t="s">
        <v>173</v>
      </c>
      <c r="F358" s="311">
        <v>1914</v>
      </c>
    </row>
    <row r="359" spans="1:6">
      <c r="A359" s="311"/>
      <c r="B359" s="311" t="s">
        <v>11765</v>
      </c>
      <c r="C359" s="311"/>
      <c r="D359" s="311"/>
      <c r="E359" s="311" t="s">
        <v>173</v>
      </c>
      <c r="F359" s="311">
        <v>319</v>
      </c>
    </row>
    <row r="360" spans="1:6">
      <c r="A360" s="311"/>
      <c r="B360" s="311" t="s">
        <v>11766</v>
      </c>
      <c r="C360" s="311"/>
      <c r="D360" s="311"/>
      <c r="E360" s="311" t="s">
        <v>173</v>
      </c>
      <c r="F360" s="311">
        <v>582</v>
      </c>
    </row>
    <row r="361" spans="1:6">
      <c r="A361" s="311"/>
      <c r="B361" s="311" t="s">
        <v>11767</v>
      </c>
      <c r="C361" s="311"/>
      <c r="D361" s="311"/>
      <c r="E361" s="311" t="s">
        <v>173</v>
      </c>
      <c r="F361" s="311">
        <v>377</v>
      </c>
    </row>
    <row r="362" spans="1:6">
      <c r="A362" s="311"/>
      <c r="B362" s="311" t="s">
        <v>11768</v>
      </c>
      <c r="C362" s="311"/>
      <c r="D362" s="311"/>
      <c r="E362" s="311" t="s">
        <v>173</v>
      </c>
      <c r="F362" s="311">
        <v>1653</v>
      </c>
    </row>
    <row r="363" spans="1:6">
      <c r="A363" s="311"/>
      <c r="B363" s="311" t="s">
        <v>11769</v>
      </c>
      <c r="C363" s="311"/>
      <c r="D363" s="311"/>
      <c r="E363" s="311" t="s">
        <v>173</v>
      </c>
      <c r="F363" s="311">
        <v>262</v>
      </c>
    </row>
    <row r="364" spans="1:6">
      <c r="A364" s="311"/>
      <c r="B364" s="311" t="s">
        <v>11770</v>
      </c>
      <c r="C364" s="311"/>
      <c r="D364" s="311"/>
      <c r="E364" s="311" t="s">
        <v>173</v>
      </c>
      <c r="F364" s="311">
        <v>718</v>
      </c>
    </row>
    <row r="365" spans="1:6">
      <c r="A365" s="311"/>
      <c r="B365" s="311" t="s">
        <v>11771</v>
      </c>
      <c r="C365" s="311"/>
      <c r="D365" s="311"/>
      <c r="E365" s="311" t="s">
        <v>173</v>
      </c>
      <c r="F365" s="311">
        <v>244</v>
      </c>
    </row>
    <row r="366" spans="1:6">
      <c r="A366" s="311"/>
      <c r="B366" s="311" t="s">
        <v>11772</v>
      </c>
      <c r="C366" s="311"/>
      <c r="D366" s="311"/>
      <c r="E366" s="311" t="s">
        <v>173</v>
      </c>
      <c r="F366" s="311">
        <v>448</v>
      </c>
    </row>
    <row r="367" spans="1:6">
      <c r="A367" s="311"/>
      <c r="B367" s="311" t="s">
        <v>11773</v>
      </c>
      <c r="C367" s="311"/>
      <c r="D367" s="311"/>
      <c r="E367" s="311" t="s">
        <v>173</v>
      </c>
      <c r="F367" s="311">
        <v>1044</v>
      </c>
    </row>
    <row r="368" spans="1:6">
      <c r="A368" s="311"/>
      <c r="B368" s="311" t="s">
        <v>11774</v>
      </c>
      <c r="C368" s="311"/>
      <c r="D368" s="311"/>
      <c r="E368" s="311" t="s">
        <v>173</v>
      </c>
      <c r="F368" s="311">
        <v>3159</v>
      </c>
    </row>
    <row r="369" spans="1:6">
      <c r="A369" s="311"/>
      <c r="B369" s="311" t="s">
        <v>11775</v>
      </c>
      <c r="C369" s="311"/>
      <c r="D369" s="311"/>
      <c r="E369" s="311" t="s">
        <v>173</v>
      </c>
      <c r="F369" s="311">
        <v>1159</v>
      </c>
    </row>
    <row r="370" spans="1:6">
      <c r="A370" s="311"/>
      <c r="B370" s="311" t="s">
        <v>11776</v>
      </c>
      <c r="C370" s="311"/>
      <c r="D370" s="311"/>
      <c r="E370" s="311" t="s">
        <v>173</v>
      </c>
      <c r="F370" s="311">
        <v>3471</v>
      </c>
    </row>
    <row r="371" spans="1:6">
      <c r="A371" s="311"/>
      <c r="B371" s="311" t="s">
        <v>11777</v>
      </c>
      <c r="C371" s="311"/>
      <c r="D371" s="311"/>
      <c r="E371" s="311" t="s">
        <v>173</v>
      </c>
      <c r="F371" s="311">
        <v>1421</v>
      </c>
    </row>
    <row r="372" spans="1:6">
      <c r="A372" s="311"/>
      <c r="B372" s="311" t="s">
        <v>11778</v>
      </c>
      <c r="C372" s="311"/>
      <c r="D372" s="311"/>
      <c r="E372" s="311" t="s">
        <v>173</v>
      </c>
      <c r="F372" s="311">
        <v>4199</v>
      </c>
    </row>
    <row r="373" spans="1:6">
      <c r="A373" s="311"/>
      <c r="B373" s="311" t="s">
        <v>11779</v>
      </c>
      <c r="C373" s="311"/>
      <c r="D373" s="311"/>
      <c r="E373" s="311" t="s">
        <v>173</v>
      </c>
      <c r="F373" s="311">
        <v>1115</v>
      </c>
    </row>
    <row r="374" spans="1:6">
      <c r="A374" s="311"/>
      <c r="B374" s="311" t="s">
        <v>11780</v>
      </c>
      <c r="C374" s="311"/>
      <c r="D374" s="311"/>
      <c r="E374" s="311" t="s">
        <v>173</v>
      </c>
      <c r="F374" s="311">
        <v>3208</v>
      </c>
    </row>
    <row r="375" spans="1:6">
      <c r="A375" s="311"/>
      <c r="B375" s="311" t="s">
        <v>11781</v>
      </c>
      <c r="C375" s="311"/>
      <c r="D375" s="311"/>
      <c r="E375" s="311" t="s">
        <v>173</v>
      </c>
      <c r="F375" s="311">
        <v>1094</v>
      </c>
    </row>
    <row r="376" spans="1:6">
      <c r="A376" s="311"/>
      <c r="B376" s="311" t="s">
        <v>11782</v>
      </c>
      <c r="C376" s="311"/>
      <c r="D376" s="311"/>
      <c r="E376" s="311" t="s">
        <v>173</v>
      </c>
      <c r="F376" s="311">
        <v>3112</v>
      </c>
    </row>
    <row r="377" spans="1:6">
      <c r="A377" s="311"/>
      <c r="B377" s="311" t="s">
        <v>11783</v>
      </c>
      <c r="C377" s="311"/>
      <c r="D377" s="311"/>
      <c r="E377" s="311" t="s">
        <v>173</v>
      </c>
      <c r="F377" s="311">
        <v>287</v>
      </c>
    </row>
    <row r="378" spans="1:6">
      <c r="A378" s="311"/>
      <c r="B378" s="311" t="s">
        <v>11784</v>
      </c>
      <c r="C378" s="311"/>
      <c r="D378" s="311"/>
      <c r="E378" s="311" t="s">
        <v>173</v>
      </c>
      <c r="F378" s="311">
        <v>856</v>
      </c>
    </row>
    <row r="379" spans="1:6">
      <c r="A379" s="311"/>
      <c r="B379" s="311" t="s">
        <v>11785</v>
      </c>
      <c r="C379" s="311"/>
      <c r="D379" s="311"/>
      <c r="E379" s="311" t="s">
        <v>173</v>
      </c>
      <c r="F379" s="311">
        <v>298</v>
      </c>
    </row>
    <row r="380" spans="1:6">
      <c r="A380" s="311"/>
      <c r="B380" s="311" t="s">
        <v>11786</v>
      </c>
      <c r="C380" s="311"/>
      <c r="D380" s="311"/>
      <c r="E380" s="311" t="s">
        <v>173</v>
      </c>
      <c r="F380" s="311">
        <v>873</v>
      </c>
    </row>
    <row r="381" spans="1:6">
      <c r="A381" s="311"/>
      <c r="B381" s="311" t="s">
        <v>11787</v>
      </c>
      <c r="C381" s="311"/>
      <c r="D381" s="311"/>
      <c r="E381" s="311" t="s">
        <v>173</v>
      </c>
      <c r="F381" s="311">
        <v>2768</v>
      </c>
    </row>
    <row r="382" spans="1:6">
      <c r="A382" s="311"/>
      <c r="B382" s="311" t="s">
        <v>11788</v>
      </c>
      <c r="C382" s="311"/>
      <c r="D382" s="311"/>
      <c r="E382" s="311" t="s">
        <v>173</v>
      </c>
      <c r="F382" s="311">
        <v>209</v>
      </c>
    </row>
    <row r="383" spans="1:6">
      <c r="A383" s="311"/>
      <c r="B383" s="311" t="s">
        <v>11789</v>
      </c>
      <c r="C383" s="311"/>
      <c r="D383" s="311"/>
      <c r="E383" s="311" t="s">
        <v>173</v>
      </c>
      <c r="F383" s="311">
        <v>621</v>
      </c>
    </row>
    <row r="384" spans="1:6">
      <c r="A384" s="311"/>
      <c r="B384" s="311" t="s">
        <v>11790</v>
      </c>
      <c r="C384" s="311"/>
      <c r="D384" s="311"/>
      <c r="E384" s="311" t="s">
        <v>173</v>
      </c>
      <c r="F384" s="311">
        <v>2024</v>
      </c>
    </row>
    <row r="385" spans="1:6">
      <c r="A385" s="311"/>
      <c r="B385" s="311" t="s">
        <v>11791</v>
      </c>
      <c r="C385" s="311"/>
      <c r="D385" s="311"/>
      <c r="E385" s="311" t="s">
        <v>173</v>
      </c>
      <c r="F385" s="311">
        <v>258</v>
      </c>
    </row>
    <row r="386" spans="1:6">
      <c r="A386" s="311"/>
      <c r="B386" s="311" t="s">
        <v>11792</v>
      </c>
      <c r="C386" s="311"/>
      <c r="D386" s="311"/>
      <c r="E386" s="311" t="s">
        <v>173</v>
      </c>
      <c r="F386" s="311">
        <v>747</v>
      </c>
    </row>
    <row r="387" spans="1:6">
      <c r="A387" s="311"/>
      <c r="B387" s="311" t="s">
        <v>11793</v>
      </c>
      <c r="C387" s="311"/>
      <c r="D387" s="311"/>
      <c r="E387" s="311" t="s">
        <v>173</v>
      </c>
      <c r="F387" s="311">
        <v>2354</v>
      </c>
    </row>
    <row r="388" spans="1:6">
      <c r="A388" s="311"/>
      <c r="B388" s="311" t="s">
        <v>11794</v>
      </c>
      <c r="C388" s="311"/>
      <c r="D388" s="311"/>
      <c r="E388" s="311" t="s">
        <v>173</v>
      </c>
      <c r="F388" s="311">
        <v>759</v>
      </c>
    </row>
    <row r="389" spans="1:6">
      <c r="A389" s="311"/>
      <c r="B389" s="311" t="s">
        <v>11795</v>
      </c>
      <c r="C389" s="311"/>
      <c r="D389" s="311"/>
      <c r="E389" s="311" t="s">
        <v>173</v>
      </c>
      <c r="F389" s="311">
        <v>201</v>
      </c>
    </row>
    <row r="390" spans="1:6">
      <c r="A390" s="311"/>
      <c r="B390" s="311" t="s">
        <v>11796</v>
      </c>
      <c r="C390" s="311"/>
      <c r="D390" s="311"/>
      <c r="E390" s="311" t="s">
        <v>173</v>
      </c>
      <c r="F390" s="311">
        <v>286</v>
      </c>
    </row>
    <row r="391" spans="1:6">
      <c r="A391" s="311"/>
      <c r="B391" s="311" t="s">
        <v>11797</v>
      </c>
      <c r="C391" s="311"/>
      <c r="D391" s="311"/>
      <c r="E391" s="311" t="s">
        <v>173</v>
      </c>
      <c r="F391" s="311">
        <v>739</v>
      </c>
    </row>
    <row r="392" spans="1:6">
      <c r="A392" s="311"/>
      <c r="B392" s="311" t="s">
        <v>11798</v>
      </c>
      <c r="C392" s="311"/>
      <c r="D392" s="311"/>
      <c r="E392" s="311" t="s">
        <v>173</v>
      </c>
      <c r="F392" s="311">
        <v>858</v>
      </c>
    </row>
    <row r="393" spans="1:6">
      <c r="A393" s="311"/>
      <c r="B393" s="311" t="s">
        <v>11799</v>
      </c>
      <c r="C393" s="311"/>
      <c r="D393" s="311"/>
      <c r="E393" s="311" t="s">
        <v>173</v>
      </c>
      <c r="F393" s="311">
        <v>249</v>
      </c>
    </row>
    <row r="394" spans="1:6">
      <c r="A394" s="311"/>
      <c r="B394" s="311" t="s">
        <v>11800</v>
      </c>
      <c r="C394" s="311"/>
      <c r="D394" s="311"/>
      <c r="E394" s="311" t="s">
        <v>173</v>
      </c>
      <c r="F394" s="311">
        <v>756</v>
      </c>
    </row>
    <row r="395" spans="1:6">
      <c r="A395" s="311"/>
      <c r="B395" s="311" t="s">
        <v>11801</v>
      </c>
      <c r="C395" s="311"/>
      <c r="D395" s="311"/>
      <c r="E395" s="311" t="s">
        <v>173</v>
      </c>
      <c r="F395" s="311">
        <v>264</v>
      </c>
    </row>
    <row r="396" spans="1:6">
      <c r="A396" s="311"/>
      <c r="B396" s="311" t="s">
        <v>11802</v>
      </c>
      <c r="C396" s="311"/>
      <c r="D396" s="311"/>
      <c r="E396" s="311" t="s">
        <v>173</v>
      </c>
      <c r="F396" s="311">
        <v>2127</v>
      </c>
    </row>
    <row r="397" spans="1:6">
      <c r="A397" s="311"/>
      <c r="B397" s="311" t="s">
        <v>11803</v>
      </c>
      <c r="C397" s="311"/>
      <c r="D397" s="311"/>
      <c r="E397" s="311" t="s">
        <v>173</v>
      </c>
      <c r="F397" s="311">
        <v>278</v>
      </c>
    </row>
    <row r="398" spans="1:6">
      <c r="A398" s="311"/>
      <c r="B398" s="311" t="s">
        <v>11804</v>
      </c>
      <c r="C398" s="311"/>
      <c r="D398" s="311"/>
      <c r="E398" s="311" t="s">
        <v>173</v>
      </c>
      <c r="F398" s="311">
        <v>2216</v>
      </c>
    </row>
    <row r="399" spans="1:6">
      <c r="A399" s="311"/>
      <c r="B399" s="311" t="s">
        <v>11805</v>
      </c>
      <c r="C399" s="311"/>
      <c r="D399" s="311"/>
      <c r="E399" s="311" t="s">
        <v>173</v>
      </c>
      <c r="F399" s="311">
        <v>253</v>
      </c>
    </row>
    <row r="400" spans="1:6">
      <c r="A400" s="311"/>
      <c r="B400" s="311" t="s">
        <v>11806</v>
      </c>
      <c r="C400" s="311"/>
      <c r="D400" s="311"/>
      <c r="E400" s="311" t="s">
        <v>173</v>
      </c>
      <c r="F400" s="311">
        <v>2212</v>
      </c>
    </row>
    <row r="401" spans="1:6">
      <c r="A401" s="311"/>
      <c r="B401" s="311" t="s">
        <v>11807</v>
      </c>
      <c r="C401" s="311"/>
      <c r="D401" s="311"/>
      <c r="E401" s="311" t="s">
        <v>173</v>
      </c>
      <c r="F401" s="311">
        <v>303</v>
      </c>
    </row>
    <row r="402" spans="1:6">
      <c r="A402" s="311"/>
      <c r="B402" s="311" t="s">
        <v>11808</v>
      </c>
      <c r="C402" s="311"/>
      <c r="D402" s="311"/>
      <c r="E402" s="311" t="s">
        <v>173</v>
      </c>
      <c r="F402" s="311">
        <v>2444</v>
      </c>
    </row>
    <row r="403" spans="1:6">
      <c r="A403" s="311"/>
      <c r="B403" s="311" t="s">
        <v>11809</v>
      </c>
      <c r="C403" s="311"/>
      <c r="D403" s="311"/>
      <c r="E403" s="311" t="s">
        <v>173</v>
      </c>
      <c r="F403" s="311">
        <v>661</v>
      </c>
    </row>
    <row r="404" spans="1:6">
      <c r="A404" s="311"/>
      <c r="B404" s="311" t="s">
        <v>11810</v>
      </c>
      <c r="C404" s="311"/>
      <c r="D404" s="311"/>
      <c r="E404" s="311" t="s">
        <v>173</v>
      </c>
      <c r="F404" s="311">
        <v>2203</v>
      </c>
    </row>
    <row r="405" spans="1:6">
      <c r="A405" s="311"/>
      <c r="B405" s="311" t="s">
        <v>11811</v>
      </c>
      <c r="C405" s="311"/>
      <c r="D405" s="311"/>
      <c r="E405" s="311" t="s">
        <v>173</v>
      </c>
      <c r="F405" s="311">
        <v>195.7</v>
      </c>
    </row>
    <row r="406" spans="1:6">
      <c r="A406" s="311"/>
      <c r="B406" s="311" t="s">
        <v>11812</v>
      </c>
      <c r="C406" s="311"/>
      <c r="D406" s="311"/>
      <c r="E406" s="311" t="s">
        <v>173</v>
      </c>
      <c r="F406" s="311">
        <v>507.3</v>
      </c>
    </row>
    <row r="407" spans="1:6">
      <c r="A407" s="311"/>
      <c r="B407" s="311" t="s">
        <v>11813</v>
      </c>
      <c r="C407" s="311"/>
      <c r="D407" s="311"/>
      <c r="E407" s="311" t="s">
        <v>173</v>
      </c>
      <c r="F407" s="311">
        <v>1421.2</v>
      </c>
    </row>
    <row r="408" spans="1:6">
      <c r="A408" s="311"/>
      <c r="B408" s="311" t="s">
        <v>11814</v>
      </c>
      <c r="C408" s="311"/>
      <c r="D408" s="311"/>
      <c r="E408" s="311" t="s">
        <v>173</v>
      </c>
      <c r="F408" s="311">
        <v>407</v>
      </c>
    </row>
    <row r="409" spans="1:6">
      <c r="A409" s="311"/>
      <c r="B409" s="311" t="s">
        <v>11815</v>
      </c>
      <c r="C409" s="311"/>
      <c r="D409" s="311"/>
      <c r="E409" s="311" t="s">
        <v>173</v>
      </c>
      <c r="F409" s="311">
        <v>1324</v>
      </c>
    </row>
    <row r="410" spans="1:6">
      <c r="A410" s="311"/>
      <c r="B410" s="311" t="s">
        <v>11816</v>
      </c>
      <c r="C410" s="311"/>
      <c r="D410" s="311"/>
      <c r="E410" s="311" t="s">
        <v>173</v>
      </c>
      <c r="F410" s="311">
        <v>2367</v>
      </c>
    </row>
    <row r="411" spans="1:6">
      <c r="A411" s="311"/>
      <c r="B411" s="311" t="s">
        <v>11817</v>
      </c>
      <c r="C411" s="311"/>
      <c r="D411" s="311"/>
      <c r="E411" s="311" t="s">
        <v>173</v>
      </c>
      <c r="F411" s="311">
        <v>1063</v>
      </c>
    </row>
    <row r="412" spans="1:6">
      <c r="A412" s="311"/>
      <c r="B412" s="311" t="s">
        <v>11818</v>
      </c>
      <c r="C412" s="311"/>
      <c r="D412" s="311"/>
      <c r="E412" s="311" t="s">
        <v>173</v>
      </c>
      <c r="F412" s="311">
        <v>1079</v>
      </c>
    </row>
    <row r="413" spans="1:6">
      <c r="A413" s="311"/>
      <c r="B413" s="311" t="s">
        <v>11819</v>
      </c>
      <c r="C413" s="311"/>
      <c r="D413" s="311"/>
      <c r="E413" s="311" t="s">
        <v>173</v>
      </c>
      <c r="F413" s="311">
        <v>996</v>
      </c>
    </row>
    <row r="414" spans="1:6">
      <c r="A414" s="311"/>
      <c r="B414" s="311" t="s">
        <v>11820</v>
      </c>
      <c r="C414" s="311"/>
      <c r="D414" s="311"/>
      <c r="E414" s="311" t="s">
        <v>173</v>
      </c>
      <c r="F414" s="311">
        <v>328</v>
      </c>
    </row>
    <row r="415" spans="1:6">
      <c r="A415" s="311"/>
      <c r="B415" s="311" t="s">
        <v>11821</v>
      </c>
      <c r="C415" s="311"/>
      <c r="D415" s="311"/>
      <c r="E415" s="311" t="s">
        <v>173</v>
      </c>
      <c r="F415" s="311">
        <v>813</v>
      </c>
    </row>
    <row r="416" spans="1:6">
      <c r="A416" s="311"/>
      <c r="B416" s="311" t="s">
        <v>11822</v>
      </c>
      <c r="C416" s="311"/>
      <c r="D416" s="311"/>
      <c r="E416" s="311" t="s">
        <v>173</v>
      </c>
      <c r="F416" s="311">
        <v>452</v>
      </c>
    </row>
    <row r="417" spans="1:6">
      <c r="A417" s="311"/>
      <c r="B417" s="311" t="s">
        <v>11823</v>
      </c>
      <c r="C417" s="311"/>
      <c r="D417" s="311"/>
      <c r="E417" s="311" t="s">
        <v>173</v>
      </c>
      <c r="F417" s="311">
        <v>1144</v>
      </c>
    </row>
    <row r="418" spans="1:6">
      <c r="A418" s="311"/>
      <c r="B418" s="311" t="s">
        <v>11824</v>
      </c>
      <c r="C418" s="311"/>
      <c r="D418" s="311"/>
      <c r="E418" s="311" t="s">
        <v>173</v>
      </c>
      <c r="F418" s="311">
        <v>623</v>
      </c>
    </row>
    <row r="419" spans="1:6">
      <c r="A419" s="311"/>
      <c r="B419" s="311" t="s">
        <v>11825</v>
      </c>
      <c r="C419" s="311"/>
      <c r="D419" s="311"/>
      <c r="E419" s="311" t="s">
        <v>173</v>
      </c>
      <c r="F419" s="311">
        <v>1563</v>
      </c>
    </row>
    <row r="420" spans="1:6">
      <c r="A420" s="311"/>
      <c r="B420" s="311" t="s">
        <v>11826</v>
      </c>
      <c r="C420" s="311"/>
      <c r="D420" s="311"/>
      <c r="E420" s="311" t="s">
        <v>173</v>
      </c>
      <c r="F420" s="311">
        <v>547</v>
      </c>
    </row>
    <row r="421" spans="1:6">
      <c r="A421" s="311"/>
      <c r="B421" s="311" t="s">
        <v>11827</v>
      </c>
      <c r="C421" s="311"/>
      <c r="D421" s="311"/>
      <c r="E421" s="311" t="s">
        <v>173</v>
      </c>
      <c r="F421" s="311">
        <v>547</v>
      </c>
    </row>
    <row r="422" spans="1:6">
      <c r="A422" s="311"/>
      <c r="B422" s="311" t="s">
        <v>11828</v>
      </c>
      <c r="C422" s="311"/>
      <c r="D422" s="311"/>
      <c r="E422" s="311" t="s">
        <v>173</v>
      </c>
      <c r="F422" s="311">
        <v>293</v>
      </c>
    </row>
    <row r="423" spans="1:6">
      <c r="A423" s="311"/>
      <c r="B423" s="311" t="s">
        <v>11829</v>
      </c>
      <c r="C423" s="311"/>
      <c r="D423" s="311"/>
      <c r="E423" s="311" t="s">
        <v>173</v>
      </c>
      <c r="F423" s="311">
        <v>293</v>
      </c>
    </row>
    <row r="424" spans="1:6">
      <c r="A424" s="311"/>
      <c r="B424" s="311" t="s">
        <v>11830</v>
      </c>
      <c r="C424" s="311"/>
      <c r="D424" s="311"/>
      <c r="E424" s="311" t="s">
        <v>173</v>
      </c>
      <c r="F424" s="311">
        <v>984</v>
      </c>
    </row>
    <row r="425" spans="1:6">
      <c r="A425" s="311"/>
      <c r="B425" s="311" t="s">
        <v>11831</v>
      </c>
      <c r="C425" s="311"/>
      <c r="D425" s="311"/>
      <c r="E425" s="311" t="s">
        <v>173</v>
      </c>
      <c r="F425" s="311">
        <v>2252</v>
      </c>
    </row>
    <row r="426" spans="1:6">
      <c r="A426" s="311"/>
      <c r="B426" s="311" t="s">
        <v>11832</v>
      </c>
      <c r="C426" s="311"/>
      <c r="D426" s="311"/>
      <c r="E426" s="311" t="s">
        <v>173</v>
      </c>
      <c r="F426" s="311">
        <v>209</v>
      </c>
    </row>
    <row r="427" spans="1:6">
      <c r="A427" s="311"/>
      <c r="B427" s="311" t="s">
        <v>11833</v>
      </c>
      <c r="C427" s="311"/>
      <c r="D427" s="311"/>
      <c r="E427" s="311" t="s">
        <v>173</v>
      </c>
      <c r="F427" s="311">
        <v>132</v>
      </c>
    </row>
    <row r="428" spans="1:6">
      <c r="A428" s="311"/>
      <c r="B428" s="311" t="s">
        <v>11834</v>
      </c>
      <c r="C428" s="311"/>
      <c r="D428" s="311"/>
      <c r="E428" s="311" t="s">
        <v>173</v>
      </c>
      <c r="F428" s="311">
        <v>512</v>
      </c>
    </row>
    <row r="429" spans="1:6">
      <c r="A429" s="311"/>
      <c r="B429" s="311" t="s">
        <v>11835</v>
      </c>
      <c r="C429" s="311"/>
      <c r="D429" s="311"/>
      <c r="E429" s="311" t="s">
        <v>173</v>
      </c>
      <c r="F429" s="311">
        <v>996</v>
      </c>
    </row>
    <row r="430" spans="1:6">
      <c r="A430" s="311"/>
      <c r="B430" s="311" t="s">
        <v>11836</v>
      </c>
      <c r="C430" s="311"/>
      <c r="D430" s="311"/>
      <c r="E430" s="311" t="s">
        <v>173</v>
      </c>
      <c r="F430" s="311">
        <v>312</v>
      </c>
    </row>
    <row r="431" spans="1:6">
      <c r="A431" s="311"/>
      <c r="B431" s="311" t="s">
        <v>11837</v>
      </c>
      <c r="C431" s="311"/>
      <c r="D431" s="311"/>
      <c r="E431" s="311" t="s">
        <v>173</v>
      </c>
      <c r="F431" s="311">
        <v>597</v>
      </c>
    </row>
    <row r="432" spans="1:6">
      <c r="A432" s="311"/>
      <c r="B432" s="311" t="s">
        <v>11838</v>
      </c>
      <c r="C432" s="311"/>
      <c r="D432" s="311"/>
      <c r="E432" s="311" t="s">
        <v>173</v>
      </c>
      <c r="F432" s="311">
        <v>103</v>
      </c>
    </row>
    <row r="433" spans="1:6">
      <c r="A433" s="311"/>
      <c r="B433" s="311" t="s">
        <v>11839</v>
      </c>
      <c r="C433" s="311"/>
      <c r="D433" s="311"/>
      <c r="E433" s="311" t="s">
        <v>173</v>
      </c>
      <c r="F433" s="311">
        <v>189</v>
      </c>
    </row>
    <row r="434" spans="1:6">
      <c r="A434" s="311"/>
      <c r="B434" s="311" t="s">
        <v>11840</v>
      </c>
      <c r="C434" s="311"/>
      <c r="D434" s="311"/>
      <c r="E434" s="311" t="s">
        <v>173</v>
      </c>
      <c r="F434" s="311">
        <v>373</v>
      </c>
    </row>
    <row r="435" spans="1:6">
      <c r="A435" s="311"/>
      <c r="B435" s="311" t="s">
        <v>11841</v>
      </c>
      <c r="C435" s="311"/>
      <c r="D435" s="311"/>
      <c r="E435" s="311" t="s">
        <v>173</v>
      </c>
      <c r="F435" s="311">
        <v>798</v>
      </c>
    </row>
    <row r="436" spans="1:6">
      <c r="A436" s="311"/>
      <c r="B436" s="311" t="s">
        <v>11842</v>
      </c>
      <c r="C436" s="311"/>
      <c r="D436" s="311"/>
      <c r="E436" s="311" t="s">
        <v>173</v>
      </c>
      <c r="F436" s="311">
        <v>243</v>
      </c>
    </row>
    <row r="437" spans="1:6">
      <c r="A437" s="311"/>
      <c r="B437" s="311" t="s">
        <v>11843</v>
      </c>
      <c r="C437" s="311"/>
      <c r="D437" s="311"/>
      <c r="E437" s="311" t="s">
        <v>173</v>
      </c>
      <c r="F437" s="311">
        <v>763</v>
      </c>
    </row>
    <row r="438" spans="1:6">
      <c r="A438" s="311"/>
      <c r="B438" s="311" t="s">
        <v>11844</v>
      </c>
      <c r="C438" s="311"/>
      <c r="D438" s="311"/>
      <c r="E438" s="311" t="s">
        <v>173</v>
      </c>
      <c r="F438" s="311">
        <v>273</v>
      </c>
    </row>
    <row r="439" spans="1:6">
      <c r="A439" s="311"/>
      <c r="B439" s="311" t="s">
        <v>11845</v>
      </c>
      <c r="C439" s="311"/>
      <c r="D439" s="311"/>
      <c r="E439" s="311" t="s">
        <v>173</v>
      </c>
      <c r="F439" s="311">
        <v>537</v>
      </c>
    </row>
    <row r="440" spans="1:6">
      <c r="A440" s="311"/>
      <c r="B440" s="311" t="s">
        <v>11846</v>
      </c>
      <c r="C440" s="311"/>
      <c r="D440" s="311"/>
      <c r="E440" s="311" t="s">
        <v>173</v>
      </c>
      <c r="F440" s="311">
        <v>499</v>
      </c>
    </row>
    <row r="441" spans="1:6">
      <c r="A441" s="311"/>
      <c r="B441" s="311" t="s">
        <v>11847</v>
      </c>
      <c r="C441" s="311"/>
      <c r="D441" s="311"/>
      <c r="E441" s="311" t="s">
        <v>173</v>
      </c>
      <c r="F441" s="311">
        <v>1538</v>
      </c>
    </row>
    <row r="442" spans="1:6">
      <c r="A442" s="311"/>
      <c r="B442" s="311" t="s">
        <v>11848</v>
      </c>
      <c r="C442" s="311"/>
      <c r="D442" s="311"/>
      <c r="E442" s="311" t="s">
        <v>173</v>
      </c>
      <c r="F442" s="311">
        <v>1664</v>
      </c>
    </row>
    <row r="443" spans="1:6">
      <c r="A443" s="311"/>
      <c r="B443" s="311" t="s">
        <v>11849</v>
      </c>
      <c r="C443" s="311"/>
      <c r="D443" s="311"/>
      <c r="E443" s="311" t="s">
        <v>173</v>
      </c>
      <c r="F443" s="311">
        <v>494</v>
      </c>
    </row>
    <row r="444" spans="1:6">
      <c r="A444" s="311"/>
      <c r="B444" s="311" t="s">
        <v>11850</v>
      </c>
      <c r="C444" s="311"/>
      <c r="D444" s="311"/>
      <c r="E444" s="311" t="s">
        <v>173</v>
      </c>
      <c r="F444" s="311">
        <v>341</v>
      </c>
    </row>
    <row r="445" spans="1:6">
      <c r="A445" s="311"/>
      <c r="B445" s="311" t="s">
        <v>11851</v>
      </c>
      <c r="C445" s="311"/>
      <c r="D445" s="311"/>
      <c r="E445" s="311" t="s">
        <v>173</v>
      </c>
      <c r="F445" s="311">
        <v>873</v>
      </c>
    </row>
    <row r="446" spans="1:6">
      <c r="A446" s="311"/>
      <c r="B446" s="311" t="s">
        <v>11852</v>
      </c>
      <c r="C446" s="311"/>
      <c r="D446" s="311"/>
      <c r="E446" s="311" t="s">
        <v>173</v>
      </c>
      <c r="F446" s="311">
        <v>867</v>
      </c>
    </row>
    <row r="447" spans="1:6">
      <c r="A447" s="311"/>
      <c r="B447" s="311" t="s">
        <v>11853</v>
      </c>
      <c r="C447" s="311"/>
      <c r="D447" s="311"/>
      <c r="E447" s="311" t="s">
        <v>173</v>
      </c>
      <c r="F447" s="311">
        <v>2746</v>
      </c>
    </row>
    <row r="448" spans="1:6">
      <c r="A448" s="311"/>
      <c r="B448" s="311" t="s">
        <v>11854</v>
      </c>
      <c r="C448" s="311"/>
      <c r="D448" s="311"/>
      <c r="E448" s="311" t="s">
        <v>173</v>
      </c>
      <c r="F448" s="311">
        <v>1212</v>
      </c>
    </row>
    <row r="449" spans="1:6">
      <c r="A449" s="311"/>
      <c r="B449" s="311" t="s">
        <v>11855</v>
      </c>
      <c r="C449" s="311"/>
      <c r="D449" s="311"/>
      <c r="E449" s="311" t="s">
        <v>173</v>
      </c>
      <c r="F449" s="311">
        <v>358</v>
      </c>
    </row>
    <row r="450" spans="1:6">
      <c r="A450" s="311"/>
      <c r="B450" s="311" t="s">
        <v>11856</v>
      </c>
      <c r="C450" s="311"/>
      <c r="D450" s="311"/>
      <c r="E450" s="311" t="s">
        <v>173</v>
      </c>
      <c r="F450" s="311">
        <v>694</v>
      </c>
    </row>
    <row r="451" spans="1:6">
      <c r="A451" s="311"/>
      <c r="B451" s="311" t="s">
        <v>11857</v>
      </c>
      <c r="C451" s="311"/>
      <c r="D451" s="311"/>
      <c r="E451" s="311" t="s">
        <v>173</v>
      </c>
      <c r="F451" s="311">
        <v>371</v>
      </c>
    </row>
    <row r="452" spans="1:6">
      <c r="A452" s="311"/>
      <c r="B452" s="311" t="s">
        <v>11858</v>
      </c>
      <c r="C452" s="311"/>
      <c r="D452" s="311"/>
      <c r="E452" s="311" t="s">
        <v>173</v>
      </c>
      <c r="F452" s="311">
        <v>186</v>
      </c>
    </row>
    <row r="453" spans="1:6">
      <c r="A453" s="311"/>
      <c r="B453" s="311" t="s">
        <v>11859</v>
      </c>
      <c r="C453" s="311"/>
      <c r="D453" s="311"/>
      <c r="E453" s="311" t="s">
        <v>173</v>
      </c>
      <c r="F453" s="311">
        <v>834</v>
      </c>
    </row>
    <row r="454" spans="1:6">
      <c r="A454" s="311"/>
      <c r="B454" s="311" t="s">
        <v>11860</v>
      </c>
      <c r="C454" s="311"/>
      <c r="D454" s="311"/>
      <c r="E454" s="311" t="s">
        <v>173</v>
      </c>
      <c r="F454" s="311">
        <v>276</v>
      </c>
    </row>
    <row r="455" spans="1:6">
      <c r="A455" s="311"/>
      <c r="B455" s="311" t="s">
        <v>11861</v>
      </c>
      <c r="C455" s="311"/>
      <c r="D455" s="311"/>
      <c r="E455" s="311" t="s">
        <v>173</v>
      </c>
      <c r="F455" s="311">
        <v>444</v>
      </c>
    </row>
    <row r="456" spans="1:6">
      <c r="A456" s="311"/>
      <c r="B456" s="311" t="s">
        <v>11862</v>
      </c>
      <c r="C456" s="311"/>
      <c r="D456" s="311"/>
      <c r="E456" s="311" t="s">
        <v>173</v>
      </c>
      <c r="F456" s="311">
        <v>412</v>
      </c>
    </row>
    <row r="457" spans="1:6">
      <c r="A457" s="311"/>
      <c r="B457" s="311" t="s">
        <v>11863</v>
      </c>
      <c r="C457" s="311"/>
      <c r="D457" s="311"/>
      <c r="E457" s="311" t="s">
        <v>173</v>
      </c>
      <c r="F457" s="311">
        <v>392</v>
      </c>
    </row>
    <row r="458" spans="1:6">
      <c r="A458" s="311"/>
      <c r="B458" s="311" t="s">
        <v>11864</v>
      </c>
      <c r="C458" s="311"/>
      <c r="D458" s="311"/>
      <c r="E458" s="311" t="s">
        <v>173</v>
      </c>
      <c r="F458" s="311">
        <v>392</v>
      </c>
    </row>
    <row r="459" spans="1:6">
      <c r="A459" s="311"/>
      <c r="B459" s="311" t="s">
        <v>11865</v>
      </c>
      <c r="C459" s="311"/>
      <c r="D459" s="311"/>
      <c r="E459" s="311" t="s">
        <v>173</v>
      </c>
      <c r="F459" s="311">
        <v>203</v>
      </c>
    </row>
    <row r="460" spans="1:6">
      <c r="A460" s="311"/>
      <c r="B460" s="311" t="s">
        <v>11866</v>
      </c>
      <c r="C460" s="311"/>
      <c r="D460" s="311"/>
      <c r="E460" s="311" t="s">
        <v>173</v>
      </c>
      <c r="F460" s="311">
        <v>586</v>
      </c>
    </row>
    <row r="461" spans="1:6">
      <c r="A461" s="311"/>
      <c r="B461" s="311" t="s">
        <v>11867</v>
      </c>
      <c r="C461" s="311"/>
      <c r="D461" s="311"/>
      <c r="E461" s="311" t="s">
        <v>173</v>
      </c>
      <c r="F461" s="311">
        <v>432</v>
      </c>
    </row>
    <row r="462" spans="1:6">
      <c r="A462" s="311"/>
      <c r="B462" s="311" t="s">
        <v>11868</v>
      </c>
      <c r="C462" s="311"/>
      <c r="D462" s="311"/>
      <c r="E462" s="311" t="s">
        <v>173</v>
      </c>
      <c r="F462" s="311">
        <v>379</v>
      </c>
    </row>
    <row r="463" spans="1:6">
      <c r="A463" s="311"/>
      <c r="B463" s="311" t="s">
        <v>11869</v>
      </c>
      <c r="C463" s="311"/>
      <c r="D463" s="311"/>
      <c r="E463" s="311" t="s">
        <v>173</v>
      </c>
      <c r="F463" s="311">
        <v>437</v>
      </c>
    </row>
    <row r="464" spans="1:6">
      <c r="A464" s="311"/>
      <c r="B464" s="311" t="s">
        <v>11870</v>
      </c>
      <c r="C464" s="311"/>
      <c r="D464" s="311"/>
      <c r="E464" s="311" t="s">
        <v>11572</v>
      </c>
      <c r="F464" s="311">
        <v>1642</v>
      </c>
    </row>
    <row r="465" spans="1:6">
      <c r="A465" s="311"/>
      <c r="B465" s="311" t="s">
        <v>11871</v>
      </c>
      <c r="C465" s="311"/>
      <c r="D465" s="311"/>
      <c r="E465" s="311" t="s">
        <v>173</v>
      </c>
      <c r="F465" s="311">
        <v>238</v>
      </c>
    </row>
    <row r="466" spans="1:6">
      <c r="A466" s="311"/>
      <c r="B466" s="311" t="s">
        <v>11872</v>
      </c>
      <c r="C466" s="311"/>
      <c r="D466" s="311"/>
      <c r="E466" s="311" t="s">
        <v>173</v>
      </c>
      <c r="F466" s="311">
        <v>422</v>
      </c>
    </row>
    <row r="467" spans="1:6">
      <c r="A467" s="311"/>
      <c r="B467" s="311" t="s">
        <v>11873</v>
      </c>
      <c r="C467" s="311"/>
      <c r="D467" s="311"/>
      <c r="E467" s="311" t="s">
        <v>11408</v>
      </c>
      <c r="F467" s="311">
        <v>197</v>
      </c>
    </row>
    <row r="468" spans="1:6">
      <c r="A468" s="311"/>
      <c r="B468" s="311" t="s">
        <v>11874</v>
      </c>
      <c r="C468" s="311"/>
      <c r="D468" s="311"/>
      <c r="E468" s="311" t="s">
        <v>11408</v>
      </c>
      <c r="F468" s="311">
        <v>2193</v>
      </c>
    </row>
    <row r="469" spans="1:6">
      <c r="A469" s="311"/>
      <c r="B469" s="311" t="s">
        <v>11875</v>
      </c>
      <c r="C469" s="311"/>
      <c r="D469" s="311"/>
      <c r="E469" s="311" t="s">
        <v>173</v>
      </c>
      <c r="F469" s="311">
        <v>884</v>
      </c>
    </row>
    <row r="470" spans="1:6">
      <c r="A470" s="311"/>
      <c r="B470" s="311" t="s">
        <v>11876</v>
      </c>
      <c r="C470" s="311"/>
      <c r="D470" s="311"/>
      <c r="E470" s="311" t="s">
        <v>173</v>
      </c>
      <c r="F470" s="311">
        <v>1899</v>
      </c>
    </row>
    <row r="471" spans="1:6">
      <c r="A471" s="311"/>
      <c r="B471" s="311" t="s">
        <v>11877</v>
      </c>
      <c r="C471" s="311"/>
      <c r="D471" s="311"/>
      <c r="E471" s="311" t="s">
        <v>173</v>
      </c>
      <c r="F471" s="311">
        <v>4603</v>
      </c>
    </row>
    <row r="472" spans="1:6">
      <c r="A472" s="311"/>
      <c r="B472" s="311" t="s">
        <v>11878</v>
      </c>
      <c r="C472" s="311"/>
      <c r="D472" s="311"/>
      <c r="E472" s="311" t="s">
        <v>173</v>
      </c>
      <c r="F472" s="311">
        <v>4750</v>
      </c>
    </row>
    <row r="473" spans="1:6">
      <c r="A473" s="311"/>
      <c r="B473" s="311" t="s">
        <v>11879</v>
      </c>
      <c r="C473" s="311"/>
      <c r="D473" s="311"/>
      <c r="E473" s="311" t="s">
        <v>173</v>
      </c>
      <c r="F473" s="311">
        <v>3586</v>
      </c>
    </row>
    <row r="474" spans="1:6">
      <c r="A474" s="311"/>
      <c r="B474" s="311" t="s">
        <v>11880</v>
      </c>
      <c r="C474" s="311"/>
      <c r="D474" s="311"/>
      <c r="E474" s="311" t="s">
        <v>173</v>
      </c>
      <c r="F474" s="311">
        <v>162</v>
      </c>
    </row>
    <row r="475" spans="1:6">
      <c r="A475" s="311"/>
      <c r="B475" s="311" t="s">
        <v>11881</v>
      </c>
      <c r="C475" s="311"/>
      <c r="D475" s="311"/>
      <c r="E475" s="311" t="s">
        <v>173</v>
      </c>
      <c r="F475" s="311">
        <v>162</v>
      </c>
    </row>
    <row r="476" spans="1:6">
      <c r="A476" s="311"/>
      <c r="B476" s="311" t="s">
        <v>11882</v>
      </c>
      <c r="C476" s="311"/>
      <c r="D476" s="311"/>
      <c r="E476" s="311" t="s">
        <v>173</v>
      </c>
      <c r="F476" s="311">
        <v>162</v>
      </c>
    </row>
    <row r="477" spans="1:6">
      <c r="A477" s="311"/>
      <c r="B477" s="311" t="s">
        <v>11883</v>
      </c>
      <c r="C477" s="311"/>
      <c r="D477" s="311"/>
      <c r="E477" s="311" t="s">
        <v>173</v>
      </c>
      <c r="F477" s="311">
        <v>162</v>
      </c>
    </row>
    <row r="478" spans="1:6">
      <c r="A478" s="311"/>
      <c r="B478" s="311" t="s">
        <v>11884</v>
      </c>
      <c r="C478" s="311"/>
      <c r="D478" s="311"/>
      <c r="E478" s="311" t="s">
        <v>173</v>
      </c>
      <c r="F478" s="311">
        <v>162</v>
      </c>
    </row>
    <row r="479" spans="1:6">
      <c r="A479" s="311"/>
      <c r="B479" s="311" t="s">
        <v>11885</v>
      </c>
      <c r="C479" s="311"/>
      <c r="D479" s="311"/>
      <c r="E479" s="311" t="s">
        <v>173</v>
      </c>
      <c r="F479" s="311">
        <v>162</v>
      </c>
    </row>
    <row r="480" spans="1:6">
      <c r="A480" s="311"/>
      <c r="B480" s="311" t="s">
        <v>11886</v>
      </c>
      <c r="C480" s="311"/>
      <c r="D480" s="311"/>
      <c r="E480" s="311" t="s">
        <v>173</v>
      </c>
      <c r="F480" s="311">
        <v>162</v>
      </c>
    </row>
    <row r="481" spans="1:6">
      <c r="A481" s="311"/>
      <c r="B481" s="311" t="s">
        <v>11887</v>
      </c>
      <c r="C481" s="311"/>
      <c r="D481" s="311"/>
      <c r="E481" s="311" t="s">
        <v>173</v>
      </c>
      <c r="F481" s="311">
        <v>162</v>
      </c>
    </row>
    <row r="482" spans="1:6">
      <c r="A482" s="311"/>
      <c r="B482" s="311" t="s">
        <v>11888</v>
      </c>
      <c r="C482" s="311"/>
      <c r="D482" s="311"/>
      <c r="E482" s="311" t="s">
        <v>173</v>
      </c>
      <c r="F482" s="311">
        <v>162</v>
      </c>
    </row>
    <row r="483" spans="1:6">
      <c r="A483" s="311"/>
      <c r="B483" s="311" t="s">
        <v>11889</v>
      </c>
      <c r="C483" s="311"/>
      <c r="D483" s="311"/>
      <c r="E483" s="311" t="s">
        <v>173</v>
      </c>
      <c r="F483" s="311">
        <v>162</v>
      </c>
    </row>
    <row r="484" spans="1:6">
      <c r="A484" s="311"/>
      <c r="B484" s="311" t="s">
        <v>11890</v>
      </c>
      <c r="C484" s="311"/>
      <c r="D484" s="311"/>
      <c r="E484" s="311" t="s">
        <v>173</v>
      </c>
      <c r="F484" s="311">
        <v>37</v>
      </c>
    </row>
    <row r="485" spans="1:6">
      <c r="A485" s="311"/>
      <c r="B485" s="311" t="s">
        <v>11891</v>
      </c>
      <c r="C485" s="311"/>
      <c r="D485" s="311"/>
      <c r="E485" s="311" t="s">
        <v>173</v>
      </c>
      <c r="F485" s="311">
        <v>38</v>
      </c>
    </row>
    <row r="486" spans="1:6">
      <c r="A486" s="311"/>
      <c r="B486" s="311" t="s">
        <v>11892</v>
      </c>
      <c r="C486" s="311"/>
      <c r="D486" s="311"/>
      <c r="E486" s="311" t="s">
        <v>173</v>
      </c>
      <c r="F486" s="311">
        <v>38</v>
      </c>
    </row>
    <row r="487" spans="1:6">
      <c r="A487" s="311"/>
      <c r="B487" s="311" t="s">
        <v>11893</v>
      </c>
      <c r="C487" s="311"/>
      <c r="D487" s="311"/>
      <c r="E487" s="311" t="s">
        <v>173</v>
      </c>
      <c r="F487" s="311">
        <v>38</v>
      </c>
    </row>
    <row r="488" spans="1:6">
      <c r="A488" s="311"/>
      <c r="B488" s="311" t="s">
        <v>11894</v>
      </c>
      <c r="C488" s="311"/>
      <c r="D488" s="311"/>
      <c r="E488" s="311" t="s">
        <v>173</v>
      </c>
      <c r="F488" s="311">
        <v>38</v>
      </c>
    </row>
    <row r="489" spans="1:6">
      <c r="A489" s="311"/>
      <c r="B489" s="311" t="s">
        <v>11895</v>
      </c>
      <c r="C489" s="311"/>
      <c r="D489" s="311"/>
      <c r="E489" s="311" t="s">
        <v>173</v>
      </c>
      <c r="F489" s="311">
        <v>37</v>
      </c>
    </row>
    <row r="490" spans="1:6">
      <c r="A490" s="311"/>
      <c r="B490" s="311" t="s">
        <v>11896</v>
      </c>
      <c r="C490" s="311"/>
      <c r="D490" s="311"/>
      <c r="E490" s="311" t="s">
        <v>173</v>
      </c>
      <c r="F490" s="311">
        <v>37</v>
      </c>
    </row>
    <row r="491" spans="1:6">
      <c r="A491" s="311"/>
      <c r="B491" s="311" t="s">
        <v>11897</v>
      </c>
      <c r="C491" s="311"/>
      <c r="D491" s="311"/>
      <c r="E491" s="311" t="s">
        <v>173</v>
      </c>
      <c r="F491" s="311">
        <v>37</v>
      </c>
    </row>
    <row r="492" spans="1:6">
      <c r="A492" s="311"/>
      <c r="B492" s="311" t="s">
        <v>11898</v>
      </c>
      <c r="C492" s="311"/>
      <c r="D492" s="311"/>
      <c r="E492" s="311" t="s">
        <v>173</v>
      </c>
      <c r="F492" s="311">
        <v>38</v>
      </c>
    </row>
    <row r="493" spans="1:6">
      <c r="A493" s="311"/>
      <c r="B493" s="311" t="s">
        <v>11899</v>
      </c>
      <c r="C493" s="311"/>
      <c r="D493" s="311"/>
      <c r="E493" s="311" t="s">
        <v>173</v>
      </c>
      <c r="F493" s="311">
        <v>37</v>
      </c>
    </row>
    <row r="494" spans="1:6">
      <c r="A494" s="311"/>
      <c r="B494" s="311" t="s">
        <v>11900</v>
      </c>
      <c r="C494" s="311"/>
      <c r="D494" s="311"/>
      <c r="E494" s="311" t="s">
        <v>173</v>
      </c>
      <c r="F494" s="311">
        <v>38</v>
      </c>
    </row>
    <row r="495" spans="1:6">
      <c r="A495" s="311"/>
      <c r="B495" s="311" t="s">
        <v>11901</v>
      </c>
      <c r="C495" s="311"/>
      <c r="D495" s="311"/>
      <c r="E495" s="311" t="s">
        <v>173</v>
      </c>
      <c r="F495" s="311">
        <v>37</v>
      </c>
    </row>
    <row r="496" spans="1:6">
      <c r="A496" s="311"/>
      <c r="B496" s="311" t="s">
        <v>11902</v>
      </c>
      <c r="C496" s="311"/>
      <c r="D496" s="311"/>
      <c r="E496" s="311" t="s">
        <v>173</v>
      </c>
      <c r="F496" s="311">
        <v>38</v>
      </c>
    </row>
    <row r="497" spans="1:6">
      <c r="A497" s="311"/>
      <c r="B497" s="311" t="s">
        <v>11903</v>
      </c>
      <c r="C497" s="311"/>
      <c r="D497" s="311"/>
      <c r="E497" s="311" t="s">
        <v>173</v>
      </c>
      <c r="F497" s="311">
        <v>38</v>
      </c>
    </row>
    <row r="498" spans="1:6">
      <c r="A498" s="311"/>
      <c r="B498" s="311" t="s">
        <v>11904</v>
      </c>
      <c r="C498" s="311"/>
      <c r="D498" s="311"/>
      <c r="E498" s="311" t="s">
        <v>173</v>
      </c>
      <c r="F498" s="311">
        <v>37</v>
      </c>
    </row>
    <row r="499" spans="1:6">
      <c r="A499" s="311"/>
      <c r="B499" s="311" t="s">
        <v>11905</v>
      </c>
      <c r="C499" s="311"/>
      <c r="D499" s="311"/>
      <c r="E499" s="311" t="s">
        <v>173</v>
      </c>
      <c r="F499" s="311">
        <v>38</v>
      </c>
    </row>
    <row r="500" spans="1:6">
      <c r="A500" s="311"/>
      <c r="B500" s="311" t="s">
        <v>11906</v>
      </c>
      <c r="C500" s="311"/>
      <c r="D500" s="311"/>
      <c r="E500" s="311" t="s">
        <v>173</v>
      </c>
      <c r="F500" s="311">
        <v>38</v>
      </c>
    </row>
    <row r="501" spans="1:6">
      <c r="A501" s="311"/>
      <c r="B501" s="311" t="s">
        <v>11907</v>
      </c>
      <c r="C501" s="311"/>
      <c r="D501" s="311"/>
      <c r="E501" s="311" t="s">
        <v>173</v>
      </c>
      <c r="F501" s="311">
        <v>37</v>
      </c>
    </row>
    <row r="502" spans="1:6">
      <c r="A502" s="311"/>
      <c r="B502" s="311" t="s">
        <v>11908</v>
      </c>
      <c r="C502" s="311"/>
      <c r="D502" s="311"/>
      <c r="E502" s="311" t="s">
        <v>173</v>
      </c>
      <c r="F502" s="311">
        <v>1374</v>
      </c>
    </row>
    <row r="503" spans="1:6">
      <c r="A503" s="311"/>
      <c r="B503" s="311" t="s">
        <v>11909</v>
      </c>
      <c r="C503" s="311"/>
      <c r="D503" s="311"/>
      <c r="E503" s="311" t="s">
        <v>173</v>
      </c>
      <c r="F503" s="311">
        <v>1899</v>
      </c>
    </row>
    <row r="504" spans="1:6">
      <c r="A504" s="311"/>
      <c r="B504" s="311" t="s">
        <v>11910</v>
      </c>
      <c r="C504" s="311"/>
      <c r="D504" s="311"/>
      <c r="E504" s="311" t="s">
        <v>173</v>
      </c>
      <c r="F504" s="311">
        <v>2279</v>
      </c>
    </row>
    <row r="505" spans="1:6">
      <c r="A505" s="311"/>
      <c r="B505" s="311" t="s">
        <v>11911</v>
      </c>
      <c r="C505" s="311"/>
      <c r="D505" s="311"/>
      <c r="E505" s="311" t="s">
        <v>173</v>
      </c>
      <c r="F505" s="311">
        <v>854</v>
      </c>
    </row>
    <row r="506" spans="1:6">
      <c r="A506" s="311"/>
      <c r="B506" s="311" t="s">
        <v>11912</v>
      </c>
      <c r="C506" s="311"/>
      <c r="D506" s="311"/>
      <c r="E506" s="311" t="s">
        <v>173</v>
      </c>
      <c r="F506" s="311">
        <v>212</v>
      </c>
    </row>
    <row r="507" spans="1:6">
      <c r="A507" s="311"/>
      <c r="B507" s="311" t="s">
        <v>11913</v>
      </c>
      <c r="C507" s="311"/>
      <c r="D507" s="311"/>
      <c r="E507" s="311" t="s">
        <v>173</v>
      </c>
      <c r="F507" s="311">
        <v>634</v>
      </c>
    </row>
    <row r="508" spans="1:6">
      <c r="A508" s="311"/>
      <c r="B508" s="311" t="s">
        <v>11914</v>
      </c>
      <c r="C508" s="311"/>
      <c r="D508" s="311"/>
      <c r="E508" s="311" t="s">
        <v>173</v>
      </c>
      <c r="F508" s="311">
        <v>274</v>
      </c>
    </row>
    <row r="509" spans="1:6">
      <c r="A509" s="311"/>
      <c r="B509" s="311" t="s">
        <v>11915</v>
      </c>
      <c r="C509" s="311"/>
      <c r="D509" s="311"/>
      <c r="E509" s="311" t="s">
        <v>173</v>
      </c>
      <c r="F509" s="311">
        <v>844</v>
      </c>
    </row>
    <row r="510" spans="1:6">
      <c r="A510" s="311"/>
      <c r="B510" s="311" t="s">
        <v>11916</v>
      </c>
      <c r="C510" s="311"/>
      <c r="D510" s="311"/>
      <c r="E510" s="311" t="s">
        <v>173</v>
      </c>
      <c r="F510" s="311">
        <v>1091</v>
      </c>
    </row>
    <row r="511" spans="1:6">
      <c r="A511" s="311"/>
      <c r="B511" s="311" t="s">
        <v>11917</v>
      </c>
      <c r="C511" s="311"/>
      <c r="D511" s="311"/>
      <c r="E511" s="311" t="s">
        <v>173</v>
      </c>
      <c r="F511" s="311">
        <v>473</v>
      </c>
    </row>
    <row r="512" spans="1:6">
      <c r="A512" s="311"/>
      <c r="B512" s="311" t="s">
        <v>11918</v>
      </c>
      <c r="C512" s="311"/>
      <c r="D512" s="311"/>
      <c r="E512" s="311" t="s">
        <v>173</v>
      </c>
      <c r="F512" s="311">
        <v>837</v>
      </c>
    </row>
    <row r="513" spans="1:6">
      <c r="A513" s="311"/>
      <c r="B513" s="311" t="s">
        <v>11919</v>
      </c>
      <c r="C513" s="311"/>
      <c r="D513" s="311"/>
      <c r="E513" s="311" t="s">
        <v>173</v>
      </c>
      <c r="F513" s="311">
        <v>1521</v>
      </c>
    </row>
    <row r="514" spans="1:6">
      <c r="A514" s="311"/>
      <c r="B514" s="311" t="s">
        <v>11920</v>
      </c>
      <c r="C514" s="311"/>
      <c r="D514" s="311"/>
      <c r="E514" s="311" t="s">
        <v>173</v>
      </c>
      <c r="F514" s="311">
        <v>873</v>
      </c>
    </row>
    <row r="515" spans="1:6">
      <c r="A515" s="311"/>
      <c r="B515" s="311" t="s">
        <v>11921</v>
      </c>
      <c r="C515" s="311"/>
      <c r="D515" s="311"/>
      <c r="E515" s="311" t="s">
        <v>173</v>
      </c>
      <c r="F515" s="311">
        <v>209</v>
      </c>
    </row>
    <row r="516" spans="1:6">
      <c r="A516" s="311"/>
      <c r="B516" s="311" t="s">
        <v>11922</v>
      </c>
      <c r="C516" s="311"/>
      <c r="D516" s="311"/>
      <c r="E516" s="311" t="s">
        <v>173</v>
      </c>
      <c r="F516" s="311">
        <v>151</v>
      </c>
    </row>
    <row r="517" spans="1:6">
      <c r="A517" s="311"/>
      <c r="B517" s="311" t="s">
        <v>11923</v>
      </c>
      <c r="C517" s="311"/>
      <c r="D517" s="311"/>
      <c r="E517" s="311" t="s">
        <v>173</v>
      </c>
      <c r="F517" s="311">
        <v>628</v>
      </c>
    </row>
    <row r="518" spans="1:6">
      <c r="A518" s="311"/>
      <c r="B518" s="311" t="s">
        <v>11924</v>
      </c>
      <c r="C518" s="311"/>
      <c r="D518" s="311"/>
      <c r="E518" s="311" t="s">
        <v>173</v>
      </c>
      <c r="F518" s="311">
        <v>1127</v>
      </c>
    </row>
    <row r="519" spans="1:6">
      <c r="A519" s="311"/>
      <c r="B519" s="311" t="s">
        <v>11925</v>
      </c>
      <c r="C519" s="311"/>
      <c r="D519" s="311"/>
      <c r="E519" s="311" t="s">
        <v>173</v>
      </c>
      <c r="F519" s="311">
        <v>489</v>
      </c>
    </row>
    <row r="520" spans="1:6">
      <c r="A520" s="311"/>
      <c r="B520" s="311" t="s">
        <v>11926</v>
      </c>
      <c r="C520" s="311"/>
      <c r="D520" s="311"/>
      <c r="E520" s="311" t="s">
        <v>173</v>
      </c>
      <c r="F520" s="311">
        <v>864</v>
      </c>
    </row>
    <row r="521" spans="1:6">
      <c r="A521" s="311"/>
      <c r="B521" s="311" t="s">
        <v>11927</v>
      </c>
      <c r="C521" s="311"/>
      <c r="D521" s="311"/>
      <c r="E521" s="311" t="s">
        <v>173</v>
      </c>
      <c r="F521" s="311">
        <v>117</v>
      </c>
    </row>
    <row r="522" spans="1:6">
      <c r="A522" s="311"/>
      <c r="B522" s="311" t="s">
        <v>11928</v>
      </c>
      <c r="C522" s="311"/>
      <c r="D522" s="311"/>
      <c r="E522" s="311" t="s">
        <v>173</v>
      </c>
      <c r="F522" s="311">
        <v>164</v>
      </c>
    </row>
    <row r="523" spans="1:6">
      <c r="A523" s="311"/>
      <c r="B523" s="311" t="s">
        <v>11929</v>
      </c>
      <c r="C523" s="311"/>
      <c r="D523" s="311"/>
      <c r="E523" s="311" t="s">
        <v>173</v>
      </c>
      <c r="F523" s="311">
        <v>699</v>
      </c>
    </row>
    <row r="524" spans="1:6">
      <c r="A524" s="311"/>
      <c r="B524" s="311" t="s">
        <v>11930</v>
      </c>
      <c r="C524" s="311"/>
      <c r="D524" s="311"/>
      <c r="E524" s="311" t="s">
        <v>173</v>
      </c>
      <c r="F524" s="311">
        <v>1264</v>
      </c>
    </row>
    <row r="525" spans="1:6">
      <c r="A525" s="311"/>
      <c r="B525" s="311" t="s">
        <v>11931</v>
      </c>
      <c r="C525" s="311"/>
      <c r="D525" s="311"/>
      <c r="E525" s="311" t="s">
        <v>173</v>
      </c>
      <c r="F525" s="311">
        <v>276</v>
      </c>
    </row>
    <row r="526" spans="1:6">
      <c r="A526" s="311"/>
      <c r="B526" s="311" t="s">
        <v>11932</v>
      </c>
      <c r="C526" s="311"/>
      <c r="D526" s="311"/>
      <c r="E526" s="311" t="s">
        <v>173</v>
      </c>
      <c r="F526" s="311">
        <v>1158</v>
      </c>
    </row>
    <row r="527" spans="1:6">
      <c r="A527" s="311"/>
      <c r="B527" s="311" t="s">
        <v>11933</v>
      </c>
      <c r="C527" s="311"/>
      <c r="D527" s="311"/>
      <c r="E527" s="311" t="s">
        <v>173</v>
      </c>
      <c r="F527" s="311">
        <v>2032</v>
      </c>
    </row>
    <row r="528" spans="1:6">
      <c r="A528" s="311"/>
      <c r="B528" s="311" t="s">
        <v>11934</v>
      </c>
      <c r="C528" s="311"/>
      <c r="D528" s="311"/>
      <c r="E528" s="311" t="s">
        <v>173</v>
      </c>
      <c r="F528" s="311">
        <v>1084</v>
      </c>
    </row>
    <row r="529" spans="1:6">
      <c r="A529" s="311"/>
      <c r="B529" s="311" t="s">
        <v>11935</v>
      </c>
      <c r="C529" s="311"/>
      <c r="D529" s="311"/>
      <c r="E529" s="311" t="s">
        <v>173</v>
      </c>
      <c r="F529" s="311">
        <v>1929</v>
      </c>
    </row>
    <row r="530" spans="1:6">
      <c r="A530" s="311"/>
      <c r="B530" s="311" t="s">
        <v>11936</v>
      </c>
      <c r="C530" s="311"/>
      <c r="D530" s="311"/>
      <c r="E530" s="311" t="s">
        <v>173</v>
      </c>
      <c r="F530" s="311">
        <v>3027</v>
      </c>
    </row>
    <row r="531" spans="1:6">
      <c r="A531" s="311"/>
      <c r="B531" s="311" t="s">
        <v>11937</v>
      </c>
      <c r="C531" s="311"/>
      <c r="D531" s="311"/>
      <c r="E531" s="311" t="s">
        <v>173</v>
      </c>
      <c r="F531" s="311">
        <v>2373</v>
      </c>
    </row>
    <row r="532" spans="1:6">
      <c r="A532" s="311"/>
      <c r="B532" s="311" t="s">
        <v>11938</v>
      </c>
      <c r="C532" s="311"/>
      <c r="D532" s="311"/>
      <c r="E532" s="311" t="s">
        <v>173</v>
      </c>
      <c r="F532" s="311">
        <v>653</v>
      </c>
    </row>
    <row r="533" spans="1:6">
      <c r="A533" s="311"/>
      <c r="B533" s="311" t="s">
        <v>11939</v>
      </c>
      <c r="C533" s="311"/>
      <c r="D533" s="311"/>
      <c r="E533" s="311" t="s">
        <v>173</v>
      </c>
      <c r="F533" s="311">
        <v>378</v>
      </c>
    </row>
    <row r="534" spans="1:6">
      <c r="A534" s="311"/>
      <c r="B534" s="311" t="s">
        <v>11940</v>
      </c>
      <c r="C534" s="311"/>
      <c r="D534" s="311"/>
      <c r="E534" s="311" t="s">
        <v>173</v>
      </c>
      <c r="F534" s="311">
        <v>2831</v>
      </c>
    </row>
    <row r="535" spans="1:6">
      <c r="A535" s="311"/>
      <c r="B535" s="311" t="s">
        <v>11941</v>
      </c>
      <c r="C535" s="311"/>
      <c r="D535" s="311"/>
      <c r="E535" s="311" t="s">
        <v>173</v>
      </c>
      <c r="F535" s="311">
        <v>777</v>
      </c>
    </row>
    <row r="536" spans="1:6">
      <c r="A536" s="311"/>
      <c r="B536" s="311" t="s">
        <v>11942</v>
      </c>
      <c r="C536" s="311"/>
      <c r="D536" s="311"/>
      <c r="E536" s="311" t="s">
        <v>173</v>
      </c>
      <c r="F536" s="311">
        <v>378</v>
      </c>
    </row>
    <row r="537" spans="1:6">
      <c r="A537" s="311"/>
      <c r="B537" s="311" t="s">
        <v>11943</v>
      </c>
      <c r="C537" s="311"/>
      <c r="D537" s="311"/>
      <c r="E537" s="311" t="s">
        <v>173</v>
      </c>
      <c r="F537" s="311">
        <v>2831</v>
      </c>
    </row>
    <row r="538" spans="1:6">
      <c r="A538" s="311"/>
      <c r="B538" s="311" t="s">
        <v>11944</v>
      </c>
      <c r="C538" s="311"/>
      <c r="D538" s="311"/>
      <c r="E538" s="311" t="s">
        <v>173</v>
      </c>
      <c r="F538" s="311">
        <v>777</v>
      </c>
    </row>
    <row r="539" spans="1:6">
      <c r="A539" s="311"/>
      <c r="B539" s="311" t="s">
        <v>11945</v>
      </c>
      <c r="C539" s="311"/>
      <c r="D539" s="311"/>
      <c r="E539" s="311" t="s">
        <v>173</v>
      </c>
      <c r="F539" s="311">
        <v>1531</v>
      </c>
    </row>
    <row r="540" spans="1:6">
      <c r="A540" s="311"/>
      <c r="B540" s="311" t="s">
        <v>11946</v>
      </c>
      <c r="C540" s="311"/>
      <c r="D540" s="311"/>
      <c r="E540" s="311" t="s">
        <v>173</v>
      </c>
      <c r="F540" s="311">
        <v>1531</v>
      </c>
    </row>
    <row r="541" spans="1:6">
      <c r="A541" s="311"/>
      <c r="B541" s="311" t="s">
        <v>11947</v>
      </c>
      <c r="C541" s="311"/>
      <c r="D541" s="311"/>
      <c r="E541" s="311" t="s">
        <v>173</v>
      </c>
      <c r="F541" s="311">
        <v>5126</v>
      </c>
    </row>
    <row r="542" spans="1:6">
      <c r="A542" s="311"/>
      <c r="B542" s="311" t="s">
        <v>11948</v>
      </c>
      <c r="C542" s="311"/>
      <c r="D542" s="311"/>
      <c r="E542" s="311" t="s">
        <v>173</v>
      </c>
      <c r="F542" s="311">
        <v>1531</v>
      </c>
    </row>
    <row r="543" spans="1:6">
      <c r="A543" s="311"/>
      <c r="B543" s="311" t="s">
        <v>11949</v>
      </c>
      <c r="C543" s="311"/>
      <c r="D543" s="311"/>
      <c r="E543" s="311" t="s">
        <v>173</v>
      </c>
      <c r="F543" s="311">
        <v>434</v>
      </c>
    </row>
    <row r="544" spans="1:6">
      <c r="A544" s="311"/>
      <c r="B544" s="311" t="s">
        <v>11950</v>
      </c>
      <c r="C544" s="311"/>
      <c r="D544" s="311"/>
      <c r="E544" s="311" t="s">
        <v>173</v>
      </c>
      <c r="F544" s="311">
        <v>1341</v>
      </c>
    </row>
    <row r="545" spans="1:6">
      <c r="A545" s="311"/>
      <c r="B545" s="311" t="s">
        <v>11951</v>
      </c>
      <c r="C545" s="311"/>
      <c r="D545" s="311"/>
      <c r="E545" s="311" t="s">
        <v>173</v>
      </c>
      <c r="F545" s="311">
        <v>241</v>
      </c>
    </row>
    <row r="546" spans="1:6">
      <c r="A546" s="311"/>
      <c r="B546" s="311" t="s">
        <v>11952</v>
      </c>
      <c r="C546" s="311"/>
      <c r="D546" s="311"/>
      <c r="E546" s="311" t="s">
        <v>173</v>
      </c>
      <c r="F546" s="311">
        <v>711</v>
      </c>
    </row>
    <row r="547" spans="1:6">
      <c r="A547" s="311"/>
      <c r="B547" s="311" t="s">
        <v>11953</v>
      </c>
      <c r="C547" s="311"/>
      <c r="D547" s="311"/>
      <c r="E547" s="311" t="s">
        <v>173</v>
      </c>
      <c r="F547" s="311">
        <v>326</v>
      </c>
    </row>
    <row r="548" spans="1:6">
      <c r="A548" s="311"/>
      <c r="B548" s="311" t="s">
        <v>11954</v>
      </c>
      <c r="C548" s="311"/>
      <c r="D548" s="311"/>
      <c r="E548" s="311" t="s">
        <v>173</v>
      </c>
      <c r="F548" s="311">
        <v>996</v>
      </c>
    </row>
    <row r="549" spans="1:6">
      <c r="A549" s="311"/>
      <c r="B549" s="311" t="s">
        <v>11955</v>
      </c>
      <c r="C549" s="311"/>
      <c r="D549" s="311"/>
      <c r="E549" s="311" t="s">
        <v>173</v>
      </c>
      <c r="F549" s="311">
        <v>809</v>
      </c>
    </row>
    <row r="550" spans="1:6">
      <c r="A550" s="311"/>
      <c r="B550" s="311" t="s">
        <v>11956</v>
      </c>
      <c r="C550" s="311"/>
      <c r="D550" s="311"/>
      <c r="E550" s="311" t="s">
        <v>173</v>
      </c>
      <c r="F550" s="311">
        <v>2529</v>
      </c>
    </row>
    <row r="551" spans="1:6">
      <c r="A551" s="311"/>
      <c r="B551" s="311" t="s">
        <v>11957</v>
      </c>
      <c r="C551" s="311"/>
      <c r="D551" s="311"/>
      <c r="E551" s="311" t="s">
        <v>173</v>
      </c>
      <c r="F551" s="311">
        <v>574</v>
      </c>
    </row>
    <row r="552" spans="1:6">
      <c r="A552" s="311"/>
      <c r="B552" s="311" t="s">
        <v>11958</v>
      </c>
      <c r="C552" s="311"/>
      <c r="D552" s="311"/>
      <c r="E552" s="311" t="s">
        <v>173</v>
      </c>
      <c r="F552" s="311">
        <v>1779</v>
      </c>
    </row>
    <row r="553" spans="1:6">
      <c r="A553" s="311"/>
      <c r="B553" s="311" t="s">
        <v>11959</v>
      </c>
      <c r="C553" s="311"/>
      <c r="D553" s="311"/>
      <c r="E553" s="311" t="s">
        <v>173</v>
      </c>
      <c r="F553" s="311">
        <v>544</v>
      </c>
    </row>
    <row r="554" spans="1:6">
      <c r="A554" s="311"/>
      <c r="B554" s="311" t="s">
        <v>11960</v>
      </c>
      <c r="C554" s="311"/>
      <c r="D554" s="311"/>
      <c r="E554" s="311" t="s">
        <v>173</v>
      </c>
      <c r="F554" s="311">
        <v>1691</v>
      </c>
    </row>
    <row r="555" spans="1:6">
      <c r="A555" s="311"/>
      <c r="B555" s="311" t="s">
        <v>11961</v>
      </c>
      <c r="C555" s="311"/>
      <c r="D555" s="311"/>
      <c r="E555" s="311" t="s">
        <v>173</v>
      </c>
      <c r="F555" s="311">
        <v>458</v>
      </c>
    </row>
    <row r="556" spans="1:6">
      <c r="A556" s="311"/>
      <c r="B556" s="311" t="s">
        <v>11962</v>
      </c>
      <c r="C556" s="311"/>
      <c r="D556" s="311"/>
      <c r="E556" s="311" t="s">
        <v>173</v>
      </c>
      <c r="F556" s="311">
        <v>1409</v>
      </c>
    </row>
    <row r="557" spans="1:6">
      <c r="A557" s="311"/>
      <c r="B557" s="311" t="s">
        <v>11963</v>
      </c>
      <c r="C557" s="311"/>
      <c r="D557" s="311"/>
      <c r="E557" s="311" t="s">
        <v>173</v>
      </c>
      <c r="F557" s="311">
        <v>412</v>
      </c>
    </row>
    <row r="558" spans="1:6">
      <c r="A558" s="311"/>
      <c r="B558" s="311" t="s">
        <v>11964</v>
      </c>
      <c r="C558" s="311"/>
      <c r="D558" s="311"/>
      <c r="E558" s="311" t="s">
        <v>173</v>
      </c>
      <c r="F558" s="311">
        <v>1281</v>
      </c>
    </row>
    <row r="559" spans="1:6">
      <c r="A559" s="311"/>
      <c r="B559" s="311" t="s">
        <v>11965</v>
      </c>
      <c r="C559" s="311"/>
      <c r="D559" s="311"/>
      <c r="E559" s="311" t="s">
        <v>173</v>
      </c>
      <c r="F559" s="311">
        <v>513</v>
      </c>
    </row>
    <row r="560" spans="1:6">
      <c r="A560" s="311"/>
      <c r="B560" s="311" t="s">
        <v>11966</v>
      </c>
      <c r="C560" s="311"/>
      <c r="D560" s="311"/>
      <c r="E560" s="311" t="s">
        <v>173</v>
      </c>
      <c r="F560" s="311">
        <v>1607</v>
      </c>
    </row>
    <row r="561" spans="1:6">
      <c r="A561" s="311"/>
      <c r="B561" s="311" t="s">
        <v>11967</v>
      </c>
      <c r="C561" s="311"/>
      <c r="D561" s="311"/>
      <c r="E561" s="311" t="s">
        <v>173</v>
      </c>
      <c r="F561" s="311">
        <v>488</v>
      </c>
    </row>
    <row r="562" spans="1:6">
      <c r="A562" s="311"/>
      <c r="B562" s="311" t="s">
        <v>11968</v>
      </c>
      <c r="C562" s="311"/>
      <c r="D562" s="311"/>
      <c r="E562" s="311" t="s">
        <v>173</v>
      </c>
      <c r="F562" s="311">
        <v>1527</v>
      </c>
    </row>
    <row r="563" spans="1:6">
      <c r="A563" s="311"/>
      <c r="B563" s="311" t="s">
        <v>11969</v>
      </c>
      <c r="C563" s="311"/>
      <c r="D563" s="311"/>
      <c r="E563" s="311" t="s">
        <v>173</v>
      </c>
      <c r="F563" s="311">
        <v>1376</v>
      </c>
    </row>
    <row r="564" spans="1:6">
      <c r="A564" s="311"/>
      <c r="B564" s="311" t="s">
        <v>11970</v>
      </c>
      <c r="C564" s="311"/>
      <c r="D564" s="311"/>
      <c r="E564" s="311" t="s">
        <v>173</v>
      </c>
      <c r="F564" s="311">
        <v>423</v>
      </c>
    </row>
    <row r="565" spans="1:6">
      <c r="A565" s="311"/>
      <c r="B565" s="311" t="s">
        <v>11971</v>
      </c>
      <c r="C565" s="311"/>
      <c r="D565" s="311"/>
      <c r="E565" s="311" t="s">
        <v>173</v>
      </c>
      <c r="F565" s="311">
        <v>718</v>
      </c>
    </row>
    <row r="566" spans="1:6">
      <c r="A566" s="311"/>
      <c r="B566" s="311" t="s">
        <v>11972</v>
      </c>
      <c r="C566" s="311"/>
      <c r="D566" s="311"/>
      <c r="E566" s="311" t="s">
        <v>173</v>
      </c>
      <c r="F566" s="311">
        <v>1844</v>
      </c>
    </row>
    <row r="567" spans="1:6">
      <c r="A567" s="311"/>
      <c r="B567" s="311" t="s">
        <v>11973</v>
      </c>
      <c r="C567" s="311"/>
      <c r="D567" s="311"/>
      <c r="E567" s="311" t="s">
        <v>173</v>
      </c>
      <c r="F567" s="311">
        <v>968</v>
      </c>
    </row>
    <row r="568" spans="1:6">
      <c r="A568" s="311"/>
      <c r="B568" s="311" t="s">
        <v>11974</v>
      </c>
      <c r="C568" s="311"/>
      <c r="D568" s="311"/>
      <c r="E568" s="311" t="s">
        <v>173</v>
      </c>
      <c r="F568" s="311">
        <v>418</v>
      </c>
    </row>
    <row r="569" spans="1:6">
      <c r="A569" s="311"/>
      <c r="B569" s="311" t="s">
        <v>11975</v>
      </c>
      <c r="C569" s="311"/>
      <c r="D569" s="311"/>
      <c r="E569" s="311" t="s">
        <v>173</v>
      </c>
      <c r="F569" s="311">
        <v>1316</v>
      </c>
    </row>
    <row r="570" spans="1:6">
      <c r="A570" s="311"/>
      <c r="B570" s="311" t="s">
        <v>11976</v>
      </c>
      <c r="C570" s="311"/>
      <c r="D570" s="311"/>
      <c r="E570" s="311" t="s">
        <v>173</v>
      </c>
      <c r="F570" s="311">
        <v>1834</v>
      </c>
    </row>
    <row r="571" spans="1:6">
      <c r="A571" s="311"/>
      <c r="B571" s="311" t="s">
        <v>11977</v>
      </c>
      <c r="C571" s="311"/>
      <c r="D571" s="311"/>
      <c r="E571" s="311" t="s">
        <v>173</v>
      </c>
      <c r="F571" s="311">
        <v>1519</v>
      </c>
    </row>
    <row r="572" spans="1:6">
      <c r="A572" s="311"/>
      <c r="B572" s="311" t="s">
        <v>11978</v>
      </c>
      <c r="C572" s="311"/>
      <c r="D572" s="311"/>
      <c r="E572" s="311" t="s">
        <v>173</v>
      </c>
      <c r="F572" s="311">
        <v>1416</v>
      </c>
    </row>
    <row r="573" spans="1:6">
      <c r="A573" s="311"/>
      <c r="B573" s="311" t="s">
        <v>11979</v>
      </c>
      <c r="C573" s="311"/>
      <c r="D573" s="311"/>
      <c r="E573" s="311" t="s">
        <v>173</v>
      </c>
      <c r="F573" s="311">
        <v>2126</v>
      </c>
    </row>
    <row r="574" spans="1:6">
      <c r="A574" s="311"/>
      <c r="B574" s="311" t="s">
        <v>11980</v>
      </c>
      <c r="C574" s="311"/>
      <c r="D574" s="311"/>
      <c r="E574" s="311" t="s">
        <v>173</v>
      </c>
      <c r="F574" s="311">
        <v>534</v>
      </c>
    </row>
    <row r="575" spans="1:6">
      <c r="A575" s="311"/>
      <c r="B575" s="311" t="s">
        <v>11981</v>
      </c>
      <c r="C575" s="311"/>
      <c r="D575" s="311"/>
      <c r="E575" s="311" t="s">
        <v>173</v>
      </c>
      <c r="F575" s="311">
        <v>1438</v>
      </c>
    </row>
    <row r="576" spans="1:6">
      <c r="A576" s="311"/>
      <c r="B576" s="311" t="s">
        <v>11982</v>
      </c>
      <c r="C576" s="311"/>
      <c r="D576" s="311"/>
      <c r="E576" s="311" t="s">
        <v>173</v>
      </c>
      <c r="F576" s="311">
        <v>229</v>
      </c>
    </row>
    <row r="577" spans="1:6">
      <c r="A577" s="311"/>
      <c r="B577" s="311" t="s">
        <v>11983</v>
      </c>
      <c r="C577" s="311"/>
      <c r="D577" s="311"/>
      <c r="E577" s="311" t="s">
        <v>173</v>
      </c>
      <c r="F577" s="311">
        <v>1697</v>
      </c>
    </row>
    <row r="578" spans="1:6">
      <c r="A578" s="311"/>
      <c r="B578" s="311" t="s">
        <v>11984</v>
      </c>
      <c r="C578" s="311"/>
      <c r="D578" s="311"/>
      <c r="E578" s="311" t="s">
        <v>173</v>
      </c>
      <c r="F578" s="311">
        <v>951</v>
      </c>
    </row>
    <row r="579" spans="1:6">
      <c r="A579" s="311"/>
      <c r="B579" s="311" t="s">
        <v>11985</v>
      </c>
      <c r="C579" s="311"/>
      <c r="D579" s="311"/>
      <c r="E579" s="311" t="s">
        <v>173</v>
      </c>
      <c r="F579" s="311">
        <v>248</v>
      </c>
    </row>
    <row r="580" spans="1:6">
      <c r="A580" s="311"/>
      <c r="B580" s="311" t="s">
        <v>11986</v>
      </c>
      <c r="C580" s="311"/>
      <c r="D580" s="311"/>
      <c r="E580" s="311" t="s">
        <v>173</v>
      </c>
      <c r="F580" s="311">
        <v>549</v>
      </c>
    </row>
    <row r="581" spans="1:6">
      <c r="A581" s="311"/>
      <c r="B581" s="311" t="s">
        <v>11987</v>
      </c>
      <c r="C581" s="311"/>
      <c r="D581" s="311"/>
      <c r="E581" s="311" t="s">
        <v>173</v>
      </c>
      <c r="F581" s="311">
        <v>1064</v>
      </c>
    </row>
    <row r="582" spans="1:6">
      <c r="A582" s="311"/>
      <c r="B582" s="311" t="s">
        <v>11988</v>
      </c>
      <c r="C582" s="311"/>
      <c r="D582" s="311"/>
      <c r="E582" s="311" t="s">
        <v>173</v>
      </c>
      <c r="F582" s="311">
        <v>139</v>
      </c>
    </row>
    <row r="583" spans="1:6">
      <c r="A583" s="311"/>
      <c r="B583" s="311" t="s">
        <v>11989</v>
      </c>
      <c r="C583" s="311"/>
      <c r="D583" s="311"/>
      <c r="E583" s="311" t="s">
        <v>173</v>
      </c>
      <c r="F583" s="311">
        <v>281</v>
      </c>
    </row>
    <row r="584" spans="1:6">
      <c r="A584" s="311"/>
      <c r="B584" s="311" t="s">
        <v>11990</v>
      </c>
      <c r="C584" s="311"/>
      <c r="D584" s="311"/>
      <c r="E584" s="311" t="s">
        <v>173</v>
      </c>
      <c r="F584" s="311">
        <v>626</v>
      </c>
    </row>
    <row r="585" spans="1:6">
      <c r="A585" s="311"/>
      <c r="B585" s="311" t="s">
        <v>11991</v>
      </c>
      <c r="C585" s="311"/>
      <c r="D585" s="311"/>
      <c r="E585" s="311" t="s">
        <v>173</v>
      </c>
      <c r="F585" s="311">
        <v>1219</v>
      </c>
    </row>
    <row r="586" spans="1:6">
      <c r="A586" s="311"/>
      <c r="B586" s="311" t="s">
        <v>11992</v>
      </c>
      <c r="C586" s="311"/>
      <c r="D586" s="311"/>
      <c r="E586" s="311" t="s">
        <v>173</v>
      </c>
      <c r="F586" s="311">
        <v>187</v>
      </c>
    </row>
    <row r="587" spans="1:6">
      <c r="A587" s="311"/>
      <c r="B587" s="311" t="s">
        <v>11993</v>
      </c>
      <c r="C587" s="311"/>
      <c r="D587" s="311"/>
      <c r="E587" s="311" t="s">
        <v>173</v>
      </c>
      <c r="F587" s="311">
        <v>1381</v>
      </c>
    </row>
    <row r="588" spans="1:6">
      <c r="A588" s="311"/>
      <c r="B588" s="311" t="s">
        <v>11994</v>
      </c>
      <c r="C588" s="311"/>
      <c r="D588" s="311"/>
      <c r="E588" s="311" t="s">
        <v>173</v>
      </c>
      <c r="F588" s="311">
        <v>773</v>
      </c>
    </row>
    <row r="589" spans="1:6">
      <c r="A589" s="311"/>
      <c r="B589" s="311" t="s">
        <v>11995</v>
      </c>
      <c r="C589" s="311"/>
      <c r="D589" s="311"/>
      <c r="E589" s="311" t="s">
        <v>173</v>
      </c>
      <c r="F589" s="311">
        <v>298</v>
      </c>
    </row>
    <row r="590" spans="1:6">
      <c r="A590" s="311"/>
      <c r="B590" s="311" t="s">
        <v>11996</v>
      </c>
      <c r="C590" s="311"/>
      <c r="D590" s="311"/>
      <c r="E590" s="311" t="s">
        <v>173</v>
      </c>
      <c r="F590" s="311">
        <v>2252</v>
      </c>
    </row>
    <row r="591" spans="1:6">
      <c r="A591" s="311"/>
      <c r="B591" s="311" t="s">
        <v>11997</v>
      </c>
      <c r="C591" s="311"/>
      <c r="D591" s="311"/>
      <c r="E591" s="311" t="s">
        <v>173</v>
      </c>
      <c r="F591" s="311">
        <v>1257</v>
      </c>
    </row>
    <row r="592" spans="1:6">
      <c r="A592" s="311"/>
      <c r="B592" s="311" t="s">
        <v>11998</v>
      </c>
      <c r="C592" s="311"/>
      <c r="D592" s="311"/>
      <c r="E592" s="311" t="s">
        <v>173</v>
      </c>
      <c r="F592" s="311">
        <v>1212</v>
      </c>
    </row>
    <row r="593" spans="1:6">
      <c r="A593" s="311"/>
      <c r="B593" s="311" t="s">
        <v>11999</v>
      </c>
      <c r="C593" s="311"/>
      <c r="D593" s="311"/>
      <c r="E593" s="311" t="s">
        <v>173</v>
      </c>
      <c r="F593" s="311">
        <v>954</v>
      </c>
    </row>
    <row r="594" spans="1:6">
      <c r="A594" s="311"/>
      <c r="B594" s="311" t="s">
        <v>12000</v>
      </c>
      <c r="C594" s="311"/>
      <c r="D594" s="311"/>
      <c r="E594" s="311" t="s">
        <v>173</v>
      </c>
      <c r="F594" s="311">
        <v>624</v>
      </c>
    </row>
    <row r="595" spans="1:6">
      <c r="A595" s="311"/>
      <c r="B595" s="311" t="s">
        <v>12001</v>
      </c>
      <c r="C595" s="311"/>
      <c r="D595" s="311"/>
      <c r="E595" s="311" t="s">
        <v>173</v>
      </c>
      <c r="F595" s="311">
        <v>1236</v>
      </c>
    </row>
    <row r="596" spans="1:6">
      <c r="A596" s="311"/>
      <c r="B596" s="311" t="s">
        <v>12002</v>
      </c>
      <c r="C596" s="311"/>
      <c r="D596" s="311"/>
      <c r="E596" s="311" t="s">
        <v>173</v>
      </c>
      <c r="F596" s="311">
        <v>613</v>
      </c>
    </row>
    <row r="597" spans="1:6">
      <c r="A597" s="311"/>
      <c r="B597" s="311" t="s">
        <v>12003</v>
      </c>
      <c r="C597" s="311"/>
      <c r="D597" s="311"/>
      <c r="E597" s="311" t="s">
        <v>173</v>
      </c>
      <c r="F597" s="311">
        <v>1179</v>
      </c>
    </row>
    <row r="598" spans="1:6">
      <c r="A598" s="311"/>
      <c r="B598" s="311" t="s">
        <v>12004</v>
      </c>
      <c r="C598" s="311"/>
      <c r="D598" s="311"/>
      <c r="E598" s="311" t="s">
        <v>173</v>
      </c>
      <c r="F598" s="311">
        <v>331</v>
      </c>
    </row>
    <row r="599" spans="1:6">
      <c r="A599" s="311"/>
      <c r="B599" s="311" t="s">
        <v>12005</v>
      </c>
      <c r="C599" s="311"/>
      <c r="D599" s="311"/>
      <c r="E599" s="311" t="s">
        <v>173</v>
      </c>
      <c r="F599" s="311">
        <v>909</v>
      </c>
    </row>
    <row r="600" spans="1:6">
      <c r="A600" s="311"/>
      <c r="B600" s="311" t="s">
        <v>12006</v>
      </c>
      <c r="C600" s="311"/>
      <c r="D600" s="311"/>
      <c r="E600" s="311" t="s">
        <v>173</v>
      </c>
      <c r="F600" s="311">
        <v>2781</v>
      </c>
    </row>
    <row r="601" spans="1:6">
      <c r="A601" s="311"/>
      <c r="B601" s="311" t="s">
        <v>12007</v>
      </c>
      <c r="C601" s="311"/>
      <c r="D601" s="311"/>
      <c r="E601" s="311" t="s">
        <v>173</v>
      </c>
      <c r="F601" s="311">
        <v>3528</v>
      </c>
    </row>
    <row r="602" spans="1:6">
      <c r="A602" s="311"/>
      <c r="B602" s="311" t="s">
        <v>12008</v>
      </c>
      <c r="C602" s="311"/>
      <c r="D602" s="311"/>
      <c r="E602" s="311" t="s">
        <v>173</v>
      </c>
      <c r="F602" s="311">
        <v>607</v>
      </c>
    </row>
    <row r="603" spans="1:6">
      <c r="A603" s="311"/>
      <c r="B603" s="311" t="s">
        <v>12009</v>
      </c>
      <c r="C603" s="311"/>
      <c r="D603" s="311"/>
      <c r="E603" s="311" t="s">
        <v>173</v>
      </c>
      <c r="F603" s="311">
        <v>1794</v>
      </c>
    </row>
    <row r="604" spans="1:6">
      <c r="A604" s="311"/>
      <c r="B604" s="311" t="s">
        <v>12010</v>
      </c>
      <c r="C604" s="311"/>
      <c r="D604" s="311"/>
      <c r="E604" s="311" t="s">
        <v>173</v>
      </c>
      <c r="F604" s="311">
        <v>354</v>
      </c>
    </row>
    <row r="605" spans="1:6">
      <c r="A605" s="311"/>
      <c r="B605" s="311" t="s">
        <v>12011</v>
      </c>
      <c r="C605" s="311"/>
      <c r="D605" s="311"/>
      <c r="E605" s="311" t="s">
        <v>173</v>
      </c>
      <c r="F605" s="311">
        <v>953</v>
      </c>
    </row>
    <row r="606" spans="1:6">
      <c r="A606" s="311"/>
      <c r="B606" s="311" t="s">
        <v>12012</v>
      </c>
      <c r="C606" s="311"/>
      <c r="D606" s="311"/>
      <c r="E606" s="311" t="s">
        <v>173</v>
      </c>
      <c r="F606" s="311">
        <v>2919</v>
      </c>
    </row>
    <row r="607" spans="1:6">
      <c r="A607" s="311"/>
      <c r="B607" s="311" t="s">
        <v>12013</v>
      </c>
      <c r="C607" s="311"/>
      <c r="D607" s="311"/>
      <c r="E607" s="311" t="s">
        <v>173</v>
      </c>
      <c r="F607" s="311">
        <v>302</v>
      </c>
    </row>
    <row r="608" spans="1:6">
      <c r="A608" s="311"/>
      <c r="B608" s="311" t="s">
        <v>12014</v>
      </c>
      <c r="C608" s="311"/>
      <c r="D608" s="311"/>
      <c r="E608" s="311" t="s">
        <v>173</v>
      </c>
      <c r="F608" s="311">
        <v>787</v>
      </c>
    </row>
    <row r="609" spans="1:6">
      <c r="A609" s="311"/>
      <c r="B609" s="311" t="s">
        <v>12015</v>
      </c>
      <c r="C609" s="311"/>
      <c r="D609" s="311"/>
      <c r="E609" s="311" t="s">
        <v>173</v>
      </c>
      <c r="F609" s="311">
        <v>2431</v>
      </c>
    </row>
    <row r="610" spans="1:6">
      <c r="A610" s="311"/>
      <c r="B610" s="311" t="s">
        <v>12016</v>
      </c>
      <c r="C610" s="311"/>
      <c r="D610" s="311"/>
      <c r="E610" s="311" t="s">
        <v>173</v>
      </c>
      <c r="F610" s="311">
        <v>4782</v>
      </c>
    </row>
    <row r="611" spans="1:6">
      <c r="A611" s="311"/>
      <c r="B611" s="311" t="s">
        <v>12017</v>
      </c>
      <c r="C611" s="311"/>
      <c r="D611" s="311"/>
      <c r="E611" s="311" t="s">
        <v>173</v>
      </c>
      <c r="F611" s="311">
        <v>229</v>
      </c>
    </row>
    <row r="612" spans="1:6">
      <c r="A612" s="311"/>
      <c r="B612" s="311" t="s">
        <v>12018</v>
      </c>
      <c r="C612" s="311"/>
      <c r="D612" s="311"/>
      <c r="E612" s="311" t="s">
        <v>173</v>
      </c>
      <c r="F612" s="311">
        <v>787</v>
      </c>
    </row>
    <row r="613" spans="1:6">
      <c r="A613" s="311"/>
      <c r="B613" s="311" t="s">
        <v>12019</v>
      </c>
      <c r="C613" s="311"/>
      <c r="D613" s="311"/>
      <c r="E613" s="311" t="s">
        <v>173</v>
      </c>
      <c r="F613" s="311">
        <v>2431</v>
      </c>
    </row>
    <row r="614" spans="1:6">
      <c r="A614" s="311"/>
      <c r="B614" s="311" t="s">
        <v>12020</v>
      </c>
      <c r="C614" s="311"/>
      <c r="D614" s="311"/>
      <c r="E614" s="311" t="s">
        <v>173</v>
      </c>
      <c r="F614" s="311">
        <v>1469</v>
      </c>
    </row>
    <row r="615" spans="1:6">
      <c r="A615" s="311"/>
      <c r="B615" s="311" t="s">
        <v>12021</v>
      </c>
      <c r="C615" s="311"/>
      <c r="D615" s="311"/>
      <c r="E615" s="311" t="s">
        <v>173</v>
      </c>
      <c r="F615" s="311">
        <v>4584</v>
      </c>
    </row>
    <row r="616" spans="1:6">
      <c r="A616" s="311"/>
      <c r="B616" s="311" t="s">
        <v>12022</v>
      </c>
      <c r="C616" s="311"/>
      <c r="D616" s="311"/>
      <c r="E616" s="311" t="s">
        <v>173</v>
      </c>
      <c r="F616" s="311">
        <v>439</v>
      </c>
    </row>
    <row r="617" spans="1:6">
      <c r="A617" s="311"/>
      <c r="B617" s="311" t="s">
        <v>12023</v>
      </c>
      <c r="C617" s="311"/>
      <c r="D617" s="311"/>
      <c r="E617" s="311" t="s">
        <v>173</v>
      </c>
      <c r="F617" s="311">
        <v>3849</v>
      </c>
    </row>
    <row r="618" spans="1:6">
      <c r="A618" s="311"/>
      <c r="B618" s="311" t="s">
        <v>12024</v>
      </c>
      <c r="C618" s="311"/>
      <c r="D618" s="311"/>
      <c r="E618" s="311" t="s">
        <v>173</v>
      </c>
      <c r="F618" s="311">
        <v>528</v>
      </c>
    </row>
    <row r="619" spans="1:6">
      <c r="A619" s="311"/>
      <c r="B619" s="311" t="s">
        <v>12025</v>
      </c>
      <c r="C619" s="311"/>
      <c r="D619" s="311"/>
      <c r="E619" s="311" t="s">
        <v>173</v>
      </c>
      <c r="F619" s="311">
        <v>1469</v>
      </c>
    </row>
    <row r="620" spans="1:6">
      <c r="A620" s="311"/>
      <c r="B620" s="311" t="s">
        <v>12026</v>
      </c>
      <c r="C620" s="311"/>
      <c r="D620" s="311"/>
      <c r="E620" s="311" t="s">
        <v>173</v>
      </c>
      <c r="F620" s="311">
        <v>4469</v>
      </c>
    </row>
    <row r="621" spans="1:6">
      <c r="A621" s="311"/>
      <c r="B621" s="311" t="s">
        <v>12027</v>
      </c>
      <c r="C621" s="311"/>
      <c r="D621" s="311"/>
      <c r="E621" s="311" t="s">
        <v>173</v>
      </c>
      <c r="F621" s="311">
        <v>1039</v>
      </c>
    </row>
    <row r="622" spans="1:6">
      <c r="A622" s="311"/>
      <c r="B622" s="311" t="s">
        <v>12028</v>
      </c>
      <c r="C622" s="311"/>
      <c r="D622" s="311"/>
      <c r="E622" s="311" t="s">
        <v>173</v>
      </c>
      <c r="F622" s="311">
        <v>592</v>
      </c>
    </row>
    <row r="623" spans="1:6">
      <c r="A623" s="311"/>
      <c r="B623" s="311" t="s">
        <v>12029</v>
      </c>
      <c r="C623" s="311"/>
      <c r="D623" s="311"/>
      <c r="E623" s="311" t="s">
        <v>173</v>
      </c>
      <c r="F623" s="311">
        <v>1694</v>
      </c>
    </row>
    <row r="624" spans="1:6">
      <c r="A624" s="311"/>
      <c r="B624" s="311" t="s">
        <v>12030</v>
      </c>
      <c r="C624" s="311"/>
      <c r="D624" s="311"/>
      <c r="E624" s="311" t="s">
        <v>173</v>
      </c>
      <c r="F624" s="311">
        <v>592</v>
      </c>
    </row>
    <row r="625" spans="1:6">
      <c r="A625" s="311"/>
      <c r="B625" s="311" t="s">
        <v>12031</v>
      </c>
      <c r="C625" s="311"/>
      <c r="D625" s="311"/>
      <c r="E625" s="311" t="s">
        <v>173</v>
      </c>
      <c r="F625" s="311">
        <v>1694</v>
      </c>
    </row>
    <row r="626" spans="1:6">
      <c r="A626" s="311"/>
      <c r="B626" s="311" t="s">
        <v>12032</v>
      </c>
      <c r="C626" s="311"/>
      <c r="D626" s="311"/>
      <c r="E626" s="311" t="s">
        <v>173</v>
      </c>
      <c r="F626" s="311">
        <v>1421</v>
      </c>
    </row>
    <row r="627" spans="1:6">
      <c r="A627" s="311"/>
      <c r="B627" s="311" t="s">
        <v>12033</v>
      </c>
      <c r="C627" s="311"/>
      <c r="D627" s="311"/>
      <c r="E627" s="311" t="s">
        <v>173</v>
      </c>
      <c r="F627" s="311">
        <v>4226</v>
      </c>
    </row>
    <row r="628" spans="1:6">
      <c r="A628" s="311"/>
      <c r="B628" s="311" t="s">
        <v>12034</v>
      </c>
      <c r="C628" s="311"/>
      <c r="D628" s="311"/>
      <c r="E628" s="311" t="s">
        <v>173</v>
      </c>
      <c r="F628" s="311">
        <v>1119</v>
      </c>
    </row>
    <row r="629" spans="1:6">
      <c r="A629" s="311"/>
      <c r="B629" s="311" t="s">
        <v>12035</v>
      </c>
      <c r="C629" s="311"/>
      <c r="D629" s="311"/>
      <c r="E629" s="311" t="s">
        <v>173</v>
      </c>
      <c r="F629" s="311">
        <v>3252</v>
      </c>
    </row>
    <row r="630" spans="1:6">
      <c r="A630" s="311"/>
      <c r="B630" s="311" t="s">
        <v>12036</v>
      </c>
      <c r="C630" s="311"/>
      <c r="D630" s="311"/>
      <c r="E630" s="311" t="s">
        <v>173</v>
      </c>
      <c r="F630" s="311">
        <v>3454</v>
      </c>
    </row>
    <row r="631" spans="1:6">
      <c r="A631" s="311"/>
      <c r="B631" s="311" t="s">
        <v>12037</v>
      </c>
      <c r="C631" s="311"/>
      <c r="D631" s="311"/>
      <c r="E631" s="311" t="s">
        <v>173</v>
      </c>
      <c r="F631" s="311">
        <v>1202</v>
      </c>
    </row>
    <row r="632" spans="1:6">
      <c r="A632" s="311"/>
      <c r="B632" s="311" t="s">
        <v>12038</v>
      </c>
      <c r="C632" s="311"/>
      <c r="D632" s="311"/>
      <c r="E632" s="311" t="s">
        <v>173</v>
      </c>
      <c r="F632" s="311">
        <v>687</v>
      </c>
    </row>
    <row r="633" spans="1:6">
      <c r="A633" s="311"/>
      <c r="B633" s="311" t="s">
        <v>12039</v>
      </c>
      <c r="C633" s="311"/>
      <c r="D633" s="311"/>
      <c r="E633" s="311" t="s">
        <v>173</v>
      </c>
      <c r="F633" s="311">
        <v>419</v>
      </c>
    </row>
    <row r="634" spans="1:6">
      <c r="A634" s="311"/>
      <c r="B634" s="311" t="s">
        <v>12040</v>
      </c>
      <c r="C634" s="311"/>
      <c r="D634" s="311"/>
      <c r="E634" s="311" t="s">
        <v>173</v>
      </c>
      <c r="F634" s="311">
        <v>744</v>
      </c>
    </row>
    <row r="635" spans="1:6">
      <c r="A635" s="311"/>
      <c r="B635" s="311" t="s">
        <v>12041</v>
      </c>
      <c r="C635" s="311"/>
      <c r="D635" s="311"/>
      <c r="E635" s="311" t="s">
        <v>173</v>
      </c>
      <c r="F635" s="311">
        <v>224</v>
      </c>
    </row>
    <row r="636" spans="1:6">
      <c r="A636" s="311"/>
      <c r="B636" s="311" t="s">
        <v>12042</v>
      </c>
      <c r="C636" s="311"/>
      <c r="D636" s="311"/>
      <c r="E636" s="311" t="s">
        <v>173</v>
      </c>
      <c r="F636" s="311">
        <v>164</v>
      </c>
    </row>
    <row r="637" spans="1:6">
      <c r="A637" s="311"/>
      <c r="B637" s="311" t="s">
        <v>12043</v>
      </c>
      <c r="C637" s="311"/>
      <c r="D637" s="311"/>
      <c r="E637" s="311" t="s">
        <v>173</v>
      </c>
      <c r="F637" s="311">
        <v>1204</v>
      </c>
    </row>
    <row r="638" spans="1:6">
      <c r="A638" s="311"/>
      <c r="B638" s="311" t="s">
        <v>12044</v>
      </c>
      <c r="C638" s="311"/>
      <c r="D638" s="311"/>
      <c r="E638" s="311" t="s">
        <v>173</v>
      </c>
      <c r="F638" s="311">
        <v>676</v>
      </c>
    </row>
    <row r="639" spans="1:6">
      <c r="A639" s="311"/>
      <c r="B639" s="311" t="s">
        <v>12045</v>
      </c>
      <c r="C639" s="311"/>
      <c r="D639" s="311"/>
      <c r="E639" s="311" t="s">
        <v>173</v>
      </c>
      <c r="F639" s="311">
        <v>384</v>
      </c>
    </row>
    <row r="640" spans="1:6">
      <c r="A640" s="311"/>
      <c r="B640" s="311" t="s">
        <v>12046</v>
      </c>
      <c r="C640" s="311"/>
      <c r="D640" s="311"/>
      <c r="E640" s="311" t="s">
        <v>173</v>
      </c>
      <c r="F640" s="311">
        <v>671</v>
      </c>
    </row>
    <row r="641" spans="1:6">
      <c r="A641" s="311"/>
      <c r="B641" s="311" t="s">
        <v>12047</v>
      </c>
      <c r="C641" s="311"/>
      <c r="D641" s="311"/>
      <c r="E641" s="311" t="s">
        <v>173</v>
      </c>
      <c r="F641" s="311">
        <v>564</v>
      </c>
    </row>
    <row r="642" spans="1:6">
      <c r="A642" s="311"/>
      <c r="B642" s="311" t="s">
        <v>12048</v>
      </c>
      <c r="C642" s="311"/>
      <c r="D642" s="311"/>
      <c r="E642" s="311" t="s">
        <v>173</v>
      </c>
      <c r="F642" s="311">
        <v>988</v>
      </c>
    </row>
    <row r="643" spans="1:6">
      <c r="A643" s="311"/>
      <c r="B643" s="311" t="s">
        <v>12049</v>
      </c>
      <c r="C643" s="311"/>
      <c r="D643" s="311"/>
      <c r="E643" s="311" t="s">
        <v>173</v>
      </c>
      <c r="F643" s="311">
        <v>879</v>
      </c>
    </row>
    <row r="644" spans="1:6">
      <c r="A644" s="311"/>
      <c r="B644" s="311" t="s">
        <v>12050</v>
      </c>
      <c r="C644" s="311"/>
      <c r="D644" s="311"/>
      <c r="E644" s="311" t="s">
        <v>173</v>
      </c>
      <c r="F644" s="311">
        <v>1533</v>
      </c>
    </row>
    <row r="645" spans="1:6">
      <c r="A645" s="311"/>
      <c r="B645" s="311" t="s">
        <v>12051</v>
      </c>
      <c r="C645" s="311"/>
      <c r="D645" s="311"/>
      <c r="E645" s="311" t="s">
        <v>173</v>
      </c>
      <c r="F645" s="311">
        <v>756</v>
      </c>
    </row>
    <row r="646" spans="1:6">
      <c r="A646" s="311"/>
      <c r="B646" s="311" t="s">
        <v>12052</v>
      </c>
      <c r="C646" s="311"/>
      <c r="D646" s="311"/>
      <c r="E646" s="311" t="s">
        <v>173</v>
      </c>
      <c r="F646" s="311">
        <v>262</v>
      </c>
    </row>
    <row r="647" spans="1:6">
      <c r="A647" s="311"/>
      <c r="B647" s="311" t="s">
        <v>12053</v>
      </c>
      <c r="C647" s="311"/>
      <c r="D647" s="311"/>
      <c r="E647" s="311" t="s">
        <v>173</v>
      </c>
      <c r="F647" s="311">
        <v>2187</v>
      </c>
    </row>
    <row r="648" spans="1:6">
      <c r="A648" s="311"/>
      <c r="B648" s="311" t="s">
        <v>12054</v>
      </c>
      <c r="C648" s="311"/>
      <c r="D648" s="311"/>
      <c r="E648" s="311" t="s">
        <v>173</v>
      </c>
      <c r="F648" s="311">
        <v>284</v>
      </c>
    </row>
    <row r="649" spans="1:6">
      <c r="A649" s="311"/>
      <c r="B649" s="311" t="s">
        <v>12055</v>
      </c>
      <c r="C649" s="311"/>
      <c r="D649" s="311"/>
      <c r="E649" s="311" t="s">
        <v>173</v>
      </c>
      <c r="F649" s="311">
        <v>2367</v>
      </c>
    </row>
    <row r="650" spans="1:6">
      <c r="A650" s="311"/>
      <c r="B650" s="311" t="s">
        <v>12056</v>
      </c>
      <c r="C650" s="311"/>
      <c r="D650" s="311"/>
      <c r="E650" s="311" t="s">
        <v>173</v>
      </c>
      <c r="F650" s="311">
        <v>262</v>
      </c>
    </row>
    <row r="651" spans="1:6">
      <c r="A651" s="311"/>
      <c r="B651" s="311" t="s">
        <v>12057</v>
      </c>
      <c r="C651" s="311"/>
      <c r="D651" s="311"/>
      <c r="E651" s="311" t="s">
        <v>173</v>
      </c>
      <c r="F651" s="311">
        <v>284</v>
      </c>
    </row>
    <row r="652" spans="1:6">
      <c r="A652" s="311"/>
      <c r="B652" s="311" t="s">
        <v>12058</v>
      </c>
      <c r="C652" s="311"/>
      <c r="D652" s="311"/>
      <c r="E652" s="311" t="s">
        <v>173</v>
      </c>
      <c r="F652" s="311">
        <v>2448</v>
      </c>
    </row>
    <row r="653" spans="1:6">
      <c r="A653" s="311"/>
      <c r="B653" s="311" t="s">
        <v>12059</v>
      </c>
      <c r="C653" s="311"/>
      <c r="D653" s="311"/>
      <c r="E653" s="311" t="s">
        <v>173</v>
      </c>
      <c r="F653" s="311">
        <v>284</v>
      </c>
    </row>
    <row r="654" spans="1:6">
      <c r="A654" s="311"/>
      <c r="B654" s="311" t="s">
        <v>12060</v>
      </c>
      <c r="C654" s="311"/>
      <c r="D654" s="311"/>
      <c r="E654" s="311" t="s">
        <v>173</v>
      </c>
      <c r="F654" s="311">
        <v>2448</v>
      </c>
    </row>
    <row r="655" spans="1:6">
      <c r="A655" s="311"/>
      <c r="B655" s="311" t="s">
        <v>12061</v>
      </c>
      <c r="C655" s="311"/>
      <c r="D655" s="311"/>
      <c r="E655" s="311" t="s">
        <v>173</v>
      </c>
      <c r="F655" s="311">
        <v>254</v>
      </c>
    </row>
    <row r="656" spans="1:6">
      <c r="A656" s="311"/>
      <c r="B656" s="311" t="s">
        <v>12062</v>
      </c>
      <c r="C656" s="311"/>
      <c r="D656" s="311"/>
      <c r="E656" s="311" t="s">
        <v>173</v>
      </c>
      <c r="F656" s="311">
        <v>2021</v>
      </c>
    </row>
    <row r="657" spans="1:6">
      <c r="A657" s="311"/>
      <c r="B657" s="311" t="s">
        <v>12063</v>
      </c>
      <c r="C657" s="311"/>
      <c r="D657" s="311"/>
      <c r="E657" s="311" t="s">
        <v>173</v>
      </c>
      <c r="F657" s="311">
        <v>284</v>
      </c>
    </row>
    <row r="658" spans="1:6">
      <c r="A658" s="311"/>
      <c r="B658" s="311" t="s">
        <v>12064</v>
      </c>
      <c r="C658" s="311"/>
      <c r="D658" s="311"/>
      <c r="E658" s="311" t="s">
        <v>173</v>
      </c>
      <c r="F658" s="311">
        <v>2448</v>
      </c>
    </row>
    <row r="659" spans="1:6">
      <c r="A659" s="311"/>
      <c r="B659" s="311" t="s">
        <v>12065</v>
      </c>
      <c r="C659" s="311"/>
      <c r="D659" s="311"/>
      <c r="E659" s="311" t="s">
        <v>173</v>
      </c>
      <c r="F659" s="311">
        <v>262</v>
      </c>
    </row>
    <row r="660" spans="1:6">
      <c r="A660" s="311"/>
      <c r="B660" s="311" t="s">
        <v>12066</v>
      </c>
      <c r="C660" s="311"/>
      <c r="D660" s="311"/>
      <c r="E660" s="311" t="s">
        <v>173</v>
      </c>
      <c r="F660" s="311">
        <v>2187</v>
      </c>
    </row>
    <row r="661" spans="1:6">
      <c r="A661" s="311"/>
      <c r="B661" s="311" t="s">
        <v>12067</v>
      </c>
      <c r="C661" s="311"/>
      <c r="D661" s="311"/>
      <c r="E661" s="311" t="s">
        <v>173</v>
      </c>
      <c r="F661" s="311">
        <v>284</v>
      </c>
    </row>
    <row r="662" spans="1:6">
      <c r="A662" s="311"/>
      <c r="B662" s="311" t="s">
        <v>12068</v>
      </c>
      <c r="C662" s="311"/>
      <c r="D662" s="311"/>
      <c r="E662" s="311" t="s">
        <v>173</v>
      </c>
      <c r="F662" s="311">
        <v>2448</v>
      </c>
    </row>
    <row r="663" spans="1:6">
      <c r="A663" s="311"/>
      <c r="B663" s="311" t="s">
        <v>12069</v>
      </c>
      <c r="C663" s="311"/>
      <c r="D663" s="311"/>
      <c r="E663" s="311" t="s">
        <v>173</v>
      </c>
      <c r="F663" s="311">
        <v>262</v>
      </c>
    </row>
    <row r="664" spans="1:6">
      <c r="A664" s="311"/>
      <c r="B664" s="311" t="s">
        <v>12070</v>
      </c>
      <c r="C664" s="311"/>
      <c r="D664" s="311"/>
      <c r="E664" s="311" t="s">
        <v>173</v>
      </c>
      <c r="F664" s="311">
        <v>2187</v>
      </c>
    </row>
    <row r="665" spans="1:6">
      <c r="A665" s="311"/>
      <c r="B665" s="311" t="s">
        <v>12071</v>
      </c>
      <c r="C665" s="311"/>
      <c r="D665" s="311"/>
      <c r="E665" s="311" t="s">
        <v>173</v>
      </c>
      <c r="F665" s="311">
        <v>284</v>
      </c>
    </row>
    <row r="666" spans="1:6">
      <c r="A666" s="311"/>
      <c r="B666" s="311" t="s">
        <v>12072</v>
      </c>
      <c r="C666" s="311"/>
      <c r="D666" s="311"/>
      <c r="E666" s="311" t="s">
        <v>173</v>
      </c>
      <c r="F666" s="311">
        <v>2448</v>
      </c>
    </row>
    <row r="667" spans="1:6">
      <c r="A667" s="311"/>
      <c r="B667" s="311" t="s">
        <v>12073</v>
      </c>
      <c r="C667" s="311"/>
      <c r="D667" s="311"/>
      <c r="E667" s="311" t="s">
        <v>173</v>
      </c>
      <c r="F667" s="311">
        <v>254</v>
      </c>
    </row>
    <row r="668" spans="1:6">
      <c r="A668" s="311"/>
      <c r="B668" s="311" t="s">
        <v>12074</v>
      </c>
      <c r="C668" s="311"/>
      <c r="D668" s="311"/>
      <c r="E668" s="311" t="s">
        <v>173</v>
      </c>
      <c r="F668" s="311">
        <v>262</v>
      </c>
    </row>
    <row r="669" spans="1:6">
      <c r="A669" s="311"/>
      <c r="B669" s="311" t="s">
        <v>12075</v>
      </c>
      <c r="C669" s="311"/>
      <c r="D669" s="311"/>
      <c r="E669" s="311" t="s">
        <v>173</v>
      </c>
      <c r="F669" s="311">
        <v>2187</v>
      </c>
    </row>
    <row r="670" spans="1:6">
      <c r="A670" s="311"/>
      <c r="B670" s="311" t="s">
        <v>12076</v>
      </c>
      <c r="C670" s="311"/>
      <c r="D670" s="311"/>
      <c r="E670" s="311" t="s">
        <v>173</v>
      </c>
      <c r="F670" s="311">
        <v>91</v>
      </c>
    </row>
    <row r="671" spans="1:6">
      <c r="A671" s="311"/>
      <c r="B671" s="311" t="s">
        <v>12077</v>
      </c>
      <c r="C671" s="311"/>
      <c r="D671" s="311"/>
      <c r="E671" s="311" t="s">
        <v>173</v>
      </c>
      <c r="F671" s="311">
        <v>178</v>
      </c>
    </row>
    <row r="672" spans="1:6">
      <c r="A672" s="311"/>
      <c r="B672" s="311" t="s">
        <v>12078</v>
      </c>
      <c r="C672" s="311"/>
      <c r="D672" s="311"/>
      <c r="E672" s="311" t="s">
        <v>173</v>
      </c>
      <c r="F672" s="311">
        <v>76</v>
      </c>
    </row>
    <row r="673" spans="1:6">
      <c r="A673" s="311"/>
      <c r="B673" s="311" t="s">
        <v>12079</v>
      </c>
      <c r="C673" s="311"/>
      <c r="D673" s="311"/>
      <c r="E673" s="311" t="s">
        <v>173</v>
      </c>
      <c r="F673" s="311">
        <v>153</v>
      </c>
    </row>
    <row r="674" spans="1:6">
      <c r="A674" s="311"/>
      <c r="B674" s="311" t="s">
        <v>12080</v>
      </c>
      <c r="C674" s="311"/>
      <c r="D674" s="311"/>
      <c r="E674" s="311" t="s">
        <v>173</v>
      </c>
      <c r="F674" s="311">
        <v>76</v>
      </c>
    </row>
    <row r="675" spans="1:6">
      <c r="A675" s="311"/>
      <c r="B675" s="311" t="s">
        <v>12081</v>
      </c>
      <c r="C675" s="311"/>
      <c r="D675" s="311"/>
      <c r="E675" s="311" t="s">
        <v>173</v>
      </c>
      <c r="F675" s="311">
        <v>153</v>
      </c>
    </row>
    <row r="676" spans="1:6">
      <c r="A676" s="311"/>
      <c r="B676" s="311" t="s">
        <v>12082</v>
      </c>
      <c r="C676" s="311"/>
      <c r="D676" s="311"/>
      <c r="E676" s="311" t="s">
        <v>173</v>
      </c>
      <c r="F676" s="311">
        <v>76</v>
      </c>
    </row>
    <row r="677" spans="1:6">
      <c r="A677" s="311"/>
      <c r="B677" s="311" t="s">
        <v>12083</v>
      </c>
      <c r="C677" s="311"/>
      <c r="D677" s="311"/>
      <c r="E677" s="311" t="s">
        <v>173</v>
      </c>
      <c r="F677" s="311">
        <v>153</v>
      </c>
    </row>
    <row r="678" spans="1:6">
      <c r="A678" s="311"/>
      <c r="B678" s="311" t="s">
        <v>12084</v>
      </c>
      <c r="C678" s="311"/>
      <c r="D678" s="311"/>
      <c r="E678" s="311" t="s">
        <v>173</v>
      </c>
      <c r="F678" s="311">
        <v>76</v>
      </c>
    </row>
    <row r="679" spans="1:6">
      <c r="A679" s="311"/>
      <c r="B679" s="311" t="s">
        <v>12085</v>
      </c>
      <c r="C679" s="311"/>
      <c r="D679" s="311"/>
      <c r="E679" s="311" t="s">
        <v>173</v>
      </c>
      <c r="F679" s="311">
        <v>153</v>
      </c>
    </row>
    <row r="680" spans="1:6">
      <c r="A680" s="311"/>
      <c r="B680" s="311" t="s">
        <v>12086</v>
      </c>
      <c r="C680" s="311"/>
      <c r="D680" s="311"/>
      <c r="E680" s="311" t="s">
        <v>173</v>
      </c>
      <c r="F680" s="311">
        <v>76</v>
      </c>
    </row>
    <row r="681" spans="1:6">
      <c r="A681" s="311"/>
      <c r="B681" s="311" t="s">
        <v>12087</v>
      </c>
      <c r="C681" s="311"/>
      <c r="D681" s="311"/>
      <c r="E681" s="311" t="s">
        <v>173</v>
      </c>
      <c r="F681" s="311">
        <v>153</v>
      </c>
    </row>
    <row r="682" spans="1:6">
      <c r="A682" s="311"/>
      <c r="B682" s="311" t="s">
        <v>12088</v>
      </c>
      <c r="C682" s="311"/>
      <c r="D682" s="311"/>
      <c r="E682" s="311" t="s">
        <v>173</v>
      </c>
      <c r="F682" s="311">
        <v>76</v>
      </c>
    </row>
    <row r="683" spans="1:6">
      <c r="A683" s="311"/>
      <c r="B683" s="311" t="s">
        <v>12089</v>
      </c>
      <c r="C683" s="311"/>
      <c r="D683" s="311"/>
      <c r="E683" s="311" t="s">
        <v>173</v>
      </c>
      <c r="F683" s="311">
        <v>153</v>
      </c>
    </row>
    <row r="684" spans="1:6">
      <c r="A684" s="311"/>
      <c r="B684" s="311" t="s">
        <v>12090</v>
      </c>
      <c r="C684" s="311"/>
      <c r="D684" s="311"/>
      <c r="E684" s="311" t="s">
        <v>173</v>
      </c>
      <c r="F684" s="311">
        <v>76</v>
      </c>
    </row>
    <row r="685" spans="1:6">
      <c r="A685" s="311"/>
      <c r="B685" s="311" t="s">
        <v>12091</v>
      </c>
      <c r="C685" s="311"/>
      <c r="D685" s="311"/>
      <c r="E685" s="311" t="s">
        <v>173</v>
      </c>
      <c r="F685" s="311">
        <v>153</v>
      </c>
    </row>
    <row r="686" spans="1:6">
      <c r="A686" s="311"/>
      <c r="B686" s="311" t="s">
        <v>12092</v>
      </c>
      <c r="C686" s="311"/>
      <c r="D686" s="311"/>
      <c r="E686" s="311" t="s">
        <v>173</v>
      </c>
      <c r="F686" s="311">
        <v>76</v>
      </c>
    </row>
    <row r="687" spans="1:6">
      <c r="A687" s="311"/>
      <c r="B687" s="311" t="s">
        <v>12093</v>
      </c>
      <c r="C687" s="311"/>
      <c r="D687" s="311"/>
      <c r="E687" s="311" t="s">
        <v>173</v>
      </c>
      <c r="F687" s="311">
        <v>153</v>
      </c>
    </row>
    <row r="688" spans="1:6">
      <c r="A688" s="311"/>
      <c r="B688" s="311" t="s">
        <v>12094</v>
      </c>
      <c r="C688" s="311"/>
      <c r="D688" s="311"/>
      <c r="E688" s="311" t="s">
        <v>173</v>
      </c>
      <c r="F688" s="311">
        <v>76</v>
      </c>
    </row>
    <row r="689" spans="1:6">
      <c r="A689" s="311"/>
      <c r="B689" s="311" t="s">
        <v>12095</v>
      </c>
      <c r="C689" s="311"/>
      <c r="D689" s="311"/>
      <c r="E689" s="311" t="s">
        <v>173</v>
      </c>
      <c r="F689" s="311">
        <v>153</v>
      </c>
    </row>
    <row r="690" spans="1:6">
      <c r="A690" s="311"/>
      <c r="B690" s="311" t="s">
        <v>12096</v>
      </c>
      <c r="C690" s="311"/>
      <c r="D690" s="311"/>
      <c r="E690" s="311" t="s">
        <v>173</v>
      </c>
      <c r="F690" s="311">
        <v>2139</v>
      </c>
    </row>
    <row r="691" spans="1:6">
      <c r="A691" s="311"/>
      <c r="B691" s="311" t="s">
        <v>12097</v>
      </c>
      <c r="C691" s="311"/>
      <c r="D691" s="311"/>
      <c r="E691" s="311" t="s">
        <v>173</v>
      </c>
      <c r="F691" s="311">
        <v>279</v>
      </c>
    </row>
    <row r="692" spans="1:6">
      <c r="A692" s="311"/>
      <c r="B692" s="311" t="s">
        <v>12098</v>
      </c>
      <c r="C692" s="311"/>
      <c r="D692" s="311"/>
      <c r="E692" s="311" t="s">
        <v>173</v>
      </c>
      <c r="F692" s="311">
        <v>886</v>
      </c>
    </row>
    <row r="693" spans="1:6">
      <c r="A693" s="311"/>
      <c r="B693" s="311" t="s">
        <v>12099</v>
      </c>
      <c r="C693" s="311"/>
      <c r="D693" s="311"/>
      <c r="E693" s="311" t="s">
        <v>173</v>
      </c>
      <c r="F693" s="311">
        <v>236</v>
      </c>
    </row>
    <row r="694" spans="1:6">
      <c r="A694" s="311"/>
      <c r="B694" s="311" t="s">
        <v>12100</v>
      </c>
      <c r="C694" s="311"/>
      <c r="D694" s="311"/>
      <c r="E694" s="311" t="s">
        <v>173</v>
      </c>
      <c r="F694" s="311">
        <v>521</v>
      </c>
    </row>
    <row r="695" spans="1:6">
      <c r="A695" s="311"/>
      <c r="B695" s="311" t="s">
        <v>12101</v>
      </c>
      <c r="C695" s="311"/>
      <c r="D695" s="311"/>
      <c r="E695" s="311" t="s">
        <v>173</v>
      </c>
      <c r="F695" s="311">
        <v>176</v>
      </c>
    </row>
    <row r="696" spans="1:6">
      <c r="A696" s="311"/>
      <c r="B696" s="311" t="s">
        <v>12102</v>
      </c>
      <c r="C696" s="311"/>
      <c r="D696" s="311"/>
      <c r="E696" s="311" t="s">
        <v>173</v>
      </c>
      <c r="F696" s="311">
        <v>417</v>
      </c>
    </row>
    <row r="697" spans="1:6">
      <c r="A697" s="311"/>
      <c r="B697" s="311" t="s">
        <v>12103</v>
      </c>
      <c r="C697" s="311"/>
      <c r="D697" s="311"/>
      <c r="E697" s="311" t="s">
        <v>173</v>
      </c>
      <c r="F697" s="311">
        <v>521</v>
      </c>
    </row>
    <row r="698" spans="1:6">
      <c r="A698" s="311"/>
      <c r="B698" s="311" t="s">
        <v>12104</v>
      </c>
      <c r="C698" s="311"/>
      <c r="D698" s="311"/>
      <c r="E698" s="311" t="s">
        <v>173</v>
      </c>
      <c r="F698" s="311">
        <v>948</v>
      </c>
    </row>
    <row r="699" spans="1:6">
      <c r="A699" s="311"/>
      <c r="B699" s="311" t="s">
        <v>12105</v>
      </c>
      <c r="C699" s="311"/>
      <c r="D699" s="311"/>
      <c r="E699" s="311" t="s">
        <v>173</v>
      </c>
      <c r="F699" s="311">
        <v>562</v>
      </c>
    </row>
    <row r="700" spans="1:6">
      <c r="A700" s="311"/>
      <c r="B700" s="311" t="s">
        <v>12106</v>
      </c>
      <c r="C700" s="311"/>
      <c r="D700" s="311"/>
      <c r="E700" s="311" t="s">
        <v>173</v>
      </c>
      <c r="F700" s="311">
        <v>1378</v>
      </c>
    </row>
    <row r="701" spans="1:6">
      <c r="A701" s="311"/>
      <c r="B701" s="311" t="s">
        <v>12107</v>
      </c>
      <c r="C701" s="311"/>
      <c r="D701" s="311"/>
      <c r="E701" s="311" t="s">
        <v>173</v>
      </c>
      <c r="F701" s="311">
        <v>359</v>
      </c>
    </row>
    <row r="702" spans="1:6">
      <c r="A702" s="311"/>
      <c r="B702" s="311" t="s">
        <v>12108</v>
      </c>
      <c r="C702" s="311"/>
      <c r="D702" s="311"/>
      <c r="E702" s="311" t="s">
        <v>173</v>
      </c>
      <c r="F702" s="311">
        <v>324</v>
      </c>
    </row>
    <row r="703" spans="1:6">
      <c r="A703" s="311"/>
      <c r="B703" s="311" t="s">
        <v>12109</v>
      </c>
      <c r="C703" s="311"/>
      <c r="D703" s="311"/>
      <c r="E703" s="311" t="s">
        <v>173</v>
      </c>
      <c r="F703" s="311">
        <v>2841</v>
      </c>
    </row>
    <row r="704" spans="1:6">
      <c r="A704" s="311"/>
      <c r="B704" s="311" t="s">
        <v>12110</v>
      </c>
      <c r="C704" s="311"/>
      <c r="D704" s="311"/>
      <c r="E704" s="311" t="s">
        <v>173</v>
      </c>
      <c r="F704" s="311">
        <v>1028</v>
      </c>
    </row>
    <row r="705" spans="1:6">
      <c r="A705" s="311"/>
      <c r="B705" s="311" t="s">
        <v>12111</v>
      </c>
      <c r="C705" s="311"/>
      <c r="D705" s="311"/>
      <c r="E705" s="311" t="s">
        <v>173</v>
      </c>
      <c r="F705" s="311">
        <v>2786</v>
      </c>
    </row>
    <row r="706" spans="1:6">
      <c r="A706" s="311"/>
      <c r="B706" s="311" t="s">
        <v>12112</v>
      </c>
      <c r="C706" s="311"/>
      <c r="D706" s="311"/>
      <c r="E706" s="311" t="s">
        <v>173</v>
      </c>
      <c r="F706" s="311">
        <v>1433</v>
      </c>
    </row>
    <row r="707" spans="1:6">
      <c r="A707" s="311"/>
      <c r="B707" s="311" t="s">
        <v>12113</v>
      </c>
      <c r="C707" s="311"/>
      <c r="D707" s="311"/>
      <c r="E707" s="311" t="s">
        <v>173</v>
      </c>
      <c r="F707" s="311">
        <v>4176</v>
      </c>
    </row>
    <row r="708" spans="1:6">
      <c r="A708" s="311"/>
      <c r="B708" s="311" t="s">
        <v>12114</v>
      </c>
      <c r="C708" s="311"/>
      <c r="D708" s="311"/>
      <c r="E708" s="311" t="s">
        <v>173</v>
      </c>
      <c r="F708" s="311">
        <v>199</v>
      </c>
    </row>
    <row r="709" spans="1:6">
      <c r="A709" s="311"/>
      <c r="B709" s="311" t="s">
        <v>12115</v>
      </c>
      <c r="C709" s="311"/>
      <c r="D709" s="311"/>
      <c r="E709" s="311" t="s">
        <v>173</v>
      </c>
      <c r="F709" s="311">
        <v>582</v>
      </c>
    </row>
    <row r="710" spans="1:6">
      <c r="A710" s="311"/>
      <c r="B710" s="311" t="s">
        <v>12116</v>
      </c>
      <c r="C710" s="311"/>
      <c r="D710" s="311"/>
      <c r="E710" s="311" t="s">
        <v>173</v>
      </c>
      <c r="F710" s="311">
        <v>1186</v>
      </c>
    </row>
    <row r="711" spans="1:6">
      <c r="A711" s="311"/>
      <c r="B711" s="311" t="s">
        <v>12117</v>
      </c>
      <c r="C711" s="311"/>
      <c r="D711" s="311"/>
      <c r="E711" s="311" t="s">
        <v>173</v>
      </c>
      <c r="F711" s="311">
        <v>2563</v>
      </c>
    </row>
    <row r="712" spans="1:6">
      <c r="A712" s="311"/>
      <c r="B712" s="311" t="s">
        <v>12118</v>
      </c>
      <c r="C712" s="311"/>
      <c r="D712" s="311"/>
      <c r="E712" s="311" t="s">
        <v>173</v>
      </c>
      <c r="F712" s="311">
        <v>673</v>
      </c>
    </row>
    <row r="713" spans="1:6">
      <c r="A713" s="311"/>
      <c r="B713" s="311" t="s">
        <v>12119</v>
      </c>
      <c r="C713" s="311"/>
      <c r="D713" s="311"/>
      <c r="E713" s="311" t="s">
        <v>173</v>
      </c>
      <c r="F713" s="311">
        <v>99</v>
      </c>
    </row>
    <row r="714" spans="1:6">
      <c r="A714" s="311"/>
      <c r="B714" s="311" t="s">
        <v>12120</v>
      </c>
      <c r="C714" s="311"/>
      <c r="D714" s="311"/>
      <c r="E714" s="311" t="s">
        <v>173</v>
      </c>
      <c r="F714" s="311">
        <v>331</v>
      </c>
    </row>
    <row r="715" spans="1:6">
      <c r="A715" s="311"/>
      <c r="B715" s="311" t="s">
        <v>12121</v>
      </c>
      <c r="C715" s="311"/>
      <c r="D715" s="311"/>
      <c r="E715" s="311" t="s">
        <v>173</v>
      </c>
      <c r="F715" s="311">
        <v>1262</v>
      </c>
    </row>
    <row r="716" spans="1:6">
      <c r="A716" s="311"/>
      <c r="B716" s="311" t="s">
        <v>12122</v>
      </c>
      <c r="C716" s="311"/>
      <c r="D716" s="311"/>
      <c r="E716" s="311" t="s">
        <v>173</v>
      </c>
      <c r="F716" s="311">
        <v>119</v>
      </c>
    </row>
    <row r="717" spans="1:6">
      <c r="A717" s="311"/>
      <c r="B717" s="311" t="s">
        <v>12123</v>
      </c>
      <c r="C717" s="311"/>
      <c r="D717" s="311"/>
      <c r="E717" s="311" t="s">
        <v>173</v>
      </c>
      <c r="F717" s="311">
        <v>248</v>
      </c>
    </row>
    <row r="718" spans="1:6">
      <c r="A718" s="311"/>
      <c r="B718" s="311" t="s">
        <v>12124</v>
      </c>
      <c r="C718" s="311"/>
      <c r="D718" s="311"/>
      <c r="E718" s="311" t="s">
        <v>173</v>
      </c>
      <c r="F718" s="311">
        <v>151</v>
      </c>
    </row>
    <row r="719" spans="1:6">
      <c r="A719" s="311"/>
      <c r="B719" s="311" t="s">
        <v>12125</v>
      </c>
      <c r="C719" s="311"/>
      <c r="D719" s="311"/>
      <c r="E719" s="311" t="s">
        <v>173</v>
      </c>
      <c r="F719" s="311">
        <v>398</v>
      </c>
    </row>
    <row r="720" spans="1:6">
      <c r="A720" s="311"/>
      <c r="B720" s="311" t="s">
        <v>12126</v>
      </c>
      <c r="C720" s="311"/>
      <c r="D720" s="311"/>
      <c r="E720" s="311" t="s">
        <v>173</v>
      </c>
      <c r="F720" s="311">
        <v>184</v>
      </c>
    </row>
    <row r="721" spans="1:6">
      <c r="A721" s="311"/>
      <c r="B721" s="311" t="s">
        <v>12127</v>
      </c>
      <c r="C721" s="311"/>
      <c r="D721" s="311"/>
      <c r="E721" s="311" t="s">
        <v>173</v>
      </c>
      <c r="F721" s="311">
        <v>729</v>
      </c>
    </row>
    <row r="722" spans="1:6">
      <c r="A722" s="311"/>
      <c r="B722" s="311" t="s">
        <v>12128</v>
      </c>
      <c r="C722" s="311"/>
      <c r="D722" s="311"/>
      <c r="E722" s="311" t="s">
        <v>173</v>
      </c>
      <c r="F722" s="311">
        <v>181</v>
      </c>
    </row>
    <row r="723" spans="1:6">
      <c r="A723" s="311"/>
      <c r="B723" s="311" t="s">
        <v>12129</v>
      </c>
      <c r="C723" s="311"/>
      <c r="D723" s="311"/>
      <c r="E723" s="311" t="s">
        <v>173</v>
      </c>
      <c r="F723" s="311">
        <v>151</v>
      </c>
    </row>
    <row r="724" spans="1:6">
      <c r="A724" s="311"/>
      <c r="B724" s="311" t="s">
        <v>12130</v>
      </c>
      <c r="C724" s="311"/>
      <c r="D724" s="311"/>
      <c r="E724" s="311" t="s">
        <v>173</v>
      </c>
      <c r="F724" s="311">
        <v>46</v>
      </c>
    </row>
    <row r="725" spans="1:6">
      <c r="A725" s="311"/>
      <c r="B725" s="311" t="s">
        <v>12131</v>
      </c>
      <c r="C725" s="311"/>
      <c r="D725" s="311"/>
      <c r="E725" s="311" t="s">
        <v>173</v>
      </c>
      <c r="F725" s="311">
        <v>76</v>
      </c>
    </row>
    <row r="726" spans="1:6">
      <c r="A726" s="311"/>
      <c r="B726" s="311" t="s">
        <v>12132</v>
      </c>
      <c r="C726" s="311"/>
      <c r="D726" s="311"/>
      <c r="E726" s="311" t="s">
        <v>173</v>
      </c>
      <c r="F726" s="311">
        <v>89</v>
      </c>
    </row>
    <row r="727" spans="1:6">
      <c r="A727" s="311"/>
      <c r="B727" s="311" t="s">
        <v>12133</v>
      </c>
      <c r="C727" s="311"/>
      <c r="D727" s="311"/>
      <c r="E727" s="311" t="s">
        <v>173</v>
      </c>
      <c r="F727" s="311">
        <v>268</v>
      </c>
    </row>
    <row r="728" spans="1:6">
      <c r="A728" s="311"/>
      <c r="B728" s="311" t="s">
        <v>12134</v>
      </c>
      <c r="C728" s="311"/>
      <c r="D728" s="311"/>
      <c r="E728" s="311" t="s">
        <v>173</v>
      </c>
      <c r="F728" s="311">
        <v>964</v>
      </c>
    </row>
    <row r="729" spans="1:6">
      <c r="A729" s="311"/>
      <c r="B729" s="311" t="s">
        <v>12135</v>
      </c>
      <c r="C729" s="311"/>
      <c r="D729" s="311"/>
      <c r="E729" s="311" t="s">
        <v>173</v>
      </c>
      <c r="F729" s="311">
        <v>46</v>
      </c>
    </row>
    <row r="730" spans="1:6">
      <c r="A730" s="311"/>
      <c r="B730" s="311" t="s">
        <v>12136</v>
      </c>
      <c r="C730" s="311"/>
      <c r="D730" s="311"/>
      <c r="E730" s="311" t="s">
        <v>173</v>
      </c>
      <c r="F730" s="311">
        <v>72</v>
      </c>
    </row>
    <row r="731" spans="1:6">
      <c r="A731" s="311"/>
      <c r="B731" s="311" t="s">
        <v>12137</v>
      </c>
      <c r="C731" s="311"/>
      <c r="D731" s="311"/>
      <c r="E731" s="311" t="s">
        <v>173</v>
      </c>
      <c r="F731" s="311">
        <v>60</v>
      </c>
    </row>
    <row r="732" spans="1:6">
      <c r="A732" s="311"/>
      <c r="B732" s="311" t="s">
        <v>12138</v>
      </c>
      <c r="C732" s="311"/>
      <c r="D732" s="311"/>
      <c r="E732" s="311" t="s">
        <v>173</v>
      </c>
      <c r="F732" s="311">
        <v>153</v>
      </c>
    </row>
    <row r="733" spans="1:6">
      <c r="A733" s="311"/>
      <c r="B733" s="311" t="s">
        <v>12139</v>
      </c>
      <c r="C733" s="311"/>
      <c r="D733" s="311"/>
      <c r="E733" s="311" t="s">
        <v>173</v>
      </c>
      <c r="F733" s="311">
        <v>69</v>
      </c>
    </row>
    <row r="734" spans="1:6">
      <c r="A734" s="311"/>
      <c r="B734" s="311" t="s">
        <v>12140</v>
      </c>
      <c r="C734" s="311"/>
      <c r="D734" s="311"/>
      <c r="E734" s="311" t="s">
        <v>173</v>
      </c>
      <c r="F734" s="311">
        <v>208</v>
      </c>
    </row>
    <row r="735" spans="1:6">
      <c r="A735" s="311"/>
      <c r="B735" s="311" t="s">
        <v>12141</v>
      </c>
      <c r="C735" s="311"/>
      <c r="D735" s="311"/>
      <c r="E735" s="311" t="s">
        <v>173</v>
      </c>
      <c r="F735" s="311">
        <v>664</v>
      </c>
    </row>
    <row r="736" spans="1:6">
      <c r="A736" s="311"/>
      <c r="B736" s="311" t="s">
        <v>12142</v>
      </c>
      <c r="C736" s="311"/>
      <c r="D736" s="311"/>
      <c r="E736" s="311" t="s">
        <v>173</v>
      </c>
      <c r="F736" s="311">
        <v>1044</v>
      </c>
    </row>
    <row r="737" spans="1:6">
      <c r="A737" s="311"/>
      <c r="B737" s="311" t="s">
        <v>12143</v>
      </c>
      <c r="C737" s="311"/>
      <c r="D737" s="311"/>
      <c r="E737" s="311" t="s">
        <v>173</v>
      </c>
      <c r="F737" s="311">
        <v>341</v>
      </c>
    </row>
    <row r="738" spans="1:6">
      <c r="A738" s="311"/>
      <c r="B738" s="311" t="s">
        <v>12144</v>
      </c>
      <c r="C738" s="311"/>
      <c r="D738" s="311"/>
      <c r="E738" s="311" t="s">
        <v>173</v>
      </c>
      <c r="F738" s="311">
        <v>544</v>
      </c>
    </row>
    <row r="739" spans="1:6">
      <c r="A739" s="311"/>
      <c r="B739" s="311" t="s">
        <v>12145</v>
      </c>
      <c r="C739" s="311"/>
      <c r="D739" s="311"/>
      <c r="E739" s="311" t="s">
        <v>173</v>
      </c>
      <c r="F739" s="311">
        <v>44</v>
      </c>
    </row>
    <row r="740" spans="1:6">
      <c r="A740" s="311"/>
      <c r="B740" s="311" t="s">
        <v>12146</v>
      </c>
      <c r="C740" s="311"/>
      <c r="D740" s="311"/>
      <c r="E740" s="311" t="s">
        <v>173</v>
      </c>
      <c r="F740" s="311">
        <v>151</v>
      </c>
    </row>
    <row r="741" spans="1:6">
      <c r="A741" s="311"/>
      <c r="B741" s="311" t="s">
        <v>12147</v>
      </c>
      <c r="C741" s="311"/>
      <c r="D741" s="311"/>
      <c r="E741" s="311" t="s">
        <v>173</v>
      </c>
      <c r="F741" s="311">
        <v>349</v>
      </c>
    </row>
    <row r="742" spans="1:6">
      <c r="A742" s="311"/>
      <c r="B742" s="311" t="s">
        <v>12148</v>
      </c>
      <c r="C742" s="311"/>
      <c r="D742" s="311"/>
      <c r="E742" s="311" t="s">
        <v>173</v>
      </c>
      <c r="F742" s="311">
        <v>382</v>
      </c>
    </row>
    <row r="743" spans="1:6">
      <c r="A743" s="311"/>
      <c r="B743" s="311" t="s">
        <v>12149</v>
      </c>
      <c r="C743" s="311"/>
      <c r="D743" s="311"/>
      <c r="E743" s="311" t="s">
        <v>173</v>
      </c>
      <c r="F743" s="311">
        <v>709</v>
      </c>
    </row>
    <row r="744" spans="1:6">
      <c r="A744" s="311"/>
      <c r="B744" s="311" t="s">
        <v>12150</v>
      </c>
      <c r="C744" s="311"/>
      <c r="D744" s="311"/>
      <c r="E744" s="311" t="s">
        <v>173</v>
      </c>
      <c r="F744" s="311">
        <v>144</v>
      </c>
    </row>
    <row r="745" spans="1:6">
      <c r="A745" s="311"/>
      <c r="B745" s="311" t="s">
        <v>12151</v>
      </c>
      <c r="C745" s="311"/>
      <c r="D745" s="311"/>
      <c r="E745" s="311" t="s">
        <v>173</v>
      </c>
      <c r="F745" s="311">
        <v>89</v>
      </c>
    </row>
    <row r="746" spans="1:6">
      <c r="A746" s="311"/>
      <c r="B746" s="311" t="s">
        <v>12152</v>
      </c>
      <c r="C746" s="311"/>
      <c r="D746" s="311"/>
      <c r="E746" s="311" t="s">
        <v>173</v>
      </c>
      <c r="F746" s="311">
        <v>89</v>
      </c>
    </row>
    <row r="747" spans="1:6">
      <c r="A747" s="311"/>
      <c r="B747" s="311" t="s">
        <v>12153</v>
      </c>
      <c r="C747" s="311"/>
      <c r="D747" s="311"/>
      <c r="E747" s="311" t="s">
        <v>173</v>
      </c>
      <c r="F747" s="311">
        <v>89</v>
      </c>
    </row>
    <row r="748" spans="1:6">
      <c r="A748" s="311"/>
      <c r="B748" s="311" t="s">
        <v>12154</v>
      </c>
      <c r="C748" s="311"/>
      <c r="D748" s="311"/>
      <c r="E748" s="311" t="s">
        <v>173</v>
      </c>
      <c r="F748" s="311">
        <v>89</v>
      </c>
    </row>
    <row r="749" spans="1:6">
      <c r="A749" s="311"/>
      <c r="B749" s="311" t="s">
        <v>12155</v>
      </c>
      <c r="C749" s="311"/>
      <c r="D749" s="311"/>
      <c r="E749" s="311" t="s">
        <v>173</v>
      </c>
      <c r="F749" s="311">
        <v>89</v>
      </c>
    </row>
    <row r="750" spans="1:6">
      <c r="A750" s="311"/>
      <c r="B750" s="311" t="s">
        <v>12156</v>
      </c>
      <c r="C750" s="311"/>
      <c r="D750" s="311"/>
      <c r="E750" s="311" t="s">
        <v>173</v>
      </c>
      <c r="F750" s="311">
        <v>923</v>
      </c>
    </row>
    <row r="751" spans="1:6">
      <c r="A751" s="311"/>
      <c r="B751" s="311" t="s">
        <v>12157</v>
      </c>
      <c r="C751" s="311"/>
      <c r="D751" s="311"/>
      <c r="E751" s="311" t="s">
        <v>173</v>
      </c>
      <c r="F751" s="311">
        <v>298</v>
      </c>
    </row>
    <row r="752" spans="1:6">
      <c r="A752" s="311"/>
      <c r="B752" s="311" t="s">
        <v>12158</v>
      </c>
      <c r="C752" s="311"/>
      <c r="D752" s="311"/>
      <c r="E752" s="311" t="s">
        <v>173</v>
      </c>
      <c r="F752" s="311">
        <v>369</v>
      </c>
    </row>
    <row r="753" spans="1:6">
      <c r="A753" s="311"/>
      <c r="B753" s="311" t="s">
        <v>12159</v>
      </c>
      <c r="C753" s="311"/>
      <c r="D753" s="311"/>
      <c r="E753" s="311" t="s">
        <v>173</v>
      </c>
      <c r="F753" s="311">
        <v>1059</v>
      </c>
    </row>
    <row r="754" spans="1:6">
      <c r="A754" s="311"/>
      <c r="B754" s="311" t="s">
        <v>12160</v>
      </c>
      <c r="C754" s="311"/>
      <c r="D754" s="311"/>
      <c r="E754" s="311" t="s">
        <v>173</v>
      </c>
      <c r="F754" s="311">
        <v>692</v>
      </c>
    </row>
    <row r="755" spans="1:6">
      <c r="A755" s="311"/>
      <c r="B755" s="311" t="s">
        <v>12161</v>
      </c>
      <c r="C755" s="311"/>
      <c r="D755" s="311"/>
      <c r="E755" s="311" t="s">
        <v>173</v>
      </c>
      <c r="F755" s="311">
        <v>1267</v>
      </c>
    </row>
    <row r="756" spans="1:6">
      <c r="A756" s="311"/>
      <c r="B756" s="311" t="s">
        <v>12162</v>
      </c>
      <c r="C756" s="311"/>
      <c r="D756" s="311"/>
      <c r="E756" s="311" t="s">
        <v>173</v>
      </c>
      <c r="F756" s="311">
        <v>1267</v>
      </c>
    </row>
    <row r="757" spans="1:6">
      <c r="A757" s="311"/>
      <c r="B757" s="311" t="s">
        <v>12163</v>
      </c>
      <c r="C757" s="311"/>
      <c r="D757" s="311"/>
      <c r="E757" s="311" t="s">
        <v>173</v>
      </c>
      <c r="F757" s="311">
        <v>1267</v>
      </c>
    </row>
    <row r="758" spans="1:6">
      <c r="A758" s="311"/>
      <c r="B758" s="311" t="s">
        <v>12164</v>
      </c>
      <c r="C758" s="311"/>
      <c r="D758" s="311"/>
      <c r="E758" s="311" t="s">
        <v>173</v>
      </c>
      <c r="F758" s="311">
        <v>1304</v>
      </c>
    </row>
    <row r="759" spans="1:6">
      <c r="A759" s="311"/>
      <c r="B759" s="311" t="s">
        <v>12165</v>
      </c>
      <c r="C759" s="311"/>
      <c r="D759" s="311"/>
      <c r="E759" s="311" t="s">
        <v>173</v>
      </c>
      <c r="F759" s="311">
        <v>1304</v>
      </c>
    </row>
    <row r="760" spans="1:6">
      <c r="A760" s="311"/>
      <c r="B760" s="311" t="s">
        <v>12166</v>
      </c>
      <c r="C760" s="311"/>
      <c r="D760" s="311"/>
      <c r="E760" s="311" t="s">
        <v>173</v>
      </c>
      <c r="F760" s="311">
        <v>1742</v>
      </c>
    </row>
    <row r="761" spans="1:6">
      <c r="A761" s="311"/>
      <c r="B761" s="311" t="s">
        <v>12167</v>
      </c>
      <c r="C761" s="311"/>
      <c r="D761" s="311"/>
      <c r="E761" s="311" t="s">
        <v>173</v>
      </c>
      <c r="F761" s="311">
        <v>1691</v>
      </c>
    </row>
    <row r="762" spans="1:6">
      <c r="A762" s="311"/>
      <c r="B762" s="311" t="s">
        <v>12168</v>
      </c>
      <c r="C762" s="311"/>
      <c r="D762" s="311"/>
      <c r="E762" s="311" t="s">
        <v>173</v>
      </c>
      <c r="F762" s="311">
        <v>94</v>
      </c>
    </row>
    <row r="763" spans="1:6">
      <c r="A763" s="311"/>
      <c r="B763" s="311" t="s">
        <v>12169</v>
      </c>
      <c r="C763" s="311"/>
      <c r="D763" s="311"/>
      <c r="E763" s="311" t="s">
        <v>173</v>
      </c>
      <c r="F763" s="311">
        <v>359</v>
      </c>
    </row>
    <row r="764" spans="1:6">
      <c r="A764" s="311"/>
      <c r="B764" s="311" t="s">
        <v>12170</v>
      </c>
      <c r="C764" s="311"/>
      <c r="D764" s="311"/>
      <c r="E764" s="311" t="s">
        <v>173</v>
      </c>
      <c r="F764" s="311">
        <v>1117</v>
      </c>
    </row>
    <row r="765" spans="1:6">
      <c r="A765" s="311"/>
      <c r="B765" s="311" t="s">
        <v>12171</v>
      </c>
      <c r="C765" s="311"/>
      <c r="D765" s="311"/>
      <c r="E765" s="311" t="s">
        <v>173</v>
      </c>
      <c r="F765" s="311">
        <v>359</v>
      </c>
    </row>
    <row r="766" spans="1:6">
      <c r="A766" s="311"/>
      <c r="B766" s="311" t="s">
        <v>12172</v>
      </c>
      <c r="C766" s="311"/>
      <c r="D766" s="311"/>
      <c r="E766" s="311" t="s">
        <v>173</v>
      </c>
      <c r="F766" s="311">
        <v>1117</v>
      </c>
    </row>
    <row r="767" spans="1:6">
      <c r="A767" s="311"/>
      <c r="B767" s="311" t="s">
        <v>12173</v>
      </c>
      <c r="C767" s="311"/>
      <c r="D767" s="311"/>
      <c r="E767" s="311" t="s">
        <v>173</v>
      </c>
      <c r="F767" s="311">
        <v>379</v>
      </c>
    </row>
    <row r="768" spans="1:6">
      <c r="A768" s="311"/>
      <c r="B768" s="311" t="s">
        <v>12174</v>
      </c>
      <c r="C768" s="311"/>
      <c r="D768" s="311"/>
      <c r="E768" s="311" t="s">
        <v>173</v>
      </c>
      <c r="F768" s="311">
        <v>1166</v>
      </c>
    </row>
    <row r="769" spans="1:6">
      <c r="A769" s="311"/>
      <c r="B769" s="311" t="s">
        <v>12175</v>
      </c>
      <c r="C769" s="311"/>
      <c r="D769" s="311"/>
      <c r="E769" s="311" t="s">
        <v>173</v>
      </c>
      <c r="F769" s="311">
        <v>359</v>
      </c>
    </row>
    <row r="770" spans="1:6">
      <c r="A770" s="311"/>
      <c r="B770" s="311" t="s">
        <v>12176</v>
      </c>
      <c r="C770" s="311"/>
      <c r="D770" s="311"/>
      <c r="E770" s="311" t="s">
        <v>173</v>
      </c>
      <c r="F770" s="311">
        <v>1117</v>
      </c>
    </row>
    <row r="771" spans="1:6">
      <c r="A771" s="311"/>
      <c r="B771" s="311" t="s">
        <v>12177</v>
      </c>
      <c r="C771" s="311"/>
      <c r="D771" s="311"/>
      <c r="E771" s="311" t="s">
        <v>173</v>
      </c>
      <c r="F771" s="311">
        <v>379</v>
      </c>
    </row>
    <row r="772" spans="1:6">
      <c r="A772" s="311"/>
      <c r="B772" s="311" t="s">
        <v>12178</v>
      </c>
      <c r="C772" s="311"/>
      <c r="D772" s="311"/>
      <c r="E772" s="311" t="s">
        <v>173</v>
      </c>
      <c r="F772" s="311">
        <v>1166</v>
      </c>
    </row>
    <row r="773" spans="1:6">
      <c r="A773" s="311"/>
      <c r="B773" s="311" t="s">
        <v>12179</v>
      </c>
      <c r="C773" s="311"/>
      <c r="D773" s="311"/>
      <c r="E773" s="311" t="s">
        <v>173</v>
      </c>
      <c r="F773" s="311">
        <v>359</v>
      </c>
    </row>
    <row r="774" spans="1:6">
      <c r="A774" s="311"/>
      <c r="B774" s="311" t="s">
        <v>12180</v>
      </c>
      <c r="C774" s="311"/>
      <c r="D774" s="311"/>
      <c r="E774" s="311" t="s">
        <v>173</v>
      </c>
      <c r="F774" s="311">
        <v>1117</v>
      </c>
    </row>
    <row r="775" spans="1:6">
      <c r="A775" s="311"/>
      <c r="B775" s="311" t="s">
        <v>12181</v>
      </c>
      <c r="C775" s="311"/>
      <c r="D775" s="311"/>
      <c r="E775" s="311" t="s">
        <v>173</v>
      </c>
      <c r="F775" s="311">
        <v>359</v>
      </c>
    </row>
    <row r="776" spans="1:6">
      <c r="A776" s="311"/>
      <c r="B776" s="311" t="s">
        <v>12182</v>
      </c>
      <c r="C776" s="311"/>
      <c r="D776" s="311"/>
      <c r="E776" s="311" t="s">
        <v>173</v>
      </c>
      <c r="F776" s="311">
        <v>1117</v>
      </c>
    </row>
    <row r="777" spans="1:6">
      <c r="A777" s="311"/>
      <c r="B777" s="311" t="s">
        <v>12183</v>
      </c>
      <c r="C777" s="311"/>
      <c r="D777" s="311"/>
      <c r="E777" s="311" t="s">
        <v>173</v>
      </c>
      <c r="F777" s="311">
        <v>199</v>
      </c>
    </row>
    <row r="778" spans="1:6">
      <c r="A778" s="311"/>
      <c r="B778" s="311" t="s">
        <v>12184</v>
      </c>
      <c r="C778" s="311"/>
      <c r="D778" s="311"/>
      <c r="E778" s="311" t="s">
        <v>173</v>
      </c>
      <c r="F778" s="311">
        <v>506</v>
      </c>
    </row>
    <row r="779" spans="1:6">
      <c r="A779" s="311"/>
      <c r="B779" s="311" t="s">
        <v>12185</v>
      </c>
      <c r="C779" s="311"/>
      <c r="D779" s="311"/>
      <c r="E779" s="311" t="s">
        <v>173</v>
      </c>
      <c r="F779" s="311">
        <v>199</v>
      </c>
    </row>
    <row r="780" spans="1:6">
      <c r="A780" s="311"/>
      <c r="B780" s="311" t="s">
        <v>12186</v>
      </c>
      <c r="C780" s="311"/>
      <c r="D780" s="311"/>
      <c r="E780" s="311" t="s">
        <v>173</v>
      </c>
      <c r="F780" s="311">
        <v>199</v>
      </c>
    </row>
    <row r="781" spans="1:6">
      <c r="A781" s="311"/>
      <c r="B781" s="311" t="s">
        <v>12187</v>
      </c>
      <c r="C781" s="311"/>
      <c r="D781" s="311"/>
      <c r="E781" s="311" t="s">
        <v>173</v>
      </c>
      <c r="F781" s="311">
        <v>199</v>
      </c>
    </row>
    <row r="782" spans="1:6">
      <c r="A782" s="311"/>
      <c r="B782" s="311" t="s">
        <v>12188</v>
      </c>
      <c r="C782" s="311"/>
      <c r="D782" s="311"/>
      <c r="E782" s="311" t="s">
        <v>173</v>
      </c>
      <c r="F782" s="311">
        <v>199</v>
      </c>
    </row>
    <row r="783" spans="1:6">
      <c r="A783" s="311"/>
      <c r="B783" s="311" t="s">
        <v>12189</v>
      </c>
      <c r="C783" s="311"/>
      <c r="D783" s="311"/>
      <c r="E783" s="311" t="s">
        <v>173</v>
      </c>
      <c r="F783" s="311">
        <v>506</v>
      </c>
    </row>
    <row r="784" spans="1:6">
      <c r="A784" s="311"/>
      <c r="B784" s="311" t="s">
        <v>12190</v>
      </c>
      <c r="C784" s="311"/>
      <c r="D784" s="311"/>
      <c r="E784" s="311" t="s">
        <v>173</v>
      </c>
      <c r="F784" s="311">
        <v>199</v>
      </c>
    </row>
    <row r="785" spans="1:6">
      <c r="A785" s="311"/>
      <c r="B785" s="311" t="s">
        <v>12191</v>
      </c>
      <c r="C785" s="311"/>
      <c r="D785" s="311"/>
      <c r="E785" s="311" t="s">
        <v>173</v>
      </c>
      <c r="F785" s="311">
        <v>506</v>
      </c>
    </row>
    <row r="786" spans="1:6">
      <c r="A786" s="311"/>
      <c r="B786" s="311" t="s">
        <v>12192</v>
      </c>
      <c r="C786" s="311"/>
      <c r="D786" s="311"/>
      <c r="E786" s="311" t="s">
        <v>173</v>
      </c>
      <c r="F786" s="311">
        <v>199</v>
      </c>
    </row>
    <row r="787" spans="1:6">
      <c r="A787" s="311"/>
      <c r="B787" s="311" t="s">
        <v>12193</v>
      </c>
      <c r="C787" s="311"/>
      <c r="D787" s="311"/>
      <c r="E787" s="311" t="s">
        <v>173</v>
      </c>
      <c r="F787" s="311">
        <v>506</v>
      </c>
    </row>
    <row r="788" spans="1:6">
      <c r="A788" s="311"/>
      <c r="B788" s="311" t="s">
        <v>12194</v>
      </c>
      <c r="C788" s="311"/>
      <c r="D788" s="311"/>
      <c r="E788" s="311" t="s">
        <v>173</v>
      </c>
      <c r="F788" s="311">
        <v>239</v>
      </c>
    </row>
    <row r="789" spans="1:6">
      <c r="A789" s="311"/>
      <c r="B789" s="311" t="s">
        <v>12195</v>
      </c>
      <c r="C789" s="311"/>
      <c r="D789" s="311"/>
      <c r="E789" s="311" t="s">
        <v>173</v>
      </c>
      <c r="F789" s="311">
        <v>747</v>
      </c>
    </row>
    <row r="790" spans="1:6">
      <c r="A790" s="311"/>
      <c r="B790" s="311" t="s">
        <v>12196</v>
      </c>
      <c r="C790" s="311"/>
      <c r="D790" s="311"/>
      <c r="E790" s="311" t="s">
        <v>173</v>
      </c>
      <c r="F790" s="311">
        <v>239</v>
      </c>
    </row>
    <row r="791" spans="1:6">
      <c r="A791" s="311"/>
      <c r="B791" s="311" t="s">
        <v>12197</v>
      </c>
      <c r="C791" s="311"/>
      <c r="D791" s="311"/>
      <c r="E791" s="311" t="s">
        <v>173</v>
      </c>
      <c r="F791" s="311">
        <v>747</v>
      </c>
    </row>
    <row r="792" spans="1:6">
      <c r="A792" s="311"/>
      <c r="B792" s="311" t="s">
        <v>12198</v>
      </c>
      <c r="C792" s="311"/>
      <c r="D792" s="311"/>
      <c r="E792" s="311" t="s">
        <v>173</v>
      </c>
      <c r="F792" s="311">
        <v>239</v>
      </c>
    </row>
    <row r="793" spans="1:6">
      <c r="A793" s="311"/>
      <c r="B793" s="311" t="s">
        <v>12199</v>
      </c>
      <c r="C793" s="311"/>
      <c r="D793" s="311"/>
      <c r="E793" s="311" t="s">
        <v>173</v>
      </c>
      <c r="F793" s="311">
        <v>747</v>
      </c>
    </row>
    <row r="794" spans="1:6">
      <c r="A794" s="311"/>
      <c r="B794" s="311" t="s">
        <v>12200</v>
      </c>
      <c r="C794" s="311"/>
      <c r="D794" s="311"/>
      <c r="E794" s="311" t="s">
        <v>173</v>
      </c>
      <c r="F794" s="311">
        <v>307</v>
      </c>
    </row>
    <row r="795" spans="1:6">
      <c r="A795" s="311"/>
      <c r="B795" s="311" t="s">
        <v>12201</v>
      </c>
      <c r="C795" s="311"/>
      <c r="D795" s="311"/>
      <c r="E795" s="311" t="s">
        <v>173</v>
      </c>
      <c r="F795" s="311">
        <v>2634</v>
      </c>
    </row>
    <row r="796" spans="1:6">
      <c r="A796" s="311"/>
      <c r="B796" s="311" t="s">
        <v>12202</v>
      </c>
      <c r="C796" s="311"/>
      <c r="D796" s="311"/>
      <c r="E796" s="311" t="s">
        <v>173</v>
      </c>
      <c r="F796" s="311">
        <v>353</v>
      </c>
    </row>
    <row r="797" spans="1:6">
      <c r="A797" s="311"/>
      <c r="B797" s="311" t="s">
        <v>12203</v>
      </c>
      <c r="C797" s="311"/>
      <c r="D797" s="311"/>
      <c r="E797" s="311" t="s">
        <v>173</v>
      </c>
      <c r="F797" s="311">
        <v>3069</v>
      </c>
    </row>
    <row r="798" spans="1:6">
      <c r="A798" s="311"/>
      <c r="B798" s="311" t="s">
        <v>12204</v>
      </c>
      <c r="C798" s="311"/>
      <c r="D798" s="311"/>
      <c r="E798" s="311" t="s">
        <v>173</v>
      </c>
      <c r="F798" s="311">
        <v>307</v>
      </c>
    </row>
    <row r="799" spans="1:6">
      <c r="A799" s="311"/>
      <c r="B799" s="311" t="s">
        <v>12205</v>
      </c>
      <c r="C799" s="311"/>
      <c r="D799" s="311"/>
      <c r="E799" s="311" t="s">
        <v>173</v>
      </c>
      <c r="F799" s="311">
        <v>333</v>
      </c>
    </row>
    <row r="800" spans="1:6">
      <c r="A800" s="311"/>
      <c r="B800" s="311" t="s">
        <v>12206</v>
      </c>
      <c r="C800" s="311"/>
      <c r="D800" s="311"/>
      <c r="E800" s="311" t="s">
        <v>173</v>
      </c>
      <c r="F800" s="311">
        <v>2917</v>
      </c>
    </row>
    <row r="801" spans="1:6">
      <c r="A801" s="311"/>
      <c r="B801" s="311" t="s">
        <v>12207</v>
      </c>
      <c r="C801" s="311"/>
      <c r="D801" s="311"/>
      <c r="E801" s="311" t="s">
        <v>173</v>
      </c>
      <c r="F801" s="311">
        <v>333</v>
      </c>
    </row>
    <row r="802" spans="1:6">
      <c r="A802" s="311"/>
      <c r="B802" s="311" t="s">
        <v>12208</v>
      </c>
      <c r="C802" s="311"/>
      <c r="D802" s="311"/>
      <c r="E802" s="311" t="s">
        <v>173</v>
      </c>
      <c r="F802" s="311">
        <v>2917</v>
      </c>
    </row>
    <row r="803" spans="1:6">
      <c r="A803" s="311"/>
      <c r="B803" s="311" t="s">
        <v>12209</v>
      </c>
      <c r="C803" s="311"/>
      <c r="D803" s="311"/>
      <c r="E803" s="311" t="s">
        <v>173</v>
      </c>
      <c r="F803" s="311">
        <v>307</v>
      </c>
    </row>
    <row r="804" spans="1:6">
      <c r="A804" s="311"/>
      <c r="B804" s="311" t="s">
        <v>12210</v>
      </c>
      <c r="C804" s="311"/>
      <c r="D804" s="311"/>
      <c r="E804" s="311" t="s">
        <v>173</v>
      </c>
      <c r="F804" s="311">
        <v>2634</v>
      </c>
    </row>
    <row r="805" spans="1:6">
      <c r="A805" s="311"/>
      <c r="B805" s="311" t="s">
        <v>12211</v>
      </c>
      <c r="C805" s="311"/>
      <c r="D805" s="311"/>
      <c r="E805" s="311" t="s">
        <v>173</v>
      </c>
      <c r="F805" s="311">
        <v>333</v>
      </c>
    </row>
    <row r="806" spans="1:6">
      <c r="A806" s="311"/>
      <c r="B806" s="311" t="s">
        <v>12212</v>
      </c>
      <c r="C806" s="311"/>
      <c r="D806" s="311"/>
      <c r="E806" s="311" t="s">
        <v>173</v>
      </c>
      <c r="F806" s="311">
        <v>333</v>
      </c>
    </row>
    <row r="807" spans="1:6">
      <c r="A807" s="311"/>
      <c r="B807" s="311" t="s">
        <v>12213</v>
      </c>
      <c r="C807" s="311"/>
      <c r="D807" s="311"/>
      <c r="E807" s="311" t="s">
        <v>173</v>
      </c>
      <c r="F807" s="311">
        <v>307</v>
      </c>
    </row>
    <row r="808" spans="1:6">
      <c r="A808" s="311"/>
      <c r="B808" s="311" t="s">
        <v>12214</v>
      </c>
      <c r="C808" s="311"/>
      <c r="D808" s="311"/>
      <c r="E808" s="311" t="s">
        <v>173</v>
      </c>
      <c r="F808" s="311">
        <v>2634</v>
      </c>
    </row>
    <row r="809" spans="1:6">
      <c r="A809" s="311"/>
      <c r="B809" s="311" t="s">
        <v>12215</v>
      </c>
      <c r="C809" s="311"/>
      <c r="D809" s="311"/>
      <c r="E809" s="311" t="s">
        <v>173</v>
      </c>
      <c r="F809" s="311">
        <v>333</v>
      </c>
    </row>
    <row r="810" spans="1:6">
      <c r="A810" s="311"/>
      <c r="B810" s="311" t="s">
        <v>12216</v>
      </c>
      <c r="C810" s="311"/>
      <c r="D810" s="311"/>
      <c r="E810" s="311" t="s">
        <v>173</v>
      </c>
      <c r="F810" s="311">
        <v>2917</v>
      </c>
    </row>
    <row r="811" spans="1:6">
      <c r="A811" s="311"/>
      <c r="B811" s="311" t="s">
        <v>12217</v>
      </c>
      <c r="C811" s="311"/>
      <c r="D811" s="311"/>
      <c r="E811" s="311" t="s">
        <v>173</v>
      </c>
      <c r="F811" s="311">
        <v>307</v>
      </c>
    </row>
    <row r="812" spans="1:6">
      <c r="A812" s="311"/>
      <c r="B812" s="311" t="s">
        <v>12218</v>
      </c>
      <c r="C812" s="311"/>
      <c r="D812" s="311"/>
      <c r="E812" s="311" t="s">
        <v>173</v>
      </c>
      <c r="F812" s="311">
        <v>2634</v>
      </c>
    </row>
    <row r="813" spans="1:6">
      <c r="A813" s="311"/>
      <c r="B813" s="311" t="s">
        <v>12219</v>
      </c>
      <c r="C813" s="311"/>
      <c r="D813" s="311"/>
      <c r="E813" s="311" t="s">
        <v>173</v>
      </c>
      <c r="F813" s="311">
        <v>279</v>
      </c>
    </row>
    <row r="814" spans="1:6">
      <c r="A814" s="311"/>
      <c r="B814" s="311" t="s">
        <v>12220</v>
      </c>
      <c r="C814" s="311"/>
      <c r="D814" s="311"/>
      <c r="E814" s="311" t="s">
        <v>173</v>
      </c>
      <c r="F814" s="311">
        <v>279</v>
      </c>
    </row>
    <row r="815" spans="1:6">
      <c r="A815" s="311"/>
      <c r="B815" s="311" t="s">
        <v>12221</v>
      </c>
      <c r="C815" s="311"/>
      <c r="D815" s="311"/>
      <c r="E815" s="311" t="s">
        <v>173</v>
      </c>
      <c r="F815" s="311">
        <v>2316</v>
      </c>
    </row>
    <row r="816" spans="1:6">
      <c r="A816" s="311"/>
      <c r="B816" s="311" t="s">
        <v>12222</v>
      </c>
      <c r="C816" s="311"/>
      <c r="D816" s="311"/>
      <c r="E816" s="311" t="s">
        <v>173</v>
      </c>
      <c r="F816" s="311">
        <v>108</v>
      </c>
    </row>
    <row r="817" spans="1:6">
      <c r="A817" s="311"/>
      <c r="B817" s="311" t="s">
        <v>12223</v>
      </c>
      <c r="C817" s="311"/>
      <c r="D817" s="311"/>
      <c r="E817" s="311" t="s">
        <v>173</v>
      </c>
      <c r="F817" s="311">
        <v>214</v>
      </c>
    </row>
    <row r="818" spans="1:6">
      <c r="A818" s="311"/>
      <c r="B818" s="311" t="s">
        <v>12224</v>
      </c>
      <c r="C818" s="311"/>
      <c r="D818" s="311"/>
      <c r="E818" s="311" t="s">
        <v>173</v>
      </c>
      <c r="F818" s="311">
        <v>94</v>
      </c>
    </row>
    <row r="819" spans="1:6">
      <c r="A819" s="311"/>
      <c r="B819" s="311" t="s">
        <v>12225</v>
      </c>
      <c r="C819" s="311"/>
      <c r="D819" s="311"/>
      <c r="E819" s="311" t="s">
        <v>173</v>
      </c>
      <c r="F819" s="311">
        <v>186</v>
      </c>
    </row>
    <row r="820" spans="1:6">
      <c r="A820" s="311"/>
      <c r="B820" s="311" t="s">
        <v>12226</v>
      </c>
      <c r="C820" s="311"/>
      <c r="D820" s="311"/>
      <c r="E820" s="311" t="s">
        <v>173</v>
      </c>
      <c r="F820" s="311">
        <v>94</v>
      </c>
    </row>
    <row r="821" spans="1:6">
      <c r="A821" s="311"/>
      <c r="B821" s="311" t="s">
        <v>12227</v>
      </c>
      <c r="C821" s="311"/>
      <c r="D821" s="311"/>
      <c r="E821" s="311" t="s">
        <v>173</v>
      </c>
      <c r="F821" s="311">
        <v>186</v>
      </c>
    </row>
    <row r="822" spans="1:6">
      <c r="A822" s="311"/>
      <c r="B822" s="311" t="s">
        <v>12228</v>
      </c>
      <c r="C822" s="311"/>
      <c r="D822" s="311"/>
      <c r="E822" s="311" t="s">
        <v>173</v>
      </c>
      <c r="F822" s="311">
        <v>108</v>
      </c>
    </row>
    <row r="823" spans="1:6">
      <c r="A823" s="311"/>
      <c r="B823" s="311" t="s">
        <v>12229</v>
      </c>
      <c r="C823" s="311"/>
      <c r="D823" s="311"/>
      <c r="E823" s="311" t="s">
        <v>173</v>
      </c>
      <c r="F823" s="311">
        <v>214</v>
      </c>
    </row>
    <row r="824" spans="1:6">
      <c r="A824" s="311"/>
      <c r="B824" s="311" t="s">
        <v>12230</v>
      </c>
      <c r="C824" s="311"/>
      <c r="D824" s="311"/>
      <c r="E824" s="311" t="s">
        <v>173</v>
      </c>
      <c r="F824" s="311">
        <v>108</v>
      </c>
    </row>
    <row r="825" spans="1:6">
      <c r="A825" s="311"/>
      <c r="B825" s="311" t="s">
        <v>12231</v>
      </c>
      <c r="C825" s="311"/>
      <c r="D825" s="311"/>
      <c r="E825" s="311" t="s">
        <v>173</v>
      </c>
      <c r="F825" s="311">
        <v>214</v>
      </c>
    </row>
    <row r="826" spans="1:6">
      <c r="A826" s="311"/>
      <c r="B826" s="311" t="s">
        <v>12232</v>
      </c>
      <c r="C826" s="311"/>
      <c r="D826" s="311"/>
      <c r="E826" s="311" t="s">
        <v>173</v>
      </c>
      <c r="F826" s="311">
        <v>108</v>
      </c>
    </row>
    <row r="827" spans="1:6">
      <c r="A827" s="311"/>
      <c r="B827" s="311" t="s">
        <v>12233</v>
      </c>
      <c r="C827" s="311"/>
      <c r="D827" s="311"/>
      <c r="E827" s="311" t="s">
        <v>173</v>
      </c>
      <c r="F827" s="311">
        <v>214</v>
      </c>
    </row>
    <row r="828" spans="1:6">
      <c r="A828" s="311"/>
      <c r="B828" s="311" t="s">
        <v>12234</v>
      </c>
      <c r="C828" s="311"/>
      <c r="D828" s="311"/>
      <c r="E828" s="311" t="s">
        <v>173</v>
      </c>
      <c r="F828" s="311">
        <v>94</v>
      </c>
    </row>
    <row r="829" spans="1:6">
      <c r="A829" s="311"/>
      <c r="B829" s="311" t="s">
        <v>12235</v>
      </c>
      <c r="C829" s="311"/>
      <c r="D829" s="311"/>
      <c r="E829" s="311" t="s">
        <v>173</v>
      </c>
      <c r="F829" s="311">
        <v>186</v>
      </c>
    </row>
    <row r="830" spans="1:6">
      <c r="A830" s="311"/>
      <c r="B830" s="311" t="s">
        <v>12236</v>
      </c>
      <c r="C830" s="311"/>
      <c r="D830" s="311"/>
      <c r="E830" s="311" t="s">
        <v>173</v>
      </c>
      <c r="F830" s="311">
        <v>94</v>
      </c>
    </row>
    <row r="831" spans="1:6">
      <c r="A831" s="311"/>
      <c r="B831" s="311" t="s">
        <v>12237</v>
      </c>
      <c r="C831" s="311"/>
      <c r="D831" s="311"/>
      <c r="E831" s="311" t="s">
        <v>173</v>
      </c>
      <c r="F831" s="311">
        <v>186</v>
      </c>
    </row>
    <row r="832" spans="1:6">
      <c r="A832" s="311"/>
      <c r="B832" s="311" t="s">
        <v>12238</v>
      </c>
      <c r="C832" s="311"/>
      <c r="D832" s="311"/>
      <c r="E832" s="311" t="s">
        <v>173</v>
      </c>
      <c r="F832" s="311">
        <v>94</v>
      </c>
    </row>
    <row r="833" spans="1:6">
      <c r="A833" s="311"/>
      <c r="B833" s="311" t="s">
        <v>12239</v>
      </c>
      <c r="C833" s="311"/>
      <c r="D833" s="311"/>
      <c r="E833" s="311" t="s">
        <v>173</v>
      </c>
      <c r="F833" s="311">
        <v>186</v>
      </c>
    </row>
    <row r="834" spans="1:6">
      <c r="A834" s="311"/>
      <c r="B834" s="311" t="s">
        <v>12240</v>
      </c>
      <c r="C834" s="311"/>
      <c r="D834" s="311"/>
      <c r="E834" s="311" t="s">
        <v>173</v>
      </c>
      <c r="F834" s="311">
        <v>94</v>
      </c>
    </row>
    <row r="835" spans="1:6">
      <c r="A835" s="311"/>
      <c r="B835" s="311" t="s">
        <v>12241</v>
      </c>
      <c r="C835" s="311"/>
      <c r="D835" s="311"/>
      <c r="E835" s="311" t="s">
        <v>173</v>
      </c>
      <c r="F835" s="311">
        <v>186</v>
      </c>
    </row>
    <row r="836" spans="1:6">
      <c r="A836" s="311"/>
      <c r="B836" s="311" t="s">
        <v>12242</v>
      </c>
      <c r="C836" s="311"/>
      <c r="D836" s="311"/>
      <c r="E836" s="311" t="s">
        <v>173</v>
      </c>
      <c r="F836" s="311">
        <v>91</v>
      </c>
    </row>
    <row r="837" spans="1:6">
      <c r="A837" s="311"/>
      <c r="B837" s="311" t="s">
        <v>12243</v>
      </c>
      <c r="C837" s="311"/>
      <c r="D837" s="311"/>
      <c r="E837" s="311" t="s">
        <v>173</v>
      </c>
      <c r="F837" s="311">
        <v>178</v>
      </c>
    </row>
    <row r="838" spans="1:6">
      <c r="A838" s="311"/>
      <c r="B838" s="311" t="s">
        <v>12244</v>
      </c>
      <c r="C838" s="311"/>
      <c r="D838" s="311"/>
      <c r="E838" s="311" t="s">
        <v>173</v>
      </c>
      <c r="F838" s="311">
        <v>108</v>
      </c>
    </row>
    <row r="839" spans="1:6">
      <c r="A839" s="311"/>
      <c r="B839" s="311" t="s">
        <v>12245</v>
      </c>
      <c r="C839" s="311"/>
      <c r="D839" s="311"/>
      <c r="E839" s="311" t="s">
        <v>173</v>
      </c>
      <c r="F839" s="311">
        <v>214</v>
      </c>
    </row>
    <row r="840" spans="1:6">
      <c r="A840" s="311"/>
      <c r="B840" s="311" t="s">
        <v>12246</v>
      </c>
      <c r="C840" s="311"/>
      <c r="D840" s="311"/>
      <c r="E840" s="311" t="s">
        <v>173</v>
      </c>
      <c r="F840" s="311">
        <v>279</v>
      </c>
    </row>
    <row r="841" spans="1:6">
      <c r="A841" s="311"/>
      <c r="B841" s="311" t="s">
        <v>12247</v>
      </c>
      <c r="C841" s="311"/>
      <c r="D841" s="311"/>
      <c r="E841" s="311" t="s">
        <v>173</v>
      </c>
      <c r="F841" s="311">
        <v>791</v>
      </c>
    </row>
    <row r="842" spans="1:6">
      <c r="A842" s="311"/>
      <c r="B842" s="311" t="s">
        <v>12248</v>
      </c>
      <c r="C842" s="311"/>
      <c r="D842" s="311"/>
      <c r="E842" s="311" t="s">
        <v>173</v>
      </c>
      <c r="F842" s="311">
        <v>144</v>
      </c>
    </row>
    <row r="843" spans="1:6">
      <c r="A843" s="311"/>
      <c r="B843" s="311" t="s">
        <v>12249</v>
      </c>
      <c r="C843" s="311"/>
      <c r="D843" s="311"/>
      <c r="E843" s="311" t="s">
        <v>173</v>
      </c>
      <c r="F843" s="311">
        <v>151</v>
      </c>
    </row>
    <row r="844" spans="1:6">
      <c r="A844" s="311"/>
      <c r="B844" s="311" t="s">
        <v>12250</v>
      </c>
      <c r="C844" s="311"/>
      <c r="D844" s="311"/>
      <c r="E844" s="311" t="s">
        <v>173</v>
      </c>
      <c r="F844" s="311">
        <v>151</v>
      </c>
    </row>
    <row r="845" spans="1:6">
      <c r="A845" s="311"/>
      <c r="B845" s="311" t="s">
        <v>12251</v>
      </c>
      <c r="C845" s="311"/>
      <c r="D845" s="311"/>
      <c r="E845" s="311" t="s">
        <v>173</v>
      </c>
      <c r="F845" s="311">
        <v>151</v>
      </c>
    </row>
    <row r="846" spans="1:6">
      <c r="A846" s="311"/>
      <c r="B846" s="311" t="s">
        <v>12252</v>
      </c>
      <c r="C846" s="311"/>
      <c r="D846" s="311"/>
      <c r="E846" s="311" t="s">
        <v>173</v>
      </c>
      <c r="F846" s="311">
        <v>144</v>
      </c>
    </row>
    <row r="847" spans="1:6">
      <c r="A847" s="311"/>
      <c r="B847" s="311" t="s">
        <v>12253</v>
      </c>
      <c r="C847" s="311"/>
      <c r="D847" s="311"/>
      <c r="E847" s="311" t="s">
        <v>173</v>
      </c>
      <c r="F847" s="311">
        <v>151</v>
      </c>
    </row>
    <row r="848" spans="1:6">
      <c r="A848" s="311"/>
      <c r="B848" s="311" t="s">
        <v>12254</v>
      </c>
      <c r="C848" s="311"/>
      <c r="D848" s="311"/>
      <c r="E848" s="311" t="s">
        <v>173</v>
      </c>
      <c r="F848" s="311">
        <v>144</v>
      </c>
    </row>
    <row r="849" spans="1:6">
      <c r="A849" s="311"/>
      <c r="B849" s="311" t="s">
        <v>12255</v>
      </c>
      <c r="C849" s="311"/>
      <c r="D849" s="311"/>
      <c r="E849" s="311" t="s">
        <v>173</v>
      </c>
      <c r="F849" s="311">
        <v>157</v>
      </c>
    </row>
    <row r="850" spans="1:6">
      <c r="A850" s="311"/>
      <c r="B850" s="311" t="s">
        <v>12256</v>
      </c>
      <c r="C850" s="311"/>
      <c r="D850" s="311"/>
      <c r="E850" s="311" t="s">
        <v>173</v>
      </c>
      <c r="F850" s="311">
        <v>412</v>
      </c>
    </row>
    <row r="851" spans="1:6">
      <c r="A851" s="311"/>
      <c r="B851" s="311" t="s">
        <v>12257</v>
      </c>
      <c r="C851" s="311"/>
      <c r="D851" s="311"/>
      <c r="E851" s="311" t="s">
        <v>173</v>
      </c>
      <c r="F851" s="311">
        <v>1468</v>
      </c>
    </row>
    <row r="852" spans="1:6">
      <c r="A852" s="311"/>
      <c r="B852" s="311" t="s">
        <v>12258</v>
      </c>
      <c r="C852" s="311"/>
      <c r="D852" s="311"/>
      <c r="E852" s="311" t="s">
        <v>173</v>
      </c>
      <c r="F852" s="311">
        <v>389</v>
      </c>
    </row>
    <row r="853" spans="1:6">
      <c r="A853" s="311"/>
      <c r="B853" s="311" t="s">
        <v>12259</v>
      </c>
      <c r="C853" s="311"/>
      <c r="D853" s="311"/>
      <c r="E853" s="311" t="s">
        <v>173</v>
      </c>
      <c r="F853" s="311">
        <v>157</v>
      </c>
    </row>
    <row r="854" spans="1:6">
      <c r="A854" s="311"/>
      <c r="B854" s="311" t="s">
        <v>12260</v>
      </c>
      <c r="C854" s="311"/>
      <c r="D854" s="311"/>
      <c r="E854" s="311" t="s">
        <v>173</v>
      </c>
      <c r="F854" s="311">
        <v>412</v>
      </c>
    </row>
    <row r="855" spans="1:6">
      <c r="A855" s="311"/>
      <c r="B855" s="311" t="s">
        <v>12261</v>
      </c>
      <c r="C855" s="311"/>
      <c r="D855" s="311"/>
      <c r="E855" s="311" t="s">
        <v>173</v>
      </c>
      <c r="F855" s="311">
        <v>3319</v>
      </c>
    </row>
    <row r="856" spans="1:6">
      <c r="A856" s="311"/>
      <c r="B856" s="311" t="s">
        <v>12262</v>
      </c>
      <c r="C856" s="311"/>
      <c r="D856" s="311"/>
      <c r="E856" s="311" t="s">
        <v>173</v>
      </c>
      <c r="F856" s="311">
        <v>157</v>
      </c>
    </row>
    <row r="857" spans="1:6">
      <c r="A857" s="311"/>
      <c r="B857" s="311" t="s">
        <v>12263</v>
      </c>
      <c r="C857" s="311"/>
      <c r="D857" s="311"/>
      <c r="E857" s="311" t="s">
        <v>173</v>
      </c>
      <c r="F857" s="311">
        <v>157</v>
      </c>
    </row>
    <row r="858" spans="1:6">
      <c r="A858" s="311"/>
      <c r="B858" s="311" t="s">
        <v>12264</v>
      </c>
      <c r="C858" s="311"/>
      <c r="D858" s="311"/>
      <c r="E858" s="311" t="s">
        <v>173</v>
      </c>
      <c r="F858" s="311">
        <v>157</v>
      </c>
    </row>
    <row r="859" spans="1:6">
      <c r="A859" s="311"/>
      <c r="B859" s="311" t="s">
        <v>12265</v>
      </c>
      <c r="C859" s="311"/>
      <c r="D859" s="311"/>
      <c r="E859" s="311" t="s">
        <v>173</v>
      </c>
      <c r="F859" s="311">
        <v>157</v>
      </c>
    </row>
    <row r="860" spans="1:6">
      <c r="A860" s="311"/>
      <c r="B860" s="311" t="s">
        <v>12266</v>
      </c>
      <c r="C860" s="311"/>
      <c r="D860" s="311"/>
      <c r="E860" s="311" t="s">
        <v>173</v>
      </c>
      <c r="F860" s="311">
        <v>412</v>
      </c>
    </row>
    <row r="861" spans="1:6">
      <c r="A861" s="311"/>
      <c r="B861" s="311" t="s">
        <v>12267</v>
      </c>
      <c r="C861" s="311"/>
      <c r="D861" s="311"/>
      <c r="E861" s="311" t="s">
        <v>173</v>
      </c>
      <c r="F861" s="311">
        <v>157</v>
      </c>
    </row>
    <row r="862" spans="1:6">
      <c r="A862" s="311"/>
      <c r="B862" s="311" t="s">
        <v>12268</v>
      </c>
      <c r="C862" s="311"/>
      <c r="D862" s="311"/>
      <c r="E862" s="311" t="s">
        <v>173</v>
      </c>
      <c r="F862" s="311">
        <v>414</v>
      </c>
    </row>
    <row r="863" spans="1:6">
      <c r="A863" s="311"/>
      <c r="B863" s="311" t="s">
        <v>12269</v>
      </c>
      <c r="C863" s="311"/>
      <c r="D863" s="311"/>
      <c r="E863" s="311" t="s">
        <v>173</v>
      </c>
      <c r="F863" s="311">
        <v>414</v>
      </c>
    </row>
    <row r="864" spans="1:6">
      <c r="A864" s="311"/>
      <c r="B864" s="311" t="s">
        <v>12270</v>
      </c>
      <c r="C864" s="311"/>
      <c r="D864" s="311"/>
      <c r="E864" s="311" t="s">
        <v>173</v>
      </c>
      <c r="F864" s="311">
        <v>157</v>
      </c>
    </row>
    <row r="865" spans="1:6">
      <c r="A865" s="311"/>
      <c r="B865" s="311" t="s">
        <v>12271</v>
      </c>
      <c r="C865" s="311"/>
      <c r="D865" s="311"/>
      <c r="E865" s="311" t="s">
        <v>173</v>
      </c>
      <c r="F865" s="311">
        <v>399</v>
      </c>
    </row>
    <row r="866" spans="1:6">
      <c r="A866" s="311"/>
      <c r="B866" s="311" t="s">
        <v>12272</v>
      </c>
      <c r="C866" s="311"/>
      <c r="D866" s="311"/>
      <c r="E866" s="311" t="s">
        <v>12273</v>
      </c>
      <c r="F866" s="311">
        <v>157</v>
      </c>
    </row>
    <row r="867" spans="1:6">
      <c r="A867" s="311"/>
      <c r="B867" s="311" t="s">
        <v>12274</v>
      </c>
      <c r="C867" s="311"/>
      <c r="D867" s="311"/>
      <c r="E867" s="311" t="s">
        <v>173</v>
      </c>
      <c r="F867" s="311">
        <v>157</v>
      </c>
    </row>
    <row r="868" spans="1:6">
      <c r="A868" s="311"/>
      <c r="B868" s="311" t="s">
        <v>12275</v>
      </c>
      <c r="C868" s="311"/>
      <c r="D868" s="311"/>
      <c r="E868" s="311" t="s">
        <v>173</v>
      </c>
      <c r="F868" s="311">
        <v>414</v>
      </c>
    </row>
    <row r="869" spans="1:6">
      <c r="A869" s="311"/>
      <c r="B869" s="311" t="s">
        <v>12276</v>
      </c>
      <c r="C869" s="311"/>
      <c r="D869" s="311"/>
      <c r="E869" s="311" t="s">
        <v>173</v>
      </c>
      <c r="F869" s="311">
        <v>157</v>
      </c>
    </row>
    <row r="870" spans="1:6">
      <c r="A870" s="311"/>
      <c r="B870" s="311" t="s">
        <v>12277</v>
      </c>
      <c r="C870" s="311"/>
      <c r="D870" s="311"/>
      <c r="E870" s="311" t="s">
        <v>173</v>
      </c>
      <c r="F870" s="311">
        <v>414</v>
      </c>
    </row>
    <row r="871" spans="1:6">
      <c r="A871" s="311"/>
      <c r="B871" s="311" t="s">
        <v>12278</v>
      </c>
      <c r="C871" s="311"/>
      <c r="D871" s="311"/>
      <c r="E871" s="311" t="s">
        <v>173</v>
      </c>
      <c r="F871" s="311">
        <v>3352</v>
      </c>
    </row>
    <row r="872" spans="1:6">
      <c r="A872" s="311"/>
      <c r="B872" s="311" t="s">
        <v>12279</v>
      </c>
      <c r="C872" s="311"/>
      <c r="D872" s="311"/>
      <c r="E872" s="311" t="s">
        <v>173</v>
      </c>
      <c r="F872" s="311">
        <v>414</v>
      </c>
    </row>
    <row r="873" spans="1:6">
      <c r="A873" s="311"/>
      <c r="B873" s="311" t="s">
        <v>12280</v>
      </c>
      <c r="C873" s="311"/>
      <c r="D873" s="311"/>
      <c r="E873" s="311" t="s">
        <v>173</v>
      </c>
      <c r="F873" s="311">
        <v>141</v>
      </c>
    </row>
    <row r="874" spans="1:6">
      <c r="A874" s="311"/>
      <c r="B874" s="311" t="s">
        <v>12281</v>
      </c>
      <c r="C874" s="311"/>
      <c r="D874" s="311"/>
      <c r="E874" s="311" t="s">
        <v>173</v>
      </c>
      <c r="F874" s="311">
        <v>319</v>
      </c>
    </row>
    <row r="875" spans="1:6">
      <c r="A875" s="311"/>
      <c r="B875" s="311" t="s">
        <v>12282</v>
      </c>
      <c r="C875" s="311"/>
      <c r="D875" s="311"/>
      <c r="E875" s="311" t="s">
        <v>173</v>
      </c>
      <c r="F875" s="311">
        <v>2547</v>
      </c>
    </row>
    <row r="876" spans="1:6">
      <c r="A876" s="311"/>
      <c r="B876" s="311" t="s">
        <v>12283</v>
      </c>
      <c r="C876" s="311"/>
      <c r="D876" s="311"/>
      <c r="E876" s="311" t="s">
        <v>173</v>
      </c>
      <c r="F876" s="311">
        <v>279</v>
      </c>
    </row>
    <row r="877" spans="1:6">
      <c r="A877" s="311"/>
      <c r="B877" s="311" t="s">
        <v>12284</v>
      </c>
      <c r="C877" s="311"/>
      <c r="D877" s="311"/>
      <c r="E877" s="311" t="s">
        <v>173</v>
      </c>
      <c r="F877" s="311">
        <v>2494</v>
      </c>
    </row>
    <row r="878" spans="1:6">
      <c r="A878" s="311"/>
      <c r="B878" s="311" t="s">
        <v>12285</v>
      </c>
      <c r="C878" s="311"/>
      <c r="D878" s="311"/>
      <c r="E878" s="311" t="s">
        <v>173</v>
      </c>
      <c r="F878" s="311">
        <v>164</v>
      </c>
    </row>
    <row r="879" spans="1:6">
      <c r="A879" s="311"/>
      <c r="B879" s="311" t="s">
        <v>12286</v>
      </c>
      <c r="C879" s="311"/>
      <c r="D879" s="311"/>
      <c r="E879" s="311" t="s">
        <v>173</v>
      </c>
      <c r="F879" s="311">
        <v>164</v>
      </c>
    </row>
    <row r="880" spans="1:6">
      <c r="A880" s="311"/>
      <c r="B880" s="311" t="s">
        <v>12287</v>
      </c>
      <c r="C880" s="311"/>
      <c r="D880" s="311"/>
      <c r="E880" s="311" t="s">
        <v>173</v>
      </c>
      <c r="F880" s="311">
        <v>164</v>
      </c>
    </row>
    <row r="881" spans="1:6">
      <c r="A881" s="311"/>
      <c r="B881" s="311" t="s">
        <v>12288</v>
      </c>
      <c r="C881" s="311"/>
      <c r="D881" s="311"/>
      <c r="E881" s="311" t="s">
        <v>173</v>
      </c>
      <c r="F881" s="311">
        <v>164</v>
      </c>
    </row>
    <row r="882" spans="1:6">
      <c r="A882" s="311"/>
      <c r="B882" s="311" t="s">
        <v>12289</v>
      </c>
      <c r="C882" s="311"/>
      <c r="D882" s="311"/>
      <c r="E882" s="311" t="s">
        <v>173</v>
      </c>
      <c r="F882" s="311">
        <v>164</v>
      </c>
    </row>
    <row r="883" spans="1:6">
      <c r="A883" s="311"/>
      <c r="B883" s="311" t="s">
        <v>12290</v>
      </c>
      <c r="C883" s="311"/>
      <c r="D883" s="311"/>
      <c r="E883" s="311" t="s">
        <v>173</v>
      </c>
      <c r="F883" s="311">
        <v>164</v>
      </c>
    </row>
    <row r="884" spans="1:6">
      <c r="A884" s="311"/>
      <c r="B884" s="311" t="s">
        <v>12291</v>
      </c>
      <c r="C884" s="311"/>
      <c r="D884" s="311"/>
      <c r="E884" s="311" t="s">
        <v>173</v>
      </c>
      <c r="F884" s="311">
        <v>164</v>
      </c>
    </row>
    <row r="885" spans="1:6">
      <c r="A885" s="311"/>
      <c r="B885" s="311" t="s">
        <v>12292</v>
      </c>
      <c r="C885" s="311"/>
      <c r="D885" s="311"/>
      <c r="E885" s="311" t="s">
        <v>173</v>
      </c>
      <c r="F885" s="311">
        <v>164</v>
      </c>
    </row>
    <row r="886" spans="1:6">
      <c r="A886" s="311"/>
      <c r="B886" s="311" t="s">
        <v>12293</v>
      </c>
      <c r="C886" s="311"/>
      <c r="D886" s="311"/>
      <c r="E886" s="311" t="s">
        <v>173</v>
      </c>
      <c r="F886" s="311">
        <v>164</v>
      </c>
    </row>
    <row r="887" spans="1:6">
      <c r="A887" s="311"/>
      <c r="B887" s="311" t="s">
        <v>12294</v>
      </c>
      <c r="C887" s="311"/>
      <c r="D887" s="311"/>
      <c r="E887" s="311" t="s">
        <v>173</v>
      </c>
      <c r="F887" s="311">
        <v>164</v>
      </c>
    </row>
    <row r="888" spans="1:6">
      <c r="A888" s="311"/>
      <c r="B888" s="311" t="s">
        <v>12295</v>
      </c>
      <c r="C888" s="311"/>
      <c r="D888" s="311"/>
      <c r="E888" s="311" t="s">
        <v>173</v>
      </c>
      <c r="F888" s="311">
        <v>164</v>
      </c>
    </row>
    <row r="889" spans="1:6">
      <c r="A889" s="311"/>
      <c r="B889" s="311" t="s">
        <v>12296</v>
      </c>
      <c r="C889" s="311"/>
      <c r="D889" s="311"/>
      <c r="E889" s="311" t="s">
        <v>173</v>
      </c>
      <c r="F889" s="311">
        <v>164</v>
      </c>
    </row>
    <row r="890" spans="1:6">
      <c r="A890" s="311"/>
      <c r="B890" s="311" t="s">
        <v>12297</v>
      </c>
      <c r="C890" s="311"/>
      <c r="D890" s="311"/>
      <c r="E890" s="311" t="s">
        <v>173</v>
      </c>
      <c r="F890" s="311">
        <v>164</v>
      </c>
    </row>
    <row r="891" spans="1:6">
      <c r="A891" s="311"/>
      <c r="B891" s="311" t="s">
        <v>12298</v>
      </c>
      <c r="C891" s="311"/>
      <c r="D891" s="311"/>
      <c r="E891" s="311" t="s">
        <v>173</v>
      </c>
      <c r="F891" s="311">
        <v>253</v>
      </c>
    </row>
    <row r="892" spans="1:6">
      <c r="A892" s="311"/>
      <c r="B892" s="311" t="s">
        <v>12299</v>
      </c>
      <c r="C892" s="311"/>
      <c r="D892" s="311"/>
      <c r="E892" s="311" t="s">
        <v>173</v>
      </c>
      <c r="F892" s="311">
        <v>253</v>
      </c>
    </row>
    <row r="893" spans="1:6">
      <c r="A893" s="311"/>
      <c r="B893" s="311" t="s">
        <v>12300</v>
      </c>
      <c r="C893" s="311"/>
      <c r="D893" s="311"/>
      <c r="E893" s="311" t="s">
        <v>173</v>
      </c>
      <c r="F893" s="311">
        <v>253</v>
      </c>
    </row>
    <row r="894" spans="1:6">
      <c r="A894" s="311"/>
      <c r="B894" s="311" t="s">
        <v>12301</v>
      </c>
      <c r="C894" s="311"/>
      <c r="D894" s="311"/>
      <c r="E894" s="311" t="s">
        <v>173</v>
      </c>
      <c r="F894" s="311">
        <v>253</v>
      </c>
    </row>
    <row r="895" spans="1:6">
      <c r="A895" s="311"/>
      <c r="B895" s="311" t="s">
        <v>12302</v>
      </c>
      <c r="C895" s="311"/>
      <c r="D895" s="311"/>
      <c r="E895" s="311" t="s">
        <v>173</v>
      </c>
      <c r="F895" s="311">
        <v>143</v>
      </c>
    </row>
    <row r="896" spans="1:6">
      <c r="A896" s="311"/>
      <c r="B896" s="311" t="s">
        <v>12303</v>
      </c>
      <c r="C896" s="311"/>
      <c r="D896" s="311"/>
      <c r="E896" s="311" t="s">
        <v>173</v>
      </c>
      <c r="F896" s="311">
        <v>143</v>
      </c>
    </row>
    <row r="897" spans="1:6">
      <c r="A897" s="311"/>
      <c r="B897" s="311" t="s">
        <v>12304</v>
      </c>
      <c r="C897" s="311"/>
      <c r="D897" s="311"/>
      <c r="E897" s="311" t="s">
        <v>173</v>
      </c>
      <c r="F897" s="311">
        <v>733</v>
      </c>
    </row>
    <row r="898" spans="1:6">
      <c r="A898" s="311"/>
      <c r="B898" s="311" t="s">
        <v>12305</v>
      </c>
      <c r="C898" s="311"/>
      <c r="D898" s="311"/>
      <c r="E898" s="311" t="s">
        <v>173</v>
      </c>
      <c r="F898" s="311">
        <v>2567</v>
      </c>
    </row>
    <row r="899" spans="1:6">
      <c r="A899" s="311"/>
      <c r="B899" s="311" t="s">
        <v>12306</v>
      </c>
      <c r="C899" s="311"/>
      <c r="D899" s="311"/>
      <c r="E899" s="311" t="s">
        <v>173</v>
      </c>
      <c r="F899" s="311">
        <v>697</v>
      </c>
    </row>
    <row r="900" spans="1:6">
      <c r="A900" s="311"/>
      <c r="B900" s="311" t="s">
        <v>12307</v>
      </c>
      <c r="C900" s="311"/>
      <c r="D900" s="311"/>
      <c r="E900" s="311" t="s">
        <v>173</v>
      </c>
      <c r="F900" s="311">
        <v>2421</v>
      </c>
    </row>
    <row r="901" spans="1:6">
      <c r="A901" s="311"/>
      <c r="B901" s="311" t="s">
        <v>12308</v>
      </c>
      <c r="C901" s="311"/>
      <c r="D901" s="311"/>
      <c r="E901" s="311" t="s">
        <v>173</v>
      </c>
      <c r="F901" s="311">
        <v>439</v>
      </c>
    </row>
    <row r="902" spans="1:6">
      <c r="A902" s="311"/>
      <c r="B902" s="311" t="s">
        <v>12309</v>
      </c>
      <c r="C902" s="311"/>
      <c r="D902" s="311"/>
      <c r="E902" s="311" t="s">
        <v>173</v>
      </c>
      <c r="F902" s="311">
        <v>3799</v>
      </c>
    </row>
    <row r="903" spans="1:6">
      <c r="A903" s="311"/>
      <c r="B903" s="311" t="s">
        <v>12310</v>
      </c>
      <c r="C903" s="311"/>
      <c r="D903" s="311"/>
      <c r="E903" s="311" t="s">
        <v>173</v>
      </c>
      <c r="F903" s="311">
        <v>349</v>
      </c>
    </row>
    <row r="904" spans="1:6">
      <c r="A904" s="311"/>
      <c r="B904" s="311" t="s">
        <v>12311</v>
      </c>
      <c r="C904" s="311"/>
      <c r="D904" s="311"/>
      <c r="E904" s="311" t="s">
        <v>173</v>
      </c>
      <c r="F904" s="311">
        <v>2877</v>
      </c>
    </row>
    <row r="905" spans="1:6">
      <c r="A905" s="311"/>
      <c r="B905" s="311" t="s">
        <v>12312</v>
      </c>
      <c r="C905" s="311"/>
      <c r="D905" s="311"/>
      <c r="E905" s="311" t="s">
        <v>173</v>
      </c>
      <c r="F905" s="311">
        <v>1473</v>
      </c>
    </row>
    <row r="906" spans="1:6">
      <c r="A906" s="311"/>
      <c r="B906" s="311" t="s">
        <v>12313</v>
      </c>
      <c r="C906" s="311"/>
      <c r="D906" s="311"/>
      <c r="E906" s="311" t="s">
        <v>173</v>
      </c>
      <c r="F906" s="311">
        <v>4411</v>
      </c>
    </row>
    <row r="907" spans="1:6">
      <c r="A907" s="311"/>
      <c r="B907" s="311" t="s">
        <v>12314</v>
      </c>
      <c r="C907" s="311"/>
      <c r="D907" s="311"/>
      <c r="E907" s="311" t="s">
        <v>173</v>
      </c>
      <c r="F907" s="311">
        <v>1473</v>
      </c>
    </row>
    <row r="908" spans="1:6">
      <c r="A908" s="311"/>
      <c r="B908" s="311" t="s">
        <v>12315</v>
      </c>
      <c r="C908" s="311"/>
      <c r="D908" s="311"/>
      <c r="E908" s="311" t="s">
        <v>173</v>
      </c>
      <c r="F908" s="311">
        <v>4411</v>
      </c>
    </row>
    <row r="909" spans="1:6">
      <c r="A909" s="311"/>
      <c r="B909" s="311" t="s">
        <v>12316</v>
      </c>
      <c r="C909" s="311"/>
      <c r="D909" s="311"/>
      <c r="E909" s="311" t="s">
        <v>173</v>
      </c>
      <c r="F909" s="311">
        <v>94</v>
      </c>
    </row>
    <row r="910" spans="1:6">
      <c r="A910" s="311"/>
      <c r="B910" s="311" t="s">
        <v>12317</v>
      </c>
      <c r="C910" s="311"/>
      <c r="D910" s="311"/>
      <c r="E910" s="311" t="s">
        <v>173</v>
      </c>
      <c r="F910" s="311">
        <v>203</v>
      </c>
    </row>
    <row r="911" spans="1:6">
      <c r="A911" s="311"/>
      <c r="B911" s="311" t="s">
        <v>12318</v>
      </c>
      <c r="C911" s="311"/>
      <c r="D911" s="311"/>
      <c r="E911" s="311" t="s">
        <v>173</v>
      </c>
      <c r="F911" s="311">
        <v>94</v>
      </c>
    </row>
    <row r="912" spans="1:6">
      <c r="A912" s="311"/>
      <c r="B912" s="311" t="s">
        <v>12319</v>
      </c>
      <c r="C912" s="311"/>
      <c r="D912" s="311"/>
      <c r="E912" s="311" t="s">
        <v>173</v>
      </c>
      <c r="F912" s="311">
        <v>203</v>
      </c>
    </row>
    <row r="913" spans="1:6">
      <c r="A913" s="311"/>
      <c r="B913" s="311" t="s">
        <v>12320</v>
      </c>
      <c r="C913" s="311"/>
      <c r="D913" s="311"/>
      <c r="E913" s="311" t="s">
        <v>173</v>
      </c>
      <c r="F913" s="311">
        <v>354</v>
      </c>
    </row>
    <row r="914" spans="1:6">
      <c r="A914" s="311"/>
      <c r="B914" s="311" t="s">
        <v>12321</v>
      </c>
      <c r="C914" s="311"/>
      <c r="D914" s="311"/>
      <c r="E914" s="311" t="s">
        <v>173</v>
      </c>
      <c r="F914" s="311">
        <v>323</v>
      </c>
    </row>
    <row r="915" spans="1:6">
      <c r="A915" s="311"/>
      <c r="B915" s="311" t="s">
        <v>12322</v>
      </c>
      <c r="C915" s="311"/>
      <c r="D915" s="311"/>
      <c r="E915" s="311" t="s">
        <v>173</v>
      </c>
      <c r="F915" s="311">
        <v>179</v>
      </c>
    </row>
    <row r="916" spans="1:6">
      <c r="A916" s="311"/>
      <c r="B916" s="311" t="s">
        <v>12323</v>
      </c>
      <c r="C916" s="311"/>
      <c r="D916" s="311"/>
      <c r="E916" s="311" t="s">
        <v>173</v>
      </c>
      <c r="F916" s="311">
        <v>164</v>
      </c>
    </row>
    <row r="917" spans="1:6">
      <c r="A917" s="311"/>
      <c r="B917" s="311" t="s">
        <v>12324</v>
      </c>
      <c r="C917" s="311"/>
      <c r="D917" s="311"/>
      <c r="E917" s="311" t="s">
        <v>173</v>
      </c>
      <c r="F917" s="311">
        <v>1574</v>
      </c>
    </row>
    <row r="918" spans="1:6">
      <c r="A918" s="311"/>
      <c r="B918" s="311" t="s">
        <v>12325</v>
      </c>
      <c r="C918" s="311"/>
      <c r="D918" s="311"/>
      <c r="E918" s="311" t="s">
        <v>173</v>
      </c>
      <c r="F918" s="311">
        <v>164</v>
      </c>
    </row>
    <row r="919" spans="1:6">
      <c r="A919" s="311"/>
      <c r="B919" s="311" t="s">
        <v>12326</v>
      </c>
      <c r="C919" s="311"/>
      <c r="D919" s="311"/>
      <c r="E919" s="311" t="s">
        <v>173</v>
      </c>
      <c r="F919" s="311">
        <v>1574</v>
      </c>
    </row>
    <row r="920" spans="1:6">
      <c r="A920" s="311"/>
      <c r="B920" s="311" t="s">
        <v>12327</v>
      </c>
      <c r="C920" s="311"/>
      <c r="D920" s="311"/>
      <c r="E920" s="311" t="s">
        <v>173</v>
      </c>
      <c r="F920" s="311">
        <v>3014</v>
      </c>
    </row>
    <row r="921" spans="1:6">
      <c r="A921" s="311"/>
      <c r="B921" s="311" t="s">
        <v>12328</v>
      </c>
      <c r="C921" s="311"/>
      <c r="D921" s="311"/>
      <c r="E921" s="311" t="s">
        <v>11408</v>
      </c>
      <c r="F921" s="311">
        <v>1105</v>
      </c>
    </row>
    <row r="922" spans="1:6">
      <c r="A922" s="311"/>
      <c r="B922" s="311" t="s">
        <v>12329</v>
      </c>
      <c r="C922" s="311"/>
      <c r="D922" s="311"/>
      <c r="E922" s="311" t="s">
        <v>11408</v>
      </c>
      <c r="F922" s="311">
        <v>1329</v>
      </c>
    </row>
    <row r="923" spans="1:6">
      <c r="A923" s="311"/>
      <c r="B923" s="311" t="s">
        <v>12330</v>
      </c>
      <c r="C923" s="311"/>
      <c r="D923" s="311"/>
      <c r="E923" s="311" t="s">
        <v>11408</v>
      </c>
      <c r="F923" s="311">
        <v>1395</v>
      </c>
    </row>
    <row r="924" spans="1:6">
      <c r="A924" s="311"/>
      <c r="B924" s="311" t="s">
        <v>12331</v>
      </c>
      <c r="C924" s="311"/>
      <c r="D924" s="311"/>
      <c r="E924" s="311" t="s">
        <v>11408</v>
      </c>
      <c r="F924" s="311">
        <v>1594</v>
      </c>
    </row>
    <row r="925" spans="1:6">
      <c r="A925" s="311"/>
      <c r="B925" s="311" t="s">
        <v>12332</v>
      </c>
      <c r="C925" s="311"/>
      <c r="D925" s="311"/>
      <c r="E925" s="311" t="s">
        <v>11408</v>
      </c>
      <c r="F925" s="311">
        <v>1660</v>
      </c>
    </row>
    <row r="926" spans="1:6">
      <c r="A926" s="311"/>
      <c r="B926" s="311" t="s">
        <v>12333</v>
      </c>
      <c r="C926" s="311"/>
      <c r="D926" s="311"/>
      <c r="E926" s="311" t="s">
        <v>11408</v>
      </c>
      <c r="F926" s="311">
        <v>1511</v>
      </c>
    </row>
    <row r="927" spans="1:6">
      <c r="A927" s="311"/>
      <c r="B927" s="311" t="s">
        <v>12334</v>
      </c>
      <c r="C927" s="311"/>
      <c r="D927" s="311"/>
      <c r="E927" s="311" t="s">
        <v>11408</v>
      </c>
      <c r="F927" s="311">
        <v>1678</v>
      </c>
    </row>
    <row r="928" spans="1:6">
      <c r="A928" s="311"/>
      <c r="B928" s="311" t="s">
        <v>12335</v>
      </c>
      <c r="C928" s="311"/>
      <c r="D928" s="311"/>
      <c r="E928" s="311" t="s">
        <v>11408</v>
      </c>
      <c r="F928" s="311">
        <v>873</v>
      </c>
    </row>
    <row r="929" spans="1:6">
      <c r="A929" s="311"/>
      <c r="B929" s="311" t="s">
        <v>12336</v>
      </c>
      <c r="C929" s="311"/>
      <c r="D929" s="311"/>
      <c r="E929" s="311" t="s">
        <v>11408</v>
      </c>
      <c r="F929" s="311">
        <v>916</v>
      </c>
    </row>
    <row r="930" spans="1:6">
      <c r="A930" s="311"/>
      <c r="B930" s="311" t="s">
        <v>12337</v>
      </c>
      <c r="C930" s="311"/>
      <c r="D930" s="311"/>
      <c r="E930" s="311" t="s">
        <v>11408</v>
      </c>
      <c r="F930" s="311">
        <v>1048</v>
      </c>
    </row>
    <row r="931" spans="1:6">
      <c r="A931" s="311"/>
      <c r="B931" s="311" t="s">
        <v>12338</v>
      </c>
      <c r="C931" s="311"/>
      <c r="D931" s="311"/>
      <c r="E931" s="311" t="s">
        <v>11408</v>
      </c>
      <c r="F931" s="311">
        <v>1092</v>
      </c>
    </row>
    <row r="932" spans="1:6">
      <c r="A932" s="311"/>
      <c r="B932" s="311" t="s">
        <v>12339</v>
      </c>
      <c r="C932" s="311"/>
      <c r="D932" s="311"/>
      <c r="E932" s="311" t="s">
        <v>11408</v>
      </c>
      <c r="F932" s="311">
        <v>983</v>
      </c>
    </row>
    <row r="933" spans="1:6">
      <c r="A933" s="311"/>
      <c r="B933" s="311" t="s">
        <v>12340</v>
      </c>
      <c r="C933" s="311"/>
      <c r="D933" s="311"/>
      <c r="E933" s="311" t="s">
        <v>11408</v>
      </c>
      <c r="F933" s="311">
        <v>1092</v>
      </c>
    </row>
    <row r="934" spans="1:6">
      <c r="A934" s="311"/>
      <c r="B934" s="311" t="s">
        <v>12341</v>
      </c>
      <c r="C934" s="311"/>
      <c r="D934" s="311"/>
      <c r="E934" s="311" t="s">
        <v>11408</v>
      </c>
      <c r="F934" s="311">
        <v>448</v>
      </c>
    </row>
    <row r="935" spans="1:6">
      <c r="A935" s="311"/>
      <c r="B935" s="311" t="s">
        <v>12342</v>
      </c>
      <c r="C935" s="311"/>
      <c r="D935" s="311"/>
      <c r="E935" s="311" t="s">
        <v>11408</v>
      </c>
      <c r="F935" s="311">
        <v>512</v>
      </c>
    </row>
    <row r="936" spans="1:6">
      <c r="A936" s="311"/>
      <c r="B936" s="311" t="s">
        <v>12343</v>
      </c>
      <c r="C936" s="311"/>
      <c r="D936" s="311"/>
      <c r="E936" s="311" t="s">
        <v>11408</v>
      </c>
      <c r="F936" s="311">
        <v>576</v>
      </c>
    </row>
    <row r="937" spans="1:6">
      <c r="A937" s="311"/>
      <c r="B937" s="311" t="s">
        <v>12344</v>
      </c>
      <c r="C937" s="311"/>
      <c r="D937" s="311"/>
      <c r="E937" s="311" t="s">
        <v>11408</v>
      </c>
      <c r="F937" s="311">
        <v>639</v>
      </c>
    </row>
    <row r="938" spans="1:6">
      <c r="A938" s="311"/>
      <c r="B938" s="311" t="s">
        <v>12345</v>
      </c>
      <c r="C938" s="311"/>
      <c r="D938" s="311"/>
      <c r="E938" s="311" t="s">
        <v>11408</v>
      </c>
      <c r="F938" s="311">
        <v>346</v>
      </c>
    </row>
    <row r="939" spans="1:6">
      <c r="A939" s="311"/>
      <c r="B939" s="311" t="s">
        <v>12346</v>
      </c>
      <c r="C939" s="311"/>
      <c r="D939" s="311"/>
      <c r="E939" s="311" t="s">
        <v>11408</v>
      </c>
      <c r="F939" s="311">
        <v>396</v>
      </c>
    </row>
    <row r="940" spans="1:6">
      <c r="A940" s="311"/>
      <c r="B940" s="311" t="s">
        <v>12347</v>
      </c>
      <c r="C940" s="311"/>
      <c r="D940" s="311"/>
      <c r="E940" s="311" t="s">
        <v>11408</v>
      </c>
      <c r="F940" s="311">
        <v>446</v>
      </c>
    </row>
    <row r="941" spans="1:6">
      <c r="A941" s="311"/>
      <c r="B941" s="311" t="s">
        <v>12348</v>
      </c>
      <c r="C941" s="311"/>
      <c r="D941" s="311"/>
      <c r="E941" s="311" t="s">
        <v>11408</v>
      </c>
      <c r="F941" s="311">
        <v>496</v>
      </c>
    </row>
    <row r="942" spans="1:6">
      <c r="A942" s="311"/>
      <c r="B942" s="311" t="s">
        <v>12349</v>
      </c>
      <c r="C942" s="311"/>
      <c r="D942" s="311"/>
      <c r="E942" s="311" t="s">
        <v>11408</v>
      </c>
      <c r="F942" s="311">
        <v>1077</v>
      </c>
    </row>
    <row r="943" spans="1:6">
      <c r="A943" s="311"/>
      <c r="B943" s="311" t="s">
        <v>12350</v>
      </c>
      <c r="C943" s="311"/>
      <c r="D943" s="311"/>
      <c r="E943" s="311" t="s">
        <v>11408</v>
      </c>
      <c r="F943" s="311">
        <v>1486</v>
      </c>
    </row>
    <row r="944" spans="1:6">
      <c r="A944" s="311"/>
      <c r="B944" s="311" t="s">
        <v>12351</v>
      </c>
      <c r="C944" s="311"/>
      <c r="D944" s="311"/>
      <c r="E944" s="311" t="s">
        <v>11408</v>
      </c>
      <c r="F944" s="311">
        <v>1548</v>
      </c>
    </row>
    <row r="945" spans="1:6">
      <c r="A945" s="311"/>
      <c r="B945" s="311" t="s">
        <v>12352</v>
      </c>
      <c r="C945" s="311"/>
      <c r="D945" s="311"/>
      <c r="E945" s="311" t="s">
        <v>11408</v>
      </c>
      <c r="F945" s="311">
        <v>1672</v>
      </c>
    </row>
    <row r="946" spans="1:6">
      <c r="A946" s="311"/>
      <c r="B946" s="311" t="s">
        <v>12353</v>
      </c>
      <c r="C946" s="311"/>
      <c r="D946" s="311"/>
      <c r="E946" s="311" t="s">
        <v>11408</v>
      </c>
      <c r="F946" s="311">
        <v>1198</v>
      </c>
    </row>
    <row r="947" spans="1:6">
      <c r="A947" s="311"/>
      <c r="B947" s="311" t="s">
        <v>12354</v>
      </c>
      <c r="C947" s="311"/>
      <c r="D947" s="311"/>
      <c r="E947" s="311" t="s">
        <v>11408</v>
      </c>
      <c r="F947" s="311">
        <v>1496</v>
      </c>
    </row>
    <row r="948" spans="1:6">
      <c r="A948" s="311"/>
      <c r="B948" s="311" t="s">
        <v>12355</v>
      </c>
      <c r="C948" s="311"/>
      <c r="D948" s="311"/>
      <c r="E948" s="311" t="s">
        <v>11408</v>
      </c>
      <c r="F948" s="311">
        <v>4636</v>
      </c>
    </row>
    <row r="949" spans="1:6">
      <c r="A949" s="311"/>
      <c r="B949" s="311" t="s">
        <v>12356</v>
      </c>
      <c r="C949" s="311"/>
      <c r="D949" s="311"/>
      <c r="E949" s="311" t="s">
        <v>11408</v>
      </c>
      <c r="F949" s="311">
        <v>1777</v>
      </c>
    </row>
    <row r="950" spans="1:6">
      <c r="A950" s="311"/>
      <c r="B950" s="311" t="s">
        <v>12357</v>
      </c>
      <c r="C950" s="311"/>
      <c r="D950" s="311"/>
      <c r="E950" s="311" t="s">
        <v>11408</v>
      </c>
      <c r="F950" s="311">
        <v>2190</v>
      </c>
    </row>
    <row r="951" spans="1:6">
      <c r="A951" s="311"/>
      <c r="B951" s="311" t="s">
        <v>12358</v>
      </c>
      <c r="C951" s="311"/>
      <c r="D951" s="311"/>
      <c r="E951" s="311" t="s">
        <v>173</v>
      </c>
      <c r="F951" s="311">
        <v>424</v>
      </c>
    </row>
    <row r="952" spans="1:6">
      <c r="A952" s="311"/>
      <c r="B952" s="311" t="s">
        <v>12359</v>
      </c>
      <c r="C952" s="311"/>
      <c r="D952" s="311"/>
      <c r="E952" s="311" t="s">
        <v>173</v>
      </c>
      <c r="F952" s="311">
        <v>56</v>
      </c>
    </row>
    <row r="953" spans="1:6">
      <c r="A953" s="311"/>
      <c r="B953" s="311" t="s">
        <v>12360</v>
      </c>
      <c r="C953" s="311"/>
      <c r="D953" s="311"/>
      <c r="E953" s="311" t="s">
        <v>173</v>
      </c>
      <c r="F953" s="311">
        <v>84</v>
      </c>
    </row>
    <row r="954" spans="1:6">
      <c r="A954" s="311"/>
      <c r="B954" s="311" t="s">
        <v>12361</v>
      </c>
      <c r="C954" s="311"/>
      <c r="D954" s="311"/>
      <c r="E954" s="311" t="s">
        <v>173</v>
      </c>
      <c r="F954" s="311">
        <v>36</v>
      </c>
    </row>
    <row r="955" spans="1:6">
      <c r="A955" s="311"/>
      <c r="B955" s="311" t="s">
        <v>12362</v>
      </c>
      <c r="C955" s="311"/>
      <c r="D955" s="311"/>
      <c r="E955" s="311" t="s">
        <v>173</v>
      </c>
      <c r="F955" s="311">
        <v>69</v>
      </c>
    </row>
    <row r="956" spans="1:6">
      <c r="A956" s="311"/>
      <c r="B956" s="311" t="s">
        <v>12363</v>
      </c>
      <c r="C956" s="311"/>
      <c r="D956" s="311"/>
      <c r="E956" s="311" t="s">
        <v>173</v>
      </c>
      <c r="F956" s="311">
        <v>54</v>
      </c>
    </row>
    <row r="957" spans="1:6">
      <c r="A957" s="311"/>
      <c r="B957" s="311" t="s">
        <v>12364</v>
      </c>
      <c r="C957" s="311"/>
      <c r="D957" s="311"/>
      <c r="E957" s="311" t="s">
        <v>173</v>
      </c>
      <c r="F957" s="311">
        <v>107</v>
      </c>
    </row>
    <row r="958" spans="1:6">
      <c r="A958" s="311"/>
      <c r="B958" s="311" t="s">
        <v>12365</v>
      </c>
      <c r="C958" s="311"/>
      <c r="D958" s="311"/>
      <c r="E958" s="311" t="s">
        <v>173</v>
      </c>
      <c r="F958" s="311">
        <v>81</v>
      </c>
    </row>
    <row r="959" spans="1:6">
      <c r="A959" s="311"/>
      <c r="B959" s="311" t="s">
        <v>12366</v>
      </c>
      <c r="C959" s="311"/>
      <c r="D959" s="311"/>
      <c r="E959" s="311" t="s">
        <v>173</v>
      </c>
      <c r="F959" s="311">
        <v>77</v>
      </c>
    </row>
    <row r="960" spans="1:6">
      <c r="A960" s="311"/>
      <c r="B960" s="311" t="s">
        <v>12367</v>
      </c>
      <c r="C960" s="311"/>
      <c r="D960" s="311"/>
      <c r="E960" s="311" t="s">
        <v>173</v>
      </c>
      <c r="F960" s="311">
        <v>129</v>
      </c>
    </row>
    <row r="961" spans="1:6">
      <c r="A961" s="311"/>
      <c r="B961" s="311" t="s">
        <v>12368</v>
      </c>
      <c r="C961" s="311"/>
      <c r="D961" s="311"/>
      <c r="E961" s="311" t="s">
        <v>173</v>
      </c>
      <c r="F961" s="311">
        <v>454</v>
      </c>
    </row>
    <row r="962" spans="1:6">
      <c r="A962" s="311"/>
      <c r="B962" s="311" t="s">
        <v>12369</v>
      </c>
      <c r="C962" s="311"/>
      <c r="D962" s="311"/>
      <c r="E962" s="311" t="s">
        <v>173</v>
      </c>
      <c r="F962" s="311">
        <v>297</v>
      </c>
    </row>
    <row r="963" spans="1:6">
      <c r="A963" s="311"/>
      <c r="B963" s="311" t="s">
        <v>12370</v>
      </c>
      <c r="C963" s="311"/>
      <c r="D963" s="311"/>
      <c r="E963" s="311" t="s">
        <v>173</v>
      </c>
      <c r="F963" s="311">
        <v>549</v>
      </c>
    </row>
    <row r="964" spans="1:6">
      <c r="A964" s="311"/>
      <c r="B964" s="311" t="s">
        <v>12371</v>
      </c>
      <c r="C964" s="311"/>
      <c r="D964" s="311"/>
      <c r="E964" s="311" t="s">
        <v>173</v>
      </c>
      <c r="F964" s="311">
        <v>360</v>
      </c>
    </row>
    <row r="965" spans="1:6">
      <c r="A965" s="311"/>
      <c r="B965" s="311" t="s">
        <v>12372</v>
      </c>
      <c r="C965" s="311"/>
      <c r="D965" s="311"/>
      <c r="E965" s="311" t="s">
        <v>173</v>
      </c>
      <c r="F965" s="311">
        <v>738</v>
      </c>
    </row>
    <row r="966" spans="1:6">
      <c r="A966" s="311"/>
      <c r="B966" s="311" t="s">
        <v>12373</v>
      </c>
      <c r="C966" s="311"/>
      <c r="D966" s="311"/>
      <c r="E966" s="311" t="s">
        <v>173</v>
      </c>
      <c r="F966" s="311">
        <v>484</v>
      </c>
    </row>
    <row r="967" spans="1:6">
      <c r="A967" s="311"/>
      <c r="B967" s="311" t="s">
        <v>12374</v>
      </c>
      <c r="C967" s="311"/>
      <c r="D967" s="311"/>
      <c r="E967" s="311" t="s">
        <v>173</v>
      </c>
      <c r="F967" s="311">
        <v>319</v>
      </c>
    </row>
    <row r="968" spans="1:6">
      <c r="A968" s="311"/>
      <c r="B968" s="311" t="s">
        <v>12375</v>
      </c>
      <c r="C968" s="311"/>
      <c r="D968" s="311"/>
      <c r="E968" s="311" t="s">
        <v>173</v>
      </c>
      <c r="F968" s="311">
        <v>214</v>
      </c>
    </row>
    <row r="969" spans="1:6">
      <c r="A969" s="311"/>
      <c r="B969" s="311" t="s">
        <v>12376</v>
      </c>
      <c r="C969" s="311"/>
      <c r="D969" s="311"/>
      <c r="E969" s="311" t="s">
        <v>173</v>
      </c>
      <c r="F969" s="311">
        <v>473</v>
      </c>
    </row>
    <row r="970" spans="1:6">
      <c r="A970" s="311"/>
      <c r="B970" s="311" t="s">
        <v>12377</v>
      </c>
      <c r="C970" s="311"/>
      <c r="D970" s="311"/>
      <c r="E970" s="311" t="s">
        <v>173</v>
      </c>
      <c r="F970" s="311">
        <v>528</v>
      </c>
    </row>
    <row r="971" spans="1:6">
      <c r="A971" s="311"/>
      <c r="B971" s="311" t="s">
        <v>12378</v>
      </c>
      <c r="C971" s="311"/>
      <c r="D971" s="311"/>
      <c r="E971" s="311" t="s">
        <v>173</v>
      </c>
      <c r="F971" s="311">
        <v>588</v>
      </c>
    </row>
    <row r="972" spans="1:6">
      <c r="A972" s="311"/>
      <c r="B972" s="311" t="s">
        <v>12379</v>
      </c>
      <c r="C972" s="311"/>
      <c r="D972" s="311"/>
      <c r="E972" s="311" t="s">
        <v>173</v>
      </c>
      <c r="F972" s="311">
        <v>296</v>
      </c>
    </row>
    <row r="973" spans="1:6">
      <c r="A973" s="311"/>
      <c r="B973" s="311" t="s">
        <v>12380</v>
      </c>
      <c r="C973" s="311"/>
      <c r="D973" s="311"/>
      <c r="E973" s="311" t="s">
        <v>173</v>
      </c>
      <c r="F973" s="311">
        <v>305</v>
      </c>
    </row>
    <row r="974" spans="1:6">
      <c r="A974" s="311"/>
      <c r="B974" s="311" t="s">
        <v>12381</v>
      </c>
      <c r="C974" s="311"/>
      <c r="D974" s="311"/>
      <c r="E974" s="311" t="s">
        <v>173</v>
      </c>
      <c r="F974" s="311">
        <v>210</v>
      </c>
    </row>
    <row r="975" spans="1:6">
      <c r="A975" s="311"/>
      <c r="B975" s="311" t="s">
        <v>12382</v>
      </c>
      <c r="C975" s="311"/>
      <c r="D975" s="311"/>
      <c r="E975" s="311" t="s">
        <v>173</v>
      </c>
      <c r="F975" s="311">
        <v>364</v>
      </c>
    </row>
    <row r="976" spans="1:6">
      <c r="A976" s="311"/>
      <c r="B976" s="311" t="s">
        <v>12383</v>
      </c>
      <c r="C976" s="311"/>
      <c r="D976" s="311"/>
      <c r="E976" s="311" t="s">
        <v>173</v>
      </c>
      <c r="F976" s="311">
        <v>251</v>
      </c>
    </row>
    <row r="977" spans="1:6">
      <c r="A977" s="311"/>
      <c r="B977" s="311" t="s">
        <v>12384</v>
      </c>
      <c r="C977" s="311"/>
      <c r="D977" s="311"/>
      <c r="E977" s="311" t="s">
        <v>173</v>
      </c>
      <c r="F977" s="311">
        <v>381</v>
      </c>
    </row>
    <row r="978" spans="1:6">
      <c r="A978" s="311"/>
      <c r="B978" s="311" t="s">
        <v>12385</v>
      </c>
      <c r="C978" s="311"/>
      <c r="D978" s="311"/>
      <c r="E978" s="311" t="s">
        <v>173</v>
      </c>
      <c r="F978" s="311">
        <v>261</v>
      </c>
    </row>
    <row r="979" spans="1:6">
      <c r="A979" s="311"/>
      <c r="B979" s="311" t="s">
        <v>12386</v>
      </c>
      <c r="C979" s="311"/>
      <c r="D979" s="311"/>
      <c r="E979" s="311" t="s">
        <v>173</v>
      </c>
      <c r="F979" s="311">
        <v>424</v>
      </c>
    </row>
    <row r="980" spans="1:6">
      <c r="A980" s="311"/>
      <c r="B980" s="311" t="s">
        <v>12387</v>
      </c>
      <c r="C980" s="311"/>
      <c r="D980" s="311"/>
      <c r="E980" s="311" t="s">
        <v>173</v>
      </c>
      <c r="F980" s="311">
        <v>291</v>
      </c>
    </row>
    <row r="981" spans="1:6">
      <c r="A981" s="311"/>
      <c r="B981" s="311" t="s">
        <v>12388</v>
      </c>
      <c r="C981" s="311"/>
      <c r="D981" s="311"/>
      <c r="E981" s="311" t="s">
        <v>11408</v>
      </c>
      <c r="F981" s="311">
        <v>406</v>
      </c>
    </row>
    <row r="982" spans="1:6">
      <c r="A982" s="311"/>
      <c r="B982" s="311" t="s">
        <v>12389</v>
      </c>
      <c r="C982" s="311"/>
      <c r="D982" s="311"/>
      <c r="E982" s="311" t="s">
        <v>11408</v>
      </c>
      <c r="F982" s="311">
        <v>591</v>
      </c>
    </row>
    <row r="983" spans="1:6">
      <c r="A983" s="311"/>
      <c r="B983" s="311" t="s">
        <v>12390</v>
      </c>
      <c r="C983" s="311"/>
      <c r="D983" s="311"/>
      <c r="E983" s="311" t="s">
        <v>173</v>
      </c>
      <c r="F983" s="311">
        <v>729</v>
      </c>
    </row>
    <row r="984" spans="1:6">
      <c r="A984" s="311"/>
      <c r="B984" s="311" t="s">
        <v>12391</v>
      </c>
      <c r="C984" s="311"/>
      <c r="D984" s="311"/>
      <c r="E984" s="311" t="s">
        <v>173</v>
      </c>
      <c r="F984" s="311">
        <v>984</v>
      </c>
    </row>
    <row r="985" spans="1:6">
      <c r="A985" s="311"/>
      <c r="B985" s="311" t="s">
        <v>12392</v>
      </c>
      <c r="C985" s="311"/>
      <c r="D985" s="311"/>
      <c r="E985" s="311" t="s">
        <v>173</v>
      </c>
      <c r="F985" s="311">
        <v>456</v>
      </c>
    </row>
    <row r="986" spans="1:6">
      <c r="A986" s="311"/>
      <c r="B986" s="311" t="s">
        <v>12393</v>
      </c>
      <c r="C986" s="311"/>
      <c r="D986" s="311"/>
      <c r="E986" s="311" t="s">
        <v>173</v>
      </c>
      <c r="F986" s="311">
        <v>304</v>
      </c>
    </row>
    <row r="987" spans="1:6">
      <c r="A987" s="311"/>
      <c r="B987" s="311" t="s">
        <v>12394</v>
      </c>
      <c r="C987" s="311"/>
      <c r="D987" s="311"/>
      <c r="E987" s="311" t="s">
        <v>173</v>
      </c>
      <c r="F987" s="311">
        <v>154</v>
      </c>
    </row>
    <row r="988" spans="1:6">
      <c r="A988" s="311"/>
      <c r="B988" s="311" t="s">
        <v>12395</v>
      </c>
      <c r="C988" s="311"/>
      <c r="D988" s="311"/>
      <c r="E988" s="311" t="s">
        <v>173</v>
      </c>
      <c r="F988" s="311">
        <v>243</v>
      </c>
    </row>
    <row r="989" spans="1:6">
      <c r="A989" s="311"/>
      <c r="B989" s="311" t="s">
        <v>12396</v>
      </c>
      <c r="C989" s="311"/>
      <c r="D989" s="311"/>
      <c r="E989" s="311" t="s">
        <v>173</v>
      </c>
      <c r="F989" s="311">
        <v>164</v>
      </c>
    </row>
    <row r="990" spans="1:6">
      <c r="A990" s="311"/>
      <c r="B990" s="311" t="s">
        <v>12397</v>
      </c>
      <c r="C990" s="311"/>
      <c r="D990" s="311"/>
      <c r="E990" s="311" t="s">
        <v>173</v>
      </c>
      <c r="F990" s="311">
        <v>339</v>
      </c>
    </row>
    <row r="991" spans="1:6">
      <c r="A991" s="311"/>
      <c r="B991" s="311" t="s">
        <v>12398</v>
      </c>
      <c r="C991" s="311"/>
      <c r="D991" s="311"/>
      <c r="E991" s="311" t="s">
        <v>173</v>
      </c>
      <c r="F991" s="311">
        <v>182</v>
      </c>
    </row>
    <row r="992" spans="1:6">
      <c r="A992" s="311"/>
      <c r="B992" s="311" t="s">
        <v>12399</v>
      </c>
      <c r="C992" s="311"/>
      <c r="D992" s="311"/>
      <c r="E992" s="311" t="s">
        <v>173</v>
      </c>
      <c r="F992" s="311">
        <v>359</v>
      </c>
    </row>
    <row r="993" spans="1:6">
      <c r="A993" s="311"/>
      <c r="B993" s="311" t="s">
        <v>12400</v>
      </c>
      <c r="C993" s="311"/>
      <c r="D993" s="311"/>
      <c r="E993" s="311" t="s">
        <v>173</v>
      </c>
      <c r="F993" s="311">
        <v>260</v>
      </c>
    </row>
    <row r="994" spans="1:6">
      <c r="A994" s="311"/>
      <c r="B994" s="311" t="s">
        <v>12401</v>
      </c>
      <c r="C994" s="311"/>
      <c r="D994" s="311"/>
      <c r="E994" s="311" t="s">
        <v>173</v>
      </c>
      <c r="F994" s="311">
        <v>489</v>
      </c>
    </row>
    <row r="995" spans="1:6">
      <c r="A995" s="311"/>
      <c r="B995" s="311" t="s">
        <v>12402</v>
      </c>
      <c r="C995" s="311"/>
      <c r="D995" s="311"/>
      <c r="E995" s="311" t="s">
        <v>173</v>
      </c>
      <c r="F995" s="311">
        <v>288</v>
      </c>
    </row>
    <row r="996" spans="1:6">
      <c r="A996" s="311"/>
      <c r="B996" s="311" t="s">
        <v>12403</v>
      </c>
      <c r="C996" s="311"/>
      <c r="D996" s="311"/>
      <c r="E996" s="311" t="s">
        <v>173</v>
      </c>
      <c r="F996" s="311">
        <v>421</v>
      </c>
    </row>
    <row r="997" spans="1:6">
      <c r="A997" s="311"/>
      <c r="B997" s="311" t="s">
        <v>12404</v>
      </c>
      <c r="C997" s="311"/>
      <c r="D997" s="311"/>
      <c r="E997" s="311" t="s">
        <v>173</v>
      </c>
      <c r="F997" s="311">
        <v>272</v>
      </c>
    </row>
    <row r="998" spans="1:6">
      <c r="A998" s="311"/>
      <c r="B998" s="311" t="s">
        <v>12405</v>
      </c>
      <c r="C998" s="311"/>
      <c r="D998" s="311"/>
      <c r="E998" s="311" t="s">
        <v>173</v>
      </c>
      <c r="F998" s="311">
        <v>509</v>
      </c>
    </row>
    <row r="999" spans="1:6">
      <c r="A999" s="311"/>
      <c r="B999" s="311" t="s">
        <v>12406</v>
      </c>
      <c r="C999" s="311"/>
      <c r="D999" s="311"/>
      <c r="E999" s="311" t="s">
        <v>173</v>
      </c>
      <c r="F999" s="311">
        <v>328</v>
      </c>
    </row>
    <row r="1000" spans="1:6">
      <c r="A1000" s="311"/>
      <c r="B1000" s="311" t="s">
        <v>12407</v>
      </c>
      <c r="C1000" s="311"/>
      <c r="D1000" s="311"/>
      <c r="E1000" s="311" t="s">
        <v>173</v>
      </c>
      <c r="F1000" s="311">
        <v>237</v>
      </c>
    </row>
    <row r="1001" spans="1:6">
      <c r="A1001" s="311"/>
      <c r="B1001" s="311" t="s">
        <v>12408</v>
      </c>
      <c r="C1001" s="311"/>
      <c r="D1001" s="311"/>
      <c r="E1001" s="311" t="s">
        <v>173</v>
      </c>
      <c r="F1001" s="311">
        <v>109</v>
      </c>
    </row>
    <row r="1002" spans="1:6">
      <c r="A1002" s="311"/>
      <c r="B1002" s="311" t="s">
        <v>12409</v>
      </c>
      <c r="C1002" s="311"/>
      <c r="D1002" s="311"/>
      <c r="E1002" s="311" t="s">
        <v>173</v>
      </c>
      <c r="F1002" s="311">
        <v>439</v>
      </c>
    </row>
    <row r="1003" spans="1:6">
      <c r="A1003" s="311"/>
      <c r="B1003" s="311" t="s">
        <v>12410</v>
      </c>
      <c r="C1003" s="311"/>
      <c r="D1003" s="311"/>
      <c r="E1003" s="311" t="s">
        <v>173</v>
      </c>
      <c r="F1003" s="311">
        <v>297</v>
      </c>
    </row>
    <row r="1004" spans="1:6">
      <c r="A1004" s="311"/>
      <c r="B1004" s="311" t="s">
        <v>12411</v>
      </c>
      <c r="C1004" s="311"/>
      <c r="D1004" s="311"/>
      <c r="E1004" s="311" t="s">
        <v>173</v>
      </c>
      <c r="F1004" s="311">
        <v>587</v>
      </c>
    </row>
    <row r="1005" spans="1:6">
      <c r="A1005" s="311"/>
      <c r="B1005" s="311" t="s">
        <v>12412</v>
      </c>
      <c r="C1005" s="311"/>
      <c r="D1005" s="311"/>
      <c r="E1005" s="311" t="s">
        <v>173</v>
      </c>
      <c r="F1005" s="311">
        <v>396</v>
      </c>
    </row>
    <row r="1006" spans="1:6">
      <c r="A1006" s="311"/>
      <c r="B1006" s="311" t="s">
        <v>12413</v>
      </c>
      <c r="C1006" s="311"/>
      <c r="D1006" s="311"/>
      <c r="E1006" s="311" t="s">
        <v>173</v>
      </c>
      <c r="F1006" s="311">
        <v>431</v>
      </c>
    </row>
    <row r="1007" spans="1:6">
      <c r="A1007" s="311"/>
      <c r="B1007" s="311" t="s">
        <v>12414</v>
      </c>
      <c r="C1007" s="311"/>
      <c r="D1007" s="311"/>
      <c r="E1007" s="311" t="s">
        <v>173</v>
      </c>
      <c r="F1007" s="311">
        <v>291</v>
      </c>
    </row>
    <row r="1008" spans="1:6">
      <c r="A1008" s="311"/>
      <c r="B1008" s="311" t="s">
        <v>12415</v>
      </c>
      <c r="C1008" s="311"/>
      <c r="D1008" s="311"/>
      <c r="E1008" s="311" t="s">
        <v>173</v>
      </c>
      <c r="F1008" s="311">
        <v>447</v>
      </c>
    </row>
    <row r="1009" spans="1:6">
      <c r="A1009" s="311"/>
      <c r="B1009" s="311" t="s">
        <v>12416</v>
      </c>
      <c r="C1009" s="311"/>
      <c r="D1009" s="311"/>
      <c r="E1009" s="311" t="s">
        <v>173</v>
      </c>
      <c r="F1009" s="311">
        <v>302</v>
      </c>
    </row>
    <row r="1010" spans="1:6">
      <c r="A1010" s="311"/>
      <c r="B1010" s="311" t="s">
        <v>12417</v>
      </c>
      <c r="C1010" s="311"/>
      <c r="D1010" s="311"/>
      <c r="E1010" s="311" t="s">
        <v>173</v>
      </c>
      <c r="F1010" s="311">
        <v>565</v>
      </c>
    </row>
    <row r="1011" spans="1:6">
      <c r="A1011" s="311"/>
      <c r="B1011" s="311" t="s">
        <v>12418</v>
      </c>
      <c r="C1011" s="311"/>
      <c r="D1011" s="311"/>
      <c r="E1011" s="311" t="s">
        <v>173</v>
      </c>
      <c r="F1011" s="311">
        <v>594</v>
      </c>
    </row>
    <row r="1012" spans="1:6">
      <c r="A1012" s="311"/>
      <c r="B1012" s="311" t="s">
        <v>12419</v>
      </c>
      <c r="C1012" s="311"/>
      <c r="D1012" s="311"/>
      <c r="E1012" s="311" t="s">
        <v>173</v>
      </c>
      <c r="F1012" s="311">
        <v>401</v>
      </c>
    </row>
    <row r="1013" spans="1:6">
      <c r="A1013" s="311"/>
      <c r="B1013" s="311" t="s">
        <v>12420</v>
      </c>
      <c r="C1013" s="311"/>
      <c r="D1013" s="311"/>
      <c r="E1013" s="311" t="s">
        <v>173</v>
      </c>
      <c r="F1013" s="311">
        <v>756</v>
      </c>
    </row>
    <row r="1014" spans="1:6">
      <c r="A1014" s="311"/>
      <c r="B1014" s="311" t="s">
        <v>12421</v>
      </c>
      <c r="C1014" s="311"/>
      <c r="D1014" s="311"/>
      <c r="E1014" s="311" t="s">
        <v>173</v>
      </c>
      <c r="F1014" s="311">
        <v>523</v>
      </c>
    </row>
    <row r="1015" spans="1:6">
      <c r="A1015" s="311"/>
      <c r="B1015" s="311" t="s">
        <v>12422</v>
      </c>
      <c r="C1015" s="311"/>
      <c r="D1015" s="311"/>
      <c r="E1015" s="311" t="s">
        <v>173</v>
      </c>
      <c r="F1015" s="311">
        <v>353</v>
      </c>
    </row>
    <row r="1016" spans="1:6">
      <c r="A1016" s="311"/>
      <c r="B1016" s="311" t="s">
        <v>12423</v>
      </c>
      <c r="C1016" s="311"/>
      <c r="D1016" s="311"/>
      <c r="E1016" s="311" t="s">
        <v>173</v>
      </c>
      <c r="F1016" s="311">
        <v>697</v>
      </c>
    </row>
    <row r="1017" spans="1:6">
      <c r="A1017" s="311"/>
      <c r="B1017" s="311" t="s">
        <v>12424</v>
      </c>
      <c r="C1017" s="311"/>
      <c r="D1017" s="311"/>
      <c r="E1017" s="311" t="s">
        <v>173</v>
      </c>
      <c r="F1017" s="311">
        <v>471</v>
      </c>
    </row>
    <row r="1018" spans="1:6">
      <c r="A1018" s="311"/>
      <c r="B1018" s="311" t="s">
        <v>12425</v>
      </c>
      <c r="C1018" s="311"/>
      <c r="D1018" s="311"/>
      <c r="E1018" s="311" t="s">
        <v>4321</v>
      </c>
      <c r="F1018" s="311">
        <v>151</v>
      </c>
    </row>
    <row r="1019" spans="1:6">
      <c r="A1019" s="311"/>
      <c r="B1019" s="311" t="s">
        <v>12426</v>
      </c>
      <c r="C1019" s="311"/>
      <c r="D1019" s="311"/>
      <c r="E1019" s="311" t="s">
        <v>4321</v>
      </c>
      <c r="F1019" s="311">
        <v>236</v>
      </c>
    </row>
    <row r="1020" spans="1:6">
      <c r="A1020" s="311"/>
      <c r="B1020" s="311" t="s">
        <v>12427</v>
      </c>
      <c r="C1020" s="311"/>
      <c r="D1020" s="311"/>
      <c r="E1020" s="311" t="s">
        <v>4321</v>
      </c>
      <c r="F1020" s="311">
        <v>899</v>
      </c>
    </row>
    <row r="1021" spans="1:6">
      <c r="A1021" s="311"/>
      <c r="B1021" s="311" t="s">
        <v>12428</v>
      </c>
      <c r="C1021" s="311"/>
      <c r="D1021" s="311"/>
      <c r="E1021" s="311" t="s">
        <v>4321</v>
      </c>
      <c r="F1021" s="311">
        <v>649</v>
      </c>
    </row>
    <row r="1022" spans="1:6">
      <c r="A1022" s="311"/>
      <c r="B1022" s="311" t="s">
        <v>12429</v>
      </c>
      <c r="C1022" s="311"/>
      <c r="D1022" s="311"/>
      <c r="E1022" s="311" t="s">
        <v>4321</v>
      </c>
      <c r="F1022" s="311">
        <v>719</v>
      </c>
    </row>
    <row r="1023" spans="1:6">
      <c r="A1023" s="311"/>
      <c r="B1023" s="311" t="s">
        <v>12430</v>
      </c>
      <c r="C1023" s="311"/>
      <c r="D1023" s="311"/>
      <c r="E1023" s="311" t="s">
        <v>4321</v>
      </c>
      <c r="F1023" s="311">
        <v>479</v>
      </c>
    </row>
    <row r="1024" spans="1:6">
      <c r="A1024" s="311"/>
      <c r="B1024" s="311" t="s">
        <v>12431</v>
      </c>
      <c r="C1024" s="311"/>
      <c r="D1024" s="311"/>
      <c r="E1024" s="311" t="s">
        <v>4321</v>
      </c>
      <c r="F1024" s="311">
        <v>663</v>
      </c>
    </row>
    <row r="1025" spans="1:6">
      <c r="A1025" s="311"/>
      <c r="B1025" s="311" t="s">
        <v>12432</v>
      </c>
      <c r="C1025" s="311"/>
      <c r="D1025" s="311"/>
      <c r="E1025" s="311" t="s">
        <v>4321</v>
      </c>
      <c r="F1025" s="311">
        <v>407</v>
      </c>
    </row>
    <row r="1026" spans="1:6">
      <c r="A1026" s="311"/>
      <c r="B1026" s="311" t="s">
        <v>12433</v>
      </c>
      <c r="C1026" s="311"/>
      <c r="D1026" s="311"/>
      <c r="E1026" s="311" t="s">
        <v>4321</v>
      </c>
      <c r="F1026" s="311">
        <v>579</v>
      </c>
    </row>
    <row r="1027" spans="1:6">
      <c r="A1027" s="311"/>
      <c r="B1027" s="311" t="s">
        <v>12434</v>
      </c>
      <c r="C1027" s="311"/>
      <c r="D1027" s="311"/>
      <c r="E1027" s="311" t="s">
        <v>4321</v>
      </c>
      <c r="F1027" s="311">
        <v>539</v>
      </c>
    </row>
    <row r="1028" spans="1:6">
      <c r="A1028" s="311"/>
      <c r="B1028" s="311" t="s">
        <v>12435</v>
      </c>
      <c r="C1028" s="311"/>
      <c r="D1028" s="311"/>
      <c r="E1028" s="311" t="s">
        <v>4321</v>
      </c>
      <c r="F1028" s="311">
        <v>699</v>
      </c>
    </row>
    <row r="1029" spans="1:6">
      <c r="A1029" s="311"/>
      <c r="B1029" s="311" t="s">
        <v>12436</v>
      </c>
      <c r="C1029" s="311"/>
      <c r="D1029" s="311"/>
      <c r="E1029" s="311" t="s">
        <v>4321</v>
      </c>
      <c r="F1029" s="311">
        <v>549</v>
      </c>
    </row>
    <row r="1030" spans="1:6">
      <c r="A1030" s="311"/>
      <c r="B1030" s="311" t="s">
        <v>12437</v>
      </c>
      <c r="C1030" s="311"/>
      <c r="D1030" s="311"/>
      <c r="E1030" s="311" t="s">
        <v>4321</v>
      </c>
      <c r="F1030" s="311">
        <v>619</v>
      </c>
    </row>
    <row r="1031" spans="1:6">
      <c r="A1031" s="311"/>
      <c r="B1031" s="311" t="s">
        <v>12438</v>
      </c>
      <c r="C1031" s="311"/>
      <c r="D1031" s="311"/>
      <c r="E1031" s="311" t="s">
        <v>4321</v>
      </c>
      <c r="F1031" s="311">
        <v>796</v>
      </c>
    </row>
    <row r="1032" spans="1:6">
      <c r="A1032" s="311"/>
      <c r="B1032" s="311" t="s">
        <v>12439</v>
      </c>
      <c r="C1032" s="311"/>
      <c r="D1032" s="311"/>
      <c r="E1032" s="311" t="s">
        <v>4321</v>
      </c>
      <c r="F1032" s="311">
        <v>899</v>
      </c>
    </row>
    <row r="1033" spans="1:6">
      <c r="A1033" s="311"/>
      <c r="B1033" s="311" t="s">
        <v>12440</v>
      </c>
      <c r="C1033" s="311"/>
      <c r="D1033" s="311"/>
      <c r="E1033" s="311" t="s">
        <v>4321</v>
      </c>
      <c r="F1033" s="311">
        <v>1079</v>
      </c>
    </row>
    <row r="1034" spans="1:6">
      <c r="A1034" s="311"/>
      <c r="B1034" s="311" t="s">
        <v>12441</v>
      </c>
      <c r="C1034" s="311"/>
      <c r="D1034" s="311"/>
      <c r="E1034" s="311" t="s">
        <v>4321</v>
      </c>
      <c r="F1034" s="311">
        <v>911</v>
      </c>
    </row>
    <row r="1035" spans="1:6">
      <c r="A1035" s="311"/>
      <c r="B1035" s="311" t="s">
        <v>12442</v>
      </c>
      <c r="C1035" s="311"/>
      <c r="D1035" s="311"/>
      <c r="E1035" s="311" t="s">
        <v>4321</v>
      </c>
      <c r="F1035" s="311">
        <v>539</v>
      </c>
    </row>
    <row r="1036" spans="1:6">
      <c r="A1036" s="311"/>
      <c r="B1036" s="311" t="s">
        <v>12443</v>
      </c>
      <c r="C1036" s="311"/>
      <c r="D1036" s="311"/>
      <c r="E1036" s="311" t="s">
        <v>4321</v>
      </c>
      <c r="F1036" s="311">
        <v>644</v>
      </c>
    </row>
    <row r="1037" spans="1:6">
      <c r="A1037" s="311"/>
      <c r="B1037" s="311" t="s">
        <v>12444</v>
      </c>
      <c r="C1037" s="311"/>
      <c r="D1037" s="311"/>
      <c r="E1037" s="311" t="s">
        <v>4321</v>
      </c>
      <c r="F1037" s="311">
        <v>787</v>
      </c>
    </row>
    <row r="1038" spans="1:6">
      <c r="A1038" s="311"/>
      <c r="B1038" s="311" t="s">
        <v>12445</v>
      </c>
      <c r="C1038" s="311"/>
      <c r="D1038" s="311"/>
      <c r="E1038" s="311" t="s">
        <v>4321</v>
      </c>
      <c r="F1038" s="311">
        <v>899</v>
      </c>
    </row>
    <row r="1039" spans="1:6">
      <c r="A1039" s="311"/>
      <c r="B1039" s="311" t="s">
        <v>12446</v>
      </c>
      <c r="C1039" s="311"/>
      <c r="D1039" s="311"/>
      <c r="E1039" s="311" t="s">
        <v>4321</v>
      </c>
      <c r="F1039" s="311">
        <v>1059</v>
      </c>
    </row>
    <row r="1040" spans="1:6">
      <c r="A1040" s="311"/>
      <c r="B1040" s="311" t="s">
        <v>12447</v>
      </c>
      <c r="C1040" s="311"/>
      <c r="D1040" s="311"/>
      <c r="E1040" s="311" t="s">
        <v>4321</v>
      </c>
      <c r="F1040" s="311">
        <v>499</v>
      </c>
    </row>
    <row r="1041" spans="1:6">
      <c r="A1041" s="311"/>
      <c r="B1041" s="311" t="s">
        <v>12448</v>
      </c>
      <c r="C1041" s="311"/>
      <c r="D1041" s="311"/>
      <c r="E1041" s="311" t="s">
        <v>4321</v>
      </c>
      <c r="F1041" s="311">
        <v>626</v>
      </c>
    </row>
    <row r="1042" spans="1:6">
      <c r="A1042" s="311"/>
      <c r="B1042" s="311" t="s">
        <v>12449</v>
      </c>
      <c r="C1042" s="311"/>
      <c r="D1042" s="311"/>
      <c r="E1042" s="311" t="s">
        <v>4321</v>
      </c>
      <c r="F1042" s="311">
        <v>999</v>
      </c>
    </row>
    <row r="1043" spans="1:6">
      <c r="A1043" s="311"/>
      <c r="B1043" s="311" t="s">
        <v>12450</v>
      </c>
      <c r="C1043" s="311"/>
      <c r="D1043" s="311"/>
      <c r="E1043" s="311" t="s">
        <v>4321</v>
      </c>
      <c r="F1043" s="311">
        <v>1176</v>
      </c>
    </row>
    <row r="1044" spans="1:6">
      <c r="A1044" s="311"/>
      <c r="B1044" s="311" t="s">
        <v>12451</v>
      </c>
      <c r="C1044" s="311"/>
      <c r="D1044" s="311"/>
      <c r="E1044" s="311" t="s">
        <v>173</v>
      </c>
      <c r="F1044" s="311">
        <v>1899</v>
      </c>
    </row>
    <row r="1045" spans="1:6">
      <c r="A1045" s="311"/>
      <c r="B1045" s="311" t="s">
        <v>12452</v>
      </c>
      <c r="C1045" s="311"/>
      <c r="D1045" s="311"/>
      <c r="E1045" s="311" t="s">
        <v>4321</v>
      </c>
      <c r="F1045" s="311">
        <v>235</v>
      </c>
    </row>
    <row r="1046" spans="1:6">
      <c r="A1046" s="311"/>
      <c r="B1046" s="311" t="s">
        <v>12453</v>
      </c>
      <c r="C1046" s="311"/>
      <c r="D1046" s="311"/>
      <c r="E1046" s="311" t="s">
        <v>4321</v>
      </c>
      <c r="F1046" s="311">
        <v>328</v>
      </c>
    </row>
    <row r="1047" spans="1:6">
      <c r="A1047" s="311"/>
      <c r="B1047" s="311" t="s">
        <v>12454</v>
      </c>
      <c r="C1047" s="311"/>
      <c r="D1047" s="311"/>
      <c r="E1047" s="311" t="s">
        <v>4321</v>
      </c>
      <c r="F1047" s="311">
        <v>423</v>
      </c>
    </row>
    <row r="1048" spans="1:6">
      <c r="A1048" s="311"/>
      <c r="B1048" s="311" t="s">
        <v>12455</v>
      </c>
      <c r="C1048" s="311"/>
      <c r="D1048" s="311"/>
      <c r="E1048" s="311" t="s">
        <v>4321</v>
      </c>
      <c r="F1048" s="311">
        <v>589</v>
      </c>
    </row>
    <row r="1049" spans="1:6">
      <c r="A1049" s="311"/>
      <c r="B1049" s="311" t="s">
        <v>12456</v>
      </c>
      <c r="C1049" s="311"/>
      <c r="D1049" s="311"/>
      <c r="E1049" s="311" t="s">
        <v>4321</v>
      </c>
      <c r="F1049" s="311">
        <v>446</v>
      </c>
    </row>
    <row r="1050" spans="1:6">
      <c r="A1050" s="311"/>
      <c r="B1050" s="311" t="s">
        <v>12457</v>
      </c>
      <c r="C1050" s="311"/>
      <c r="D1050" s="311"/>
      <c r="E1050" s="311" t="s">
        <v>4321</v>
      </c>
      <c r="F1050" s="311">
        <v>702</v>
      </c>
    </row>
    <row r="1051" spans="1:6">
      <c r="A1051" s="311"/>
      <c r="B1051" s="311" t="s">
        <v>12458</v>
      </c>
      <c r="C1051" s="311"/>
      <c r="D1051" s="311"/>
      <c r="E1051" s="311" t="s">
        <v>4321</v>
      </c>
      <c r="F1051" s="311">
        <v>539</v>
      </c>
    </row>
    <row r="1052" spans="1:6">
      <c r="A1052" s="311"/>
      <c r="B1052" s="311" t="s">
        <v>12459</v>
      </c>
      <c r="C1052" s="311"/>
      <c r="D1052" s="311"/>
      <c r="E1052" s="311" t="s">
        <v>4321</v>
      </c>
      <c r="F1052" s="311">
        <v>869</v>
      </c>
    </row>
    <row r="1053" spans="1:6">
      <c r="A1053" s="311"/>
      <c r="B1053" s="311" t="s">
        <v>12460</v>
      </c>
      <c r="C1053" s="311"/>
      <c r="D1053" s="311"/>
      <c r="E1053" s="311" t="s">
        <v>4321</v>
      </c>
      <c r="F1053" s="311">
        <v>679</v>
      </c>
    </row>
    <row r="1054" spans="1:6">
      <c r="A1054" s="311"/>
      <c r="B1054" s="311" t="s">
        <v>12461</v>
      </c>
      <c r="C1054" s="311"/>
      <c r="D1054" s="311"/>
      <c r="E1054" s="311" t="s">
        <v>4321</v>
      </c>
      <c r="F1054" s="311">
        <v>989</v>
      </c>
    </row>
    <row r="1055" spans="1:6">
      <c r="A1055" s="311"/>
      <c r="B1055" s="311" t="s">
        <v>12462</v>
      </c>
      <c r="C1055" s="311"/>
      <c r="D1055" s="311"/>
      <c r="E1055" s="311" t="s">
        <v>4321</v>
      </c>
      <c r="F1055" s="311">
        <v>799</v>
      </c>
    </row>
    <row r="1056" spans="1:6">
      <c r="A1056" s="311"/>
      <c r="B1056" s="311" t="s">
        <v>12463</v>
      </c>
      <c r="C1056" s="311"/>
      <c r="D1056" s="311"/>
      <c r="E1056" s="311" t="s">
        <v>4321</v>
      </c>
      <c r="F1056" s="311">
        <v>979</v>
      </c>
    </row>
    <row r="1057" spans="1:6">
      <c r="A1057" s="311"/>
      <c r="B1057" s="311" t="s">
        <v>12464</v>
      </c>
      <c r="C1057" s="311"/>
      <c r="D1057" s="311"/>
      <c r="E1057" s="311" t="s">
        <v>4321</v>
      </c>
      <c r="F1057" s="311">
        <v>689</v>
      </c>
    </row>
    <row r="1058" spans="1:6">
      <c r="A1058" s="311"/>
      <c r="B1058" s="311" t="s">
        <v>12465</v>
      </c>
      <c r="C1058" s="311"/>
      <c r="D1058" s="311"/>
      <c r="E1058" s="311" t="s">
        <v>4321</v>
      </c>
      <c r="F1058" s="311">
        <v>839</v>
      </c>
    </row>
    <row r="1059" spans="1:6">
      <c r="A1059" s="311"/>
      <c r="B1059" s="311" t="s">
        <v>12466</v>
      </c>
      <c r="C1059" s="311"/>
      <c r="D1059" s="311"/>
      <c r="E1059" s="311" t="s">
        <v>4321</v>
      </c>
      <c r="F1059" s="311">
        <v>999</v>
      </c>
    </row>
    <row r="1060" spans="1:6">
      <c r="A1060" s="311"/>
      <c r="B1060" s="311" t="s">
        <v>12467</v>
      </c>
      <c r="C1060" s="311"/>
      <c r="D1060" s="311"/>
      <c r="E1060" s="311" t="s">
        <v>4321</v>
      </c>
      <c r="F1060" s="311">
        <v>1199</v>
      </c>
    </row>
    <row r="1061" spans="1:6">
      <c r="A1061" s="311"/>
      <c r="B1061" s="311" t="s">
        <v>12468</v>
      </c>
      <c r="C1061" s="311"/>
      <c r="D1061" s="311"/>
      <c r="E1061" s="311" t="s">
        <v>4321</v>
      </c>
      <c r="F1061" s="311">
        <v>1469</v>
      </c>
    </row>
    <row r="1062" spans="1:6">
      <c r="A1062" s="311"/>
      <c r="B1062" s="311" t="s">
        <v>12469</v>
      </c>
      <c r="C1062" s="311"/>
      <c r="D1062" s="311"/>
      <c r="E1062" s="311" t="s">
        <v>173</v>
      </c>
      <c r="F1062" s="311">
        <v>799</v>
      </c>
    </row>
    <row r="1063" spans="1:6">
      <c r="A1063" s="311"/>
      <c r="B1063" s="311" t="s">
        <v>12470</v>
      </c>
      <c r="C1063" s="311"/>
      <c r="D1063" s="311"/>
      <c r="E1063" s="311" t="s">
        <v>173</v>
      </c>
      <c r="F1063" s="311">
        <v>885</v>
      </c>
    </row>
    <row r="1064" spans="1:6">
      <c r="A1064" s="311"/>
      <c r="B1064" s="311" t="s">
        <v>12471</v>
      </c>
      <c r="C1064" s="311"/>
      <c r="D1064" s="311"/>
      <c r="E1064" s="311" t="s">
        <v>4321</v>
      </c>
      <c r="F1064" s="311">
        <v>1099</v>
      </c>
    </row>
    <row r="1065" spans="1:6">
      <c r="A1065" s="311"/>
      <c r="B1065" s="311" t="s">
        <v>12472</v>
      </c>
      <c r="C1065" s="311"/>
      <c r="D1065" s="311"/>
      <c r="E1065" s="311" t="s">
        <v>4321</v>
      </c>
      <c r="F1065" s="311">
        <v>1531</v>
      </c>
    </row>
    <row r="1066" spans="1:6">
      <c r="A1066" s="311"/>
      <c r="B1066" s="311" t="s">
        <v>12473</v>
      </c>
      <c r="C1066" s="311"/>
      <c r="D1066" s="311"/>
      <c r="E1066" s="311" t="s">
        <v>11408</v>
      </c>
      <c r="F1066" s="311">
        <v>69</v>
      </c>
    </row>
    <row r="1067" spans="1:6">
      <c r="A1067" s="311"/>
      <c r="B1067" s="311" t="s">
        <v>12474</v>
      </c>
      <c r="C1067" s="311"/>
      <c r="D1067" s="311"/>
      <c r="E1067" s="311" t="s">
        <v>11408</v>
      </c>
      <c r="F1067" s="311">
        <v>69</v>
      </c>
    </row>
    <row r="1068" spans="1:6">
      <c r="A1068" s="311"/>
      <c r="B1068" s="311" t="s">
        <v>12475</v>
      </c>
      <c r="C1068" s="311"/>
      <c r="D1068" s="311"/>
      <c r="E1068" s="311" t="s">
        <v>11408</v>
      </c>
      <c r="F1068" s="311">
        <v>81</v>
      </c>
    </row>
    <row r="1069" spans="1:6">
      <c r="A1069" s="311"/>
      <c r="B1069" s="311" t="s">
        <v>12476</v>
      </c>
      <c r="C1069" s="311"/>
      <c r="D1069" s="311"/>
      <c r="E1069" s="311" t="s">
        <v>11408</v>
      </c>
      <c r="F1069" s="311">
        <v>69</v>
      </c>
    </row>
    <row r="1070" spans="1:6">
      <c r="A1070" s="311"/>
      <c r="B1070" s="311" t="s">
        <v>12477</v>
      </c>
      <c r="C1070" s="311"/>
      <c r="D1070" s="311"/>
      <c r="E1070" s="311" t="s">
        <v>11408</v>
      </c>
      <c r="F1070" s="311">
        <v>69</v>
      </c>
    </row>
    <row r="1071" spans="1:6">
      <c r="A1071" s="311"/>
      <c r="B1071" s="311" t="s">
        <v>12478</v>
      </c>
      <c r="C1071" s="311"/>
      <c r="D1071" s="311"/>
      <c r="E1071" s="311" t="s">
        <v>11408</v>
      </c>
      <c r="F1071" s="311">
        <v>81</v>
      </c>
    </row>
    <row r="1072" spans="1:6">
      <c r="A1072" s="311"/>
      <c r="B1072" s="311" t="s">
        <v>12479</v>
      </c>
      <c r="C1072" s="311"/>
      <c r="D1072" s="311"/>
      <c r="E1072" s="311" t="s">
        <v>11408</v>
      </c>
      <c r="F1072" s="311">
        <v>99</v>
      </c>
    </row>
    <row r="1073" spans="1:6">
      <c r="A1073" s="311"/>
      <c r="B1073" s="311" t="s">
        <v>12480</v>
      </c>
      <c r="C1073" s="311"/>
      <c r="D1073" s="311"/>
      <c r="E1073" s="311" t="s">
        <v>11408</v>
      </c>
      <c r="F1073" s="311">
        <v>132</v>
      </c>
    </row>
    <row r="1074" spans="1:6">
      <c r="A1074" s="311"/>
      <c r="B1074" s="311" t="s">
        <v>12481</v>
      </c>
      <c r="C1074" s="311"/>
      <c r="D1074" s="311"/>
      <c r="E1074" s="311" t="s">
        <v>173</v>
      </c>
      <c r="F1074" s="311">
        <v>139</v>
      </c>
    </row>
    <row r="1075" spans="1:6">
      <c r="A1075" s="311"/>
      <c r="B1075" s="311" t="s">
        <v>12482</v>
      </c>
      <c r="C1075" s="311"/>
      <c r="D1075" s="311"/>
      <c r="E1075" s="311" t="s">
        <v>173</v>
      </c>
      <c r="F1075" s="311">
        <v>139</v>
      </c>
    </row>
    <row r="1076" spans="1:6">
      <c r="A1076" s="311"/>
      <c r="B1076" s="311" t="s">
        <v>12483</v>
      </c>
      <c r="C1076" s="311"/>
      <c r="D1076" s="311"/>
      <c r="E1076" s="311" t="s">
        <v>173</v>
      </c>
      <c r="F1076" s="311">
        <v>139</v>
      </c>
    </row>
    <row r="1077" spans="1:6">
      <c r="A1077" s="311"/>
      <c r="B1077" s="311" t="s">
        <v>12484</v>
      </c>
      <c r="C1077" s="311"/>
      <c r="D1077" s="311"/>
      <c r="E1077" s="311" t="s">
        <v>173</v>
      </c>
      <c r="F1077" s="311">
        <v>185</v>
      </c>
    </row>
    <row r="1078" spans="1:6">
      <c r="A1078" s="311"/>
      <c r="B1078" s="311" t="s">
        <v>12485</v>
      </c>
      <c r="C1078" s="311"/>
      <c r="D1078" s="311"/>
      <c r="E1078" s="311" t="s">
        <v>173</v>
      </c>
      <c r="F1078" s="311">
        <v>185</v>
      </c>
    </row>
    <row r="1079" spans="1:6">
      <c r="A1079" s="311"/>
      <c r="B1079" s="311" t="s">
        <v>12486</v>
      </c>
      <c r="C1079" s="311"/>
      <c r="D1079" s="311"/>
      <c r="E1079" s="311" t="s">
        <v>173</v>
      </c>
      <c r="F1079" s="311">
        <v>185</v>
      </c>
    </row>
    <row r="1080" spans="1:6">
      <c r="A1080" s="311"/>
      <c r="B1080" s="311" t="s">
        <v>12487</v>
      </c>
      <c r="C1080" s="311"/>
      <c r="D1080" s="311"/>
      <c r="E1080" s="311" t="s">
        <v>173</v>
      </c>
      <c r="F1080" s="311">
        <v>556</v>
      </c>
    </row>
    <row r="1081" spans="1:6">
      <c r="A1081" s="311"/>
      <c r="B1081" s="311" t="s">
        <v>12488</v>
      </c>
      <c r="C1081" s="311"/>
      <c r="D1081" s="311"/>
      <c r="E1081" s="311" t="s">
        <v>173</v>
      </c>
      <c r="F1081" s="311">
        <v>556</v>
      </c>
    </row>
    <row r="1082" spans="1:6">
      <c r="A1082" s="311"/>
      <c r="B1082" s="311" t="s">
        <v>12489</v>
      </c>
      <c r="C1082" s="311"/>
      <c r="D1082" s="311"/>
      <c r="E1082" s="311" t="s">
        <v>173</v>
      </c>
      <c r="F1082" s="311">
        <v>513</v>
      </c>
    </row>
    <row r="1083" spans="1:6">
      <c r="A1083" s="311"/>
      <c r="B1083" s="311" t="s">
        <v>12490</v>
      </c>
      <c r="C1083" s="311"/>
      <c r="D1083" s="311"/>
      <c r="E1083" s="311" t="s">
        <v>173</v>
      </c>
      <c r="F1083" s="311">
        <v>513</v>
      </c>
    </row>
    <row r="1084" spans="1:6">
      <c r="A1084" s="311"/>
      <c r="B1084" s="311" t="s">
        <v>12491</v>
      </c>
      <c r="C1084" s="311"/>
      <c r="D1084" s="311"/>
      <c r="E1084" s="311" t="s">
        <v>173</v>
      </c>
      <c r="F1084" s="311">
        <v>513</v>
      </c>
    </row>
    <row r="1085" spans="1:6">
      <c r="A1085" s="311"/>
      <c r="B1085" s="311" t="s">
        <v>12492</v>
      </c>
      <c r="C1085" s="311"/>
      <c r="D1085" s="311"/>
      <c r="E1085" s="311" t="s">
        <v>173</v>
      </c>
      <c r="F1085" s="311">
        <v>513</v>
      </c>
    </row>
    <row r="1086" spans="1:6">
      <c r="A1086" s="311"/>
      <c r="B1086" s="311" t="s">
        <v>12493</v>
      </c>
      <c r="C1086" s="311"/>
      <c r="D1086" s="311"/>
      <c r="E1086" s="311" t="s">
        <v>173</v>
      </c>
      <c r="F1086" s="311">
        <v>550</v>
      </c>
    </row>
    <row r="1087" spans="1:6">
      <c r="A1087" s="311"/>
      <c r="B1087" s="311" t="s">
        <v>12494</v>
      </c>
      <c r="C1087" s="311"/>
      <c r="D1087" s="311"/>
      <c r="E1087" s="311" t="s">
        <v>173</v>
      </c>
      <c r="F1087" s="311">
        <v>550</v>
      </c>
    </row>
    <row r="1088" spans="1:6">
      <c r="A1088" s="311"/>
      <c r="B1088" s="311" t="s">
        <v>12495</v>
      </c>
      <c r="C1088" s="311"/>
      <c r="D1088" s="311"/>
      <c r="E1088" s="311" t="s">
        <v>173</v>
      </c>
      <c r="F1088" s="311">
        <v>703</v>
      </c>
    </row>
    <row r="1089" spans="1:6">
      <c r="A1089" s="311"/>
      <c r="B1089" s="311" t="s">
        <v>12496</v>
      </c>
      <c r="C1089" s="311"/>
      <c r="D1089" s="311"/>
      <c r="E1089" s="311" t="s">
        <v>173</v>
      </c>
      <c r="F1089" s="311">
        <v>703</v>
      </c>
    </row>
    <row r="1090" spans="1:6">
      <c r="A1090" s="311"/>
      <c r="B1090" s="311" t="s">
        <v>12497</v>
      </c>
      <c r="C1090" s="311"/>
      <c r="D1090" s="311"/>
      <c r="E1090" s="311" t="s">
        <v>173</v>
      </c>
      <c r="F1090" s="311">
        <v>531</v>
      </c>
    </row>
    <row r="1091" spans="1:6">
      <c r="A1091" s="311"/>
      <c r="B1091" s="311" t="s">
        <v>12498</v>
      </c>
      <c r="C1091" s="311"/>
      <c r="D1091" s="311"/>
      <c r="E1091" s="311" t="s">
        <v>173</v>
      </c>
      <c r="F1091" s="311">
        <v>709</v>
      </c>
    </row>
    <row r="1092" spans="1:6">
      <c r="A1092" s="311"/>
      <c r="B1092" s="311" t="s">
        <v>12499</v>
      </c>
      <c r="C1092" s="311"/>
      <c r="D1092" s="311"/>
      <c r="E1092" s="311" t="s">
        <v>173</v>
      </c>
      <c r="F1092" s="311">
        <v>638</v>
      </c>
    </row>
    <row r="1093" spans="1:6">
      <c r="A1093" s="311"/>
      <c r="B1093" s="311" t="s">
        <v>12500</v>
      </c>
      <c r="C1093" s="311"/>
      <c r="D1093" s="311"/>
      <c r="E1093" s="311" t="s">
        <v>173</v>
      </c>
      <c r="F1093" s="311">
        <v>850</v>
      </c>
    </row>
    <row r="1094" spans="1:6">
      <c r="A1094" s="311"/>
      <c r="B1094" s="311" t="s">
        <v>12501</v>
      </c>
      <c r="C1094" s="311"/>
      <c r="D1094" s="311"/>
      <c r="E1094" s="311" t="s">
        <v>173</v>
      </c>
      <c r="F1094" s="311">
        <v>757</v>
      </c>
    </row>
    <row r="1095" spans="1:6">
      <c r="A1095" s="311"/>
      <c r="B1095" s="311" t="s">
        <v>12502</v>
      </c>
      <c r="C1095" s="311"/>
      <c r="D1095" s="311"/>
      <c r="E1095" s="311" t="s">
        <v>173</v>
      </c>
      <c r="F1095" s="311">
        <v>757</v>
      </c>
    </row>
    <row r="1096" spans="1:6">
      <c r="A1096" s="311"/>
      <c r="B1096" s="311" t="s">
        <v>12503</v>
      </c>
      <c r="C1096" s="311"/>
      <c r="D1096" s="311"/>
      <c r="E1096" s="311" t="s">
        <v>173</v>
      </c>
      <c r="F1096" s="311">
        <v>757</v>
      </c>
    </row>
    <row r="1097" spans="1:6">
      <c r="A1097" s="311"/>
      <c r="B1097" s="311" t="s">
        <v>12504</v>
      </c>
      <c r="C1097" s="311"/>
      <c r="D1097" s="311"/>
      <c r="E1097" s="311" t="s">
        <v>173</v>
      </c>
      <c r="F1097" s="311">
        <v>678</v>
      </c>
    </row>
    <row r="1098" spans="1:6">
      <c r="A1098" s="311"/>
      <c r="B1098" s="311" t="s">
        <v>12505</v>
      </c>
      <c r="C1098" s="311"/>
      <c r="D1098" s="311"/>
      <c r="E1098" s="311" t="s">
        <v>173</v>
      </c>
      <c r="F1098" s="311">
        <v>678</v>
      </c>
    </row>
    <row r="1099" spans="1:6">
      <c r="A1099" s="311"/>
      <c r="B1099" s="311" t="s">
        <v>12506</v>
      </c>
      <c r="C1099" s="311"/>
      <c r="D1099" s="311"/>
      <c r="E1099" s="311" t="s">
        <v>173</v>
      </c>
      <c r="F1099" s="311">
        <v>678</v>
      </c>
    </row>
    <row r="1100" spans="1:6">
      <c r="A1100" s="311"/>
      <c r="B1100" s="311" t="s">
        <v>12507</v>
      </c>
      <c r="C1100" s="311"/>
      <c r="D1100" s="311"/>
      <c r="E1100" s="311" t="s">
        <v>173</v>
      </c>
      <c r="F1100" s="311">
        <v>1827</v>
      </c>
    </row>
    <row r="1101" spans="1:6">
      <c r="A1101" s="311"/>
      <c r="B1101" s="311" t="s">
        <v>12508</v>
      </c>
      <c r="C1101" s="311"/>
      <c r="D1101" s="311"/>
      <c r="E1101" s="311" t="s">
        <v>173</v>
      </c>
      <c r="F1101" s="311">
        <v>1827</v>
      </c>
    </row>
    <row r="1102" spans="1:6">
      <c r="A1102" s="311"/>
      <c r="B1102" s="311" t="s">
        <v>12509</v>
      </c>
      <c r="C1102" s="311"/>
      <c r="D1102" s="311"/>
      <c r="E1102" s="311" t="s">
        <v>173</v>
      </c>
      <c r="F1102" s="311">
        <v>1827</v>
      </c>
    </row>
    <row r="1103" spans="1:6">
      <c r="A1103" s="311"/>
      <c r="B1103" s="311" t="s">
        <v>12510</v>
      </c>
      <c r="C1103" s="311"/>
      <c r="D1103" s="311"/>
      <c r="E1103" s="311" t="s">
        <v>173</v>
      </c>
      <c r="F1103" s="311">
        <v>2002</v>
      </c>
    </row>
    <row r="1104" spans="1:6">
      <c r="A1104" s="311"/>
      <c r="B1104" s="311" t="s">
        <v>12511</v>
      </c>
      <c r="C1104" s="311"/>
      <c r="D1104" s="311"/>
      <c r="E1104" s="311" t="s">
        <v>173</v>
      </c>
      <c r="F1104" s="311">
        <v>2002</v>
      </c>
    </row>
    <row r="1105" spans="1:6">
      <c r="A1105" s="311"/>
      <c r="B1105" s="311" t="s">
        <v>12512</v>
      </c>
      <c r="C1105" s="311"/>
      <c r="D1105" s="311"/>
      <c r="E1105" s="311" t="s">
        <v>173</v>
      </c>
      <c r="F1105" s="311">
        <v>2002</v>
      </c>
    </row>
    <row r="1106" spans="1:6">
      <c r="A1106" s="311"/>
      <c r="B1106" s="311" t="s">
        <v>12513</v>
      </c>
      <c r="C1106" s="311"/>
      <c r="D1106" s="311"/>
      <c r="E1106" s="311" t="s">
        <v>173</v>
      </c>
      <c r="F1106" s="311">
        <v>2228</v>
      </c>
    </row>
    <row r="1107" spans="1:6">
      <c r="A1107" s="311"/>
      <c r="B1107" s="311" t="s">
        <v>12514</v>
      </c>
      <c r="C1107" s="311"/>
      <c r="D1107" s="311"/>
      <c r="E1107" s="311" t="s">
        <v>173</v>
      </c>
      <c r="F1107" s="311">
        <v>2228</v>
      </c>
    </row>
    <row r="1108" spans="1:6">
      <c r="A1108" s="311"/>
      <c r="B1108" s="311" t="s">
        <v>12515</v>
      </c>
      <c r="C1108" s="311"/>
      <c r="D1108" s="311"/>
      <c r="E1108" s="311" t="s">
        <v>173</v>
      </c>
      <c r="F1108" s="311">
        <v>2228</v>
      </c>
    </row>
    <row r="1109" spans="1:6">
      <c r="A1109" s="311"/>
      <c r="B1109" s="311" t="s">
        <v>12516</v>
      </c>
      <c r="C1109" s="311"/>
      <c r="D1109" s="311"/>
      <c r="E1109" s="311" t="s">
        <v>173</v>
      </c>
      <c r="F1109" s="311">
        <v>479</v>
      </c>
    </row>
    <row r="1110" spans="1:6">
      <c r="A1110" s="311"/>
      <c r="B1110" s="311" t="s">
        <v>12517</v>
      </c>
      <c r="C1110" s="311"/>
      <c r="D1110" s="311"/>
      <c r="E1110" s="311" t="s">
        <v>173</v>
      </c>
      <c r="F1110" s="311">
        <v>576</v>
      </c>
    </row>
    <row r="1111" spans="1:6">
      <c r="A1111" s="311"/>
      <c r="B1111" s="311" t="s">
        <v>12518</v>
      </c>
      <c r="C1111" s="311"/>
      <c r="D1111" s="311"/>
      <c r="E1111" s="311" t="s">
        <v>173</v>
      </c>
      <c r="F1111" s="311">
        <v>384</v>
      </c>
    </row>
    <row r="1112" spans="1:6">
      <c r="A1112" s="311"/>
      <c r="B1112" s="311" t="s">
        <v>12519</v>
      </c>
      <c r="C1112" s="311"/>
      <c r="D1112" s="311"/>
      <c r="E1112" s="311" t="s">
        <v>173</v>
      </c>
      <c r="F1112" s="311">
        <v>2043</v>
      </c>
    </row>
    <row r="1113" spans="1:6">
      <c r="A1113" s="311"/>
      <c r="B1113" s="311" t="s">
        <v>12520</v>
      </c>
      <c r="C1113" s="311"/>
      <c r="D1113" s="311"/>
      <c r="E1113" s="311" t="s">
        <v>173</v>
      </c>
      <c r="F1113" s="311">
        <v>2719</v>
      </c>
    </row>
    <row r="1114" spans="1:6">
      <c r="A1114" s="311"/>
      <c r="B1114" s="311" t="s">
        <v>12521</v>
      </c>
      <c r="C1114" s="311"/>
      <c r="D1114" s="311"/>
      <c r="E1114" s="311" t="s">
        <v>173</v>
      </c>
      <c r="F1114" s="311">
        <v>97</v>
      </c>
    </row>
    <row r="1115" spans="1:6">
      <c r="A1115" s="311"/>
      <c r="B1115" s="311" t="s">
        <v>12522</v>
      </c>
      <c r="C1115" s="311"/>
      <c r="D1115" s="311"/>
      <c r="E1115" s="311" t="s">
        <v>173</v>
      </c>
      <c r="F1115" s="311">
        <v>477</v>
      </c>
    </row>
    <row r="1116" spans="1:6">
      <c r="A1116" s="311"/>
      <c r="B1116" s="311" t="s">
        <v>12523</v>
      </c>
      <c r="C1116" s="311"/>
      <c r="D1116" s="311"/>
      <c r="E1116" s="311" t="s">
        <v>173</v>
      </c>
      <c r="F1116" s="311">
        <v>192</v>
      </c>
    </row>
    <row r="1117" spans="1:6">
      <c r="A1117" s="311"/>
      <c r="B1117" s="311" t="s">
        <v>12524</v>
      </c>
      <c r="C1117" s="311"/>
      <c r="D1117" s="311"/>
      <c r="E1117" s="311" t="s">
        <v>173</v>
      </c>
      <c r="F1117" s="311">
        <v>430</v>
      </c>
    </row>
    <row r="1118" spans="1:6">
      <c r="A1118" s="311"/>
      <c r="B1118" s="311" t="s">
        <v>12525</v>
      </c>
      <c r="C1118" s="311"/>
      <c r="D1118" s="311"/>
      <c r="E1118" s="311" t="s">
        <v>173</v>
      </c>
      <c r="F1118" s="311">
        <v>716</v>
      </c>
    </row>
    <row r="1119" spans="1:6">
      <c r="A1119" s="311"/>
      <c r="B1119" s="311" t="s">
        <v>12526</v>
      </c>
      <c r="C1119" s="311"/>
      <c r="D1119" s="311"/>
      <c r="E1119" s="311" t="s">
        <v>173</v>
      </c>
      <c r="F1119" s="311">
        <v>1157</v>
      </c>
    </row>
    <row r="1120" spans="1:6">
      <c r="A1120" s="311"/>
      <c r="B1120" s="311" t="s">
        <v>12527</v>
      </c>
      <c r="C1120" s="311"/>
      <c r="D1120" s="311"/>
      <c r="E1120" s="311" t="s">
        <v>173</v>
      </c>
      <c r="F1120" s="311">
        <v>1157</v>
      </c>
    </row>
    <row r="1121" spans="1:6">
      <c r="A1121" s="311"/>
      <c r="B1121" s="311" t="s">
        <v>12528</v>
      </c>
      <c r="C1121" s="311"/>
      <c r="D1121" s="311"/>
      <c r="E1121" s="311" t="s">
        <v>173</v>
      </c>
      <c r="F1121" s="311">
        <v>741</v>
      </c>
    </row>
    <row r="1122" spans="1:6">
      <c r="A1122" s="311"/>
      <c r="B1122" s="311" t="s">
        <v>12529</v>
      </c>
      <c r="C1122" s="311"/>
      <c r="D1122" s="311"/>
      <c r="E1122" s="311" t="s">
        <v>173</v>
      </c>
      <c r="F1122" s="311">
        <v>912</v>
      </c>
    </row>
    <row r="1123" spans="1:6">
      <c r="A1123" s="311"/>
      <c r="B1123" s="311" t="s">
        <v>12530</v>
      </c>
      <c r="C1123" s="311"/>
      <c r="D1123" s="311"/>
      <c r="E1123" s="311" t="s">
        <v>173</v>
      </c>
      <c r="F1123" s="311">
        <v>912</v>
      </c>
    </row>
    <row r="1124" spans="1:6">
      <c r="A1124" s="311"/>
      <c r="B1124" s="311" t="s">
        <v>12531</v>
      </c>
      <c r="C1124" s="311"/>
      <c r="D1124" s="311"/>
      <c r="E1124" s="311" t="s">
        <v>173</v>
      </c>
      <c r="F1124" s="311">
        <v>381</v>
      </c>
    </row>
    <row r="1125" spans="1:6">
      <c r="A1125" s="311"/>
      <c r="B1125" s="311" t="s">
        <v>12532</v>
      </c>
      <c r="C1125" s="311"/>
      <c r="D1125" s="311"/>
      <c r="E1125" s="311" t="s">
        <v>173</v>
      </c>
      <c r="F1125" s="311">
        <v>572</v>
      </c>
    </row>
    <row r="1126" spans="1:6">
      <c r="A1126" s="311"/>
      <c r="B1126" s="311" t="s">
        <v>12533</v>
      </c>
      <c r="C1126" s="311"/>
      <c r="D1126" s="311"/>
      <c r="E1126" s="311" t="s">
        <v>173</v>
      </c>
      <c r="F1126" s="311">
        <v>858</v>
      </c>
    </row>
    <row r="1127" spans="1:6">
      <c r="A1127" s="311"/>
      <c r="B1127" s="311" t="s">
        <v>12534</v>
      </c>
      <c r="C1127" s="311"/>
      <c r="D1127" s="311"/>
      <c r="E1127" s="311" t="s">
        <v>173</v>
      </c>
      <c r="F1127" s="311">
        <v>1527</v>
      </c>
    </row>
    <row r="1128" spans="1:6">
      <c r="A1128" s="311"/>
      <c r="B1128" s="311" t="s">
        <v>12535</v>
      </c>
      <c r="C1128" s="311"/>
      <c r="D1128" s="311"/>
      <c r="E1128" s="311" t="s">
        <v>173</v>
      </c>
      <c r="F1128" s="311">
        <v>56</v>
      </c>
    </row>
    <row r="1129" spans="1:6">
      <c r="A1129" s="311"/>
      <c r="B1129" s="311" t="s">
        <v>12536</v>
      </c>
      <c r="C1129" s="311"/>
      <c r="D1129" s="311"/>
      <c r="E1129" s="311" t="s">
        <v>173</v>
      </c>
      <c r="F1129" s="311">
        <v>112</v>
      </c>
    </row>
    <row r="1130" spans="1:6">
      <c r="A1130" s="311"/>
      <c r="B1130" s="311" t="s">
        <v>12537</v>
      </c>
      <c r="C1130" s="311"/>
      <c r="D1130" s="311"/>
      <c r="E1130" s="311" t="s">
        <v>173</v>
      </c>
      <c r="F1130" s="311">
        <v>43</v>
      </c>
    </row>
    <row r="1131" spans="1:6">
      <c r="A1131" s="311"/>
      <c r="B1131" s="311" t="s">
        <v>12538</v>
      </c>
      <c r="C1131" s="311"/>
      <c r="D1131" s="311"/>
      <c r="E1131" s="311" t="s">
        <v>173</v>
      </c>
      <c r="F1131" s="311">
        <v>77</v>
      </c>
    </row>
    <row r="1132" spans="1:6">
      <c r="A1132" s="311"/>
      <c r="B1132" s="311" t="s">
        <v>12539</v>
      </c>
      <c r="C1132" s="311"/>
      <c r="D1132" s="311"/>
      <c r="E1132" s="311" t="s">
        <v>173</v>
      </c>
      <c r="F1132" s="311">
        <v>84</v>
      </c>
    </row>
    <row r="1133" spans="1:6">
      <c r="A1133" s="311"/>
      <c r="B1133" s="311" t="s">
        <v>12540</v>
      </c>
      <c r="C1133" s="311"/>
      <c r="D1133" s="311"/>
      <c r="E1133" s="311" t="s">
        <v>173</v>
      </c>
      <c r="F1133" s="311">
        <v>53</v>
      </c>
    </row>
    <row r="1134" spans="1:6">
      <c r="A1134" s="311"/>
      <c r="B1134" s="311" t="s">
        <v>12541</v>
      </c>
      <c r="C1134" s="311"/>
      <c r="D1134" s="311"/>
      <c r="E1134" s="311" t="s">
        <v>173</v>
      </c>
      <c r="F1134" s="311">
        <v>104</v>
      </c>
    </row>
    <row r="1135" spans="1:6">
      <c r="A1135" s="311"/>
      <c r="B1135" s="311" t="s">
        <v>12542</v>
      </c>
      <c r="C1135" s="311"/>
      <c r="D1135" s="311"/>
      <c r="E1135" s="311" t="s">
        <v>173</v>
      </c>
      <c r="F1135" s="311">
        <v>63</v>
      </c>
    </row>
    <row r="1136" spans="1:6">
      <c r="A1136" s="311"/>
      <c r="B1136" s="311" t="s">
        <v>12543</v>
      </c>
      <c r="C1136" s="311"/>
      <c r="D1136" s="311"/>
      <c r="E1136" s="311" t="s">
        <v>173</v>
      </c>
      <c r="F1136" s="311">
        <v>126</v>
      </c>
    </row>
    <row r="1137" spans="1:6">
      <c r="A1137" s="311"/>
      <c r="B1137" s="311" t="s">
        <v>12544</v>
      </c>
      <c r="C1137" s="311"/>
      <c r="D1137" s="311"/>
      <c r="E1137" s="311" t="s">
        <v>173</v>
      </c>
      <c r="F1137" s="311">
        <v>48</v>
      </c>
    </row>
    <row r="1138" spans="1:6">
      <c r="A1138" s="311"/>
      <c r="B1138" s="311" t="s">
        <v>12545</v>
      </c>
      <c r="C1138" s="311"/>
      <c r="D1138" s="311"/>
      <c r="E1138" s="311" t="s">
        <v>173</v>
      </c>
      <c r="F1138" s="311">
        <v>96</v>
      </c>
    </row>
    <row r="1139" spans="1:6">
      <c r="A1139" s="311"/>
      <c r="B1139" s="311" t="s">
        <v>12546</v>
      </c>
      <c r="C1139" s="311"/>
      <c r="D1139" s="311"/>
      <c r="E1139" s="311" t="s">
        <v>173</v>
      </c>
      <c r="F1139" s="311">
        <v>59</v>
      </c>
    </row>
    <row r="1140" spans="1:6">
      <c r="A1140" s="311"/>
      <c r="B1140" s="311" t="s">
        <v>12547</v>
      </c>
      <c r="C1140" s="311"/>
      <c r="D1140" s="311"/>
      <c r="E1140" s="311" t="s">
        <v>173</v>
      </c>
      <c r="F1140" s="311">
        <v>101</v>
      </c>
    </row>
    <row r="1141" spans="1:6">
      <c r="A1141" s="311"/>
      <c r="B1141" s="311" t="s">
        <v>12548</v>
      </c>
      <c r="C1141" s="311"/>
      <c r="D1141" s="311"/>
      <c r="E1141" s="311" t="s">
        <v>173</v>
      </c>
      <c r="F1141" s="311">
        <v>119</v>
      </c>
    </row>
    <row r="1142" spans="1:6">
      <c r="A1142" s="311"/>
      <c r="B1142" s="311" t="s">
        <v>12549</v>
      </c>
      <c r="C1142" s="311"/>
      <c r="D1142" s="311"/>
      <c r="E1142" s="311" t="s">
        <v>173</v>
      </c>
      <c r="F1142" s="311">
        <v>72</v>
      </c>
    </row>
    <row r="1143" spans="1:6">
      <c r="A1143" s="311"/>
      <c r="B1143" s="311" t="s">
        <v>12550</v>
      </c>
      <c r="C1143" s="311"/>
      <c r="D1143" s="311"/>
      <c r="E1143" s="311" t="s">
        <v>173</v>
      </c>
      <c r="F1143" s="311">
        <v>122</v>
      </c>
    </row>
    <row r="1144" spans="1:6">
      <c r="A1144" s="311"/>
      <c r="B1144" s="311" t="s">
        <v>12551</v>
      </c>
      <c r="C1144" s="311"/>
      <c r="D1144" s="311"/>
      <c r="E1144" s="311" t="s">
        <v>173</v>
      </c>
      <c r="F1144" s="311">
        <v>143</v>
      </c>
    </row>
    <row r="1145" spans="1:6">
      <c r="A1145" s="311"/>
      <c r="B1145" s="311" t="s">
        <v>12552</v>
      </c>
      <c r="C1145" s="311"/>
      <c r="D1145" s="311"/>
      <c r="E1145" s="311" t="s">
        <v>173</v>
      </c>
      <c r="F1145" s="311">
        <v>152</v>
      </c>
    </row>
    <row r="1146" spans="1:6">
      <c r="A1146" s="311"/>
      <c r="B1146" s="311" t="s">
        <v>12553</v>
      </c>
      <c r="C1146" s="311"/>
      <c r="D1146" s="311"/>
      <c r="E1146" s="311" t="s">
        <v>173</v>
      </c>
      <c r="F1146" s="311">
        <v>189</v>
      </c>
    </row>
    <row r="1147" spans="1:6">
      <c r="A1147" s="311"/>
      <c r="B1147" s="311" t="s">
        <v>12554</v>
      </c>
      <c r="C1147" s="311"/>
      <c r="D1147" s="311"/>
      <c r="E1147" s="311" t="s">
        <v>173</v>
      </c>
      <c r="F1147" s="311">
        <v>228</v>
      </c>
    </row>
    <row r="1148" spans="1:6">
      <c r="A1148" s="311"/>
      <c r="B1148" s="311" t="s">
        <v>12555</v>
      </c>
      <c r="C1148" s="311"/>
      <c r="D1148" s="311"/>
      <c r="E1148" s="311" t="s">
        <v>173</v>
      </c>
      <c r="F1148" s="311">
        <v>189</v>
      </c>
    </row>
    <row r="1149" spans="1:6">
      <c r="A1149" s="311"/>
      <c r="B1149" s="311" t="s">
        <v>12556</v>
      </c>
      <c r="C1149" s="311"/>
      <c r="D1149" s="311"/>
      <c r="E1149" s="311" t="s">
        <v>173</v>
      </c>
      <c r="F1149" s="311">
        <v>238</v>
      </c>
    </row>
    <row r="1150" spans="1:6">
      <c r="A1150" s="311"/>
      <c r="B1150" s="311" t="s">
        <v>12557</v>
      </c>
      <c r="C1150" s="311"/>
      <c r="D1150" s="311"/>
      <c r="E1150" s="311" t="s">
        <v>173</v>
      </c>
      <c r="F1150" s="311">
        <v>286</v>
      </c>
    </row>
    <row r="1151" spans="1:6">
      <c r="A1151" s="311"/>
      <c r="B1151" s="311" t="s">
        <v>12558</v>
      </c>
      <c r="C1151" s="311"/>
      <c r="D1151" s="311"/>
      <c r="E1151" s="311" t="s">
        <v>173</v>
      </c>
      <c r="F1151" s="311">
        <v>381</v>
      </c>
    </row>
    <row r="1152" spans="1:6">
      <c r="A1152" s="311"/>
      <c r="B1152" s="311" t="s">
        <v>12559</v>
      </c>
      <c r="C1152" s="311"/>
      <c r="D1152" s="311"/>
      <c r="E1152" s="311" t="s">
        <v>173</v>
      </c>
      <c r="F1152" s="311">
        <v>279</v>
      </c>
    </row>
    <row r="1153" spans="1:6">
      <c r="A1153" s="311"/>
      <c r="B1153" s="311" t="s">
        <v>12560</v>
      </c>
      <c r="C1153" s="311"/>
      <c r="D1153" s="311"/>
      <c r="E1153" s="311" t="s">
        <v>173</v>
      </c>
      <c r="F1153" s="311">
        <v>418</v>
      </c>
    </row>
    <row r="1154" spans="1:6">
      <c r="A1154" s="311"/>
      <c r="B1154" s="311" t="s">
        <v>12561</v>
      </c>
      <c r="C1154" s="311"/>
      <c r="D1154" s="311"/>
      <c r="E1154" s="311" t="s">
        <v>173</v>
      </c>
      <c r="F1154" s="311">
        <v>628</v>
      </c>
    </row>
    <row r="1155" spans="1:6">
      <c r="A1155" s="311"/>
      <c r="B1155" s="311" t="s">
        <v>12562</v>
      </c>
      <c r="C1155" s="311"/>
      <c r="D1155" s="311"/>
      <c r="E1155" s="311" t="s">
        <v>173</v>
      </c>
      <c r="F1155" s="311">
        <v>1117</v>
      </c>
    </row>
    <row r="1156" spans="1:6">
      <c r="A1156" s="311"/>
      <c r="B1156" s="311" t="s">
        <v>12563</v>
      </c>
      <c r="C1156" s="311"/>
      <c r="D1156" s="311"/>
      <c r="E1156" s="311" t="s">
        <v>173</v>
      </c>
      <c r="F1156" s="311">
        <v>38</v>
      </c>
    </row>
    <row r="1157" spans="1:6">
      <c r="A1157" s="311"/>
      <c r="B1157" s="311" t="s">
        <v>12564</v>
      </c>
      <c r="C1157" s="311"/>
      <c r="D1157" s="311"/>
      <c r="E1157" s="311" t="s">
        <v>173</v>
      </c>
      <c r="F1157" s="311">
        <v>78</v>
      </c>
    </row>
    <row r="1158" spans="1:6">
      <c r="A1158" s="311"/>
      <c r="B1158" s="311" t="s">
        <v>12565</v>
      </c>
      <c r="C1158" s="311"/>
      <c r="D1158" s="311"/>
      <c r="E1158" s="311" t="s">
        <v>173</v>
      </c>
      <c r="F1158" s="311">
        <v>29</v>
      </c>
    </row>
    <row r="1159" spans="1:6">
      <c r="A1159" s="311"/>
      <c r="B1159" s="311" t="s">
        <v>12566</v>
      </c>
      <c r="C1159" s="311"/>
      <c r="D1159" s="311"/>
      <c r="E1159" s="311" t="s">
        <v>173</v>
      </c>
      <c r="F1159" s="311">
        <v>59</v>
      </c>
    </row>
    <row r="1160" spans="1:6">
      <c r="A1160" s="311"/>
      <c r="B1160" s="311" t="s">
        <v>12567</v>
      </c>
      <c r="C1160" s="311"/>
      <c r="D1160" s="311"/>
      <c r="E1160" s="311" t="s">
        <v>173</v>
      </c>
      <c r="F1160" s="311">
        <v>34</v>
      </c>
    </row>
    <row r="1161" spans="1:6">
      <c r="A1161" s="311"/>
      <c r="B1161" s="311" t="s">
        <v>12568</v>
      </c>
      <c r="C1161" s="311"/>
      <c r="D1161" s="311"/>
      <c r="E1161" s="311" t="s">
        <v>173</v>
      </c>
      <c r="F1161" s="311">
        <v>69</v>
      </c>
    </row>
    <row r="1162" spans="1:6">
      <c r="A1162" s="311"/>
      <c r="B1162" s="311" t="s">
        <v>12569</v>
      </c>
      <c r="C1162" s="311"/>
      <c r="D1162" s="311"/>
      <c r="E1162" s="311" t="s">
        <v>173</v>
      </c>
      <c r="F1162" s="311">
        <v>87</v>
      </c>
    </row>
    <row r="1163" spans="1:6">
      <c r="A1163" s="311"/>
      <c r="B1163" s="311" t="s">
        <v>12570</v>
      </c>
      <c r="C1163" s="311"/>
      <c r="D1163" s="311"/>
      <c r="E1163" s="311" t="s">
        <v>173</v>
      </c>
      <c r="F1163" s="311">
        <v>113</v>
      </c>
    </row>
    <row r="1164" spans="1:6">
      <c r="A1164" s="311"/>
      <c r="B1164" s="311" t="s">
        <v>12571</v>
      </c>
      <c r="C1164" s="311"/>
      <c r="D1164" s="311"/>
      <c r="E1164" s="311" t="s">
        <v>173</v>
      </c>
      <c r="F1164" s="311">
        <v>112</v>
      </c>
    </row>
    <row r="1165" spans="1:6">
      <c r="A1165" s="311"/>
      <c r="B1165" s="311" t="s">
        <v>12572</v>
      </c>
      <c r="C1165" s="311"/>
      <c r="D1165" s="311"/>
      <c r="E1165" s="311" t="s">
        <v>173</v>
      </c>
      <c r="F1165" s="311">
        <v>139</v>
      </c>
    </row>
    <row r="1166" spans="1:6">
      <c r="A1166" s="311"/>
      <c r="B1166" s="311" t="s">
        <v>12573</v>
      </c>
      <c r="C1166" s="311"/>
      <c r="D1166" s="311"/>
      <c r="E1166" s="311" t="s">
        <v>173</v>
      </c>
      <c r="F1166" s="311">
        <v>139</v>
      </c>
    </row>
    <row r="1167" spans="1:6">
      <c r="A1167" s="311"/>
      <c r="B1167" s="311" t="s">
        <v>12574</v>
      </c>
      <c r="C1167" s="311"/>
      <c r="D1167" s="311"/>
      <c r="E1167" s="311" t="s">
        <v>173</v>
      </c>
      <c r="F1167" s="311">
        <v>174</v>
      </c>
    </row>
    <row r="1168" spans="1:6">
      <c r="A1168" s="311"/>
      <c r="B1168" s="311" t="s">
        <v>12575</v>
      </c>
      <c r="C1168" s="311"/>
      <c r="D1168" s="311"/>
      <c r="E1168" s="311" t="s">
        <v>173</v>
      </c>
      <c r="F1168" s="311">
        <v>209</v>
      </c>
    </row>
    <row r="1169" spans="1:6">
      <c r="A1169" s="311"/>
      <c r="B1169" s="311" t="s">
        <v>12576</v>
      </c>
      <c r="C1169" s="311"/>
      <c r="D1169" s="311"/>
      <c r="E1169" s="311" t="s">
        <v>173</v>
      </c>
      <c r="F1169" s="311">
        <v>279</v>
      </c>
    </row>
    <row r="1170" spans="1:6">
      <c r="A1170" s="311"/>
      <c r="B1170" s="311" t="s">
        <v>12577</v>
      </c>
      <c r="C1170" s="311"/>
      <c r="D1170" s="311"/>
      <c r="E1170" s="311" t="s">
        <v>173</v>
      </c>
      <c r="F1170" s="311">
        <v>3357</v>
      </c>
    </row>
    <row r="1171" spans="1:6">
      <c r="A1171" s="311"/>
      <c r="B1171" s="311" t="s">
        <v>12578</v>
      </c>
      <c r="C1171" s="311"/>
      <c r="D1171" s="311"/>
      <c r="E1171" s="311" t="s">
        <v>173</v>
      </c>
      <c r="F1171" s="311">
        <v>1198</v>
      </c>
    </row>
    <row r="1172" spans="1:6">
      <c r="A1172" s="311"/>
      <c r="B1172" s="311" t="s">
        <v>12579</v>
      </c>
      <c r="C1172" s="311"/>
      <c r="D1172" s="311"/>
      <c r="E1172" s="311" t="s">
        <v>173</v>
      </c>
      <c r="F1172" s="311">
        <v>132</v>
      </c>
    </row>
    <row r="1173" spans="1:6">
      <c r="A1173" s="311"/>
      <c r="B1173" s="311" t="s">
        <v>12580</v>
      </c>
      <c r="C1173" s="311"/>
      <c r="D1173" s="311"/>
      <c r="E1173" s="311" t="s">
        <v>173</v>
      </c>
      <c r="F1173" s="311">
        <v>91</v>
      </c>
    </row>
    <row r="1174" spans="1:6">
      <c r="A1174" s="311"/>
      <c r="B1174" s="311" t="s">
        <v>12581</v>
      </c>
      <c r="C1174" s="311"/>
      <c r="D1174" s="311"/>
      <c r="E1174" s="311" t="s">
        <v>173</v>
      </c>
      <c r="F1174" s="311">
        <v>78</v>
      </c>
    </row>
    <row r="1175" spans="1:6">
      <c r="A1175" s="311"/>
      <c r="B1175" s="311" t="s">
        <v>12582</v>
      </c>
      <c r="C1175" s="311"/>
      <c r="D1175" s="311"/>
      <c r="E1175" s="311" t="s">
        <v>173</v>
      </c>
      <c r="F1175" s="311">
        <v>34</v>
      </c>
    </row>
    <row r="1176" spans="1:6">
      <c r="A1176" s="311"/>
      <c r="B1176" s="311" t="s">
        <v>12583</v>
      </c>
      <c r="C1176" s="311"/>
      <c r="D1176" s="311"/>
      <c r="E1176" s="311" t="s">
        <v>173</v>
      </c>
      <c r="F1176" s="311">
        <v>32</v>
      </c>
    </row>
    <row r="1177" spans="1:6">
      <c r="A1177" s="311"/>
      <c r="B1177" s="311" t="s">
        <v>12584</v>
      </c>
      <c r="C1177" s="311"/>
      <c r="D1177" s="311"/>
      <c r="E1177" s="311" t="s">
        <v>173</v>
      </c>
      <c r="F1177" s="311">
        <v>48</v>
      </c>
    </row>
    <row r="1178" spans="1:6">
      <c r="A1178" s="311"/>
      <c r="B1178" s="311" t="s">
        <v>12585</v>
      </c>
      <c r="C1178" s="311"/>
      <c r="D1178" s="311"/>
      <c r="E1178" s="311" t="s">
        <v>173</v>
      </c>
      <c r="F1178" s="311">
        <v>73</v>
      </c>
    </row>
    <row r="1179" spans="1:6">
      <c r="A1179" s="311"/>
      <c r="B1179" s="311" t="s">
        <v>12586</v>
      </c>
      <c r="C1179" s="311"/>
      <c r="D1179" s="311"/>
      <c r="E1179" s="311" t="s">
        <v>173</v>
      </c>
      <c r="F1179" s="311">
        <v>172</v>
      </c>
    </row>
    <row r="1180" spans="1:6">
      <c r="A1180" s="311"/>
      <c r="B1180" s="311" t="s">
        <v>12587</v>
      </c>
      <c r="C1180" s="311"/>
      <c r="D1180" s="311"/>
      <c r="E1180" s="311" t="s">
        <v>173</v>
      </c>
      <c r="F1180" s="311">
        <v>91</v>
      </c>
    </row>
    <row r="1181" spans="1:6">
      <c r="A1181" s="311"/>
      <c r="B1181" s="311" t="s">
        <v>12588</v>
      </c>
      <c r="C1181" s="311"/>
      <c r="D1181" s="311"/>
      <c r="E1181" s="311" t="s">
        <v>173</v>
      </c>
      <c r="F1181" s="311">
        <v>73</v>
      </c>
    </row>
    <row r="1182" spans="1:6">
      <c r="A1182" s="311"/>
      <c r="B1182" s="311" t="s">
        <v>12589</v>
      </c>
      <c r="C1182" s="311"/>
      <c r="D1182" s="311"/>
      <c r="E1182" s="311" t="s">
        <v>173</v>
      </c>
      <c r="F1182" s="311">
        <v>127</v>
      </c>
    </row>
    <row r="1183" spans="1:6">
      <c r="A1183" s="311"/>
      <c r="B1183" s="311" t="s">
        <v>12590</v>
      </c>
      <c r="C1183" s="311"/>
      <c r="D1183" s="311"/>
      <c r="E1183" s="311" t="s">
        <v>173</v>
      </c>
      <c r="F1183" s="311">
        <v>82</v>
      </c>
    </row>
    <row r="1184" spans="1:6">
      <c r="A1184" s="311"/>
      <c r="B1184" s="311" t="s">
        <v>12591</v>
      </c>
      <c r="C1184" s="311"/>
      <c r="D1184" s="311"/>
      <c r="E1184" s="311" t="s">
        <v>173</v>
      </c>
      <c r="F1184" s="311">
        <v>143</v>
      </c>
    </row>
    <row r="1185" spans="1:6">
      <c r="A1185" s="311"/>
      <c r="B1185" s="311" t="s">
        <v>12592</v>
      </c>
      <c r="C1185" s="311"/>
      <c r="D1185" s="311"/>
      <c r="E1185" s="311" t="s">
        <v>173</v>
      </c>
      <c r="F1185" s="311">
        <v>117</v>
      </c>
    </row>
    <row r="1186" spans="1:6">
      <c r="A1186" s="311"/>
      <c r="B1186" s="311" t="s">
        <v>12593</v>
      </c>
      <c r="C1186" s="311"/>
      <c r="D1186" s="311"/>
      <c r="E1186" s="311" t="s">
        <v>173</v>
      </c>
      <c r="F1186" s="311">
        <v>92</v>
      </c>
    </row>
    <row r="1187" spans="1:6">
      <c r="A1187" s="311"/>
      <c r="B1187" s="311" t="s">
        <v>12594</v>
      </c>
      <c r="C1187" s="311"/>
      <c r="D1187" s="311"/>
      <c r="E1187" s="311" t="s">
        <v>173</v>
      </c>
      <c r="F1187" s="311">
        <v>121</v>
      </c>
    </row>
    <row r="1188" spans="1:6">
      <c r="A1188" s="311"/>
      <c r="B1188" s="311" t="s">
        <v>12595</v>
      </c>
      <c r="C1188" s="311"/>
      <c r="D1188" s="311"/>
      <c r="E1188" s="311" t="s">
        <v>173</v>
      </c>
      <c r="F1188" s="311">
        <v>83</v>
      </c>
    </row>
    <row r="1189" spans="1:6">
      <c r="A1189" s="311"/>
      <c r="B1189" s="311" t="s">
        <v>12596</v>
      </c>
      <c r="C1189" s="311"/>
      <c r="D1189" s="311"/>
      <c r="E1189" s="311" t="s">
        <v>173</v>
      </c>
      <c r="F1189" s="311">
        <v>143</v>
      </c>
    </row>
    <row r="1190" spans="1:6">
      <c r="A1190" s="311"/>
      <c r="B1190" s="311" t="s">
        <v>12597</v>
      </c>
      <c r="C1190" s="311"/>
      <c r="D1190" s="311"/>
      <c r="E1190" s="311" t="s">
        <v>173</v>
      </c>
      <c r="F1190" s="311">
        <v>88</v>
      </c>
    </row>
    <row r="1191" spans="1:6">
      <c r="A1191" s="311"/>
      <c r="B1191" s="311" t="s">
        <v>12598</v>
      </c>
      <c r="C1191" s="311"/>
      <c r="D1191" s="311"/>
      <c r="E1191" s="311" t="s">
        <v>173</v>
      </c>
      <c r="F1191" s="311">
        <v>158</v>
      </c>
    </row>
    <row r="1192" spans="1:6">
      <c r="A1192" s="311"/>
      <c r="B1192" s="311" t="s">
        <v>12599</v>
      </c>
      <c r="C1192" s="311"/>
      <c r="D1192" s="311"/>
      <c r="E1192" s="311" t="s">
        <v>173</v>
      </c>
      <c r="F1192" s="311">
        <v>106</v>
      </c>
    </row>
    <row r="1193" spans="1:6">
      <c r="A1193" s="311"/>
      <c r="B1193" s="311" t="s">
        <v>12600</v>
      </c>
      <c r="C1193" s="311"/>
      <c r="D1193" s="311"/>
      <c r="E1193" s="311" t="s">
        <v>173</v>
      </c>
      <c r="F1193" s="311">
        <v>108</v>
      </c>
    </row>
    <row r="1194" spans="1:6">
      <c r="A1194" s="311"/>
      <c r="B1194" s="311" t="s">
        <v>12601</v>
      </c>
      <c r="C1194" s="311"/>
      <c r="D1194" s="311"/>
      <c r="E1194" s="311" t="s">
        <v>173</v>
      </c>
      <c r="F1194" s="311">
        <v>65</v>
      </c>
    </row>
    <row r="1195" spans="1:6">
      <c r="A1195" s="311"/>
      <c r="B1195" s="311" t="s">
        <v>12602</v>
      </c>
      <c r="C1195" s="311"/>
      <c r="D1195" s="311"/>
      <c r="E1195" s="311" t="s">
        <v>173</v>
      </c>
      <c r="F1195" s="311">
        <v>125</v>
      </c>
    </row>
    <row r="1196" spans="1:6">
      <c r="A1196" s="311"/>
      <c r="B1196" s="311" t="s">
        <v>12603</v>
      </c>
      <c r="C1196" s="311"/>
      <c r="D1196" s="311"/>
      <c r="E1196" s="311" t="s">
        <v>173</v>
      </c>
      <c r="F1196" s="311">
        <v>69</v>
      </c>
    </row>
    <row r="1197" spans="1:6">
      <c r="A1197" s="311"/>
      <c r="B1197" s="311" t="s">
        <v>12604</v>
      </c>
      <c r="C1197" s="311"/>
      <c r="D1197" s="311"/>
      <c r="E1197" s="311" t="s">
        <v>173</v>
      </c>
      <c r="F1197" s="311">
        <v>72</v>
      </c>
    </row>
    <row r="1198" spans="1:6">
      <c r="A1198" s="311"/>
      <c r="B1198" s="311" t="s">
        <v>12605</v>
      </c>
      <c r="C1198" s="311"/>
      <c r="D1198" s="311"/>
      <c r="E1198" s="311" t="s">
        <v>173</v>
      </c>
      <c r="F1198" s="311">
        <v>145</v>
      </c>
    </row>
    <row r="1199" spans="1:6">
      <c r="A1199" s="311"/>
      <c r="B1199" s="311" t="s">
        <v>12606</v>
      </c>
      <c r="C1199" s="311"/>
      <c r="D1199" s="311"/>
      <c r="E1199" s="311" t="s">
        <v>173</v>
      </c>
      <c r="F1199" s="311">
        <v>77</v>
      </c>
    </row>
    <row r="1200" spans="1:6">
      <c r="A1200" s="311"/>
      <c r="B1200" s="311" t="s">
        <v>12607</v>
      </c>
      <c r="C1200" s="311"/>
      <c r="D1200" s="311"/>
      <c r="E1200" s="311" t="s">
        <v>173</v>
      </c>
      <c r="F1200" s="311">
        <v>84</v>
      </c>
    </row>
    <row r="1201" spans="1:6">
      <c r="A1201" s="311"/>
      <c r="B1201" s="311" t="s">
        <v>12608</v>
      </c>
      <c r="C1201" s="311"/>
      <c r="D1201" s="311"/>
      <c r="E1201" s="311" t="s">
        <v>173</v>
      </c>
      <c r="F1201" s="311">
        <v>97</v>
      </c>
    </row>
    <row r="1202" spans="1:6">
      <c r="A1202" s="311"/>
      <c r="B1202" s="311" t="s">
        <v>12609</v>
      </c>
      <c r="C1202" s="311"/>
      <c r="D1202" s="311"/>
      <c r="E1202" s="311" t="s">
        <v>173</v>
      </c>
      <c r="F1202" s="311">
        <v>103</v>
      </c>
    </row>
    <row r="1203" spans="1:6">
      <c r="A1203" s="311"/>
      <c r="B1203" s="311" t="s">
        <v>12610</v>
      </c>
      <c r="C1203" s="311"/>
      <c r="D1203" s="311"/>
      <c r="E1203" s="311" t="s">
        <v>173</v>
      </c>
      <c r="F1203" s="311">
        <v>107</v>
      </c>
    </row>
    <row r="1204" spans="1:6">
      <c r="A1204" s="311"/>
      <c r="B1204" s="311" t="s">
        <v>12611</v>
      </c>
      <c r="C1204" s="311"/>
      <c r="D1204" s="311"/>
      <c r="E1204" s="311" t="s">
        <v>173</v>
      </c>
      <c r="F1204" s="311">
        <v>91</v>
      </c>
    </row>
    <row r="1205" spans="1:6">
      <c r="A1205" s="311"/>
      <c r="B1205" s="311" t="s">
        <v>12612</v>
      </c>
      <c r="C1205" s="311"/>
      <c r="D1205" s="311"/>
      <c r="E1205" s="311" t="s">
        <v>173</v>
      </c>
      <c r="F1205" s="311">
        <v>166</v>
      </c>
    </row>
    <row r="1206" spans="1:6">
      <c r="A1206" s="311"/>
      <c r="B1206" s="311" t="s">
        <v>12613</v>
      </c>
      <c r="C1206" s="311"/>
      <c r="D1206" s="311"/>
      <c r="E1206" s="311" t="s">
        <v>173</v>
      </c>
      <c r="F1206" s="311">
        <v>111</v>
      </c>
    </row>
    <row r="1207" spans="1:6">
      <c r="A1207" s="311"/>
      <c r="B1207" s="311" t="s">
        <v>12614</v>
      </c>
      <c r="C1207" s="311"/>
      <c r="D1207" s="311"/>
      <c r="E1207" s="311" t="s">
        <v>173</v>
      </c>
      <c r="F1207" s="311">
        <v>64</v>
      </c>
    </row>
    <row r="1208" spans="1:6">
      <c r="A1208" s="311"/>
      <c r="B1208" s="311" t="s">
        <v>12615</v>
      </c>
      <c r="C1208" s="311"/>
      <c r="D1208" s="311"/>
      <c r="E1208" s="311" t="s">
        <v>173</v>
      </c>
      <c r="F1208" s="311">
        <v>65</v>
      </c>
    </row>
    <row r="1209" spans="1:6">
      <c r="A1209" s="311"/>
      <c r="B1209" s="311" t="s">
        <v>12616</v>
      </c>
      <c r="C1209" s="311"/>
      <c r="D1209" s="311"/>
      <c r="E1209" s="311" t="s">
        <v>173</v>
      </c>
      <c r="F1209" s="311">
        <v>84</v>
      </c>
    </row>
    <row r="1210" spans="1:6">
      <c r="A1210" s="311"/>
      <c r="B1210" s="311" t="s">
        <v>12617</v>
      </c>
      <c r="C1210" s="311"/>
      <c r="D1210" s="311"/>
      <c r="E1210" s="311" t="s">
        <v>173</v>
      </c>
      <c r="F1210" s="311">
        <v>118</v>
      </c>
    </row>
    <row r="1211" spans="1:6">
      <c r="A1211" s="311"/>
      <c r="B1211" s="311" t="s">
        <v>12618</v>
      </c>
      <c r="C1211" s="311"/>
      <c r="D1211" s="311"/>
      <c r="E1211" s="311" t="s">
        <v>173</v>
      </c>
      <c r="F1211" s="311">
        <v>18</v>
      </c>
    </row>
    <row r="1212" spans="1:6">
      <c r="A1212" s="311"/>
      <c r="B1212" s="311" t="s">
        <v>12619</v>
      </c>
      <c r="C1212" s="311"/>
      <c r="D1212" s="311"/>
      <c r="E1212" s="311" t="s">
        <v>173</v>
      </c>
      <c r="F1212" s="311">
        <v>27</v>
      </c>
    </row>
    <row r="1213" spans="1:6">
      <c r="A1213" s="311"/>
      <c r="B1213" s="311" t="s">
        <v>12620</v>
      </c>
      <c r="C1213" s="311"/>
      <c r="D1213" s="311"/>
      <c r="E1213" s="311" t="s">
        <v>173</v>
      </c>
      <c r="F1213" s="311">
        <v>234</v>
      </c>
    </row>
    <row r="1214" spans="1:6">
      <c r="A1214" s="311"/>
      <c r="B1214" s="311" t="s">
        <v>12621</v>
      </c>
      <c r="C1214" s="311"/>
      <c r="D1214" s="311"/>
      <c r="E1214" s="311" t="s">
        <v>173</v>
      </c>
      <c r="F1214" s="311">
        <v>234</v>
      </c>
    </row>
    <row r="1215" spans="1:6">
      <c r="A1215" s="311"/>
      <c r="B1215" s="311" t="s">
        <v>12622</v>
      </c>
      <c r="C1215" s="311"/>
      <c r="D1215" s="311"/>
      <c r="E1215" s="311" t="s">
        <v>173</v>
      </c>
      <c r="F1215" s="311">
        <v>234</v>
      </c>
    </row>
    <row r="1216" spans="1:6">
      <c r="A1216" s="311"/>
      <c r="B1216" s="311" t="s">
        <v>12623</v>
      </c>
      <c r="C1216" s="311"/>
      <c r="D1216" s="311"/>
      <c r="E1216" s="311" t="s">
        <v>173</v>
      </c>
      <c r="F1216" s="311">
        <v>572</v>
      </c>
    </row>
    <row r="1217" spans="1:6">
      <c r="A1217" s="311"/>
      <c r="B1217" s="311" t="s">
        <v>12624</v>
      </c>
      <c r="C1217" s="311"/>
      <c r="D1217" s="311"/>
      <c r="E1217" s="311" t="s">
        <v>173</v>
      </c>
      <c r="F1217" s="311">
        <v>572</v>
      </c>
    </row>
    <row r="1218" spans="1:6">
      <c r="A1218" s="311"/>
      <c r="B1218" s="311" t="s">
        <v>12625</v>
      </c>
      <c r="C1218" s="311"/>
      <c r="D1218" s="311"/>
      <c r="E1218" s="311" t="s">
        <v>173</v>
      </c>
      <c r="F1218" s="311">
        <v>572</v>
      </c>
    </row>
    <row r="1219" spans="1:6">
      <c r="A1219" s="311"/>
      <c r="B1219" s="311" t="s">
        <v>12626</v>
      </c>
      <c r="C1219" s="311"/>
      <c r="D1219" s="311"/>
      <c r="E1219" s="311" t="s">
        <v>173</v>
      </c>
      <c r="F1219" s="311">
        <v>106</v>
      </c>
    </row>
    <row r="1220" spans="1:6">
      <c r="A1220" s="311"/>
      <c r="B1220" s="311" t="s">
        <v>12627</v>
      </c>
      <c r="C1220" s="311"/>
      <c r="D1220" s="311"/>
      <c r="E1220" s="311" t="s">
        <v>173</v>
      </c>
      <c r="F1220" s="311">
        <v>106</v>
      </c>
    </row>
    <row r="1221" spans="1:6">
      <c r="A1221" s="311"/>
      <c r="B1221" s="311" t="s">
        <v>12628</v>
      </c>
      <c r="C1221" s="311"/>
      <c r="D1221" s="311"/>
      <c r="E1221" s="311" t="s">
        <v>173</v>
      </c>
      <c r="F1221" s="311">
        <v>106</v>
      </c>
    </row>
    <row r="1222" spans="1:6">
      <c r="A1222" s="311"/>
      <c r="B1222" s="311" t="s">
        <v>12629</v>
      </c>
      <c r="C1222" s="311"/>
      <c r="D1222" s="311"/>
      <c r="E1222" s="311" t="s">
        <v>173</v>
      </c>
      <c r="F1222" s="311">
        <v>254</v>
      </c>
    </row>
    <row r="1223" spans="1:6">
      <c r="A1223" s="311"/>
      <c r="B1223" s="311" t="s">
        <v>12630</v>
      </c>
      <c r="C1223" s="311"/>
      <c r="D1223" s="311"/>
      <c r="E1223" s="311" t="s">
        <v>173</v>
      </c>
      <c r="F1223" s="311">
        <v>254</v>
      </c>
    </row>
    <row r="1224" spans="1:6">
      <c r="A1224" s="311"/>
      <c r="B1224" s="311" t="s">
        <v>12631</v>
      </c>
      <c r="C1224" s="311"/>
      <c r="D1224" s="311"/>
      <c r="E1224" s="311" t="s">
        <v>173</v>
      </c>
      <c r="F1224" s="311">
        <v>254</v>
      </c>
    </row>
    <row r="1225" spans="1:6">
      <c r="A1225" s="311"/>
      <c r="B1225" s="311" t="s">
        <v>12632</v>
      </c>
      <c r="C1225" s="311"/>
      <c r="D1225" s="311"/>
      <c r="E1225" s="311" t="s">
        <v>173</v>
      </c>
      <c r="F1225" s="311">
        <v>239</v>
      </c>
    </row>
    <row r="1226" spans="1:6">
      <c r="A1226" s="311"/>
      <c r="B1226" s="311" t="s">
        <v>12633</v>
      </c>
      <c r="C1226" s="311"/>
      <c r="D1226" s="311"/>
      <c r="E1226" s="311" t="s">
        <v>173</v>
      </c>
      <c r="F1226" s="311">
        <v>239</v>
      </c>
    </row>
    <row r="1227" spans="1:6">
      <c r="A1227" s="311"/>
      <c r="B1227" s="311" t="s">
        <v>12634</v>
      </c>
      <c r="C1227" s="311"/>
      <c r="D1227" s="311"/>
      <c r="E1227" s="311" t="s">
        <v>173</v>
      </c>
      <c r="F1227" s="311">
        <v>239</v>
      </c>
    </row>
    <row r="1228" spans="1:6">
      <c r="A1228" s="311"/>
      <c r="B1228" s="311" t="s">
        <v>12635</v>
      </c>
      <c r="C1228" s="311"/>
      <c r="D1228" s="311"/>
      <c r="E1228" s="311" t="s">
        <v>173</v>
      </c>
      <c r="F1228" s="311">
        <v>108</v>
      </c>
    </row>
    <row r="1229" spans="1:6">
      <c r="A1229" s="311"/>
      <c r="B1229" s="311" t="s">
        <v>12636</v>
      </c>
      <c r="C1229" s="311"/>
      <c r="D1229" s="311"/>
      <c r="E1229" s="311" t="s">
        <v>173</v>
      </c>
      <c r="F1229" s="311">
        <v>108</v>
      </c>
    </row>
    <row r="1230" spans="1:6">
      <c r="A1230" s="311"/>
      <c r="B1230" s="311" t="s">
        <v>12637</v>
      </c>
      <c r="C1230" s="311"/>
      <c r="D1230" s="311"/>
      <c r="E1230" s="311" t="s">
        <v>173</v>
      </c>
      <c r="F1230" s="311">
        <v>108</v>
      </c>
    </row>
    <row r="1231" spans="1:6">
      <c r="A1231" s="311"/>
      <c r="B1231" s="311" t="s">
        <v>12638</v>
      </c>
      <c r="C1231" s="311"/>
      <c r="D1231" s="311"/>
      <c r="E1231" s="311" t="s">
        <v>173</v>
      </c>
      <c r="F1231" s="311">
        <v>83</v>
      </c>
    </row>
    <row r="1232" spans="1:6">
      <c r="A1232" s="311"/>
      <c r="B1232" s="311" t="s">
        <v>12639</v>
      </c>
      <c r="C1232" s="311"/>
      <c r="D1232" s="311"/>
      <c r="E1232" s="311" t="s">
        <v>173</v>
      </c>
      <c r="F1232" s="311">
        <v>83</v>
      </c>
    </row>
    <row r="1233" spans="1:6">
      <c r="A1233" s="311"/>
      <c r="B1233" s="311" t="s">
        <v>12640</v>
      </c>
      <c r="C1233" s="311"/>
      <c r="D1233" s="311"/>
      <c r="E1233" s="311" t="s">
        <v>173</v>
      </c>
      <c r="F1233" s="311">
        <v>83</v>
      </c>
    </row>
    <row r="1234" spans="1:6">
      <c r="A1234" s="311"/>
      <c r="B1234" s="311" t="s">
        <v>12641</v>
      </c>
      <c r="C1234" s="311"/>
      <c r="D1234" s="311"/>
      <c r="E1234" s="311" t="s">
        <v>173</v>
      </c>
      <c r="F1234" s="311">
        <v>108</v>
      </c>
    </row>
    <row r="1235" spans="1:6">
      <c r="A1235" s="311"/>
      <c r="B1235" s="311" t="s">
        <v>12642</v>
      </c>
      <c r="C1235" s="311"/>
      <c r="D1235" s="311"/>
      <c r="E1235" s="311" t="s">
        <v>173</v>
      </c>
      <c r="F1235" s="311">
        <v>108</v>
      </c>
    </row>
    <row r="1236" spans="1:6">
      <c r="A1236" s="311"/>
      <c r="B1236" s="311" t="s">
        <v>12643</v>
      </c>
      <c r="C1236" s="311"/>
      <c r="D1236" s="311"/>
      <c r="E1236" s="311" t="s">
        <v>173</v>
      </c>
      <c r="F1236" s="311">
        <v>108</v>
      </c>
    </row>
    <row r="1237" spans="1:6">
      <c r="A1237" s="311"/>
      <c r="B1237" s="311" t="s">
        <v>12644</v>
      </c>
      <c r="C1237" s="311"/>
      <c r="D1237" s="311"/>
      <c r="E1237" s="311" t="s">
        <v>173</v>
      </c>
      <c r="F1237" s="311">
        <v>153</v>
      </c>
    </row>
    <row r="1238" spans="1:6">
      <c r="A1238" s="311"/>
      <c r="B1238" s="311" t="s">
        <v>12645</v>
      </c>
      <c r="C1238" s="311"/>
      <c r="D1238" s="311"/>
      <c r="E1238" s="311" t="s">
        <v>173</v>
      </c>
      <c r="F1238" s="311">
        <v>153</v>
      </c>
    </row>
    <row r="1239" spans="1:6">
      <c r="A1239" s="311"/>
      <c r="B1239" s="311" t="s">
        <v>12646</v>
      </c>
      <c r="C1239" s="311"/>
      <c r="D1239" s="311"/>
      <c r="E1239" s="311" t="s">
        <v>173</v>
      </c>
      <c r="F1239" s="311">
        <v>153</v>
      </c>
    </row>
    <row r="1240" spans="1:6">
      <c r="A1240" s="311"/>
      <c r="B1240" s="311" t="s">
        <v>12647</v>
      </c>
      <c r="C1240" s="311"/>
      <c r="D1240" s="311"/>
      <c r="E1240" s="311" t="s">
        <v>173</v>
      </c>
      <c r="F1240" s="311">
        <v>119</v>
      </c>
    </row>
    <row r="1241" spans="1:6">
      <c r="A1241" s="311"/>
      <c r="B1241" s="311" t="s">
        <v>12648</v>
      </c>
      <c r="C1241" s="311"/>
      <c r="D1241" s="311"/>
      <c r="E1241" s="311" t="s">
        <v>173</v>
      </c>
      <c r="F1241" s="311">
        <v>119</v>
      </c>
    </row>
    <row r="1242" spans="1:6">
      <c r="A1242" s="311"/>
      <c r="B1242" s="311" t="s">
        <v>12649</v>
      </c>
      <c r="C1242" s="311"/>
      <c r="D1242" s="311"/>
      <c r="E1242" s="311" t="s">
        <v>173</v>
      </c>
      <c r="F1242" s="311">
        <v>119</v>
      </c>
    </row>
    <row r="1243" spans="1:6">
      <c r="A1243" s="311"/>
      <c r="B1243" s="311" t="s">
        <v>12650</v>
      </c>
      <c r="C1243" s="311"/>
      <c r="D1243" s="311"/>
      <c r="E1243" s="311" t="s">
        <v>173</v>
      </c>
      <c r="F1243" s="311">
        <v>759</v>
      </c>
    </row>
    <row r="1244" spans="1:6">
      <c r="A1244" s="311"/>
      <c r="B1244" s="311" t="s">
        <v>12651</v>
      </c>
      <c r="C1244" s="311"/>
      <c r="D1244" s="311"/>
      <c r="E1244" s="311" t="s">
        <v>173</v>
      </c>
      <c r="F1244" s="311">
        <v>759</v>
      </c>
    </row>
    <row r="1245" spans="1:6">
      <c r="A1245" s="311"/>
      <c r="B1245" s="311" t="s">
        <v>12652</v>
      </c>
      <c r="C1245" s="311"/>
      <c r="D1245" s="311"/>
      <c r="E1245" s="311" t="s">
        <v>173</v>
      </c>
      <c r="F1245" s="311">
        <v>759</v>
      </c>
    </row>
    <row r="1246" spans="1:6">
      <c r="A1246" s="311"/>
      <c r="B1246" s="311" t="s">
        <v>12653</v>
      </c>
      <c r="C1246" s="311"/>
      <c r="D1246" s="311"/>
      <c r="E1246" s="311" t="s">
        <v>173</v>
      </c>
      <c r="F1246" s="311">
        <v>268</v>
      </c>
    </row>
    <row r="1247" spans="1:6">
      <c r="A1247" s="311"/>
      <c r="B1247" s="311" t="s">
        <v>12654</v>
      </c>
      <c r="C1247" s="311"/>
      <c r="D1247" s="311"/>
      <c r="E1247" s="311" t="s">
        <v>173</v>
      </c>
      <c r="F1247" s="311">
        <v>268</v>
      </c>
    </row>
    <row r="1248" spans="1:6">
      <c r="A1248" s="311"/>
      <c r="B1248" s="311" t="s">
        <v>12655</v>
      </c>
      <c r="C1248" s="311"/>
      <c r="D1248" s="311"/>
      <c r="E1248" s="311" t="s">
        <v>173</v>
      </c>
      <c r="F1248" s="311">
        <v>268</v>
      </c>
    </row>
    <row r="1249" spans="1:6">
      <c r="A1249" s="311"/>
      <c r="B1249" s="311" t="s">
        <v>12656</v>
      </c>
      <c r="C1249" s="311"/>
      <c r="D1249" s="311"/>
      <c r="E1249" s="311" t="s">
        <v>173</v>
      </c>
      <c r="F1249" s="311">
        <v>516</v>
      </c>
    </row>
    <row r="1250" spans="1:6">
      <c r="A1250" s="311"/>
      <c r="B1250" s="311" t="s">
        <v>12657</v>
      </c>
      <c r="C1250" s="311"/>
      <c r="D1250" s="311"/>
      <c r="E1250" s="311" t="s">
        <v>173</v>
      </c>
      <c r="F1250" s="311">
        <v>516</v>
      </c>
    </row>
    <row r="1251" spans="1:6">
      <c r="A1251" s="311"/>
      <c r="B1251" s="311" t="s">
        <v>12658</v>
      </c>
      <c r="C1251" s="311"/>
      <c r="D1251" s="311"/>
      <c r="E1251" s="311" t="s">
        <v>173</v>
      </c>
      <c r="F1251" s="311">
        <v>516</v>
      </c>
    </row>
    <row r="1252" spans="1:6">
      <c r="A1252" s="311"/>
      <c r="B1252" s="311" t="s">
        <v>12659</v>
      </c>
      <c r="C1252" s="311"/>
      <c r="D1252" s="311"/>
      <c r="E1252" s="311" t="s">
        <v>173</v>
      </c>
      <c r="F1252" s="311">
        <v>516</v>
      </c>
    </row>
    <row r="1253" spans="1:6">
      <c r="A1253" s="311"/>
      <c r="B1253" s="311" t="s">
        <v>12660</v>
      </c>
      <c r="C1253" s="311"/>
      <c r="D1253" s="311"/>
      <c r="E1253" s="311" t="s">
        <v>173</v>
      </c>
      <c r="F1253" s="311">
        <v>516</v>
      </c>
    </row>
    <row r="1254" spans="1:6">
      <c r="A1254" s="311"/>
      <c r="B1254" s="311" t="s">
        <v>12661</v>
      </c>
      <c r="C1254" s="311"/>
      <c r="D1254" s="311"/>
      <c r="E1254" s="311" t="s">
        <v>173</v>
      </c>
      <c r="F1254" s="311">
        <v>516</v>
      </c>
    </row>
    <row r="1255" spans="1:6">
      <c r="A1255" s="311"/>
      <c r="B1255" s="311" t="s">
        <v>12662</v>
      </c>
      <c r="C1255" s="311"/>
      <c r="D1255" s="311"/>
      <c r="E1255" s="311" t="s">
        <v>173</v>
      </c>
      <c r="F1255" s="311">
        <v>189</v>
      </c>
    </row>
    <row r="1256" spans="1:6">
      <c r="A1256" s="311"/>
      <c r="B1256" s="311" t="s">
        <v>12663</v>
      </c>
      <c r="C1256" s="311"/>
      <c r="D1256" s="311"/>
      <c r="E1256" s="311" t="s">
        <v>173</v>
      </c>
      <c r="F1256" s="311">
        <v>189</v>
      </c>
    </row>
    <row r="1257" spans="1:6">
      <c r="A1257" s="311"/>
      <c r="B1257" s="311" t="s">
        <v>12664</v>
      </c>
      <c r="C1257" s="311"/>
      <c r="D1257" s="311"/>
      <c r="E1257" s="311" t="s">
        <v>173</v>
      </c>
      <c r="F1257" s="311">
        <v>189</v>
      </c>
    </row>
    <row r="1258" spans="1:6">
      <c r="A1258" s="311"/>
      <c r="B1258" s="311" t="s">
        <v>12665</v>
      </c>
      <c r="C1258" s="311"/>
      <c r="D1258" s="311"/>
      <c r="E1258" s="311" t="s">
        <v>173</v>
      </c>
      <c r="F1258" s="311">
        <v>189</v>
      </c>
    </row>
    <row r="1259" spans="1:6">
      <c r="A1259" s="311"/>
      <c r="B1259" s="311" t="s">
        <v>12666</v>
      </c>
      <c r="C1259" s="311"/>
      <c r="D1259" s="311"/>
      <c r="E1259" s="311" t="s">
        <v>173</v>
      </c>
      <c r="F1259" s="311">
        <v>284</v>
      </c>
    </row>
    <row r="1260" spans="1:6">
      <c r="A1260" s="311"/>
      <c r="B1260" s="311" t="s">
        <v>12667</v>
      </c>
      <c r="C1260" s="311"/>
      <c r="D1260" s="311"/>
      <c r="E1260" s="311" t="s">
        <v>173</v>
      </c>
      <c r="F1260" s="311">
        <v>379</v>
      </c>
    </row>
    <row r="1261" spans="1:6">
      <c r="A1261" s="311"/>
      <c r="B1261" s="311" t="s">
        <v>12668</v>
      </c>
      <c r="C1261" s="311"/>
      <c r="D1261" s="311"/>
      <c r="E1261" s="311" t="s">
        <v>173</v>
      </c>
      <c r="F1261" s="311">
        <v>284</v>
      </c>
    </row>
    <row r="1262" spans="1:6">
      <c r="A1262" s="311"/>
      <c r="B1262" s="311" t="s">
        <v>12669</v>
      </c>
      <c r="C1262" s="311"/>
      <c r="D1262" s="311"/>
      <c r="E1262" s="311" t="s">
        <v>173</v>
      </c>
      <c r="F1262" s="311">
        <v>379</v>
      </c>
    </row>
    <row r="1263" spans="1:6">
      <c r="A1263" s="311"/>
      <c r="B1263" s="311" t="s">
        <v>12670</v>
      </c>
      <c r="C1263" s="311"/>
      <c r="D1263" s="311"/>
      <c r="E1263" s="311" t="s">
        <v>173</v>
      </c>
      <c r="F1263" s="311">
        <v>44</v>
      </c>
    </row>
    <row r="1264" spans="1:6">
      <c r="A1264" s="311"/>
      <c r="B1264" s="311" t="s">
        <v>12671</v>
      </c>
      <c r="C1264" s="311"/>
      <c r="D1264" s="311"/>
      <c r="E1264" s="311" t="s">
        <v>173</v>
      </c>
      <c r="F1264" s="311">
        <v>44</v>
      </c>
    </row>
    <row r="1265" spans="1:6">
      <c r="A1265" s="311"/>
      <c r="B1265" s="311" t="s">
        <v>12672</v>
      </c>
      <c r="C1265" s="311"/>
      <c r="D1265" s="311"/>
      <c r="E1265" s="311" t="s">
        <v>173</v>
      </c>
      <c r="F1265" s="311">
        <v>160</v>
      </c>
    </row>
    <row r="1266" spans="1:6">
      <c r="A1266" s="311"/>
      <c r="B1266" s="311" t="s">
        <v>12673</v>
      </c>
      <c r="C1266" s="311"/>
      <c r="D1266" s="311"/>
      <c r="E1266" s="311" t="s">
        <v>173</v>
      </c>
      <c r="F1266" s="311">
        <v>160</v>
      </c>
    </row>
    <row r="1267" spans="1:6">
      <c r="A1267" s="311"/>
      <c r="B1267" s="311" t="s">
        <v>12674</v>
      </c>
      <c r="C1267" s="311"/>
      <c r="D1267" s="311"/>
      <c r="E1267" s="311" t="s">
        <v>173</v>
      </c>
      <c r="F1267" s="311">
        <v>35</v>
      </c>
    </row>
    <row r="1268" spans="1:6">
      <c r="A1268" s="311"/>
      <c r="B1268" s="311" t="s">
        <v>12675</v>
      </c>
      <c r="C1268" s="311"/>
      <c r="D1268" s="311"/>
      <c r="E1268" s="311" t="s">
        <v>173</v>
      </c>
      <c r="F1268" s="311">
        <v>35</v>
      </c>
    </row>
    <row r="1269" spans="1:6">
      <c r="A1269" s="311"/>
      <c r="B1269" s="311" t="s">
        <v>12676</v>
      </c>
      <c r="C1269" s="311"/>
      <c r="D1269" s="311"/>
      <c r="E1269" s="311" t="s">
        <v>173</v>
      </c>
      <c r="F1269" s="311">
        <v>75</v>
      </c>
    </row>
    <row r="1270" spans="1:6">
      <c r="A1270" s="311"/>
      <c r="B1270" s="311" t="s">
        <v>12677</v>
      </c>
      <c r="C1270" s="311"/>
      <c r="D1270" s="311"/>
      <c r="E1270" s="311" t="s">
        <v>173</v>
      </c>
      <c r="F1270" s="311">
        <v>75</v>
      </c>
    </row>
    <row r="1271" spans="1:6">
      <c r="A1271" s="311"/>
      <c r="B1271" s="311" t="s">
        <v>12678</v>
      </c>
      <c r="C1271" s="311"/>
      <c r="D1271" s="311"/>
      <c r="E1271" s="311" t="s">
        <v>173</v>
      </c>
      <c r="F1271" s="311">
        <v>56</v>
      </c>
    </row>
    <row r="1272" spans="1:6">
      <c r="A1272" s="311"/>
      <c r="B1272" s="311" t="s">
        <v>12679</v>
      </c>
      <c r="C1272" s="311"/>
      <c r="D1272" s="311"/>
      <c r="E1272" s="311" t="s">
        <v>173</v>
      </c>
      <c r="F1272" s="311">
        <v>56</v>
      </c>
    </row>
    <row r="1273" spans="1:6">
      <c r="A1273" s="311"/>
      <c r="B1273" s="311" t="s">
        <v>12680</v>
      </c>
      <c r="C1273" s="311"/>
      <c r="D1273" s="311"/>
      <c r="E1273" s="311" t="s">
        <v>173</v>
      </c>
      <c r="F1273" s="311">
        <v>94</v>
      </c>
    </row>
    <row r="1274" spans="1:6">
      <c r="A1274" s="311"/>
      <c r="B1274" s="311" t="s">
        <v>12681</v>
      </c>
      <c r="C1274" s="311"/>
      <c r="D1274" s="311"/>
      <c r="E1274" s="311" t="s">
        <v>173</v>
      </c>
      <c r="F1274" s="311">
        <v>94</v>
      </c>
    </row>
    <row r="1275" spans="1:6">
      <c r="A1275" s="311"/>
      <c r="B1275" s="311" t="s">
        <v>12682</v>
      </c>
      <c r="C1275" s="311"/>
      <c r="D1275" s="311"/>
      <c r="E1275" s="311" t="s">
        <v>173</v>
      </c>
      <c r="F1275" s="311">
        <v>108</v>
      </c>
    </row>
    <row r="1276" spans="1:6">
      <c r="A1276" s="311"/>
      <c r="B1276" s="311" t="s">
        <v>12683</v>
      </c>
      <c r="C1276" s="311"/>
      <c r="D1276" s="311"/>
      <c r="E1276" s="311" t="s">
        <v>173</v>
      </c>
      <c r="F1276" s="311">
        <v>108</v>
      </c>
    </row>
    <row r="1277" spans="1:6">
      <c r="A1277" s="311"/>
      <c r="B1277" s="311" t="s">
        <v>12684</v>
      </c>
      <c r="C1277" s="311"/>
      <c r="D1277" s="311"/>
      <c r="E1277" s="311" t="s">
        <v>173</v>
      </c>
      <c r="F1277" s="311">
        <v>122</v>
      </c>
    </row>
    <row r="1278" spans="1:6">
      <c r="A1278" s="311"/>
      <c r="B1278" s="311" t="s">
        <v>12685</v>
      </c>
      <c r="C1278" s="311"/>
      <c r="D1278" s="311"/>
      <c r="E1278" s="311" t="s">
        <v>173</v>
      </c>
      <c r="F1278" s="311">
        <v>122</v>
      </c>
    </row>
    <row r="1279" spans="1:6">
      <c r="A1279" s="311"/>
      <c r="B1279" s="311" t="s">
        <v>12686</v>
      </c>
      <c r="C1279" s="311"/>
      <c r="D1279" s="311"/>
      <c r="E1279" s="311" t="s">
        <v>173</v>
      </c>
      <c r="F1279" s="311">
        <v>92</v>
      </c>
    </row>
    <row r="1280" spans="1:6">
      <c r="A1280" s="311"/>
      <c r="B1280" s="311" t="s">
        <v>12687</v>
      </c>
      <c r="C1280" s="311"/>
      <c r="D1280" s="311"/>
      <c r="E1280" s="311" t="s">
        <v>173</v>
      </c>
      <c r="F1280" s="311">
        <v>92</v>
      </c>
    </row>
    <row r="1281" spans="1:6">
      <c r="A1281" s="311"/>
      <c r="B1281" s="311" t="s">
        <v>12688</v>
      </c>
      <c r="C1281" s="311"/>
      <c r="D1281" s="311"/>
      <c r="E1281" s="311" t="s">
        <v>173</v>
      </c>
      <c r="F1281" s="311">
        <v>94</v>
      </c>
    </row>
    <row r="1282" spans="1:6">
      <c r="A1282" s="311"/>
      <c r="B1282" s="311" t="s">
        <v>12689</v>
      </c>
      <c r="C1282" s="311"/>
      <c r="D1282" s="311"/>
      <c r="E1282" s="311" t="s">
        <v>173</v>
      </c>
      <c r="F1282" s="311">
        <v>94</v>
      </c>
    </row>
    <row r="1283" spans="1:6">
      <c r="A1283" s="311"/>
      <c r="B1283" s="311" t="s">
        <v>12690</v>
      </c>
      <c r="C1283" s="311"/>
      <c r="D1283" s="311"/>
      <c r="E1283" s="311" t="s">
        <v>173</v>
      </c>
      <c r="F1283" s="311">
        <v>149</v>
      </c>
    </row>
    <row r="1284" spans="1:6">
      <c r="A1284" s="311"/>
      <c r="B1284" s="311" t="s">
        <v>12691</v>
      </c>
      <c r="C1284" s="311"/>
      <c r="D1284" s="311"/>
      <c r="E1284" s="311" t="s">
        <v>173</v>
      </c>
      <c r="F1284" s="311">
        <v>92</v>
      </c>
    </row>
    <row r="1285" spans="1:6">
      <c r="A1285" s="311"/>
      <c r="B1285" s="311" t="s">
        <v>12692</v>
      </c>
      <c r="C1285" s="311"/>
      <c r="D1285" s="311"/>
      <c r="E1285" s="311" t="s">
        <v>173</v>
      </c>
      <c r="F1285" s="311">
        <v>92</v>
      </c>
    </row>
    <row r="1286" spans="1:6">
      <c r="A1286" s="311"/>
      <c r="B1286" s="311" t="s">
        <v>12693</v>
      </c>
      <c r="C1286" s="311"/>
      <c r="D1286" s="311"/>
      <c r="E1286" s="311" t="s">
        <v>173</v>
      </c>
      <c r="F1286" s="311">
        <v>341</v>
      </c>
    </row>
    <row r="1287" spans="1:6">
      <c r="A1287" s="311"/>
      <c r="B1287" s="311" t="s">
        <v>12694</v>
      </c>
      <c r="C1287" s="311"/>
      <c r="D1287" s="311"/>
      <c r="E1287" s="311" t="s">
        <v>173</v>
      </c>
      <c r="F1287" s="311">
        <v>341</v>
      </c>
    </row>
    <row r="1288" spans="1:6">
      <c r="A1288" s="311"/>
      <c r="B1288" s="311" t="s">
        <v>12695</v>
      </c>
      <c r="C1288" s="311"/>
      <c r="D1288" s="311"/>
      <c r="E1288" s="311" t="s">
        <v>173</v>
      </c>
      <c r="F1288" s="311">
        <v>303</v>
      </c>
    </row>
    <row r="1289" spans="1:6">
      <c r="A1289" s="311"/>
      <c r="B1289" s="311" t="s">
        <v>12696</v>
      </c>
      <c r="C1289" s="311"/>
      <c r="D1289" s="311"/>
      <c r="E1289" s="311" t="s">
        <v>173</v>
      </c>
      <c r="F1289" s="311">
        <v>398</v>
      </c>
    </row>
    <row r="1290" spans="1:6">
      <c r="A1290" s="311"/>
      <c r="B1290" s="311" t="s">
        <v>12697</v>
      </c>
      <c r="C1290" s="311"/>
      <c r="D1290" s="311"/>
      <c r="E1290" s="311" t="s">
        <v>173</v>
      </c>
      <c r="F1290" s="311">
        <v>303</v>
      </c>
    </row>
    <row r="1291" spans="1:6">
      <c r="A1291" s="311"/>
      <c r="B1291" s="311" t="s">
        <v>12698</v>
      </c>
      <c r="C1291" s="311"/>
      <c r="D1291" s="311"/>
      <c r="E1291" s="311" t="s">
        <v>173</v>
      </c>
      <c r="F1291" s="311">
        <v>398</v>
      </c>
    </row>
    <row r="1292" spans="1:6">
      <c r="A1292" s="311"/>
      <c r="B1292" s="311" t="s">
        <v>12699</v>
      </c>
      <c r="C1292" s="311"/>
      <c r="D1292" s="311"/>
      <c r="E1292" s="311" t="s">
        <v>173</v>
      </c>
      <c r="F1292" s="311">
        <v>170</v>
      </c>
    </row>
    <row r="1293" spans="1:6">
      <c r="A1293" s="311"/>
      <c r="B1293" s="311" t="s">
        <v>12700</v>
      </c>
      <c r="C1293" s="311"/>
      <c r="D1293" s="311"/>
      <c r="E1293" s="311" t="s">
        <v>173</v>
      </c>
      <c r="F1293" s="311">
        <v>170</v>
      </c>
    </row>
    <row r="1294" spans="1:6">
      <c r="A1294" s="311"/>
      <c r="B1294" s="311" t="s">
        <v>12701</v>
      </c>
      <c r="C1294" s="311"/>
      <c r="D1294" s="311"/>
      <c r="E1294" s="311" t="s">
        <v>173</v>
      </c>
      <c r="F1294" s="311">
        <v>56</v>
      </c>
    </row>
    <row r="1295" spans="1:6">
      <c r="A1295" s="311"/>
      <c r="B1295" s="311" t="s">
        <v>12702</v>
      </c>
      <c r="C1295" s="311"/>
      <c r="D1295" s="311"/>
      <c r="E1295" s="311" t="s">
        <v>173</v>
      </c>
      <c r="F1295" s="311">
        <v>56</v>
      </c>
    </row>
    <row r="1296" spans="1:6">
      <c r="A1296" s="311"/>
      <c r="B1296" s="311" t="s">
        <v>12703</v>
      </c>
      <c r="C1296" s="311"/>
      <c r="D1296" s="311"/>
      <c r="E1296" s="311" t="s">
        <v>173</v>
      </c>
      <c r="F1296" s="311">
        <v>46</v>
      </c>
    </row>
    <row r="1297" spans="1:6">
      <c r="A1297" s="311"/>
      <c r="B1297" s="311" t="s">
        <v>12704</v>
      </c>
      <c r="C1297" s="311"/>
      <c r="D1297" s="311"/>
      <c r="E1297" s="311" t="s">
        <v>173</v>
      </c>
      <c r="F1297" s="311">
        <v>46</v>
      </c>
    </row>
    <row r="1298" spans="1:6">
      <c r="A1298" s="311"/>
      <c r="B1298" s="311" t="s">
        <v>12705</v>
      </c>
      <c r="C1298" s="311"/>
      <c r="D1298" s="311"/>
      <c r="E1298" s="311" t="s">
        <v>11408</v>
      </c>
      <c r="F1298" s="311">
        <v>46</v>
      </c>
    </row>
    <row r="1299" spans="1:6">
      <c r="A1299" s="311"/>
      <c r="B1299" s="311" t="s">
        <v>12706</v>
      </c>
      <c r="C1299" s="311"/>
      <c r="D1299" s="311"/>
      <c r="E1299" s="311" t="s">
        <v>173</v>
      </c>
      <c r="F1299" s="311">
        <v>293</v>
      </c>
    </row>
    <row r="1300" spans="1:6">
      <c r="A1300" s="311"/>
      <c r="B1300" s="311" t="s">
        <v>12707</v>
      </c>
      <c r="C1300" s="311"/>
      <c r="D1300" s="311"/>
      <c r="E1300" s="311" t="s">
        <v>173</v>
      </c>
      <c r="F1300" s="311">
        <v>344</v>
      </c>
    </row>
    <row r="1301" spans="1:6">
      <c r="A1301" s="311"/>
      <c r="B1301" s="311" t="s">
        <v>12708</v>
      </c>
      <c r="C1301" s="311"/>
      <c r="D1301" s="311"/>
      <c r="E1301" s="311" t="s">
        <v>173</v>
      </c>
      <c r="F1301" s="311">
        <v>214</v>
      </c>
    </row>
    <row r="1302" spans="1:6">
      <c r="A1302" s="311"/>
      <c r="B1302" s="311" t="s">
        <v>12709</v>
      </c>
      <c r="C1302" s="311"/>
      <c r="D1302" s="311"/>
      <c r="E1302" s="311" t="s">
        <v>173</v>
      </c>
      <c r="F1302" s="311">
        <v>293</v>
      </c>
    </row>
    <row r="1303" spans="1:6">
      <c r="A1303" s="311"/>
      <c r="B1303" s="311" t="s">
        <v>12710</v>
      </c>
      <c r="C1303" s="311"/>
      <c r="D1303" s="311"/>
      <c r="E1303" s="311" t="s">
        <v>173</v>
      </c>
      <c r="F1303" s="311">
        <v>344</v>
      </c>
    </row>
    <row r="1304" spans="1:6">
      <c r="A1304" s="311"/>
      <c r="B1304" s="311" t="s">
        <v>12711</v>
      </c>
      <c r="C1304" s="311"/>
      <c r="D1304" s="311"/>
      <c r="E1304" s="311" t="s">
        <v>173</v>
      </c>
      <c r="F1304" s="311">
        <v>214</v>
      </c>
    </row>
    <row r="1305" spans="1:6">
      <c r="A1305" s="311"/>
      <c r="B1305" s="311" t="s">
        <v>12712</v>
      </c>
      <c r="C1305" s="311"/>
      <c r="D1305" s="311"/>
      <c r="E1305" s="311" t="s">
        <v>173</v>
      </c>
      <c r="F1305" s="311">
        <v>250</v>
      </c>
    </row>
    <row r="1306" spans="1:6">
      <c r="A1306" s="311"/>
      <c r="B1306" s="311" t="s">
        <v>12713</v>
      </c>
      <c r="C1306" s="311"/>
      <c r="D1306" s="311"/>
      <c r="E1306" s="311" t="s">
        <v>173</v>
      </c>
      <c r="F1306" s="311">
        <v>281</v>
      </c>
    </row>
    <row r="1307" spans="1:6">
      <c r="A1307" s="311"/>
      <c r="B1307" s="311" t="s">
        <v>12714</v>
      </c>
      <c r="C1307" s="311"/>
      <c r="D1307" s="311"/>
      <c r="E1307" s="311" t="s">
        <v>173</v>
      </c>
      <c r="F1307" s="311">
        <v>210</v>
      </c>
    </row>
    <row r="1308" spans="1:6">
      <c r="A1308" s="311"/>
      <c r="B1308" s="311" t="s">
        <v>12715</v>
      </c>
      <c r="C1308" s="311"/>
      <c r="D1308" s="311"/>
      <c r="E1308" s="311" t="s">
        <v>11460</v>
      </c>
      <c r="F1308" s="311">
        <v>2659</v>
      </c>
    </row>
    <row r="1309" spans="1:6">
      <c r="A1309" s="311"/>
      <c r="B1309" s="311" t="s">
        <v>12716</v>
      </c>
      <c r="C1309" s="311"/>
      <c r="D1309" s="311"/>
      <c r="E1309" s="311" t="s">
        <v>11460</v>
      </c>
      <c r="F1309" s="311">
        <v>2659</v>
      </c>
    </row>
    <row r="1310" spans="1:6">
      <c r="A1310" s="311"/>
      <c r="B1310" s="311" t="s">
        <v>12717</v>
      </c>
      <c r="C1310" s="311"/>
      <c r="D1310" s="311"/>
      <c r="E1310" s="311" t="s">
        <v>11460</v>
      </c>
      <c r="F1310" s="311">
        <v>2659</v>
      </c>
    </row>
    <row r="1311" spans="1:6">
      <c r="A1311" s="311"/>
      <c r="B1311" s="311" t="s">
        <v>12718</v>
      </c>
      <c r="C1311" s="311"/>
      <c r="D1311" s="311"/>
      <c r="E1311" s="311" t="s">
        <v>11460</v>
      </c>
      <c r="F1311" s="311">
        <v>1889</v>
      </c>
    </row>
    <row r="1312" spans="1:6">
      <c r="A1312" s="311"/>
      <c r="B1312" s="311" t="s">
        <v>12719</v>
      </c>
      <c r="C1312" s="311"/>
      <c r="D1312" s="311"/>
      <c r="E1312" s="311" t="s">
        <v>11408</v>
      </c>
      <c r="F1312" s="311">
        <v>1169</v>
      </c>
    </row>
    <row r="1313" spans="1:6">
      <c r="A1313" s="311"/>
      <c r="B1313" s="311" t="s">
        <v>12720</v>
      </c>
      <c r="C1313" s="311"/>
      <c r="D1313" s="311"/>
      <c r="E1313" s="311" t="s">
        <v>11408</v>
      </c>
      <c r="F1313" s="311">
        <v>1047</v>
      </c>
    </row>
    <row r="1314" spans="1:6">
      <c r="A1314" s="311"/>
      <c r="B1314" s="311" t="s">
        <v>12721</v>
      </c>
      <c r="C1314" s="311"/>
      <c r="D1314" s="311"/>
      <c r="E1314" s="311" t="s">
        <v>11408</v>
      </c>
      <c r="F1314" s="311">
        <v>1047</v>
      </c>
    </row>
    <row r="1315" spans="1:6">
      <c r="A1315" s="311"/>
      <c r="B1315" s="311" t="s">
        <v>12722</v>
      </c>
      <c r="C1315" s="311"/>
      <c r="D1315" s="311"/>
      <c r="E1315" s="311" t="s">
        <v>11408</v>
      </c>
      <c r="F1315" s="311">
        <v>1259</v>
      </c>
    </row>
    <row r="1316" spans="1:6">
      <c r="A1316" s="311"/>
      <c r="B1316" s="311" t="s">
        <v>12723</v>
      </c>
      <c r="C1316" s="311"/>
      <c r="D1316" s="311"/>
      <c r="E1316" s="311" t="s">
        <v>11408</v>
      </c>
      <c r="F1316" s="311">
        <v>1169</v>
      </c>
    </row>
    <row r="1317" spans="1:6">
      <c r="A1317" s="311"/>
      <c r="B1317" s="311" t="s">
        <v>12724</v>
      </c>
      <c r="C1317" s="311"/>
      <c r="D1317" s="311"/>
      <c r="E1317" s="311" t="s">
        <v>11408</v>
      </c>
      <c r="F1317" s="311">
        <v>2659</v>
      </c>
    </row>
    <row r="1318" spans="1:6">
      <c r="A1318" s="311"/>
      <c r="B1318" s="311" t="s">
        <v>12725</v>
      </c>
      <c r="C1318" s="311"/>
      <c r="D1318" s="311"/>
      <c r="E1318" s="311" t="s">
        <v>11408</v>
      </c>
      <c r="F1318" s="311">
        <v>2659</v>
      </c>
    </row>
    <row r="1319" spans="1:6">
      <c r="A1319" s="311"/>
      <c r="B1319" s="311" t="s">
        <v>12726</v>
      </c>
      <c r="C1319" s="311"/>
      <c r="D1319" s="311"/>
      <c r="E1319" s="311" t="s">
        <v>11408</v>
      </c>
      <c r="F1319" s="311">
        <v>2659</v>
      </c>
    </row>
    <row r="1320" spans="1:6">
      <c r="A1320" s="311"/>
      <c r="B1320" s="311" t="s">
        <v>12727</v>
      </c>
      <c r="C1320" s="311"/>
      <c r="D1320" s="311"/>
      <c r="E1320" s="311" t="s">
        <v>173</v>
      </c>
      <c r="F1320" s="311">
        <v>501</v>
      </c>
    </row>
    <row r="1321" spans="1:6">
      <c r="A1321" s="311"/>
      <c r="B1321" s="311" t="s">
        <v>12728</v>
      </c>
      <c r="C1321" s="311"/>
      <c r="D1321" s="311"/>
      <c r="E1321" s="311" t="s">
        <v>11460</v>
      </c>
      <c r="F1321" s="311">
        <v>2816</v>
      </c>
    </row>
    <row r="1322" spans="1:6">
      <c r="A1322" s="311"/>
      <c r="B1322" s="311" t="s">
        <v>12729</v>
      </c>
      <c r="C1322" s="311"/>
      <c r="D1322" s="311"/>
      <c r="E1322" s="311" t="s">
        <v>11460</v>
      </c>
      <c r="F1322" s="311">
        <v>2816</v>
      </c>
    </row>
    <row r="1323" spans="1:6">
      <c r="A1323" s="311"/>
      <c r="B1323" s="311" t="s">
        <v>12730</v>
      </c>
      <c r="C1323" s="311"/>
      <c r="D1323" s="311"/>
      <c r="E1323" s="311" t="s">
        <v>11460</v>
      </c>
      <c r="F1323" s="311">
        <v>2816</v>
      </c>
    </row>
    <row r="1324" spans="1:6">
      <c r="A1324" s="311"/>
      <c r="B1324" s="311" t="s">
        <v>12731</v>
      </c>
      <c r="C1324" s="311"/>
      <c r="D1324" s="311"/>
      <c r="E1324" s="311" t="s">
        <v>11460</v>
      </c>
      <c r="F1324" s="311">
        <v>2794</v>
      </c>
    </row>
    <row r="1325" spans="1:6">
      <c r="A1325" s="311"/>
      <c r="B1325" s="311" t="s">
        <v>12732</v>
      </c>
      <c r="C1325" s="311"/>
      <c r="D1325" s="311"/>
      <c r="E1325" s="311" t="s">
        <v>173</v>
      </c>
      <c r="F1325" s="311">
        <v>182</v>
      </c>
    </row>
    <row r="1326" spans="1:6">
      <c r="A1326" s="311"/>
      <c r="B1326" s="311" t="s">
        <v>12733</v>
      </c>
      <c r="C1326" s="311"/>
      <c r="D1326" s="311"/>
      <c r="E1326" s="311" t="s">
        <v>173</v>
      </c>
      <c r="F1326" s="311">
        <v>182</v>
      </c>
    </row>
    <row r="1327" spans="1:6">
      <c r="A1327" s="311"/>
      <c r="B1327" s="311" t="s">
        <v>12734</v>
      </c>
      <c r="C1327" s="311"/>
      <c r="D1327" s="311"/>
      <c r="E1327" s="311" t="s">
        <v>173</v>
      </c>
      <c r="F1327" s="311">
        <v>182</v>
      </c>
    </row>
    <row r="1328" spans="1:6">
      <c r="A1328" s="311"/>
      <c r="B1328" s="311" t="s">
        <v>12735</v>
      </c>
      <c r="C1328" s="311"/>
      <c r="D1328" s="311"/>
      <c r="E1328" s="311" t="s">
        <v>173</v>
      </c>
      <c r="F1328" s="311">
        <v>214</v>
      </c>
    </row>
    <row r="1329" spans="1:6">
      <c r="A1329" s="311"/>
      <c r="B1329" s="311" t="s">
        <v>12736</v>
      </c>
      <c r="C1329" s="311"/>
      <c r="D1329" s="311"/>
      <c r="E1329" s="311" t="s">
        <v>173</v>
      </c>
      <c r="F1329" s="311">
        <v>214</v>
      </c>
    </row>
    <row r="1330" spans="1:6">
      <c r="A1330" s="311"/>
      <c r="B1330" s="311" t="s">
        <v>12737</v>
      </c>
      <c r="C1330" s="311"/>
      <c r="D1330" s="311"/>
      <c r="E1330" s="311" t="s">
        <v>173</v>
      </c>
      <c r="F1330" s="311">
        <v>214</v>
      </c>
    </row>
    <row r="1331" spans="1:6">
      <c r="A1331" s="311"/>
      <c r="B1331" s="311" t="s">
        <v>12738</v>
      </c>
      <c r="C1331" s="311"/>
      <c r="D1331" s="311"/>
      <c r="E1331" s="311" t="s">
        <v>11408</v>
      </c>
      <c r="F1331" s="311">
        <v>1669</v>
      </c>
    </row>
    <row r="1332" spans="1:6">
      <c r="A1332" s="311"/>
      <c r="B1332" s="311" t="s">
        <v>12739</v>
      </c>
      <c r="C1332" s="311"/>
      <c r="D1332" s="311"/>
      <c r="E1332" s="311" t="s">
        <v>11408</v>
      </c>
      <c r="F1332" s="311">
        <v>1669</v>
      </c>
    </row>
    <row r="1333" spans="1:6">
      <c r="A1333" s="311"/>
      <c r="B1333" s="311" t="s">
        <v>12740</v>
      </c>
      <c r="C1333" s="311"/>
      <c r="D1333" s="311"/>
      <c r="E1333" s="311" t="s">
        <v>11408</v>
      </c>
      <c r="F1333" s="311">
        <v>1669</v>
      </c>
    </row>
    <row r="1334" spans="1:6">
      <c r="A1334" s="311"/>
      <c r="B1334" s="311" t="s">
        <v>12741</v>
      </c>
      <c r="C1334" s="311"/>
      <c r="D1334" s="311"/>
      <c r="E1334" s="311" t="s">
        <v>11408</v>
      </c>
      <c r="F1334" s="311">
        <v>1669</v>
      </c>
    </row>
    <row r="1335" spans="1:6">
      <c r="A1335" s="311"/>
      <c r="B1335" s="311" t="s">
        <v>12742</v>
      </c>
      <c r="C1335" s="311"/>
      <c r="D1335" s="311"/>
      <c r="E1335" s="311" t="s">
        <v>11408</v>
      </c>
      <c r="F1335" s="311">
        <v>749</v>
      </c>
    </row>
    <row r="1336" spans="1:6">
      <c r="A1336" s="311"/>
      <c r="B1336" s="311" t="s">
        <v>12743</v>
      </c>
      <c r="C1336" s="311"/>
      <c r="D1336" s="311"/>
      <c r="E1336" s="311" t="s">
        <v>11408</v>
      </c>
      <c r="F1336" s="311">
        <v>749</v>
      </c>
    </row>
    <row r="1337" spans="1:6">
      <c r="A1337" s="311"/>
      <c r="B1337" s="311" t="s">
        <v>12744</v>
      </c>
      <c r="C1337" s="311"/>
      <c r="D1337" s="311"/>
      <c r="E1337" s="311" t="s">
        <v>11408</v>
      </c>
      <c r="F1337" s="311">
        <v>749</v>
      </c>
    </row>
    <row r="1338" spans="1:6">
      <c r="A1338" s="311"/>
      <c r="B1338" s="311" t="s">
        <v>12745</v>
      </c>
      <c r="C1338" s="311"/>
      <c r="D1338" s="311"/>
      <c r="E1338" s="311" t="s">
        <v>11408</v>
      </c>
      <c r="F1338" s="311">
        <v>957</v>
      </c>
    </row>
    <row r="1339" spans="1:6">
      <c r="A1339" s="311"/>
      <c r="B1339" s="311" t="s">
        <v>12746</v>
      </c>
      <c r="C1339" s="311"/>
      <c r="D1339" s="311"/>
      <c r="E1339" s="311" t="s">
        <v>11408</v>
      </c>
      <c r="F1339" s="311">
        <v>957</v>
      </c>
    </row>
    <row r="1340" spans="1:6">
      <c r="A1340" s="311"/>
      <c r="B1340" s="311" t="s">
        <v>12747</v>
      </c>
      <c r="C1340" s="311"/>
      <c r="D1340" s="311"/>
      <c r="E1340" s="311" t="s">
        <v>11408</v>
      </c>
      <c r="F1340" s="311">
        <v>957</v>
      </c>
    </row>
    <row r="1341" spans="1:6">
      <c r="A1341" s="311"/>
      <c r="B1341" s="311" t="s">
        <v>12748</v>
      </c>
      <c r="C1341" s="311"/>
      <c r="D1341" s="311"/>
      <c r="E1341" s="311" t="s">
        <v>11408</v>
      </c>
      <c r="F1341" s="311">
        <v>998</v>
      </c>
    </row>
    <row r="1342" spans="1:6">
      <c r="A1342" s="311"/>
      <c r="B1342" s="311" t="s">
        <v>12749</v>
      </c>
      <c r="C1342" s="311"/>
      <c r="D1342" s="311"/>
      <c r="E1342" s="311" t="s">
        <v>11460</v>
      </c>
      <c r="F1342" s="311">
        <v>1074</v>
      </c>
    </row>
    <row r="1343" spans="1:6">
      <c r="A1343" s="311"/>
      <c r="B1343" s="311" t="s">
        <v>12750</v>
      </c>
      <c r="C1343" s="311"/>
      <c r="D1343" s="311"/>
      <c r="E1343" s="311" t="s">
        <v>11460</v>
      </c>
      <c r="F1343" s="311">
        <v>1846</v>
      </c>
    </row>
    <row r="1344" spans="1:6">
      <c r="A1344" s="311"/>
      <c r="B1344" s="311" t="s">
        <v>12751</v>
      </c>
      <c r="C1344" s="311"/>
      <c r="D1344" s="311"/>
      <c r="E1344" s="311" t="s">
        <v>11460</v>
      </c>
      <c r="F1344" s="311">
        <v>1846</v>
      </c>
    </row>
    <row r="1345" spans="1:6">
      <c r="A1345" s="311"/>
      <c r="B1345" s="311" t="s">
        <v>12752</v>
      </c>
      <c r="C1345" s="311"/>
      <c r="D1345" s="311"/>
      <c r="E1345" s="311" t="s">
        <v>11460</v>
      </c>
      <c r="F1345" s="311">
        <v>662</v>
      </c>
    </row>
    <row r="1346" spans="1:6">
      <c r="A1346" s="311"/>
      <c r="B1346" s="311" t="s">
        <v>12753</v>
      </c>
      <c r="C1346" s="311"/>
      <c r="D1346" s="311"/>
      <c r="E1346" s="311" t="s">
        <v>11460</v>
      </c>
      <c r="F1346" s="311">
        <v>828</v>
      </c>
    </row>
    <row r="1347" spans="1:6">
      <c r="A1347" s="311"/>
      <c r="B1347" s="311" t="s">
        <v>12754</v>
      </c>
      <c r="C1347" s="311"/>
      <c r="D1347" s="311"/>
      <c r="E1347" s="311" t="s">
        <v>11460</v>
      </c>
      <c r="F1347" s="311">
        <v>866</v>
      </c>
    </row>
    <row r="1348" spans="1:6">
      <c r="A1348" s="311"/>
      <c r="B1348" s="311" t="s">
        <v>12755</v>
      </c>
      <c r="C1348" s="311"/>
      <c r="D1348" s="311"/>
      <c r="E1348" s="311" t="s">
        <v>11460</v>
      </c>
      <c r="F1348" s="311">
        <v>761</v>
      </c>
    </row>
    <row r="1349" spans="1:6">
      <c r="A1349" s="311"/>
      <c r="B1349" s="311" t="s">
        <v>12756</v>
      </c>
      <c r="C1349" s="311"/>
      <c r="D1349" s="311"/>
      <c r="E1349" s="311" t="s">
        <v>11460</v>
      </c>
      <c r="F1349" s="311">
        <v>959</v>
      </c>
    </row>
    <row r="1350" spans="1:6">
      <c r="A1350" s="311"/>
      <c r="B1350" s="311" t="s">
        <v>12757</v>
      </c>
      <c r="C1350" s="311"/>
      <c r="D1350" s="311"/>
      <c r="E1350" s="311" t="s">
        <v>11460</v>
      </c>
      <c r="F1350" s="311">
        <v>1601</v>
      </c>
    </row>
    <row r="1351" spans="1:6">
      <c r="A1351" s="311"/>
      <c r="B1351" s="311" t="s">
        <v>12758</v>
      </c>
      <c r="C1351" s="311"/>
      <c r="D1351" s="311"/>
      <c r="E1351" s="311" t="s">
        <v>11460</v>
      </c>
      <c r="F1351" s="311">
        <v>971</v>
      </c>
    </row>
    <row r="1352" spans="1:6">
      <c r="A1352" s="311"/>
      <c r="B1352" s="311" t="s">
        <v>12759</v>
      </c>
      <c r="C1352" s="311"/>
      <c r="D1352" s="311"/>
      <c r="E1352" s="311" t="s">
        <v>11460</v>
      </c>
      <c r="F1352" s="311">
        <v>982</v>
      </c>
    </row>
    <row r="1353" spans="1:6">
      <c r="A1353" s="311"/>
      <c r="B1353" s="311" t="s">
        <v>12760</v>
      </c>
      <c r="C1353" s="311"/>
      <c r="D1353" s="311"/>
      <c r="E1353" s="311" t="s">
        <v>11460</v>
      </c>
      <c r="F1353" s="311">
        <v>853</v>
      </c>
    </row>
    <row r="1354" spans="1:6">
      <c r="A1354" s="311"/>
      <c r="B1354" s="311" t="s">
        <v>12761</v>
      </c>
      <c r="C1354" s="311"/>
      <c r="D1354" s="311"/>
      <c r="E1354" s="311" t="s">
        <v>11460</v>
      </c>
      <c r="F1354" s="311">
        <v>1257</v>
      </c>
    </row>
    <row r="1355" spans="1:6">
      <c r="A1355" s="311"/>
      <c r="B1355" s="311" t="s">
        <v>12762</v>
      </c>
      <c r="C1355" s="311"/>
      <c r="D1355" s="311"/>
      <c r="E1355" s="311" t="s">
        <v>11460</v>
      </c>
      <c r="F1355" s="311">
        <v>1109</v>
      </c>
    </row>
    <row r="1356" spans="1:6">
      <c r="A1356" s="311"/>
      <c r="B1356" s="311" t="s">
        <v>12763</v>
      </c>
      <c r="C1356" s="311"/>
      <c r="D1356" s="311"/>
      <c r="E1356" s="311" t="s">
        <v>173</v>
      </c>
      <c r="F1356" s="311">
        <v>1.1000000000000001</v>
      </c>
    </row>
    <row r="1357" spans="1:6">
      <c r="A1357" s="311"/>
      <c r="B1357" s="311" t="s">
        <v>12764</v>
      </c>
      <c r="C1357" s="311"/>
      <c r="D1357" s="311"/>
      <c r="E1357" s="311" t="s">
        <v>173</v>
      </c>
      <c r="F1357" s="311">
        <v>1.1000000000000001</v>
      </c>
    </row>
    <row r="1358" spans="1:6">
      <c r="A1358" s="311"/>
      <c r="B1358" s="311" t="s">
        <v>12765</v>
      </c>
      <c r="C1358" s="311"/>
      <c r="D1358" s="311"/>
      <c r="E1358" s="311" t="s">
        <v>173</v>
      </c>
      <c r="F1358" s="311">
        <v>1.1000000000000001</v>
      </c>
    </row>
    <row r="1359" spans="1:6">
      <c r="A1359" s="311"/>
      <c r="B1359" s="311" t="s">
        <v>12766</v>
      </c>
      <c r="C1359" s="311"/>
      <c r="D1359" s="311"/>
      <c r="E1359" s="311" t="s">
        <v>173</v>
      </c>
      <c r="F1359" s="311">
        <v>1.1000000000000001</v>
      </c>
    </row>
    <row r="1360" spans="1:6">
      <c r="A1360" s="311"/>
      <c r="B1360" s="311" t="s">
        <v>12767</v>
      </c>
      <c r="C1360" s="311"/>
      <c r="D1360" s="311"/>
      <c r="E1360" s="311" t="s">
        <v>173</v>
      </c>
      <c r="F1360" s="311">
        <v>244</v>
      </c>
    </row>
    <row r="1361" spans="1:6">
      <c r="A1361" s="311"/>
      <c r="B1361" s="311" t="s">
        <v>12768</v>
      </c>
      <c r="C1361" s="311"/>
      <c r="D1361" s="311"/>
      <c r="E1361" s="311" t="s">
        <v>173</v>
      </c>
      <c r="F1361" s="311">
        <v>234</v>
      </c>
    </row>
    <row r="1362" spans="1:6">
      <c r="A1362" s="311"/>
      <c r="B1362" s="311" t="s">
        <v>12769</v>
      </c>
      <c r="C1362" s="311"/>
      <c r="D1362" s="311"/>
      <c r="E1362" s="311" t="s">
        <v>173</v>
      </c>
      <c r="F1362" s="311">
        <v>234</v>
      </c>
    </row>
    <row r="1363" spans="1:6">
      <c r="A1363" s="311"/>
      <c r="B1363" s="311" t="s">
        <v>12770</v>
      </c>
      <c r="C1363" s="311"/>
      <c r="D1363" s="311"/>
      <c r="E1363" s="311" t="s">
        <v>173</v>
      </c>
      <c r="F1363" s="311">
        <v>234</v>
      </c>
    </row>
    <row r="1364" spans="1:6">
      <c r="A1364" s="311"/>
      <c r="B1364" s="311" t="s">
        <v>12771</v>
      </c>
      <c r="C1364" s="311"/>
      <c r="D1364" s="311"/>
      <c r="E1364" s="311" t="s">
        <v>173</v>
      </c>
      <c r="F1364" s="311">
        <v>33</v>
      </c>
    </row>
    <row r="1365" spans="1:6">
      <c r="A1365" s="311"/>
      <c r="B1365" s="311" t="s">
        <v>12772</v>
      </c>
      <c r="C1365" s="311"/>
      <c r="D1365" s="311"/>
      <c r="E1365" s="311" t="s">
        <v>173</v>
      </c>
      <c r="F1365" s="311">
        <v>244</v>
      </c>
    </row>
    <row r="1366" spans="1:6">
      <c r="A1366" s="311"/>
      <c r="B1366" s="311" t="s">
        <v>12773</v>
      </c>
      <c r="C1366" s="311"/>
      <c r="D1366" s="311"/>
      <c r="E1366" s="311" t="s">
        <v>173</v>
      </c>
      <c r="F1366" s="311">
        <v>234</v>
      </c>
    </row>
    <row r="1367" spans="1:6">
      <c r="A1367" s="311"/>
      <c r="B1367" s="311" t="s">
        <v>12774</v>
      </c>
      <c r="C1367" s="311"/>
      <c r="D1367" s="311"/>
      <c r="E1367" s="311" t="s">
        <v>173</v>
      </c>
      <c r="F1367" s="311">
        <v>234</v>
      </c>
    </row>
    <row r="1368" spans="1:6">
      <c r="A1368" s="311"/>
      <c r="B1368" s="311" t="s">
        <v>12775</v>
      </c>
      <c r="C1368" s="311"/>
      <c r="D1368" s="311"/>
      <c r="E1368" s="311" t="s">
        <v>173</v>
      </c>
      <c r="F1368" s="311">
        <v>234</v>
      </c>
    </row>
    <row r="1369" spans="1:6">
      <c r="A1369" s="311"/>
      <c r="B1369" s="311" t="s">
        <v>12776</v>
      </c>
      <c r="C1369" s="311"/>
      <c r="D1369" s="311"/>
      <c r="E1369" s="311" t="s">
        <v>4321</v>
      </c>
      <c r="F1369" s="311">
        <v>399</v>
      </c>
    </row>
    <row r="1370" spans="1:6">
      <c r="A1370" s="311"/>
      <c r="B1370" s="311" t="s">
        <v>12777</v>
      </c>
      <c r="C1370" s="311"/>
      <c r="D1370" s="311"/>
      <c r="E1370" s="311" t="s">
        <v>4321</v>
      </c>
      <c r="F1370" s="311">
        <v>389</v>
      </c>
    </row>
    <row r="1371" spans="1:6">
      <c r="A1371" s="311"/>
      <c r="B1371" s="311" t="s">
        <v>12778</v>
      </c>
      <c r="C1371" s="311"/>
      <c r="D1371" s="311"/>
      <c r="E1371" s="311" t="s">
        <v>4321</v>
      </c>
      <c r="F1371" s="311">
        <v>389</v>
      </c>
    </row>
    <row r="1372" spans="1:6">
      <c r="A1372" s="311"/>
      <c r="B1372" s="311" t="s">
        <v>12779</v>
      </c>
      <c r="C1372" s="311"/>
      <c r="D1372" s="311"/>
      <c r="E1372" s="311" t="s">
        <v>4321</v>
      </c>
      <c r="F1372" s="311">
        <v>361</v>
      </c>
    </row>
    <row r="1373" spans="1:6">
      <c r="A1373" s="311"/>
      <c r="B1373" s="311" t="s">
        <v>12780</v>
      </c>
      <c r="C1373" s="311"/>
      <c r="D1373" s="311"/>
      <c r="E1373" s="311" t="s">
        <v>173</v>
      </c>
      <c r="F1373" s="311">
        <v>266</v>
      </c>
    </row>
    <row r="1374" spans="1:6">
      <c r="A1374" s="311"/>
      <c r="B1374" s="311" t="s">
        <v>12781</v>
      </c>
      <c r="C1374" s="311"/>
      <c r="D1374" s="311"/>
      <c r="E1374" s="311" t="s">
        <v>173</v>
      </c>
      <c r="F1374" s="311">
        <v>244</v>
      </c>
    </row>
    <row r="1375" spans="1:6">
      <c r="A1375" s="311"/>
      <c r="B1375" s="311" t="s">
        <v>12782</v>
      </c>
      <c r="C1375" s="311"/>
      <c r="D1375" s="311"/>
      <c r="E1375" s="311" t="s">
        <v>173</v>
      </c>
      <c r="F1375" s="311">
        <v>234</v>
      </c>
    </row>
    <row r="1376" spans="1:6">
      <c r="A1376" s="311"/>
      <c r="B1376" s="311" t="s">
        <v>12783</v>
      </c>
      <c r="C1376" s="311"/>
      <c r="D1376" s="311"/>
      <c r="E1376" s="311" t="s">
        <v>173</v>
      </c>
      <c r="F1376" s="311">
        <v>234</v>
      </c>
    </row>
    <row r="1377" spans="1:6">
      <c r="A1377" s="311"/>
      <c r="B1377" s="311" t="s">
        <v>12784</v>
      </c>
      <c r="C1377" s="311"/>
      <c r="D1377" s="311"/>
      <c r="E1377" s="311" t="s">
        <v>173</v>
      </c>
      <c r="F1377" s="311">
        <v>234</v>
      </c>
    </row>
    <row r="1378" spans="1:6">
      <c r="A1378" s="311"/>
      <c r="B1378" s="311" t="s">
        <v>12785</v>
      </c>
      <c r="C1378" s="311"/>
      <c r="D1378" s="311"/>
      <c r="E1378" s="311" t="s">
        <v>173</v>
      </c>
      <c r="F1378" s="311">
        <v>189</v>
      </c>
    </row>
    <row r="1379" spans="1:6">
      <c r="A1379" s="311"/>
      <c r="B1379" s="311" t="s">
        <v>12786</v>
      </c>
      <c r="C1379" s="311"/>
      <c r="D1379" s="311"/>
      <c r="E1379" s="311" t="s">
        <v>173</v>
      </c>
      <c r="F1379" s="311">
        <v>247</v>
      </c>
    </row>
    <row r="1380" spans="1:6">
      <c r="A1380" s="311"/>
      <c r="B1380" s="311" t="s">
        <v>12787</v>
      </c>
      <c r="C1380" s="311"/>
      <c r="D1380" s="311"/>
      <c r="E1380" s="311" t="s">
        <v>4321</v>
      </c>
      <c r="F1380" s="311">
        <v>354</v>
      </c>
    </row>
    <row r="1381" spans="1:6">
      <c r="A1381" s="311"/>
      <c r="B1381" s="311" t="s">
        <v>12788</v>
      </c>
      <c r="C1381" s="311"/>
      <c r="D1381" s="311"/>
      <c r="E1381" s="311" t="s">
        <v>4321</v>
      </c>
      <c r="F1381" s="311">
        <v>404</v>
      </c>
    </row>
    <row r="1382" spans="1:6">
      <c r="A1382" s="311"/>
      <c r="B1382" s="311" t="s">
        <v>12789</v>
      </c>
      <c r="C1382" s="311"/>
      <c r="D1382" s="311"/>
      <c r="E1382" s="311" t="s">
        <v>4321</v>
      </c>
      <c r="F1382" s="311">
        <v>524</v>
      </c>
    </row>
    <row r="1383" spans="1:6">
      <c r="A1383" s="311"/>
      <c r="B1383" s="311" t="s">
        <v>12790</v>
      </c>
      <c r="C1383" s="311"/>
      <c r="D1383" s="311"/>
      <c r="E1383" s="311" t="s">
        <v>4321</v>
      </c>
      <c r="F1383" s="311">
        <v>631</v>
      </c>
    </row>
    <row r="1384" spans="1:6">
      <c r="A1384" s="311"/>
      <c r="B1384" s="311" t="s">
        <v>12791</v>
      </c>
      <c r="C1384" s="311"/>
      <c r="D1384" s="311"/>
      <c r="E1384" s="311" t="s">
        <v>4321</v>
      </c>
      <c r="F1384" s="311">
        <v>818</v>
      </c>
    </row>
    <row r="1385" spans="1:6">
      <c r="A1385" s="311"/>
      <c r="B1385" s="311" t="s">
        <v>12792</v>
      </c>
      <c r="C1385" s="311"/>
      <c r="D1385" s="311"/>
      <c r="E1385" s="311" t="s">
        <v>4321</v>
      </c>
      <c r="F1385" s="311">
        <v>384</v>
      </c>
    </row>
    <row r="1386" spans="1:6">
      <c r="A1386" s="311"/>
      <c r="B1386" s="311" t="s">
        <v>12793</v>
      </c>
      <c r="C1386" s="311"/>
      <c r="D1386" s="311"/>
      <c r="E1386" s="311" t="s">
        <v>4321</v>
      </c>
      <c r="F1386" s="311">
        <v>384</v>
      </c>
    </row>
    <row r="1387" spans="1:6">
      <c r="A1387" s="311"/>
      <c r="B1387" s="311" t="s">
        <v>12794</v>
      </c>
      <c r="C1387" s="311"/>
      <c r="D1387" s="311"/>
      <c r="E1387" s="311" t="s">
        <v>4321</v>
      </c>
      <c r="F1387" s="311">
        <v>384</v>
      </c>
    </row>
    <row r="1388" spans="1:6">
      <c r="A1388" s="311"/>
      <c r="B1388" s="311" t="s">
        <v>12795</v>
      </c>
      <c r="C1388" s="311"/>
      <c r="D1388" s="311"/>
      <c r="E1388" s="311" t="s">
        <v>4321</v>
      </c>
      <c r="F1388" s="311">
        <v>323</v>
      </c>
    </row>
    <row r="1389" spans="1:6">
      <c r="A1389" s="311"/>
      <c r="B1389" s="311" t="s">
        <v>12796</v>
      </c>
      <c r="C1389" s="311"/>
      <c r="D1389" s="311"/>
      <c r="E1389" s="311" t="s">
        <v>4321</v>
      </c>
      <c r="F1389" s="311">
        <v>434</v>
      </c>
    </row>
    <row r="1390" spans="1:6">
      <c r="A1390" s="311"/>
      <c r="B1390" s="311" t="s">
        <v>12797</v>
      </c>
      <c r="C1390" s="311"/>
      <c r="D1390" s="311"/>
      <c r="E1390" s="311" t="s">
        <v>4321</v>
      </c>
      <c r="F1390" s="311">
        <v>569</v>
      </c>
    </row>
    <row r="1391" spans="1:6">
      <c r="A1391" s="311"/>
      <c r="B1391" s="311" t="s">
        <v>12798</v>
      </c>
      <c r="C1391" s="311"/>
      <c r="D1391" s="311"/>
      <c r="E1391" s="311" t="s">
        <v>4321</v>
      </c>
      <c r="F1391" s="311">
        <v>569</v>
      </c>
    </row>
    <row r="1392" spans="1:6">
      <c r="A1392" s="311"/>
      <c r="B1392" s="311" t="s">
        <v>12799</v>
      </c>
      <c r="C1392" s="311"/>
      <c r="D1392" s="311"/>
      <c r="E1392" s="311" t="s">
        <v>4321</v>
      </c>
      <c r="F1392" s="311">
        <v>452</v>
      </c>
    </row>
    <row r="1393" spans="1:6">
      <c r="A1393" s="311"/>
      <c r="B1393" s="311" t="s">
        <v>12800</v>
      </c>
      <c r="C1393" s="311"/>
      <c r="D1393" s="311"/>
      <c r="E1393" s="311" t="s">
        <v>4321</v>
      </c>
      <c r="F1393" s="311">
        <v>452</v>
      </c>
    </row>
    <row r="1394" spans="1:6">
      <c r="A1394" s="311"/>
      <c r="B1394" s="311" t="s">
        <v>12801</v>
      </c>
      <c r="C1394" s="311"/>
      <c r="D1394" s="311"/>
      <c r="E1394" s="311" t="s">
        <v>4321</v>
      </c>
      <c r="F1394" s="311">
        <v>452</v>
      </c>
    </row>
    <row r="1395" spans="1:6">
      <c r="A1395" s="311"/>
      <c r="B1395" s="311" t="s">
        <v>12802</v>
      </c>
      <c r="C1395" s="311"/>
      <c r="D1395" s="311"/>
      <c r="E1395" s="311" t="s">
        <v>4321</v>
      </c>
      <c r="F1395" s="311">
        <v>385</v>
      </c>
    </row>
    <row r="1396" spans="1:6">
      <c r="A1396" s="311"/>
      <c r="B1396" s="311" t="s">
        <v>12803</v>
      </c>
      <c r="C1396" s="311"/>
      <c r="D1396" s="311"/>
      <c r="E1396" s="311" t="s">
        <v>4321</v>
      </c>
      <c r="F1396" s="311">
        <v>452</v>
      </c>
    </row>
    <row r="1397" spans="1:6">
      <c r="A1397" s="311"/>
      <c r="B1397" s="311" t="s">
        <v>12804</v>
      </c>
      <c r="C1397" s="311"/>
      <c r="D1397" s="311"/>
      <c r="E1397" s="311" t="s">
        <v>173</v>
      </c>
      <c r="F1397" s="311">
        <v>3.3</v>
      </c>
    </row>
    <row r="1398" spans="1:6">
      <c r="A1398" s="311"/>
      <c r="B1398" s="311" t="s">
        <v>12805</v>
      </c>
      <c r="C1398" s="311"/>
      <c r="D1398" s="311"/>
      <c r="E1398" s="311" t="s">
        <v>173</v>
      </c>
      <c r="F1398" s="311">
        <v>3.3</v>
      </c>
    </row>
    <row r="1399" spans="1:6">
      <c r="A1399" s="311"/>
      <c r="B1399" s="311" t="s">
        <v>12806</v>
      </c>
      <c r="C1399" s="311"/>
      <c r="D1399" s="311"/>
      <c r="E1399" s="311" t="s">
        <v>173</v>
      </c>
      <c r="F1399" s="311">
        <v>3.3</v>
      </c>
    </row>
    <row r="1400" spans="1:6">
      <c r="A1400" s="311"/>
      <c r="B1400" s="311" t="s">
        <v>12807</v>
      </c>
      <c r="C1400" s="311"/>
      <c r="D1400" s="311"/>
      <c r="E1400" s="311" t="s">
        <v>173</v>
      </c>
      <c r="F1400" s="311">
        <v>3.3</v>
      </c>
    </row>
    <row r="1401" spans="1:6">
      <c r="A1401" s="311"/>
      <c r="B1401" s="311" t="s">
        <v>12808</v>
      </c>
      <c r="C1401" s="311"/>
      <c r="D1401" s="311"/>
      <c r="E1401" s="311" t="s">
        <v>11408</v>
      </c>
      <c r="F1401" s="311">
        <v>507</v>
      </c>
    </row>
    <row r="1402" spans="1:6">
      <c r="A1402" s="311"/>
      <c r="B1402" s="311" t="s">
        <v>12809</v>
      </c>
      <c r="C1402" s="311"/>
      <c r="D1402" s="311"/>
      <c r="E1402" s="311" t="s">
        <v>11460</v>
      </c>
      <c r="F1402" s="311">
        <v>79</v>
      </c>
    </row>
    <row r="1403" spans="1:6">
      <c r="A1403" s="311"/>
      <c r="B1403" s="311" t="s">
        <v>12810</v>
      </c>
      <c r="C1403" s="311"/>
      <c r="D1403" s="311"/>
      <c r="E1403" s="311" t="s">
        <v>11460</v>
      </c>
      <c r="F1403" s="311">
        <v>149</v>
      </c>
    </row>
    <row r="1404" spans="1:6">
      <c r="A1404" s="311"/>
      <c r="B1404" s="311" t="s">
        <v>12811</v>
      </c>
      <c r="C1404" s="311"/>
      <c r="D1404" s="311"/>
      <c r="E1404" s="311" t="s">
        <v>11460</v>
      </c>
      <c r="F1404" s="311">
        <v>309</v>
      </c>
    </row>
    <row r="1405" spans="1:6">
      <c r="A1405" s="311"/>
      <c r="B1405" s="311" t="s">
        <v>12812</v>
      </c>
      <c r="C1405" s="311"/>
      <c r="D1405" s="311"/>
      <c r="E1405" s="311" t="s">
        <v>11460</v>
      </c>
      <c r="F1405" s="311">
        <v>367</v>
      </c>
    </row>
    <row r="1406" spans="1:6">
      <c r="A1406" s="311"/>
      <c r="B1406" s="311" t="s">
        <v>12813</v>
      </c>
      <c r="C1406" s="311"/>
      <c r="D1406" s="311"/>
      <c r="E1406" s="311" t="s">
        <v>11460</v>
      </c>
      <c r="F1406" s="311">
        <v>321</v>
      </c>
    </row>
    <row r="1407" spans="1:6">
      <c r="A1407" s="311"/>
      <c r="B1407" s="311" t="s">
        <v>12814</v>
      </c>
      <c r="C1407" s="311"/>
      <c r="D1407" s="311"/>
      <c r="E1407" s="311" t="s">
        <v>173</v>
      </c>
      <c r="F1407" s="311">
        <v>313</v>
      </c>
    </row>
    <row r="1408" spans="1:6">
      <c r="A1408" s="311"/>
      <c r="B1408" s="311" t="s">
        <v>12815</v>
      </c>
      <c r="C1408" s="311"/>
      <c r="D1408" s="311"/>
      <c r="E1408" s="311" t="s">
        <v>173</v>
      </c>
      <c r="F1408" s="311">
        <v>313</v>
      </c>
    </row>
    <row r="1409" spans="1:6">
      <c r="A1409" s="311"/>
      <c r="B1409" s="311" t="s">
        <v>12816</v>
      </c>
      <c r="C1409" s="311"/>
      <c r="D1409" s="311"/>
      <c r="E1409" s="311" t="s">
        <v>173</v>
      </c>
      <c r="F1409" s="311">
        <v>313</v>
      </c>
    </row>
    <row r="1410" spans="1:6">
      <c r="A1410" s="311"/>
      <c r="B1410" s="311" t="s">
        <v>12817</v>
      </c>
      <c r="C1410" s="311"/>
      <c r="D1410" s="311"/>
      <c r="E1410" s="311" t="s">
        <v>173</v>
      </c>
      <c r="F1410" s="311">
        <v>313</v>
      </c>
    </row>
    <row r="1411" spans="1:6">
      <c r="A1411" s="311"/>
      <c r="B1411" s="311" t="s">
        <v>12818</v>
      </c>
      <c r="C1411" s="311"/>
      <c r="D1411" s="311"/>
      <c r="E1411" s="311" t="s">
        <v>173</v>
      </c>
      <c r="F1411" s="311">
        <v>625</v>
      </c>
    </row>
    <row r="1412" spans="1:6">
      <c r="A1412" s="311"/>
      <c r="B1412" s="311" t="s">
        <v>12819</v>
      </c>
      <c r="C1412" s="311"/>
      <c r="D1412" s="311"/>
      <c r="E1412" s="311" t="s">
        <v>173</v>
      </c>
      <c r="F1412" s="311">
        <v>625</v>
      </c>
    </row>
    <row r="1413" spans="1:6">
      <c r="A1413" s="311"/>
      <c r="B1413" s="311" t="s">
        <v>12820</v>
      </c>
      <c r="C1413" s="311"/>
      <c r="D1413" s="311"/>
      <c r="E1413" s="311" t="s">
        <v>173</v>
      </c>
      <c r="F1413" s="311">
        <v>625</v>
      </c>
    </row>
    <row r="1414" spans="1:6">
      <c r="A1414" s="311"/>
      <c r="B1414" s="311" t="s">
        <v>12821</v>
      </c>
      <c r="C1414" s="311"/>
      <c r="D1414" s="311"/>
      <c r="E1414" s="311" t="s">
        <v>173</v>
      </c>
      <c r="F1414" s="311">
        <v>625</v>
      </c>
    </row>
    <row r="1415" spans="1:6">
      <c r="A1415" s="311"/>
      <c r="B1415" s="311" t="s">
        <v>12822</v>
      </c>
      <c r="C1415" s="311"/>
      <c r="D1415" s="311"/>
      <c r="E1415" s="311" t="s">
        <v>173</v>
      </c>
      <c r="F1415" s="311">
        <v>313</v>
      </c>
    </row>
    <row r="1416" spans="1:6">
      <c r="A1416" s="311"/>
      <c r="B1416" s="311" t="s">
        <v>12823</v>
      </c>
      <c r="C1416" s="311"/>
      <c r="D1416" s="311"/>
      <c r="E1416" s="311" t="s">
        <v>173</v>
      </c>
      <c r="F1416" s="311">
        <v>313</v>
      </c>
    </row>
    <row r="1417" spans="1:6">
      <c r="A1417" s="311"/>
      <c r="B1417" s="311" t="s">
        <v>12824</v>
      </c>
      <c r="C1417" s="311"/>
      <c r="D1417" s="311"/>
      <c r="E1417" s="311" t="s">
        <v>173</v>
      </c>
      <c r="F1417" s="311">
        <v>313</v>
      </c>
    </row>
    <row r="1418" spans="1:6">
      <c r="A1418" s="311"/>
      <c r="B1418" s="311" t="s">
        <v>12825</v>
      </c>
      <c r="C1418" s="311"/>
      <c r="D1418" s="311"/>
      <c r="E1418" s="311" t="s">
        <v>173</v>
      </c>
      <c r="F1418" s="311">
        <v>313</v>
      </c>
    </row>
    <row r="1419" spans="1:6">
      <c r="A1419" s="311"/>
      <c r="B1419" s="311" t="s">
        <v>12826</v>
      </c>
      <c r="C1419" s="311"/>
      <c r="D1419" s="311"/>
      <c r="E1419" s="311" t="s">
        <v>173</v>
      </c>
      <c r="F1419" s="311">
        <v>29.4</v>
      </c>
    </row>
    <row r="1420" spans="1:6">
      <c r="A1420" s="311"/>
      <c r="B1420" s="311" t="s">
        <v>12827</v>
      </c>
      <c r="C1420" s="311"/>
      <c r="D1420" s="311"/>
      <c r="E1420" s="311" t="s">
        <v>173</v>
      </c>
      <c r="F1420" s="311">
        <v>29.4</v>
      </c>
    </row>
    <row r="1421" spans="1:6">
      <c r="A1421" s="311"/>
      <c r="B1421" s="311" t="s">
        <v>12828</v>
      </c>
      <c r="C1421" s="311"/>
      <c r="D1421" s="311"/>
      <c r="E1421" s="311" t="s">
        <v>4321</v>
      </c>
      <c r="F1421" s="311">
        <v>286</v>
      </c>
    </row>
    <row r="1422" spans="1:6">
      <c r="A1422" s="311"/>
      <c r="B1422" s="311" t="s">
        <v>12829</v>
      </c>
      <c r="C1422" s="311"/>
      <c r="D1422" s="311"/>
      <c r="E1422" s="311" t="s">
        <v>4321</v>
      </c>
      <c r="F1422" s="311">
        <v>286</v>
      </c>
    </row>
    <row r="1423" spans="1:6">
      <c r="A1423" s="311"/>
      <c r="B1423" s="311" t="s">
        <v>12830</v>
      </c>
      <c r="C1423" s="311"/>
      <c r="D1423" s="311"/>
      <c r="E1423" s="311" t="s">
        <v>4321</v>
      </c>
      <c r="F1423" s="311">
        <v>286</v>
      </c>
    </row>
    <row r="1424" spans="1:6">
      <c r="A1424" s="311"/>
      <c r="B1424" s="311" t="s">
        <v>12831</v>
      </c>
      <c r="C1424" s="311"/>
      <c r="D1424" s="311"/>
      <c r="E1424" s="311" t="s">
        <v>4321</v>
      </c>
      <c r="F1424" s="311">
        <v>501</v>
      </c>
    </row>
    <row r="1425" spans="1:6">
      <c r="A1425" s="311"/>
      <c r="B1425" s="311" t="s">
        <v>12832</v>
      </c>
      <c r="C1425" s="311"/>
      <c r="D1425" s="311"/>
      <c r="E1425" s="311" t="s">
        <v>4321</v>
      </c>
      <c r="F1425" s="311">
        <v>501</v>
      </c>
    </row>
    <row r="1426" spans="1:6">
      <c r="A1426" s="311"/>
      <c r="B1426" s="311" t="s">
        <v>12833</v>
      </c>
      <c r="C1426" s="311"/>
      <c r="D1426" s="311"/>
      <c r="E1426" s="311" t="s">
        <v>4321</v>
      </c>
      <c r="F1426" s="311">
        <v>501</v>
      </c>
    </row>
    <row r="1427" spans="1:6">
      <c r="A1427" s="311"/>
      <c r="B1427" s="311" t="s">
        <v>12834</v>
      </c>
      <c r="C1427" s="311"/>
      <c r="D1427" s="311"/>
      <c r="E1427" s="311" t="s">
        <v>4321</v>
      </c>
      <c r="F1427" s="311">
        <v>558</v>
      </c>
    </row>
    <row r="1428" spans="1:6">
      <c r="A1428" s="311"/>
      <c r="B1428" s="311" t="s">
        <v>12835</v>
      </c>
      <c r="C1428" s="311"/>
      <c r="D1428" s="311"/>
      <c r="E1428" s="311" t="s">
        <v>4321</v>
      </c>
      <c r="F1428" s="311">
        <v>558</v>
      </c>
    </row>
    <row r="1429" spans="1:6">
      <c r="A1429" s="311"/>
      <c r="B1429" s="311" t="s">
        <v>12836</v>
      </c>
      <c r="C1429" s="311"/>
      <c r="D1429" s="311"/>
      <c r="E1429" s="311" t="s">
        <v>4321</v>
      </c>
      <c r="F1429" s="311">
        <v>558</v>
      </c>
    </row>
    <row r="1430" spans="1:6">
      <c r="A1430" s="311"/>
      <c r="B1430" s="311" t="s">
        <v>12837</v>
      </c>
      <c r="C1430" s="311"/>
      <c r="D1430" s="311"/>
      <c r="E1430" s="311" t="s">
        <v>4321</v>
      </c>
      <c r="F1430" s="311">
        <v>874</v>
      </c>
    </row>
    <row r="1431" spans="1:6">
      <c r="A1431" s="311"/>
      <c r="B1431" s="311" t="s">
        <v>12838</v>
      </c>
      <c r="C1431" s="311"/>
      <c r="D1431" s="311"/>
      <c r="E1431" s="311" t="s">
        <v>4321</v>
      </c>
      <c r="F1431" s="311">
        <v>874</v>
      </c>
    </row>
    <row r="1432" spans="1:6">
      <c r="A1432" s="311"/>
      <c r="B1432" s="311" t="s">
        <v>12839</v>
      </c>
      <c r="C1432" s="311"/>
      <c r="D1432" s="311"/>
      <c r="E1432" s="311" t="s">
        <v>4321</v>
      </c>
      <c r="F1432" s="311">
        <v>874</v>
      </c>
    </row>
    <row r="1433" spans="1:6">
      <c r="A1433" s="311"/>
      <c r="B1433" s="311" t="s">
        <v>12840</v>
      </c>
      <c r="C1433" s="311"/>
      <c r="D1433" s="311"/>
      <c r="E1433" s="311" t="s">
        <v>173</v>
      </c>
      <c r="F1433" s="311">
        <v>211</v>
      </c>
    </row>
    <row r="1434" spans="1:6">
      <c r="A1434" s="311"/>
      <c r="B1434" s="311" t="s">
        <v>12841</v>
      </c>
      <c r="C1434" s="311"/>
      <c r="D1434" s="311"/>
      <c r="E1434" s="311" t="s">
        <v>173</v>
      </c>
      <c r="F1434" s="311">
        <v>211</v>
      </c>
    </row>
    <row r="1435" spans="1:6">
      <c r="A1435" s="311"/>
      <c r="B1435" s="311" t="s">
        <v>12842</v>
      </c>
      <c r="C1435" s="311"/>
      <c r="D1435" s="311"/>
      <c r="E1435" s="311" t="s">
        <v>173</v>
      </c>
      <c r="F1435" s="311">
        <v>211</v>
      </c>
    </row>
    <row r="1436" spans="1:6">
      <c r="A1436" s="311"/>
      <c r="B1436" s="311" t="s">
        <v>12843</v>
      </c>
      <c r="C1436" s="311"/>
      <c r="D1436" s="311"/>
      <c r="E1436" s="311" t="s">
        <v>173</v>
      </c>
      <c r="F1436" s="311">
        <v>211</v>
      </c>
    </row>
    <row r="1437" spans="1:6">
      <c r="A1437" s="311"/>
      <c r="B1437" s="311" t="s">
        <v>12844</v>
      </c>
      <c r="C1437" s="311"/>
      <c r="D1437" s="311"/>
      <c r="E1437" s="311" t="s">
        <v>173</v>
      </c>
      <c r="F1437" s="311">
        <v>252</v>
      </c>
    </row>
    <row r="1438" spans="1:6">
      <c r="A1438" s="311"/>
      <c r="B1438" s="311" t="s">
        <v>12845</v>
      </c>
      <c r="C1438" s="311"/>
      <c r="D1438" s="311"/>
      <c r="E1438" s="311" t="s">
        <v>173</v>
      </c>
      <c r="F1438" s="311">
        <v>252</v>
      </c>
    </row>
    <row r="1439" spans="1:6">
      <c r="A1439" s="311"/>
      <c r="B1439" s="311" t="s">
        <v>12846</v>
      </c>
      <c r="C1439" s="311"/>
      <c r="D1439" s="311"/>
      <c r="E1439" s="311" t="s">
        <v>173</v>
      </c>
      <c r="F1439" s="311">
        <v>252</v>
      </c>
    </row>
    <row r="1440" spans="1:6">
      <c r="A1440" s="311"/>
      <c r="B1440" s="311" t="s">
        <v>12847</v>
      </c>
      <c r="C1440" s="311"/>
      <c r="D1440" s="311"/>
      <c r="E1440" s="311" t="s">
        <v>173</v>
      </c>
      <c r="F1440" s="311">
        <v>252</v>
      </c>
    </row>
    <row r="1441" spans="1:6">
      <c r="A1441" s="311"/>
      <c r="B1441" s="311" t="s">
        <v>12848</v>
      </c>
      <c r="C1441" s="311"/>
      <c r="D1441" s="311"/>
      <c r="E1441" s="311" t="s">
        <v>173</v>
      </c>
      <c r="F1441" s="311">
        <v>2.7</v>
      </c>
    </row>
    <row r="1442" spans="1:6">
      <c r="A1442" s="311"/>
      <c r="B1442" s="311" t="s">
        <v>12849</v>
      </c>
      <c r="C1442" s="311"/>
      <c r="D1442" s="311"/>
      <c r="E1442" s="311" t="s">
        <v>173</v>
      </c>
      <c r="F1442" s="311">
        <v>2.7</v>
      </c>
    </row>
    <row r="1443" spans="1:6">
      <c r="A1443" s="311"/>
      <c r="B1443" s="311" t="s">
        <v>12850</v>
      </c>
      <c r="C1443" s="311"/>
      <c r="D1443" s="311"/>
      <c r="E1443" s="311" t="s">
        <v>173</v>
      </c>
      <c r="F1443" s="311">
        <v>2.7</v>
      </c>
    </row>
    <row r="1444" spans="1:6">
      <c r="A1444" s="311"/>
      <c r="B1444" s="311" t="s">
        <v>12851</v>
      </c>
      <c r="C1444" s="311"/>
      <c r="D1444" s="311"/>
      <c r="E1444" s="311" t="s">
        <v>173</v>
      </c>
      <c r="F1444" s="311">
        <v>2.7</v>
      </c>
    </row>
    <row r="1445" spans="1:6">
      <c r="A1445" s="311"/>
      <c r="B1445" s="311" t="s">
        <v>12852</v>
      </c>
      <c r="C1445" s="311"/>
      <c r="D1445" s="311"/>
      <c r="E1445" s="311" t="s">
        <v>173</v>
      </c>
      <c r="F1445" s="311">
        <v>2.7</v>
      </c>
    </row>
    <row r="1446" spans="1:6">
      <c r="A1446" s="311"/>
      <c r="B1446" s="311" t="s">
        <v>12853</v>
      </c>
      <c r="C1446" s="311"/>
      <c r="D1446" s="311"/>
      <c r="E1446" s="311" t="s">
        <v>173</v>
      </c>
      <c r="F1446" s="311">
        <v>3</v>
      </c>
    </row>
    <row r="1447" spans="1:6">
      <c r="A1447" s="311"/>
      <c r="B1447" s="311" t="s">
        <v>12854</v>
      </c>
      <c r="C1447" s="311"/>
      <c r="D1447" s="311"/>
      <c r="E1447" s="311" t="s">
        <v>173</v>
      </c>
      <c r="F1447" s="311">
        <v>3</v>
      </c>
    </row>
    <row r="1448" spans="1:6">
      <c r="A1448" s="311"/>
      <c r="B1448" s="311" t="s">
        <v>12855</v>
      </c>
      <c r="C1448" s="311"/>
      <c r="D1448" s="311"/>
      <c r="E1448" s="311" t="s">
        <v>173</v>
      </c>
      <c r="F1448" s="311">
        <v>3</v>
      </c>
    </row>
    <row r="1449" spans="1:6">
      <c r="A1449" s="311"/>
      <c r="B1449" s="311" t="s">
        <v>12856</v>
      </c>
      <c r="C1449" s="311"/>
      <c r="D1449" s="311"/>
      <c r="E1449" s="311" t="s">
        <v>173</v>
      </c>
      <c r="F1449" s="311">
        <v>3</v>
      </c>
    </row>
    <row r="1450" spans="1:6">
      <c r="A1450" s="311"/>
      <c r="B1450" s="311" t="s">
        <v>12857</v>
      </c>
      <c r="C1450" s="311"/>
      <c r="D1450" s="311"/>
      <c r="E1450" s="311" t="s">
        <v>173</v>
      </c>
      <c r="F1450" s="311">
        <v>1709</v>
      </c>
    </row>
    <row r="1451" spans="1:6">
      <c r="A1451" s="311"/>
      <c r="B1451" s="311" t="s">
        <v>12858</v>
      </c>
      <c r="C1451" s="311"/>
      <c r="D1451" s="311"/>
      <c r="E1451" s="311" t="s">
        <v>173</v>
      </c>
      <c r="F1451" s="311">
        <v>1709</v>
      </c>
    </row>
    <row r="1452" spans="1:6">
      <c r="A1452" s="311"/>
      <c r="B1452" s="311" t="s">
        <v>12859</v>
      </c>
      <c r="C1452" s="311"/>
      <c r="D1452" s="311"/>
      <c r="E1452" s="311" t="s">
        <v>173</v>
      </c>
      <c r="F1452" s="311">
        <v>1709</v>
      </c>
    </row>
    <row r="1453" spans="1:6">
      <c r="A1453" s="311"/>
      <c r="B1453" s="311" t="s">
        <v>12860</v>
      </c>
      <c r="C1453" s="311"/>
      <c r="D1453" s="311"/>
      <c r="E1453" s="311" t="s">
        <v>173</v>
      </c>
      <c r="F1453" s="311">
        <v>1709</v>
      </c>
    </row>
    <row r="1454" spans="1:6">
      <c r="A1454" s="311"/>
      <c r="B1454" s="311" t="s">
        <v>12861</v>
      </c>
      <c r="C1454" s="311"/>
      <c r="D1454" s="311"/>
      <c r="E1454" s="311" t="s">
        <v>173</v>
      </c>
      <c r="F1454" s="311">
        <v>252</v>
      </c>
    </row>
    <row r="1455" spans="1:6">
      <c r="A1455" s="311"/>
      <c r="B1455" s="311" t="s">
        <v>12862</v>
      </c>
      <c r="C1455" s="311"/>
      <c r="D1455" s="311"/>
      <c r="E1455" s="311" t="s">
        <v>4321</v>
      </c>
      <c r="F1455" s="311">
        <v>956</v>
      </c>
    </row>
    <row r="1456" spans="1:6">
      <c r="A1456" s="311"/>
      <c r="B1456" s="311" t="s">
        <v>12863</v>
      </c>
      <c r="C1456" s="311"/>
      <c r="D1456" s="311"/>
      <c r="E1456" s="311" t="s">
        <v>4321</v>
      </c>
      <c r="F1456" s="311">
        <v>201</v>
      </c>
    </row>
    <row r="1457" spans="1:6">
      <c r="A1457" s="311"/>
      <c r="B1457" s="311" t="s">
        <v>12864</v>
      </c>
      <c r="C1457" s="311"/>
      <c r="D1457" s="311"/>
      <c r="E1457" s="311" t="s">
        <v>11460</v>
      </c>
      <c r="F1457" s="311">
        <v>1080</v>
      </c>
    </row>
    <row r="1458" spans="1:6">
      <c r="A1458" s="311"/>
      <c r="B1458" s="311" t="s">
        <v>12865</v>
      </c>
      <c r="C1458" s="311"/>
      <c r="D1458" s="311"/>
      <c r="E1458" s="311" t="s">
        <v>11460</v>
      </c>
      <c r="F1458" s="311">
        <v>741</v>
      </c>
    </row>
    <row r="1459" spans="1:6">
      <c r="A1459" s="311"/>
      <c r="B1459" s="311" t="s">
        <v>12866</v>
      </c>
      <c r="C1459" s="311"/>
      <c r="D1459" s="311"/>
      <c r="E1459" s="311" t="s">
        <v>11460</v>
      </c>
      <c r="F1459" s="311">
        <v>943</v>
      </c>
    </row>
    <row r="1460" spans="1:6">
      <c r="A1460" s="311"/>
      <c r="B1460" s="311" t="s">
        <v>12867</v>
      </c>
      <c r="C1460" s="311"/>
      <c r="D1460" s="311"/>
      <c r="E1460" s="311" t="s">
        <v>11460</v>
      </c>
      <c r="F1460" s="311">
        <v>1003</v>
      </c>
    </row>
    <row r="1461" spans="1:6">
      <c r="A1461" s="311"/>
      <c r="B1461" s="311" t="s">
        <v>12868</v>
      </c>
      <c r="C1461" s="311"/>
      <c r="D1461" s="311"/>
      <c r="E1461" s="311" t="s">
        <v>11460</v>
      </c>
      <c r="F1461" s="311">
        <v>1301</v>
      </c>
    </row>
    <row r="1462" spans="1:6">
      <c r="A1462" s="311"/>
      <c r="B1462" s="311" t="s">
        <v>12869</v>
      </c>
      <c r="C1462" s="311"/>
      <c r="D1462" s="311"/>
      <c r="E1462" s="311" t="s">
        <v>11460</v>
      </c>
      <c r="F1462" s="311">
        <v>1691</v>
      </c>
    </row>
    <row r="1463" spans="1:6">
      <c r="A1463" s="311"/>
      <c r="B1463" s="311" t="s">
        <v>12870</v>
      </c>
      <c r="C1463" s="311"/>
      <c r="D1463" s="311"/>
      <c r="E1463" s="311" t="s">
        <v>11460</v>
      </c>
      <c r="F1463" s="311">
        <v>926</v>
      </c>
    </row>
    <row r="1464" spans="1:6">
      <c r="A1464" s="311"/>
      <c r="B1464" s="311" t="s">
        <v>12871</v>
      </c>
      <c r="C1464" s="311"/>
      <c r="D1464" s="311"/>
      <c r="E1464" s="311" t="s">
        <v>11460</v>
      </c>
      <c r="F1464" s="311">
        <v>1361</v>
      </c>
    </row>
    <row r="1465" spans="1:6">
      <c r="A1465" s="311"/>
      <c r="B1465" s="311" t="s">
        <v>12872</v>
      </c>
      <c r="C1465" s="311"/>
      <c r="D1465" s="311"/>
      <c r="E1465" s="311" t="s">
        <v>11460</v>
      </c>
      <c r="F1465" s="311">
        <v>1244</v>
      </c>
    </row>
    <row r="1466" spans="1:6">
      <c r="A1466" s="311"/>
      <c r="B1466" s="311" t="s">
        <v>12873</v>
      </c>
      <c r="C1466" s="311"/>
      <c r="D1466" s="311"/>
      <c r="E1466" s="311" t="s">
        <v>11460</v>
      </c>
      <c r="F1466" s="311">
        <v>797</v>
      </c>
    </row>
    <row r="1467" spans="1:6">
      <c r="A1467" s="311"/>
      <c r="B1467" s="311" t="s">
        <v>12874</v>
      </c>
      <c r="C1467" s="311"/>
      <c r="D1467" s="311"/>
      <c r="E1467" s="311" t="s">
        <v>11460</v>
      </c>
      <c r="F1467" s="311">
        <v>84</v>
      </c>
    </row>
    <row r="1468" spans="1:6">
      <c r="A1468" s="311"/>
      <c r="B1468" s="311" t="s">
        <v>12875</v>
      </c>
      <c r="C1468" s="311"/>
      <c r="D1468" s="311"/>
      <c r="E1468" s="311" t="s">
        <v>11460</v>
      </c>
      <c r="F1468" s="311">
        <v>447</v>
      </c>
    </row>
    <row r="1469" spans="1:6">
      <c r="A1469" s="311"/>
      <c r="B1469" s="311" t="s">
        <v>12876</v>
      </c>
      <c r="C1469" s="311"/>
      <c r="D1469" s="311"/>
      <c r="E1469" s="311" t="s">
        <v>11460</v>
      </c>
      <c r="F1469" s="311">
        <v>1118</v>
      </c>
    </row>
    <row r="1470" spans="1:6">
      <c r="A1470" s="311"/>
      <c r="B1470" s="311" t="s">
        <v>12877</v>
      </c>
      <c r="C1470" s="311"/>
      <c r="D1470" s="311"/>
      <c r="E1470" s="311" t="s">
        <v>11460</v>
      </c>
      <c r="F1470" s="311">
        <v>837</v>
      </c>
    </row>
    <row r="1471" spans="1:6">
      <c r="A1471" s="311"/>
      <c r="B1471" s="311" t="s">
        <v>12878</v>
      </c>
      <c r="C1471" s="311"/>
      <c r="D1471" s="311"/>
      <c r="E1471" s="311" t="s">
        <v>11460</v>
      </c>
      <c r="F1471" s="311">
        <v>1851</v>
      </c>
    </row>
    <row r="1472" spans="1:6">
      <c r="A1472" s="311"/>
      <c r="B1472" s="311" t="s">
        <v>12879</v>
      </c>
      <c r="C1472" s="311"/>
      <c r="D1472" s="311"/>
      <c r="E1472" s="311" t="s">
        <v>11460</v>
      </c>
      <c r="F1472" s="311">
        <v>3709</v>
      </c>
    </row>
    <row r="1473" spans="1:6">
      <c r="A1473" s="311"/>
      <c r="B1473" s="311" t="s">
        <v>12880</v>
      </c>
      <c r="C1473" s="311"/>
      <c r="D1473" s="311"/>
      <c r="E1473" s="311" t="s">
        <v>173</v>
      </c>
      <c r="F1473" s="311">
        <v>114</v>
      </c>
    </row>
    <row r="1474" spans="1:6">
      <c r="A1474" s="311"/>
      <c r="B1474" s="311" t="s">
        <v>12881</v>
      </c>
      <c r="C1474" s="311"/>
      <c r="D1474" s="311"/>
      <c r="E1474" s="311" t="s">
        <v>173</v>
      </c>
      <c r="F1474" s="311">
        <v>114</v>
      </c>
    </row>
    <row r="1475" spans="1:6">
      <c r="A1475" s="311"/>
      <c r="B1475" s="311" t="s">
        <v>12882</v>
      </c>
      <c r="C1475" s="311"/>
      <c r="D1475" s="311"/>
      <c r="E1475" s="311" t="s">
        <v>173</v>
      </c>
      <c r="F1475" s="311">
        <v>114</v>
      </c>
    </row>
    <row r="1476" spans="1:6">
      <c r="A1476" s="311"/>
      <c r="B1476" s="311" t="s">
        <v>12883</v>
      </c>
      <c r="C1476" s="311"/>
      <c r="D1476" s="311"/>
      <c r="E1476" s="311" t="s">
        <v>173</v>
      </c>
      <c r="F1476" s="311">
        <v>114</v>
      </c>
    </row>
    <row r="1477" spans="1:6">
      <c r="A1477" s="311"/>
      <c r="B1477" s="311" t="s">
        <v>12884</v>
      </c>
      <c r="C1477" s="311"/>
      <c r="D1477" s="311"/>
      <c r="E1477" s="311" t="s">
        <v>173</v>
      </c>
      <c r="F1477" s="311">
        <v>114</v>
      </c>
    </row>
    <row r="1478" spans="1:6">
      <c r="A1478" s="311"/>
      <c r="B1478" s="311" t="s">
        <v>12885</v>
      </c>
      <c r="C1478" s="311"/>
      <c r="D1478" s="311"/>
      <c r="E1478" s="311" t="s">
        <v>173</v>
      </c>
      <c r="F1478" s="311">
        <v>114</v>
      </c>
    </row>
    <row r="1479" spans="1:6">
      <c r="A1479" s="311"/>
      <c r="B1479" s="311" t="s">
        <v>12886</v>
      </c>
      <c r="C1479" s="311"/>
      <c r="D1479" s="311"/>
      <c r="E1479" s="311" t="s">
        <v>173</v>
      </c>
      <c r="F1479" s="311">
        <v>114</v>
      </c>
    </row>
    <row r="1480" spans="1:6">
      <c r="A1480" s="311"/>
      <c r="B1480" s="311" t="s">
        <v>12887</v>
      </c>
      <c r="C1480" s="311"/>
      <c r="D1480" s="311"/>
      <c r="E1480" s="311" t="s">
        <v>173</v>
      </c>
      <c r="F1480" s="311">
        <v>114</v>
      </c>
    </row>
    <row r="1481" spans="1:6">
      <c r="A1481" s="311"/>
      <c r="B1481" s="311" t="s">
        <v>12888</v>
      </c>
      <c r="C1481" s="311"/>
      <c r="D1481" s="311"/>
      <c r="E1481" s="311" t="s">
        <v>173</v>
      </c>
      <c r="F1481" s="311">
        <v>154</v>
      </c>
    </row>
    <row r="1482" spans="1:6">
      <c r="A1482" s="311"/>
      <c r="B1482" s="311" t="s">
        <v>12889</v>
      </c>
      <c r="C1482" s="311"/>
      <c r="D1482" s="311"/>
      <c r="E1482" s="311" t="s">
        <v>173</v>
      </c>
      <c r="F1482" s="311">
        <v>399</v>
      </c>
    </row>
    <row r="1483" spans="1:6">
      <c r="A1483" s="311"/>
      <c r="B1483" s="311" t="s">
        <v>12890</v>
      </c>
      <c r="C1483" s="311"/>
      <c r="D1483" s="311"/>
      <c r="E1483" s="311" t="s">
        <v>173</v>
      </c>
      <c r="F1483" s="311">
        <v>339</v>
      </c>
    </row>
    <row r="1484" spans="1:6">
      <c r="A1484" s="311"/>
      <c r="B1484" s="311" t="s">
        <v>12891</v>
      </c>
      <c r="C1484" s="311"/>
      <c r="D1484" s="311"/>
      <c r="E1484" s="311" t="s">
        <v>173</v>
      </c>
      <c r="F1484" s="311">
        <v>394</v>
      </c>
    </row>
    <row r="1485" spans="1:6">
      <c r="A1485" s="311"/>
      <c r="B1485" s="311" t="s">
        <v>12892</v>
      </c>
      <c r="C1485" s="311"/>
      <c r="D1485" s="311"/>
      <c r="E1485" s="311" t="s">
        <v>173</v>
      </c>
      <c r="F1485" s="311">
        <v>124</v>
      </c>
    </row>
    <row r="1486" spans="1:6">
      <c r="A1486" s="311"/>
      <c r="B1486" s="311" t="s">
        <v>12893</v>
      </c>
      <c r="C1486" s="311"/>
      <c r="D1486" s="311"/>
      <c r="E1486" s="311" t="s">
        <v>173</v>
      </c>
      <c r="F1486" s="311">
        <v>412</v>
      </c>
    </row>
    <row r="1487" spans="1:6">
      <c r="A1487" s="311"/>
      <c r="B1487" s="311" t="s">
        <v>12894</v>
      </c>
      <c r="C1487" s="311"/>
      <c r="D1487" s="311"/>
      <c r="E1487" s="311" t="s">
        <v>173</v>
      </c>
      <c r="F1487" s="311">
        <v>151</v>
      </c>
    </row>
    <row r="1488" spans="1:6">
      <c r="A1488" s="311"/>
      <c r="B1488" s="311" t="s">
        <v>12895</v>
      </c>
      <c r="C1488" s="311"/>
      <c r="D1488" s="311"/>
      <c r="E1488" s="311" t="s">
        <v>173</v>
      </c>
      <c r="F1488" s="311">
        <v>197</v>
      </c>
    </row>
    <row r="1489" spans="1:6">
      <c r="A1489" s="311"/>
      <c r="B1489" s="311" t="s">
        <v>12896</v>
      </c>
      <c r="C1489" s="311"/>
      <c r="D1489" s="311"/>
      <c r="E1489" s="311" t="s">
        <v>173</v>
      </c>
      <c r="F1489" s="311">
        <v>259</v>
      </c>
    </row>
    <row r="1490" spans="1:6">
      <c r="A1490" s="311"/>
      <c r="B1490" s="311" t="s">
        <v>12897</v>
      </c>
      <c r="C1490" s="311"/>
      <c r="D1490" s="311"/>
      <c r="E1490" s="311" t="s">
        <v>173</v>
      </c>
      <c r="F1490" s="311">
        <v>274</v>
      </c>
    </row>
    <row r="1491" spans="1:6">
      <c r="A1491" s="311"/>
      <c r="B1491" s="311" t="s">
        <v>12898</v>
      </c>
      <c r="C1491" s="311"/>
      <c r="D1491" s="311"/>
      <c r="E1491" s="311" t="s">
        <v>173</v>
      </c>
      <c r="F1491" s="311">
        <v>344</v>
      </c>
    </row>
    <row r="1492" spans="1:6">
      <c r="A1492" s="311"/>
      <c r="B1492" s="311" t="s">
        <v>12899</v>
      </c>
      <c r="C1492" s="311"/>
      <c r="D1492" s="311"/>
      <c r="E1492" s="311" t="s">
        <v>173</v>
      </c>
      <c r="F1492" s="311">
        <v>396</v>
      </c>
    </row>
    <row r="1493" spans="1:6">
      <c r="A1493" s="311"/>
      <c r="B1493" s="311" t="s">
        <v>12900</v>
      </c>
      <c r="C1493" s="311"/>
      <c r="D1493" s="311"/>
      <c r="E1493" s="311" t="s">
        <v>173</v>
      </c>
      <c r="F1493" s="311">
        <v>124</v>
      </c>
    </row>
    <row r="1494" spans="1:6">
      <c r="A1494" s="311"/>
      <c r="B1494" s="311" t="s">
        <v>12901</v>
      </c>
      <c r="C1494" s="311"/>
      <c r="D1494" s="311"/>
      <c r="E1494" s="311" t="s">
        <v>173</v>
      </c>
      <c r="F1494" s="311">
        <v>124</v>
      </c>
    </row>
    <row r="1495" spans="1:6">
      <c r="A1495" s="311"/>
      <c r="B1495" s="311" t="s">
        <v>12902</v>
      </c>
      <c r="C1495" s="311"/>
      <c r="D1495" s="311"/>
      <c r="E1495" s="311" t="s">
        <v>173</v>
      </c>
      <c r="F1495" s="311">
        <v>124</v>
      </c>
    </row>
    <row r="1496" spans="1:6">
      <c r="A1496" s="311"/>
      <c r="B1496" s="311" t="s">
        <v>12903</v>
      </c>
      <c r="C1496" s="311"/>
      <c r="D1496" s="311"/>
      <c r="E1496" s="311" t="s">
        <v>173</v>
      </c>
      <c r="F1496" s="311">
        <v>124</v>
      </c>
    </row>
    <row r="1497" spans="1:6">
      <c r="A1497" s="311"/>
      <c r="B1497" s="311" t="s">
        <v>12904</v>
      </c>
      <c r="C1497" s="311"/>
      <c r="D1497" s="311"/>
      <c r="E1497" s="311" t="s">
        <v>173</v>
      </c>
      <c r="F1497" s="311">
        <v>124</v>
      </c>
    </row>
    <row r="1498" spans="1:6">
      <c r="A1498" s="311"/>
      <c r="B1498" s="311" t="s">
        <v>12905</v>
      </c>
      <c r="C1498" s="311"/>
      <c r="D1498" s="311"/>
      <c r="E1498" s="311" t="s">
        <v>173</v>
      </c>
      <c r="F1498" s="311">
        <v>124</v>
      </c>
    </row>
    <row r="1499" spans="1:6">
      <c r="A1499" s="311"/>
      <c r="B1499" s="311" t="s">
        <v>12906</v>
      </c>
      <c r="C1499" s="311"/>
      <c r="D1499" s="311"/>
      <c r="E1499" s="311" t="s">
        <v>173</v>
      </c>
      <c r="F1499" s="311">
        <v>124</v>
      </c>
    </row>
    <row r="1500" spans="1:6">
      <c r="A1500" s="311"/>
      <c r="B1500" s="311" t="s">
        <v>12907</v>
      </c>
      <c r="C1500" s="311"/>
      <c r="D1500" s="311"/>
      <c r="E1500" s="311" t="s">
        <v>173</v>
      </c>
      <c r="F1500" s="311">
        <v>143</v>
      </c>
    </row>
    <row r="1501" spans="1:6">
      <c r="A1501" s="311"/>
      <c r="B1501" s="311" t="s">
        <v>12908</v>
      </c>
      <c r="C1501" s="311"/>
      <c r="D1501" s="311"/>
      <c r="E1501" s="311" t="s">
        <v>173</v>
      </c>
      <c r="F1501" s="311">
        <v>143</v>
      </c>
    </row>
    <row r="1502" spans="1:6">
      <c r="A1502" s="311"/>
      <c r="B1502" s="311" t="s">
        <v>12909</v>
      </c>
      <c r="C1502" s="311"/>
      <c r="D1502" s="311"/>
      <c r="E1502" s="311" t="s">
        <v>173</v>
      </c>
      <c r="F1502" s="311">
        <v>171</v>
      </c>
    </row>
    <row r="1503" spans="1:6">
      <c r="A1503" s="311"/>
      <c r="B1503" s="311" t="s">
        <v>12910</v>
      </c>
      <c r="C1503" s="311"/>
      <c r="D1503" s="311"/>
      <c r="E1503" s="311" t="s">
        <v>173</v>
      </c>
      <c r="F1503" s="311">
        <v>143</v>
      </c>
    </row>
    <row r="1504" spans="1:6">
      <c r="A1504" s="311"/>
      <c r="B1504" s="311" t="s">
        <v>12911</v>
      </c>
      <c r="C1504" s="311"/>
      <c r="D1504" s="311"/>
      <c r="E1504" s="311" t="s">
        <v>173</v>
      </c>
      <c r="F1504" s="311">
        <v>143</v>
      </c>
    </row>
    <row r="1505" spans="1:6">
      <c r="A1505" s="311"/>
      <c r="B1505" s="311" t="s">
        <v>12912</v>
      </c>
      <c r="C1505" s="311"/>
      <c r="D1505" s="311"/>
      <c r="E1505" s="311" t="s">
        <v>173</v>
      </c>
      <c r="F1505" s="311">
        <v>404</v>
      </c>
    </row>
    <row r="1506" spans="1:6">
      <c r="A1506" s="311"/>
      <c r="B1506" s="311" t="s">
        <v>12913</v>
      </c>
      <c r="C1506" s="311"/>
      <c r="D1506" s="311"/>
      <c r="E1506" s="311" t="s">
        <v>173</v>
      </c>
      <c r="F1506" s="311">
        <v>471</v>
      </c>
    </row>
    <row r="1507" spans="1:6">
      <c r="A1507" s="311"/>
      <c r="B1507" s="311" t="s">
        <v>12914</v>
      </c>
      <c r="C1507" s="311"/>
      <c r="D1507" s="311"/>
      <c r="E1507" s="311" t="s">
        <v>173</v>
      </c>
      <c r="F1507" s="311">
        <v>344</v>
      </c>
    </row>
    <row r="1508" spans="1:6">
      <c r="A1508" s="311"/>
      <c r="B1508" s="311" t="s">
        <v>12915</v>
      </c>
      <c r="C1508" s="311"/>
      <c r="D1508" s="311"/>
      <c r="E1508" s="311" t="s">
        <v>173</v>
      </c>
      <c r="F1508" s="311">
        <v>344</v>
      </c>
    </row>
    <row r="1509" spans="1:6">
      <c r="A1509" s="311"/>
      <c r="B1509" s="311" t="s">
        <v>12916</v>
      </c>
      <c r="C1509" s="311"/>
      <c r="D1509" s="311"/>
      <c r="E1509" s="311" t="s">
        <v>173</v>
      </c>
      <c r="F1509" s="311">
        <v>419</v>
      </c>
    </row>
    <row r="1510" spans="1:6">
      <c r="A1510" s="311"/>
      <c r="B1510" s="311" t="s">
        <v>12917</v>
      </c>
      <c r="C1510" s="311"/>
      <c r="D1510" s="311"/>
      <c r="E1510" s="311" t="s">
        <v>173</v>
      </c>
      <c r="F1510" s="311">
        <v>344</v>
      </c>
    </row>
    <row r="1511" spans="1:6">
      <c r="A1511" s="311"/>
      <c r="B1511" s="311" t="s">
        <v>12918</v>
      </c>
      <c r="C1511" s="311"/>
      <c r="D1511" s="311"/>
      <c r="E1511" s="311" t="s">
        <v>173</v>
      </c>
      <c r="F1511" s="311">
        <v>344</v>
      </c>
    </row>
    <row r="1512" spans="1:6">
      <c r="A1512" s="311"/>
      <c r="B1512" s="311" t="s">
        <v>12919</v>
      </c>
      <c r="C1512" s="311"/>
      <c r="D1512" s="311"/>
      <c r="E1512" s="311" t="s">
        <v>173</v>
      </c>
      <c r="F1512" s="311">
        <v>359</v>
      </c>
    </row>
    <row r="1513" spans="1:6">
      <c r="A1513" s="311"/>
      <c r="B1513" s="311" t="s">
        <v>12920</v>
      </c>
      <c r="C1513" s="311"/>
      <c r="D1513" s="311"/>
      <c r="E1513" s="311" t="s">
        <v>173</v>
      </c>
      <c r="F1513" s="311">
        <v>414</v>
      </c>
    </row>
    <row r="1514" spans="1:6">
      <c r="A1514" s="311"/>
      <c r="B1514" s="311" t="s">
        <v>12921</v>
      </c>
      <c r="C1514" s="311"/>
      <c r="D1514" s="311"/>
      <c r="E1514" s="311" t="s">
        <v>173</v>
      </c>
      <c r="F1514" s="311">
        <v>119</v>
      </c>
    </row>
    <row r="1515" spans="1:6">
      <c r="A1515" s="311"/>
      <c r="B1515" s="311" t="s">
        <v>12922</v>
      </c>
      <c r="C1515" s="311"/>
      <c r="D1515" s="311"/>
      <c r="E1515" s="311" t="s">
        <v>173</v>
      </c>
      <c r="F1515" s="311">
        <v>409</v>
      </c>
    </row>
    <row r="1516" spans="1:6">
      <c r="A1516" s="311"/>
      <c r="B1516" s="311" t="s">
        <v>12923</v>
      </c>
      <c r="C1516" s="311"/>
      <c r="D1516" s="311"/>
      <c r="E1516" s="311" t="s">
        <v>173</v>
      </c>
      <c r="F1516" s="311">
        <v>482</v>
      </c>
    </row>
    <row r="1517" spans="1:6">
      <c r="A1517" s="311"/>
      <c r="B1517" s="311" t="s">
        <v>12924</v>
      </c>
      <c r="C1517" s="311"/>
      <c r="D1517" s="311"/>
      <c r="E1517" s="311" t="s">
        <v>173</v>
      </c>
      <c r="F1517" s="311">
        <v>136</v>
      </c>
    </row>
    <row r="1518" spans="1:6">
      <c r="A1518" s="311"/>
      <c r="B1518" s="311" t="s">
        <v>12925</v>
      </c>
      <c r="C1518" s="311"/>
      <c r="D1518" s="311"/>
      <c r="E1518" s="311" t="s">
        <v>173</v>
      </c>
      <c r="F1518" s="311">
        <v>136</v>
      </c>
    </row>
    <row r="1519" spans="1:6">
      <c r="A1519" s="311"/>
      <c r="B1519" s="311" t="s">
        <v>12926</v>
      </c>
      <c r="C1519" s="311"/>
      <c r="D1519" s="311"/>
      <c r="E1519" s="311" t="s">
        <v>173</v>
      </c>
      <c r="F1519" s="311">
        <v>164</v>
      </c>
    </row>
    <row r="1520" spans="1:6">
      <c r="A1520" s="311"/>
      <c r="B1520" s="311" t="s">
        <v>12927</v>
      </c>
      <c r="C1520" s="311"/>
      <c r="D1520" s="311"/>
      <c r="E1520" s="311" t="s">
        <v>173</v>
      </c>
      <c r="F1520" s="311">
        <v>136</v>
      </c>
    </row>
    <row r="1521" spans="1:6">
      <c r="A1521" s="311"/>
      <c r="B1521" s="311" t="s">
        <v>12928</v>
      </c>
      <c r="C1521" s="311"/>
      <c r="D1521" s="311"/>
      <c r="E1521" s="311" t="s">
        <v>173</v>
      </c>
      <c r="F1521" s="311">
        <v>136</v>
      </c>
    </row>
    <row r="1522" spans="1:6">
      <c r="A1522" s="311"/>
      <c r="B1522" s="311" t="s">
        <v>12929</v>
      </c>
      <c r="C1522" s="311"/>
      <c r="D1522" s="311"/>
      <c r="E1522" s="311" t="s">
        <v>173</v>
      </c>
      <c r="F1522" s="311">
        <v>272</v>
      </c>
    </row>
    <row r="1523" spans="1:6">
      <c r="A1523" s="311"/>
      <c r="B1523" s="311" t="s">
        <v>12930</v>
      </c>
      <c r="C1523" s="311"/>
      <c r="D1523" s="311"/>
      <c r="E1523" s="311" t="s">
        <v>173</v>
      </c>
      <c r="F1523" s="311">
        <v>324</v>
      </c>
    </row>
    <row r="1524" spans="1:6">
      <c r="A1524" s="311"/>
      <c r="B1524" s="311" t="s">
        <v>12931</v>
      </c>
      <c r="C1524" s="311"/>
      <c r="D1524" s="311"/>
      <c r="E1524" s="311" t="s">
        <v>173</v>
      </c>
      <c r="F1524" s="311">
        <v>272</v>
      </c>
    </row>
    <row r="1525" spans="1:6">
      <c r="A1525" s="311"/>
      <c r="B1525" s="311" t="s">
        <v>12932</v>
      </c>
      <c r="C1525" s="311"/>
      <c r="D1525" s="311"/>
      <c r="E1525" s="311" t="s">
        <v>173</v>
      </c>
      <c r="F1525" s="311">
        <v>324</v>
      </c>
    </row>
    <row r="1526" spans="1:6">
      <c r="A1526" s="311"/>
      <c r="B1526" s="311" t="s">
        <v>12933</v>
      </c>
      <c r="C1526" s="311"/>
      <c r="D1526" s="311"/>
      <c r="E1526" s="311" t="s">
        <v>173</v>
      </c>
      <c r="F1526" s="311">
        <v>322</v>
      </c>
    </row>
    <row r="1527" spans="1:6">
      <c r="A1527" s="311"/>
      <c r="B1527" s="311" t="s">
        <v>12934</v>
      </c>
      <c r="C1527" s="311"/>
      <c r="D1527" s="311"/>
      <c r="E1527" s="311" t="s">
        <v>173</v>
      </c>
      <c r="F1527" s="311">
        <v>322</v>
      </c>
    </row>
    <row r="1528" spans="1:6">
      <c r="A1528" s="311"/>
      <c r="B1528" s="311" t="s">
        <v>12935</v>
      </c>
      <c r="C1528" s="311"/>
      <c r="D1528" s="311"/>
      <c r="E1528" s="311" t="s">
        <v>173</v>
      </c>
      <c r="F1528" s="311">
        <v>391</v>
      </c>
    </row>
    <row r="1529" spans="1:6">
      <c r="A1529" s="311"/>
      <c r="B1529" s="311" t="s">
        <v>12936</v>
      </c>
      <c r="C1529" s="311"/>
      <c r="D1529" s="311"/>
      <c r="E1529" s="311" t="s">
        <v>173</v>
      </c>
      <c r="F1529" s="311">
        <v>322</v>
      </c>
    </row>
    <row r="1530" spans="1:6">
      <c r="A1530" s="311"/>
      <c r="B1530" s="311" t="s">
        <v>12937</v>
      </c>
      <c r="C1530" s="311"/>
      <c r="D1530" s="311"/>
      <c r="E1530" s="311" t="s">
        <v>173</v>
      </c>
      <c r="F1530" s="311">
        <v>322</v>
      </c>
    </row>
    <row r="1531" spans="1:6">
      <c r="A1531" s="311"/>
      <c r="B1531" s="311" t="s">
        <v>12938</v>
      </c>
      <c r="C1531" s="311"/>
      <c r="D1531" s="311"/>
      <c r="E1531" s="311" t="s">
        <v>173</v>
      </c>
      <c r="F1531" s="311">
        <v>392</v>
      </c>
    </row>
    <row r="1532" spans="1:6">
      <c r="A1532" s="311"/>
      <c r="B1532" s="311" t="s">
        <v>12939</v>
      </c>
      <c r="C1532" s="311"/>
      <c r="D1532" s="311"/>
      <c r="E1532" s="311" t="s">
        <v>173</v>
      </c>
      <c r="F1532" s="311">
        <v>392</v>
      </c>
    </row>
    <row r="1533" spans="1:6">
      <c r="A1533" s="311"/>
      <c r="B1533" s="311" t="s">
        <v>12940</v>
      </c>
      <c r="C1533" s="311"/>
      <c r="D1533" s="311"/>
      <c r="E1533" s="311" t="s">
        <v>173</v>
      </c>
      <c r="F1533" s="311">
        <v>454</v>
      </c>
    </row>
    <row r="1534" spans="1:6">
      <c r="A1534" s="311"/>
      <c r="B1534" s="311" t="s">
        <v>12941</v>
      </c>
      <c r="C1534" s="311"/>
      <c r="D1534" s="311"/>
      <c r="E1534" s="311" t="s">
        <v>173</v>
      </c>
      <c r="F1534" s="311">
        <v>392</v>
      </c>
    </row>
    <row r="1535" spans="1:6">
      <c r="A1535" s="311"/>
      <c r="B1535" s="311" t="s">
        <v>12942</v>
      </c>
      <c r="C1535" s="311"/>
      <c r="D1535" s="311"/>
      <c r="E1535" s="311" t="s">
        <v>173</v>
      </c>
      <c r="F1535" s="311">
        <v>392</v>
      </c>
    </row>
    <row r="1536" spans="1:6">
      <c r="A1536" s="311"/>
      <c r="B1536" s="311" t="s">
        <v>12943</v>
      </c>
      <c r="C1536" s="311"/>
      <c r="D1536" s="311"/>
      <c r="E1536" s="311" t="s">
        <v>173</v>
      </c>
      <c r="F1536" s="311">
        <v>426</v>
      </c>
    </row>
    <row r="1537" spans="1:6">
      <c r="A1537" s="311"/>
      <c r="B1537" s="311" t="s">
        <v>12944</v>
      </c>
      <c r="C1537" s="311"/>
      <c r="D1537" s="311"/>
      <c r="E1537" s="311" t="s">
        <v>173</v>
      </c>
      <c r="F1537" s="311">
        <v>426</v>
      </c>
    </row>
    <row r="1538" spans="1:6">
      <c r="A1538" s="311"/>
      <c r="B1538" s="311" t="s">
        <v>12945</v>
      </c>
      <c r="C1538" s="311"/>
      <c r="D1538" s="311"/>
      <c r="E1538" s="311" t="s">
        <v>173</v>
      </c>
      <c r="F1538" s="311">
        <v>426</v>
      </c>
    </row>
    <row r="1539" spans="1:6">
      <c r="A1539" s="311"/>
      <c r="B1539" s="311" t="s">
        <v>12946</v>
      </c>
      <c r="C1539" s="311"/>
      <c r="D1539" s="311"/>
      <c r="E1539" s="311" t="s">
        <v>173</v>
      </c>
      <c r="F1539" s="311">
        <v>426</v>
      </c>
    </row>
    <row r="1540" spans="1:6">
      <c r="A1540" s="311"/>
      <c r="B1540" s="311" t="s">
        <v>12947</v>
      </c>
      <c r="C1540" s="311"/>
      <c r="D1540" s="311"/>
      <c r="E1540" s="311" t="s">
        <v>173</v>
      </c>
      <c r="F1540" s="311">
        <v>426</v>
      </c>
    </row>
    <row r="1541" spans="1:6">
      <c r="A1541" s="311"/>
      <c r="B1541" s="311" t="s">
        <v>12948</v>
      </c>
      <c r="C1541" s="311"/>
      <c r="D1541" s="311"/>
      <c r="E1541" s="311" t="s">
        <v>173</v>
      </c>
      <c r="F1541" s="311">
        <v>154</v>
      </c>
    </row>
    <row r="1542" spans="1:6">
      <c r="A1542" s="311"/>
      <c r="B1542" s="311" t="s">
        <v>12949</v>
      </c>
      <c r="C1542" s="311"/>
      <c r="D1542" s="311"/>
      <c r="E1542" s="311" t="s">
        <v>173</v>
      </c>
      <c r="F1542" s="311">
        <v>196</v>
      </c>
    </row>
    <row r="1543" spans="1:6">
      <c r="A1543" s="311"/>
      <c r="B1543" s="311" t="s">
        <v>12950</v>
      </c>
      <c r="C1543" s="311"/>
      <c r="D1543" s="311"/>
      <c r="E1543" s="311" t="s">
        <v>173</v>
      </c>
      <c r="F1543" s="311">
        <v>344</v>
      </c>
    </row>
    <row r="1544" spans="1:6">
      <c r="A1544" s="311"/>
      <c r="B1544" s="311" t="s">
        <v>12951</v>
      </c>
      <c r="C1544" s="311"/>
      <c r="D1544" s="311"/>
      <c r="E1544" s="311" t="s">
        <v>173</v>
      </c>
      <c r="F1544" s="311">
        <v>344</v>
      </c>
    </row>
    <row r="1545" spans="1:6">
      <c r="A1545" s="311"/>
      <c r="B1545" s="311" t="s">
        <v>12952</v>
      </c>
      <c r="C1545" s="311"/>
      <c r="D1545" s="311"/>
      <c r="E1545" s="311" t="s">
        <v>173</v>
      </c>
      <c r="F1545" s="311">
        <v>344</v>
      </c>
    </row>
    <row r="1546" spans="1:6">
      <c r="A1546" s="311"/>
      <c r="B1546" s="311" t="s">
        <v>12953</v>
      </c>
      <c r="C1546" s="311"/>
      <c r="D1546" s="311"/>
      <c r="E1546" s="311" t="s">
        <v>173</v>
      </c>
      <c r="F1546" s="311">
        <v>344</v>
      </c>
    </row>
    <row r="1547" spans="1:6">
      <c r="A1547" s="311"/>
      <c r="B1547" s="311" t="s">
        <v>12954</v>
      </c>
      <c r="C1547" s="311"/>
      <c r="D1547" s="311"/>
      <c r="E1547" s="311" t="s">
        <v>173</v>
      </c>
      <c r="F1547" s="311">
        <v>344</v>
      </c>
    </row>
    <row r="1548" spans="1:6">
      <c r="A1548" s="311"/>
      <c r="B1548" s="311" t="s">
        <v>12955</v>
      </c>
      <c r="C1548" s="311"/>
      <c r="D1548" s="311"/>
      <c r="E1548" s="311" t="s">
        <v>173</v>
      </c>
      <c r="F1548" s="311">
        <v>426</v>
      </c>
    </row>
    <row r="1549" spans="1:6">
      <c r="A1549" s="311"/>
      <c r="B1549" s="311" t="s">
        <v>12956</v>
      </c>
      <c r="C1549" s="311"/>
      <c r="D1549" s="311"/>
      <c r="E1549" s="311" t="s">
        <v>173</v>
      </c>
      <c r="F1549" s="311">
        <v>426</v>
      </c>
    </row>
    <row r="1550" spans="1:6">
      <c r="A1550" s="311"/>
      <c r="B1550" s="311" t="s">
        <v>12957</v>
      </c>
      <c r="C1550" s="311"/>
      <c r="D1550" s="311"/>
      <c r="E1550" s="311" t="s">
        <v>173</v>
      </c>
      <c r="F1550" s="311">
        <v>426</v>
      </c>
    </row>
    <row r="1551" spans="1:6">
      <c r="A1551" s="311"/>
      <c r="B1551" s="311" t="s">
        <v>12958</v>
      </c>
      <c r="C1551" s="311"/>
      <c r="D1551" s="311"/>
      <c r="E1551" s="311" t="s">
        <v>173</v>
      </c>
      <c r="F1551" s="311">
        <v>426</v>
      </c>
    </row>
    <row r="1552" spans="1:6">
      <c r="A1552" s="311"/>
      <c r="B1552" s="311" t="s">
        <v>12959</v>
      </c>
      <c r="C1552" s="311"/>
      <c r="D1552" s="311"/>
      <c r="E1552" s="311" t="s">
        <v>173</v>
      </c>
      <c r="F1552" s="311">
        <v>255</v>
      </c>
    </row>
    <row r="1553" spans="1:6">
      <c r="A1553" s="311"/>
      <c r="B1553" s="311" t="s">
        <v>12960</v>
      </c>
      <c r="C1553" s="311"/>
      <c r="D1553" s="311"/>
      <c r="E1553" s="311" t="s">
        <v>173</v>
      </c>
      <c r="F1553" s="311">
        <v>225</v>
      </c>
    </row>
    <row r="1554" spans="1:6">
      <c r="A1554" s="311"/>
      <c r="B1554" s="311" t="s">
        <v>12961</v>
      </c>
      <c r="C1554" s="311"/>
      <c r="D1554" s="311"/>
      <c r="E1554" s="311" t="s">
        <v>173</v>
      </c>
      <c r="F1554" s="311">
        <v>459</v>
      </c>
    </row>
    <row r="1555" spans="1:6">
      <c r="A1555" s="311"/>
      <c r="B1555" s="311" t="s">
        <v>12962</v>
      </c>
      <c r="C1555" s="311"/>
      <c r="D1555" s="311"/>
      <c r="E1555" s="311" t="s">
        <v>173</v>
      </c>
      <c r="F1555" s="311">
        <v>459</v>
      </c>
    </row>
    <row r="1556" spans="1:6">
      <c r="A1556" s="311"/>
      <c r="B1556" s="311" t="s">
        <v>12963</v>
      </c>
      <c r="C1556" s="311"/>
      <c r="D1556" s="311"/>
      <c r="E1556" s="311" t="s">
        <v>173</v>
      </c>
      <c r="F1556" s="311">
        <v>459</v>
      </c>
    </row>
    <row r="1557" spans="1:6">
      <c r="A1557" s="311"/>
      <c r="B1557" s="311" t="s">
        <v>12964</v>
      </c>
      <c r="C1557" s="311"/>
      <c r="D1557" s="311"/>
      <c r="E1557" s="311" t="s">
        <v>173</v>
      </c>
      <c r="F1557" s="311">
        <v>459</v>
      </c>
    </row>
    <row r="1558" spans="1:6">
      <c r="A1558" s="311"/>
      <c r="B1558" s="311" t="s">
        <v>12965</v>
      </c>
      <c r="C1558" s="311"/>
      <c r="D1558" s="311"/>
      <c r="E1558" s="311" t="s">
        <v>173</v>
      </c>
      <c r="F1558" s="311">
        <v>454</v>
      </c>
    </row>
    <row r="1559" spans="1:6">
      <c r="A1559" s="311"/>
      <c r="B1559" s="311" t="s">
        <v>12966</v>
      </c>
      <c r="C1559" s="311"/>
      <c r="D1559" s="311"/>
      <c r="E1559" s="311" t="s">
        <v>173</v>
      </c>
      <c r="F1559" s="311">
        <v>454</v>
      </c>
    </row>
    <row r="1560" spans="1:6">
      <c r="A1560" s="311"/>
      <c r="B1560" s="311" t="s">
        <v>12967</v>
      </c>
      <c r="C1560" s="311"/>
      <c r="D1560" s="311"/>
      <c r="E1560" s="311" t="s">
        <v>173</v>
      </c>
      <c r="F1560" s="311">
        <v>454</v>
      </c>
    </row>
    <row r="1561" spans="1:6">
      <c r="A1561" s="311"/>
      <c r="B1561" s="311" t="s">
        <v>12968</v>
      </c>
      <c r="C1561" s="311"/>
      <c r="D1561" s="311"/>
      <c r="E1561" s="311" t="s">
        <v>173</v>
      </c>
      <c r="F1561" s="311">
        <v>454</v>
      </c>
    </row>
    <row r="1562" spans="1:6">
      <c r="A1562" s="311"/>
      <c r="B1562" s="311" t="s">
        <v>12969</v>
      </c>
      <c r="C1562" s="311"/>
      <c r="D1562" s="311"/>
      <c r="E1562" s="311" t="s">
        <v>11460</v>
      </c>
      <c r="F1562" s="311">
        <v>706</v>
      </c>
    </row>
    <row r="1563" spans="1:6">
      <c r="A1563" s="311"/>
      <c r="B1563" s="311" t="s">
        <v>12970</v>
      </c>
      <c r="C1563" s="311"/>
      <c r="D1563" s="311"/>
      <c r="E1563" s="311" t="s">
        <v>11460</v>
      </c>
      <c r="F1563" s="311">
        <v>706</v>
      </c>
    </row>
    <row r="1564" spans="1:6">
      <c r="A1564" s="311"/>
      <c r="B1564" s="311" t="s">
        <v>12971</v>
      </c>
      <c r="C1564" s="311"/>
      <c r="D1564" s="311"/>
      <c r="E1564" s="311" t="s">
        <v>11460</v>
      </c>
      <c r="F1564" s="311">
        <v>824</v>
      </c>
    </row>
    <row r="1565" spans="1:6">
      <c r="A1565" s="311"/>
      <c r="B1565" s="311" t="s">
        <v>12972</v>
      </c>
      <c r="C1565" s="311"/>
      <c r="D1565" s="311"/>
      <c r="E1565" s="311" t="s">
        <v>11460</v>
      </c>
      <c r="F1565" s="311">
        <v>824</v>
      </c>
    </row>
    <row r="1566" spans="1:6">
      <c r="A1566" s="311"/>
      <c r="B1566" s="311" t="s">
        <v>12973</v>
      </c>
      <c r="C1566" s="311"/>
      <c r="D1566" s="311"/>
      <c r="E1566" s="311" t="s">
        <v>11460</v>
      </c>
      <c r="F1566" s="311">
        <v>616</v>
      </c>
    </row>
    <row r="1567" spans="1:6">
      <c r="A1567" s="311"/>
      <c r="B1567" s="311" t="s">
        <v>12974</v>
      </c>
      <c r="C1567" s="311"/>
      <c r="D1567" s="311"/>
      <c r="E1567" s="311" t="s">
        <v>11460</v>
      </c>
      <c r="F1567" s="311">
        <v>616</v>
      </c>
    </row>
    <row r="1568" spans="1:6">
      <c r="A1568" s="311"/>
      <c r="B1568" s="311" t="s">
        <v>12975</v>
      </c>
      <c r="C1568" s="311"/>
      <c r="D1568" s="311"/>
      <c r="E1568" s="311" t="s">
        <v>11460</v>
      </c>
      <c r="F1568" s="311">
        <v>616</v>
      </c>
    </row>
    <row r="1569" spans="1:6">
      <c r="A1569" s="311"/>
      <c r="B1569" s="311" t="s">
        <v>12976</v>
      </c>
      <c r="C1569" s="311"/>
      <c r="D1569" s="311"/>
      <c r="E1569" s="311" t="s">
        <v>11460</v>
      </c>
      <c r="F1569" s="311">
        <v>424</v>
      </c>
    </row>
    <row r="1570" spans="1:6">
      <c r="A1570" s="311"/>
      <c r="B1570" s="311" t="s">
        <v>12977</v>
      </c>
      <c r="C1570" s="311"/>
      <c r="D1570" s="311"/>
      <c r="E1570" s="311" t="s">
        <v>11460</v>
      </c>
      <c r="F1570" s="311">
        <v>424</v>
      </c>
    </row>
    <row r="1571" spans="1:6">
      <c r="A1571" s="311"/>
      <c r="B1571" s="311" t="s">
        <v>12978</v>
      </c>
      <c r="C1571" s="311"/>
      <c r="D1571" s="311"/>
      <c r="E1571" s="311" t="s">
        <v>11460</v>
      </c>
      <c r="F1571" s="311">
        <v>709</v>
      </c>
    </row>
    <row r="1572" spans="1:6">
      <c r="A1572" s="311"/>
      <c r="B1572" s="311" t="s">
        <v>12979</v>
      </c>
      <c r="C1572" s="311"/>
      <c r="D1572" s="311"/>
      <c r="E1572" s="311" t="s">
        <v>11460</v>
      </c>
      <c r="F1572" s="311">
        <v>709</v>
      </c>
    </row>
    <row r="1573" spans="1:6">
      <c r="A1573" s="311"/>
      <c r="B1573" s="311" t="s">
        <v>12980</v>
      </c>
      <c r="C1573" s="311"/>
      <c r="D1573" s="311"/>
      <c r="E1573" s="311" t="s">
        <v>11460</v>
      </c>
      <c r="F1573" s="311">
        <v>678</v>
      </c>
    </row>
    <row r="1574" spans="1:6">
      <c r="A1574" s="311"/>
      <c r="B1574" s="311" t="s">
        <v>12981</v>
      </c>
      <c r="C1574" s="311"/>
      <c r="D1574" s="311"/>
      <c r="E1574" s="311" t="s">
        <v>11460</v>
      </c>
      <c r="F1574" s="311">
        <v>678</v>
      </c>
    </row>
    <row r="1575" spans="1:6">
      <c r="A1575" s="311"/>
      <c r="B1575" s="311" t="s">
        <v>12982</v>
      </c>
      <c r="C1575" s="311"/>
      <c r="D1575" s="311"/>
      <c r="E1575" s="311" t="s">
        <v>11460</v>
      </c>
      <c r="F1575" s="311">
        <v>658</v>
      </c>
    </row>
    <row r="1576" spans="1:6">
      <c r="A1576" s="311"/>
      <c r="B1576" s="311" t="s">
        <v>12983</v>
      </c>
      <c r="C1576" s="311"/>
      <c r="D1576" s="311"/>
      <c r="E1576" s="311" t="s">
        <v>11460</v>
      </c>
      <c r="F1576" s="311">
        <v>658</v>
      </c>
    </row>
    <row r="1577" spans="1:6">
      <c r="A1577" s="311"/>
      <c r="B1577" s="311" t="s">
        <v>12984</v>
      </c>
      <c r="C1577" s="311"/>
      <c r="D1577" s="311"/>
      <c r="E1577" s="311" t="s">
        <v>11460</v>
      </c>
      <c r="F1577" s="311">
        <v>611</v>
      </c>
    </row>
    <row r="1578" spans="1:6">
      <c r="A1578" s="311"/>
      <c r="B1578" s="311" t="s">
        <v>12985</v>
      </c>
      <c r="C1578" s="311"/>
      <c r="D1578" s="311"/>
      <c r="E1578" s="311" t="s">
        <v>11460</v>
      </c>
      <c r="F1578" s="311">
        <v>611</v>
      </c>
    </row>
    <row r="1579" spans="1:6">
      <c r="A1579" s="311"/>
      <c r="B1579" s="311" t="s">
        <v>12986</v>
      </c>
      <c r="C1579" s="311"/>
      <c r="D1579" s="311"/>
      <c r="E1579" s="311" t="s">
        <v>11460</v>
      </c>
      <c r="F1579" s="311">
        <v>611</v>
      </c>
    </row>
    <row r="1580" spans="1:6">
      <c r="A1580" s="311"/>
      <c r="B1580" s="311" t="s">
        <v>12987</v>
      </c>
      <c r="C1580" s="311"/>
      <c r="D1580" s="311"/>
      <c r="E1580" s="311" t="s">
        <v>11460</v>
      </c>
      <c r="F1580" s="311">
        <v>1946</v>
      </c>
    </row>
    <row r="1581" spans="1:6">
      <c r="A1581" s="311"/>
      <c r="B1581" s="311" t="s">
        <v>12988</v>
      </c>
      <c r="C1581" s="311"/>
      <c r="D1581" s="311"/>
      <c r="E1581" s="311" t="s">
        <v>11460</v>
      </c>
      <c r="F1581" s="311">
        <v>2069</v>
      </c>
    </row>
    <row r="1582" spans="1:6">
      <c r="A1582" s="311"/>
      <c r="B1582" s="311" t="s">
        <v>12989</v>
      </c>
      <c r="C1582" s="311"/>
      <c r="D1582" s="311"/>
      <c r="E1582" s="311" t="s">
        <v>11460</v>
      </c>
      <c r="F1582" s="311">
        <v>1138</v>
      </c>
    </row>
    <row r="1583" spans="1:6">
      <c r="A1583" s="311"/>
      <c r="B1583" s="311" t="s">
        <v>12990</v>
      </c>
      <c r="C1583" s="311"/>
      <c r="D1583" s="311"/>
      <c r="E1583" s="311" t="s">
        <v>11460</v>
      </c>
      <c r="F1583" s="311">
        <v>1878</v>
      </c>
    </row>
    <row r="1584" spans="1:6">
      <c r="A1584" s="311"/>
      <c r="B1584" s="311" t="s">
        <v>12991</v>
      </c>
      <c r="C1584" s="311"/>
      <c r="D1584" s="311"/>
      <c r="E1584" s="311" t="s">
        <v>11460</v>
      </c>
      <c r="F1584" s="311">
        <v>1878</v>
      </c>
    </row>
    <row r="1585" spans="1:6">
      <c r="A1585" s="311"/>
      <c r="B1585" s="311" t="s">
        <v>12992</v>
      </c>
      <c r="C1585" s="311"/>
      <c r="D1585" s="311"/>
      <c r="E1585" s="311" t="s">
        <v>11460</v>
      </c>
      <c r="F1585" s="311">
        <v>1878</v>
      </c>
    </row>
    <row r="1586" spans="1:6">
      <c r="A1586" s="311"/>
      <c r="B1586" s="311" t="s">
        <v>12993</v>
      </c>
      <c r="C1586" s="311"/>
      <c r="D1586" s="311"/>
      <c r="E1586" s="311" t="s">
        <v>11460</v>
      </c>
      <c r="F1586" s="311">
        <v>1878</v>
      </c>
    </row>
    <row r="1587" spans="1:6">
      <c r="A1587" s="311"/>
      <c r="B1587" s="311" t="s">
        <v>12994</v>
      </c>
      <c r="C1587" s="311"/>
      <c r="D1587" s="311"/>
      <c r="E1587" s="311" t="s">
        <v>11460</v>
      </c>
      <c r="F1587" s="311">
        <v>938</v>
      </c>
    </row>
    <row r="1588" spans="1:6">
      <c r="A1588" s="311"/>
      <c r="B1588" s="311" t="s">
        <v>12995</v>
      </c>
      <c r="C1588" s="311"/>
      <c r="D1588" s="311"/>
      <c r="E1588" s="311" t="s">
        <v>11460</v>
      </c>
      <c r="F1588" s="311">
        <v>925</v>
      </c>
    </row>
    <row r="1589" spans="1:6">
      <c r="A1589" s="311"/>
      <c r="B1589" s="311" t="s">
        <v>12996</v>
      </c>
      <c r="C1589" s="311"/>
      <c r="D1589" s="311"/>
      <c r="E1589" s="311" t="s">
        <v>11460</v>
      </c>
      <c r="F1589" s="311">
        <v>852</v>
      </c>
    </row>
    <row r="1590" spans="1:6">
      <c r="A1590" s="311"/>
      <c r="B1590" s="311" t="s">
        <v>12997</v>
      </c>
      <c r="C1590" s="311"/>
      <c r="D1590" s="311"/>
      <c r="E1590" s="311" t="s">
        <v>11460</v>
      </c>
      <c r="F1590" s="311">
        <v>925</v>
      </c>
    </row>
    <row r="1591" spans="1:6">
      <c r="A1591" s="311"/>
      <c r="B1591" s="311" t="s">
        <v>12998</v>
      </c>
      <c r="C1591" s="311"/>
      <c r="D1591" s="311"/>
      <c r="E1591" s="311" t="s">
        <v>11460</v>
      </c>
      <c r="F1591" s="311">
        <v>848</v>
      </c>
    </row>
    <row r="1592" spans="1:6">
      <c r="A1592" s="311"/>
      <c r="B1592" s="311" t="s">
        <v>12999</v>
      </c>
      <c r="C1592" s="311"/>
      <c r="D1592" s="311"/>
      <c r="E1592" s="311" t="s">
        <v>11460</v>
      </c>
      <c r="F1592" s="311">
        <v>854</v>
      </c>
    </row>
    <row r="1593" spans="1:6">
      <c r="A1593" s="311"/>
      <c r="B1593" s="311" t="s">
        <v>13000</v>
      </c>
      <c r="C1593" s="311"/>
      <c r="D1593" s="311"/>
      <c r="E1593" s="311" t="s">
        <v>11460</v>
      </c>
      <c r="F1593" s="311">
        <v>914</v>
      </c>
    </row>
    <row r="1594" spans="1:6">
      <c r="A1594" s="311"/>
      <c r="B1594" s="311" t="s">
        <v>13001</v>
      </c>
      <c r="C1594" s="311"/>
      <c r="D1594" s="311"/>
      <c r="E1594" s="311" t="s">
        <v>11460</v>
      </c>
      <c r="F1594" s="311">
        <v>914</v>
      </c>
    </row>
    <row r="1595" spans="1:6">
      <c r="A1595" s="311"/>
      <c r="B1595" s="311" t="s">
        <v>13002</v>
      </c>
      <c r="C1595" s="311"/>
      <c r="D1595" s="311"/>
      <c r="E1595" s="311" t="s">
        <v>11460</v>
      </c>
      <c r="F1595" s="311">
        <v>914</v>
      </c>
    </row>
    <row r="1596" spans="1:6">
      <c r="A1596" s="311"/>
      <c r="B1596" s="311" t="s">
        <v>13003</v>
      </c>
      <c r="C1596" s="311"/>
      <c r="D1596" s="311"/>
      <c r="E1596" s="311" t="s">
        <v>11460</v>
      </c>
      <c r="F1596" s="311">
        <v>914</v>
      </c>
    </row>
    <row r="1597" spans="1:6">
      <c r="A1597" s="311"/>
      <c r="B1597" s="311" t="s">
        <v>13004</v>
      </c>
      <c r="C1597" s="311"/>
      <c r="D1597" s="311"/>
      <c r="E1597" s="311" t="s">
        <v>11460</v>
      </c>
      <c r="F1597" s="311">
        <v>914</v>
      </c>
    </row>
    <row r="1598" spans="1:6">
      <c r="A1598" s="311"/>
      <c r="B1598" s="311" t="s">
        <v>13005</v>
      </c>
      <c r="C1598" s="311"/>
      <c r="D1598" s="311"/>
      <c r="E1598" s="311" t="s">
        <v>11460</v>
      </c>
      <c r="F1598" s="311">
        <v>81.7</v>
      </c>
    </row>
    <row r="1599" spans="1:6">
      <c r="A1599" s="311"/>
      <c r="B1599" s="311" t="s">
        <v>13006</v>
      </c>
      <c r="C1599" s="311"/>
      <c r="D1599" s="311"/>
      <c r="E1599" s="311" t="s">
        <v>11460</v>
      </c>
      <c r="F1599" s="311">
        <v>79</v>
      </c>
    </row>
    <row r="1600" spans="1:6">
      <c r="A1600" s="311"/>
      <c r="B1600" s="311" t="s">
        <v>13007</v>
      </c>
      <c r="C1600" s="311"/>
      <c r="D1600" s="311"/>
      <c r="E1600" s="311" t="s">
        <v>11460</v>
      </c>
      <c r="F1600" s="311">
        <v>86</v>
      </c>
    </row>
    <row r="1601" spans="1:6">
      <c r="A1601" s="311"/>
      <c r="B1601" s="311" t="s">
        <v>13008</v>
      </c>
      <c r="C1601" s="311"/>
      <c r="D1601" s="311"/>
      <c r="E1601" s="311" t="s">
        <v>11460</v>
      </c>
      <c r="F1601" s="311">
        <v>87</v>
      </c>
    </row>
    <row r="1602" spans="1:6">
      <c r="A1602" s="311"/>
      <c r="B1602" s="311" t="s">
        <v>13009</v>
      </c>
      <c r="C1602" s="311"/>
      <c r="D1602" s="311"/>
      <c r="E1602" s="311" t="s">
        <v>11460</v>
      </c>
      <c r="F1602" s="311">
        <v>72</v>
      </c>
    </row>
    <row r="1603" spans="1:6">
      <c r="A1603" s="311"/>
      <c r="B1603" s="311" t="s">
        <v>13010</v>
      </c>
      <c r="C1603" s="311"/>
      <c r="D1603" s="311"/>
      <c r="E1603" s="311" t="s">
        <v>11460</v>
      </c>
      <c r="F1603" s="311">
        <v>72</v>
      </c>
    </row>
    <row r="1604" spans="1:6">
      <c r="A1604" s="311"/>
      <c r="B1604" s="311" t="s">
        <v>13011</v>
      </c>
      <c r="C1604" s="311"/>
      <c r="D1604" s="311"/>
      <c r="E1604" s="311" t="s">
        <v>11460</v>
      </c>
      <c r="F1604" s="311">
        <v>60.8</v>
      </c>
    </row>
    <row r="1605" spans="1:6">
      <c r="A1605" s="311"/>
      <c r="B1605" s="311" t="s">
        <v>13012</v>
      </c>
      <c r="C1605" s="311"/>
      <c r="D1605" s="311"/>
      <c r="E1605" s="311" t="s">
        <v>11460</v>
      </c>
      <c r="F1605" s="311">
        <v>60.8</v>
      </c>
    </row>
    <row r="1606" spans="1:6">
      <c r="A1606" s="311"/>
      <c r="B1606" s="311" t="s">
        <v>13013</v>
      </c>
      <c r="C1606" s="311"/>
      <c r="D1606" s="311"/>
      <c r="E1606" s="311" t="s">
        <v>11460</v>
      </c>
      <c r="F1606" s="311">
        <v>63</v>
      </c>
    </row>
    <row r="1607" spans="1:6">
      <c r="A1607" s="311"/>
      <c r="B1607" s="311" t="s">
        <v>13014</v>
      </c>
      <c r="C1607" s="311"/>
      <c r="D1607" s="311"/>
      <c r="E1607" s="311" t="s">
        <v>11460</v>
      </c>
      <c r="F1607" s="311">
        <v>63</v>
      </c>
    </row>
    <row r="1608" spans="1:6">
      <c r="A1608" s="311"/>
      <c r="B1608" s="311" t="s">
        <v>13015</v>
      </c>
      <c r="C1608" s="311"/>
      <c r="D1608" s="311"/>
      <c r="E1608" s="311" t="s">
        <v>11460</v>
      </c>
      <c r="F1608" s="311">
        <v>108</v>
      </c>
    </row>
    <row r="1609" spans="1:6">
      <c r="A1609" s="311"/>
      <c r="B1609" s="311" t="s">
        <v>13016</v>
      </c>
      <c r="C1609" s="311"/>
      <c r="D1609" s="311"/>
      <c r="E1609" s="311" t="s">
        <v>11460</v>
      </c>
      <c r="F1609" s="311">
        <v>108</v>
      </c>
    </row>
    <row r="1610" spans="1:6">
      <c r="A1610" s="311"/>
      <c r="B1610" s="311" t="s">
        <v>13017</v>
      </c>
      <c r="C1610" s="311"/>
      <c r="D1610" s="311"/>
      <c r="E1610" s="311" t="s">
        <v>11460</v>
      </c>
      <c r="F1610" s="311">
        <v>108</v>
      </c>
    </row>
    <row r="1611" spans="1:6">
      <c r="A1611" s="311"/>
      <c r="B1611" s="311" t="s">
        <v>13018</v>
      </c>
      <c r="C1611" s="311"/>
      <c r="D1611" s="311"/>
      <c r="E1611" s="311" t="s">
        <v>13019</v>
      </c>
      <c r="F1611" s="311">
        <v>1481</v>
      </c>
    </row>
    <row r="1612" spans="1:6">
      <c r="A1612" s="311"/>
      <c r="B1612" s="311" t="s">
        <v>13020</v>
      </c>
      <c r="C1612" s="311"/>
      <c r="D1612" s="311"/>
      <c r="E1612" s="311" t="s">
        <v>13019</v>
      </c>
      <c r="F1612" s="311">
        <v>1481</v>
      </c>
    </row>
    <row r="1613" spans="1:6">
      <c r="A1613" s="311"/>
      <c r="B1613" s="311" t="s">
        <v>13021</v>
      </c>
      <c r="C1613" s="311"/>
      <c r="D1613" s="311"/>
      <c r="E1613" s="311" t="s">
        <v>13019</v>
      </c>
      <c r="F1613" s="311">
        <v>1481</v>
      </c>
    </row>
    <row r="1614" spans="1:6">
      <c r="A1614" s="311"/>
      <c r="B1614" s="311" t="s">
        <v>13022</v>
      </c>
      <c r="C1614" s="311"/>
      <c r="D1614" s="311"/>
      <c r="E1614" s="311" t="s">
        <v>13019</v>
      </c>
      <c r="F1614" s="311">
        <v>1481</v>
      </c>
    </row>
    <row r="1615" spans="1:6">
      <c r="A1615" s="311"/>
      <c r="B1615" s="311" t="s">
        <v>13023</v>
      </c>
      <c r="C1615" s="311"/>
      <c r="D1615" s="311"/>
      <c r="E1615" s="311" t="s">
        <v>13019</v>
      </c>
      <c r="F1615" s="311">
        <v>1481</v>
      </c>
    </row>
    <row r="1616" spans="1:6">
      <c r="A1616" s="311"/>
      <c r="B1616" s="311" t="s">
        <v>13024</v>
      </c>
      <c r="C1616" s="311"/>
      <c r="D1616" s="311"/>
      <c r="E1616" s="311" t="s">
        <v>13019</v>
      </c>
      <c r="F1616" s="311">
        <v>1671</v>
      </c>
    </row>
    <row r="1617" spans="1:6">
      <c r="A1617" s="311"/>
      <c r="B1617" s="311" t="s">
        <v>13025</v>
      </c>
      <c r="C1617" s="311"/>
      <c r="D1617" s="311"/>
      <c r="E1617" s="311" t="s">
        <v>13019</v>
      </c>
      <c r="F1617" s="311">
        <v>1671</v>
      </c>
    </row>
    <row r="1618" spans="1:6">
      <c r="A1618" s="311"/>
      <c r="B1618" s="311" t="s">
        <v>13026</v>
      </c>
      <c r="C1618" s="311"/>
      <c r="D1618" s="311"/>
      <c r="E1618" s="311" t="s">
        <v>11460</v>
      </c>
      <c r="F1618" s="311">
        <v>649</v>
      </c>
    </row>
    <row r="1619" spans="1:6">
      <c r="A1619" s="311"/>
      <c r="B1619" s="311" t="s">
        <v>13027</v>
      </c>
      <c r="C1619" s="311"/>
      <c r="D1619" s="311"/>
      <c r="E1619" s="311" t="s">
        <v>11460</v>
      </c>
      <c r="F1619" s="311">
        <v>1614</v>
      </c>
    </row>
    <row r="1620" spans="1:6">
      <c r="A1620" s="311"/>
      <c r="B1620" s="311" t="s">
        <v>13028</v>
      </c>
      <c r="C1620" s="311"/>
      <c r="D1620" s="311"/>
      <c r="E1620" s="311" t="s">
        <v>11460</v>
      </c>
      <c r="F1620" s="311">
        <v>4397</v>
      </c>
    </row>
    <row r="1621" spans="1:6">
      <c r="A1621" s="311"/>
      <c r="B1621" s="311" t="s">
        <v>13029</v>
      </c>
      <c r="C1621" s="311"/>
      <c r="D1621" s="311"/>
      <c r="E1621" s="311" t="s">
        <v>11460</v>
      </c>
      <c r="F1621" s="311">
        <v>1784</v>
      </c>
    </row>
    <row r="1622" spans="1:6">
      <c r="A1622" s="311"/>
      <c r="B1622" s="311" t="s">
        <v>13030</v>
      </c>
      <c r="C1622" s="311"/>
      <c r="D1622" s="311"/>
      <c r="E1622" s="311" t="s">
        <v>11460</v>
      </c>
      <c r="F1622" s="311">
        <v>1778</v>
      </c>
    </row>
    <row r="1623" spans="1:6">
      <c r="A1623" s="311"/>
      <c r="B1623" s="311" t="s">
        <v>13031</v>
      </c>
      <c r="C1623" s="311"/>
      <c r="D1623" s="311"/>
      <c r="E1623" s="311" t="s">
        <v>11460</v>
      </c>
      <c r="F1623" s="311">
        <v>1044</v>
      </c>
    </row>
    <row r="1624" spans="1:6">
      <c r="A1624" s="311"/>
      <c r="B1624" s="311" t="s">
        <v>13032</v>
      </c>
      <c r="C1624" s="311"/>
      <c r="D1624" s="311"/>
      <c r="E1624" s="311" t="s">
        <v>11460</v>
      </c>
      <c r="F1624" s="311">
        <v>2849</v>
      </c>
    </row>
    <row r="1625" spans="1:6">
      <c r="A1625" s="311"/>
      <c r="B1625" s="311" t="s">
        <v>13033</v>
      </c>
      <c r="C1625" s="311"/>
      <c r="D1625" s="311"/>
      <c r="E1625" s="311" t="s">
        <v>11460</v>
      </c>
      <c r="F1625" s="311">
        <v>4529</v>
      </c>
    </row>
    <row r="1626" spans="1:6">
      <c r="A1626" s="311"/>
      <c r="B1626" s="311" t="s">
        <v>13034</v>
      </c>
      <c r="C1626" s="311"/>
      <c r="D1626" s="311"/>
      <c r="E1626" s="311" t="s">
        <v>173</v>
      </c>
      <c r="F1626" s="311">
        <v>59</v>
      </c>
    </row>
    <row r="1627" spans="1:6">
      <c r="A1627" s="311"/>
      <c r="B1627" s="311" t="s">
        <v>13035</v>
      </c>
      <c r="C1627" s="311"/>
      <c r="D1627" s="311"/>
      <c r="E1627" s="311" t="s">
        <v>173</v>
      </c>
      <c r="F1627" s="311">
        <v>59</v>
      </c>
    </row>
    <row r="1628" spans="1:6">
      <c r="A1628" s="311"/>
      <c r="B1628" s="311" t="s">
        <v>13036</v>
      </c>
      <c r="C1628" s="311"/>
      <c r="D1628" s="311"/>
      <c r="E1628" s="311" t="s">
        <v>173</v>
      </c>
      <c r="F1628" s="311">
        <v>59</v>
      </c>
    </row>
    <row r="1629" spans="1:6">
      <c r="A1629" s="311"/>
      <c r="B1629" s="311" t="s">
        <v>13037</v>
      </c>
      <c r="C1629" s="311"/>
      <c r="D1629" s="311"/>
      <c r="E1629" s="311" t="s">
        <v>173</v>
      </c>
      <c r="F1629" s="311">
        <v>59</v>
      </c>
    </row>
    <row r="1630" spans="1:6">
      <c r="A1630" s="311"/>
      <c r="B1630" s="311" t="s">
        <v>13038</v>
      </c>
      <c r="C1630" s="311"/>
      <c r="D1630" s="311"/>
      <c r="E1630" s="311" t="s">
        <v>173</v>
      </c>
      <c r="F1630" s="311">
        <v>27</v>
      </c>
    </row>
    <row r="1631" spans="1:6">
      <c r="A1631" s="311"/>
      <c r="B1631" s="311" t="s">
        <v>13039</v>
      </c>
      <c r="C1631" s="311"/>
      <c r="D1631" s="311"/>
      <c r="E1631" s="311" t="s">
        <v>173</v>
      </c>
      <c r="F1631" s="311">
        <v>134</v>
      </c>
    </row>
    <row r="1632" spans="1:6">
      <c r="A1632" s="311"/>
      <c r="B1632" s="311" t="s">
        <v>13040</v>
      </c>
      <c r="C1632" s="311"/>
      <c r="D1632" s="311"/>
      <c r="E1632" s="311" t="s">
        <v>173</v>
      </c>
      <c r="F1632" s="311">
        <v>167</v>
      </c>
    </row>
    <row r="1633" spans="1:6">
      <c r="A1633" s="311"/>
      <c r="B1633" s="311" t="s">
        <v>13041</v>
      </c>
      <c r="C1633" s="311"/>
      <c r="D1633" s="311"/>
      <c r="E1633" s="311" t="s">
        <v>173</v>
      </c>
      <c r="F1633" s="311">
        <v>119</v>
      </c>
    </row>
    <row r="1634" spans="1:6">
      <c r="A1634" s="311"/>
      <c r="B1634" s="311" t="s">
        <v>13042</v>
      </c>
      <c r="C1634" s="311"/>
      <c r="D1634" s="311"/>
      <c r="E1634" s="311" t="s">
        <v>173</v>
      </c>
      <c r="F1634" s="311">
        <v>119</v>
      </c>
    </row>
    <row r="1635" spans="1:6">
      <c r="A1635" s="311"/>
      <c r="B1635" s="311" t="s">
        <v>13043</v>
      </c>
      <c r="C1635" s="311"/>
      <c r="D1635" s="311"/>
      <c r="E1635" s="311" t="s">
        <v>173</v>
      </c>
      <c r="F1635" s="311">
        <v>119</v>
      </c>
    </row>
    <row r="1636" spans="1:6">
      <c r="A1636" s="311"/>
      <c r="B1636" s="311" t="s">
        <v>13044</v>
      </c>
      <c r="C1636" s="311"/>
      <c r="D1636" s="311"/>
      <c r="E1636" s="311" t="s">
        <v>173</v>
      </c>
      <c r="F1636" s="311">
        <v>119</v>
      </c>
    </row>
    <row r="1637" spans="1:6">
      <c r="A1637" s="311"/>
      <c r="B1637" s="311" t="s">
        <v>13045</v>
      </c>
      <c r="C1637" s="311"/>
      <c r="D1637" s="311"/>
      <c r="E1637" s="311" t="s">
        <v>173</v>
      </c>
      <c r="F1637" s="311">
        <v>119</v>
      </c>
    </row>
    <row r="1638" spans="1:6">
      <c r="A1638" s="311"/>
      <c r="B1638" s="311" t="s">
        <v>13046</v>
      </c>
      <c r="C1638" s="311"/>
      <c r="D1638" s="311"/>
      <c r="E1638" s="311" t="s">
        <v>173</v>
      </c>
      <c r="F1638" s="311">
        <v>65</v>
      </c>
    </row>
    <row r="1639" spans="1:6">
      <c r="A1639" s="311"/>
      <c r="B1639" s="311" t="s">
        <v>13047</v>
      </c>
      <c r="C1639" s="311"/>
      <c r="D1639" s="311"/>
      <c r="E1639" s="311" t="s">
        <v>173</v>
      </c>
      <c r="F1639" s="311">
        <v>65</v>
      </c>
    </row>
    <row r="1640" spans="1:6">
      <c r="A1640" s="311"/>
      <c r="B1640" s="311" t="s">
        <v>13048</v>
      </c>
      <c r="C1640" s="311"/>
      <c r="D1640" s="311"/>
      <c r="E1640" s="311" t="s">
        <v>173</v>
      </c>
      <c r="F1640" s="311">
        <v>65</v>
      </c>
    </row>
    <row r="1641" spans="1:6">
      <c r="A1641" s="311"/>
      <c r="B1641" s="311" t="s">
        <v>13049</v>
      </c>
      <c r="C1641" s="311"/>
      <c r="D1641" s="311"/>
      <c r="E1641" s="311" t="s">
        <v>173</v>
      </c>
      <c r="F1641" s="311">
        <v>65</v>
      </c>
    </row>
    <row r="1642" spans="1:6">
      <c r="A1642" s="311"/>
      <c r="B1642" s="311" t="s">
        <v>13050</v>
      </c>
      <c r="C1642" s="311"/>
      <c r="D1642" s="311"/>
      <c r="E1642" s="311" t="s">
        <v>173</v>
      </c>
      <c r="F1642" s="311">
        <v>65</v>
      </c>
    </row>
    <row r="1643" spans="1:6">
      <c r="A1643" s="311"/>
      <c r="B1643" s="311" t="s">
        <v>13051</v>
      </c>
      <c r="C1643" s="311"/>
      <c r="D1643" s="311"/>
      <c r="E1643" s="311" t="s">
        <v>173</v>
      </c>
      <c r="F1643" s="311">
        <v>29</v>
      </c>
    </row>
    <row r="1644" spans="1:6">
      <c r="A1644" s="311"/>
      <c r="B1644" s="311" t="s">
        <v>13052</v>
      </c>
      <c r="C1644" s="311"/>
      <c r="D1644" s="311"/>
      <c r="E1644" s="311" t="s">
        <v>173</v>
      </c>
      <c r="F1644" s="311">
        <v>41</v>
      </c>
    </row>
    <row r="1645" spans="1:6">
      <c r="A1645" s="311"/>
      <c r="B1645" s="311" t="s">
        <v>13053</v>
      </c>
      <c r="C1645" s="311"/>
      <c r="D1645" s="311"/>
      <c r="E1645" s="311" t="s">
        <v>173</v>
      </c>
      <c r="F1645" s="311">
        <v>37</v>
      </c>
    </row>
    <row r="1646" spans="1:6">
      <c r="A1646" s="311"/>
      <c r="B1646" s="311" t="s">
        <v>13054</v>
      </c>
      <c r="C1646" s="311"/>
      <c r="D1646" s="311"/>
      <c r="E1646" s="311" t="s">
        <v>173</v>
      </c>
      <c r="F1646" s="311">
        <v>132</v>
      </c>
    </row>
    <row r="1647" spans="1:6">
      <c r="A1647" s="311"/>
      <c r="B1647" s="311" t="s">
        <v>13055</v>
      </c>
      <c r="C1647" s="311"/>
      <c r="D1647" s="311"/>
      <c r="E1647" s="311" t="s">
        <v>173</v>
      </c>
      <c r="F1647" s="311">
        <v>149</v>
      </c>
    </row>
    <row r="1648" spans="1:6">
      <c r="A1648" s="311"/>
      <c r="B1648" s="311" t="s">
        <v>13056</v>
      </c>
      <c r="C1648" s="311"/>
      <c r="D1648" s="311"/>
      <c r="E1648" s="311" t="s">
        <v>173</v>
      </c>
      <c r="F1648" s="311">
        <v>132</v>
      </c>
    </row>
    <row r="1649" spans="1:6">
      <c r="A1649" s="311"/>
      <c r="B1649" s="311" t="s">
        <v>13057</v>
      </c>
      <c r="C1649" s="311"/>
      <c r="D1649" s="311"/>
      <c r="E1649" s="311" t="s">
        <v>173</v>
      </c>
      <c r="F1649" s="311">
        <v>141</v>
      </c>
    </row>
    <row r="1650" spans="1:6">
      <c r="A1650" s="311"/>
      <c r="B1650" s="311" t="s">
        <v>13058</v>
      </c>
      <c r="C1650" s="311"/>
      <c r="D1650" s="311"/>
      <c r="E1650" s="311" t="s">
        <v>173</v>
      </c>
      <c r="F1650" s="311">
        <v>224</v>
      </c>
    </row>
    <row r="1651" spans="1:6">
      <c r="A1651" s="311"/>
      <c r="B1651" s="311" t="s">
        <v>13059</v>
      </c>
      <c r="C1651" s="311"/>
      <c r="D1651" s="311"/>
      <c r="E1651" s="311" t="s">
        <v>173</v>
      </c>
      <c r="F1651" s="311">
        <v>122</v>
      </c>
    </row>
    <row r="1652" spans="1:6">
      <c r="A1652" s="311"/>
      <c r="B1652" s="311" t="s">
        <v>13060</v>
      </c>
      <c r="C1652" s="311"/>
      <c r="D1652" s="311"/>
      <c r="E1652" s="311" t="s">
        <v>173</v>
      </c>
      <c r="F1652" s="311">
        <v>214</v>
      </c>
    </row>
    <row r="1653" spans="1:6">
      <c r="A1653" s="311"/>
      <c r="B1653" s="311" t="s">
        <v>13061</v>
      </c>
      <c r="C1653" s="311"/>
      <c r="D1653" s="311"/>
      <c r="E1653" s="311" t="s">
        <v>173</v>
      </c>
      <c r="F1653" s="311">
        <v>132</v>
      </c>
    </row>
    <row r="1654" spans="1:6">
      <c r="A1654" s="311"/>
      <c r="B1654" s="311" t="s">
        <v>13062</v>
      </c>
      <c r="C1654" s="311"/>
      <c r="D1654" s="311"/>
      <c r="E1654" s="311" t="s">
        <v>173</v>
      </c>
      <c r="F1654" s="311">
        <v>132</v>
      </c>
    </row>
    <row r="1655" spans="1:6">
      <c r="A1655" s="311"/>
      <c r="B1655" s="311" t="s">
        <v>13063</v>
      </c>
      <c r="C1655" s="311"/>
      <c r="D1655" s="311"/>
      <c r="E1655" s="311" t="s">
        <v>173</v>
      </c>
      <c r="F1655" s="311">
        <v>132</v>
      </c>
    </row>
    <row r="1656" spans="1:6">
      <c r="A1656" s="311"/>
      <c r="B1656" s="311" t="s">
        <v>13064</v>
      </c>
      <c r="C1656" s="311"/>
      <c r="D1656" s="311"/>
      <c r="E1656" s="311" t="s">
        <v>173</v>
      </c>
      <c r="F1656" s="311">
        <v>132</v>
      </c>
    </row>
    <row r="1657" spans="1:6">
      <c r="A1657" s="311"/>
      <c r="B1657" s="311" t="s">
        <v>13065</v>
      </c>
      <c r="C1657" s="311"/>
      <c r="D1657" s="311"/>
      <c r="E1657" s="311" t="s">
        <v>173</v>
      </c>
      <c r="F1657" s="311">
        <v>149</v>
      </c>
    </row>
    <row r="1658" spans="1:6">
      <c r="A1658" s="311"/>
      <c r="B1658" s="311" t="s">
        <v>13066</v>
      </c>
      <c r="C1658" s="311"/>
      <c r="D1658" s="311"/>
      <c r="E1658" s="311" t="s">
        <v>173</v>
      </c>
      <c r="F1658" s="311">
        <v>149</v>
      </c>
    </row>
    <row r="1659" spans="1:6">
      <c r="A1659" s="311"/>
      <c r="B1659" s="311" t="s">
        <v>13067</v>
      </c>
      <c r="C1659" s="311"/>
      <c r="D1659" s="311"/>
      <c r="E1659" s="311" t="s">
        <v>173</v>
      </c>
      <c r="F1659" s="311">
        <v>236</v>
      </c>
    </row>
    <row r="1660" spans="1:6">
      <c r="A1660" s="311"/>
      <c r="B1660" s="311" t="s">
        <v>13068</v>
      </c>
      <c r="C1660" s="311"/>
      <c r="D1660" s="311"/>
      <c r="E1660" s="311" t="s">
        <v>173</v>
      </c>
      <c r="F1660" s="311">
        <v>236</v>
      </c>
    </row>
    <row r="1661" spans="1:6">
      <c r="A1661" s="311"/>
      <c r="B1661" s="311" t="s">
        <v>13069</v>
      </c>
      <c r="C1661" s="311"/>
      <c r="D1661" s="311"/>
      <c r="E1661" s="311" t="s">
        <v>173</v>
      </c>
      <c r="F1661" s="311">
        <v>208</v>
      </c>
    </row>
    <row r="1662" spans="1:6">
      <c r="A1662" s="311"/>
      <c r="B1662" s="311" t="s">
        <v>13070</v>
      </c>
      <c r="C1662" s="311"/>
      <c r="D1662" s="311"/>
      <c r="E1662" s="311" t="s">
        <v>173</v>
      </c>
      <c r="F1662" s="311">
        <v>132</v>
      </c>
    </row>
    <row r="1663" spans="1:6">
      <c r="A1663" s="311"/>
      <c r="B1663" s="311" t="s">
        <v>13071</v>
      </c>
      <c r="C1663" s="311"/>
      <c r="D1663" s="311"/>
      <c r="E1663" s="311" t="s">
        <v>173</v>
      </c>
      <c r="F1663" s="311">
        <v>132</v>
      </c>
    </row>
    <row r="1664" spans="1:6">
      <c r="A1664" s="311"/>
      <c r="B1664" s="311" t="s">
        <v>13072</v>
      </c>
      <c r="C1664" s="311"/>
      <c r="D1664" s="311"/>
      <c r="E1664" s="311" t="s">
        <v>173</v>
      </c>
      <c r="F1664" s="311">
        <v>132</v>
      </c>
    </row>
    <row r="1665" spans="1:6">
      <c r="A1665" s="311"/>
      <c r="B1665" s="311" t="s">
        <v>13073</v>
      </c>
      <c r="C1665" s="311"/>
      <c r="D1665" s="311"/>
      <c r="E1665" s="311" t="s">
        <v>173</v>
      </c>
      <c r="F1665" s="311">
        <v>149</v>
      </c>
    </row>
    <row r="1666" spans="1:6">
      <c r="A1666" s="311"/>
      <c r="B1666" s="311" t="s">
        <v>13074</v>
      </c>
      <c r="C1666" s="311"/>
      <c r="D1666" s="311"/>
      <c r="E1666" s="311" t="s">
        <v>173</v>
      </c>
      <c r="F1666" s="311">
        <v>149</v>
      </c>
    </row>
    <row r="1667" spans="1:6">
      <c r="A1667" s="311"/>
      <c r="B1667" s="311" t="s">
        <v>13075</v>
      </c>
      <c r="C1667" s="311"/>
      <c r="D1667" s="311"/>
      <c r="E1667" s="311" t="s">
        <v>173</v>
      </c>
      <c r="F1667" s="311">
        <v>132</v>
      </c>
    </row>
    <row r="1668" spans="1:6">
      <c r="A1668" s="311"/>
      <c r="B1668" s="311" t="s">
        <v>13076</v>
      </c>
      <c r="C1668" s="311"/>
      <c r="D1668" s="311"/>
      <c r="E1668" s="311" t="s">
        <v>11408</v>
      </c>
      <c r="F1668" s="311">
        <v>58</v>
      </c>
    </row>
    <row r="1669" spans="1:6">
      <c r="A1669" s="311"/>
      <c r="B1669" s="311" t="s">
        <v>13077</v>
      </c>
      <c r="C1669" s="311"/>
      <c r="D1669" s="311"/>
      <c r="E1669" s="311" t="s">
        <v>173</v>
      </c>
      <c r="F1669" s="311">
        <v>29</v>
      </c>
    </row>
    <row r="1670" spans="1:6">
      <c r="A1670" s="311"/>
      <c r="B1670" s="311" t="s">
        <v>13078</v>
      </c>
      <c r="C1670" s="311"/>
      <c r="D1670" s="311"/>
      <c r="E1670" s="311" t="s">
        <v>173</v>
      </c>
      <c r="F1670" s="311">
        <v>29</v>
      </c>
    </row>
    <row r="1671" spans="1:6">
      <c r="A1671" s="311"/>
      <c r="B1671" s="311" t="s">
        <v>13079</v>
      </c>
      <c r="C1671" s="311"/>
      <c r="D1671" s="311"/>
      <c r="E1671" s="311" t="s">
        <v>173</v>
      </c>
      <c r="F1671" s="311">
        <v>29</v>
      </c>
    </row>
    <row r="1672" spans="1:6">
      <c r="A1672" s="311"/>
      <c r="B1672" s="311" t="s">
        <v>13080</v>
      </c>
      <c r="C1672" s="311"/>
      <c r="D1672" s="311"/>
      <c r="E1672" s="311" t="s">
        <v>173</v>
      </c>
      <c r="F1672" s="311">
        <v>29</v>
      </c>
    </row>
    <row r="1673" spans="1:6">
      <c r="A1673" s="311"/>
      <c r="B1673" s="311" t="s">
        <v>13081</v>
      </c>
      <c r="C1673" s="311"/>
      <c r="D1673" s="311"/>
      <c r="E1673" s="311" t="s">
        <v>173</v>
      </c>
      <c r="F1673" s="311">
        <v>32</v>
      </c>
    </row>
    <row r="1674" spans="1:6">
      <c r="A1674" s="311"/>
      <c r="B1674" s="311" t="s">
        <v>13082</v>
      </c>
      <c r="C1674" s="311"/>
      <c r="D1674" s="311"/>
      <c r="E1674" s="311" t="s">
        <v>173</v>
      </c>
      <c r="F1674" s="311">
        <v>32</v>
      </c>
    </row>
    <row r="1675" spans="1:6">
      <c r="A1675" s="311"/>
      <c r="B1675" s="311" t="s">
        <v>13083</v>
      </c>
      <c r="C1675" s="311"/>
      <c r="D1675" s="311"/>
      <c r="E1675" s="311" t="s">
        <v>173</v>
      </c>
      <c r="F1675" s="311">
        <v>32</v>
      </c>
    </row>
    <row r="1676" spans="1:6">
      <c r="A1676" s="311"/>
      <c r="B1676" s="311" t="s">
        <v>13084</v>
      </c>
      <c r="C1676" s="311"/>
      <c r="D1676" s="311"/>
      <c r="E1676" s="311" t="s">
        <v>173</v>
      </c>
      <c r="F1676" s="311">
        <v>51</v>
      </c>
    </row>
    <row r="1677" spans="1:6">
      <c r="A1677" s="311"/>
      <c r="B1677" s="311" t="s">
        <v>13085</v>
      </c>
      <c r="C1677" s="311"/>
      <c r="D1677" s="311"/>
      <c r="E1677" s="311" t="s">
        <v>173</v>
      </c>
      <c r="F1677" s="311">
        <v>34</v>
      </c>
    </row>
    <row r="1678" spans="1:6">
      <c r="A1678" s="311"/>
      <c r="B1678" s="311" t="s">
        <v>13086</v>
      </c>
      <c r="C1678" s="311"/>
      <c r="D1678" s="311"/>
      <c r="E1678" s="311" t="s">
        <v>173</v>
      </c>
      <c r="F1678" s="311">
        <v>21</v>
      </c>
    </row>
    <row r="1679" spans="1:6">
      <c r="A1679" s="311"/>
      <c r="B1679" s="311" t="s">
        <v>13087</v>
      </c>
      <c r="C1679" s="311"/>
      <c r="D1679" s="311"/>
      <c r="E1679" s="311" t="s">
        <v>173</v>
      </c>
      <c r="F1679" s="311">
        <v>1377</v>
      </c>
    </row>
    <row r="1680" spans="1:6">
      <c r="A1680" s="311"/>
      <c r="B1680" s="311" t="s">
        <v>13088</v>
      </c>
      <c r="C1680" s="311"/>
      <c r="D1680" s="311"/>
      <c r="E1680" s="311" t="s">
        <v>173</v>
      </c>
      <c r="F1680" s="311">
        <v>15</v>
      </c>
    </row>
    <row r="1681" spans="1:6">
      <c r="A1681" s="311"/>
      <c r="B1681" s="311" t="s">
        <v>13089</v>
      </c>
      <c r="C1681" s="311"/>
      <c r="D1681" s="311"/>
      <c r="E1681" s="311" t="s">
        <v>173</v>
      </c>
      <c r="F1681" s="311">
        <v>18</v>
      </c>
    </row>
    <row r="1682" spans="1:6">
      <c r="A1682" s="311"/>
      <c r="B1682" s="311" t="s">
        <v>13090</v>
      </c>
      <c r="C1682" s="311"/>
      <c r="D1682" s="311"/>
      <c r="E1682" s="311" t="s">
        <v>173</v>
      </c>
      <c r="F1682" s="311">
        <v>27</v>
      </c>
    </row>
    <row r="1683" spans="1:6">
      <c r="A1683" s="311"/>
      <c r="B1683" s="311" t="s">
        <v>13091</v>
      </c>
      <c r="C1683" s="311"/>
      <c r="D1683" s="311"/>
      <c r="E1683" s="311" t="s">
        <v>173</v>
      </c>
      <c r="F1683" s="311">
        <v>30</v>
      </c>
    </row>
    <row r="1684" spans="1:6">
      <c r="A1684" s="311"/>
      <c r="B1684" s="311" t="s">
        <v>13092</v>
      </c>
      <c r="C1684" s="311"/>
      <c r="D1684" s="311"/>
      <c r="E1684" s="311" t="s">
        <v>173</v>
      </c>
      <c r="F1684" s="311">
        <v>39</v>
      </c>
    </row>
    <row r="1685" spans="1:6">
      <c r="A1685" s="311"/>
      <c r="B1685" s="311" t="s">
        <v>13093</v>
      </c>
      <c r="C1685" s="311"/>
      <c r="D1685" s="311"/>
      <c r="E1685" s="311" t="s">
        <v>173</v>
      </c>
      <c r="F1685" s="311">
        <v>51</v>
      </c>
    </row>
    <row r="1686" spans="1:6">
      <c r="A1686" s="311"/>
      <c r="B1686" s="311" t="s">
        <v>13094</v>
      </c>
      <c r="C1686" s="311"/>
      <c r="D1686" s="311"/>
      <c r="E1686" s="311" t="s">
        <v>173</v>
      </c>
      <c r="F1686" s="311">
        <v>60</v>
      </c>
    </row>
    <row r="1687" spans="1:6">
      <c r="A1687" s="311"/>
      <c r="B1687" s="311" t="s">
        <v>13095</v>
      </c>
      <c r="C1687" s="311"/>
      <c r="D1687" s="311"/>
      <c r="E1687" s="311" t="s">
        <v>173</v>
      </c>
      <c r="F1687" s="311">
        <v>39</v>
      </c>
    </row>
    <row r="1688" spans="1:6">
      <c r="A1688" s="311"/>
      <c r="B1688" s="311" t="s">
        <v>13096</v>
      </c>
      <c r="C1688" s="311"/>
      <c r="D1688" s="311"/>
      <c r="E1688" s="311" t="s">
        <v>173</v>
      </c>
      <c r="F1688" s="311">
        <v>39</v>
      </c>
    </row>
    <row r="1689" spans="1:6">
      <c r="A1689" s="311"/>
      <c r="B1689" s="311" t="s">
        <v>13097</v>
      </c>
      <c r="C1689" s="311"/>
      <c r="D1689" s="311"/>
      <c r="E1689" s="311" t="s">
        <v>173</v>
      </c>
      <c r="F1689" s="311">
        <v>39</v>
      </c>
    </row>
    <row r="1690" spans="1:6">
      <c r="A1690" s="311"/>
      <c r="B1690" s="311" t="s">
        <v>13098</v>
      </c>
      <c r="C1690" s="311"/>
      <c r="D1690" s="311"/>
      <c r="E1690" s="311" t="s">
        <v>173</v>
      </c>
      <c r="F1690" s="311">
        <v>39</v>
      </c>
    </row>
    <row r="1691" spans="1:6">
      <c r="A1691" s="311"/>
      <c r="B1691" s="311" t="s">
        <v>13099</v>
      </c>
      <c r="C1691" s="311"/>
      <c r="D1691" s="311"/>
      <c r="E1691" s="311" t="s">
        <v>173</v>
      </c>
      <c r="F1691" s="311">
        <v>46</v>
      </c>
    </row>
    <row r="1692" spans="1:6">
      <c r="A1692" s="311"/>
      <c r="B1692" s="311" t="s">
        <v>13100</v>
      </c>
      <c r="C1692" s="311"/>
      <c r="D1692" s="311"/>
      <c r="E1692" s="311" t="s">
        <v>173</v>
      </c>
      <c r="F1692" s="311">
        <v>46</v>
      </c>
    </row>
    <row r="1693" spans="1:6">
      <c r="A1693" s="311"/>
      <c r="B1693" s="311" t="s">
        <v>13101</v>
      </c>
      <c r="C1693" s="311"/>
      <c r="D1693" s="311"/>
      <c r="E1693" s="311" t="s">
        <v>173</v>
      </c>
      <c r="F1693" s="311">
        <v>46</v>
      </c>
    </row>
    <row r="1694" spans="1:6">
      <c r="A1694" s="311"/>
      <c r="B1694" s="311" t="s">
        <v>13102</v>
      </c>
      <c r="C1694" s="311"/>
      <c r="D1694" s="311"/>
      <c r="E1694" s="311" t="s">
        <v>173</v>
      </c>
      <c r="F1694" s="311">
        <v>46</v>
      </c>
    </row>
    <row r="1695" spans="1:6">
      <c r="A1695" s="311"/>
      <c r="B1695" s="311" t="s">
        <v>13103</v>
      </c>
      <c r="C1695" s="311"/>
      <c r="D1695" s="311"/>
      <c r="E1695" s="311" t="s">
        <v>173</v>
      </c>
      <c r="F1695" s="311">
        <v>46</v>
      </c>
    </row>
    <row r="1696" spans="1:6">
      <c r="A1696" s="311"/>
      <c r="B1696" s="311" t="s">
        <v>13104</v>
      </c>
      <c r="C1696" s="311"/>
      <c r="D1696" s="311"/>
      <c r="E1696" s="311" t="s">
        <v>173</v>
      </c>
      <c r="F1696" s="311">
        <v>46</v>
      </c>
    </row>
    <row r="1697" spans="1:6">
      <c r="A1697" s="311"/>
      <c r="B1697" s="311" t="s">
        <v>13105</v>
      </c>
      <c r="C1697" s="311"/>
      <c r="D1697" s="311"/>
      <c r="E1697" s="311" t="s">
        <v>173</v>
      </c>
      <c r="F1697" s="311">
        <v>46</v>
      </c>
    </row>
    <row r="1698" spans="1:6">
      <c r="A1698" s="311"/>
      <c r="B1698" s="311" t="s">
        <v>13106</v>
      </c>
      <c r="C1698" s="311"/>
      <c r="D1698" s="311"/>
      <c r="E1698" s="311" t="s">
        <v>173</v>
      </c>
      <c r="F1698" s="311">
        <v>52</v>
      </c>
    </row>
    <row r="1699" spans="1:6">
      <c r="A1699" s="311"/>
      <c r="B1699" s="311" t="s">
        <v>13107</v>
      </c>
      <c r="C1699" s="311"/>
      <c r="D1699" s="311"/>
      <c r="E1699" s="311" t="s">
        <v>173</v>
      </c>
      <c r="F1699" s="311">
        <v>132</v>
      </c>
    </row>
    <row r="1700" spans="1:6">
      <c r="A1700" s="311"/>
      <c r="B1700" s="311" t="s">
        <v>13108</v>
      </c>
      <c r="C1700" s="311"/>
      <c r="D1700" s="311"/>
      <c r="E1700" s="311" t="s">
        <v>173</v>
      </c>
      <c r="F1700" s="311">
        <v>149</v>
      </c>
    </row>
    <row r="1701" spans="1:6">
      <c r="A1701" s="311"/>
      <c r="B1701" s="311" t="s">
        <v>13109</v>
      </c>
      <c r="C1701" s="311"/>
      <c r="D1701" s="311"/>
      <c r="E1701" s="311" t="s">
        <v>173</v>
      </c>
      <c r="F1701" s="311">
        <v>82</v>
      </c>
    </row>
    <row r="1702" spans="1:6">
      <c r="A1702" s="311"/>
      <c r="B1702" s="311" t="s">
        <v>13110</v>
      </c>
      <c r="C1702" s="311"/>
      <c r="D1702" s="311"/>
      <c r="E1702" s="311" t="s">
        <v>173</v>
      </c>
      <c r="F1702" s="311">
        <v>56</v>
      </c>
    </row>
    <row r="1703" spans="1:6">
      <c r="A1703" s="311"/>
      <c r="B1703" s="311" t="s">
        <v>13111</v>
      </c>
      <c r="C1703" s="311"/>
      <c r="D1703" s="311"/>
      <c r="E1703" s="311" t="s">
        <v>173</v>
      </c>
      <c r="F1703" s="311">
        <v>27.4</v>
      </c>
    </row>
    <row r="1704" spans="1:6">
      <c r="A1704" s="311"/>
      <c r="B1704" s="311" t="s">
        <v>13112</v>
      </c>
      <c r="C1704" s="311"/>
      <c r="D1704" s="311"/>
      <c r="E1704" s="311" t="s">
        <v>173</v>
      </c>
      <c r="F1704" s="311">
        <v>77</v>
      </c>
    </row>
    <row r="1705" spans="1:6">
      <c r="A1705" s="311"/>
      <c r="B1705" s="311" t="s">
        <v>13113</v>
      </c>
      <c r="C1705" s="311"/>
      <c r="D1705" s="311"/>
      <c r="E1705" s="311" t="s">
        <v>173</v>
      </c>
      <c r="F1705" s="311">
        <v>113</v>
      </c>
    </row>
    <row r="1706" spans="1:6">
      <c r="A1706" s="311"/>
      <c r="B1706" s="311" t="s">
        <v>13114</v>
      </c>
      <c r="C1706" s="311"/>
      <c r="D1706" s="311"/>
      <c r="E1706" s="311" t="s">
        <v>173</v>
      </c>
      <c r="F1706" s="311">
        <v>149</v>
      </c>
    </row>
    <row r="1707" spans="1:6">
      <c r="A1707" s="311"/>
      <c r="B1707" s="311" t="s">
        <v>13115</v>
      </c>
      <c r="C1707" s="311"/>
      <c r="D1707" s="311"/>
      <c r="E1707" s="311" t="s">
        <v>173</v>
      </c>
      <c r="F1707" s="311">
        <v>179</v>
      </c>
    </row>
    <row r="1708" spans="1:6">
      <c r="A1708" s="311"/>
      <c r="B1708" s="311" t="s">
        <v>13116</v>
      </c>
      <c r="C1708" s="311"/>
      <c r="D1708" s="311"/>
      <c r="E1708" s="311" t="s">
        <v>173</v>
      </c>
      <c r="F1708" s="311">
        <v>6.6</v>
      </c>
    </row>
    <row r="1709" spans="1:6">
      <c r="A1709" s="311"/>
      <c r="B1709" s="311" t="s">
        <v>13117</v>
      </c>
      <c r="C1709" s="311"/>
      <c r="D1709" s="311"/>
      <c r="E1709" s="311" t="s">
        <v>173</v>
      </c>
      <c r="F1709" s="311">
        <v>9.8000000000000007</v>
      </c>
    </row>
    <row r="1710" spans="1:6">
      <c r="A1710" s="311"/>
      <c r="B1710" s="311" t="s">
        <v>13118</v>
      </c>
      <c r="C1710" s="311"/>
      <c r="D1710" s="311"/>
      <c r="E1710" s="311" t="s">
        <v>173</v>
      </c>
      <c r="F1710" s="311">
        <v>34</v>
      </c>
    </row>
    <row r="1711" spans="1:6">
      <c r="A1711" s="311"/>
      <c r="B1711" s="311" t="s">
        <v>13119</v>
      </c>
      <c r="C1711" s="311"/>
      <c r="D1711" s="311"/>
      <c r="E1711" s="311" t="s">
        <v>173</v>
      </c>
      <c r="F1711" s="311">
        <v>9.4</v>
      </c>
    </row>
    <row r="1712" spans="1:6">
      <c r="A1712" s="311"/>
      <c r="B1712" s="311" t="s">
        <v>13120</v>
      </c>
      <c r="C1712" s="311"/>
      <c r="D1712" s="311"/>
      <c r="E1712" s="311" t="s">
        <v>173</v>
      </c>
      <c r="F1712" s="311">
        <v>19</v>
      </c>
    </row>
    <row r="1713" spans="1:6">
      <c r="A1713" s="311"/>
      <c r="B1713" s="311" t="s">
        <v>13121</v>
      </c>
      <c r="C1713" s="311"/>
      <c r="D1713" s="311"/>
      <c r="E1713" s="311" t="s">
        <v>173</v>
      </c>
      <c r="F1713" s="311">
        <v>57</v>
      </c>
    </row>
    <row r="1714" spans="1:6">
      <c r="A1714" s="311"/>
      <c r="B1714" s="311" t="s">
        <v>13122</v>
      </c>
      <c r="C1714" s="311"/>
      <c r="D1714" s="311"/>
      <c r="E1714" s="311" t="s">
        <v>173</v>
      </c>
      <c r="F1714" s="311">
        <v>16.100000000000001</v>
      </c>
    </row>
    <row r="1715" spans="1:6">
      <c r="A1715" s="311"/>
      <c r="B1715" s="311" t="s">
        <v>13123</v>
      </c>
      <c r="C1715" s="311"/>
      <c r="D1715" s="311"/>
      <c r="E1715" s="311" t="s">
        <v>173</v>
      </c>
      <c r="F1715" s="311">
        <v>32</v>
      </c>
    </row>
    <row r="1716" spans="1:6">
      <c r="A1716" s="311"/>
      <c r="B1716" s="311" t="s">
        <v>13124</v>
      </c>
      <c r="C1716" s="311"/>
      <c r="D1716" s="311"/>
      <c r="E1716" s="311" t="s">
        <v>173</v>
      </c>
      <c r="F1716" s="311">
        <v>98</v>
      </c>
    </row>
    <row r="1717" spans="1:6">
      <c r="A1717" s="311"/>
      <c r="B1717" s="311" t="s">
        <v>13125</v>
      </c>
      <c r="C1717" s="311"/>
      <c r="D1717" s="311"/>
      <c r="E1717" s="311" t="s">
        <v>173</v>
      </c>
      <c r="F1717" s="311">
        <v>2659</v>
      </c>
    </row>
    <row r="1718" spans="1:6">
      <c r="A1718" s="311"/>
      <c r="B1718" s="311" t="s">
        <v>13126</v>
      </c>
      <c r="C1718" s="311"/>
      <c r="D1718" s="311"/>
      <c r="E1718" s="311" t="s">
        <v>173</v>
      </c>
      <c r="F1718" s="311">
        <v>2963</v>
      </c>
    </row>
    <row r="1719" spans="1:6">
      <c r="A1719" s="311"/>
      <c r="B1719" s="311" t="s">
        <v>13127</v>
      </c>
      <c r="C1719" s="311"/>
      <c r="D1719" s="311"/>
      <c r="E1719" s="311" t="s">
        <v>173</v>
      </c>
      <c r="F1719" s="311">
        <v>2659</v>
      </c>
    </row>
    <row r="1720" spans="1:6">
      <c r="A1720" s="311"/>
      <c r="B1720" s="311" t="s">
        <v>13128</v>
      </c>
      <c r="C1720" s="311"/>
      <c r="D1720" s="311"/>
      <c r="E1720" s="311" t="s">
        <v>173</v>
      </c>
      <c r="F1720" s="311">
        <v>2963</v>
      </c>
    </row>
    <row r="1721" spans="1:6">
      <c r="A1721" s="311"/>
      <c r="B1721" s="311" t="s">
        <v>13129</v>
      </c>
      <c r="C1721" s="311"/>
      <c r="D1721" s="311"/>
      <c r="E1721" s="311" t="s">
        <v>173</v>
      </c>
      <c r="F1721" s="311">
        <v>1186</v>
      </c>
    </row>
    <row r="1722" spans="1:6">
      <c r="A1722" s="311"/>
      <c r="B1722" s="311" t="s">
        <v>13130</v>
      </c>
      <c r="C1722" s="311"/>
      <c r="D1722" s="311"/>
      <c r="E1722" s="311" t="s">
        <v>173</v>
      </c>
      <c r="F1722" s="311">
        <v>1374</v>
      </c>
    </row>
    <row r="1723" spans="1:6">
      <c r="A1723" s="311"/>
      <c r="B1723" s="311" t="s">
        <v>13131</v>
      </c>
      <c r="C1723" s="311"/>
      <c r="D1723" s="311"/>
      <c r="E1723" s="311" t="s">
        <v>173</v>
      </c>
      <c r="F1723" s="311">
        <v>1186</v>
      </c>
    </row>
    <row r="1724" spans="1:6">
      <c r="A1724" s="311"/>
      <c r="B1724" s="311" t="s">
        <v>13132</v>
      </c>
      <c r="C1724" s="311"/>
      <c r="D1724" s="311"/>
      <c r="E1724" s="311" t="s">
        <v>173</v>
      </c>
      <c r="F1724" s="311">
        <v>1374</v>
      </c>
    </row>
    <row r="1725" spans="1:6">
      <c r="A1725" s="311"/>
      <c r="B1725" s="311" t="s">
        <v>13133</v>
      </c>
      <c r="C1725" s="311"/>
      <c r="D1725" s="311"/>
      <c r="E1725" s="311" t="s">
        <v>173</v>
      </c>
      <c r="F1725" s="311">
        <v>187</v>
      </c>
    </row>
    <row r="1726" spans="1:6">
      <c r="A1726" s="311"/>
      <c r="B1726" s="311" t="s">
        <v>13134</v>
      </c>
      <c r="C1726" s="311"/>
      <c r="D1726" s="311"/>
      <c r="E1726" s="311" t="s">
        <v>173</v>
      </c>
      <c r="F1726" s="311">
        <v>214</v>
      </c>
    </row>
    <row r="1727" spans="1:6">
      <c r="A1727" s="311"/>
      <c r="B1727" s="311" t="s">
        <v>13135</v>
      </c>
      <c r="C1727" s="311"/>
      <c r="D1727" s="311"/>
      <c r="E1727" s="311" t="s">
        <v>173</v>
      </c>
      <c r="F1727" s="311">
        <v>39</v>
      </c>
    </row>
    <row r="1728" spans="1:6">
      <c r="A1728" s="311"/>
      <c r="B1728" s="311" t="s">
        <v>13136</v>
      </c>
      <c r="C1728" s="311"/>
      <c r="D1728" s="311"/>
      <c r="E1728" s="311" t="s">
        <v>173</v>
      </c>
      <c r="F1728" s="311">
        <v>70</v>
      </c>
    </row>
    <row r="1729" spans="1:6">
      <c r="A1729" s="311"/>
      <c r="B1729" s="311" t="s">
        <v>13137</v>
      </c>
      <c r="C1729" s="311"/>
      <c r="D1729" s="311"/>
      <c r="E1729" s="311" t="s">
        <v>173</v>
      </c>
      <c r="F1729" s="311">
        <v>114</v>
      </c>
    </row>
    <row r="1730" spans="1:6">
      <c r="A1730" s="311"/>
      <c r="B1730" s="311" t="s">
        <v>13138</v>
      </c>
      <c r="C1730" s="311"/>
      <c r="D1730" s="311"/>
      <c r="E1730" s="311" t="s">
        <v>173</v>
      </c>
      <c r="F1730" s="311">
        <v>62</v>
      </c>
    </row>
    <row r="1731" spans="1:6">
      <c r="A1731" s="311"/>
      <c r="B1731" s="311" t="s">
        <v>13139</v>
      </c>
      <c r="C1731" s="311"/>
      <c r="D1731" s="311"/>
      <c r="E1731" s="311" t="s">
        <v>173</v>
      </c>
      <c r="F1731" s="311">
        <v>59</v>
      </c>
    </row>
    <row r="1732" spans="1:6">
      <c r="A1732" s="311"/>
      <c r="B1732" s="311" t="s">
        <v>13140</v>
      </c>
      <c r="C1732" s="311"/>
      <c r="D1732" s="311"/>
      <c r="E1732" s="311" t="s">
        <v>173</v>
      </c>
      <c r="F1732" s="311">
        <v>94</v>
      </c>
    </row>
    <row r="1733" spans="1:6">
      <c r="A1733" s="311"/>
      <c r="B1733" s="311" t="s">
        <v>13141</v>
      </c>
      <c r="C1733" s="311"/>
      <c r="D1733" s="311"/>
      <c r="E1733" s="311" t="s">
        <v>173</v>
      </c>
      <c r="F1733" s="311">
        <v>83</v>
      </c>
    </row>
    <row r="1734" spans="1:6">
      <c r="A1734" s="311"/>
      <c r="B1734" s="311" t="s">
        <v>13142</v>
      </c>
      <c r="C1734" s="311"/>
      <c r="D1734" s="311"/>
      <c r="E1734" s="311" t="s">
        <v>173</v>
      </c>
      <c r="F1734" s="311">
        <v>79</v>
      </c>
    </row>
    <row r="1735" spans="1:6">
      <c r="A1735" s="311"/>
      <c r="B1735" s="311" t="s">
        <v>13143</v>
      </c>
      <c r="C1735" s="311"/>
      <c r="D1735" s="311"/>
      <c r="E1735" s="311" t="s">
        <v>173</v>
      </c>
      <c r="F1735" s="311">
        <v>125</v>
      </c>
    </row>
    <row r="1736" spans="1:6">
      <c r="A1736" s="311"/>
      <c r="B1736" s="311" t="s">
        <v>13144</v>
      </c>
      <c r="C1736" s="311"/>
      <c r="D1736" s="311"/>
      <c r="E1736" s="311" t="s">
        <v>173</v>
      </c>
      <c r="F1736" s="311">
        <v>222</v>
      </c>
    </row>
    <row r="1737" spans="1:6">
      <c r="A1737" s="311"/>
      <c r="B1737" s="311" t="s">
        <v>13145</v>
      </c>
      <c r="C1737" s="311"/>
      <c r="D1737" s="311"/>
      <c r="E1737" s="311" t="s">
        <v>173</v>
      </c>
      <c r="F1737" s="311">
        <v>146</v>
      </c>
    </row>
    <row r="1738" spans="1:6">
      <c r="A1738" s="311"/>
      <c r="B1738" s="311" t="s">
        <v>13146</v>
      </c>
      <c r="C1738" s="311"/>
      <c r="D1738" s="311"/>
      <c r="E1738" s="311" t="s">
        <v>173</v>
      </c>
      <c r="F1738" s="311">
        <v>168</v>
      </c>
    </row>
    <row r="1739" spans="1:6">
      <c r="A1739" s="311"/>
      <c r="B1739" s="311" t="s">
        <v>13147</v>
      </c>
      <c r="C1739" s="311"/>
      <c r="D1739" s="311"/>
      <c r="E1739" s="311" t="s">
        <v>173</v>
      </c>
      <c r="F1739" s="311">
        <v>230</v>
      </c>
    </row>
    <row r="1740" spans="1:6">
      <c r="A1740" s="311"/>
      <c r="B1740" s="311" t="s">
        <v>13148</v>
      </c>
      <c r="C1740" s="311"/>
      <c r="D1740" s="311"/>
      <c r="E1740" s="311" t="s">
        <v>173</v>
      </c>
      <c r="F1740" s="311">
        <v>193</v>
      </c>
    </row>
    <row r="1741" spans="1:6">
      <c r="A1741" s="311"/>
      <c r="B1741" s="311" t="s">
        <v>13149</v>
      </c>
      <c r="C1741" s="311"/>
      <c r="D1741" s="311"/>
      <c r="E1741" s="311" t="s">
        <v>173</v>
      </c>
      <c r="F1741" s="311">
        <v>224</v>
      </c>
    </row>
    <row r="1742" spans="1:6">
      <c r="A1742" s="311"/>
      <c r="B1742" s="311" t="s">
        <v>13150</v>
      </c>
      <c r="C1742" s="311"/>
      <c r="D1742" s="311"/>
      <c r="E1742" s="311" t="s">
        <v>173</v>
      </c>
      <c r="F1742" s="311">
        <v>307</v>
      </c>
    </row>
    <row r="1743" spans="1:6">
      <c r="A1743" s="311"/>
      <c r="B1743" s="311" t="s">
        <v>13151</v>
      </c>
      <c r="C1743" s="311"/>
      <c r="D1743" s="311"/>
      <c r="E1743" s="311" t="s">
        <v>173</v>
      </c>
      <c r="F1743" s="311">
        <v>179</v>
      </c>
    </row>
    <row r="1744" spans="1:6">
      <c r="A1744" s="311"/>
      <c r="B1744" s="311" t="s">
        <v>13152</v>
      </c>
      <c r="C1744" s="311"/>
      <c r="D1744" s="311"/>
      <c r="E1744" s="311" t="s">
        <v>173</v>
      </c>
      <c r="F1744" s="311">
        <v>216</v>
      </c>
    </row>
    <row r="1745" spans="1:6">
      <c r="A1745" s="311"/>
      <c r="B1745" s="311" t="s">
        <v>13153</v>
      </c>
      <c r="C1745" s="311"/>
      <c r="D1745" s="311"/>
      <c r="E1745" s="311" t="s">
        <v>173</v>
      </c>
      <c r="F1745" s="311">
        <v>319</v>
      </c>
    </row>
    <row r="1746" spans="1:6">
      <c r="A1746" s="311"/>
      <c r="B1746" s="311" t="s">
        <v>13154</v>
      </c>
      <c r="C1746" s="311"/>
      <c r="D1746" s="311"/>
      <c r="E1746" s="311" t="s">
        <v>173</v>
      </c>
      <c r="F1746" s="311">
        <v>239</v>
      </c>
    </row>
    <row r="1747" spans="1:6">
      <c r="A1747" s="311"/>
      <c r="B1747" s="311" t="s">
        <v>13155</v>
      </c>
      <c r="C1747" s="311"/>
      <c r="D1747" s="311"/>
      <c r="E1747" s="311" t="s">
        <v>173</v>
      </c>
      <c r="F1747" s="311">
        <v>288</v>
      </c>
    </row>
    <row r="1748" spans="1:6">
      <c r="A1748" s="311"/>
      <c r="B1748" s="311" t="s">
        <v>13156</v>
      </c>
      <c r="C1748" s="311"/>
      <c r="D1748" s="311"/>
      <c r="E1748" s="311" t="s">
        <v>173</v>
      </c>
      <c r="F1748" s="311">
        <v>425</v>
      </c>
    </row>
    <row r="1749" spans="1:6">
      <c r="A1749" s="311"/>
      <c r="B1749" s="311" t="s">
        <v>13157</v>
      </c>
      <c r="C1749" s="311"/>
      <c r="D1749" s="311"/>
      <c r="E1749" s="311" t="s">
        <v>13158</v>
      </c>
      <c r="F1749" s="311">
        <v>714</v>
      </c>
    </row>
    <row r="1750" spans="1:6">
      <c r="A1750" s="311"/>
      <c r="B1750" s="311" t="s">
        <v>13159</v>
      </c>
      <c r="C1750" s="311"/>
      <c r="D1750" s="311"/>
      <c r="E1750" s="311" t="s">
        <v>13158</v>
      </c>
      <c r="F1750" s="311">
        <v>714</v>
      </c>
    </row>
    <row r="1751" spans="1:6">
      <c r="A1751" s="311"/>
      <c r="B1751" s="311" t="s">
        <v>13160</v>
      </c>
      <c r="C1751" s="311"/>
      <c r="D1751" s="311"/>
      <c r="E1751" s="311" t="s">
        <v>13158</v>
      </c>
      <c r="F1751" s="311">
        <v>679</v>
      </c>
    </row>
    <row r="1752" spans="1:6">
      <c r="A1752" s="311"/>
      <c r="B1752" s="311" t="s">
        <v>13161</v>
      </c>
      <c r="C1752" s="311"/>
      <c r="D1752" s="311"/>
      <c r="E1752" s="311" t="s">
        <v>13158</v>
      </c>
      <c r="F1752" s="311">
        <v>679</v>
      </c>
    </row>
    <row r="1753" spans="1:6">
      <c r="A1753" s="311"/>
      <c r="B1753" s="311" t="s">
        <v>13162</v>
      </c>
      <c r="C1753" s="311"/>
      <c r="D1753" s="311"/>
      <c r="E1753" s="311" t="s">
        <v>13158</v>
      </c>
      <c r="F1753" s="311">
        <v>679</v>
      </c>
    </row>
    <row r="1754" spans="1:6">
      <c r="A1754" s="311"/>
      <c r="B1754" s="311" t="s">
        <v>13163</v>
      </c>
      <c r="C1754" s="311"/>
      <c r="D1754" s="311"/>
      <c r="E1754" s="311" t="s">
        <v>13158</v>
      </c>
      <c r="F1754" s="311">
        <v>854</v>
      </c>
    </row>
    <row r="1755" spans="1:6">
      <c r="A1755" s="311"/>
      <c r="B1755" s="311" t="s">
        <v>13164</v>
      </c>
      <c r="C1755" s="311"/>
      <c r="D1755" s="311"/>
      <c r="E1755" s="311" t="s">
        <v>13158</v>
      </c>
      <c r="F1755" s="311">
        <v>905</v>
      </c>
    </row>
    <row r="1756" spans="1:6">
      <c r="A1756" s="311"/>
      <c r="B1756" s="311" t="s">
        <v>13165</v>
      </c>
      <c r="C1756" s="311"/>
      <c r="D1756" s="311"/>
      <c r="E1756" s="311" t="s">
        <v>13158</v>
      </c>
      <c r="F1756" s="311">
        <v>905</v>
      </c>
    </row>
    <row r="1757" spans="1:6">
      <c r="A1757" s="311"/>
      <c r="B1757" s="311" t="s">
        <v>13166</v>
      </c>
      <c r="C1757" s="311"/>
      <c r="D1757" s="311"/>
      <c r="E1757" s="311" t="s">
        <v>13158</v>
      </c>
      <c r="F1757" s="311">
        <v>854</v>
      </c>
    </row>
    <row r="1758" spans="1:6">
      <c r="A1758" s="311"/>
      <c r="B1758" s="311" t="s">
        <v>13167</v>
      </c>
      <c r="C1758" s="311"/>
      <c r="D1758" s="311"/>
      <c r="E1758" s="311" t="s">
        <v>13158</v>
      </c>
      <c r="F1758" s="311">
        <v>905</v>
      </c>
    </row>
    <row r="1759" spans="1:6">
      <c r="A1759" s="311"/>
      <c r="B1759" s="311" t="s">
        <v>13168</v>
      </c>
      <c r="C1759" s="311"/>
      <c r="D1759" s="311"/>
      <c r="E1759" s="311" t="s">
        <v>13158</v>
      </c>
      <c r="F1759" s="311">
        <v>910</v>
      </c>
    </row>
    <row r="1760" spans="1:6">
      <c r="A1760" s="311"/>
      <c r="B1760" s="311" t="s">
        <v>13169</v>
      </c>
      <c r="C1760" s="311"/>
      <c r="D1760" s="311"/>
      <c r="E1760" s="311" t="s">
        <v>13158</v>
      </c>
      <c r="F1760" s="311">
        <v>910</v>
      </c>
    </row>
    <row r="1761" spans="1:6">
      <c r="A1761" s="311"/>
      <c r="B1761" s="311" t="s">
        <v>13170</v>
      </c>
      <c r="C1761" s="311"/>
      <c r="D1761" s="311"/>
      <c r="E1761" s="311" t="s">
        <v>13158</v>
      </c>
      <c r="F1761" s="311">
        <v>1214</v>
      </c>
    </row>
    <row r="1762" spans="1:6">
      <c r="A1762" s="311"/>
      <c r="B1762" s="311" t="s">
        <v>13171</v>
      </c>
      <c r="C1762" s="311"/>
      <c r="D1762" s="311"/>
      <c r="E1762" s="311" t="s">
        <v>13158</v>
      </c>
      <c r="F1762" s="311">
        <v>1214</v>
      </c>
    </row>
    <row r="1763" spans="1:6">
      <c r="A1763" s="311"/>
      <c r="B1763" s="311" t="s">
        <v>13172</v>
      </c>
      <c r="C1763" s="311"/>
      <c r="D1763" s="311"/>
      <c r="E1763" s="311" t="s">
        <v>13158</v>
      </c>
      <c r="F1763" s="311">
        <v>681</v>
      </c>
    </row>
    <row r="1764" spans="1:6">
      <c r="A1764" s="311"/>
      <c r="B1764" s="311" t="s">
        <v>13173</v>
      </c>
      <c r="C1764" s="311"/>
      <c r="D1764" s="311"/>
      <c r="E1764" s="311" t="s">
        <v>13158</v>
      </c>
      <c r="F1764" s="311">
        <v>581</v>
      </c>
    </row>
    <row r="1765" spans="1:6">
      <c r="A1765" s="311"/>
      <c r="B1765" s="311" t="s">
        <v>13174</v>
      </c>
      <c r="C1765" s="311"/>
      <c r="D1765" s="311"/>
      <c r="E1765" s="311" t="s">
        <v>13158</v>
      </c>
      <c r="F1765" s="311">
        <v>581</v>
      </c>
    </row>
    <row r="1766" spans="1:6">
      <c r="A1766" s="311"/>
      <c r="B1766" s="311" t="s">
        <v>13175</v>
      </c>
      <c r="C1766" s="311"/>
      <c r="D1766" s="311"/>
      <c r="E1766" s="311" t="s">
        <v>13158</v>
      </c>
      <c r="F1766" s="311">
        <v>923</v>
      </c>
    </row>
    <row r="1767" spans="1:6">
      <c r="A1767" s="311"/>
      <c r="B1767" s="311" t="s">
        <v>13176</v>
      </c>
      <c r="C1767" s="311"/>
      <c r="D1767" s="311"/>
      <c r="E1767" s="311" t="s">
        <v>13158</v>
      </c>
      <c r="F1767" s="311">
        <v>780</v>
      </c>
    </row>
    <row r="1768" spans="1:6">
      <c r="A1768" s="311"/>
      <c r="B1768" s="311" t="s">
        <v>13177</v>
      </c>
      <c r="C1768" s="311"/>
      <c r="D1768" s="311"/>
      <c r="E1768" s="311" t="s">
        <v>13158</v>
      </c>
      <c r="F1768" s="311">
        <v>780</v>
      </c>
    </row>
    <row r="1769" spans="1:6">
      <c r="A1769" s="311"/>
      <c r="B1769" s="311" t="s">
        <v>13178</v>
      </c>
      <c r="C1769" s="311"/>
      <c r="D1769" s="311"/>
      <c r="E1769" s="311" t="s">
        <v>13158</v>
      </c>
      <c r="F1769" s="311">
        <v>1087</v>
      </c>
    </row>
    <row r="1770" spans="1:6">
      <c r="A1770" s="311"/>
      <c r="B1770" s="311" t="s">
        <v>13179</v>
      </c>
      <c r="C1770" s="311"/>
      <c r="D1770" s="311"/>
      <c r="E1770" s="311" t="s">
        <v>13158</v>
      </c>
      <c r="F1770" s="311">
        <v>1087</v>
      </c>
    </row>
    <row r="1771" spans="1:6">
      <c r="A1771" s="311"/>
      <c r="B1771" s="311" t="s">
        <v>13180</v>
      </c>
      <c r="C1771" s="311"/>
      <c r="D1771" s="311"/>
      <c r="E1771" s="311" t="s">
        <v>13158</v>
      </c>
      <c r="F1771" s="311">
        <v>1450</v>
      </c>
    </row>
    <row r="1772" spans="1:6">
      <c r="A1772" s="311"/>
      <c r="B1772" s="311" t="s">
        <v>13181</v>
      </c>
      <c r="C1772" s="311"/>
      <c r="D1772" s="311"/>
      <c r="E1772" s="311" t="s">
        <v>13158</v>
      </c>
      <c r="F1772" s="311">
        <v>1450</v>
      </c>
    </row>
    <row r="1773" spans="1:6">
      <c r="A1773" s="311"/>
      <c r="B1773" s="311" t="s">
        <v>13182</v>
      </c>
      <c r="C1773" s="311"/>
      <c r="D1773" s="311"/>
      <c r="E1773" s="311" t="s">
        <v>13158</v>
      </c>
      <c r="F1773" s="311">
        <v>662</v>
      </c>
    </row>
    <row r="1774" spans="1:6">
      <c r="A1774" s="311"/>
      <c r="B1774" s="311" t="s">
        <v>13183</v>
      </c>
      <c r="C1774" s="311"/>
      <c r="D1774" s="311"/>
      <c r="E1774" s="311" t="s">
        <v>13158</v>
      </c>
      <c r="F1774" s="311">
        <v>662</v>
      </c>
    </row>
    <row r="1775" spans="1:6">
      <c r="A1775" s="311"/>
      <c r="B1775" s="311" t="s">
        <v>13184</v>
      </c>
      <c r="C1775" s="311"/>
      <c r="D1775" s="311"/>
      <c r="E1775" s="311" t="s">
        <v>13158</v>
      </c>
      <c r="F1775" s="311">
        <v>1009</v>
      </c>
    </row>
    <row r="1776" spans="1:6">
      <c r="A1776" s="311"/>
      <c r="B1776" s="311" t="s">
        <v>13185</v>
      </c>
      <c r="C1776" s="311"/>
      <c r="D1776" s="311"/>
      <c r="E1776" s="311" t="s">
        <v>13158</v>
      </c>
      <c r="F1776" s="311">
        <v>1194</v>
      </c>
    </row>
    <row r="1777" spans="1:6">
      <c r="A1777" s="311"/>
      <c r="B1777" s="311" t="s">
        <v>13186</v>
      </c>
      <c r="C1777" s="311"/>
      <c r="D1777" s="311"/>
      <c r="E1777" s="311" t="s">
        <v>13158</v>
      </c>
      <c r="F1777" s="311">
        <v>684</v>
      </c>
    </row>
    <row r="1778" spans="1:6">
      <c r="A1778" s="311"/>
      <c r="B1778" s="311" t="s">
        <v>13187</v>
      </c>
      <c r="C1778" s="311"/>
      <c r="D1778" s="311"/>
      <c r="E1778" s="311" t="s">
        <v>13158</v>
      </c>
      <c r="F1778" s="311">
        <v>769</v>
      </c>
    </row>
    <row r="1779" spans="1:6">
      <c r="A1779" s="311"/>
      <c r="B1779" s="311" t="s">
        <v>13188</v>
      </c>
      <c r="C1779" s="311"/>
      <c r="D1779" s="311"/>
      <c r="E1779" s="311" t="s">
        <v>13158</v>
      </c>
      <c r="F1779" s="311">
        <v>769</v>
      </c>
    </row>
    <row r="1780" spans="1:6">
      <c r="A1780" s="311"/>
      <c r="B1780" s="311" t="s">
        <v>13189</v>
      </c>
      <c r="C1780" s="311"/>
      <c r="D1780" s="311"/>
      <c r="E1780" s="311" t="s">
        <v>13158</v>
      </c>
      <c r="F1780" s="311">
        <v>1327</v>
      </c>
    </row>
    <row r="1781" spans="1:6">
      <c r="A1781" s="311"/>
      <c r="B1781" s="311" t="s">
        <v>13190</v>
      </c>
      <c r="C1781" s="311"/>
      <c r="D1781" s="311"/>
      <c r="E1781" s="311" t="s">
        <v>13158</v>
      </c>
      <c r="F1781" s="311">
        <v>765</v>
      </c>
    </row>
    <row r="1782" spans="1:6">
      <c r="A1782" s="311"/>
      <c r="B1782" s="311" t="s">
        <v>13191</v>
      </c>
      <c r="C1782" s="311"/>
      <c r="D1782" s="311"/>
      <c r="E1782" s="311" t="s">
        <v>13158</v>
      </c>
      <c r="F1782" s="311">
        <v>859</v>
      </c>
    </row>
    <row r="1783" spans="1:6">
      <c r="A1783" s="311"/>
      <c r="B1783" s="311" t="s">
        <v>13192</v>
      </c>
      <c r="C1783" s="311"/>
      <c r="D1783" s="311"/>
      <c r="E1783" s="311" t="s">
        <v>13158</v>
      </c>
      <c r="F1783" s="311">
        <v>859</v>
      </c>
    </row>
    <row r="1784" spans="1:6">
      <c r="A1784" s="311"/>
      <c r="B1784" s="311" t="s">
        <v>13193</v>
      </c>
      <c r="C1784" s="311"/>
      <c r="D1784" s="311"/>
      <c r="E1784" s="311" t="s">
        <v>13158</v>
      </c>
      <c r="F1784" s="311">
        <v>1517</v>
      </c>
    </row>
    <row r="1785" spans="1:6">
      <c r="A1785" s="311"/>
      <c r="B1785" s="311" t="s">
        <v>13194</v>
      </c>
      <c r="C1785" s="311"/>
      <c r="D1785" s="311"/>
      <c r="E1785" s="311" t="s">
        <v>13158</v>
      </c>
      <c r="F1785" s="311">
        <v>984</v>
      </c>
    </row>
    <row r="1786" spans="1:6">
      <c r="A1786" s="311"/>
      <c r="B1786" s="311" t="s">
        <v>13195</v>
      </c>
      <c r="C1786" s="311"/>
      <c r="D1786" s="311"/>
      <c r="E1786" s="311" t="s">
        <v>13158</v>
      </c>
      <c r="F1786" s="311">
        <v>718</v>
      </c>
    </row>
    <row r="1787" spans="1:6">
      <c r="A1787" s="311"/>
      <c r="B1787" s="311" t="s">
        <v>13196</v>
      </c>
      <c r="C1787" s="311"/>
      <c r="D1787" s="311"/>
      <c r="E1787" s="311" t="s">
        <v>13158</v>
      </c>
      <c r="F1787" s="311">
        <v>718</v>
      </c>
    </row>
    <row r="1788" spans="1:6">
      <c r="A1788" s="311"/>
      <c r="B1788" s="311" t="s">
        <v>13197</v>
      </c>
      <c r="C1788" s="311"/>
      <c r="D1788" s="311"/>
      <c r="E1788" s="311" t="s">
        <v>13158</v>
      </c>
      <c r="F1788" s="311">
        <v>718</v>
      </c>
    </row>
    <row r="1789" spans="1:6">
      <c r="A1789" s="311"/>
      <c r="B1789" s="311" t="s">
        <v>13198</v>
      </c>
      <c r="C1789" s="311"/>
      <c r="D1789" s="311"/>
      <c r="E1789" s="311" t="s">
        <v>13158</v>
      </c>
      <c r="F1789" s="311">
        <v>718</v>
      </c>
    </row>
    <row r="1790" spans="1:6">
      <c r="A1790" s="311"/>
      <c r="B1790" s="311" t="s">
        <v>13199</v>
      </c>
      <c r="C1790" s="311"/>
      <c r="D1790" s="311"/>
      <c r="E1790" s="311" t="s">
        <v>13158</v>
      </c>
      <c r="F1790" s="311">
        <v>964</v>
      </c>
    </row>
    <row r="1791" spans="1:6">
      <c r="A1791" s="311"/>
      <c r="B1791" s="311" t="s">
        <v>13200</v>
      </c>
      <c r="C1791" s="311"/>
      <c r="D1791" s="311"/>
      <c r="E1791" s="311" t="s">
        <v>13158</v>
      </c>
      <c r="F1791" s="311">
        <v>1193</v>
      </c>
    </row>
    <row r="1792" spans="1:6">
      <c r="A1792" s="311"/>
      <c r="B1792" s="311" t="s">
        <v>13201</v>
      </c>
      <c r="C1792" s="311"/>
      <c r="D1792" s="311"/>
      <c r="E1792" s="311" t="s">
        <v>13158</v>
      </c>
      <c r="F1792" s="311">
        <v>1193</v>
      </c>
    </row>
    <row r="1793" spans="1:6">
      <c r="A1793" s="311"/>
      <c r="B1793" s="311" t="s">
        <v>13202</v>
      </c>
      <c r="C1793" s="311"/>
      <c r="D1793" s="311"/>
      <c r="E1793" s="311" t="s">
        <v>13158</v>
      </c>
      <c r="F1793" s="311">
        <v>1193</v>
      </c>
    </row>
    <row r="1794" spans="1:6">
      <c r="A1794" s="311"/>
      <c r="B1794" s="311" t="s">
        <v>13203</v>
      </c>
      <c r="C1794" s="311"/>
      <c r="D1794" s="311"/>
      <c r="E1794" s="311" t="s">
        <v>13158</v>
      </c>
      <c r="F1794" s="311">
        <v>1122</v>
      </c>
    </row>
    <row r="1795" spans="1:6">
      <c r="A1795" s="311"/>
      <c r="B1795" s="311" t="s">
        <v>13204</v>
      </c>
      <c r="C1795" s="311"/>
      <c r="D1795" s="311"/>
      <c r="E1795" s="311" t="s">
        <v>13158</v>
      </c>
      <c r="F1795" s="311">
        <v>1122</v>
      </c>
    </row>
    <row r="1796" spans="1:6">
      <c r="A1796" s="311"/>
      <c r="B1796" s="311" t="s">
        <v>13205</v>
      </c>
      <c r="C1796" s="311"/>
      <c r="D1796" s="311"/>
      <c r="E1796" s="311" t="s">
        <v>13158</v>
      </c>
      <c r="F1796" s="311">
        <v>1520</v>
      </c>
    </row>
    <row r="1797" spans="1:6">
      <c r="A1797" s="311"/>
      <c r="B1797" s="311" t="s">
        <v>13206</v>
      </c>
      <c r="C1797" s="311"/>
      <c r="D1797" s="311"/>
      <c r="E1797" s="311" t="s">
        <v>13158</v>
      </c>
      <c r="F1797" s="311">
        <v>1520</v>
      </c>
    </row>
    <row r="1798" spans="1:6">
      <c r="A1798" s="311"/>
      <c r="B1798" s="311" t="s">
        <v>13207</v>
      </c>
      <c r="C1798" s="311"/>
      <c r="D1798" s="311"/>
      <c r="E1798" s="311" t="s">
        <v>13158</v>
      </c>
      <c r="F1798" s="311">
        <v>1382</v>
      </c>
    </row>
    <row r="1799" spans="1:6">
      <c r="A1799" s="311"/>
      <c r="B1799" s="311" t="s">
        <v>13208</v>
      </c>
      <c r="C1799" s="311"/>
      <c r="D1799" s="311"/>
      <c r="E1799" s="311" t="s">
        <v>13158</v>
      </c>
      <c r="F1799" s="311">
        <v>1439</v>
      </c>
    </row>
    <row r="1800" spans="1:6">
      <c r="A1800" s="311"/>
      <c r="B1800" s="311" t="s">
        <v>13209</v>
      </c>
      <c r="C1800" s="311"/>
      <c r="D1800" s="311"/>
      <c r="E1800" s="311" t="s">
        <v>13158</v>
      </c>
      <c r="F1800" s="311">
        <v>1439</v>
      </c>
    </row>
    <row r="1801" spans="1:6">
      <c r="A1801" s="311"/>
      <c r="B1801" s="311" t="s">
        <v>13210</v>
      </c>
      <c r="C1801" s="311"/>
      <c r="D1801" s="311"/>
      <c r="E1801" s="311" t="s">
        <v>13158</v>
      </c>
      <c r="F1801" s="311">
        <v>29</v>
      </c>
    </row>
    <row r="1802" spans="1:6">
      <c r="A1802" s="311"/>
      <c r="B1802" s="311" t="s">
        <v>13211</v>
      </c>
      <c r="C1802" s="311"/>
      <c r="D1802" s="311"/>
      <c r="E1802" s="311" t="s">
        <v>13158</v>
      </c>
      <c r="F1802" s="311">
        <v>29</v>
      </c>
    </row>
    <row r="1803" spans="1:6">
      <c r="A1803" s="311"/>
      <c r="B1803" s="311" t="s">
        <v>13212</v>
      </c>
      <c r="C1803" s="311"/>
      <c r="D1803" s="311"/>
      <c r="E1803" s="311" t="s">
        <v>13158</v>
      </c>
      <c r="F1803" s="311">
        <v>29</v>
      </c>
    </row>
    <row r="1804" spans="1:6">
      <c r="A1804" s="311"/>
      <c r="B1804" s="311" t="s">
        <v>13213</v>
      </c>
      <c r="C1804" s="311"/>
      <c r="D1804" s="311"/>
      <c r="E1804" s="311" t="s">
        <v>13158</v>
      </c>
      <c r="F1804" s="311">
        <v>29</v>
      </c>
    </row>
    <row r="1805" spans="1:6">
      <c r="A1805" s="311"/>
      <c r="B1805" s="311" t="s">
        <v>13214</v>
      </c>
      <c r="C1805" s="311"/>
      <c r="D1805" s="311"/>
      <c r="E1805" s="311" t="s">
        <v>11408</v>
      </c>
      <c r="F1805" s="311">
        <v>1036</v>
      </c>
    </row>
    <row r="1806" spans="1:6">
      <c r="A1806" s="311"/>
      <c r="B1806" s="311" t="s">
        <v>13215</v>
      </c>
      <c r="C1806" s="311"/>
      <c r="D1806" s="311"/>
      <c r="E1806" s="311" t="s">
        <v>11408</v>
      </c>
      <c r="F1806" s="311">
        <v>1036</v>
      </c>
    </row>
    <row r="1807" spans="1:6">
      <c r="A1807" s="311"/>
      <c r="B1807" s="311" t="s">
        <v>13216</v>
      </c>
      <c r="C1807" s="311"/>
      <c r="D1807" s="311"/>
      <c r="E1807" s="311" t="s">
        <v>11408</v>
      </c>
      <c r="F1807" s="311">
        <v>928</v>
      </c>
    </row>
    <row r="1808" spans="1:6">
      <c r="A1808" s="311"/>
      <c r="B1808" s="311" t="s">
        <v>13217</v>
      </c>
      <c r="C1808" s="311"/>
      <c r="D1808" s="311"/>
      <c r="E1808" s="311" t="s">
        <v>11408</v>
      </c>
      <c r="F1808" s="311">
        <v>928</v>
      </c>
    </row>
    <row r="1809" spans="1:6">
      <c r="A1809" s="311"/>
      <c r="B1809" s="311" t="s">
        <v>13218</v>
      </c>
      <c r="C1809" s="311"/>
      <c r="D1809" s="311"/>
      <c r="E1809" s="311" t="s">
        <v>11408</v>
      </c>
      <c r="F1809" s="311">
        <v>928</v>
      </c>
    </row>
    <row r="1810" spans="1:6">
      <c r="A1810" s="311"/>
      <c r="B1810" s="311" t="s">
        <v>13219</v>
      </c>
      <c r="C1810" s="311"/>
      <c r="D1810" s="311"/>
      <c r="E1810" s="311" t="s">
        <v>11408</v>
      </c>
      <c r="F1810" s="311">
        <v>928</v>
      </c>
    </row>
    <row r="1811" spans="1:6">
      <c r="A1811" s="311"/>
      <c r="B1811" s="311" t="s">
        <v>13220</v>
      </c>
      <c r="C1811" s="311"/>
      <c r="D1811" s="311"/>
      <c r="E1811" s="311" t="s">
        <v>11408</v>
      </c>
      <c r="F1811" s="311">
        <v>591</v>
      </c>
    </row>
    <row r="1812" spans="1:6">
      <c r="A1812" s="311"/>
      <c r="B1812" s="311" t="s">
        <v>13221</v>
      </c>
      <c r="C1812" s="311"/>
      <c r="D1812" s="311"/>
      <c r="E1812" s="311" t="s">
        <v>11408</v>
      </c>
      <c r="F1812" s="311">
        <v>591</v>
      </c>
    </row>
    <row r="1813" spans="1:6">
      <c r="A1813" s="311"/>
      <c r="B1813" s="311" t="s">
        <v>13222</v>
      </c>
      <c r="C1813" s="311"/>
      <c r="D1813" s="311"/>
      <c r="E1813" s="311" t="s">
        <v>11408</v>
      </c>
      <c r="F1813" s="311">
        <v>626</v>
      </c>
    </row>
    <row r="1814" spans="1:6">
      <c r="A1814" s="311"/>
      <c r="B1814" s="311" t="s">
        <v>13223</v>
      </c>
      <c r="C1814" s="311"/>
      <c r="D1814" s="311"/>
      <c r="E1814" s="311" t="s">
        <v>11408</v>
      </c>
      <c r="F1814" s="311">
        <v>626</v>
      </c>
    </row>
    <row r="1815" spans="1:6">
      <c r="A1815" s="311"/>
      <c r="B1815" s="311" t="s">
        <v>13224</v>
      </c>
      <c r="C1815" s="311"/>
      <c r="D1815" s="311"/>
      <c r="E1815" s="311" t="s">
        <v>11408</v>
      </c>
      <c r="F1815" s="311">
        <v>626</v>
      </c>
    </row>
    <row r="1816" spans="1:6">
      <c r="A1816" s="311"/>
      <c r="B1816" s="311" t="s">
        <v>13225</v>
      </c>
      <c r="C1816" s="311"/>
      <c r="D1816" s="311"/>
      <c r="E1816" s="311" t="s">
        <v>11408</v>
      </c>
      <c r="F1816" s="311">
        <v>626</v>
      </c>
    </row>
    <row r="1817" spans="1:6">
      <c r="A1817" s="311"/>
      <c r="B1817" s="311" t="s">
        <v>13226</v>
      </c>
      <c r="C1817" s="311"/>
      <c r="D1817" s="311"/>
      <c r="E1817" s="311" t="s">
        <v>11408</v>
      </c>
      <c r="F1817" s="311">
        <v>704</v>
      </c>
    </row>
    <row r="1818" spans="1:6">
      <c r="A1818" s="311"/>
      <c r="B1818" s="311" t="s">
        <v>13227</v>
      </c>
      <c r="C1818" s="311"/>
      <c r="D1818" s="311"/>
      <c r="E1818" s="311" t="s">
        <v>11408</v>
      </c>
      <c r="F1818" s="311">
        <v>704</v>
      </c>
    </row>
    <row r="1819" spans="1:6">
      <c r="A1819" s="311"/>
      <c r="B1819" s="311" t="s">
        <v>13228</v>
      </c>
      <c r="C1819" s="311"/>
      <c r="D1819" s="311"/>
      <c r="E1819" s="311" t="s">
        <v>11408</v>
      </c>
      <c r="F1819" s="311">
        <v>704</v>
      </c>
    </row>
    <row r="1820" spans="1:6">
      <c r="A1820" s="311"/>
      <c r="B1820" s="311" t="s">
        <v>13229</v>
      </c>
      <c r="C1820" s="311"/>
      <c r="D1820" s="311"/>
      <c r="E1820" s="311" t="s">
        <v>11408</v>
      </c>
      <c r="F1820" s="311">
        <v>704</v>
      </c>
    </row>
    <row r="1821" spans="1:6">
      <c r="A1821" s="311"/>
      <c r="B1821" s="311" t="s">
        <v>13230</v>
      </c>
      <c r="C1821" s="311"/>
      <c r="D1821" s="311"/>
      <c r="E1821" s="311" t="s">
        <v>11408</v>
      </c>
      <c r="F1821" s="311">
        <v>704</v>
      </c>
    </row>
    <row r="1822" spans="1:6">
      <c r="A1822" s="311"/>
      <c r="B1822" s="311" t="s">
        <v>13231</v>
      </c>
      <c r="C1822" s="311"/>
      <c r="D1822" s="311"/>
      <c r="E1822" s="311" t="s">
        <v>11408</v>
      </c>
      <c r="F1822" s="311">
        <v>704</v>
      </c>
    </row>
    <row r="1823" spans="1:6">
      <c r="A1823" s="311"/>
      <c r="B1823" s="311" t="s">
        <v>13232</v>
      </c>
      <c r="C1823" s="311"/>
      <c r="D1823" s="311"/>
      <c r="E1823" s="311" t="s">
        <v>11408</v>
      </c>
      <c r="F1823" s="311">
        <v>1409</v>
      </c>
    </row>
    <row r="1824" spans="1:6">
      <c r="A1824" s="311"/>
      <c r="B1824" s="311" t="s">
        <v>13233</v>
      </c>
      <c r="C1824" s="311"/>
      <c r="D1824" s="311"/>
      <c r="E1824" s="311" t="s">
        <v>11408</v>
      </c>
      <c r="F1824" s="311">
        <v>1409</v>
      </c>
    </row>
    <row r="1825" spans="1:6">
      <c r="A1825" s="311"/>
      <c r="B1825" s="311" t="s">
        <v>13234</v>
      </c>
      <c r="C1825" s="311"/>
      <c r="D1825" s="311"/>
      <c r="E1825" s="311" t="s">
        <v>11408</v>
      </c>
      <c r="F1825" s="311">
        <v>1409</v>
      </c>
    </row>
    <row r="1826" spans="1:6">
      <c r="A1826" s="311"/>
      <c r="B1826" s="311" t="s">
        <v>13235</v>
      </c>
      <c r="C1826" s="311"/>
      <c r="D1826" s="311"/>
      <c r="E1826" s="311" t="s">
        <v>11460</v>
      </c>
      <c r="F1826" s="311">
        <v>89</v>
      </c>
    </row>
    <row r="1827" spans="1:6">
      <c r="A1827" s="311"/>
      <c r="B1827" s="311" t="s">
        <v>13236</v>
      </c>
      <c r="C1827" s="311"/>
      <c r="D1827" s="311"/>
      <c r="E1827" s="311" t="s">
        <v>11460</v>
      </c>
      <c r="F1827" s="311">
        <v>178</v>
      </c>
    </row>
    <row r="1828" spans="1:6">
      <c r="A1828" s="311"/>
      <c r="B1828" s="311" t="s">
        <v>13237</v>
      </c>
      <c r="C1828" s="311"/>
      <c r="D1828" s="311"/>
      <c r="E1828" s="311" t="s">
        <v>11460</v>
      </c>
      <c r="F1828" s="311">
        <v>447</v>
      </c>
    </row>
    <row r="1829" spans="1:6">
      <c r="A1829" s="311"/>
      <c r="B1829" s="311" t="s">
        <v>13238</v>
      </c>
      <c r="C1829" s="311"/>
      <c r="D1829" s="311"/>
      <c r="E1829" s="311" t="s">
        <v>11460</v>
      </c>
      <c r="F1829" s="311">
        <v>125</v>
      </c>
    </row>
    <row r="1830" spans="1:6">
      <c r="A1830" s="311"/>
      <c r="B1830" s="311" t="s">
        <v>13239</v>
      </c>
      <c r="C1830" s="311"/>
      <c r="D1830" s="311"/>
      <c r="E1830" s="311" t="s">
        <v>11460</v>
      </c>
      <c r="F1830" s="311">
        <v>238</v>
      </c>
    </row>
    <row r="1831" spans="1:6">
      <c r="A1831" s="311"/>
      <c r="B1831" s="311" t="s">
        <v>13240</v>
      </c>
      <c r="C1831" s="311"/>
      <c r="D1831" s="311"/>
      <c r="E1831" s="311" t="s">
        <v>11460</v>
      </c>
      <c r="F1831" s="311">
        <v>597</v>
      </c>
    </row>
    <row r="1832" spans="1:6">
      <c r="A1832" s="311"/>
      <c r="B1832" s="311" t="s">
        <v>13241</v>
      </c>
      <c r="C1832" s="311"/>
      <c r="D1832" s="311"/>
      <c r="E1832" s="311" t="s">
        <v>11460</v>
      </c>
      <c r="F1832" s="311">
        <v>197</v>
      </c>
    </row>
    <row r="1833" spans="1:6">
      <c r="A1833" s="311"/>
      <c r="B1833" s="311" t="s">
        <v>13242</v>
      </c>
      <c r="C1833" s="311"/>
      <c r="D1833" s="311"/>
      <c r="E1833" s="311" t="s">
        <v>11460</v>
      </c>
      <c r="F1833" s="311">
        <v>1094</v>
      </c>
    </row>
    <row r="1834" spans="1:6">
      <c r="A1834" s="311"/>
      <c r="B1834" s="311" t="s">
        <v>13243</v>
      </c>
      <c r="C1834" s="311"/>
      <c r="D1834" s="311"/>
      <c r="E1834" s="311" t="s">
        <v>173</v>
      </c>
      <c r="F1834" s="311">
        <v>1999</v>
      </c>
    </row>
    <row r="1835" spans="1:6">
      <c r="A1835" s="311"/>
      <c r="B1835" s="311" t="s">
        <v>13244</v>
      </c>
      <c r="C1835" s="311"/>
      <c r="D1835" s="311"/>
      <c r="E1835" s="311" t="s">
        <v>11460</v>
      </c>
      <c r="F1835" s="311">
        <v>3932</v>
      </c>
    </row>
    <row r="1836" spans="1:6">
      <c r="A1836" s="311"/>
      <c r="B1836" s="311" t="s">
        <v>13245</v>
      </c>
      <c r="C1836" s="311"/>
      <c r="D1836" s="311"/>
      <c r="E1836" s="311" t="s">
        <v>11460</v>
      </c>
      <c r="F1836" s="311">
        <v>798</v>
      </c>
    </row>
    <row r="1837" spans="1:6">
      <c r="A1837" s="311"/>
      <c r="B1837" s="311" t="s">
        <v>13246</v>
      </c>
      <c r="C1837" s="311"/>
      <c r="D1837" s="311"/>
      <c r="E1837" s="311" t="s">
        <v>11408</v>
      </c>
      <c r="F1837" s="311">
        <v>939</v>
      </c>
    </row>
    <row r="1838" spans="1:6">
      <c r="A1838" s="311"/>
      <c r="B1838" s="311" t="s">
        <v>13247</v>
      </c>
      <c r="C1838" s="311"/>
      <c r="D1838" s="311"/>
      <c r="E1838" s="311" t="s">
        <v>11408</v>
      </c>
      <c r="F1838" s="311">
        <v>912</v>
      </c>
    </row>
    <row r="1839" spans="1:6">
      <c r="A1839" s="311"/>
      <c r="B1839" s="311" t="s">
        <v>13248</v>
      </c>
      <c r="C1839" s="311"/>
      <c r="D1839" s="311"/>
      <c r="E1839" s="311" t="s">
        <v>173</v>
      </c>
      <c r="F1839" s="311">
        <v>92</v>
      </c>
    </row>
    <row r="1840" spans="1:6">
      <c r="A1840" s="311"/>
      <c r="B1840" s="311" t="s">
        <v>13249</v>
      </c>
      <c r="C1840" s="311"/>
      <c r="D1840" s="311"/>
      <c r="E1840" s="311" t="s">
        <v>173</v>
      </c>
      <c r="F1840" s="311">
        <v>92</v>
      </c>
    </row>
    <row r="1841" spans="1:6">
      <c r="A1841" s="311"/>
      <c r="B1841" s="311" t="s">
        <v>13250</v>
      </c>
      <c r="C1841" s="311"/>
      <c r="D1841" s="311"/>
      <c r="E1841" s="311" t="s">
        <v>173</v>
      </c>
      <c r="F1841" s="311">
        <v>92</v>
      </c>
    </row>
    <row r="1842" spans="1:6">
      <c r="A1842" s="311"/>
      <c r="B1842" s="311" t="s">
        <v>13251</v>
      </c>
      <c r="C1842" s="311"/>
      <c r="D1842" s="311"/>
      <c r="E1842" s="311" t="s">
        <v>173</v>
      </c>
      <c r="F1842" s="311">
        <v>92</v>
      </c>
    </row>
    <row r="1843" spans="1:6">
      <c r="A1843" s="311"/>
      <c r="B1843" s="311" t="s">
        <v>13252</v>
      </c>
      <c r="C1843" s="311"/>
      <c r="D1843" s="311"/>
      <c r="E1843" s="311" t="s">
        <v>173</v>
      </c>
      <c r="F1843" s="311">
        <v>92</v>
      </c>
    </row>
    <row r="1844" spans="1:6">
      <c r="A1844" s="311"/>
      <c r="B1844" s="311" t="s">
        <v>13253</v>
      </c>
      <c r="C1844" s="311"/>
      <c r="D1844" s="311"/>
      <c r="E1844" s="311" t="s">
        <v>11408</v>
      </c>
      <c r="F1844" s="311">
        <v>11.4</v>
      </c>
    </row>
    <row r="1845" spans="1:6">
      <c r="A1845" s="311"/>
      <c r="B1845" s="311" t="s">
        <v>13254</v>
      </c>
      <c r="C1845" s="311"/>
      <c r="D1845" s="311"/>
      <c r="E1845" s="311" t="s">
        <v>11408</v>
      </c>
      <c r="F1845" s="311">
        <v>11.4</v>
      </c>
    </row>
    <row r="1846" spans="1:6">
      <c r="A1846" s="311"/>
      <c r="B1846" s="311" t="s">
        <v>13255</v>
      </c>
      <c r="C1846" s="311"/>
      <c r="D1846" s="311"/>
      <c r="E1846" s="311" t="s">
        <v>11408</v>
      </c>
      <c r="F1846" s="311">
        <v>11.4</v>
      </c>
    </row>
    <row r="1847" spans="1:6">
      <c r="A1847" s="311"/>
      <c r="B1847" s="311" t="s">
        <v>13256</v>
      </c>
      <c r="C1847" s="311"/>
      <c r="D1847" s="311"/>
      <c r="E1847" s="311" t="s">
        <v>11408</v>
      </c>
      <c r="F1847" s="311">
        <v>11.4</v>
      </c>
    </row>
    <row r="1848" spans="1:6">
      <c r="A1848" s="311"/>
      <c r="B1848" s="311" t="s">
        <v>13257</v>
      </c>
      <c r="C1848" s="311"/>
      <c r="D1848" s="311"/>
      <c r="E1848" s="311" t="s">
        <v>11408</v>
      </c>
      <c r="F1848" s="311">
        <v>11.4</v>
      </c>
    </row>
    <row r="1849" spans="1:6">
      <c r="A1849" s="311"/>
      <c r="B1849" s="311" t="s">
        <v>13258</v>
      </c>
      <c r="C1849" s="311"/>
      <c r="D1849" s="311"/>
      <c r="E1849" s="311" t="s">
        <v>11408</v>
      </c>
      <c r="F1849" s="311">
        <v>11.4</v>
      </c>
    </row>
    <row r="1850" spans="1:6">
      <c r="A1850" s="311"/>
      <c r="B1850" s="311" t="s">
        <v>13259</v>
      </c>
      <c r="C1850" s="311"/>
      <c r="D1850" s="311"/>
      <c r="E1850" s="311" t="s">
        <v>11408</v>
      </c>
      <c r="F1850" s="311">
        <v>10.4</v>
      </c>
    </row>
    <row r="1851" spans="1:6">
      <c r="A1851" s="311"/>
      <c r="B1851" s="311" t="s">
        <v>13260</v>
      </c>
      <c r="C1851" s="311"/>
      <c r="D1851" s="311"/>
      <c r="E1851" s="311" t="s">
        <v>11408</v>
      </c>
      <c r="F1851" s="311">
        <v>11.4</v>
      </c>
    </row>
    <row r="1852" spans="1:6">
      <c r="A1852" s="311"/>
      <c r="B1852" s="311" t="s">
        <v>13261</v>
      </c>
      <c r="C1852" s="311"/>
      <c r="D1852" s="311"/>
      <c r="E1852" s="311" t="s">
        <v>11408</v>
      </c>
      <c r="F1852" s="311">
        <v>11.4</v>
      </c>
    </row>
    <row r="1853" spans="1:6">
      <c r="A1853" s="311"/>
      <c r="B1853" s="311" t="s">
        <v>13262</v>
      </c>
      <c r="C1853" s="311"/>
      <c r="D1853" s="311"/>
      <c r="E1853" s="311" t="s">
        <v>11408</v>
      </c>
      <c r="F1853" s="311">
        <v>11.4</v>
      </c>
    </row>
    <row r="1854" spans="1:6">
      <c r="A1854" s="311"/>
      <c r="B1854" s="311" t="s">
        <v>13263</v>
      </c>
      <c r="C1854" s="311"/>
      <c r="D1854" s="311"/>
      <c r="E1854" s="311" t="s">
        <v>11408</v>
      </c>
      <c r="F1854" s="311">
        <v>10.4</v>
      </c>
    </row>
    <row r="1855" spans="1:6">
      <c r="A1855" s="311"/>
      <c r="B1855" s="311" t="s">
        <v>13264</v>
      </c>
      <c r="C1855" s="311"/>
      <c r="D1855" s="311"/>
      <c r="E1855" s="311" t="s">
        <v>11408</v>
      </c>
      <c r="F1855" s="311">
        <v>11.4</v>
      </c>
    </row>
    <row r="1856" spans="1:6">
      <c r="A1856" s="311"/>
      <c r="B1856" s="311" t="s">
        <v>13265</v>
      </c>
      <c r="C1856" s="311"/>
      <c r="D1856" s="311"/>
      <c r="E1856" s="311" t="s">
        <v>173</v>
      </c>
      <c r="F1856" s="311">
        <v>70</v>
      </c>
    </row>
    <row r="1857" spans="1:6">
      <c r="A1857" s="311"/>
      <c r="B1857" s="311" t="s">
        <v>13266</v>
      </c>
      <c r="C1857" s="311"/>
      <c r="D1857" s="311"/>
      <c r="E1857" s="311" t="s">
        <v>173</v>
      </c>
      <c r="F1857" s="311">
        <v>70</v>
      </c>
    </row>
    <row r="1858" spans="1:6">
      <c r="A1858" s="311"/>
      <c r="B1858" s="311" t="s">
        <v>13267</v>
      </c>
      <c r="C1858" s="311"/>
      <c r="D1858" s="311"/>
      <c r="E1858" s="311" t="s">
        <v>173</v>
      </c>
      <c r="F1858" s="311">
        <v>70</v>
      </c>
    </row>
    <row r="1859" spans="1:6">
      <c r="A1859" s="311"/>
      <c r="B1859" s="311" t="s">
        <v>13268</v>
      </c>
      <c r="C1859" s="311"/>
      <c r="D1859" s="311"/>
      <c r="E1859" s="311" t="s">
        <v>173</v>
      </c>
      <c r="F1859" s="311">
        <v>70</v>
      </c>
    </row>
    <row r="1860" spans="1:6">
      <c r="A1860" s="311"/>
      <c r="B1860" s="311" t="s">
        <v>13269</v>
      </c>
      <c r="C1860" s="311"/>
      <c r="D1860" s="311"/>
      <c r="E1860" s="311" t="s">
        <v>173</v>
      </c>
      <c r="F1860" s="311">
        <v>70</v>
      </c>
    </row>
    <row r="1861" spans="1:6">
      <c r="A1861" s="311"/>
      <c r="B1861" s="311" t="s">
        <v>13270</v>
      </c>
      <c r="C1861" s="311"/>
      <c r="D1861" s="311"/>
      <c r="E1861" s="311" t="s">
        <v>173</v>
      </c>
      <c r="F1861" s="311">
        <v>70</v>
      </c>
    </row>
    <row r="1862" spans="1:6">
      <c r="A1862" s="311"/>
      <c r="B1862" s="311" t="s">
        <v>13271</v>
      </c>
      <c r="C1862" s="311"/>
      <c r="D1862" s="311"/>
      <c r="E1862" s="311" t="s">
        <v>173</v>
      </c>
      <c r="F1862" s="311">
        <v>75</v>
      </c>
    </row>
    <row r="1863" spans="1:6">
      <c r="A1863" s="311"/>
      <c r="B1863" s="311" t="s">
        <v>13272</v>
      </c>
      <c r="C1863" s="311"/>
      <c r="D1863" s="311"/>
      <c r="E1863" s="311" t="s">
        <v>173</v>
      </c>
      <c r="F1863" s="311">
        <v>70</v>
      </c>
    </row>
    <row r="1864" spans="1:6">
      <c r="A1864" s="311"/>
      <c r="B1864" s="311" t="s">
        <v>13273</v>
      </c>
      <c r="C1864" s="311"/>
      <c r="D1864" s="311"/>
      <c r="E1864" s="311" t="s">
        <v>173</v>
      </c>
      <c r="F1864" s="311">
        <v>70</v>
      </c>
    </row>
    <row r="1865" spans="1:6">
      <c r="A1865" s="311"/>
      <c r="B1865" s="311" t="s">
        <v>13274</v>
      </c>
      <c r="C1865" s="311"/>
      <c r="D1865" s="311"/>
      <c r="E1865" s="311" t="s">
        <v>173</v>
      </c>
      <c r="F1865" s="311">
        <v>70</v>
      </c>
    </row>
    <row r="1866" spans="1:6">
      <c r="A1866" s="311"/>
      <c r="B1866" s="311" t="s">
        <v>13275</v>
      </c>
      <c r="C1866" s="311"/>
      <c r="D1866" s="311"/>
      <c r="E1866" s="311" t="s">
        <v>173</v>
      </c>
      <c r="F1866" s="311">
        <v>75</v>
      </c>
    </row>
    <row r="1867" spans="1:6">
      <c r="A1867" s="311"/>
      <c r="B1867" s="311" t="s">
        <v>13276</v>
      </c>
      <c r="C1867" s="311"/>
      <c r="D1867" s="311"/>
      <c r="E1867" s="311" t="s">
        <v>173</v>
      </c>
      <c r="F1867" s="311">
        <v>70</v>
      </c>
    </row>
    <row r="1868" spans="1:6">
      <c r="A1868" s="311"/>
      <c r="B1868" s="311" t="s">
        <v>13277</v>
      </c>
      <c r="C1868" s="311"/>
      <c r="D1868" s="311"/>
      <c r="E1868" s="311" t="s">
        <v>173</v>
      </c>
      <c r="F1868" s="311">
        <v>11.4</v>
      </c>
    </row>
    <row r="1869" spans="1:6">
      <c r="A1869" s="311"/>
      <c r="B1869" s="311" t="s">
        <v>13278</v>
      </c>
      <c r="C1869" s="311"/>
      <c r="D1869" s="311"/>
      <c r="E1869" s="311" t="s">
        <v>173</v>
      </c>
      <c r="F1869" s="311">
        <v>11.4</v>
      </c>
    </row>
    <row r="1870" spans="1:6">
      <c r="A1870" s="311"/>
      <c r="B1870" s="311" t="s">
        <v>13279</v>
      </c>
      <c r="C1870" s="311"/>
      <c r="D1870" s="311"/>
      <c r="E1870" s="311" t="s">
        <v>173</v>
      </c>
      <c r="F1870" s="311">
        <v>11.4</v>
      </c>
    </row>
    <row r="1871" spans="1:6">
      <c r="A1871" s="311"/>
      <c r="B1871" s="311" t="s">
        <v>13280</v>
      </c>
      <c r="C1871" s="311"/>
      <c r="D1871" s="311"/>
      <c r="E1871" s="311" t="s">
        <v>173</v>
      </c>
      <c r="F1871" s="311">
        <v>11.4</v>
      </c>
    </row>
    <row r="1872" spans="1:6">
      <c r="A1872" s="311"/>
      <c r="B1872" s="311" t="s">
        <v>13281</v>
      </c>
      <c r="C1872" s="311"/>
      <c r="D1872" s="311"/>
      <c r="E1872" s="311" t="s">
        <v>173</v>
      </c>
      <c r="F1872" s="311">
        <v>11.4</v>
      </c>
    </row>
    <row r="1873" spans="1:6">
      <c r="A1873" s="311"/>
      <c r="B1873" s="311" t="s">
        <v>13282</v>
      </c>
      <c r="C1873" s="311"/>
      <c r="D1873" s="311"/>
      <c r="E1873" s="311" t="s">
        <v>173</v>
      </c>
      <c r="F1873" s="311">
        <v>11.4</v>
      </c>
    </row>
    <row r="1874" spans="1:6">
      <c r="A1874" s="311"/>
      <c r="B1874" s="311" t="s">
        <v>13283</v>
      </c>
      <c r="C1874" s="311"/>
      <c r="D1874" s="311"/>
      <c r="E1874" s="311" t="s">
        <v>173</v>
      </c>
      <c r="F1874" s="311">
        <v>10.4</v>
      </c>
    </row>
    <row r="1875" spans="1:6">
      <c r="A1875" s="311"/>
      <c r="B1875" s="311" t="s">
        <v>13284</v>
      </c>
      <c r="C1875" s="311"/>
      <c r="D1875" s="311"/>
      <c r="E1875" s="311" t="s">
        <v>173</v>
      </c>
      <c r="F1875" s="311">
        <v>11.4</v>
      </c>
    </row>
    <row r="1876" spans="1:6">
      <c r="A1876" s="311"/>
      <c r="B1876" s="311" t="s">
        <v>13285</v>
      </c>
      <c r="C1876" s="311"/>
      <c r="D1876" s="311"/>
      <c r="E1876" s="311" t="s">
        <v>173</v>
      </c>
      <c r="F1876" s="311">
        <v>11.4</v>
      </c>
    </row>
    <row r="1877" spans="1:6">
      <c r="A1877" s="311"/>
      <c r="B1877" s="311" t="s">
        <v>13286</v>
      </c>
      <c r="C1877" s="311"/>
      <c r="D1877" s="311"/>
      <c r="E1877" s="311" t="s">
        <v>173</v>
      </c>
      <c r="F1877" s="311">
        <v>11.4</v>
      </c>
    </row>
    <row r="1878" spans="1:6">
      <c r="A1878" s="311"/>
      <c r="B1878" s="311" t="s">
        <v>13287</v>
      </c>
      <c r="C1878" s="311"/>
      <c r="D1878" s="311"/>
      <c r="E1878" s="311" t="s">
        <v>173</v>
      </c>
      <c r="F1878" s="311">
        <v>10.4</v>
      </c>
    </row>
    <row r="1879" spans="1:6">
      <c r="A1879" s="311"/>
      <c r="B1879" s="311" t="s">
        <v>13288</v>
      </c>
      <c r="C1879" s="311"/>
      <c r="D1879" s="311"/>
      <c r="E1879" s="311" t="s">
        <v>173</v>
      </c>
      <c r="F1879" s="311">
        <v>11.4</v>
      </c>
    </row>
    <row r="1880" spans="1:6">
      <c r="A1880" s="311"/>
      <c r="B1880" s="311" t="s">
        <v>13289</v>
      </c>
      <c r="C1880" s="311"/>
      <c r="D1880" s="311"/>
      <c r="E1880" s="311" t="s">
        <v>173</v>
      </c>
      <c r="F1880" s="311">
        <v>11.4</v>
      </c>
    </row>
    <row r="1881" spans="1:6">
      <c r="A1881" s="311"/>
      <c r="B1881" s="311" t="s">
        <v>13290</v>
      </c>
      <c r="C1881" s="311"/>
      <c r="D1881" s="311"/>
      <c r="E1881" s="311" t="s">
        <v>173</v>
      </c>
      <c r="F1881" s="311">
        <v>11.4</v>
      </c>
    </row>
    <row r="1882" spans="1:6">
      <c r="A1882" s="311"/>
      <c r="B1882" s="311" t="s">
        <v>13291</v>
      </c>
      <c r="C1882" s="311"/>
      <c r="D1882" s="311"/>
      <c r="E1882" s="311" t="s">
        <v>173</v>
      </c>
      <c r="F1882" s="311">
        <v>11.4</v>
      </c>
    </row>
    <row r="1883" spans="1:6">
      <c r="A1883" s="311"/>
      <c r="B1883" s="311" t="s">
        <v>13292</v>
      </c>
      <c r="C1883" s="311"/>
      <c r="D1883" s="311"/>
      <c r="E1883" s="311" t="s">
        <v>173</v>
      </c>
      <c r="F1883" s="311">
        <v>11.4</v>
      </c>
    </row>
    <row r="1884" spans="1:6">
      <c r="A1884" s="311"/>
      <c r="B1884" s="311" t="s">
        <v>13293</v>
      </c>
      <c r="C1884" s="311"/>
      <c r="D1884" s="311"/>
      <c r="E1884" s="311" t="s">
        <v>173</v>
      </c>
      <c r="F1884" s="311">
        <v>11.4</v>
      </c>
    </row>
    <row r="1885" spans="1:6">
      <c r="A1885" s="311"/>
      <c r="B1885" s="311" t="s">
        <v>13294</v>
      </c>
      <c r="C1885" s="311"/>
      <c r="D1885" s="311"/>
      <c r="E1885" s="311" t="s">
        <v>173</v>
      </c>
      <c r="F1885" s="311">
        <v>11.4</v>
      </c>
    </row>
    <row r="1886" spans="1:6">
      <c r="A1886" s="311"/>
      <c r="B1886" s="311" t="s">
        <v>13295</v>
      </c>
      <c r="C1886" s="311"/>
      <c r="D1886" s="311"/>
      <c r="E1886" s="311" t="s">
        <v>173</v>
      </c>
      <c r="F1886" s="311">
        <v>10.4</v>
      </c>
    </row>
    <row r="1887" spans="1:6">
      <c r="A1887" s="311"/>
      <c r="B1887" s="311" t="s">
        <v>13296</v>
      </c>
      <c r="C1887" s="311"/>
      <c r="D1887" s="311"/>
      <c r="E1887" s="311" t="s">
        <v>173</v>
      </c>
      <c r="F1887" s="311">
        <v>11.4</v>
      </c>
    </row>
    <row r="1888" spans="1:6">
      <c r="A1888" s="311"/>
      <c r="B1888" s="311" t="s">
        <v>13297</v>
      </c>
      <c r="C1888" s="311"/>
      <c r="D1888" s="311"/>
      <c r="E1888" s="311" t="s">
        <v>173</v>
      </c>
      <c r="F1888" s="311">
        <v>11.4</v>
      </c>
    </row>
    <row r="1889" spans="1:6">
      <c r="A1889" s="311"/>
      <c r="B1889" s="311" t="s">
        <v>13298</v>
      </c>
      <c r="C1889" s="311"/>
      <c r="D1889" s="311"/>
      <c r="E1889" s="311" t="s">
        <v>173</v>
      </c>
      <c r="F1889" s="311">
        <v>11.4</v>
      </c>
    </row>
    <row r="1890" spans="1:6">
      <c r="A1890" s="311"/>
      <c r="B1890" s="311" t="s">
        <v>13299</v>
      </c>
      <c r="C1890" s="311"/>
      <c r="D1890" s="311"/>
      <c r="E1890" s="311" t="s">
        <v>173</v>
      </c>
      <c r="F1890" s="311">
        <v>10.4</v>
      </c>
    </row>
    <row r="1891" spans="1:6">
      <c r="A1891" s="311"/>
      <c r="B1891" s="311" t="s">
        <v>13300</v>
      </c>
      <c r="C1891" s="311"/>
      <c r="D1891" s="311"/>
      <c r="E1891" s="311" t="s">
        <v>173</v>
      </c>
      <c r="F1891" s="311">
        <v>11.4</v>
      </c>
    </row>
    <row r="1892" spans="1:6">
      <c r="A1892" s="311"/>
      <c r="B1892" s="311" t="s">
        <v>13301</v>
      </c>
      <c r="C1892" s="311"/>
      <c r="D1892" s="311"/>
      <c r="E1892" s="311" t="s">
        <v>173</v>
      </c>
      <c r="F1892" s="311">
        <v>11.4</v>
      </c>
    </row>
    <row r="1893" spans="1:6">
      <c r="A1893" s="311"/>
      <c r="B1893" s="311" t="s">
        <v>13302</v>
      </c>
      <c r="C1893" s="311"/>
      <c r="D1893" s="311"/>
      <c r="E1893" s="311" t="s">
        <v>173</v>
      </c>
      <c r="F1893" s="311">
        <v>11.4</v>
      </c>
    </row>
    <row r="1894" spans="1:6">
      <c r="A1894" s="311"/>
      <c r="B1894" s="311" t="s">
        <v>13303</v>
      </c>
      <c r="C1894" s="311"/>
      <c r="D1894" s="311"/>
      <c r="E1894" s="311" t="s">
        <v>173</v>
      </c>
      <c r="F1894" s="311">
        <v>11.4</v>
      </c>
    </row>
    <row r="1895" spans="1:6">
      <c r="A1895" s="311"/>
      <c r="B1895" s="311" t="s">
        <v>13304</v>
      </c>
      <c r="C1895" s="311"/>
      <c r="D1895" s="311"/>
      <c r="E1895" s="311" t="s">
        <v>173</v>
      </c>
      <c r="F1895" s="311">
        <v>11.4</v>
      </c>
    </row>
    <row r="1896" spans="1:6">
      <c r="A1896" s="311"/>
      <c r="B1896" s="311" t="s">
        <v>13305</v>
      </c>
      <c r="C1896" s="311"/>
      <c r="D1896" s="311"/>
      <c r="E1896" s="311" t="s">
        <v>173</v>
      </c>
      <c r="F1896" s="311">
        <v>11.4</v>
      </c>
    </row>
    <row r="1897" spans="1:6">
      <c r="A1897" s="311"/>
      <c r="B1897" s="311" t="s">
        <v>13306</v>
      </c>
      <c r="C1897" s="311"/>
      <c r="D1897" s="311"/>
      <c r="E1897" s="311" t="s">
        <v>173</v>
      </c>
      <c r="F1897" s="311">
        <v>11.4</v>
      </c>
    </row>
    <row r="1898" spans="1:6">
      <c r="A1898" s="311"/>
      <c r="B1898" s="311" t="s">
        <v>13307</v>
      </c>
      <c r="C1898" s="311"/>
      <c r="D1898" s="311"/>
      <c r="E1898" s="311" t="s">
        <v>173</v>
      </c>
      <c r="F1898" s="311">
        <v>10.4</v>
      </c>
    </row>
    <row r="1899" spans="1:6">
      <c r="A1899" s="311"/>
      <c r="B1899" s="311" t="s">
        <v>13308</v>
      </c>
      <c r="C1899" s="311"/>
      <c r="D1899" s="311"/>
      <c r="E1899" s="311" t="s">
        <v>173</v>
      </c>
      <c r="F1899" s="311">
        <v>11.4</v>
      </c>
    </row>
    <row r="1900" spans="1:6">
      <c r="A1900" s="311"/>
      <c r="B1900" s="311" t="s">
        <v>13309</v>
      </c>
      <c r="C1900" s="311"/>
      <c r="D1900" s="311"/>
      <c r="E1900" s="311" t="s">
        <v>173</v>
      </c>
      <c r="F1900" s="311">
        <v>11.4</v>
      </c>
    </row>
    <row r="1901" spans="1:6">
      <c r="A1901" s="311"/>
      <c r="B1901" s="311" t="s">
        <v>13310</v>
      </c>
      <c r="C1901" s="311"/>
      <c r="D1901" s="311"/>
      <c r="E1901" s="311" t="s">
        <v>173</v>
      </c>
      <c r="F1901" s="311">
        <v>11.4</v>
      </c>
    </row>
    <row r="1902" spans="1:6">
      <c r="A1902" s="311"/>
      <c r="B1902" s="311" t="s">
        <v>13311</v>
      </c>
      <c r="C1902" s="311"/>
      <c r="D1902" s="311"/>
      <c r="E1902" s="311" t="s">
        <v>173</v>
      </c>
      <c r="F1902" s="311">
        <v>10.4</v>
      </c>
    </row>
    <row r="1903" spans="1:6">
      <c r="A1903" s="311"/>
      <c r="B1903" s="311" t="s">
        <v>13312</v>
      </c>
      <c r="C1903" s="311"/>
      <c r="D1903" s="311"/>
      <c r="E1903" s="311" t="s">
        <v>173</v>
      </c>
      <c r="F1903" s="311">
        <v>11.4</v>
      </c>
    </row>
    <row r="1904" spans="1:6">
      <c r="A1904" s="311"/>
      <c r="B1904" s="311" t="s">
        <v>13313</v>
      </c>
      <c r="C1904" s="311"/>
      <c r="D1904" s="311"/>
      <c r="E1904" s="311" t="s">
        <v>173</v>
      </c>
      <c r="F1904" s="311">
        <v>15.2</v>
      </c>
    </row>
    <row r="1905" spans="1:6">
      <c r="A1905" s="311"/>
      <c r="B1905" s="311" t="s">
        <v>13314</v>
      </c>
      <c r="C1905" s="311"/>
      <c r="D1905" s="311"/>
      <c r="E1905" s="311" t="s">
        <v>173</v>
      </c>
      <c r="F1905" s="311">
        <v>15.2</v>
      </c>
    </row>
    <row r="1906" spans="1:6">
      <c r="A1906" s="311"/>
      <c r="B1906" s="311" t="s">
        <v>13315</v>
      </c>
      <c r="C1906" s="311"/>
      <c r="D1906" s="311"/>
      <c r="E1906" s="311" t="s">
        <v>173</v>
      </c>
      <c r="F1906" s="311">
        <v>15.2</v>
      </c>
    </row>
    <row r="1907" spans="1:6">
      <c r="A1907" s="311"/>
      <c r="B1907" s="311" t="s">
        <v>13316</v>
      </c>
      <c r="C1907" s="311"/>
      <c r="D1907" s="311"/>
      <c r="E1907" s="311" t="s">
        <v>173</v>
      </c>
      <c r="F1907" s="311">
        <v>15.2</v>
      </c>
    </row>
    <row r="1908" spans="1:6">
      <c r="A1908" s="311"/>
      <c r="B1908" s="311" t="s">
        <v>13317</v>
      </c>
      <c r="C1908" s="311"/>
      <c r="D1908" s="311"/>
      <c r="E1908" s="311" t="s">
        <v>173</v>
      </c>
      <c r="F1908" s="311">
        <v>15.2</v>
      </c>
    </row>
    <row r="1909" spans="1:6">
      <c r="A1909" s="311"/>
      <c r="B1909" s="311" t="s">
        <v>13318</v>
      </c>
      <c r="C1909" s="311"/>
      <c r="D1909" s="311"/>
      <c r="E1909" s="311" t="s">
        <v>173</v>
      </c>
      <c r="F1909" s="311">
        <v>15.2</v>
      </c>
    </row>
    <row r="1910" spans="1:6">
      <c r="A1910" s="311"/>
      <c r="B1910" s="311" t="s">
        <v>13319</v>
      </c>
      <c r="C1910" s="311"/>
      <c r="D1910" s="311"/>
      <c r="E1910" s="311" t="s">
        <v>173</v>
      </c>
      <c r="F1910" s="311">
        <v>15.2</v>
      </c>
    </row>
    <row r="1911" spans="1:6">
      <c r="A1911" s="311"/>
      <c r="B1911" s="311" t="s">
        <v>13320</v>
      </c>
      <c r="C1911" s="311"/>
      <c r="D1911" s="311"/>
      <c r="E1911" s="311" t="s">
        <v>173</v>
      </c>
      <c r="F1911" s="311">
        <v>15.2</v>
      </c>
    </row>
    <row r="1912" spans="1:6">
      <c r="A1912" s="311"/>
      <c r="B1912" s="311" t="s">
        <v>13321</v>
      </c>
      <c r="C1912" s="311"/>
      <c r="D1912" s="311"/>
      <c r="E1912" s="311" t="s">
        <v>173</v>
      </c>
      <c r="F1912" s="311">
        <v>15.2</v>
      </c>
    </row>
    <row r="1913" spans="1:6">
      <c r="A1913" s="311"/>
      <c r="B1913" s="311" t="s">
        <v>13322</v>
      </c>
      <c r="C1913" s="311"/>
      <c r="D1913" s="311"/>
      <c r="E1913" s="311" t="s">
        <v>173</v>
      </c>
      <c r="F1913" s="311">
        <v>15.2</v>
      </c>
    </row>
    <row r="1914" spans="1:6">
      <c r="A1914" s="311"/>
      <c r="B1914" s="311" t="s">
        <v>13323</v>
      </c>
      <c r="C1914" s="311"/>
      <c r="D1914" s="311"/>
      <c r="E1914" s="311" t="s">
        <v>173</v>
      </c>
      <c r="F1914" s="311">
        <v>15.2</v>
      </c>
    </row>
    <row r="1915" spans="1:6">
      <c r="A1915" s="311"/>
      <c r="B1915" s="311" t="s">
        <v>13324</v>
      </c>
      <c r="C1915" s="311"/>
      <c r="D1915" s="311"/>
      <c r="E1915" s="311" t="s">
        <v>173</v>
      </c>
      <c r="F1915" s="311">
        <v>74</v>
      </c>
    </row>
    <row r="1916" spans="1:6">
      <c r="A1916" s="311"/>
      <c r="B1916" s="311" t="s">
        <v>13325</v>
      </c>
      <c r="C1916" s="311"/>
      <c r="D1916" s="311"/>
      <c r="E1916" s="311" t="s">
        <v>173</v>
      </c>
      <c r="F1916" s="311">
        <v>72</v>
      </c>
    </row>
    <row r="1917" spans="1:6">
      <c r="A1917" s="311"/>
      <c r="B1917" s="311" t="s">
        <v>13326</v>
      </c>
      <c r="C1917" s="311"/>
      <c r="D1917" s="311"/>
      <c r="E1917" s="311" t="s">
        <v>173</v>
      </c>
      <c r="F1917" s="311">
        <v>74</v>
      </c>
    </row>
    <row r="1918" spans="1:6">
      <c r="A1918" s="311"/>
      <c r="B1918" s="311" t="s">
        <v>13327</v>
      </c>
      <c r="C1918" s="311"/>
      <c r="D1918" s="311"/>
      <c r="E1918" s="311" t="s">
        <v>173</v>
      </c>
      <c r="F1918" s="311">
        <v>74</v>
      </c>
    </row>
    <row r="1919" spans="1:6">
      <c r="A1919" s="311"/>
      <c r="B1919" s="311" t="s">
        <v>13328</v>
      </c>
      <c r="C1919" s="311"/>
      <c r="D1919" s="311"/>
      <c r="E1919" s="311" t="s">
        <v>173</v>
      </c>
      <c r="F1919" s="311">
        <v>74</v>
      </c>
    </row>
    <row r="1920" spans="1:6">
      <c r="A1920" s="311"/>
      <c r="B1920" s="311" t="s">
        <v>13329</v>
      </c>
      <c r="C1920" s="311"/>
      <c r="D1920" s="311"/>
      <c r="E1920" s="311" t="s">
        <v>173</v>
      </c>
      <c r="F1920" s="311">
        <v>74</v>
      </c>
    </row>
    <row r="1921" spans="1:6">
      <c r="A1921" s="311"/>
      <c r="B1921" s="311" t="s">
        <v>13330</v>
      </c>
      <c r="C1921" s="311"/>
      <c r="D1921" s="311"/>
      <c r="E1921" s="311" t="s">
        <v>173</v>
      </c>
      <c r="F1921" s="311">
        <v>74</v>
      </c>
    </row>
    <row r="1922" spans="1:6">
      <c r="A1922" s="311"/>
      <c r="B1922" s="311" t="s">
        <v>13331</v>
      </c>
      <c r="C1922" s="311"/>
      <c r="D1922" s="311"/>
      <c r="E1922" s="311" t="s">
        <v>173</v>
      </c>
      <c r="F1922" s="311">
        <v>74</v>
      </c>
    </row>
    <row r="1923" spans="1:6">
      <c r="A1923" s="311"/>
      <c r="B1923" s="311" t="s">
        <v>13332</v>
      </c>
      <c r="C1923" s="311"/>
      <c r="D1923" s="311"/>
      <c r="E1923" s="311" t="s">
        <v>173</v>
      </c>
      <c r="F1923" s="311">
        <v>72</v>
      </c>
    </row>
    <row r="1924" spans="1:6">
      <c r="A1924" s="311"/>
      <c r="B1924" s="311" t="s">
        <v>13333</v>
      </c>
      <c r="C1924" s="311"/>
      <c r="D1924" s="311"/>
      <c r="E1924" s="311" t="s">
        <v>173</v>
      </c>
      <c r="F1924" s="311">
        <v>72</v>
      </c>
    </row>
    <row r="1925" spans="1:6">
      <c r="A1925" s="311"/>
      <c r="B1925" s="311" t="s">
        <v>13334</v>
      </c>
      <c r="C1925" s="311"/>
      <c r="D1925" s="311"/>
      <c r="E1925" s="311" t="s">
        <v>173</v>
      </c>
      <c r="F1925" s="311">
        <v>74</v>
      </c>
    </row>
    <row r="1926" spans="1:6">
      <c r="A1926" s="311"/>
      <c r="B1926" s="311" t="s">
        <v>13335</v>
      </c>
      <c r="C1926" s="311"/>
      <c r="D1926" s="311"/>
      <c r="E1926" s="311" t="s">
        <v>173</v>
      </c>
      <c r="F1926" s="311">
        <v>11.4</v>
      </c>
    </row>
    <row r="1927" spans="1:6">
      <c r="A1927" s="311"/>
      <c r="B1927" s="311" t="s">
        <v>13336</v>
      </c>
      <c r="C1927" s="311"/>
      <c r="D1927" s="311"/>
      <c r="E1927" s="311" t="s">
        <v>173</v>
      </c>
      <c r="F1927" s="311">
        <v>11.4</v>
      </c>
    </row>
    <row r="1928" spans="1:6">
      <c r="A1928" s="311"/>
      <c r="B1928" s="311" t="s">
        <v>13337</v>
      </c>
      <c r="C1928" s="311"/>
      <c r="D1928" s="311"/>
      <c r="E1928" s="311" t="s">
        <v>173</v>
      </c>
      <c r="F1928" s="311">
        <v>11.4</v>
      </c>
    </row>
    <row r="1929" spans="1:6">
      <c r="A1929" s="311"/>
      <c r="B1929" s="311" t="s">
        <v>13338</v>
      </c>
      <c r="C1929" s="311"/>
      <c r="D1929" s="311"/>
      <c r="E1929" s="311" t="s">
        <v>173</v>
      </c>
      <c r="F1929" s="311">
        <v>11.4</v>
      </c>
    </row>
    <row r="1930" spans="1:6">
      <c r="A1930" s="311"/>
      <c r="B1930" s="311" t="s">
        <v>13339</v>
      </c>
      <c r="C1930" s="311"/>
      <c r="D1930" s="311"/>
      <c r="E1930" s="311" t="s">
        <v>173</v>
      </c>
      <c r="F1930" s="311">
        <v>11.4</v>
      </c>
    </row>
    <row r="1931" spans="1:6">
      <c r="A1931" s="311"/>
      <c r="B1931" s="311" t="s">
        <v>13340</v>
      </c>
      <c r="C1931" s="311"/>
      <c r="D1931" s="311"/>
      <c r="E1931" s="311" t="s">
        <v>173</v>
      </c>
      <c r="F1931" s="311">
        <v>11.4</v>
      </c>
    </row>
    <row r="1932" spans="1:6">
      <c r="A1932" s="311"/>
      <c r="B1932" s="311" t="s">
        <v>13341</v>
      </c>
      <c r="C1932" s="311"/>
      <c r="D1932" s="311"/>
      <c r="E1932" s="311" t="s">
        <v>173</v>
      </c>
      <c r="F1932" s="311">
        <v>11.4</v>
      </c>
    </row>
    <row r="1933" spans="1:6">
      <c r="A1933" s="311"/>
      <c r="B1933" s="311" t="s">
        <v>13342</v>
      </c>
      <c r="C1933" s="311"/>
      <c r="D1933" s="311"/>
      <c r="E1933" s="311" t="s">
        <v>173</v>
      </c>
      <c r="F1933" s="311">
        <v>11.4</v>
      </c>
    </row>
    <row r="1934" spans="1:6">
      <c r="A1934" s="311"/>
      <c r="B1934" s="311" t="s">
        <v>13343</v>
      </c>
      <c r="C1934" s="311"/>
      <c r="D1934" s="311"/>
      <c r="E1934" s="311" t="s">
        <v>173</v>
      </c>
      <c r="F1934" s="311">
        <v>11.4</v>
      </c>
    </row>
    <row r="1935" spans="1:6">
      <c r="A1935" s="311"/>
      <c r="B1935" s="311" t="s">
        <v>13344</v>
      </c>
      <c r="C1935" s="311"/>
      <c r="D1935" s="311"/>
      <c r="E1935" s="311" t="s">
        <v>173</v>
      </c>
      <c r="F1935" s="311">
        <v>11.4</v>
      </c>
    </row>
    <row r="1936" spans="1:6">
      <c r="A1936" s="311"/>
      <c r="B1936" s="311" t="s">
        <v>13345</v>
      </c>
      <c r="C1936" s="311"/>
      <c r="D1936" s="311"/>
      <c r="E1936" s="311" t="s">
        <v>173</v>
      </c>
      <c r="F1936" s="311">
        <v>11.4</v>
      </c>
    </row>
    <row r="1937" spans="1:6">
      <c r="A1937" s="311"/>
      <c r="B1937" s="311" t="s">
        <v>13346</v>
      </c>
      <c r="C1937" s="311"/>
      <c r="D1937" s="311"/>
      <c r="E1937" s="311" t="s">
        <v>173</v>
      </c>
      <c r="F1937" s="311">
        <v>11.4</v>
      </c>
    </row>
    <row r="1938" spans="1:6">
      <c r="A1938" s="311"/>
      <c r="B1938" s="311" t="s">
        <v>13347</v>
      </c>
      <c r="C1938" s="311"/>
      <c r="D1938" s="311"/>
      <c r="E1938" s="311" t="s">
        <v>173</v>
      </c>
      <c r="F1938" s="311">
        <v>11.4</v>
      </c>
    </row>
    <row r="1939" spans="1:6">
      <c r="A1939" s="311"/>
      <c r="B1939" s="311" t="s">
        <v>13348</v>
      </c>
      <c r="C1939" s="311"/>
      <c r="D1939" s="311"/>
      <c r="E1939" s="311" t="s">
        <v>173</v>
      </c>
      <c r="F1939" s="311">
        <v>11.4</v>
      </c>
    </row>
    <row r="1940" spans="1:6">
      <c r="A1940" s="311"/>
      <c r="B1940" s="311" t="s">
        <v>13349</v>
      </c>
      <c r="C1940" s="311"/>
      <c r="D1940" s="311"/>
      <c r="E1940" s="311" t="s">
        <v>173</v>
      </c>
      <c r="F1940" s="311">
        <v>11.4</v>
      </c>
    </row>
    <row r="1941" spans="1:6">
      <c r="A1941" s="311"/>
      <c r="B1941" s="311" t="s">
        <v>13350</v>
      </c>
      <c r="C1941" s="311"/>
      <c r="D1941" s="311"/>
      <c r="E1941" s="311" t="s">
        <v>173</v>
      </c>
      <c r="F1941" s="311">
        <v>11.4</v>
      </c>
    </row>
    <row r="1942" spans="1:6">
      <c r="A1942" s="311"/>
      <c r="B1942" s="311" t="s">
        <v>13351</v>
      </c>
      <c r="C1942" s="311"/>
      <c r="D1942" s="311"/>
      <c r="E1942" s="311" t="s">
        <v>173</v>
      </c>
      <c r="F1942" s="311">
        <v>11.4</v>
      </c>
    </row>
    <row r="1943" spans="1:6">
      <c r="A1943" s="311"/>
      <c r="B1943" s="311" t="s">
        <v>13352</v>
      </c>
      <c r="C1943" s="311"/>
      <c r="D1943" s="311"/>
      <c r="E1943" s="311" t="s">
        <v>173</v>
      </c>
      <c r="F1943" s="311">
        <v>11.4</v>
      </c>
    </row>
    <row r="1944" spans="1:6">
      <c r="A1944" s="311"/>
      <c r="B1944" s="311" t="s">
        <v>13353</v>
      </c>
      <c r="C1944" s="311"/>
      <c r="D1944" s="311"/>
      <c r="E1944" s="311" t="s">
        <v>173</v>
      </c>
      <c r="F1944" s="311">
        <v>11.4</v>
      </c>
    </row>
    <row r="1945" spans="1:6">
      <c r="A1945" s="311"/>
      <c r="B1945" s="311" t="s">
        <v>13354</v>
      </c>
      <c r="C1945" s="311"/>
      <c r="D1945" s="311"/>
      <c r="E1945" s="311" t="s">
        <v>173</v>
      </c>
      <c r="F1945" s="311">
        <v>11.4</v>
      </c>
    </row>
    <row r="1946" spans="1:6">
      <c r="A1946" s="311"/>
      <c r="B1946" s="311" t="s">
        <v>13355</v>
      </c>
      <c r="C1946" s="311"/>
      <c r="D1946" s="311"/>
      <c r="E1946" s="311" t="s">
        <v>173</v>
      </c>
      <c r="F1946" s="311">
        <v>11.4</v>
      </c>
    </row>
    <row r="1947" spans="1:6">
      <c r="A1947" s="311"/>
      <c r="B1947" s="311" t="s">
        <v>13356</v>
      </c>
      <c r="C1947" s="311"/>
      <c r="D1947" s="311"/>
      <c r="E1947" s="311" t="s">
        <v>173</v>
      </c>
      <c r="F1947" s="311">
        <v>11.4</v>
      </c>
    </row>
    <row r="1948" spans="1:6">
      <c r="A1948" s="311"/>
      <c r="B1948" s="311" t="s">
        <v>13357</v>
      </c>
      <c r="C1948" s="311"/>
      <c r="D1948" s="311"/>
      <c r="E1948" s="311" t="s">
        <v>173</v>
      </c>
      <c r="F1948" s="311">
        <v>11.4</v>
      </c>
    </row>
    <row r="1949" spans="1:6">
      <c r="A1949" s="311"/>
      <c r="B1949" s="311" t="s">
        <v>13358</v>
      </c>
      <c r="C1949" s="311"/>
      <c r="D1949" s="311"/>
      <c r="E1949" s="311" t="s">
        <v>173</v>
      </c>
      <c r="F1949" s="311">
        <v>11.4</v>
      </c>
    </row>
    <row r="1950" spans="1:6">
      <c r="A1950" s="311"/>
      <c r="B1950" s="311" t="s">
        <v>13359</v>
      </c>
      <c r="C1950" s="311"/>
      <c r="D1950" s="311"/>
      <c r="E1950" s="311" t="s">
        <v>173</v>
      </c>
      <c r="F1950" s="311">
        <v>11.4</v>
      </c>
    </row>
    <row r="1951" spans="1:6">
      <c r="A1951" s="311"/>
      <c r="B1951" s="311" t="s">
        <v>13360</v>
      </c>
      <c r="C1951" s="311"/>
      <c r="D1951" s="311"/>
      <c r="E1951" s="311" t="s">
        <v>173</v>
      </c>
      <c r="F1951" s="311">
        <v>11.4</v>
      </c>
    </row>
    <row r="1952" spans="1:6">
      <c r="A1952" s="311"/>
      <c r="B1952" s="311" t="s">
        <v>13361</v>
      </c>
      <c r="C1952" s="311"/>
      <c r="D1952" s="311"/>
      <c r="E1952" s="311" t="s">
        <v>173</v>
      </c>
      <c r="F1952" s="311">
        <v>11.4</v>
      </c>
    </row>
    <row r="1953" spans="1:6">
      <c r="A1953" s="311"/>
      <c r="B1953" s="311" t="s">
        <v>13362</v>
      </c>
      <c r="C1953" s="311"/>
      <c r="D1953" s="311"/>
      <c r="E1953" s="311" t="s">
        <v>173</v>
      </c>
      <c r="F1953" s="311">
        <v>11.4</v>
      </c>
    </row>
    <row r="1954" spans="1:6">
      <c r="A1954" s="311"/>
      <c r="B1954" s="311" t="s">
        <v>13363</v>
      </c>
      <c r="C1954" s="311"/>
      <c r="D1954" s="311"/>
      <c r="E1954" s="311" t="s">
        <v>173</v>
      </c>
      <c r="F1954" s="311">
        <v>11.4</v>
      </c>
    </row>
    <row r="1955" spans="1:6">
      <c r="A1955" s="311"/>
      <c r="B1955" s="311" t="s">
        <v>13364</v>
      </c>
      <c r="C1955" s="311"/>
      <c r="D1955" s="311"/>
      <c r="E1955" s="311" t="s">
        <v>173</v>
      </c>
      <c r="F1955" s="311">
        <v>11.4</v>
      </c>
    </row>
    <row r="1956" spans="1:6">
      <c r="A1956" s="311"/>
      <c r="B1956" s="311" t="s">
        <v>13365</v>
      </c>
      <c r="C1956" s="311"/>
      <c r="D1956" s="311"/>
      <c r="E1956" s="311" t="s">
        <v>173</v>
      </c>
      <c r="F1956" s="311">
        <v>11.4</v>
      </c>
    </row>
    <row r="1957" spans="1:6">
      <c r="A1957" s="311"/>
      <c r="B1957" s="311" t="s">
        <v>13366</v>
      </c>
      <c r="C1957" s="311"/>
      <c r="D1957" s="311"/>
      <c r="E1957" s="311" t="s">
        <v>173</v>
      </c>
      <c r="F1957" s="311">
        <v>11.4</v>
      </c>
    </row>
    <row r="1958" spans="1:6">
      <c r="A1958" s="311"/>
      <c r="B1958" s="311" t="s">
        <v>13367</v>
      </c>
      <c r="C1958" s="311"/>
      <c r="D1958" s="311"/>
      <c r="E1958" s="311" t="s">
        <v>173</v>
      </c>
      <c r="F1958" s="311">
        <v>11.4</v>
      </c>
    </row>
    <row r="1959" spans="1:6">
      <c r="A1959" s="311"/>
      <c r="B1959" s="311" t="s">
        <v>13368</v>
      </c>
      <c r="C1959" s="311"/>
      <c r="D1959" s="311"/>
      <c r="E1959" s="311" t="s">
        <v>173</v>
      </c>
      <c r="F1959" s="311">
        <v>89</v>
      </c>
    </row>
    <row r="1960" spans="1:6">
      <c r="A1960" s="311"/>
      <c r="B1960" s="311" t="s">
        <v>13369</v>
      </c>
      <c r="C1960" s="311"/>
      <c r="D1960" s="311"/>
      <c r="E1960" s="311" t="s">
        <v>173</v>
      </c>
      <c r="F1960" s="311">
        <v>89</v>
      </c>
    </row>
    <row r="1961" spans="1:6">
      <c r="A1961" s="311"/>
      <c r="B1961" s="311" t="s">
        <v>13370</v>
      </c>
      <c r="C1961" s="311"/>
      <c r="D1961" s="311"/>
      <c r="E1961" s="311" t="s">
        <v>173</v>
      </c>
      <c r="F1961" s="311">
        <v>89</v>
      </c>
    </row>
    <row r="1962" spans="1:6">
      <c r="A1962" s="311"/>
      <c r="B1962" s="311" t="s">
        <v>13371</v>
      </c>
      <c r="C1962" s="311"/>
      <c r="D1962" s="311"/>
      <c r="E1962" s="311" t="s">
        <v>173</v>
      </c>
      <c r="F1962" s="311">
        <v>48</v>
      </c>
    </row>
    <row r="1963" spans="1:6">
      <c r="A1963" s="311"/>
      <c r="B1963" s="311" t="s">
        <v>13372</v>
      </c>
      <c r="C1963" s="311"/>
      <c r="D1963" s="311"/>
      <c r="E1963" s="311" t="s">
        <v>173</v>
      </c>
      <c r="F1963" s="311">
        <v>48</v>
      </c>
    </row>
    <row r="1964" spans="1:6">
      <c r="A1964" s="311"/>
      <c r="B1964" s="311" t="s">
        <v>13373</v>
      </c>
      <c r="C1964" s="311"/>
      <c r="D1964" s="311"/>
      <c r="E1964" s="311" t="s">
        <v>173</v>
      </c>
      <c r="F1964" s="311">
        <v>48</v>
      </c>
    </row>
    <row r="1965" spans="1:6">
      <c r="A1965" s="311"/>
      <c r="B1965" s="311" t="s">
        <v>13374</v>
      </c>
      <c r="C1965" s="311"/>
      <c r="D1965" s="311"/>
      <c r="E1965" s="311" t="s">
        <v>173</v>
      </c>
      <c r="F1965" s="311">
        <v>113</v>
      </c>
    </row>
    <row r="1966" spans="1:6">
      <c r="A1966" s="311"/>
      <c r="B1966" s="311" t="s">
        <v>13375</v>
      </c>
      <c r="C1966" s="311"/>
      <c r="D1966" s="311"/>
      <c r="E1966" s="311" t="s">
        <v>173</v>
      </c>
      <c r="F1966" s="311">
        <v>113</v>
      </c>
    </row>
    <row r="1967" spans="1:6">
      <c r="A1967" s="311"/>
      <c r="B1967" s="311" t="s">
        <v>13376</v>
      </c>
      <c r="C1967" s="311"/>
      <c r="D1967" s="311"/>
      <c r="E1967" s="311" t="s">
        <v>173</v>
      </c>
      <c r="F1967" s="311">
        <v>113</v>
      </c>
    </row>
    <row r="1968" spans="1:6">
      <c r="A1968" s="311"/>
      <c r="B1968" s="311" t="s">
        <v>13377</v>
      </c>
      <c r="C1968" s="311"/>
      <c r="D1968" s="311"/>
      <c r="E1968" s="311" t="s">
        <v>173</v>
      </c>
      <c r="F1968" s="311">
        <v>59</v>
      </c>
    </row>
    <row r="1969" spans="1:6">
      <c r="A1969" s="311"/>
      <c r="B1969" s="311" t="s">
        <v>13378</v>
      </c>
      <c r="C1969" s="311"/>
      <c r="D1969" s="311"/>
      <c r="E1969" s="311" t="s">
        <v>173</v>
      </c>
      <c r="F1969" s="311">
        <v>59</v>
      </c>
    </row>
    <row r="1970" spans="1:6">
      <c r="A1970" s="311"/>
      <c r="B1970" s="311" t="s">
        <v>13379</v>
      </c>
      <c r="C1970" s="311"/>
      <c r="D1970" s="311"/>
      <c r="E1970" s="311" t="s">
        <v>173</v>
      </c>
      <c r="F1970" s="311">
        <v>59</v>
      </c>
    </row>
    <row r="1971" spans="1:6">
      <c r="A1971" s="311"/>
      <c r="B1971" s="311" t="s">
        <v>13380</v>
      </c>
      <c r="C1971" s="311"/>
      <c r="D1971" s="311"/>
      <c r="E1971" s="311" t="s">
        <v>173</v>
      </c>
      <c r="F1971" s="311">
        <v>129</v>
      </c>
    </row>
    <row r="1972" spans="1:6">
      <c r="A1972" s="311"/>
      <c r="B1972" s="311" t="s">
        <v>13381</v>
      </c>
      <c r="C1972" s="311"/>
      <c r="D1972" s="311"/>
      <c r="E1972" s="311" t="s">
        <v>173</v>
      </c>
      <c r="F1972" s="311">
        <v>129</v>
      </c>
    </row>
    <row r="1973" spans="1:6">
      <c r="A1973" s="311"/>
      <c r="B1973" s="311" t="s">
        <v>13382</v>
      </c>
      <c r="C1973" s="311"/>
      <c r="D1973" s="311"/>
      <c r="E1973" s="311" t="s">
        <v>173</v>
      </c>
      <c r="F1973" s="311">
        <v>129</v>
      </c>
    </row>
    <row r="1974" spans="1:6">
      <c r="A1974" s="311"/>
      <c r="B1974" s="311" t="s">
        <v>13383</v>
      </c>
      <c r="C1974" s="311"/>
      <c r="D1974" s="311"/>
      <c r="E1974" s="311" t="s">
        <v>173</v>
      </c>
      <c r="F1974" s="311">
        <v>68</v>
      </c>
    </row>
    <row r="1975" spans="1:6">
      <c r="A1975" s="311"/>
      <c r="B1975" s="311" t="s">
        <v>13384</v>
      </c>
      <c r="C1975" s="311"/>
      <c r="D1975" s="311"/>
      <c r="E1975" s="311" t="s">
        <v>173</v>
      </c>
      <c r="F1975" s="311">
        <v>68</v>
      </c>
    </row>
    <row r="1976" spans="1:6">
      <c r="A1976" s="311"/>
      <c r="B1976" s="311" t="s">
        <v>13385</v>
      </c>
      <c r="C1976" s="311"/>
      <c r="D1976" s="311"/>
      <c r="E1976" s="311" t="s">
        <v>173</v>
      </c>
      <c r="F1976" s="311">
        <v>68</v>
      </c>
    </row>
    <row r="1977" spans="1:6">
      <c r="A1977" s="311"/>
      <c r="B1977" s="311" t="s">
        <v>13386</v>
      </c>
      <c r="C1977" s="311"/>
      <c r="D1977" s="311"/>
      <c r="E1977" s="311" t="s">
        <v>173</v>
      </c>
      <c r="F1977" s="311">
        <v>236</v>
      </c>
    </row>
    <row r="1978" spans="1:6">
      <c r="A1978" s="311"/>
      <c r="B1978" s="311" t="s">
        <v>13387</v>
      </c>
      <c r="C1978" s="311"/>
      <c r="D1978" s="311"/>
      <c r="E1978" s="311" t="s">
        <v>173</v>
      </c>
      <c r="F1978" s="311">
        <v>236</v>
      </c>
    </row>
    <row r="1979" spans="1:6">
      <c r="A1979" s="311"/>
      <c r="B1979" s="311" t="s">
        <v>13388</v>
      </c>
      <c r="C1979" s="311"/>
      <c r="D1979" s="311"/>
      <c r="E1979" s="311" t="s">
        <v>173</v>
      </c>
      <c r="F1979" s="311">
        <v>126</v>
      </c>
    </row>
    <row r="1980" spans="1:6">
      <c r="A1980" s="311"/>
      <c r="B1980" s="311" t="s">
        <v>13389</v>
      </c>
      <c r="C1980" s="311"/>
      <c r="D1980" s="311"/>
      <c r="E1980" s="311" t="s">
        <v>173</v>
      </c>
      <c r="F1980" s="311">
        <v>126</v>
      </c>
    </row>
    <row r="1981" spans="1:6">
      <c r="A1981" s="311"/>
      <c r="B1981" s="311" t="s">
        <v>13390</v>
      </c>
      <c r="C1981" s="311"/>
      <c r="D1981" s="311"/>
      <c r="E1981" s="311" t="s">
        <v>173</v>
      </c>
      <c r="F1981" s="311">
        <v>134</v>
      </c>
    </row>
    <row r="1982" spans="1:6">
      <c r="A1982" s="311"/>
      <c r="B1982" s="311" t="s">
        <v>13391</v>
      </c>
      <c r="C1982" s="311"/>
      <c r="D1982" s="311"/>
      <c r="E1982" s="311" t="s">
        <v>173</v>
      </c>
      <c r="F1982" s="311">
        <v>134</v>
      </c>
    </row>
    <row r="1983" spans="1:6">
      <c r="A1983" s="311"/>
      <c r="B1983" s="311" t="s">
        <v>13392</v>
      </c>
      <c r="C1983" s="311"/>
      <c r="D1983" s="311"/>
      <c r="E1983" s="311" t="s">
        <v>173</v>
      </c>
      <c r="F1983" s="311">
        <v>134</v>
      </c>
    </row>
    <row r="1984" spans="1:6">
      <c r="A1984" s="311"/>
      <c r="B1984" s="311" t="s">
        <v>13393</v>
      </c>
      <c r="C1984" s="311"/>
      <c r="D1984" s="311"/>
      <c r="E1984" s="311" t="s">
        <v>173</v>
      </c>
      <c r="F1984" s="311">
        <v>69</v>
      </c>
    </row>
    <row r="1985" spans="1:6">
      <c r="A1985" s="311"/>
      <c r="B1985" s="311" t="s">
        <v>13394</v>
      </c>
      <c r="C1985" s="311"/>
      <c r="D1985" s="311"/>
      <c r="E1985" s="311" t="s">
        <v>173</v>
      </c>
      <c r="F1985" s="311">
        <v>69</v>
      </c>
    </row>
    <row r="1986" spans="1:6">
      <c r="A1986" s="311"/>
      <c r="B1986" s="311" t="s">
        <v>13395</v>
      </c>
      <c r="C1986" s="311"/>
      <c r="D1986" s="311"/>
      <c r="E1986" s="311" t="s">
        <v>173</v>
      </c>
      <c r="F1986" s="311">
        <v>69</v>
      </c>
    </row>
    <row r="1987" spans="1:6">
      <c r="A1987" s="311"/>
      <c r="B1987" s="311" t="s">
        <v>13396</v>
      </c>
      <c r="C1987" s="311"/>
      <c r="D1987" s="311"/>
      <c r="E1987" s="311" t="s">
        <v>173</v>
      </c>
      <c r="F1987" s="311">
        <v>136</v>
      </c>
    </row>
    <row r="1988" spans="1:6">
      <c r="A1988" s="311"/>
      <c r="B1988" s="311" t="s">
        <v>13397</v>
      </c>
      <c r="C1988" s="311"/>
      <c r="D1988" s="311"/>
      <c r="E1988" s="311" t="s">
        <v>173</v>
      </c>
      <c r="F1988" s="311">
        <v>136</v>
      </c>
    </row>
    <row r="1989" spans="1:6">
      <c r="A1989" s="311"/>
      <c r="B1989" s="311" t="s">
        <v>13398</v>
      </c>
      <c r="C1989" s="311"/>
      <c r="D1989" s="311"/>
      <c r="E1989" s="311" t="s">
        <v>173</v>
      </c>
      <c r="F1989" s="311">
        <v>136</v>
      </c>
    </row>
    <row r="1990" spans="1:6">
      <c r="A1990" s="311"/>
      <c r="B1990" s="311" t="s">
        <v>13399</v>
      </c>
      <c r="C1990" s="311"/>
      <c r="D1990" s="311"/>
      <c r="E1990" s="311" t="s">
        <v>173</v>
      </c>
      <c r="F1990" s="311">
        <v>73</v>
      </c>
    </row>
    <row r="1991" spans="1:6">
      <c r="A1991" s="311"/>
      <c r="B1991" s="311" t="s">
        <v>13400</v>
      </c>
      <c r="C1991" s="311"/>
      <c r="D1991" s="311"/>
      <c r="E1991" s="311" t="s">
        <v>173</v>
      </c>
      <c r="F1991" s="311">
        <v>73</v>
      </c>
    </row>
    <row r="1992" spans="1:6">
      <c r="A1992" s="311"/>
      <c r="B1992" s="311" t="s">
        <v>13401</v>
      </c>
      <c r="C1992" s="311"/>
      <c r="D1992" s="311"/>
      <c r="E1992" s="311" t="s">
        <v>173</v>
      </c>
      <c r="F1992" s="311">
        <v>73</v>
      </c>
    </row>
    <row r="1993" spans="1:6">
      <c r="A1993" s="311"/>
      <c r="B1993" s="311" t="s">
        <v>13402</v>
      </c>
      <c r="C1993" s="311"/>
      <c r="D1993" s="311"/>
      <c r="E1993" s="311" t="s">
        <v>173</v>
      </c>
      <c r="F1993" s="311">
        <v>179</v>
      </c>
    </row>
    <row r="1994" spans="1:6">
      <c r="A1994" s="311"/>
      <c r="B1994" s="311" t="s">
        <v>13403</v>
      </c>
      <c r="C1994" s="311"/>
      <c r="D1994" s="311"/>
      <c r="E1994" s="311" t="s">
        <v>173</v>
      </c>
      <c r="F1994" s="311">
        <v>179</v>
      </c>
    </row>
    <row r="1995" spans="1:6">
      <c r="A1995" s="311"/>
      <c r="B1995" s="311" t="s">
        <v>13404</v>
      </c>
      <c r="C1995" s="311"/>
      <c r="D1995" s="311"/>
      <c r="E1995" s="311" t="s">
        <v>173</v>
      </c>
      <c r="F1995" s="311">
        <v>179</v>
      </c>
    </row>
    <row r="1996" spans="1:6">
      <c r="A1996" s="311"/>
      <c r="B1996" s="311" t="s">
        <v>13405</v>
      </c>
      <c r="C1996" s="311"/>
      <c r="D1996" s="311"/>
      <c r="E1996" s="311" t="s">
        <v>173</v>
      </c>
      <c r="F1996" s="311">
        <v>94</v>
      </c>
    </row>
    <row r="1997" spans="1:6">
      <c r="A1997" s="311"/>
      <c r="B1997" s="311" t="s">
        <v>13406</v>
      </c>
      <c r="C1997" s="311"/>
      <c r="D1997" s="311"/>
      <c r="E1997" s="311" t="s">
        <v>173</v>
      </c>
      <c r="F1997" s="311">
        <v>94</v>
      </c>
    </row>
    <row r="1998" spans="1:6">
      <c r="A1998" s="311"/>
      <c r="B1998" s="311" t="s">
        <v>13407</v>
      </c>
      <c r="C1998" s="311"/>
      <c r="D1998" s="311"/>
      <c r="E1998" s="311" t="s">
        <v>173</v>
      </c>
      <c r="F1998" s="311">
        <v>94</v>
      </c>
    </row>
    <row r="1999" spans="1:6">
      <c r="A1999" s="311"/>
      <c r="B1999" s="311" t="s">
        <v>13408</v>
      </c>
      <c r="C1999" s="311"/>
      <c r="D1999" s="311"/>
      <c r="E1999" s="311" t="s">
        <v>173</v>
      </c>
      <c r="F1999" s="311">
        <v>153</v>
      </c>
    </row>
    <row r="2000" spans="1:6">
      <c r="A2000" s="311"/>
      <c r="B2000" s="311" t="s">
        <v>13409</v>
      </c>
      <c r="C2000" s="311"/>
      <c r="D2000" s="311"/>
      <c r="E2000" s="311" t="s">
        <v>173</v>
      </c>
      <c r="F2000" s="311">
        <v>153</v>
      </c>
    </row>
    <row r="2001" spans="1:6">
      <c r="A2001" s="311"/>
      <c r="B2001" s="311" t="s">
        <v>13410</v>
      </c>
      <c r="C2001" s="311"/>
      <c r="D2001" s="311"/>
      <c r="E2001" s="311" t="s">
        <v>173</v>
      </c>
      <c r="F2001" s="311">
        <v>153</v>
      </c>
    </row>
    <row r="2002" spans="1:6">
      <c r="A2002" s="311"/>
      <c r="B2002" s="311" t="s">
        <v>13411</v>
      </c>
      <c r="C2002" s="311"/>
      <c r="D2002" s="311"/>
      <c r="E2002" s="311" t="s">
        <v>173</v>
      </c>
      <c r="F2002" s="311">
        <v>153</v>
      </c>
    </row>
    <row r="2003" spans="1:6">
      <c r="A2003" s="311"/>
      <c r="B2003" s="311" t="s">
        <v>13412</v>
      </c>
      <c r="C2003" s="311"/>
      <c r="D2003" s="311"/>
      <c r="E2003" s="311" t="s">
        <v>173</v>
      </c>
      <c r="F2003" s="311">
        <v>153</v>
      </c>
    </row>
    <row r="2004" spans="1:6">
      <c r="A2004" s="311"/>
      <c r="B2004" s="311" t="s">
        <v>13413</v>
      </c>
      <c r="C2004" s="311"/>
      <c r="D2004" s="311"/>
      <c r="E2004" s="311" t="s">
        <v>173</v>
      </c>
      <c r="F2004" s="311">
        <v>77</v>
      </c>
    </row>
    <row r="2005" spans="1:6">
      <c r="A2005" s="311"/>
      <c r="B2005" s="311" t="s">
        <v>13414</v>
      </c>
      <c r="C2005" s="311"/>
      <c r="D2005" s="311"/>
      <c r="E2005" s="311" t="s">
        <v>173</v>
      </c>
      <c r="F2005" s="311">
        <v>77</v>
      </c>
    </row>
    <row r="2006" spans="1:6">
      <c r="A2006" s="311"/>
      <c r="B2006" s="311" t="s">
        <v>13415</v>
      </c>
      <c r="C2006" s="311"/>
      <c r="D2006" s="311"/>
      <c r="E2006" s="311" t="s">
        <v>173</v>
      </c>
      <c r="F2006" s="311">
        <v>77</v>
      </c>
    </row>
    <row r="2007" spans="1:6">
      <c r="A2007" s="311"/>
      <c r="B2007" s="311" t="s">
        <v>13416</v>
      </c>
      <c r="C2007" s="311"/>
      <c r="D2007" s="311"/>
      <c r="E2007" s="311" t="s">
        <v>173</v>
      </c>
      <c r="F2007" s="311">
        <v>77</v>
      </c>
    </row>
    <row r="2008" spans="1:6">
      <c r="A2008" s="311"/>
      <c r="B2008" s="311" t="s">
        <v>13417</v>
      </c>
      <c r="C2008" s="311"/>
      <c r="D2008" s="311"/>
      <c r="E2008" s="311" t="s">
        <v>173</v>
      </c>
      <c r="F2008" s="311">
        <v>77</v>
      </c>
    </row>
    <row r="2009" spans="1:6">
      <c r="A2009" s="311"/>
      <c r="B2009" s="311" t="s">
        <v>13418</v>
      </c>
      <c r="C2009" s="311"/>
      <c r="D2009" s="311"/>
      <c r="E2009" s="311" t="s">
        <v>173</v>
      </c>
      <c r="F2009" s="311">
        <v>282</v>
      </c>
    </row>
    <row r="2010" spans="1:6">
      <c r="A2010" s="311"/>
      <c r="B2010" s="311" t="s">
        <v>13419</v>
      </c>
      <c r="C2010" s="311"/>
      <c r="D2010" s="311"/>
      <c r="E2010" s="311" t="s">
        <v>173</v>
      </c>
      <c r="F2010" s="311">
        <v>282</v>
      </c>
    </row>
    <row r="2011" spans="1:6">
      <c r="A2011" s="311"/>
      <c r="B2011" s="311" t="s">
        <v>13420</v>
      </c>
      <c r="C2011" s="311"/>
      <c r="D2011" s="311"/>
      <c r="E2011" s="311" t="s">
        <v>173</v>
      </c>
      <c r="F2011" s="311">
        <v>282</v>
      </c>
    </row>
    <row r="2012" spans="1:6">
      <c r="A2012" s="311"/>
      <c r="B2012" s="311" t="s">
        <v>13421</v>
      </c>
      <c r="C2012" s="311"/>
      <c r="D2012" s="311"/>
      <c r="E2012" s="311" t="s">
        <v>173</v>
      </c>
      <c r="F2012" s="311">
        <v>282</v>
      </c>
    </row>
    <row r="2013" spans="1:6">
      <c r="A2013" s="311"/>
      <c r="B2013" s="311" t="s">
        <v>13422</v>
      </c>
      <c r="C2013" s="311"/>
      <c r="D2013" s="311"/>
      <c r="E2013" s="311" t="s">
        <v>173</v>
      </c>
      <c r="F2013" s="311">
        <v>282</v>
      </c>
    </row>
    <row r="2014" spans="1:6">
      <c r="A2014" s="311"/>
      <c r="B2014" s="311" t="s">
        <v>13423</v>
      </c>
      <c r="C2014" s="311"/>
      <c r="D2014" s="311"/>
      <c r="E2014" s="311" t="s">
        <v>173</v>
      </c>
      <c r="F2014" s="311">
        <v>139</v>
      </c>
    </row>
    <row r="2015" spans="1:6">
      <c r="A2015" s="311"/>
      <c r="B2015" s="311" t="s">
        <v>13424</v>
      </c>
      <c r="C2015" s="311"/>
      <c r="D2015" s="311"/>
      <c r="E2015" s="311" t="s">
        <v>173</v>
      </c>
      <c r="F2015" s="311">
        <v>139</v>
      </c>
    </row>
    <row r="2016" spans="1:6">
      <c r="A2016" s="311"/>
      <c r="B2016" s="311" t="s">
        <v>13425</v>
      </c>
      <c r="C2016" s="311"/>
      <c r="D2016" s="311"/>
      <c r="E2016" s="311" t="s">
        <v>173</v>
      </c>
      <c r="F2016" s="311">
        <v>139</v>
      </c>
    </row>
    <row r="2017" spans="1:6">
      <c r="A2017" s="311"/>
      <c r="B2017" s="311" t="s">
        <v>13426</v>
      </c>
      <c r="C2017" s="311"/>
      <c r="D2017" s="311"/>
      <c r="E2017" s="311" t="s">
        <v>173</v>
      </c>
      <c r="F2017" s="311">
        <v>139</v>
      </c>
    </row>
    <row r="2018" spans="1:6">
      <c r="A2018" s="311"/>
      <c r="B2018" s="311" t="s">
        <v>13427</v>
      </c>
      <c r="C2018" s="311"/>
      <c r="D2018" s="311"/>
      <c r="E2018" s="311" t="s">
        <v>173</v>
      </c>
      <c r="F2018" s="311">
        <v>139</v>
      </c>
    </row>
    <row r="2019" spans="1:6">
      <c r="A2019" s="311"/>
      <c r="B2019" s="311" t="s">
        <v>13428</v>
      </c>
      <c r="C2019" s="311"/>
      <c r="D2019" s="311"/>
      <c r="E2019" s="311" t="s">
        <v>173</v>
      </c>
      <c r="F2019" s="311">
        <v>354</v>
      </c>
    </row>
    <row r="2020" spans="1:6">
      <c r="A2020" s="311"/>
      <c r="B2020" s="311" t="s">
        <v>13429</v>
      </c>
      <c r="C2020" s="311"/>
      <c r="D2020" s="311"/>
      <c r="E2020" s="311" t="s">
        <v>173</v>
      </c>
      <c r="F2020" s="311">
        <v>354</v>
      </c>
    </row>
    <row r="2021" spans="1:6">
      <c r="A2021" s="311"/>
      <c r="B2021" s="311" t="s">
        <v>13430</v>
      </c>
      <c r="C2021" s="311"/>
      <c r="D2021" s="311"/>
      <c r="E2021" s="311" t="s">
        <v>173</v>
      </c>
      <c r="F2021" s="311">
        <v>354</v>
      </c>
    </row>
    <row r="2022" spans="1:6">
      <c r="A2022" s="311"/>
      <c r="B2022" s="311" t="s">
        <v>13431</v>
      </c>
      <c r="C2022" s="311"/>
      <c r="D2022" s="311"/>
      <c r="E2022" s="311" t="s">
        <v>173</v>
      </c>
      <c r="F2022" s="311">
        <v>354</v>
      </c>
    </row>
    <row r="2023" spans="1:6">
      <c r="A2023" s="311"/>
      <c r="B2023" s="311" t="s">
        <v>13432</v>
      </c>
      <c r="C2023" s="311"/>
      <c r="D2023" s="311"/>
      <c r="E2023" s="311" t="s">
        <v>173</v>
      </c>
      <c r="F2023" s="311">
        <v>354</v>
      </c>
    </row>
    <row r="2024" spans="1:6">
      <c r="A2024" s="311"/>
      <c r="B2024" s="311" t="s">
        <v>13433</v>
      </c>
      <c r="C2024" s="311"/>
      <c r="D2024" s="311"/>
      <c r="E2024" s="311" t="s">
        <v>173</v>
      </c>
      <c r="F2024" s="311">
        <v>177</v>
      </c>
    </row>
    <row r="2025" spans="1:6">
      <c r="A2025" s="311"/>
      <c r="B2025" s="311" t="s">
        <v>13434</v>
      </c>
      <c r="C2025" s="311"/>
      <c r="D2025" s="311"/>
      <c r="E2025" s="311" t="s">
        <v>173</v>
      </c>
      <c r="F2025" s="311">
        <v>177</v>
      </c>
    </row>
    <row r="2026" spans="1:6">
      <c r="A2026" s="311"/>
      <c r="B2026" s="311" t="s">
        <v>13435</v>
      </c>
      <c r="C2026" s="311"/>
      <c r="D2026" s="311"/>
      <c r="E2026" s="311" t="s">
        <v>173</v>
      </c>
      <c r="F2026" s="311">
        <v>177</v>
      </c>
    </row>
    <row r="2027" spans="1:6">
      <c r="A2027" s="311"/>
      <c r="B2027" s="311" t="s">
        <v>13436</v>
      </c>
      <c r="C2027" s="311"/>
      <c r="D2027" s="311"/>
      <c r="E2027" s="311" t="s">
        <v>173</v>
      </c>
      <c r="F2027" s="311">
        <v>177</v>
      </c>
    </row>
    <row r="2028" spans="1:6">
      <c r="A2028" s="311"/>
      <c r="B2028" s="311" t="s">
        <v>13437</v>
      </c>
      <c r="C2028" s="311"/>
      <c r="D2028" s="311"/>
      <c r="E2028" s="311" t="s">
        <v>173</v>
      </c>
      <c r="F2028" s="311">
        <v>177</v>
      </c>
    </row>
    <row r="2029" spans="1:6">
      <c r="A2029" s="311"/>
      <c r="B2029" s="311" t="s">
        <v>13438</v>
      </c>
      <c r="C2029" s="311"/>
      <c r="D2029" s="311"/>
      <c r="E2029" s="311" t="s">
        <v>173</v>
      </c>
      <c r="F2029" s="311">
        <v>193</v>
      </c>
    </row>
    <row r="2030" spans="1:6">
      <c r="A2030" s="311"/>
      <c r="B2030" s="311" t="s">
        <v>13439</v>
      </c>
      <c r="C2030" s="311"/>
      <c r="D2030" s="311"/>
      <c r="E2030" s="311" t="s">
        <v>173</v>
      </c>
      <c r="F2030" s="311">
        <v>193</v>
      </c>
    </row>
    <row r="2031" spans="1:6">
      <c r="A2031" s="311"/>
      <c r="B2031" s="311" t="s">
        <v>13440</v>
      </c>
      <c r="C2031" s="311"/>
      <c r="D2031" s="311"/>
      <c r="E2031" s="311" t="s">
        <v>173</v>
      </c>
      <c r="F2031" s="311">
        <v>193</v>
      </c>
    </row>
    <row r="2032" spans="1:6">
      <c r="A2032" s="311"/>
      <c r="B2032" s="311" t="s">
        <v>13441</v>
      </c>
      <c r="C2032" s="311"/>
      <c r="D2032" s="311"/>
      <c r="E2032" s="311" t="s">
        <v>173</v>
      </c>
      <c r="F2032" s="311">
        <v>193</v>
      </c>
    </row>
    <row r="2033" spans="1:6">
      <c r="A2033" s="311"/>
      <c r="B2033" s="311" t="s">
        <v>13442</v>
      </c>
      <c r="C2033" s="311"/>
      <c r="D2033" s="311"/>
      <c r="E2033" s="311" t="s">
        <v>173</v>
      </c>
      <c r="F2033" s="311">
        <v>193</v>
      </c>
    </row>
    <row r="2034" spans="1:6">
      <c r="A2034" s="311"/>
      <c r="B2034" s="311" t="s">
        <v>13443</v>
      </c>
      <c r="C2034" s="311"/>
      <c r="D2034" s="311"/>
      <c r="E2034" s="311" t="s">
        <v>173</v>
      </c>
      <c r="F2034" s="311">
        <v>96</v>
      </c>
    </row>
    <row r="2035" spans="1:6">
      <c r="A2035" s="311"/>
      <c r="B2035" s="311" t="s">
        <v>13444</v>
      </c>
      <c r="C2035" s="311"/>
      <c r="D2035" s="311"/>
      <c r="E2035" s="311" t="s">
        <v>173</v>
      </c>
      <c r="F2035" s="311">
        <v>96</v>
      </c>
    </row>
    <row r="2036" spans="1:6">
      <c r="A2036" s="311"/>
      <c r="B2036" s="311" t="s">
        <v>13445</v>
      </c>
      <c r="C2036" s="311"/>
      <c r="D2036" s="311"/>
      <c r="E2036" s="311" t="s">
        <v>173</v>
      </c>
      <c r="F2036" s="311">
        <v>96</v>
      </c>
    </row>
    <row r="2037" spans="1:6">
      <c r="A2037" s="311"/>
      <c r="B2037" s="311" t="s">
        <v>13446</v>
      </c>
      <c r="C2037" s="311"/>
      <c r="D2037" s="311"/>
      <c r="E2037" s="311" t="s">
        <v>173</v>
      </c>
      <c r="F2037" s="311">
        <v>96</v>
      </c>
    </row>
    <row r="2038" spans="1:6">
      <c r="A2038" s="311"/>
      <c r="B2038" s="311" t="s">
        <v>13447</v>
      </c>
      <c r="C2038" s="311"/>
      <c r="D2038" s="311"/>
      <c r="E2038" s="311" t="s">
        <v>173</v>
      </c>
      <c r="F2038" s="311">
        <v>96</v>
      </c>
    </row>
    <row r="2039" spans="1:6">
      <c r="A2039" s="311"/>
      <c r="B2039" s="311" t="s">
        <v>13448</v>
      </c>
      <c r="C2039" s="311"/>
      <c r="D2039" s="311"/>
      <c r="E2039" s="311" t="s">
        <v>173</v>
      </c>
      <c r="F2039" s="311">
        <v>89</v>
      </c>
    </row>
    <row r="2040" spans="1:6">
      <c r="A2040" s="311"/>
      <c r="B2040" s="311" t="s">
        <v>13449</v>
      </c>
      <c r="C2040" s="311"/>
      <c r="D2040" s="311"/>
      <c r="E2040" s="311" t="s">
        <v>173</v>
      </c>
      <c r="F2040" s="311">
        <v>89</v>
      </c>
    </row>
    <row r="2041" spans="1:6">
      <c r="A2041" s="311"/>
      <c r="B2041" s="311" t="s">
        <v>13450</v>
      </c>
      <c r="C2041" s="311"/>
      <c r="D2041" s="311"/>
      <c r="E2041" s="311" t="s">
        <v>173</v>
      </c>
      <c r="F2041" s="311">
        <v>89</v>
      </c>
    </row>
    <row r="2042" spans="1:6">
      <c r="A2042" s="311"/>
      <c r="B2042" s="311" t="s">
        <v>13451</v>
      </c>
      <c r="C2042" s="311"/>
      <c r="D2042" s="311"/>
      <c r="E2042" s="311" t="s">
        <v>173</v>
      </c>
      <c r="F2042" s="311">
        <v>89</v>
      </c>
    </row>
    <row r="2043" spans="1:6">
      <c r="A2043" s="311"/>
      <c r="B2043" s="311" t="s">
        <v>13452</v>
      </c>
      <c r="C2043" s="311"/>
      <c r="D2043" s="311"/>
      <c r="E2043" s="311" t="s">
        <v>173</v>
      </c>
      <c r="F2043" s="311">
        <v>208</v>
      </c>
    </row>
    <row r="2044" spans="1:6">
      <c r="A2044" s="311"/>
      <c r="B2044" s="311" t="s">
        <v>13453</v>
      </c>
      <c r="C2044" s="311"/>
      <c r="D2044" s="311"/>
      <c r="E2044" s="311" t="s">
        <v>173</v>
      </c>
      <c r="F2044" s="311">
        <v>208</v>
      </c>
    </row>
    <row r="2045" spans="1:6">
      <c r="A2045" s="311"/>
      <c r="B2045" s="311" t="s">
        <v>13454</v>
      </c>
      <c r="C2045" s="311"/>
      <c r="D2045" s="311"/>
      <c r="E2045" s="311" t="s">
        <v>173</v>
      </c>
      <c r="F2045" s="311">
        <v>208</v>
      </c>
    </row>
    <row r="2046" spans="1:6">
      <c r="A2046" s="311"/>
      <c r="B2046" s="311" t="s">
        <v>13455</v>
      </c>
      <c r="C2046" s="311"/>
      <c r="D2046" s="311"/>
      <c r="E2046" s="311" t="s">
        <v>173</v>
      </c>
      <c r="F2046" s="311">
        <v>208</v>
      </c>
    </row>
    <row r="2047" spans="1:6">
      <c r="A2047" s="311"/>
      <c r="B2047" s="311" t="s">
        <v>13456</v>
      </c>
      <c r="C2047" s="311"/>
      <c r="D2047" s="311"/>
      <c r="E2047" s="311" t="s">
        <v>173</v>
      </c>
      <c r="F2047" s="311">
        <v>208</v>
      </c>
    </row>
    <row r="2048" spans="1:6">
      <c r="A2048" s="311"/>
      <c r="B2048" s="311" t="s">
        <v>13457</v>
      </c>
      <c r="C2048" s="311"/>
      <c r="D2048" s="311"/>
      <c r="E2048" s="311" t="s">
        <v>173</v>
      </c>
      <c r="F2048" s="311">
        <v>103</v>
      </c>
    </row>
    <row r="2049" spans="1:6">
      <c r="A2049" s="311"/>
      <c r="B2049" s="311" t="s">
        <v>13458</v>
      </c>
      <c r="C2049" s="311"/>
      <c r="D2049" s="311"/>
      <c r="E2049" s="311" t="s">
        <v>173</v>
      </c>
      <c r="F2049" s="311">
        <v>103</v>
      </c>
    </row>
    <row r="2050" spans="1:6">
      <c r="A2050" s="311"/>
      <c r="B2050" s="311" t="s">
        <v>13459</v>
      </c>
      <c r="C2050" s="311"/>
      <c r="D2050" s="311"/>
      <c r="E2050" s="311" t="s">
        <v>173</v>
      </c>
      <c r="F2050" s="311">
        <v>103</v>
      </c>
    </row>
    <row r="2051" spans="1:6">
      <c r="A2051" s="311"/>
      <c r="B2051" s="311" t="s">
        <v>13460</v>
      </c>
      <c r="C2051" s="311"/>
      <c r="D2051" s="311"/>
      <c r="E2051" s="311" t="s">
        <v>173</v>
      </c>
      <c r="F2051" s="311">
        <v>103</v>
      </c>
    </row>
    <row r="2052" spans="1:6">
      <c r="A2052" s="311"/>
      <c r="B2052" s="311" t="s">
        <v>13461</v>
      </c>
      <c r="C2052" s="311"/>
      <c r="D2052" s="311"/>
      <c r="E2052" s="311" t="s">
        <v>173</v>
      </c>
      <c r="F2052" s="311">
        <v>103</v>
      </c>
    </row>
    <row r="2053" spans="1:6">
      <c r="A2053" s="311"/>
      <c r="B2053" s="311" t="s">
        <v>13462</v>
      </c>
      <c r="C2053" s="311"/>
      <c r="D2053" s="311"/>
      <c r="E2053" s="311" t="s">
        <v>13158</v>
      </c>
      <c r="F2053" s="311">
        <v>607</v>
      </c>
    </row>
    <row r="2054" spans="1:6">
      <c r="A2054" s="311"/>
      <c r="B2054" s="311" t="s">
        <v>13463</v>
      </c>
      <c r="C2054" s="311"/>
      <c r="D2054" s="311"/>
      <c r="E2054" s="311" t="s">
        <v>13158</v>
      </c>
      <c r="F2054" s="311">
        <v>607</v>
      </c>
    </row>
    <row r="2055" spans="1:6">
      <c r="A2055" s="311"/>
      <c r="B2055" s="311" t="s">
        <v>13464</v>
      </c>
      <c r="C2055" s="311"/>
      <c r="D2055" s="311"/>
      <c r="E2055" s="311" t="s">
        <v>13158</v>
      </c>
      <c r="F2055" s="311">
        <v>607</v>
      </c>
    </row>
    <row r="2056" spans="1:6">
      <c r="A2056" s="311"/>
      <c r="B2056" s="311" t="s">
        <v>13465</v>
      </c>
      <c r="C2056" s="311"/>
      <c r="D2056" s="311"/>
      <c r="E2056" s="311" t="s">
        <v>13158</v>
      </c>
      <c r="F2056" s="311">
        <v>607</v>
      </c>
    </row>
    <row r="2057" spans="1:6">
      <c r="A2057" s="311"/>
      <c r="B2057" s="311" t="s">
        <v>13466</v>
      </c>
      <c r="C2057" s="311"/>
      <c r="D2057" s="311"/>
      <c r="E2057" s="311" t="s">
        <v>173</v>
      </c>
      <c r="F2057" s="311">
        <v>52.34</v>
      </c>
    </row>
    <row r="2058" spans="1:6">
      <c r="A2058" s="311"/>
      <c r="B2058" s="311" t="s">
        <v>13467</v>
      </c>
      <c r="C2058" s="311"/>
      <c r="D2058" s="311"/>
      <c r="E2058" s="311" t="s">
        <v>173</v>
      </c>
      <c r="F2058" s="311">
        <v>61.56</v>
      </c>
    </row>
    <row r="2059" spans="1:6">
      <c r="A2059" s="311"/>
      <c r="B2059" s="311" t="s">
        <v>13468</v>
      </c>
      <c r="C2059" s="311"/>
      <c r="D2059" s="311"/>
      <c r="E2059" s="311" t="s">
        <v>173</v>
      </c>
      <c r="F2059" s="311">
        <v>60.8</v>
      </c>
    </row>
    <row r="2060" spans="1:6">
      <c r="A2060" s="311"/>
      <c r="B2060" s="311" t="s">
        <v>13469</v>
      </c>
      <c r="C2060" s="311"/>
      <c r="D2060" s="311"/>
      <c r="E2060" s="311" t="s">
        <v>173</v>
      </c>
      <c r="F2060" s="311">
        <v>92.43</v>
      </c>
    </row>
    <row r="2061" spans="1:6">
      <c r="A2061" s="311"/>
      <c r="B2061" s="311" t="s">
        <v>13470</v>
      </c>
      <c r="C2061" s="311"/>
      <c r="D2061" s="311"/>
      <c r="E2061" s="311" t="s">
        <v>173</v>
      </c>
      <c r="F2061" s="311">
        <v>91.2</v>
      </c>
    </row>
    <row r="2062" spans="1:6">
      <c r="A2062" s="311"/>
      <c r="B2062" s="311" t="s">
        <v>13471</v>
      </c>
      <c r="C2062" s="311"/>
      <c r="D2062" s="311"/>
      <c r="E2062" s="311" t="s">
        <v>173</v>
      </c>
      <c r="F2062" s="311">
        <v>123.21</v>
      </c>
    </row>
    <row r="2063" spans="1:6">
      <c r="A2063" s="311"/>
      <c r="B2063" s="311" t="s">
        <v>13472</v>
      </c>
      <c r="C2063" s="311"/>
      <c r="D2063" s="311"/>
      <c r="E2063" s="311" t="s">
        <v>173</v>
      </c>
      <c r="F2063" s="311">
        <v>120.2</v>
      </c>
    </row>
    <row r="2064" spans="1:6">
      <c r="A2064" s="311"/>
      <c r="B2064" s="311" t="s">
        <v>13473</v>
      </c>
      <c r="C2064" s="311"/>
      <c r="D2064" s="311"/>
      <c r="E2064" s="311" t="s">
        <v>173</v>
      </c>
      <c r="F2064" s="311">
        <v>184.77</v>
      </c>
    </row>
    <row r="2065" spans="1:6">
      <c r="A2065" s="311"/>
      <c r="B2065" s="311" t="s">
        <v>13474</v>
      </c>
      <c r="C2065" s="311"/>
      <c r="D2065" s="311"/>
      <c r="E2065" s="311" t="s">
        <v>173</v>
      </c>
      <c r="F2065" s="311">
        <v>180.3</v>
      </c>
    </row>
    <row r="2066" spans="1:6">
      <c r="A2066" s="311"/>
      <c r="B2066" s="311" t="s">
        <v>13475</v>
      </c>
      <c r="C2066" s="311"/>
      <c r="D2066" s="311"/>
      <c r="E2066" s="311" t="s">
        <v>173</v>
      </c>
      <c r="F2066" s="311">
        <v>246.43</v>
      </c>
    </row>
    <row r="2067" spans="1:6">
      <c r="A2067" s="311"/>
      <c r="B2067" s="311" t="s">
        <v>13476</v>
      </c>
      <c r="C2067" s="311"/>
      <c r="D2067" s="311"/>
      <c r="E2067" s="311" t="s">
        <v>173</v>
      </c>
      <c r="F2067" s="311">
        <v>240</v>
      </c>
    </row>
    <row r="2068" spans="1:6">
      <c r="A2068" s="311"/>
      <c r="B2068" s="311" t="s">
        <v>13477</v>
      </c>
      <c r="C2068" s="311"/>
      <c r="D2068" s="311"/>
      <c r="E2068" s="311" t="s">
        <v>173</v>
      </c>
      <c r="F2068" s="311">
        <v>240.43</v>
      </c>
    </row>
    <row r="2069" spans="1:6">
      <c r="A2069" s="311"/>
      <c r="B2069" s="311" t="s">
        <v>13478</v>
      </c>
      <c r="C2069" s="311"/>
      <c r="D2069" s="311"/>
      <c r="E2069" s="311" t="s">
        <v>173</v>
      </c>
      <c r="F2069" s="311">
        <v>192</v>
      </c>
    </row>
    <row r="2070" spans="1:6">
      <c r="A2070" s="311"/>
      <c r="B2070" s="311" t="s">
        <v>13479</v>
      </c>
      <c r="C2070" s="311"/>
      <c r="D2070" s="311"/>
      <c r="E2070" s="311" t="s">
        <v>173</v>
      </c>
      <c r="F2070" s="311">
        <v>231</v>
      </c>
    </row>
    <row r="2071" spans="1:6">
      <c r="A2071" s="311"/>
      <c r="B2071" s="311" t="s">
        <v>13480</v>
      </c>
      <c r="C2071" s="311"/>
      <c r="D2071" s="311"/>
      <c r="E2071" s="311" t="s">
        <v>11460</v>
      </c>
      <c r="F2071" s="311">
        <v>2724</v>
      </c>
    </row>
    <row r="2072" spans="1:6">
      <c r="A2072" s="311"/>
      <c r="B2072" s="311" t="s">
        <v>13481</v>
      </c>
      <c r="C2072" s="311"/>
      <c r="D2072" s="311"/>
      <c r="E2072" s="311" t="s">
        <v>11460</v>
      </c>
      <c r="F2072" s="311">
        <v>2867</v>
      </c>
    </row>
    <row r="2073" spans="1:6">
      <c r="A2073" s="311"/>
      <c r="B2073" s="311" t="s">
        <v>13482</v>
      </c>
      <c r="C2073" s="311"/>
      <c r="D2073" s="311"/>
      <c r="E2073" s="311" t="s">
        <v>173</v>
      </c>
      <c r="F2073" s="311">
        <v>102.6</v>
      </c>
    </row>
    <row r="2074" spans="1:6">
      <c r="A2074" s="311"/>
      <c r="B2074" s="311" t="s">
        <v>13483</v>
      </c>
      <c r="C2074" s="311"/>
      <c r="D2074" s="311"/>
      <c r="E2074" s="311" t="s">
        <v>173</v>
      </c>
      <c r="F2074" s="311">
        <v>142.5</v>
      </c>
    </row>
    <row r="2075" spans="1:6">
      <c r="A2075" s="311"/>
      <c r="B2075" s="311" t="s">
        <v>13484</v>
      </c>
      <c r="C2075" s="311"/>
      <c r="D2075" s="311"/>
      <c r="E2075" s="311" t="s">
        <v>173</v>
      </c>
      <c r="F2075" s="311">
        <v>67.45</v>
      </c>
    </row>
    <row r="2076" spans="1:6">
      <c r="A2076" s="311"/>
      <c r="B2076" s="311" t="s">
        <v>13485</v>
      </c>
      <c r="C2076" s="311"/>
      <c r="D2076" s="311"/>
      <c r="E2076" s="311" t="s">
        <v>173</v>
      </c>
      <c r="F2076" s="311">
        <v>2664</v>
      </c>
    </row>
    <row r="2077" spans="1:6">
      <c r="A2077" s="311"/>
      <c r="B2077" s="311" t="s">
        <v>13486</v>
      </c>
      <c r="C2077" s="311"/>
      <c r="D2077" s="311"/>
      <c r="E2077" s="311" t="s">
        <v>173</v>
      </c>
      <c r="F2077" s="311">
        <v>2964</v>
      </c>
    </row>
    <row r="2078" spans="1:6">
      <c r="A2078" s="311"/>
      <c r="B2078" s="311" t="s">
        <v>13487</v>
      </c>
      <c r="C2078" s="311"/>
      <c r="D2078" s="311"/>
      <c r="E2078" s="311" t="s">
        <v>173</v>
      </c>
      <c r="F2078" s="311">
        <v>3264</v>
      </c>
    </row>
    <row r="2079" spans="1:6">
      <c r="A2079" s="311"/>
      <c r="B2079" s="311" t="s">
        <v>13488</v>
      </c>
      <c r="C2079" s="311"/>
      <c r="D2079" s="311"/>
      <c r="E2079" s="311" t="s">
        <v>173</v>
      </c>
      <c r="F2079" s="311">
        <v>107.82</v>
      </c>
    </row>
    <row r="2080" spans="1:6">
      <c r="A2080" s="311"/>
      <c r="B2080" s="311" t="s">
        <v>13489</v>
      </c>
      <c r="C2080" s="311"/>
      <c r="D2080" s="311"/>
      <c r="E2080" s="311" t="s">
        <v>173</v>
      </c>
      <c r="F2080" s="311">
        <v>161.5</v>
      </c>
    </row>
    <row r="2081" spans="1:6">
      <c r="A2081" s="311"/>
      <c r="B2081" s="311" t="s">
        <v>13490</v>
      </c>
      <c r="C2081" s="311"/>
      <c r="D2081" s="311"/>
      <c r="E2081" s="311" t="s">
        <v>173</v>
      </c>
      <c r="F2081" s="311">
        <v>62.7</v>
      </c>
    </row>
    <row r="2082" spans="1:6">
      <c r="A2082" s="311"/>
      <c r="B2082" s="311" t="s">
        <v>13491</v>
      </c>
      <c r="C2082" s="311"/>
      <c r="D2082" s="311"/>
      <c r="E2082" s="311" t="s">
        <v>173</v>
      </c>
      <c r="F2082" s="311">
        <v>213.75</v>
      </c>
    </row>
    <row r="2083" spans="1:6">
      <c r="A2083" s="311"/>
      <c r="B2083" s="311" t="s">
        <v>13492</v>
      </c>
      <c r="C2083" s="311"/>
      <c r="D2083" s="311"/>
      <c r="E2083" s="311" t="s">
        <v>173</v>
      </c>
      <c r="F2083" s="311">
        <v>333.92</v>
      </c>
    </row>
    <row r="2084" spans="1:6">
      <c r="A2084" s="311"/>
      <c r="B2084" s="311" t="s">
        <v>13493</v>
      </c>
      <c r="C2084" s="311"/>
      <c r="D2084" s="311"/>
      <c r="E2084" s="311" t="s">
        <v>173</v>
      </c>
      <c r="F2084" s="311">
        <v>95.95</v>
      </c>
    </row>
    <row r="2085" spans="1:6">
      <c r="A2085" s="311"/>
      <c r="B2085" s="311" t="s">
        <v>13494</v>
      </c>
      <c r="C2085" s="311"/>
      <c r="D2085" s="311"/>
      <c r="E2085" s="311" t="s">
        <v>173</v>
      </c>
      <c r="F2085" s="311">
        <v>224.2</v>
      </c>
    </row>
    <row r="2086" spans="1:6">
      <c r="A2086" s="311"/>
      <c r="B2086" s="311" t="s">
        <v>13495</v>
      </c>
      <c r="C2086" s="311"/>
      <c r="D2086" s="311"/>
      <c r="E2086" s="311" t="s">
        <v>173</v>
      </c>
      <c r="F2086" s="311">
        <v>166.25</v>
      </c>
    </row>
    <row r="2087" spans="1:6">
      <c r="A2087" s="311"/>
      <c r="B2087" s="311" t="s">
        <v>13496</v>
      </c>
      <c r="C2087" s="311"/>
      <c r="D2087" s="311"/>
      <c r="E2087" s="311" t="s">
        <v>173</v>
      </c>
      <c r="F2087" s="311">
        <v>316.35000000000002</v>
      </c>
    </row>
    <row r="2088" spans="1:6">
      <c r="A2088" s="311"/>
      <c r="B2088" s="311" t="s">
        <v>13497</v>
      </c>
      <c r="C2088" s="311"/>
      <c r="D2088" s="311"/>
      <c r="E2088" s="311" t="s">
        <v>173</v>
      </c>
      <c r="F2088" s="311">
        <v>534.85</v>
      </c>
    </row>
    <row r="2089" spans="1:6">
      <c r="A2089" s="311"/>
      <c r="B2089" s="311" t="s">
        <v>13498</v>
      </c>
      <c r="C2089" s="311"/>
      <c r="D2089" s="311"/>
      <c r="E2089" s="311" t="s">
        <v>173</v>
      </c>
      <c r="F2089" s="311">
        <v>135.85</v>
      </c>
    </row>
    <row r="2090" spans="1:6">
      <c r="A2090" s="311"/>
      <c r="B2090" s="311" t="s">
        <v>13499</v>
      </c>
      <c r="C2090" s="311"/>
      <c r="D2090" s="311"/>
      <c r="E2090" s="311" t="s">
        <v>13158</v>
      </c>
      <c r="F2090" s="311">
        <v>64.900000000000006</v>
      </c>
    </row>
    <row r="2091" spans="1:6">
      <c r="A2091" s="311"/>
      <c r="B2091" s="311" t="s">
        <v>13500</v>
      </c>
      <c r="C2091" s="311"/>
      <c r="D2091" s="311"/>
      <c r="E2091" s="311" t="s">
        <v>13501</v>
      </c>
      <c r="F2091" s="311">
        <v>3017</v>
      </c>
    </row>
    <row r="2092" spans="1:6">
      <c r="A2092" s="311"/>
      <c r="B2092" s="311" t="s">
        <v>13502</v>
      </c>
      <c r="C2092" s="311"/>
      <c r="D2092" s="311"/>
      <c r="E2092" s="311" t="s">
        <v>13158</v>
      </c>
      <c r="F2092" s="311">
        <v>77.5</v>
      </c>
    </row>
    <row r="2093" spans="1:6">
      <c r="A2093" s="311"/>
      <c r="B2093" s="311" t="s">
        <v>13503</v>
      </c>
      <c r="C2093" s="311"/>
      <c r="D2093" s="311"/>
      <c r="E2093" s="311" t="s">
        <v>13501</v>
      </c>
      <c r="F2093" s="311">
        <v>3603</v>
      </c>
    </row>
    <row r="2094" spans="1:6">
      <c r="A2094" s="311"/>
      <c r="B2094" s="311" t="s">
        <v>13504</v>
      </c>
      <c r="C2094" s="311"/>
      <c r="D2094" s="311"/>
      <c r="E2094" s="311" t="s">
        <v>13158</v>
      </c>
      <c r="F2094" s="311">
        <v>64.900000000000006</v>
      </c>
    </row>
    <row r="2095" spans="1:6">
      <c r="A2095" s="311"/>
      <c r="B2095" s="311" t="s">
        <v>13505</v>
      </c>
      <c r="C2095" s="311"/>
      <c r="D2095" s="311"/>
      <c r="E2095" s="311" t="s">
        <v>13501</v>
      </c>
      <c r="F2095" s="311">
        <v>3017</v>
      </c>
    </row>
    <row r="2096" spans="1:6">
      <c r="A2096" s="311"/>
      <c r="B2096" s="311" t="s">
        <v>13506</v>
      </c>
      <c r="C2096" s="311"/>
      <c r="D2096" s="311"/>
      <c r="E2096" s="311" t="s">
        <v>13158</v>
      </c>
      <c r="F2096" s="311">
        <v>146.66999999999999</v>
      </c>
    </row>
    <row r="2097" spans="1:6">
      <c r="A2097" s="311"/>
      <c r="B2097" s="311" t="s">
        <v>13507</v>
      </c>
      <c r="C2097" s="311"/>
      <c r="D2097" s="311"/>
      <c r="E2097" s="311" t="s">
        <v>13501</v>
      </c>
      <c r="F2097" s="311">
        <v>6656.5</v>
      </c>
    </row>
    <row r="2098" spans="1:6">
      <c r="A2098" s="311"/>
      <c r="B2098" s="311" t="s">
        <v>13508</v>
      </c>
      <c r="C2098" s="311"/>
      <c r="D2098" s="311"/>
      <c r="E2098" s="311" t="s">
        <v>13158</v>
      </c>
      <c r="F2098" s="311">
        <v>131.4</v>
      </c>
    </row>
    <row r="2099" spans="1:6">
      <c r="A2099" s="311"/>
      <c r="B2099" s="311" t="s">
        <v>13509</v>
      </c>
      <c r="C2099" s="311"/>
      <c r="D2099" s="311"/>
      <c r="E2099" s="311" t="s">
        <v>13501</v>
      </c>
      <c r="F2099" s="311">
        <v>5677</v>
      </c>
    </row>
    <row r="2100" spans="1:6">
      <c r="A2100" s="311"/>
      <c r="B2100" s="311" t="s">
        <v>13510</v>
      </c>
      <c r="C2100" s="311"/>
      <c r="D2100" s="311"/>
      <c r="E2100" s="311" t="s">
        <v>13158</v>
      </c>
      <c r="F2100" s="311">
        <v>45.8</v>
      </c>
    </row>
    <row r="2101" spans="1:6">
      <c r="A2101" s="311"/>
      <c r="B2101" s="311" t="s">
        <v>13511</v>
      </c>
      <c r="C2101" s="311"/>
      <c r="D2101" s="311"/>
      <c r="E2101" s="311" t="s">
        <v>13501</v>
      </c>
      <c r="F2101" s="311">
        <v>2132</v>
      </c>
    </row>
    <row r="2102" spans="1:6">
      <c r="A2102" s="311"/>
      <c r="B2102" s="311" t="s">
        <v>13512</v>
      </c>
      <c r="C2102" s="311"/>
      <c r="D2102" s="311"/>
      <c r="E2102" s="311" t="s">
        <v>13158</v>
      </c>
      <c r="F2102" s="311">
        <v>35.24</v>
      </c>
    </row>
    <row r="2103" spans="1:6">
      <c r="A2103" s="311"/>
      <c r="B2103" s="311" t="s">
        <v>13513</v>
      </c>
      <c r="C2103" s="311"/>
      <c r="D2103" s="311"/>
      <c r="E2103" s="311" t="s">
        <v>13501</v>
      </c>
      <c r="F2103" s="311">
        <v>1642</v>
      </c>
    </row>
    <row r="2104" spans="1:6">
      <c r="A2104" s="311"/>
      <c r="B2104" s="311" t="s">
        <v>13514</v>
      </c>
      <c r="C2104" s="311"/>
      <c r="D2104" s="311"/>
      <c r="E2104" s="311" t="s">
        <v>173</v>
      </c>
      <c r="F2104" s="311">
        <v>512</v>
      </c>
    </row>
    <row r="2105" spans="1:6">
      <c r="A2105" s="311"/>
      <c r="B2105" s="311" t="s">
        <v>13515</v>
      </c>
      <c r="C2105" s="311"/>
      <c r="D2105" s="311"/>
      <c r="E2105" s="311" t="s">
        <v>173</v>
      </c>
      <c r="F2105" s="311">
        <v>654</v>
      </c>
    </row>
    <row r="2106" spans="1:6">
      <c r="A2106" s="311"/>
      <c r="B2106" s="311" t="s">
        <v>13516</v>
      </c>
      <c r="C2106" s="311"/>
      <c r="D2106" s="311"/>
      <c r="E2106" s="311" t="s">
        <v>173</v>
      </c>
      <c r="F2106" s="311">
        <v>116</v>
      </c>
    </row>
    <row r="2107" spans="1:6">
      <c r="A2107" s="311"/>
      <c r="B2107" s="311" t="s">
        <v>13517</v>
      </c>
      <c r="C2107" s="311"/>
      <c r="D2107" s="311"/>
      <c r="E2107" s="311" t="s">
        <v>173</v>
      </c>
      <c r="F2107" s="311">
        <v>72</v>
      </c>
    </row>
    <row r="2108" spans="1:6">
      <c r="A2108" s="311"/>
      <c r="B2108" s="311" t="s">
        <v>13518</v>
      </c>
      <c r="C2108" s="311"/>
      <c r="D2108" s="311"/>
      <c r="E2108" s="311" t="s">
        <v>173</v>
      </c>
      <c r="F2108" s="311">
        <v>62.5</v>
      </c>
    </row>
    <row r="2109" spans="1:6">
      <c r="A2109" s="311"/>
      <c r="B2109" s="311" t="s">
        <v>13519</v>
      </c>
      <c r="C2109" s="311"/>
      <c r="D2109" s="311"/>
      <c r="E2109" s="311" t="s">
        <v>173</v>
      </c>
      <c r="F2109" s="311">
        <v>62.7</v>
      </c>
    </row>
    <row r="2110" spans="1:6">
      <c r="A2110" s="311"/>
      <c r="B2110" s="311" t="s">
        <v>13520</v>
      </c>
      <c r="C2110" s="311"/>
      <c r="D2110" s="311"/>
      <c r="E2110" s="311" t="s">
        <v>173</v>
      </c>
      <c r="F2110" s="311">
        <v>70.2</v>
      </c>
    </row>
    <row r="2111" spans="1:6">
      <c r="A2111" s="311"/>
      <c r="B2111" s="311" t="s">
        <v>13521</v>
      </c>
      <c r="C2111" s="311"/>
      <c r="D2111" s="311"/>
      <c r="E2111" s="311" t="s">
        <v>173</v>
      </c>
      <c r="F2111" s="311">
        <v>604</v>
      </c>
    </row>
    <row r="2112" spans="1:6">
      <c r="A2112" s="311"/>
      <c r="B2112" s="311" t="s">
        <v>13522</v>
      </c>
      <c r="C2112" s="311"/>
      <c r="D2112" s="311"/>
      <c r="E2112" s="311" t="s">
        <v>173</v>
      </c>
      <c r="F2112" s="311">
        <v>813</v>
      </c>
    </row>
    <row r="2113" spans="1:6">
      <c r="A2113" s="311"/>
      <c r="B2113" s="311" t="s">
        <v>13523</v>
      </c>
      <c r="C2113" s="311"/>
      <c r="D2113" s="311"/>
      <c r="E2113" s="311" t="s">
        <v>173</v>
      </c>
      <c r="F2113" s="311">
        <v>540</v>
      </c>
    </row>
    <row r="2114" spans="1:6">
      <c r="A2114" s="311"/>
      <c r="B2114" s="311" t="s">
        <v>13524</v>
      </c>
      <c r="C2114" s="311"/>
      <c r="D2114" s="311"/>
      <c r="E2114" s="311" t="s">
        <v>173</v>
      </c>
      <c r="F2114" s="311">
        <v>323</v>
      </c>
    </row>
    <row r="2115" spans="1:6">
      <c r="A2115" s="311"/>
      <c r="B2115" s="311" t="s">
        <v>13525</v>
      </c>
      <c r="C2115" s="311"/>
      <c r="D2115" s="311"/>
      <c r="E2115" s="311" t="s">
        <v>173</v>
      </c>
      <c r="F2115" s="311">
        <v>747</v>
      </c>
    </row>
    <row r="2116" spans="1:6">
      <c r="A2116" s="311"/>
      <c r="B2116" s="311" t="s">
        <v>13526</v>
      </c>
      <c r="C2116" s="311"/>
      <c r="D2116" s="311"/>
      <c r="E2116" s="311" t="s">
        <v>173</v>
      </c>
      <c r="F2116" s="311">
        <v>360</v>
      </c>
    </row>
    <row r="2117" spans="1:6">
      <c r="A2117" s="311"/>
      <c r="B2117" s="311" t="s">
        <v>13527</v>
      </c>
      <c r="C2117" s="311"/>
      <c r="D2117" s="311"/>
      <c r="E2117" s="311" t="s">
        <v>173</v>
      </c>
      <c r="F2117" s="311">
        <v>439</v>
      </c>
    </row>
    <row r="2118" spans="1:6">
      <c r="A2118" s="311"/>
      <c r="B2118" s="311" t="s">
        <v>13528</v>
      </c>
      <c r="C2118" s="311"/>
      <c r="D2118" s="311"/>
      <c r="E2118" s="311" t="s">
        <v>173</v>
      </c>
      <c r="F2118" s="311">
        <v>490</v>
      </c>
    </row>
    <row r="2119" spans="1:6">
      <c r="A2119" s="311"/>
      <c r="B2119" s="311" t="s">
        <v>13529</v>
      </c>
      <c r="C2119" s="311"/>
      <c r="D2119" s="311"/>
      <c r="E2119" s="311" t="s">
        <v>173</v>
      </c>
      <c r="F2119" s="311">
        <v>331</v>
      </c>
    </row>
    <row r="2120" spans="1:6">
      <c r="A2120" s="311"/>
      <c r="B2120" s="311" t="s">
        <v>13530</v>
      </c>
      <c r="C2120" s="311"/>
      <c r="D2120" s="311"/>
      <c r="E2120" s="311" t="s">
        <v>173</v>
      </c>
      <c r="F2120" s="311">
        <v>2836</v>
      </c>
    </row>
    <row r="2121" spans="1:6">
      <c r="A2121" s="311"/>
      <c r="B2121" s="311" t="s">
        <v>13531</v>
      </c>
      <c r="C2121" s="311"/>
      <c r="D2121" s="311"/>
      <c r="E2121" s="311" t="s">
        <v>173</v>
      </c>
      <c r="F2121" s="311">
        <v>682</v>
      </c>
    </row>
    <row r="2122" spans="1:6">
      <c r="A2122" s="311"/>
      <c r="B2122" s="311" t="s">
        <v>13532</v>
      </c>
      <c r="C2122" s="311"/>
      <c r="D2122" s="311"/>
      <c r="E2122" s="311" t="s">
        <v>173</v>
      </c>
      <c r="F2122" s="311">
        <v>189</v>
      </c>
    </row>
    <row r="2123" spans="1:6">
      <c r="A2123" s="311"/>
      <c r="B2123" s="311" t="s">
        <v>13533</v>
      </c>
      <c r="C2123" s="311"/>
      <c r="D2123" s="311"/>
      <c r="E2123" s="311" t="s">
        <v>173</v>
      </c>
      <c r="F2123" s="311">
        <v>72.900000000000006</v>
      </c>
    </row>
    <row r="2124" spans="1:6">
      <c r="A2124" s="311"/>
      <c r="B2124" s="311" t="s">
        <v>13534</v>
      </c>
      <c r="C2124" s="311"/>
      <c r="D2124" s="311"/>
      <c r="E2124" s="311" t="s">
        <v>173</v>
      </c>
      <c r="F2124" s="311">
        <v>998</v>
      </c>
    </row>
    <row r="2125" spans="1:6">
      <c r="A2125" s="311"/>
      <c r="B2125" s="311" t="s">
        <v>13535</v>
      </c>
      <c r="C2125" s="311"/>
      <c r="D2125" s="311"/>
      <c r="E2125" s="311" t="s">
        <v>173</v>
      </c>
      <c r="F2125" s="311">
        <v>396</v>
      </c>
    </row>
    <row r="2126" spans="1:6">
      <c r="A2126" s="311"/>
      <c r="B2126" s="311" t="s">
        <v>13536</v>
      </c>
      <c r="C2126" s="311"/>
      <c r="D2126" s="311"/>
      <c r="E2126" s="311" t="s">
        <v>173</v>
      </c>
      <c r="F2126" s="311">
        <v>682</v>
      </c>
    </row>
    <row r="2127" spans="1:6">
      <c r="A2127" s="311"/>
      <c r="B2127" s="311" t="s">
        <v>13537</v>
      </c>
      <c r="C2127" s="311"/>
      <c r="D2127" s="311"/>
      <c r="E2127" s="311" t="s">
        <v>173</v>
      </c>
      <c r="F2127" s="311">
        <v>236</v>
      </c>
    </row>
    <row r="2128" spans="1:6">
      <c r="A2128" s="311"/>
      <c r="B2128" s="311" t="s">
        <v>13538</v>
      </c>
      <c r="C2128" s="311"/>
      <c r="D2128" s="311"/>
      <c r="E2128" s="311" t="s">
        <v>173</v>
      </c>
      <c r="F2128" s="311">
        <v>236</v>
      </c>
    </row>
    <row r="2129" spans="1:6">
      <c r="A2129" s="311"/>
      <c r="B2129" s="311" t="s">
        <v>13539</v>
      </c>
      <c r="C2129" s="311"/>
      <c r="D2129" s="311"/>
      <c r="E2129" s="311" t="s">
        <v>173</v>
      </c>
      <c r="F2129" s="311">
        <v>396</v>
      </c>
    </row>
    <row r="2130" spans="1:6">
      <c r="A2130" s="311"/>
      <c r="B2130" s="311" t="s">
        <v>13540</v>
      </c>
      <c r="C2130" s="311"/>
      <c r="D2130" s="311"/>
      <c r="E2130" s="311" t="s">
        <v>173</v>
      </c>
      <c r="F2130" s="311">
        <v>567</v>
      </c>
    </row>
    <row r="2131" spans="1:6">
      <c r="A2131" s="311"/>
      <c r="B2131" s="311" t="s">
        <v>13541</v>
      </c>
      <c r="C2131" s="311"/>
      <c r="D2131" s="311"/>
      <c r="E2131" s="311" t="s">
        <v>173</v>
      </c>
      <c r="F2131" s="311">
        <v>510</v>
      </c>
    </row>
    <row r="2132" spans="1:6">
      <c r="A2132" s="311"/>
      <c r="B2132" s="311" t="s">
        <v>13542</v>
      </c>
      <c r="C2132" s="311"/>
      <c r="D2132" s="311"/>
      <c r="E2132" s="311" t="s">
        <v>173</v>
      </c>
      <c r="F2132" s="311">
        <v>440</v>
      </c>
    </row>
    <row r="2133" spans="1:6">
      <c r="A2133" s="311"/>
      <c r="B2133" s="311" t="s">
        <v>13543</v>
      </c>
      <c r="C2133" s="311"/>
      <c r="D2133" s="311"/>
      <c r="E2133" s="311" t="s">
        <v>173</v>
      </c>
      <c r="F2133" s="311">
        <v>439</v>
      </c>
    </row>
    <row r="2134" spans="1:6">
      <c r="A2134" s="311"/>
      <c r="B2134" s="311" t="s">
        <v>13544</v>
      </c>
      <c r="C2134" s="311"/>
      <c r="D2134" s="311"/>
      <c r="E2134" s="311" t="s">
        <v>173</v>
      </c>
      <c r="F2134" s="311">
        <v>758</v>
      </c>
    </row>
    <row r="2135" spans="1:6">
      <c r="A2135" s="311"/>
      <c r="B2135" s="311" t="s">
        <v>13545</v>
      </c>
      <c r="C2135" s="311"/>
      <c r="D2135" s="311"/>
      <c r="E2135" s="311" t="s">
        <v>173</v>
      </c>
      <c r="F2135" s="311">
        <v>1367</v>
      </c>
    </row>
    <row r="2136" spans="1:6">
      <c r="A2136" s="311"/>
      <c r="B2136" s="311" t="s">
        <v>13546</v>
      </c>
      <c r="C2136" s="311"/>
      <c r="D2136" s="311"/>
      <c r="E2136" s="311" t="s">
        <v>13158</v>
      </c>
      <c r="F2136" s="311">
        <v>99</v>
      </c>
    </row>
    <row r="2137" spans="1:6">
      <c r="A2137" s="311"/>
      <c r="B2137" s="311" t="s">
        <v>13547</v>
      </c>
      <c r="C2137" s="311"/>
      <c r="D2137" s="311"/>
      <c r="E2137" s="311" t="s">
        <v>13501</v>
      </c>
      <c r="F2137" s="311">
        <v>4949</v>
      </c>
    </row>
    <row r="2138" spans="1:6">
      <c r="A2138" s="311"/>
      <c r="B2138" s="311" t="s">
        <v>13548</v>
      </c>
      <c r="C2138" s="311"/>
      <c r="D2138" s="311"/>
      <c r="E2138" s="311" t="s">
        <v>13158</v>
      </c>
      <c r="F2138" s="311">
        <v>163</v>
      </c>
    </row>
    <row r="2139" spans="1:6">
      <c r="A2139" s="311"/>
      <c r="B2139" s="311" t="s">
        <v>13549</v>
      </c>
      <c r="C2139" s="311"/>
      <c r="D2139" s="311"/>
      <c r="E2139" s="311" t="s">
        <v>13501</v>
      </c>
      <c r="F2139" s="311">
        <v>8149</v>
      </c>
    </row>
    <row r="2140" spans="1:6">
      <c r="A2140" s="311"/>
      <c r="B2140" s="311" t="s">
        <v>13550</v>
      </c>
      <c r="C2140" s="311"/>
      <c r="D2140" s="311"/>
      <c r="E2140" s="311" t="s">
        <v>173</v>
      </c>
      <c r="F2140" s="311">
        <v>583</v>
      </c>
    </row>
    <row r="2141" spans="1:6">
      <c r="A2141" s="311"/>
      <c r="B2141" s="311" t="s">
        <v>13551</v>
      </c>
      <c r="C2141" s="311"/>
      <c r="D2141" s="311"/>
      <c r="E2141" s="311" t="s">
        <v>173</v>
      </c>
      <c r="F2141" s="311">
        <v>706</v>
      </c>
    </row>
    <row r="2142" spans="1:6">
      <c r="A2142" s="311"/>
      <c r="B2142" s="311" t="s">
        <v>13552</v>
      </c>
      <c r="C2142" s="311"/>
      <c r="D2142" s="311"/>
      <c r="E2142" s="311" t="s">
        <v>173</v>
      </c>
      <c r="F2142" s="311">
        <v>1103</v>
      </c>
    </row>
    <row r="2143" spans="1:6">
      <c r="A2143" s="311"/>
      <c r="B2143" s="311" t="s">
        <v>13553</v>
      </c>
      <c r="C2143" s="311"/>
      <c r="D2143" s="311"/>
      <c r="E2143" s="311" t="s">
        <v>173</v>
      </c>
      <c r="F2143" s="311">
        <v>1103</v>
      </c>
    </row>
    <row r="2144" spans="1:6">
      <c r="A2144" s="311"/>
      <c r="B2144" s="311" t="s">
        <v>13554</v>
      </c>
      <c r="C2144" s="311"/>
      <c r="D2144" s="311"/>
      <c r="E2144" s="311" t="s">
        <v>173</v>
      </c>
      <c r="F2144" s="311">
        <v>6838</v>
      </c>
    </row>
    <row r="2145" spans="1:6">
      <c r="A2145" s="311"/>
      <c r="B2145" s="311" t="s">
        <v>13555</v>
      </c>
      <c r="C2145" s="311"/>
      <c r="D2145" s="311"/>
      <c r="E2145" s="311" t="s">
        <v>173</v>
      </c>
      <c r="F2145" s="311">
        <v>304</v>
      </c>
    </row>
    <row r="2146" spans="1:6">
      <c r="A2146" s="311"/>
      <c r="B2146" s="311" t="s">
        <v>13556</v>
      </c>
      <c r="C2146" s="311"/>
      <c r="D2146" s="311"/>
      <c r="E2146" s="311" t="s">
        <v>173</v>
      </c>
      <c r="F2146" s="311">
        <v>342</v>
      </c>
    </row>
    <row r="2147" spans="1:6">
      <c r="A2147" s="311"/>
      <c r="B2147" s="311" t="s">
        <v>13557</v>
      </c>
      <c r="C2147" s="311"/>
      <c r="D2147" s="311"/>
      <c r="E2147" s="311" t="s">
        <v>173</v>
      </c>
      <c r="F2147" s="311">
        <v>448</v>
      </c>
    </row>
    <row r="2148" spans="1:6">
      <c r="A2148" s="311"/>
      <c r="B2148" s="311" t="s">
        <v>13558</v>
      </c>
      <c r="C2148" s="311"/>
      <c r="D2148" s="311"/>
      <c r="E2148" s="311" t="s">
        <v>173</v>
      </c>
      <c r="F2148" s="311">
        <v>401</v>
      </c>
    </row>
    <row r="2149" spans="1:6">
      <c r="A2149" s="311"/>
      <c r="B2149" s="311" t="s">
        <v>13559</v>
      </c>
      <c r="C2149" s="311"/>
      <c r="D2149" s="311"/>
      <c r="E2149" s="311" t="s">
        <v>173</v>
      </c>
      <c r="F2149" s="311">
        <v>504</v>
      </c>
    </row>
    <row r="2150" spans="1:6">
      <c r="A2150" s="311"/>
      <c r="B2150" s="311" t="s">
        <v>13560</v>
      </c>
      <c r="C2150" s="311"/>
      <c r="D2150" s="311"/>
      <c r="E2150" s="311" t="s">
        <v>173</v>
      </c>
      <c r="F2150" s="311">
        <v>69</v>
      </c>
    </row>
    <row r="2151" spans="1:6">
      <c r="A2151" s="311"/>
      <c r="B2151" s="311" t="s">
        <v>13561</v>
      </c>
      <c r="C2151" s="311"/>
      <c r="D2151" s="311"/>
      <c r="E2151" s="311" t="s">
        <v>173</v>
      </c>
      <c r="F2151" s="311">
        <v>119</v>
      </c>
    </row>
    <row r="2152" spans="1:6">
      <c r="A2152" s="311"/>
      <c r="B2152" s="311" t="s">
        <v>13562</v>
      </c>
      <c r="C2152" s="311"/>
      <c r="D2152" s="311"/>
      <c r="E2152" s="311" t="s">
        <v>173</v>
      </c>
      <c r="F2152" s="311">
        <v>131</v>
      </c>
    </row>
    <row r="2153" spans="1:6">
      <c r="A2153" s="311"/>
      <c r="B2153" s="311" t="s">
        <v>13563</v>
      </c>
      <c r="C2153" s="311"/>
      <c r="D2153" s="311"/>
      <c r="E2153" s="311" t="s">
        <v>173</v>
      </c>
      <c r="F2153" s="311">
        <v>74</v>
      </c>
    </row>
    <row r="2154" spans="1:6">
      <c r="A2154" s="311"/>
      <c r="B2154" s="311" t="s">
        <v>13564</v>
      </c>
      <c r="C2154" s="311"/>
      <c r="D2154" s="311"/>
      <c r="E2154" s="311" t="s">
        <v>173</v>
      </c>
      <c r="F2154" s="311">
        <v>134</v>
      </c>
    </row>
    <row r="2155" spans="1:6">
      <c r="A2155" s="311"/>
      <c r="B2155" s="311" t="s">
        <v>13565</v>
      </c>
      <c r="C2155" s="311"/>
      <c r="D2155" s="311"/>
      <c r="E2155" s="311" t="s">
        <v>173</v>
      </c>
      <c r="F2155" s="311">
        <v>157</v>
      </c>
    </row>
    <row r="2156" spans="1:6">
      <c r="A2156" s="311"/>
      <c r="B2156" s="311" t="s">
        <v>13566</v>
      </c>
      <c r="C2156" s="311"/>
      <c r="D2156" s="311"/>
      <c r="E2156" s="311" t="s">
        <v>173</v>
      </c>
      <c r="F2156" s="311">
        <v>377</v>
      </c>
    </row>
    <row r="2157" spans="1:6">
      <c r="A2157" s="311"/>
      <c r="B2157" s="311" t="s">
        <v>13567</v>
      </c>
      <c r="C2157" s="311"/>
      <c r="D2157" s="311"/>
      <c r="E2157" s="311" t="s">
        <v>173</v>
      </c>
      <c r="F2157" s="311">
        <v>1068</v>
      </c>
    </row>
    <row r="2158" spans="1:6">
      <c r="A2158" s="311"/>
      <c r="B2158" s="311" t="s">
        <v>13568</v>
      </c>
      <c r="C2158" s="311"/>
      <c r="D2158" s="311"/>
      <c r="E2158" s="311" t="s">
        <v>173</v>
      </c>
      <c r="F2158" s="311">
        <v>2497</v>
      </c>
    </row>
    <row r="2159" spans="1:6">
      <c r="A2159" s="311"/>
      <c r="B2159" s="311" t="s">
        <v>13569</v>
      </c>
      <c r="C2159" s="311"/>
      <c r="D2159" s="311"/>
      <c r="E2159" s="311" t="s">
        <v>173</v>
      </c>
      <c r="F2159" s="311">
        <v>2087</v>
      </c>
    </row>
    <row r="2160" spans="1:6">
      <c r="A2160" s="311"/>
      <c r="B2160" s="311" t="s">
        <v>13570</v>
      </c>
      <c r="C2160" s="311"/>
      <c r="D2160" s="311"/>
      <c r="E2160" s="311" t="s">
        <v>173</v>
      </c>
      <c r="F2160" s="311">
        <v>1851</v>
      </c>
    </row>
    <row r="2161" spans="1:6">
      <c r="A2161" s="311"/>
      <c r="B2161" s="311" t="s">
        <v>13571</v>
      </c>
      <c r="C2161" s="311"/>
      <c r="D2161" s="311"/>
      <c r="E2161" s="311" t="s">
        <v>173</v>
      </c>
      <c r="F2161" s="311">
        <v>1761</v>
      </c>
    </row>
    <row r="2162" spans="1:6">
      <c r="A2162" s="311"/>
      <c r="B2162" s="311" t="s">
        <v>13572</v>
      </c>
      <c r="C2162" s="311"/>
      <c r="D2162" s="311"/>
      <c r="E2162" s="311" t="s">
        <v>173</v>
      </c>
      <c r="F2162" s="311">
        <v>2409</v>
      </c>
    </row>
    <row r="2163" spans="1:6">
      <c r="A2163" s="311"/>
      <c r="B2163" s="311" t="s">
        <v>13573</v>
      </c>
      <c r="C2163" s="311"/>
      <c r="D2163" s="311"/>
      <c r="E2163" s="311" t="s">
        <v>173</v>
      </c>
      <c r="F2163" s="311">
        <v>585</v>
      </c>
    </row>
    <row r="2164" spans="1:6">
      <c r="A2164" s="311"/>
      <c r="B2164" s="311" t="s">
        <v>13574</v>
      </c>
      <c r="C2164" s="311"/>
      <c r="D2164" s="311"/>
      <c r="E2164" s="311" t="s">
        <v>173</v>
      </c>
      <c r="F2164" s="311">
        <v>4233</v>
      </c>
    </row>
    <row r="2165" spans="1:6">
      <c r="A2165" s="311"/>
      <c r="B2165" s="311" t="s">
        <v>13575</v>
      </c>
      <c r="C2165" s="311"/>
      <c r="D2165" s="311"/>
      <c r="E2165" s="311" t="s">
        <v>173</v>
      </c>
      <c r="F2165" s="311">
        <v>4233</v>
      </c>
    </row>
    <row r="2166" spans="1:6">
      <c r="A2166" s="311"/>
      <c r="B2166" s="311" t="s">
        <v>13576</v>
      </c>
      <c r="C2166" s="311"/>
      <c r="D2166" s="311"/>
      <c r="E2166" s="311" t="s">
        <v>173</v>
      </c>
      <c r="F2166" s="311">
        <v>1794.45</v>
      </c>
    </row>
    <row r="2167" spans="1:6">
      <c r="A2167" s="311"/>
      <c r="B2167" s="311" t="s">
        <v>13577</v>
      </c>
      <c r="C2167" s="311"/>
      <c r="D2167" s="311"/>
      <c r="E2167" s="311" t="s">
        <v>173</v>
      </c>
      <c r="F2167" s="311">
        <v>341</v>
      </c>
    </row>
    <row r="2168" spans="1:6">
      <c r="A2168" s="311"/>
      <c r="B2168" s="311" t="s">
        <v>13578</v>
      </c>
      <c r="C2168" s="311"/>
      <c r="D2168" s="311"/>
      <c r="E2168" s="311" t="s">
        <v>173</v>
      </c>
      <c r="F2168" s="311">
        <v>61</v>
      </c>
    </row>
    <row r="2169" spans="1:6">
      <c r="A2169" s="311"/>
      <c r="B2169" s="311" t="s">
        <v>13579</v>
      </c>
      <c r="C2169" s="311"/>
      <c r="D2169" s="311"/>
      <c r="E2169" s="311" t="s">
        <v>173</v>
      </c>
      <c r="F2169" s="311">
        <v>1444</v>
      </c>
    </row>
    <row r="2170" spans="1:6">
      <c r="A2170" s="311"/>
      <c r="B2170" s="311" t="s">
        <v>13580</v>
      </c>
      <c r="C2170" s="311"/>
      <c r="D2170" s="311"/>
      <c r="E2170" s="311" t="s">
        <v>173</v>
      </c>
      <c r="F2170" s="311">
        <v>582</v>
      </c>
    </row>
    <row r="2171" spans="1:6">
      <c r="A2171" s="311"/>
      <c r="B2171" s="311" t="s">
        <v>13581</v>
      </c>
      <c r="C2171" s="311"/>
      <c r="D2171" s="311"/>
      <c r="E2171" s="311" t="s">
        <v>173</v>
      </c>
      <c r="F2171" s="311">
        <v>582</v>
      </c>
    </row>
    <row r="2172" spans="1:6">
      <c r="A2172" s="311"/>
      <c r="B2172" s="311" t="s">
        <v>13582</v>
      </c>
      <c r="C2172" s="311"/>
      <c r="D2172" s="311"/>
      <c r="E2172" s="311" t="s">
        <v>173</v>
      </c>
      <c r="F2172" s="311">
        <v>28</v>
      </c>
    </row>
    <row r="2173" spans="1:6">
      <c r="A2173" s="311"/>
      <c r="B2173" s="311" t="s">
        <v>13583</v>
      </c>
      <c r="C2173" s="311"/>
      <c r="D2173" s="311"/>
      <c r="E2173" s="311" t="s">
        <v>173</v>
      </c>
      <c r="F2173" s="311">
        <v>3496</v>
      </c>
    </row>
    <row r="2174" spans="1:6">
      <c r="A2174" s="311"/>
      <c r="B2174" s="311" t="s">
        <v>13584</v>
      </c>
      <c r="C2174" s="311"/>
      <c r="D2174" s="311"/>
      <c r="E2174" s="311" t="s">
        <v>173</v>
      </c>
      <c r="F2174" s="311">
        <v>1790</v>
      </c>
    </row>
    <row r="2175" spans="1:6">
      <c r="A2175" s="311"/>
      <c r="B2175" s="311" t="s">
        <v>13585</v>
      </c>
      <c r="C2175" s="311"/>
      <c r="D2175" s="311"/>
      <c r="E2175" s="311" t="s">
        <v>173</v>
      </c>
      <c r="F2175" s="311">
        <v>148</v>
      </c>
    </row>
    <row r="2176" spans="1:6">
      <c r="A2176" s="311"/>
      <c r="B2176" s="311" t="s">
        <v>13586</v>
      </c>
      <c r="C2176" s="311"/>
      <c r="D2176" s="311"/>
      <c r="E2176" s="311" t="s">
        <v>11408</v>
      </c>
      <c r="F2176" s="311">
        <v>293</v>
      </c>
    </row>
    <row r="2177" spans="1:6">
      <c r="A2177" s="311"/>
      <c r="B2177" s="311" t="s">
        <v>13587</v>
      </c>
      <c r="C2177" s="311"/>
      <c r="D2177" s="311"/>
      <c r="E2177" s="311" t="s">
        <v>173</v>
      </c>
      <c r="F2177" s="311">
        <v>844</v>
      </c>
    </row>
    <row r="2178" spans="1:6">
      <c r="A2178" s="311"/>
      <c r="B2178" s="311" t="s">
        <v>13588</v>
      </c>
      <c r="C2178" s="311"/>
      <c r="D2178" s="311"/>
      <c r="E2178" s="311" t="s">
        <v>173</v>
      </c>
      <c r="F2178" s="311">
        <v>2549</v>
      </c>
    </row>
    <row r="2179" spans="1:6">
      <c r="A2179" s="311"/>
      <c r="B2179" s="311" t="s">
        <v>13589</v>
      </c>
      <c r="C2179" s="311"/>
      <c r="D2179" s="311"/>
      <c r="E2179" s="311" t="s">
        <v>173</v>
      </c>
      <c r="F2179" s="311">
        <v>395</v>
      </c>
    </row>
    <row r="2180" spans="1:6">
      <c r="A2180" s="311"/>
      <c r="B2180" s="311" t="s">
        <v>13590</v>
      </c>
      <c r="C2180" s="311"/>
      <c r="D2180" s="311"/>
      <c r="E2180" s="311" t="s">
        <v>173</v>
      </c>
      <c r="F2180" s="311">
        <v>414</v>
      </c>
    </row>
    <row r="2181" spans="1:6">
      <c r="A2181" s="311"/>
      <c r="B2181" s="311" t="s">
        <v>13591</v>
      </c>
      <c r="C2181" s="311"/>
      <c r="D2181" s="311"/>
      <c r="E2181" s="311" t="s">
        <v>11460</v>
      </c>
      <c r="F2181" s="311">
        <v>719</v>
      </c>
    </row>
    <row r="2182" spans="1:6">
      <c r="A2182" s="311"/>
      <c r="B2182" s="311" t="s">
        <v>13592</v>
      </c>
      <c r="C2182" s="311"/>
      <c r="D2182" s="311"/>
      <c r="E2182" s="311" t="s">
        <v>11460</v>
      </c>
      <c r="F2182" s="311">
        <v>1086</v>
      </c>
    </row>
    <row r="2183" spans="1:6">
      <c r="A2183" s="311"/>
      <c r="B2183" s="311" t="s">
        <v>13593</v>
      </c>
      <c r="C2183" s="311"/>
      <c r="D2183" s="311"/>
      <c r="E2183" s="311" t="s">
        <v>11460</v>
      </c>
      <c r="F2183" s="311">
        <v>1513</v>
      </c>
    </row>
    <row r="2184" spans="1:6">
      <c r="A2184" s="311"/>
      <c r="B2184" s="311" t="s">
        <v>13594</v>
      </c>
      <c r="C2184" s="311"/>
      <c r="D2184" s="311"/>
      <c r="E2184" s="311" t="s">
        <v>11460</v>
      </c>
      <c r="F2184" s="311">
        <v>709</v>
      </c>
    </row>
    <row r="2185" spans="1:6">
      <c r="A2185" s="311"/>
      <c r="B2185" s="311" t="s">
        <v>13595</v>
      </c>
      <c r="C2185" s="311"/>
      <c r="D2185" s="311"/>
      <c r="E2185" s="311" t="s">
        <v>11460</v>
      </c>
      <c r="F2185" s="311">
        <v>2467</v>
      </c>
    </row>
    <row r="2186" spans="1:6">
      <c r="A2186" s="311"/>
      <c r="B2186" s="311" t="s">
        <v>13596</v>
      </c>
      <c r="C2186" s="311"/>
      <c r="D2186" s="311"/>
      <c r="E2186" s="311" t="s">
        <v>173</v>
      </c>
      <c r="F2186" s="311">
        <v>577</v>
      </c>
    </row>
    <row r="2187" spans="1:6">
      <c r="A2187" s="311"/>
      <c r="B2187" s="311" t="s">
        <v>13597</v>
      </c>
      <c r="C2187" s="311"/>
      <c r="D2187" s="311"/>
      <c r="E2187" s="311" t="s">
        <v>173</v>
      </c>
      <c r="F2187" s="311">
        <v>273</v>
      </c>
    </row>
    <row r="2188" spans="1:6">
      <c r="A2188" s="311"/>
      <c r="B2188" s="311" t="s">
        <v>13598</v>
      </c>
      <c r="C2188" s="311"/>
      <c r="D2188" s="311"/>
      <c r="E2188" s="311" t="s">
        <v>173</v>
      </c>
      <c r="F2188" s="311">
        <v>568</v>
      </c>
    </row>
    <row r="2189" spans="1:6">
      <c r="A2189" s="311"/>
      <c r="B2189" s="311" t="s">
        <v>13599</v>
      </c>
      <c r="C2189" s="311"/>
      <c r="D2189" s="311"/>
      <c r="E2189" s="311" t="s">
        <v>173</v>
      </c>
      <c r="F2189" s="311">
        <v>14.2</v>
      </c>
    </row>
    <row r="2190" spans="1:6">
      <c r="A2190" s="311"/>
      <c r="B2190" s="311" t="s">
        <v>13600</v>
      </c>
      <c r="C2190" s="311"/>
      <c r="D2190" s="311"/>
      <c r="E2190" s="311" t="s">
        <v>173</v>
      </c>
      <c r="F2190" s="311">
        <v>61.4</v>
      </c>
    </row>
    <row r="2191" spans="1:6">
      <c r="A2191" s="311"/>
      <c r="B2191" s="311" t="s">
        <v>13601</v>
      </c>
      <c r="C2191" s="311"/>
      <c r="D2191" s="311"/>
      <c r="E2191" s="311" t="s">
        <v>173</v>
      </c>
      <c r="F2191" s="311">
        <v>72.5</v>
      </c>
    </row>
    <row r="2192" spans="1:6">
      <c r="A2192" s="311"/>
      <c r="B2192" s="311" t="s">
        <v>13602</v>
      </c>
      <c r="C2192" s="311"/>
      <c r="D2192" s="311"/>
      <c r="E2192" s="311" t="s">
        <v>173</v>
      </c>
      <c r="F2192" s="311">
        <v>44.99</v>
      </c>
    </row>
    <row r="2193" spans="1:6">
      <c r="A2193" s="311"/>
      <c r="B2193" s="311" t="s">
        <v>13603</v>
      </c>
      <c r="C2193" s="311"/>
      <c r="D2193" s="311"/>
      <c r="E2193" s="311" t="s">
        <v>173</v>
      </c>
      <c r="F2193" s="311">
        <v>62.2</v>
      </c>
    </row>
    <row r="2194" spans="1:6">
      <c r="A2194" s="311"/>
      <c r="B2194" s="311" t="s">
        <v>13604</v>
      </c>
      <c r="C2194" s="311"/>
      <c r="D2194" s="311"/>
      <c r="E2194" s="311" t="s">
        <v>173</v>
      </c>
      <c r="F2194" s="311">
        <v>33.1</v>
      </c>
    </row>
    <row r="2195" spans="1:6">
      <c r="A2195" s="311"/>
      <c r="B2195" s="311" t="s">
        <v>13605</v>
      </c>
      <c r="C2195" s="311"/>
      <c r="D2195" s="311"/>
      <c r="E2195" s="311" t="s">
        <v>173</v>
      </c>
      <c r="F2195" s="311">
        <v>15.8</v>
      </c>
    </row>
    <row r="2196" spans="1:6">
      <c r="A2196" s="311"/>
      <c r="B2196" s="311" t="s">
        <v>13606</v>
      </c>
      <c r="C2196" s="311"/>
      <c r="D2196" s="311"/>
      <c r="E2196" s="311" t="s">
        <v>173</v>
      </c>
      <c r="F2196" s="311">
        <v>14.6</v>
      </c>
    </row>
    <row r="2197" spans="1:6">
      <c r="A2197" s="311"/>
      <c r="B2197" s="311" t="s">
        <v>13607</v>
      </c>
      <c r="C2197" s="311"/>
      <c r="D2197" s="311"/>
      <c r="E2197" s="311" t="s">
        <v>173</v>
      </c>
      <c r="F2197" s="311">
        <v>9.4</v>
      </c>
    </row>
    <row r="2198" spans="1:6">
      <c r="A2198" s="311"/>
      <c r="B2198" s="311" t="s">
        <v>13608</v>
      </c>
      <c r="C2198" s="311"/>
      <c r="D2198" s="311"/>
      <c r="E2198" s="311" t="s">
        <v>173</v>
      </c>
      <c r="F2198" s="311">
        <v>10.8</v>
      </c>
    </row>
    <row r="2199" spans="1:6">
      <c r="A2199" s="311"/>
      <c r="B2199" s="311" t="s">
        <v>13609</v>
      </c>
      <c r="C2199" s="311"/>
      <c r="D2199" s="311"/>
      <c r="E2199" s="311" t="s">
        <v>173</v>
      </c>
      <c r="F2199" s="311">
        <v>12</v>
      </c>
    </row>
    <row r="2200" spans="1:6">
      <c r="A2200" s="311"/>
      <c r="B2200" s="311" t="s">
        <v>13610</v>
      </c>
      <c r="C2200" s="311"/>
      <c r="D2200" s="311"/>
      <c r="E2200" s="311" t="s">
        <v>173</v>
      </c>
      <c r="F2200" s="311">
        <v>10.44</v>
      </c>
    </row>
    <row r="2201" spans="1:6">
      <c r="A2201" s="311"/>
      <c r="B2201" s="311" t="s">
        <v>13611</v>
      </c>
      <c r="C2201" s="311"/>
      <c r="D2201" s="311"/>
      <c r="E2201" s="311" t="s">
        <v>173</v>
      </c>
      <c r="F2201" s="311">
        <v>9.9</v>
      </c>
    </row>
    <row r="2202" spans="1:6">
      <c r="A2202" s="311"/>
      <c r="B2202" s="311" t="s">
        <v>13612</v>
      </c>
      <c r="C2202" s="311"/>
      <c r="D2202" s="311"/>
      <c r="E2202" s="311" t="s">
        <v>173</v>
      </c>
      <c r="F2202" s="311">
        <v>10.64</v>
      </c>
    </row>
    <row r="2203" spans="1:6">
      <c r="A2203" s="311"/>
      <c r="B2203" s="311" t="s">
        <v>13613</v>
      </c>
      <c r="C2203" s="311"/>
      <c r="D2203" s="311"/>
      <c r="E2203" s="311" t="s">
        <v>173</v>
      </c>
      <c r="F2203" s="311">
        <v>19.11</v>
      </c>
    </row>
    <row r="2204" spans="1:6">
      <c r="A2204" s="311"/>
      <c r="B2204" s="311" t="s">
        <v>13614</v>
      </c>
      <c r="C2204" s="311"/>
      <c r="D2204" s="311"/>
      <c r="E2204" s="311" t="s">
        <v>173</v>
      </c>
      <c r="F2204" s="311">
        <v>16.899999999999999</v>
      </c>
    </row>
    <row r="2205" spans="1:6">
      <c r="A2205" s="311"/>
      <c r="B2205" s="311" t="s">
        <v>13615</v>
      </c>
      <c r="C2205" s="311"/>
      <c r="D2205" s="311"/>
      <c r="E2205" s="311" t="s">
        <v>173</v>
      </c>
      <c r="F2205" s="311">
        <v>15.9</v>
      </c>
    </row>
    <row r="2206" spans="1:6">
      <c r="A2206" s="311"/>
      <c r="B2206" s="311" t="s">
        <v>13616</v>
      </c>
      <c r="C2206" s="311"/>
      <c r="D2206" s="311"/>
      <c r="E2206" s="311" t="s">
        <v>173</v>
      </c>
      <c r="F2206" s="311">
        <v>14</v>
      </c>
    </row>
    <row r="2207" spans="1:6">
      <c r="A2207" s="311"/>
      <c r="B2207" s="311" t="s">
        <v>13617</v>
      </c>
      <c r="C2207" s="311"/>
      <c r="D2207" s="311"/>
      <c r="E2207" s="311" t="s">
        <v>173</v>
      </c>
      <c r="F2207" s="311">
        <v>35.299999999999997</v>
      </c>
    </row>
    <row r="2208" spans="1:6">
      <c r="A2208" s="311"/>
      <c r="B2208" s="311" t="s">
        <v>13618</v>
      </c>
      <c r="C2208" s="311"/>
      <c r="D2208" s="311"/>
      <c r="E2208" s="311" t="s">
        <v>173</v>
      </c>
      <c r="F2208" s="311">
        <v>19.5</v>
      </c>
    </row>
    <row r="2209" spans="1:6">
      <c r="A2209" s="311"/>
      <c r="B2209" s="311" t="s">
        <v>13619</v>
      </c>
      <c r="C2209" s="311"/>
      <c r="D2209" s="311"/>
      <c r="E2209" s="311" t="s">
        <v>11408</v>
      </c>
      <c r="F2209" s="311">
        <v>574</v>
      </c>
    </row>
    <row r="2210" spans="1:6">
      <c r="A2210" s="311"/>
      <c r="B2210" s="311" t="s">
        <v>13620</v>
      </c>
      <c r="C2210" s="311"/>
      <c r="D2210" s="311"/>
      <c r="E2210" s="311" t="s">
        <v>11408</v>
      </c>
      <c r="F2210" s="311">
        <v>737</v>
      </c>
    </row>
    <row r="2211" spans="1:6">
      <c r="A2211" s="311"/>
      <c r="B2211" s="311" t="s">
        <v>13621</v>
      </c>
      <c r="C2211" s="311"/>
      <c r="D2211" s="311"/>
      <c r="E2211" s="311" t="s">
        <v>11408</v>
      </c>
      <c r="F2211" s="311">
        <v>699</v>
      </c>
    </row>
    <row r="2212" spans="1:6">
      <c r="A2212" s="311"/>
      <c r="B2212" s="311" t="s">
        <v>13622</v>
      </c>
      <c r="C2212" s="311"/>
      <c r="D2212" s="311"/>
      <c r="E2212" s="311" t="s">
        <v>11408</v>
      </c>
      <c r="F2212" s="311">
        <v>467</v>
      </c>
    </row>
    <row r="2213" spans="1:6">
      <c r="A2213" s="311"/>
      <c r="B2213" s="311" t="s">
        <v>13623</v>
      </c>
      <c r="C2213" s="311"/>
      <c r="D2213" s="311"/>
      <c r="E2213" s="311" t="s">
        <v>11408</v>
      </c>
      <c r="F2213" s="311">
        <v>533</v>
      </c>
    </row>
    <row r="2214" spans="1:6">
      <c r="A2214" s="311"/>
      <c r="B2214" s="311" t="s">
        <v>13624</v>
      </c>
      <c r="C2214" s="311"/>
      <c r="D2214" s="311"/>
      <c r="E2214" s="311" t="s">
        <v>173</v>
      </c>
      <c r="F2214" s="311">
        <v>1107</v>
      </c>
    </row>
    <row r="2215" spans="1:6">
      <c r="A2215" s="311"/>
      <c r="B2215" s="311" t="s">
        <v>13625</v>
      </c>
      <c r="C2215" s="311"/>
      <c r="D2215" s="311"/>
      <c r="E2215" s="311" t="s">
        <v>173</v>
      </c>
      <c r="F2215" s="311">
        <v>1147</v>
      </c>
    </row>
    <row r="2216" spans="1:6">
      <c r="A2216" s="311"/>
      <c r="B2216" s="311" t="s">
        <v>13626</v>
      </c>
      <c r="C2216" s="311"/>
      <c r="D2216" s="311"/>
      <c r="E2216" s="311" t="s">
        <v>173</v>
      </c>
      <c r="F2216" s="311">
        <v>2550</v>
      </c>
    </row>
    <row r="2217" spans="1:6">
      <c r="A2217" s="311"/>
      <c r="B2217" s="311" t="s">
        <v>13627</v>
      </c>
      <c r="C2217" s="311"/>
      <c r="D2217" s="311"/>
      <c r="E2217" s="311" t="s">
        <v>173</v>
      </c>
      <c r="F2217" s="311">
        <v>3686</v>
      </c>
    </row>
    <row r="2218" spans="1:6">
      <c r="A2218" s="311"/>
      <c r="B2218" s="311" t="s">
        <v>13628</v>
      </c>
      <c r="C2218" s="311"/>
      <c r="D2218" s="311"/>
      <c r="E2218" s="311" t="s">
        <v>173</v>
      </c>
      <c r="F2218" s="311">
        <v>3895</v>
      </c>
    </row>
    <row r="2219" spans="1:6">
      <c r="A2219" s="311"/>
      <c r="B2219" s="311" t="s">
        <v>13629</v>
      </c>
      <c r="C2219" s="311"/>
      <c r="D2219" s="311"/>
      <c r="E2219" s="311" t="s">
        <v>173</v>
      </c>
      <c r="F2219" s="311">
        <v>77.8</v>
      </c>
    </row>
    <row r="2220" spans="1:6">
      <c r="A2220" s="311"/>
      <c r="B2220" s="311" t="s">
        <v>13630</v>
      </c>
      <c r="C2220" s="311"/>
      <c r="D2220" s="311"/>
      <c r="E2220" s="311" t="s">
        <v>13501</v>
      </c>
      <c r="F2220" s="311">
        <v>1206.5</v>
      </c>
    </row>
    <row r="2221" spans="1:6">
      <c r="A2221" s="311"/>
      <c r="B2221" s="311" t="s">
        <v>13631</v>
      </c>
      <c r="C2221" s="311"/>
      <c r="D2221" s="311"/>
      <c r="E2221" s="311" t="s">
        <v>173</v>
      </c>
      <c r="F2221" s="311">
        <v>120</v>
      </c>
    </row>
    <row r="2222" spans="1:6">
      <c r="A2222" s="311"/>
      <c r="B2222" s="311" t="s">
        <v>13632</v>
      </c>
      <c r="C2222" s="311"/>
      <c r="D2222" s="311"/>
      <c r="E2222" s="311" t="s">
        <v>173</v>
      </c>
      <c r="F2222" s="311">
        <v>75.03</v>
      </c>
    </row>
    <row r="2223" spans="1:6">
      <c r="A2223" s="311"/>
      <c r="B2223" s="311" t="s">
        <v>13633</v>
      </c>
      <c r="C2223" s="311"/>
      <c r="D2223" s="311"/>
      <c r="E2223" s="311" t="s">
        <v>173</v>
      </c>
      <c r="F2223" s="311">
        <v>150</v>
      </c>
    </row>
    <row r="2224" spans="1:6">
      <c r="A2224" s="311"/>
      <c r="B2224" s="311" t="s">
        <v>13634</v>
      </c>
      <c r="C2224" s="311"/>
      <c r="D2224" s="311"/>
      <c r="E2224" s="311" t="s">
        <v>13501</v>
      </c>
      <c r="F2224" s="311">
        <v>1978.2</v>
      </c>
    </row>
    <row r="2225" spans="1:6">
      <c r="A2225" s="311"/>
      <c r="B2225" s="311" t="s">
        <v>13635</v>
      </c>
      <c r="C2225" s="311"/>
      <c r="D2225" s="311"/>
      <c r="E2225" s="311" t="s">
        <v>173</v>
      </c>
      <c r="F2225" s="311">
        <v>156.6</v>
      </c>
    </row>
    <row r="2226" spans="1:6">
      <c r="A2226" s="311"/>
      <c r="B2226" s="311" t="s">
        <v>13636</v>
      </c>
      <c r="C2226" s="311"/>
      <c r="D2226" s="311"/>
      <c r="E2226" s="311" t="s">
        <v>173</v>
      </c>
      <c r="F2226" s="311">
        <v>97.8</v>
      </c>
    </row>
    <row r="2227" spans="1:6">
      <c r="A2227" s="311"/>
      <c r="B2227" s="311" t="s">
        <v>13637</v>
      </c>
      <c r="C2227" s="311"/>
      <c r="D2227" s="311"/>
      <c r="E2227" s="311" t="s">
        <v>173</v>
      </c>
      <c r="F2227" s="311">
        <v>195.7</v>
      </c>
    </row>
    <row r="2228" spans="1:6">
      <c r="A2228" s="311"/>
      <c r="B2228" s="311" t="s">
        <v>13638</v>
      </c>
      <c r="C2228" s="311"/>
      <c r="D2228" s="311"/>
      <c r="E2228" s="311" t="s">
        <v>173</v>
      </c>
      <c r="F2228" s="311">
        <v>132</v>
      </c>
    </row>
    <row r="2229" spans="1:6">
      <c r="A2229" s="311"/>
      <c r="B2229" s="311" t="s">
        <v>13639</v>
      </c>
      <c r="C2229" s="311"/>
      <c r="D2229" s="311"/>
      <c r="E2229" s="311" t="s">
        <v>173</v>
      </c>
      <c r="F2229" s="311">
        <v>264.10000000000002</v>
      </c>
    </row>
    <row r="2230" spans="1:6">
      <c r="A2230" s="311"/>
      <c r="B2230" s="311" t="s">
        <v>13640</v>
      </c>
      <c r="C2230" s="311"/>
      <c r="D2230" s="311"/>
      <c r="E2230" s="311" t="s">
        <v>173</v>
      </c>
      <c r="F2230" s="311">
        <v>31.8</v>
      </c>
    </row>
    <row r="2231" spans="1:6">
      <c r="A2231" s="311"/>
      <c r="B2231" s="311" t="s">
        <v>13641</v>
      </c>
      <c r="C2231" s="311"/>
      <c r="D2231" s="311"/>
      <c r="E2231" s="311" t="s">
        <v>173</v>
      </c>
      <c r="F2231" s="311">
        <v>63.6</v>
      </c>
    </row>
    <row r="2232" spans="1:6">
      <c r="A2232" s="311"/>
      <c r="B2232" s="311" t="s">
        <v>13642</v>
      </c>
      <c r="C2232" s="311"/>
      <c r="D2232" s="311"/>
      <c r="E2232" s="311" t="s">
        <v>173</v>
      </c>
      <c r="F2232" s="311">
        <v>46.4</v>
      </c>
    </row>
    <row r="2233" spans="1:6">
      <c r="A2233" s="311"/>
      <c r="B2233" s="311" t="s">
        <v>13643</v>
      </c>
      <c r="C2233" s="311"/>
      <c r="D2233" s="311"/>
      <c r="E2233" s="311" t="s">
        <v>173</v>
      </c>
      <c r="F2233" s="311">
        <v>92.9</v>
      </c>
    </row>
    <row r="2234" spans="1:6">
      <c r="A2234" s="311"/>
      <c r="B2234" s="311" t="s">
        <v>13644</v>
      </c>
      <c r="C2234" s="311"/>
      <c r="D2234" s="311"/>
      <c r="E2234" s="311" t="s">
        <v>173</v>
      </c>
      <c r="F2234" s="311">
        <v>72.900000000000006</v>
      </c>
    </row>
    <row r="2235" spans="1:6">
      <c r="A2235" s="311"/>
      <c r="B2235" s="311" t="s">
        <v>13645</v>
      </c>
      <c r="C2235" s="311"/>
      <c r="D2235" s="311"/>
      <c r="E2235" s="311" t="s">
        <v>173</v>
      </c>
      <c r="F2235" s="311">
        <v>145.9</v>
      </c>
    </row>
    <row r="2236" spans="1:6">
      <c r="A2236" s="311"/>
      <c r="B2236" s="311" t="s">
        <v>13646</v>
      </c>
      <c r="C2236" s="311"/>
      <c r="D2236" s="311"/>
      <c r="E2236" s="311" t="s">
        <v>173</v>
      </c>
      <c r="F2236" s="311">
        <v>72</v>
      </c>
    </row>
    <row r="2237" spans="1:6">
      <c r="A2237" s="311"/>
      <c r="B2237" s="311" t="s">
        <v>13647</v>
      </c>
      <c r="C2237" s="311"/>
      <c r="D2237" s="311"/>
      <c r="E2237" s="311" t="s">
        <v>173</v>
      </c>
      <c r="F2237" s="311">
        <v>144</v>
      </c>
    </row>
    <row r="2238" spans="1:6">
      <c r="A2238" s="311"/>
      <c r="B2238" s="311" t="s">
        <v>13648</v>
      </c>
      <c r="C2238" s="311"/>
      <c r="D2238" s="311"/>
      <c r="E2238" s="311" t="s">
        <v>173</v>
      </c>
      <c r="F2238" s="311">
        <v>99.25</v>
      </c>
    </row>
    <row r="2239" spans="1:6">
      <c r="A2239" s="311"/>
      <c r="B2239" s="311" t="s">
        <v>13649</v>
      </c>
      <c r="C2239" s="311"/>
      <c r="D2239" s="311"/>
      <c r="E2239" s="311" t="s">
        <v>173</v>
      </c>
      <c r="F2239" s="311">
        <v>198.5</v>
      </c>
    </row>
    <row r="2240" spans="1:6">
      <c r="A2240" s="311"/>
      <c r="B2240" s="311" t="s">
        <v>13650</v>
      </c>
      <c r="C2240" s="311"/>
      <c r="D2240" s="311"/>
      <c r="E2240" s="311" t="s">
        <v>173</v>
      </c>
      <c r="F2240" s="311">
        <v>128.9</v>
      </c>
    </row>
    <row r="2241" spans="1:6">
      <c r="A2241" s="311"/>
      <c r="B2241" s="311" t="s">
        <v>13651</v>
      </c>
      <c r="C2241" s="311"/>
      <c r="D2241" s="311"/>
      <c r="E2241" s="311" t="s">
        <v>173</v>
      </c>
      <c r="F2241" s="311">
        <v>257.8</v>
      </c>
    </row>
    <row r="2242" spans="1:6">
      <c r="A2242" s="311"/>
      <c r="B2242" s="311" t="s">
        <v>13652</v>
      </c>
      <c r="C2242" s="311"/>
      <c r="D2242" s="311"/>
      <c r="E2242" s="311" t="s">
        <v>173</v>
      </c>
      <c r="F2242" s="311">
        <v>164.9</v>
      </c>
    </row>
    <row r="2243" spans="1:6">
      <c r="A2243" s="311"/>
      <c r="B2243" s="311" t="s">
        <v>13653</v>
      </c>
      <c r="C2243" s="311"/>
      <c r="D2243" s="311"/>
      <c r="E2243" s="311" t="s">
        <v>173</v>
      </c>
      <c r="F2243" s="311">
        <v>329.9</v>
      </c>
    </row>
    <row r="2244" spans="1:6">
      <c r="A2244" s="311"/>
      <c r="B2244" s="311" t="s">
        <v>13654</v>
      </c>
      <c r="C2244" s="311"/>
      <c r="D2244" s="311"/>
      <c r="E2244" s="311" t="s">
        <v>11408</v>
      </c>
      <c r="F2244" s="311">
        <v>378</v>
      </c>
    </row>
    <row r="2245" spans="1:6">
      <c r="A2245" s="311"/>
      <c r="B2245" s="311" t="s">
        <v>13655</v>
      </c>
      <c r="C2245" s="311"/>
      <c r="D2245" s="311"/>
      <c r="E2245" s="311" t="s">
        <v>173</v>
      </c>
      <c r="F2245" s="311">
        <v>188</v>
      </c>
    </row>
    <row r="2246" spans="1:6">
      <c r="A2246" s="311"/>
      <c r="B2246" s="311" t="s">
        <v>13656</v>
      </c>
      <c r="C2246" s="311"/>
      <c r="D2246" s="311"/>
      <c r="E2246" s="311" t="s">
        <v>173</v>
      </c>
      <c r="F2246" s="311">
        <v>1666</v>
      </c>
    </row>
    <row r="2247" spans="1:6">
      <c r="A2247" s="311"/>
      <c r="B2247" s="311" t="s">
        <v>13657</v>
      </c>
      <c r="C2247" s="311"/>
      <c r="D2247" s="311"/>
      <c r="E2247" s="311" t="s">
        <v>173</v>
      </c>
      <c r="F2247" s="311">
        <v>3333</v>
      </c>
    </row>
    <row r="2248" spans="1:6">
      <c r="A2248" s="311"/>
      <c r="B2248" s="311" t="s">
        <v>13658</v>
      </c>
      <c r="C2248" s="311"/>
      <c r="D2248" s="311"/>
      <c r="E2248" s="311" t="s">
        <v>173</v>
      </c>
      <c r="F2248" s="311">
        <v>2531</v>
      </c>
    </row>
    <row r="2249" spans="1:6">
      <c r="A2249" s="311"/>
      <c r="B2249" s="311" t="s">
        <v>13659</v>
      </c>
      <c r="C2249" s="311"/>
      <c r="D2249" s="311"/>
      <c r="E2249" s="311" t="s">
        <v>173</v>
      </c>
      <c r="F2249" s="311">
        <v>5063</v>
      </c>
    </row>
    <row r="2250" spans="1:6">
      <c r="A2250" s="311"/>
      <c r="B2250" s="311" t="s">
        <v>13660</v>
      </c>
      <c r="C2250" s="311"/>
      <c r="D2250" s="311"/>
      <c r="E2250" s="311" t="s">
        <v>173</v>
      </c>
      <c r="F2250" s="311">
        <v>3373</v>
      </c>
    </row>
    <row r="2251" spans="1:6">
      <c r="A2251" s="311"/>
      <c r="B2251" s="311" t="s">
        <v>13661</v>
      </c>
      <c r="C2251" s="311"/>
      <c r="D2251" s="311"/>
      <c r="E2251" s="311" t="s">
        <v>173</v>
      </c>
      <c r="F2251" s="311">
        <v>6748</v>
      </c>
    </row>
    <row r="2252" spans="1:6">
      <c r="A2252" s="311"/>
      <c r="B2252" s="311" t="s">
        <v>13662</v>
      </c>
      <c r="C2252" s="311"/>
      <c r="D2252" s="311"/>
      <c r="E2252" s="311" t="s">
        <v>4321</v>
      </c>
      <c r="F2252" s="311">
        <v>2042</v>
      </c>
    </row>
    <row r="2253" spans="1:6">
      <c r="A2253" s="311"/>
      <c r="B2253" s="311" t="s">
        <v>13663</v>
      </c>
      <c r="C2253" s="311"/>
      <c r="D2253" s="311"/>
      <c r="E2253" s="311" t="s">
        <v>4321</v>
      </c>
      <c r="F2253" s="311">
        <v>3096</v>
      </c>
    </row>
    <row r="2254" spans="1:6">
      <c r="A2254" s="311"/>
      <c r="B2254" s="311" t="s">
        <v>13664</v>
      </c>
      <c r="C2254" s="311"/>
      <c r="D2254" s="311"/>
      <c r="E2254" s="311" t="s">
        <v>173</v>
      </c>
      <c r="F2254" s="311">
        <v>103.3</v>
      </c>
    </row>
    <row r="2255" spans="1:6">
      <c r="A2255" s="311"/>
      <c r="B2255" s="311" t="s">
        <v>13665</v>
      </c>
      <c r="C2255" s="311"/>
      <c r="D2255" s="311"/>
      <c r="E2255" s="311" t="s">
        <v>173</v>
      </c>
      <c r="F2255" s="311">
        <v>206.6</v>
      </c>
    </row>
    <row r="2256" spans="1:6">
      <c r="A2256" s="311"/>
      <c r="B2256" s="311" t="s">
        <v>13666</v>
      </c>
      <c r="C2256" s="311"/>
      <c r="D2256" s="311"/>
      <c r="E2256" s="311" t="s">
        <v>173</v>
      </c>
      <c r="F2256" s="311">
        <v>174.4</v>
      </c>
    </row>
    <row r="2257" spans="1:6">
      <c r="A2257" s="311"/>
      <c r="B2257" s="311" t="s">
        <v>13667</v>
      </c>
      <c r="C2257" s="311"/>
      <c r="D2257" s="311"/>
      <c r="E2257" s="311" t="s">
        <v>173</v>
      </c>
      <c r="F2257" s="311">
        <v>348.8</v>
      </c>
    </row>
    <row r="2258" spans="1:6">
      <c r="A2258" s="311"/>
      <c r="B2258" s="311" t="s">
        <v>13668</v>
      </c>
      <c r="C2258" s="311"/>
      <c r="D2258" s="311"/>
      <c r="E2258" s="311" t="s">
        <v>173</v>
      </c>
      <c r="F2258" s="311">
        <v>1048</v>
      </c>
    </row>
    <row r="2259" spans="1:6">
      <c r="A2259" s="311"/>
      <c r="B2259" s="311" t="s">
        <v>13669</v>
      </c>
      <c r="C2259" s="311"/>
      <c r="D2259" s="311"/>
      <c r="E2259" s="311" t="s">
        <v>173</v>
      </c>
      <c r="F2259" s="311">
        <v>500</v>
      </c>
    </row>
    <row r="2260" spans="1:6">
      <c r="A2260" s="311"/>
      <c r="B2260" s="311" t="s">
        <v>13670</v>
      </c>
      <c r="C2260" s="311"/>
      <c r="D2260" s="311"/>
      <c r="E2260" s="311" t="s">
        <v>173</v>
      </c>
      <c r="F2260" s="311">
        <v>190.5</v>
      </c>
    </row>
    <row r="2261" spans="1:6">
      <c r="A2261" s="311"/>
      <c r="B2261" s="311" t="s">
        <v>13671</v>
      </c>
      <c r="C2261" s="311"/>
      <c r="D2261" s="311"/>
      <c r="E2261" s="311" t="s">
        <v>173</v>
      </c>
      <c r="F2261" s="311">
        <v>381</v>
      </c>
    </row>
    <row r="2262" spans="1:6">
      <c r="A2262" s="311"/>
      <c r="B2262" s="311" t="s">
        <v>13672</v>
      </c>
      <c r="C2262" s="311"/>
      <c r="D2262" s="311"/>
      <c r="E2262" s="311" t="s">
        <v>173</v>
      </c>
      <c r="F2262" s="311">
        <v>258.8</v>
      </c>
    </row>
    <row r="2263" spans="1:6">
      <c r="A2263" s="311"/>
      <c r="B2263" s="311" t="s">
        <v>13673</v>
      </c>
      <c r="C2263" s="311"/>
      <c r="D2263" s="311"/>
      <c r="E2263" s="311" t="s">
        <v>173</v>
      </c>
      <c r="F2263" s="311">
        <v>517.6</v>
      </c>
    </row>
    <row r="2264" spans="1:6">
      <c r="A2264" s="311"/>
      <c r="B2264" s="311" t="s">
        <v>13674</v>
      </c>
      <c r="C2264" s="311"/>
      <c r="D2264" s="311"/>
      <c r="E2264" s="311" t="s">
        <v>173</v>
      </c>
      <c r="F2264" s="311">
        <v>309.89999999999998</v>
      </c>
    </row>
    <row r="2265" spans="1:6">
      <c r="A2265" s="311"/>
      <c r="B2265" s="311" t="s">
        <v>13675</v>
      </c>
      <c r="C2265" s="311"/>
      <c r="D2265" s="311"/>
      <c r="E2265" s="311" t="s">
        <v>173</v>
      </c>
      <c r="F2265" s="311">
        <v>619.9</v>
      </c>
    </row>
    <row r="2266" spans="1:6">
      <c r="A2266" s="311"/>
      <c r="B2266" s="311" t="s">
        <v>13676</v>
      </c>
      <c r="C2266" s="311"/>
      <c r="D2266" s="311"/>
      <c r="E2266" s="311" t="s">
        <v>173</v>
      </c>
      <c r="F2266" s="311">
        <v>365.9</v>
      </c>
    </row>
    <row r="2267" spans="1:6">
      <c r="A2267" s="311"/>
      <c r="B2267" s="311" t="s">
        <v>13677</v>
      </c>
      <c r="C2267" s="311"/>
      <c r="D2267" s="311"/>
      <c r="E2267" s="311" t="s">
        <v>173</v>
      </c>
      <c r="F2267" s="311">
        <v>731.8</v>
      </c>
    </row>
    <row r="2268" spans="1:6">
      <c r="A2268" s="311"/>
      <c r="B2268" s="311" t="s">
        <v>13678</v>
      </c>
      <c r="C2268" s="311"/>
      <c r="D2268" s="311"/>
      <c r="E2268" s="311" t="s">
        <v>173</v>
      </c>
      <c r="F2268" s="311">
        <v>1252</v>
      </c>
    </row>
    <row r="2269" spans="1:6">
      <c r="A2269" s="311"/>
      <c r="B2269" s="311" t="s">
        <v>13679</v>
      </c>
      <c r="C2269" s="311"/>
      <c r="D2269" s="311"/>
      <c r="E2269" s="311" t="s">
        <v>173</v>
      </c>
      <c r="F2269" s="311">
        <v>2504</v>
      </c>
    </row>
    <row r="2270" spans="1:6">
      <c r="A2270" s="311"/>
      <c r="B2270" s="311" t="s">
        <v>13680</v>
      </c>
      <c r="C2270" s="311"/>
      <c r="D2270" s="311"/>
      <c r="E2270" s="311" t="s">
        <v>173</v>
      </c>
      <c r="F2270" s="311">
        <v>1594</v>
      </c>
    </row>
    <row r="2271" spans="1:6">
      <c r="A2271" s="311"/>
      <c r="B2271" s="311" t="s">
        <v>13681</v>
      </c>
      <c r="C2271" s="311"/>
      <c r="D2271" s="311"/>
      <c r="E2271" s="311" t="s">
        <v>173</v>
      </c>
      <c r="F2271" s="311">
        <v>3189</v>
      </c>
    </row>
    <row r="2272" spans="1:6">
      <c r="A2272" s="311"/>
      <c r="B2272" s="311" t="s">
        <v>13682</v>
      </c>
      <c r="C2272" s="311"/>
      <c r="D2272" s="311"/>
      <c r="E2272" s="311" t="s">
        <v>173</v>
      </c>
      <c r="F2272" s="311">
        <v>164.9</v>
      </c>
    </row>
    <row r="2273" spans="1:6">
      <c r="A2273" s="311"/>
      <c r="B2273" s="311" t="s">
        <v>13683</v>
      </c>
      <c r="C2273" s="311"/>
      <c r="D2273" s="311"/>
      <c r="E2273" s="311" t="s">
        <v>173</v>
      </c>
      <c r="F2273" s="311">
        <v>329.9</v>
      </c>
    </row>
    <row r="2274" spans="1:6">
      <c r="A2274" s="311"/>
      <c r="B2274" s="311" t="s">
        <v>13684</v>
      </c>
      <c r="C2274" s="311"/>
      <c r="D2274" s="311"/>
      <c r="E2274" s="311" t="s">
        <v>173</v>
      </c>
      <c r="F2274" s="311">
        <v>236</v>
      </c>
    </row>
    <row r="2275" spans="1:6">
      <c r="A2275" s="311"/>
      <c r="B2275" s="311" t="s">
        <v>13685</v>
      </c>
      <c r="C2275" s="311"/>
      <c r="D2275" s="311"/>
      <c r="E2275" s="311" t="s">
        <v>173</v>
      </c>
      <c r="F2275" s="311">
        <v>470</v>
      </c>
    </row>
    <row r="2276" spans="1:6">
      <c r="A2276" s="311"/>
      <c r="B2276" s="311" t="s">
        <v>13686</v>
      </c>
      <c r="C2276" s="311"/>
      <c r="D2276" s="311"/>
      <c r="E2276" s="311" t="s">
        <v>173</v>
      </c>
      <c r="F2276" s="311">
        <v>249.3</v>
      </c>
    </row>
    <row r="2277" spans="1:6">
      <c r="A2277" s="311"/>
      <c r="B2277" s="311" t="s">
        <v>13687</v>
      </c>
      <c r="C2277" s="311"/>
      <c r="D2277" s="311"/>
      <c r="E2277" s="311" t="s">
        <v>173</v>
      </c>
      <c r="F2277" s="311">
        <v>498.6</v>
      </c>
    </row>
    <row r="2278" spans="1:6">
      <c r="A2278" s="311"/>
      <c r="B2278" s="311" t="s">
        <v>13688</v>
      </c>
      <c r="C2278" s="311"/>
      <c r="D2278" s="311"/>
      <c r="E2278" s="311" t="s">
        <v>173</v>
      </c>
      <c r="F2278" s="311">
        <v>392.4</v>
      </c>
    </row>
    <row r="2279" spans="1:6">
      <c r="A2279" s="311"/>
      <c r="B2279" s="311" t="s">
        <v>13689</v>
      </c>
      <c r="C2279" s="311"/>
      <c r="D2279" s="311"/>
      <c r="E2279" s="311" t="s">
        <v>173</v>
      </c>
      <c r="F2279" s="311">
        <v>784.9</v>
      </c>
    </row>
    <row r="2280" spans="1:6">
      <c r="A2280" s="311"/>
      <c r="B2280" s="311" t="s">
        <v>13690</v>
      </c>
      <c r="C2280" s="311"/>
      <c r="D2280" s="311"/>
      <c r="E2280" s="311" t="s">
        <v>173</v>
      </c>
      <c r="F2280" s="311">
        <v>814</v>
      </c>
    </row>
    <row r="2281" spans="1:6">
      <c r="A2281" s="311"/>
      <c r="B2281" s="311" t="s">
        <v>13691</v>
      </c>
      <c r="C2281" s="311"/>
      <c r="D2281" s="311"/>
      <c r="E2281" s="311" t="s">
        <v>173</v>
      </c>
      <c r="F2281" s="311">
        <v>1628</v>
      </c>
    </row>
    <row r="2282" spans="1:6">
      <c r="A2282" s="311"/>
      <c r="B2282" s="311" t="s">
        <v>13692</v>
      </c>
      <c r="C2282" s="311"/>
      <c r="D2282" s="311"/>
      <c r="E2282" s="311" t="s">
        <v>173</v>
      </c>
      <c r="F2282" s="311">
        <v>1271</v>
      </c>
    </row>
    <row r="2283" spans="1:6">
      <c r="A2283" s="311"/>
      <c r="B2283" s="311" t="s">
        <v>13693</v>
      </c>
      <c r="C2283" s="311"/>
      <c r="D2283" s="311"/>
      <c r="E2283" s="311" t="s">
        <v>173</v>
      </c>
      <c r="F2283" s="311">
        <v>2542</v>
      </c>
    </row>
    <row r="2284" spans="1:6">
      <c r="A2284" s="311"/>
      <c r="B2284" s="311" t="s">
        <v>13694</v>
      </c>
      <c r="C2284" s="311"/>
      <c r="D2284" s="311"/>
      <c r="E2284" s="311" t="s">
        <v>173</v>
      </c>
      <c r="F2284" s="311">
        <v>1663</v>
      </c>
    </row>
    <row r="2285" spans="1:6">
      <c r="A2285" s="311"/>
      <c r="B2285" s="311" t="s">
        <v>13695</v>
      </c>
      <c r="C2285" s="311"/>
      <c r="D2285" s="311"/>
      <c r="E2285" s="311" t="s">
        <v>173</v>
      </c>
      <c r="F2285" s="311">
        <v>3326</v>
      </c>
    </row>
    <row r="2286" spans="1:6">
      <c r="A2286" s="311"/>
      <c r="B2286" s="311" t="s">
        <v>13696</v>
      </c>
      <c r="C2286" s="311"/>
      <c r="D2286" s="311"/>
      <c r="E2286" s="311" t="s">
        <v>173</v>
      </c>
      <c r="F2286" s="311">
        <v>675</v>
      </c>
    </row>
    <row r="2287" spans="1:6">
      <c r="A2287" s="311"/>
      <c r="B2287" s="311" t="s">
        <v>13697</v>
      </c>
      <c r="C2287" s="311"/>
      <c r="D2287" s="311"/>
      <c r="E2287" s="311" t="s">
        <v>173</v>
      </c>
      <c r="F2287" s="311">
        <v>1352</v>
      </c>
    </row>
    <row r="2288" spans="1:6">
      <c r="A2288" s="311"/>
      <c r="B2288" s="311" t="s">
        <v>13698</v>
      </c>
      <c r="C2288" s="311"/>
      <c r="D2288" s="311"/>
      <c r="E2288" s="311" t="s">
        <v>173</v>
      </c>
      <c r="F2288" s="311">
        <v>743</v>
      </c>
    </row>
    <row r="2289" spans="1:6">
      <c r="A2289" s="311"/>
      <c r="B2289" s="311" t="s">
        <v>13699</v>
      </c>
      <c r="C2289" s="311"/>
      <c r="D2289" s="311"/>
      <c r="E2289" s="311" t="s">
        <v>173</v>
      </c>
      <c r="F2289" s="311">
        <v>1487</v>
      </c>
    </row>
    <row r="2290" spans="1:6">
      <c r="A2290" s="311"/>
      <c r="B2290" s="311" t="s">
        <v>13700</v>
      </c>
      <c r="C2290" s="311"/>
      <c r="D2290" s="311"/>
      <c r="E2290" s="311" t="s">
        <v>173</v>
      </c>
      <c r="F2290" s="311">
        <v>1112</v>
      </c>
    </row>
    <row r="2291" spans="1:6">
      <c r="A2291" s="311"/>
      <c r="B2291" s="311" t="s">
        <v>13701</v>
      </c>
      <c r="C2291" s="311"/>
      <c r="D2291" s="311"/>
      <c r="E2291" s="311" t="s">
        <v>173</v>
      </c>
      <c r="F2291" s="311">
        <v>2226</v>
      </c>
    </row>
    <row r="2292" spans="1:6">
      <c r="A2292" s="311"/>
      <c r="B2292" s="311" t="s">
        <v>13702</v>
      </c>
      <c r="C2292" s="311"/>
      <c r="D2292" s="311"/>
      <c r="E2292" s="311" t="s">
        <v>173</v>
      </c>
      <c r="F2292" s="311">
        <v>1174</v>
      </c>
    </row>
    <row r="2293" spans="1:6">
      <c r="A2293" s="311"/>
      <c r="B2293" s="311" t="s">
        <v>13703</v>
      </c>
      <c r="C2293" s="311"/>
      <c r="D2293" s="311"/>
      <c r="E2293" s="311" t="s">
        <v>173</v>
      </c>
      <c r="F2293" s="311">
        <v>2349</v>
      </c>
    </row>
    <row r="2294" spans="1:6">
      <c r="A2294" s="311"/>
      <c r="B2294" s="311" t="s">
        <v>13704</v>
      </c>
      <c r="C2294" s="311"/>
      <c r="D2294" s="311"/>
      <c r="E2294" s="311" t="s">
        <v>173</v>
      </c>
      <c r="F2294" s="311">
        <v>1442</v>
      </c>
    </row>
    <row r="2295" spans="1:6">
      <c r="A2295" s="311"/>
      <c r="B2295" s="311" t="s">
        <v>13705</v>
      </c>
      <c r="C2295" s="311"/>
      <c r="D2295" s="311"/>
      <c r="E2295" s="311" t="s">
        <v>173</v>
      </c>
      <c r="F2295" s="311">
        <v>2885</v>
      </c>
    </row>
    <row r="2296" spans="1:6">
      <c r="A2296" s="311"/>
      <c r="B2296" s="311" t="s">
        <v>13706</v>
      </c>
      <c r="C2296" s="311"/>
      <c r="D2296" s="311"/>
      <c r="E2296" s="311" t="s">
        <v>173</v>
      </c>
      <c r="F2296" s="311">
        <v>1569</v>
      </c>
    </row>
    <row r="2297" spans="1:6">
      <c r="A2297" s="311"/>
      <c r="B2297" s="311" t="s">
        <v>13707</v>
      </c>
      <c r="C2297" s="311"/>
      <c r="D2297" s="311"/>
      <c r="E2297" s="311" t="s">
        <v>173</v>
      </c>
      <c r="F2297" s="311">
        <v>3139</v>
      </c>
    </row>
    <row r="2298" spans="1:6">
      <c r="A2298" s="311"/>
      <c r="B2298" s="311" t="s">
        <v>13708</v>
      </c>
      <c r="C2298" s="311"/>
      <c r="D2298" s="311"/>
      <c r="E2298" s="311" t="s">
        <v>173</v>
      </c>
      <c r="F2298" s="311">
        <v>2416</v>
      </c>
    </row>
    <row r="2299" spans="1:6">
      <c r="A2299" s="311"/>
      <c r="B2299" s="311" t="s">
        <v>13709</v>
      </c>
      <c r="C2299" s="311"/>
      <c r="D2299" s="311"/>
      <c r="E2299" s="311" t="s">
        <v>173</v>
      </c>
      <c r="F2299" s="311">
        <v>4833</v>
      </c>
    </row>
    <row r="2300" spans="1:6">
      <c r="A2300" s="311"/>
      <c r="B2300" s="311" t="s">
        <v>13710</v>
      </c>
      <c r="C2300" s="311"/>
      <c r="D2300" s="311"/>
      <c r="E2300" s="311" t="s">
        <v>173</v>
      </c>
      <c r="F2300" s="311">
        <v>269</v>
      </c>
    </row>
    <row r="2301" spans="1:6">
      <c r="A2301" s="311"/>
      <c r="B2301" s="311" t="s">
        <v>13711</v>
      </c>
      <c r="C2301" s="311"/>
      <c r="D2301" s="311"/>
      <c r="E2301" s="311" t="s">
        <v>173</v>
      </c>
      <c r="F2301" s="311">
        <v>132</v>
      </c>
    </row>
    <row r="2302" spans="1:6">
      <c r="A2302" s="311"/>
      <c r="B2302" s="311" t="s">
        <v>13712</v>
      </c>
      <c r="C2302" s="311"/>
      <c r="D2302" s="311"/>
      <c r="E2302" s="311" t="s">
        <v>173</v>
      </c>
      <c r="F2302" s="311">
        <v>122</v>
      </c>
    </row>
    <row r="2303" spans="1:6">
      <c r="A2303" s="311"/>
      <c r="B2303" s="311" t="s">
        <v>13713</v>
      </c>
      <c r="C2303" s="311"/>
      <c r="D2303" s="311"/>
      <c r="E2303" s="311" t="s">
        <v>173</v>
      </c>
      <c r="F2303" s="311">
        <v>132</v>
      </c>
    </row>
    <row r="2304" spans="1:6">
      <c r="A2304" s="311"/>
      <c r="B2304" s="311" t="s">
        <v>13714</v>
      </c>
      <c r="C2304" s="311"/>
      <c r="D2304" s="311"/>
      <c r="E2304" s="311" t="s">
        <v>173</v>
      </c>
      <c r="F2304" s="311">
        <v>125</v>
      </c>
    </row>
    <row r="2305" spans="1:6">
      <c r="A2305" s="311"/>
      <c r="B2305" s="311" t="s">
        <v>13715</v>
      </c>
      <c r="C2305" s="311"/>
      <c r="D2305" s="311"/>
      <c r="E2305" s="311" t="s">
        <v>173</v>
      </c>
      <c r="F2305" s="311">
        <v>281</v>
      </c>
    </row>
    <row r="2306" spans="1:6">
      <c r="A2306" s="311"/>
      <c r="B2306" s="311" t="s">
        <v>13716</v>
      </c>
      <c r="C2306" s="311"/>
      <c r="D2306" s="311"/>
      <c r="E2306" s="311" t="s">
        <v>173</v>
      </c>
      <c r="F2306" s="311">
        <v>174</v>
      </c>
    </row>
    <row r="2307" spans="1:6">
      <c r="A2307" s="311"/>
      <c r="B2307" s="311" t="s">
        <v>13717</v>
      </c>
      <c r="C2307" s="311"/>
      <c r="D2307" s="311"/>
      <c r="E2307" s="311" t="s">
        <v>173</v>
      </c>
      <c r="F2307" s="311">
        <v>160</v>
      </c>
    </row>
    <row r="2308" spans="1:6">
      <c r="A2308" s="311"/>
      <c r="B2308" s="311" t="s">
        <v>13718</v>
      </c>
      <c r="C2308" s="311"/>
      <c r="D2308" s="311"/>
      <c r="E2308" s="311" t="s">
        <v>173</v>
      </c>
      <c r="F2308" s="311">
        <v>106</v>
      </c>
    </row>
    <row r="2309" spans="1:6">
      <c r="A2309" s="311"/>
      <c r="B2309" s="311" t="s">
        <v>13719</v>
      </c>
      <c r="C2309" s="311"/>
      <c r="D2309" s="311"/>
      <c r="E2309" s="311" t="s">
        <v>173</v>
      </c>
      <c r="F2309" s="311">
        <v>98</v>
      </c>
    </row>
    <row r="2310" spans="1:6">
      <c r="A2310" s="311"/>
      <c r="B2310" s="311" t="s">
        <v>13720</v>
      </c>
      <c r="C2310" s="311"/>
      <c r="D2310" s="311"/>
      <c r="E2310" s="311" t="s">
        <v>173</v>
      </c>
      <c r="F2310" s="311">
        <v>13</v>
      </c>
    </row>
    <row r="2311" spans="1:6">
      <c r="A2311" s="311"/>
      <c r="B2311" s="311" t="s">
        <v>13721</v>
      </c>
      <c r="C2311" s="311"/>
      <c r="D2311" s="311"/>
      <c r="E2311" s="311" t="s">
        <v>173</v>
      </c>
      <c r="F2311" s="311">
        <v>17.399999999999999</v>
      </c>
    </row>
    <row r="2312" spans="1:6">
      <c r="A2312" s="311"/>
      <c r="B2312" s="311" t="s">
        <v>13722</v>
      </c>
      <c r="C2312" s="311"/>
      <c r="D2312" s="311"/>
      <c r="E2312" s="311" t="s">
        <v>173</v>
      </c>
      <c r="F2312" s="311">
        <v>14.5</v>
      </c>
    </row>
    <row r="2313" spans="1:6">
      <c r="A2313" s="311"/>
      <c r="B2313" s="311" t="s">
        <v>13723</v>
      </c>
      <c r="C2313" s="311"/>
      <c r="D2313" s="311"/>
      <c r="E2313" s="311" t="s">
        <v>173</v>
      </c>
      <c r="F2313" s="311">
        <v>7.9</v>
      </c>
    </row>
    <row r="2314" spans="1:6">
      <c r="A2314" s="311"/>
      <c r="B2314" s="311" t="s">
        <v>13724</v>
      </c>
      <c r="C2314" s="311"/>
      <c r="D2314" s="311"/>
      <c r="E2314" s="311" t="s">
        <v>173</v>
      </c>
      <c r="F2314" s="311">
        <v>11.1</v>
      </c>
    </row>
    <row r="2315" spans="1:6">
      <c r="A2315" s="311"/>
      <c r="B2315" s="311" t="s">
        <v>13725</v>
      </c>
      <c r="C2315" s="311"/>
      <c r="D2315" s="311"/>
      <c r="E2315" s="311" t="s">
        <v>173</v>
      </c>
      <c r="F2315" s="311">
        <v>9.6999999999999993</v>
      </c>
    </row>
    <row r="2316" spans="1:6">
      <c r="A2316" s="311"/>
      <c r="B2316" s="311" t="s">
        <v>13726</v>
      </c>
      <c r="C2316" s="311"/>
      <c r="D2316" s="311"/>
      <c r="E2316" s="311" t="s">
        <v>173</v>
      </c>
      <c r="F2316" s="311">
        <v>45</v>
      </c>
    </row>
    <row r="2317" spans="1:6">
      <c r="A2317" s="311"/>
      <c r="B2317" s="311" t="s">
        <v>13727</v>
      </c>
      <c r="C2317" s="311"/>
      <c r="D2317" s="311"/>
      <c r="E2317" s="311" t="s">
        <v>173</v>
      </c>
      <c r="F2317" s="311">
        <v>180</v>
      </c>
    </row>
    <row r="2318" spans="1:6">
      <c r="A2318" s="311"/>
      <c r="B2318" s="311" t="s">
        <v>13728</v>
      </c>
      <c r="C2318" s="311"/>
      <c r="D2318" s="311"/>
      <c r="E2318" s="311" t="s">
        <v>173</v>
      </c>
      <c r="F2318" s="311">
        <v>54</v>
      </c>
    </row>
    <row r="2319" spans="1:6">
      <c r="A2319" s="311"/>
      <c r="B2319" s="311" t="s">
        <v>13729</v>
      </c>
      <c r="C2319" s="311"/>
      <c r="D2319" s="311"/>
      <c r="E2319" s="311" t="s">
        <v>173</v>
      </c>
      <c r="F2319" s="311">
        <v>51</v>
      </c>
    </row>
    <row r="2320" spans="1:6">
      <c r="A2320" s="311"/>
      <c r="B2320" s="311" t="s">
        <v>13730</v>
      </c>
      <c r="C2320" s="311"/>
      <c r="D2320" s="311"/>
      <c r="E2320" s="311" t="s">
        <v>173</v>
      </c>
      <c r="F2320" s="311">
        <v>54</v>
      </c>
    </row>
    <row r="2321" spans="1:6">
      <c r="A2321" s="311"/>
      <c r="B2321" s="311" t="s">
        <v>13731</v>
      </c>
      <c r="C2321" s="311"/>
      <c r="D2321" s="311"/>
      <c r="E2321" s="311" t="s">
        <v>173</v>
      </c>
      <c r="F2321" s="311">
        <v>51</v>
      </c>
    </row>
    <row r="2322" spans="1:6">
      <c r="A2322" s="311"/>
      <c r="B2322" s="311" t="s">
        <v>13732</v>
      </c>
      <c r="C2322" s="311"/>
      <c r="D2322" s="311"/>
      <c r="E2322" s="311" t="s">
        <v>173</v>
      </c>
      <c r="F2322" s="311">
        <v>181</v>
      </c>
    </row>
    <row r="2323" spans="1:6">
      <c r="A2323" s="311"/>
      <c r="B2323" s="311" t="s">
        <v>13733</v>
      </c>
      <c r="C2323" s="311"/>
      <c r="D2323" s="311"/>
      <c r="E2323" s="311" t="s">
        <v>173</v>
      </c>
      <c r="F2323" s="311">
        <v>209</v>
      </c>
    </row>
    <row r="2324" spans="1:6">
      <c r="A2324" s="311"/>
      <c r="B2324" s="311" t="s">
        <v>13734</v>
      </c>
      <c r="C2324" s="311"/>
      <c r="D2324" s="311"/>
      <c r="E2324" s="311" t="s">
        <v>173</v>
      </c>
      <c r="F2324" s="311">
        <v>322</v>
      </c>
    </row>
    <row r="2325" spans="1:6">
      <c r="A2325" s="311"/>
      <c r="B2325" s="311" t="s">
        <v>13735</v>
      </c>
      <c r="C2325" s="311"/>
      <c r="D2325" s="311"/>
      <c r="E2325" s="311" t="s">
        <v>173</v>
      </c>
      <c r="F2325" s="311">
        <v>139</v>
      </c>
    </row>
    <row r="2326" spans="1:6">
      <c r="A2326" s="311"/>
      <c r="B2326" s="311" t="s">
        <v>13736</v>
      </c>
      <c r="C2326" s="311"/>
      <c r="D2326" s="311"/>
      <c r="E2326" s="311" t="s">
        <v>173</v>
      </c>
      <c r="F2326" s="311">
        <v>106.1</v>
      </c>
    </row>
    <row r="2327" spans="1:6">
      <c r="A2327" s="311"/>
      <c r="B2327" s="311" t="s">
        <v>13737</v>
      </c>
      <c r="C2327" s="311"/>
      <c r="D2327" s="311"/>
      <c r="E2327" s="311" t="s">
        <v>173</v>
      </c>
      <c r="F2327" s="311">
        <v>141</v>
      </c>
    </row>
    <row r="2328" spans="1:6">
      <c r="A2328" s="311"/>
      <c r="B2328" s="311" t="s">
        <v>13738</v>
      </c>
      <c r="C2328" s="311"/>
      <c r="D2328" s="311"/>
      <c r="E2328" s="311" t="s">
        <v>173</v>
      </c>
      <c r="F2328" s="311">
        <v>181</v>
      </c>
    </row>
    <row r="2329" spans="1:6">
      <c r="A2329" s="311"/>
      <c r="B2329" s="311" t="s">
        <v>13739</v>
      </c>
      <c r="C2329" s="311"/>
      <c r="D2329" s="311"/>
      <c r="E2329" s="311" t="s">
        <v>173</v>
      </c>
      <c r="F2329" s="311">
        <v>110.2</v>
      </c>
    </row>
    <row r="2330" spans="1:6">
      <c r="A2330" s="311"/>
      <c r="B2330" s="311" t="s">
        <v>13740</v>
      </c>
      <c r="C2330" s="311"/>
      <c r="D2330" s="311"/>
      <c r="E2330" s="311" t="s">
        <v>173</v>
      </c>
      <c r="F2330" s="311">
        <v>146.30000000000001</v>
      </c>
    </row>
    <row r="2331" spans="1:6">
      <c r="A2331" s="311"/>
      <c r="B2331" s="311" t="s">
        <v>13741</v>
      </c>
      <c r="C2331" s="311"/>
      <c r="D2331" s="311"/>
      <c r="E2331" s="311" t="s">
        <v>173</v>
      </c>
      <c r="F2331" s="311">
        <v>186.2</v>
      </c>
    </row>
    <row r="2332" spans="1:6">
      <c r="A2332" s="311"/>
      <c r="B2332" s="311" t="s">
        <v>13742</v>
      </c>
      <c r="C2332" s="311"/>
      <c r="D2332" s="311"/>
      <c r="E2332" s="311" t="s">
        <v>11460</v>
      </c>
      <c r="F2332" s="311">
        <v>606</v>
      </c>
    </row>
    <row r="2333" spans="1:6">
      <c r="A2333" s="311"/>
      <c r="B2333" s="311" t="s">
        <v>13743</v>
      </c>
      <c r="C2333" s="311"/>
      <c r="D2333" s="311"/>
      <c r="E2333" s="311" t="s">
        <v>11460</v>
      </c>
      <c r="F2333" s="311">
        <v>2466</v>
      </c>
    </row>
    <row r="2334" spans="1:6">
      <c r="A2334" s="311"/>
      <c r="B2334" s="311" t="s">
        <v>13744</v>
      </c>
      <c r="C2334" s="311"/>
      <c r="D2334" s="311"/>
      <c r="E2334" s="311" t="s">
        <v>13158</v>
      </c>
      <c r="F2334" s="311">
        <v>94</v>
      </c>
    </row>
    <row r="2335" spans="1:6">
      <c r="A2335" s="311"/>
      <c r="B2335" s="311" t="s">
        <v>13745</v>
      </c>
      <c r="C2335" s="311"/>
      <c r="D2335" s="311"/>
      <c r="E2335" s="311" t="s">
        <v>13158</v>
      </c>
      <c r="F2335" s="311">
        <v>68.400000000000006</v>
      </c>
    </row>
    <row r="2336" spans="1:6">
      <c r="A2336" s="311"/>
      <c r="B2336" s="311" t="s">
        <v>13746</v>
      </c>
      <c r="C2336" s="311"/>
      <c r="D2336" s="311"/>
      <c r="E2336" s="311" t="s">
        <v>13158</v>
      </c>
      <c r="F2336" s="311">
        <v>54</v>
      </c>
    </row>
    <row r="2337" spans="1:6">
      <c r="A2337" s="311"/>
      <c r="B2337" s="311" t="s">
        <v>13747</v>
      </c>
      <c r="C2337" s="311"/>
      <c r="D2337" s="311"/>
      <c r="E2337" s="311" t="s">
        <v>4321</v>
      </c>
      <c r="F2337" s="311">
        <v>3988</v>
      </c>
    </row>
    <row r="2338" spans="1:6">
      <c r="A2338" s="311"/>
      <c r="B2338" s="311" t="s">
        <v>13748</v>
      </c>
      <c r="C2338" s="311"/>
      <c r="D2338" s="311"/>
      <c r="E2338" s="311" t="s">
        <v>4321</v>
      </c>
      <c r="F2338" s="311">
        <v>1861</v>
      </c>
    </row>
    <row r="2339" spans="1:6">
      <c r="A2339" s="311"/>
      <c r="B2339" s="311" t="s">
        <v>13749</v>
      </c>
      <c r="C2339" s="311"/>
      <c r="D2339" s="311"/>
      <c r="E2339" s="311" t="s">
        <v>4321</v>
      </c>
      <c r="F2339" s="311">
        <v>1581.65</v>
      </c>
    </row>
    <row r="2340" spans="1:6">
      <c r="A2340" s="311"/>
      <c r="B2340" s="311" t="s">
        <v>13750</v>
      </c>
      <c r="C2340" s="311"/>
      <c r="D2340" s="311"/>
      <c r="E2340" s="311" t="s">
        <v>4321</v>
      </c>
      <c r="F2340" s="311">
        <v>3039</v>
      </c>
    </row>
    <row r="2341" spans="1:6">
      <c r="A2341" s="311"/>
      <c r="B2341" s="311" t="s">
        <v>13751</v>
      </c>
      <c r="C2341" s="311"/>
      <c r="D2341" s="311"/>
      <c r="E2341" s="311" t="s">
        <v>4321</v>
      </c>
      <c r="F2341" s="311">
        <v>2803</v>
      </c>
    </row>
    <row r="2342" spans="1:6">
      <c r="A2342" s="311"/>
      <c r="B2342" s="311" t="s">
        <v>13752</v>
      </c>
      <c r="C2342" s="311"/>
      <c r="D2342" s="311"/>
      <c r="E2342" s="311" t="s">
        <v>4321</v>
      </c>
      <c r="F2342" s="311">
        <v>3542.35</v>
      </c>
    </row>
    <row r="2343" spans="1:6">
      <c r="A2343" s="311"/>
      <c r="B2343" s="311" t="s">
        <v>13753</v>
      </c>
      <c r="C2343" s="311"/>
      <c r="D2343" s="311"/>
      <c r="E2343" s="311" t="s">
        <v>173</v>
      </c>
      <c r="F2343" s="311">
        <v>710</v>
      </c>
    </row>
    <row r="2344" spans="1:6">
      <c r="A2344" s="311"/>
      <c r="B2344" s="311" t="s">
        <v>13754</v>
      </c>
      <c r="C2344" s="311"/>
      <c r="D2344" s="311"/>
      <c r="E2344" s="311" t="s">
        <v>173</v>
      </c>
      <c r="F2344" s="311">
        <v>790</v>
      </c>
    </row>
    <row r="2345" spans="1:6">
      <c r="A2345" s="311"/>
      <c r="B2345" s="311" t="s">
        <v>13755</v>
      </c>
      <c r="C2345" s="311"/>
      <c r="D2345" s="311"/>
      <c r="E2345" s="311" t="s">
        <v>173</v>
      </c>
      <c r="F2345" s="311">
        <v>415</v>
      </c>
    </row>
    <row r="2346" spans="1:6">
      <c r="A2346" s="311"/>
      <c r="B2346" s="311" t="s">
        <v>13756</v>
      </c>
      <c r="C2346" s="311"/>
      <c r="D2346" s="311"/>
      <c r="E2346" s="311" t="s">
        <v>173</v>
      </c>
      <c r="F2346" s="311">
        <v>522</v>
      </c>
    </row>
    <row r="2347" spans="1:6">
      <c r="A2347" s="311"/>
      <c r="B2347" s="311" t="s">
        <v>13757</v>
      </c>
      <c r="C2347" s="311"/>
      <c r="D2347" s="311"/>
      <c r="E2347" s="311" t="s">
        <v>173</v>
      </c>
      <c r="F2347" s="311">
        <v>679</v>
      </c>
    </row>
    <row r="2348" spans="1:6">
      <c r="A2348" s="311"/>
      <c r="B2348" s="311" t="s">
        <v>13758</v>
      </c>
      <c r="C2348" s="311"/>
      <c r="D2348" s="311"/>
      <c r="E2348" s="311" t="s">
        <v>173</v>
      </c>
      <c r="F2348" s="311">
        <v>401</v>
      </c>
    </row>
    <row r="2349" spans="1:6">
      <c r="A2349" s="311"/>
      <c r="B2349" s="311" t="s">
        <v>13759</v>
      </c>
      <c r="C2349" s="311"/>
      <c r="D2349" s="311"/>
      <c r="E2349" s="311" t="s">
        <v>173</v>
      </c>
      <c r="F2349" s="311">
        <v>458</v>
      </c>
    </row>
    <row r="2350" spans="1:6">
      <c r="A2350" s="311"/>
      <c r="B2350" s="311" t="s">
        <v>13760</v>
      </c>
      <c r="C2350" s="311"/>
      <c r="D2350" s="311"/>
      <c r="E2350" s="311" t="s">
        <v>173</v>
      </c>
      <c r="F2350" s="311">
        <v>84.3</v>
      </c>
    </row>
    <row r="2351" spans="1:6">
      <c r="A2351" s="311"/>
      <c r="B2351" s="311" t="s">
        <v>13761</v>
      </c>
      <c r="C2351" s="311"/>
      <c r="D2351" s="311"/>
      <c r="E2351" s="311" t="s">
        <v>173</v>
      </c>
      <c r="F2351" s="311">
        <v>70.099999999999994</v>
      </c>
    </row>
    <row r="2352" spans="1:6">
      <c r="A2352" s="311"/>
      <c r="B2352" s="311" t="s">
        <v>13762</v>
      </c>
      <c r="C2352" s="311"/>
      <c r="D2352" s="311"/>
      <c r="E2352" s="311" t="s">
        <v>173</v>
      </c>
      <c r="F2352" s="311">
        <v>60.6</v>
      </c>
    </row>
    <row r="2353" spans="1:6">
      <c r="A2353" s="311"/>
      <c r="B2353" s="311" t="s">
        <v>13763</v>
      </c>
      <c r="C2353" s="311"/>
      <c r="D2353" s="311"/>
      <c r="E2353" s="311" t="s">
        <v>173</v>
      </c>
      <c r="F2353" s="311">
        <v>72</v>
      </c>
    </row>
    <row r="2354" spans="1:6">
      <c r="A2354" s="311"/>
      <c r="B2354" s="311" t="s">
        <v>13764</v>
      </c>
      <c r="C2354" s="311"/>
      <c r="D2354" s="311"/>
      <c r="E2354" s="311" t="s">
        <v>4321</v>
      </c>
      <c r="F2354" s="311">
        <v>2098</v>
      </c>
    </row>
    <row r="2355" spans="1:6">
      <c r="A2355" s="311"/>
      <c r="B2355" s="311" t="s">
        <v>13765</v>
      </c>
      <c r="C2355" s="311"/>
      <c r="D2355" s="311"/>
      <c r="E2355" s="311" t="s">
        <v>4321</v>
      </c>
      <c r="F2355" s="311">
        <v>3334</v>
      </c>
    </row>
    <row r="2356" spans="1:6">
      <c r="A2356" s="311"/>
      <c r="B2356" s="311" t="s">
        <v>13766</v>
      </c>
      <c r="C2356" s="311"/>
      <c r="D2356" s="311"/>
      <c r="E2356" s="311" t="s">
        <v>11572</v>
      </c>
      <c r="F2356" s="311">
        <v>73.900000000000006</v>
      </c>
    </row>
    <row r="2357" spans="1:6">
      <c r="A2357" s="311"/>
      <c r="B2357" s="311" t="s">
        <v>13767</v>
      </c>
      <c r="C2357" s="311"/>
      <c r="D2357" s="311"/>
      <c r="E2357" s="311" t="s">
        <v>11572</v>
      </c>
      <c r="F2357" s="311">
        <v>269</v>
      </c>
    </row>
    <row r="2358" spans="1:6">
      <c r="A2358" s="311"/>
      <c r="B2358" s="311" t="s">
        <v>13768</v>
      </c>
      <c r="C2358" s="311"/>
      <c r="D2358" s="311"/>
      <c r="E2358" s="311" t="s">
        <v>173</v>
      </c>
      <c r="F2358" s="311">
        <v>39.799999999999997</v>
      </c>
    </row>
    <row r="2359" spans="1:6">
      <c r="A2359" s="311"/>
      <c r="B2359" s="311" t="s">
        <v>13769</v>
      </c>
      <c r="C2359" s="311"/>
      <c r="D2359" s="311"/>
      <c r="E2359" s="311" t="s">
        <v>173</v>
      </c>
      <c r="F2359" s="311">
        <v>15.1</v>
      </c>
    </row>
    <row r="2360" spans="1:6">
      <c r="A2360" s="311"/>
      <c r="B2360" s="311" t="s">
        <v>13770</v>
      </c>
      <c r="C2360" s="311"/>
      <c r="D2360" s="311"/>
      <c r="E2360" s="311" t="s">
        <v>11572</v>
      </c>
      <c r="F2360" s="311">
        <v>150</v>
      </c>
    </row>
    <row r="2361" spans="1:6">
      <c r="A2361" s="311"/>
      <c r="B2361" s="311" t="s">
        <v>13771</v>
      </c>
      <c r="C2361" s="311"/>
      <c r="D2361" s="311"/>
      <c r="E2361" s="311" t="s">
        <v>11572</v>
      </c>
      <c r="F2361" s="311">
        <v>178</v>
      </c>
    </row>
    <row r="2362" spans="1:6">
      <c r="A2362" s="311"/>
      <c r="B2362" s="311" t="s">
        <v>13772</v>
      </c>
      <c r="C2362" s="311"/>
      <c r="D2362" s="311"/>
      <c r="E2362" s="311" t="s">
        <v>11572</v>
      </c>
      <c r="F2362" s="311">
        <v>126</v>
      </c>
    </row>
    <row r="2363" spans="1:6">
      <c r="A2363" s="311"/>
      <c r="B2363" s="311" t="s">
        <v>13773</v>
      </c>
      <c r="C2363" s="311"/>
      <c r="D2363" s="311"/>
      <c r="E2363" s="311" t="s">
        <v>11572</v>
      </c>
      <c r="F2363" s="311">
        <v>134</v>
      </c>
    </row>
    <row r="2364" spans="1:6">
      <c r="A2364" s="311"/>
      <c r="B2364" s="311" t="s">
        <v>13774</v>
      </c>
      <c r="C2364" s="311"/>
      <c r="D2364" s="311"/>
      <c r="E2364" s="311" t="s">
        <v>11572</v>
      </c>
      <c r="F2364" s="311">
        <v>139</v>
      </c>
    </row>
    <row r="2365" spans="1:6">
      <c r="A2365" s="311"/>
      <c r="B2365" s="311" t="s">
        <v>13775</v>
      </c>
      <c r="C2365" s="311"/>
      <c r="D2365" s="311"/>
      <c r="E2365" s="311" t="s">
        <v>11572</v>
      </c>
      <c r="F2365" s="311">
        <v>25.5</v>
      </c>
    </row>
    <row r="2366" spans="1:6">
      <c r="A2366" s="311"/>
      <c r="B2366" s="311" t="s">
        <v>13776</v>
      </c>
      <c r="C2366" s="311"/>
      <c r="D2366" s="311"/>
      <c r="E2366" s="311" t="s">
        <v>11572</v>
      </c>
      <c r="F2366" s="311">
        <v>61</v>
      </c>
    </row>
    <row r="2367" spans="1:6">
      <c r="A2367" s="311"/>
      <c r="B2367" s="311" t="s">
        <v>13777</v>
      </c>
      <c r="C2367" s="311"/>
      <c r="D2367" s="311"/>
      <c r="E2367" s="311" t="s">
        <v>11572</v>
      </c>
      <c r="F2367" s="311">
        <v>52</v>
      </c>
    </row>
    <row r="2368" spans="1:6">
      <c r="A2368" s="311"/>
      <c r="B2368" s="311" t="s">
        <v>13778</v>
      </c>
      <c r="C2368" s="311"/>
      <c r="D2368" s="311"/>
      <c r="E2368" s="311" t="s">
        <v>11572</v>
      </c>
      <c r="F2368" s="311">
        <v>76</v>
      </c>
    </row>
    <row r="2369" spans="1:6">
      <c r="A2369" s="311"/>
      <c r="B2369" s="311" t="s">
        <v>13779</v>
      </c>
      <c r="C2369" s="311"/>
      <c r="D2369" s="311"/>
      <c r="E2369" s="311" t="s">
        <v>11572</v>
      </c>
      <c r="F2369" s="311">
        <v>76</v>
      </c>
    </row>
    <row r="2370" spans="1:6">
      <c r="A2370" s="311"/>
      <c r="B2370" s="311" t="s">
        <v>13780</v>
      </c>
      <c r="C2370" s="311"/>
      <c r="D2370" s="311"/>
      <c r="E2370" s="311" t="s">
        <v>173</v>
      </c>
      <c r="F2370" s="311">
        <v>318</v>
      </c>
    </row>
    <row r="2371" spans="1:6">
      <c r="A2371" s="311"/>
      <c r="B2371" s="311" t="s">
        <v>13781</v>
      </c>
      <c r="C2371" s="311"/>
      <c r="D2371" s="311"/>
      <c r="E2371" s="311" t="s">
        <v>11572</v>
      </c>
      <c r="F2371" s="311">
        <v>84</v>
      </c>
    </row>
    <row r="2372" spans="1:6">
      <c r="A2372" s="311"/>
      <c r="B2372" s="311" t="s">
        <v>13782</v>
      </c>
      <c r="C2372" s="311"/>
      <c r="D2372" s="311"/>
      <c r="E2372" s="311" t="s">
        <v>11572</v>
      </c>
      <c r="F2372" s="311">
        <v>131</v>
      </c>
    </row>
    <row r="2373" spans="1:6">
      <c r="A2373" s="311"/>
      <c r="B2373" s="311" t="s">
        <v>13783</v>
      </c>
      <c r="C2373" s="311"/>
      <c r="D2373" s="311"/>
      <c r="E2373" s="311" t="s">
        <v>11572</v>
      </c>
      <c r="F2373" s="311">
        <v>205</v>
      </c>
    </row>
    <row r="2374" spans="1:6">
      <c r="A2374" s="311"/>
      <c r="B2374" s="311" t="s">
        <v>13784</v>
      </c>
      <c r="C2374" s="311"/>
      <c r="D2374" s="311"/>
      <c r="E2374" s="311" t="s">
        <v>11572</v>
      </c>
      <c r="F2374" s="311">
        <v>212</v>
      </c>
    </row>
    <row r="2375" spans="1:6">
      <c r="A2375" s="311"/>
      <c r="B2375" s="311" t="s">
        <v>13785</v>
      </c>
      <c r="C2375" s="311"/>
      <c r="D2375" s="311"/>
      <c r="E2375" s="311" t="s">
        <v>11572</v>
      </c>
      <c r="F2375" s="311">
        <v>185</v>
      </c>
    </row>
    <row r="2376" spans="1:6">
      <c r="A2376" s="311"/>
      <c r="B2376" s="311" t="s">
        <v>13786</v>
      </c>
      <c r="C2376" s="311"/>
      <c r="D2376" s="311"/>
      <c r="E2376" s="311" t="s">
        <v>11572</v>
      </c>
      <c r="F2376" s="311">
        <v>227</v>
      </c>
    </row>
    <row r="2377" spans="1:6">
      <c r="A2377" s="311"/>
      <c r="B2377" s="311" t="s">
        <v>13787</v>
      </c>
      <c r="C2377" s="311"/>
      <c r="D2377" s="311"/>
      <c r="E2377" s="311" t="s">
        <v>11572</v>
      </c>
      <c r="F2377" s="311">
        <v>170</v>
      </c>
    </row>
    <row r="2378" spans="1:6">
      <c r="A2378" s="311"/>
      <c r="B2378" s="311" t="s">
        <v>13788</v>
      </c>
      <c r="C2378" s="311"/>
      <c r="D2378" s="311"/>
      <c r="E2378" s="311" t="s">
        <v>173</v>
      </c>
      <c r="F2378" s="311">
        <v>38.799999999999997</v>
      </c>
    </row>
    <row r="2379" spans="1:6">
      <c r="A2379" s="311"/>
      <c r="B2379" s="311" t="s">
        <v>13789</v>
      </c>
      <c r="C2379" s="311"/>
      <c r="D2379" s="311"/>
      <c r="E2379" s="311" t="s">
        <v>11460</v>
      </c>
      <c r="F2379" s="311">
        <v>909</v>
      </c>
    </row>
    <row r="2380" spans="1:6">
      <c r="A2380" s="311"/>
      <c r="B2380" s="311" t="s">
        <v>13790</v>
      </c>
      <c r="C2380" s="311"/>
      <c r="D2380" s="311"/>
      <c r="E2380" s="311" t="s">
        <v>11460</v>
      </c>
      <c r="F2380" s="311">
        <v>1379</v>
      </c>
    </row>
    <row r="2381" spans="1:6">
      <c r="A2381" s="311"/>
      <c r="B2381" s="311" t="s">
        <v>13791</v>
      </c>
      <c r="C2381" s="311"/>
      <c r="D2381" s="311"/>
      <c r="E2381" s="311" t="s">
        <v>11460</v>
      </c>
      <c r="F2381" s="311">
        <v>1039</v>
      </c>
    </row>
    <row r="2382" spans="1:6">
      <c r="A2382" s="311"/>
      <c r="B2382" s="311" t="s">
        <v>13792</v>
      </c>
      <c r="C2382" s="311"/>
      <c r="D2382" s="311"/>
      <c r="E2382" s="311" t="s">
        <v>11460</v>
      </c>
      <c r="F2382" s="311">
        <v>1699</v>
      </c>
    </row>
    <row r="2383" spans="1:6">
      <c r="A2383" s="311"/>
      <c r="B2383" s="311" t="s">
        <v>13793</v>
      </c>
      <c r="C2383" s="311"/>
      <c r="D2383" s="311"/>
      <c r="E2383" s="311" t="s">
        <v>11408</v>
      </c>
      <c r="F2383" s="311">
        <v>207</v>
      </c>
    </row>
    <row r="2384" spans="1:6">
      <c r="A2384" s="311"/>
      <c r="B2384" s="311" t="s">
        <v>13794</v>
      </c>
      <c r="C2384" s="311"/>
      <c r="D2384" s="311"/>
      <c r="E2384" s="311" t="s">
        <v>11460</v>
      </c>
      <c r="F2384" s="311">
        <v>939</v>
      </c>
    </row>
    <row r="2385" spans="1:6">
      <c r="A2385" s="311"/>
      <c r="B2385" s="311" t="s">
        <v>13795</v>
      </c>
      <c r="C2385" s="311"/>
      <c r="D2385" s="311"/>
      <c r="E2385" s="311" t="s">
        <v>11460</v>
      </c>
      <c r="F2385" s="311">
        <v>1076</v>
      </c>
    </row>
    <row r="2386" spans="1:6">
      <c r="A2386" s="311"/>
      <c r="B2386" s="311" t="s">
        <v>13796</v>
      </c>
      <c r="C2386" s="311"/>
      <c r="D2386" s="311"/>
      <c r="E2386" s="311" t="s">
        <v>11460</v>
      </c>
      <c r="F2386" s="311">
        <v>1096</v>
      </c>
    </row>
    <row r="2387" spans="1:6">
      <c r="A2387" s="311"/>
      <c r="B2387" s="311" t="s">
        <v>13797</v>
      </c>
      <c r="C2387" s="311"/>
      <c r="D2387" s="311"/>
      <c r="E2387" s="311" t="s">
        <v>11460</v>
      </c>
      <c r="F2387" s="311">
        <v>1223</v>
      </c>
    </row>
    <row r="2388" spans="1:6">
      <c r="A2388" s="311"/>
      <c r="B2388" s="311" t="s">
        <v>13798</v>
      </c>
      <c r="C2388" s="311"/>
      <c r="D2388" s="311"/>
      <c r="E2388" s="311" t="s">
        <v>11460</v>
      </c>
      <c r="F2388" s="311">
        <v>599</v>
      </c>
    </row>
    <row r="2389" spans="1:6">
      <c r="A2389" s="311"/>
      <c r="B2389" s="311" t="s">
        <v>13799</v>
      </c>
      <c r="C2389" s="311"/>
      <c r="D2389" s="311"/>
      <c r="E2389" s="311" t="s">
        <v>11460</v>
      </c>
      <c r="F2389" s="311">
        <v>1224</v>
      </c>
    </row>
    <row r="2390" spans="1:6">
      <c r="A2390" s="311"/>
      <c r="B2390" s="311" t="s">
        <v>13800</v>
      </c>
      <c r="C2390" s="311"/>
      <c r="D2390" s="311"/>
      <c r="E2390" s="311" t="s">
        <v>11460</v>
      </c>
      <c r="F2390" s="311">
        <v>1324</v>
      </c>
    </row>
    <row r="2391" spans="1:6">
      <c r="A2391" s="311"/>
      <c r="B2391" s="311" t="s">
        <v>13801</v>
      </c>
      <c r="C2391" s="311"/>
      <c r="D2391" s="311"/>
      <c r="E2391" s="311" t="s">
        <v>11460</v>
      </c>
      <c r="F2391" s="311">
        <v>1133</v>
      </c>
    </row>
    <row r="2392" spans="1:6">
      <c r="A2392" s="311"/>
      <c r="B2392" s="311" t="s">
        <v>13802</v>
      </c>
      <c r="C2392" s="311"/>
      <c r="D2392" s="311"/>
      <c r="E2392" s="311" t="s">
        <v>11460</v>
      </c>
      <c r="F2392" s="311">
        <v>1634</v>
      </c>
    </row>
    <row r="2393" spans="1:6">
      <c r="A2393" s="311"/>
      <c r="B2393" s="311" t="s">
        <v>13803</v>
      </c>
      <c r="C2393" s="311"/>
      <c r="D2393" s="311"/>
      <c r="E2393" s="311" t="s">
        <v>11460</v>
      </c>
      <c r="F2393" s="311">
        <v>229</v>
      </c>
    </row>
    <row r="2394" spans="1:6">
      <c r="A2394" s="311"/>
      <c r="B2394" s="311" t="s">
        <v>13804</v>
      </c>
      <c r="C2394" s="311"/>
      <c r="D2394" s="311"/>
      <c r="E2394" s="311" t="s">
        <v>13158</v>
      </c>
      <c r="F2394" s="311">
        <v>27.4</v>
      </c>
    </row>
    <row r="2395" spans="1:6">
      <c r="A2395" s="311"/>
      <c r="B2395" s="311" t="s">
        <v>13805</v>
      </c>
      <c r="C2395" s="311"/>
      <c r="D2395" s="311"/>
      <c r="E2395" s="311" t="s">
        <v>13158</v>
      </c>
      <c r="F2395" s="311">
        <v>35.1</v>
      </c>
    </row>
    <row r="2396" spans="1:6">
      <c r="A2396" s="311"/>
      <c r="B2396" s="311" t="s">
        <v>13806</v>
      </c>
      <c r="C2396" s="311"/>
      <c r="D2396" s="311"/>
      <c r="E2396" s="311" t="s">
        <v>13158</v>
      </c>
      <c r="F2396" s="311">
        <v>41.8</v>
      </c>
    </row>
    <row r="2397" spans="1:6">
      <c r="A2397" s="311"/>
      <c r="B2397" s="311" t="s">
        <v>13807</v>
      </c>
      <c r="C2397" s="311"/>
      <c r="D2397" s="311"/>
      <c r="E2397" s="311" t="s">
        <v>13158</v>
      </c>
      <c r="F2397" s="311">
        <v>54</v>
      </c>
    </row>
    <row r="2398" spans="1:6">
      <c r="A2398" s="311"/>
      <c r="B2398" s="311" t="s">
        <v>13808</v>
      </c>
      <c r="C2398" s="311"/>
      <c r="D2398" s="311"/>
      <c r="E2398" s="311" t="s">
        <v>11408</v>
      </c>
      <c r="F2398" s="311">
        <v>562</v>
      </c>
    </row>
    <row r="2399" spans="1:6">
      <c r="A2399" s="311"/>
      <c r="B2399" s="311" t="s">
        <v>13809</v>
      </c>
      <c r="C2399" s="311"/>
      <c r="D2399" s="311"/>
      <c r="E2399" s="311" t="s">
        <v>13158</v>
      </c>
      <c r="F2399" s="311">
        <v>18</v>
      </c>
    </row>
    <row r="2400" spans="1:6">
      <c r="A2400" s="311"/>
      <c r="B2400" s="311" t="s">
        <v>13810</v>
      </c>
      <c r="C2400" s="311"/>
      <c r="D2400" s="311"/>
      <c r="E2400" s="311" t="s">
        <v>13158</v>
      </c>
      <c r="F2400" s="311">
        <v>20.8</v>
      </c>
    </row>
    <row r="2401" spans="1:6">
      <c r="A2401" s="311"/>
      <c r="B2401" s="311" t="s">
        <v>13811</v>
      </c>
      <c r="C2401" s="311"/>
      <c r="D2401" s="311"/>
      <c r="E2401" s="311" t="s">
        <v>13158</v>
      </c>
      <c r="F2401" s="311">
        <v>25.6</v>
      </c>
    </row>
    <row r="2402" spans="1:6">
      <c r="A2402" s="311"/>
      <c r="B2402" s="311" t="s">
        <v>13812</v>
      </c>
      <c r="C2402" s="311"/>
      <c r="D2402" s="311"/>
      <c r="E2402" s="311" t="s">
        <v>13158</v>
      </c>
      <c r="F2402" s="311">
        <v>34.9</v>
      </c>
    </row>
    <row r="2403" spans="1:6">
      <c r="A2403" s="311"/>
      <c r="B2403" s="311" t="s">
        <v>13813</v>
      </c>
      <c r="C2403" s="311"/>
      <c r="D2403" s="311"/>
      <c r="E2403" s="311" t="s">
        <v>13158</v>
      </c>
      <c r="F2403" s="311">
        <v>10.9</v>
      </c>
    </row>
    <row r="2404" spans="1:6">
      <c r="A2404" s="311"/>
      <c r="B2404" s="311" t="s">
        <v>13814</v>
      </c>
      <c r="C2404" s="311"/>
      <c r="D2404" s="311"/>
      <c r="E2404" s="311" t="s">
        <v>13158</v>
      </c>
      <c r="F2404" s="311">
        <v>15.8</v>
      </c>
    </row>
    <row r="2405" spans="1:6">
      <c r="A2405" s="311"/>
      <c r="B2405" s="311" t="s">
        <v>13815</v>
      </c>
      <c r="C2405" s="311"/>
      <c r="D2405" s="311"/>
      <c r="E2405" s="311" t="s">
        <v>11408</v>
      </c>
      <c r="F2405" s="311">
        <v>239</v>
      </c>
    </row>
    <row r="2406" spans="1:6">
      <c r="A2406" s="311"/>
      <c r="B2406" s="311" t="s">
        <v>13816</v>
      </c>
      <c r="C2406" s="311"/>
      <c r="D2406" s="311"/>
      <c r="E2406" s="311" t="s">
        <v>11408</v>
      </c>
      <c r="F2406" s="311">
        <v>246</v>
      </c>
    </row>
    <row r="2407" spans="1:6">
      <c r="A2407" s="311"/>
      <c r="B2407" s="311" t="s">
        <v>13817</v>
      </c>
      <c r="C2407" s="311"/>
      <c r="D2407" s="311"/>
      <c r="E2407" s="311" t="s">
        <v>13158</v>
      </c>
      <c r="F2407" s="311">
        <v>20.2</v>
      </c>
    </row>
    <row r="2408" spans="1:6">
      <c r="A2408" s="311"/>
      <c r="B2408" s="311" t="s">
        <v>13818</v>
      </c>
      <c r="C2408" s="311"/>
      <c r="D2408" s="311"/>
      <c r="E2408" s="311" t="s">
        <v>11460</v>
      </c>
      <c r="F2408" s="311">
        <v>159</v>
      </c>
    </row>
    <row r="2409" spans="1:6">
      <c r="A2409" s="311"/>
      <c r="B2409" s="311" t="s">
        <v>13819</v>
      </c>
      <c r="C2409" s="311"/>
      <c r="D2409" s="311"/>
      <c r="E2409" s="311" t="s">
        <v>11460</v>
      </c>
      <c r="F2409" s="311">
        <v>319</v>
      </c>
    </row>
    <row r="2410" spans="1:6">
      <c r="A2410" s="311"/>
      <c r="B2410" s="311" t="s">
        <v>13820</v>
      </c>
      <c r="C2410" s="311"/>
      <c r="D2410" s="311"/>
      <c r="E2410" s="311" t="s">
        <v>11460</v>
      </c>
      <c r="F2410" s="311">
        <v>1688</v>
      </c>
    </row>
    <row r="2411" spans="1:6">
      <c r="A2411" s="311"/>
      <c r="B2411" s="311" t="s">
        <v>13821</v>
      </c>
      <c r="C2411" s="311"/>
      <c r="D2411" s="311"/>
      <c r="E2411" s="311" t="s">
        <v>11460</v>
      </c>
      <c r="F2411" s="311">
        <v>341</v>
      </c>
    </row>
    <row r="2412" spans="1:6">
      <c r="A2412" s="311"/>
      <c r="B2412" s="311" t="s">
        <v>13822</v>
      </c>
      <c r="C2412" s="311"/>
      <c r="D2412" s="311"/>
      <c r="E2412" s="311" t="s">
        <v>11460</v>
      </c>
      <c r="F2412" s="311">
        <v>829</v>
      </c>
    </row>
    <row r="2413" spans="1:6">
      <c r="A2413" s="311"/>
      <c r="B2413" s="311" t="s">
        <v>13823</v>
      </c>
      <c r="C2413" s="311"/>
      <c r="D2413" s="311"/>
      <c r="E2413" s="311" t="s">
        <v>11460</v>
      </c>
      <c r="F2413" s="311">
        <v>1026</v>
      </c>
    </row>
    <row r="2414" spans="1:6">
      <c r="A2414" s="311"/>
      <c r="B2414" s="311" t="s">
        <v>13824</v>
      </c>
      <c r="C2414" s="311"/>
      <c r="D2414" s="311"/>
      <c r="E2414" s="311" t="s">
        <v>11460</v>
      </c>
      <c r="F2414" s="311">
        <v>678</v>
      </c>
    </row>
    <row r="2415" spans="1:6">
      <c r="A2415" s="311"/>
      <c r="B2415" s="311" t="s">
        <v>13825</v>
      </c>
      <c r="C2415" s="311"/>
      <c r="D2415" s="311"/>
      <c r="E2415" s="311" t="s">
        <v>11408</v>
      </c>
      <c r="F2415" s="311">
        <v>769</v>
      </c>
    </row>
    <row r="2416" spans="1:6">
      <c r="A2416" s="311"/>
      <c r="B2416" s="311" t="s">
        <v>13826</v>
      </c>
      <c r="C2416" s="311"/>
      <c r="D2416" s="311"/>
      <c r="E2416" s="311" t="s">
        <v>11460</v>
      </c>
      <c r="F2416" s="311">
        <v>1251</v>
      </c>
    </row>
    <row r="2417" spans="1:6">
      <c r="A2417" s="311"/>
      <c r="B2417" s="311" t="s">
        <v>13827</v>
      </c>
      <c r="C2417" s="311"/>
      <c r="D2417" s="311"/>
      <c r="E2417" s="311" t="s">
        <v>11460</v>
      </c>
      <c r="F2417" s="311">
        <v>2216</v>
      </c>
    </row>
    <row r="2418" spans="1:6">
      <c r="A2418" s="311"/>
      <c r="B2418" s="311" t="s">
        <v>13828</v>
      </c>
      <c r="C2418" s="311"/>
      <c r="D2418" s="311"/>
      <c r="E2418" s="311" t="s">
        <v>11408</v>
      </c>
      <c r="F2418" s="311">
        <v>1209</v>
      </c>
    </row>
    <row r="2419" spans="1:6">
      <c r="A2419" s="311"/>
      <c r="B2419" s="311" t="s">
        <v>13829</v>
      </c>
      <c r="C2419" s="311"/>
      <c r="D2419" s="311"/>
      <c r="E2419" s="311" t="s">
        <v>11408</v>
      </c>
      <c r="F2419" s="311">
        <v>1209</v>
      </c>
    </row>
    <row r="2420" spans="1:6">
      <c r="A2420" s="311"/>
      <c r="B2420" s="311" t="s">
        <v>13830</v>
      </c>
      <c r="C2420" s="311"/>
      <c r="D2420" s="311"/>
      <c r="E2420" s="311" t="s">
        <v>11408</v>
      </c>
      <c r="F2420" s="311">
        <v>709</v>
      </c>
    </row>
    <row r="2421" spans="1:6">
      <c r="A2421" s="311"/>
      <c r="B2421" s="311" t="s">
        <v>13831</v>
      </c>
      <c r="C2421" s="311"/>
      <c r="D2421" s="311"/>
      <c r="E2421" s="311" t="s">
        <v>11408</v>
      </c>
      <c r="F2421" s="311">
        <v>1243</v>
      </c>
    </row>
    <row r="2422" spans="1:6">
      <c r="A2422" s="311"/>
      <c r="B2422" s="311" t="s">
        <v>13832</v>
      </c>
      <c r="C2422" s="311"/>
      <c r="D2422" s="311"/>
      <c r="E2422" s="311" t="s">
        <v>11408</v>
      </c>
      <c r="F2422" s="311">
        <v>1209</v>
      </c>
    </row>
    <row r="2423" spans="1:6">
      <c r="A2423" s="311"/>
      <c r="B2423" s="311" t="s">
        <v>13833</v>
      </c>
      <c r="C2423" s="311"/>
      <c r="D2423" s="311"/>
      <c r="E2423" s="311" t="s">
        <v>11408</v>
      </c>
      <c r="F2423" s="311">
        <v>1192</v>
      </c>
    </row>
    <row r="2424" spans="1:6">
      <c r="A2424" s="311"/>
      <c r="B2424" s="311" t="s">
        <v>13834</v>
      </c>
      <c r="C2424" s="311"/>
      <c r="D2424" s="311"/>
      <c r="E2424" s="311" t="s">
        <v>11408</v>
      </c>
      <c r="F2424" s="311">
        <v>1149</v>
      </c>
    </row>
    <row r="2425" spans="1:6">
      <c r="A2425" s="311"/>
      <c r="B2425" s="311" t="s">
        <v>13835</v>
      </c>
      <c r="C2425" s="311"/>
      <c r="D2425" s="311"/>
      <c r="E2425" s="311" t="s">
        <v>11408</v>
      </c>
      <c r="F2425" s="311">
        <v>659</v>
      </c>
    </row>
    <row r="2426" spans="1:6">
      <c r="A2426" s="311"/>
      <c r="B2426" s="311" t="s">
        <v>13836</v>
      </c>
      <c r="C2426" s="311"/>
      <c r="D2426" s="311"/>
      <c r="E2426" s="311" t="s">
        <v>11408</v>
      </c>
      <c r="F2426" s="311">
        <v>659</v>
      </c>
    </row>
    <row r="2427" spans="1:6">
      <c r="A2427" s="311"/>
      <c r="B2427" s="311" t="s">
        <v>13837</v>
      </c>
      <c r="C2427" s="311"/>
      <c r="D2427" s="311"/>
      <c r="E2427" s="311" t="s">
        <v>11408</v>
      </c>
      <c r="F2427" s="311">
        <v>679</v>
      </c>
    </row>
    <row r="2428" spans="1:6">
      <c r="A2428" s="311"/>
      <c r="B2428" s="311" t="s">
        <v>13838</v>
      </c>
      <c r="C2428" s="311"/>
      <c r="D2428" s="311"/>
      <c r="E2428" s="311" t="s">
        <v>11408</v>
      </c>
      <c r="F2428" s="311">
        <v>1169</v>
      </c>
    </row>
    <row r="2429" spans="1:6">
      <c r="A2429" s="311"/>
      <c r="B2429" s="311" t="s">
        <v>13839</v>
      </c>
      <c r="C2429" s="311"/>
      <c r="D2429" s="311"/>
      <c r="E2429" s="311" t="s">
        <v>11408</v>
      </c>
      <c r="F2429" s="311">
        <v>622</v>
      </c>
    </row>
    <row r="2430" spans="1:6">
      <c r="A2430" s="311"/>
      <c r="B2430" s="311" t="s">
        <v>13840</v>
      </c>
      <c r="C2430" s="311"/>
      <c r="D2430" s="311"/>
      <c r="E2430" s="311" t="s">
        <v>11408</v>
      </c>
      <c r="F2430" s="311">
        <v>414</v>
      </c>
    </row>
    <row r="2431" spans="1:6">
      <c r="A2431" s="311"/>
      <c r="B2431" s="311" t="s">
        <v>13841</v>
      </c>
      <c r="C2431" s="311"/>
      <c r="D2431" s="311"/>
      <c r="E2431" s="311" t="s">
        <v>11408</v>
      </c>
      <c r="F2431" s="311">
        <v>414</v>
      </c>
    </row>
    <row r="2432" spans="1:6">
      <c r="A2432" s="311"/>
      <c r="B2432" s="311" t="s">
        <v>13842</v>
      </c>
      <c r="C2432" s="311"/>
      <c r="D2432" s="311"/>
      <c r="E2432" s="311" t="s">
        <v>11408</v>
      </c>
      <c r="F2432" s="311">
        <v>749</v>
      </c>
    </row>
    <row r="2433" spans="1:6">
      <c r="A2433" s="311"/>
      <c r="B2433" s="311" t="s">
        <v>13843</v>
      </c>
      <c r="C2433" s="311"/>
      <c r="D2433" s="311"/>
      <c r="E2433" s="311" t="s">
        <v>11408</v>
      </c>
      <c r="F2433" s="311">
        <v>829</v>
      </c>
    </row>
    <row r="2434" spans="1:6">
      <c r="A2434" s="311"/>
      <c r="B2434" s="311" t="s">
        <v>13844</v>
      </c>
      <c r="C2434" s="311"/>
      <c r="D2434" s="311"/>
      <c r="E2434" s="311" t="s">
        <v>11408</v>
      </c>
      <c r="F2434" s="311">
        <v>663</v>
      </c>
    </row>
    <row r="2435" spans="1:6">
      <c r="A2435" s="311"/>
      <c r="B2435" s="311" t="s">
        <v>13845</v>
      </c>
      <c r="C2435" s="311"/>
      <c r="D2435" s="311"/>
      <c r="E2435" s="311" t="s">
        <v>11408</v>
      </c>
      <c r="F2435" s="311">
        <v>779</v>
      </c>
    </row>
    <row r="2436" spans="1:6">
      <c r="A2436" s="311"/>
      <c r="B2436" s="311" t="s">
        <v>13846</v>
      </c>
      <c r="C2436" s="311"/>
      <c r="D2436" s="311"/>
      <c r="E2436" s="311" t="s">
        <v>11408</v>
      </c>
      <c r="F2436" s="311">
        <v>1581</v>
      </c>
    </row>
    <row r="2437" spans="1:6">
      <c r="A2437" s="311"/>
      <c r="B2437" s="311" t="s">
        <v>13847</v>
      </c>
      <c r="C2437" s="311"/>
      <c r="D2437" s="311"/>
      <c r="E2437" s="311" t="s">
        <v>11408</v>
      </c>
      <c r="F2437" s="311">
        <v>779</v>
      </c>
    </row>
    <row r="2438" spans="1:6">
      <c r="A2438" s="311"/>
      <c r="B2438" s="311" t="s">
        <v>13848</v>
      </c>
      <c r="C2438" s="311"/>
      <c r="D2438" s="311"/>
      <c r="E2438" s="311" t="s">
        <v>11408</v>
      </c>
      <c r="F2438" s="311">
        <v>707</v>
      </c>
    </row>
    <row r="2439" spans="1:6">
      <c r="A2439" s="311"/>
      <c r="B2439" s="311" t="s">
        <v>13849</v>
      </c>
      <c r="C2439" s="311"/>
      <c r="D2439" s="311"/>
      <c r="E2439" s="311" t="s">
        <v>11408</v>
      </c>
      <c r="F2439" s="311">
        <v>642</v>
      </c>
    </row>
    <row r="2440" spans="1:6">
      <c r="A2440" s="311"/>
      <c r="B2440" s="311" t="s">
        <v>13850</v>
      </c>
      <c r="C2440" s="311"/>
      <c r="D2440" s="311"/>
      <c r="E2440" s="311" t="s">
        <v>11408</v>
      </c>
      <c r="F2440" s="311">
        <v>642</v>
      </c>
    </row>
    <row r="2441" spans="1:6">
      <c r="A2441" s="311"/>
      <c r="B2441" s="311" t="s">
        <v>13851</v>
      </c>
      <c r="C2441" s="311"/>
      <c r="D2441" s="311"/>
      <c r="E2441" s="311" t="s">
        <v>11408</v>
      </c>
      <c r="F2441" s="311">
        <v>414</v>
      </c>
    </row>
    <row r="2442" spans="1:6">
      <c r="A2442" s="311"/>
      <c r="B2442" s="311" t="s">
        <v>13852</v>
      </c>
      <c r="C2442" s="311"/>
      <c r="D2442" s="311"/>
      <c r="E2442" s="311" t="s">
        <v>11460</v>
      </c>
      <c r="F2442" s="311">
        <v>1467</v>
      </c>
    </row>
    <row r="2443" spans="1:6">
      <c r="A2443" s="311"/>
      <c r="B2443" s="311" t="s">
        <v>13853</v>
      </c>
      <c r="C2443" s="311"/>
      <c r="D2443" s="311"/>
      <c r="E2443" s="311" t="s">
        <v>11460</v>
      </c>
      <c r="F2443" s="311">
        <v>1019</v>
      </c>
    </row>
    <row r="2444" spans="1:6">
      <c r="A2444" s="311"/>
      <c r="B2444" s="311" t="s">
        <v>13854</v>
      </c>
      <c r="C2444" s="311"/>
      <c r="D2444" s="311"/>
      <c r="E2444" s="311" t="s">
        <v>11460</v>
      </c>
      <c r="F2444" s="311">
        <v>749</v>
      </c>
    </row>
    <row r="2445" spans="1:6">
      <c r="A2445" s="311"/>
      <c r="B2445" s="311" t="s">
        <v>13855</v>
      </c>
      <c r="C2445" s="311"/>
      <c r="D2445" s="311"/>
      <c r="E2445" s="311" t="s">
        <v>11408</v>
      </c>
      <c r="F2445" s="311">
        <v>1234</v>
      </c>
    </row>
    <row r="2446" spans="1:6">
      <c r="A2446" s="311"/>
      <c r="B2446" s="311" t="s">
        <v>13856</v>
      </c>
      <c r="C2446" s="311"/>
      <c r="D2446" s="311"/>
      <c r="E2446" s="311" t="s">
        <v>11408</v>
      </c>
      <c r="F2446" s="311">
        <v>1234</v>
      </c>
    </row>
    <row r="2447" spans="1:6">
      <c r="A2447" s="311"/>
      <c r="B2447" s="311" t="s">
        <v>13857</v>
      </c>
      <c r="C2447" s="311"/>
      <c r="D2447" s="311"/>
      <c r="E2447" s="311" t="s">
        <v>11460</v>
      </c>
      <c r="F2447" s="311">
        <v>1129</v>
      </c>
    </row>
    <row r="2448" spans="1:6">
      <c r="A2448" s="311"/>
      <c r="B2448" s="311" t="s">
        <v>13858</v>
      </c>
      <c r="C2448" s="311"/>
      <c r="D2448" s="311"/>
      <c r="E2448" s="311" t="s">
        <v>11408</v>
      </c>
      <c r="F2448" s="311">
        <v>814</v>
      </c>
    </row>
    <row r="2449" spans="1:6">
      <c r="A2449" s="311"/>
      <c r="B2449" s="311" t="s">
        <v>13859</v>
      </c>
      <c r="C2449" s="311"/>
      <c r="D2449" s="311"/>
      <c r="E2449" s="311" t="s">
        <v>11408</v>
      </c>
      <c r="F2449" s="311">
        <v>773</v>
      </c>
    </row>
    <row r="2450" spans="1:6">
      <c r="A2450" s="311"/>
      <c r="B2450" s="311" t="s">
        <v>13860</v>
      </c>
      <c r="C2450" s="311"/>
      <c r="D2450" s="311"/>
      <c r="E2450" s="311" t="s">
        <v>11408</v>
      </c>
      <c r="F2450" s="311">
        <v>1069</v>
      </c>
    </row>
    <row r="2451" spans="1:6">
      <c r="A2451" s="311"/>
      <c r="B2451" s="311" t="s">
        <v>13861</v>
      </c>
      <c r="C2451" s="311"/>
      <c r="D2451" s="311"/>
      <c r="E2451" s="311" t="s">
        <v>11408</v>
      </c>
      <c r="F2451" s="311">
        <v>668</v>
      </c>
    </row>
    <row r="2452" spans="1:6">
      <c r="A2452" s="311"/>
      <c r="B2452" s="311" t="s">
        <v>13862</v>
      </c>
      <c r="C2452" s="311"/>
      <c r="D2452" s="311"/>
      <c r="E2452" s="311" t="s">
        <v>173</v>
      </c>
      <c r="F2452" s="311">
        <v>4399</v>
      </c>
    </row>
    <row r="2453" spans="1:6">
      <c r="A2453" s="311"/>
      <c r="B2453" s="311" t="s">
        <v>13863</v>
      </c>
      <c r="C2453" s="311"/>
      <c r="D2453" s="311"/>
      <c r="E2453" s="311" t="s">
        <v>173</v>
      </c>
      <c r="F2453" s="311">
        <v>512</v>
      </c>
    </row>
    <row r="2454" spans="1:6">
      <c r="A2454" s="311"/>
      <c r="B2454" s="311" t="s">
        <v>13864</v>
      </c>
      <c r="C2454" s="311"/>
      <c r="D2454" s="311"/>
      <c r="E2454" s="311" t="s">
        <v>4321</v>
      </c>
      <c r="F2454" s="311">
        <v>124</v>
      </c>
    </row>
    <row r="2455" spans="1:6">
      <c r="A2455" s="311"/>
      <c r="B2455" s="311" t="s">
        <v>13865</v>
      </c>
      <c r="C2455" s="311"/>
      <c r="D2455" s="311"/>
      <c r="E2455" s="311" t="s">
        <v>4321</v>
      </c>
      <c r="F2455" s="311">
        <v>63</v>
      </c>
    </row>
    <row r="2456" spans="1:6">
      <c r="A2456" s="311"/>
      <c r="B2456" s="311" t="s">
        <v>13866</v>
      </c>
      <c r="C2456" s="311"/>
      <c r="D2456" s="311"/>
      <c r="E2456" s="311" t="s">
        <v>4321</v>
      </c>
      <c r="F2456" s="311">
        <v>171</v>
      </c>
    </row>
    <row r="2457" spans="1:6">
      <c r="A2457" s="311"/>
      <c r="B2457" s="311" t="s">
        <v>13867</v>
      </c>
      <c r="C2457" s="311"/>
      <c r="D2457" s="311"/>
      <c r="E2457" s="311" t="s">
        <v>4321</v>
      </c>
      <c r="F2457" s="311">
        <v>256</v>
      </c>
    </row>
    <row r="2458" spans="1:6">
      <c r="A2458" s="311"/>
      <c r="B2458" s="311" t="s">
        <v>13868</v>
      </c>
      <c r="C2458" s="311"/>
      <c r="D2458" s="311"/>
      <c r="E2458" s="311" t="s">
        <v>4321</v>
      </c>
      <c r="F2458" s="311">
        <v>33</v>
      </c>
    </row>
    <row r="2459" spans="1:6">
      <c r="A2459" s="311"/>
      <c r="B2459" s="311" t="s">
        <v>13869</v>
      </c>
      <c r="C2459" s="311"/>
      <c r="D2459" s="311"/>
      <c r="E2459" s="311" t="s">
        <v>4321</v>
      </c>
      <c r="F2459" s="311">
        <v>49</v>
      </c>
    </row>
    <row r="2460" spans="1:6">
      <c r="A2460" s="311"/>
      <c r="B2460" s="311" t="s">
        <v>13870</v>
      </c>
      <c r="C2460" s="311"/>
      <c r="D2460" s="311"/>
      <c r="E2460" s="311" t="s">
        <v>4321</v>
      </c>
      <c r="F2460" s="311">
        <v>77</v>
      </c>
    </row>
    <row r="2461" spans="1:6">
      <c r="A2461" s="311"/>
      <c r="B2461" s="311" t="s">
        <v>13871</v>
      </c>
      <c r="C2461" s="311"/>
      <c r="D2461" s="311"/>
      <c r="E2461" s="311" t="s">
        <v>4321</v>
      </c>
      <c r="F2461" s="311">
        <v>68</v>
      </c>
    </row>
    <row r="2462" spans="1:6">
      <c r="A2462" s="311"/>
      <c r="B2462" s="311" t="s">
        <v>13872</v>
      </c>
      <c r="C2462" s="311"/>
      <c r="D2462" s="311"/>
      <c r="E2462" s="311" t="s">
        <v>4321</v>
      </c>
      <c r="F2462" s="311">
        <v>86</v>
      </c>
    </row>
    <row r="2463" spans="1:6">
      <c r="A2463" s="311"/>
      <c r="B2463" s="311" t="s">
        <v>13873</v>
      </c>
      <c r="C2463" s="311"/>
      <c r="D2463" s="311"/>
      <c r="E2463" s="311" t="s">
        <v>4321</v>
      </c>
      <c r="F2463" s="311">
        <v>128</v>
      </c>
    </row>
    <row r="2464" spans="1:6">
      <c r="A2464" s="311"/>
      <c r="B2464" s="311" t="s">
        <v>13874</v>
      </c>
      <c r="C2464" s="311"/>
      <c r="D2464" s="311"/>
      <c r="E2464" s="311" t="s">
        <v>11408</v>
      </c>
      <c r="F2464" s="311">
        <v>574</v>
      </c>
    </row>
    <row r="2465" spans="1:6">
      <c r="A2465" s="311"/>
      <c r="B2465" s="311" t="s">
        <v>13875</v>
      </c>
      <c r="C2465" s="311"/>
      <c r="D2465" s="311"/>
      <c r="E2465" s="311" t="s">
        <v>173</v>
      </c>
      <c r="F2465" s="311">
        <v>378</v>
      </c>
    </row>
    <row r="2466" spans="1:6">
      <c r="A2466" s="311"/>
      <c r="B2466" s="311" t="s">
        <v>13876</v>
      </c>
      <c r="C2466" s="311"/>
      <c r="D2466" s="311"/>
      <c r="E2466" s="311" t="s">
        <v>173</v>
      </c>
      <c r="F2466" s="311">
        <v>233</v>
      </c>
    </row>
    <row r="2467" spans="1:6">
      <c r="A2467" s="311"/>
      <c r="B2467" s="311" t="s">
        <v>13877</v>
      </c>
      <c r="C2467" s="311"/>
      <c r="D2467" s="311"/>
      <c r="E2467" s="311" t="s">
        <v>11408</v>
      </c>
      <c r="F2467" s="311">
        <v>398</v>
      </c>
    </row>
    <row r="2468" spans="1:6">
      <c r="A2468" s="311"/>
      <c r="B2468" s="311" t="s">
        <v>13878</v>
      </c>
      <c r="C2468" s="311"/>
      <c r="D2468" s="311"/>
      <c r="E2468" s="311" t="s">
        <v>173</v>
      </c>
      <c r="F2468" s="311">
        <v>22</v>
      </c>
    </row>
    <row r="2469" spans="1:6">
      <c r="A2469" s="311"/>
      <c r="B2469" s="311" t="s">
        <v>13879</v>
      </c>
      <c r="C2469" s="311"/>
      <c r="D2469" s="311"/>
      <c r="E2469" s="311" t="s">
        <v>173</v>
      </c>
      <c r="F2469" s="311">
        <v>40</v>
      </c>
    </row>
    <row r="2470" spans="1:6">
      <c r="A2470" s="311"/>
      <c r="B2470" s="311" t="s">
        <v>13880</v>
      </c>
      <c r="C2470" s="311"/>
      <c r="D2470" s="311"/>
      <c r="E2470" s="311" t="s">
        <v>11460</v>
      </c>
      <c r="F2470" s="311">
        <v>119</v>
      </c>
    </row>
    <row r="2471" spans="1:6">
      <c r="A2471" s="311"/>
      <c r="B2471" s="311" t="s">
        <v>13881</v>
      </c>
      <c r="C2471" s="311"/>
      <c r="D2471" s="311"/>
      <c r="E2471" s="311" t="s">
        <v>11460</v>
      </c>
      <c r="F2471" s="311">
        <v>187</v>
      </c>
    </row>
    <row r="2472" spans="1:6">
      <c r="A2472" s="311"/>
      <c r="B2472" s="311" t="s">
        <v>13882</v>
      </c>
      <c r="C2472" s="311"/>
      <c r="D2472" s="311"/>
      <c r="E2472" s="311" t="s">
        <v>11460</v>
      </c>
      <c r="F2472" s="311">
        <v>132</v>
      </c>
    </row>
    <row r="2473" spans="1:6">
      <c r="A2473" s="311"/>
      <c r="B2473" s="311" t="s">
        <v>13883</v>
      </c>
      <c r="C2473" s="311"/>
      <c r="D2473" s="311"/>
      <c r="E2473" s="311" t="s">
        <v>11460</v>
      </c>
      <c r="F2473" s="311">
        <v>187</v>
      </c>
    </row>
    <row r="2474" spans="1:6">
      <c r="A2474" s="311"/>
      <c r="B2474" s="311" t="s">
        <v>13884</v>
      </c>
      <c r="C2474" s="311"/>
      <c r="D2474" s="311"/>
      <c r="E2474" s="311" t="s">
        <v>11460</v>
      </c>
      <c r="F2474" s="311">
        <v>189</v>
      </c>
    </row>
    <row r="2475" spans="1:6">
      <c r="A2475" s="311"/>
      <c r="B2475" s="311" t="s">
        <v>13885</v>
      </c>
      <c r="C2475" s="311"/>
      <c r="D2475" s="311"/>
      <c r="E2475" s="311" t="s">
        <v>11460</v>
      </c>
      <c r="F2475" s="311">
        <v>119</v>
      </c>
    </row>
    <row r="2476" spans="1:6">
      <c r="A2476" s="311"/>
      <c r="B2476" s="311" t="s">
        <v>13886</v>
      </c>
      <c r="C2476" s="311"/>
      <c r="D2476" s="311"/>
      <c r="E2476" s="311" t="s">
        <v>4321</v>
      </c>
      <c r="F2476" s="311">
        <v>359</v>
      </c>
    </row>
    <row r="2477" spans="1:6">
      <c r="A2477" s="311"/>
      <c r="B2477" s="311" t="s">
        <v>13887</v>
      </c>
      <c r="C2477" s="311"/>
      <c r="D2477" s="311"/>
      <c r="E2477" s="311" t="s">
        <v>4321</v>
      </c>
      <c r="F2477" s="311">
        <v>102</v>
      </c>
    </row>
    <row r="2478" spans="1:6">
      <c r="A2478" s="311"/>
      <c r="B2478" s="311" t="s">
        <v>13888</v>
      </c>
      <c r="C2478" s="311"/>
      <c r="D2478" s="311"/>
      <c r="E2478" s="311" t="s">
        <v>4321</v>
      </c>
      <c r="F2478" s="311">
        <v>167</v>
      </c>
    </row>
    <row r="2479" spans="1:6">
      <c r="A2479" s="311"/>
      <c r="B2479" s="311" t="s">
        <v>13889</v>
      </c>
      <c r="C2479" s="311"/>
      <c r="D2479" s="311"/>
      <c r="E2479" s="311" t="s">
        <v>4321</v>
      </c>
      <c r="F2479" s="311">
        <v>149</v>
      </c>
    </row>
    <row r="2480" spans="1:6">
      <c r="A2480" s="311"/>
      <c r="B2480" s="311" t="s">
        <v>13890</v>
      </c>
      <c r="C2480" s="311"/>
      <c r="D2480" s="311"/>
      <c r="E2480" s="311" t="s">
        <v>4321</v>
      </c>
      <c r="F2480" s="311">
        <v>171</v>
      </c>
    </row>
    <row r="2481" spans="1:6">
      <c r="A2481" s="311"/>
      <c r="B2481" s="311" t="s">
        <v>13891</v>
      </c>
      <c r="C2481" s="311"/>
      <c r="D2481" s="311"/>
      <c r="E2481" s="311" t="s">
        <v>4321</v>
      </c>
      <c r="F2481" s="311">
        <v>69</v>
      </c>
    </row>
    <row r="2482" spans="1:6">
      <c r="A2482" s="311"/>
      <c r="B2482" s="311" t="s">
        <v>13892</v>
      </c>
      <c r="C2482" s="311"/>
      <c r="D2482" s="311"/>
      <c r="E2482" s="311" t="s">
        <v>4321</v>
      </c>
      <c r="F2482" s="311">
        <v>103</v>
      </c>
    </row>
    <row r="2483" spans="1:6">
      <c r="A2483" s="311"/>
      <c r="B2483" s="311" t="s">
        <v>13893</v>
      </c>
      <c r="C2483" s="311"/>
      <c r="D2483" s="311"/>
      <c r="E2483" s="311" t="s">
        <v>4321</v>
      </c>
      <c r="F2483" s="311">
        <v>169</v>
      </c>
    </row>
    <row r="2484" spans="1:6">
      <c r="A2484" s="311"/>
      <c r="B2484" s="311" t="s">
        <v>13894</v>
      </c>
      <c r="C2484" s="311"/>
      <c r="D2484" s="311"/>
      <c r="E2484" s="311" t="s">
        <v>4321</v>
      </c>
      <c r="F2484" s="311">
        <v>93</v>
      </c>
    </row>
    <row r="2485" spans="1:6">
      <c r="A2485" s="311"/>
      <c r="B2485" s="311" t="s">
        <v>13895</v>
      </c>
      <c r="C2485" s="311"/>
      <c r="D2485" s="311"/>
      <c r="E2485" s="311" t="s">
        <v>4321</v>
      </c>
      <c r="F2485" s="311">
        <v>164</v>
      </c>
    </row>
    <row r="2486" spans="1:6">
      <c r="A2486" s="311"/>
      <c r="B2486" s="311" t="s">
        <v>13896</v>
      </c>
      <c r="C2486" s="311"/>
      <c r="D2486" s="311"/>
      <c r="E2486" s="311" t="s">
        <v>4321</v>
      </c>
      <c r="F2486" s="311">
        <v>61</v>
      </c>
    </row>
    <row r="2487" spans="1:6">
      <c r="A2487" s="311"/>
      <c r="B2487" s="311" t="s">
        <v>13897</v>
      </c>
      <c r="C2487" s="311"/>
      <c r="D2487" s="311"/>
      <c r="E2487" s="311" t="s">
        <v>173</v>
      </c>
      <c r="F2487" s="311">
        <v>1458</v>
      </c>
    </row>
    <row r="2488" spans="1:6">
      <c r="A2488" s="311"/>
      <c r="B2488" s="311" t="s">
        <v>13898</v>
      </c>
      <c r="C2488" s="311"/>
      <c r="D2488" s="311"/>
      <c r="E2488" s="311" t="s">
        <v>173</v>
      </c>
      <c r="F2488" s="311">
        <v>1216</v>
      </c>
    </row>
    <row r="2489" spans="1:6">
      <c r="A2489" s="311"/>
      <c r="B2489" s="311" t="s">
        <v>13899</v>
      </c>
      <c r="C2489" s="311"/>
      <c r="D2489" s="311"/>
      <c r="E2489" s="311" t="s">
        <v>173</v>
      </c>
      <c r="F2489" s="311">
        <v>1311</v>
      </c>
    </row>
    <row r="2490" spans="1:6">
      <c r="A2490" s="311"/>
      <c r="B2490" s="311" t="s">
        <v>13900</v>
      </c>
      <c r="C2490" s="311"/>
      <c r="D2490" s="311"/>
      <c r="E2490" s="311" t="s">
        <v>173</v>
      </c>
      <c r="F2490" s="311">
        <v>1400</v>
      </c>
    </row>
    <row r="2491" spans="1:6">
      <c r="A2491" s="311"/>
      <c r="B2491" s="311" t="s">
        <v>13901</v>
      </c>
      <c r="C2491" s="311"/>
      <c r="D2491" s="311"/>
      <c r="E2491" s="311" t="s">
        <v>173</v>
      </c>
      <c r="F2491" s="311">
        <v>2080</v>
      </c>
    </row>
    <row r="2492" spans="1:6">
      <c r="A2492" s="311"/>
      <c r="B2492" s="311" t="s">
        <v>13902</v>
      </c>
      <c r="C2492" s="311"/>
      <c r="D2492" s="311"/>
      <c r="E2492" s="311" t="s">
        <v>173</v>
      </c>
      <c r="F2492" s="311">
        <v>2006</v>
      </c>
    </row>
    <row r="2493" spans="1:6">
      <c r="A2493" s="311"/>
      <c r="B2493" s="311" t="s">
        <v>13903</v>
      </c>
      <c r="C2493" s="311"/>
      <c r="D2493" s="311"/>
      <c r="E2493" s="311" t="s">
        <v>173</v>
      </c>
      <c r="F2493" s="311">
        <v>1440</v>
      </c>
    </row>
    <row r="2494" spans="1:6">
      <c r="A2494" s="311"/>
      <c r="B2494" s="311" t="s">
        <v>13904</v>
      </c>
      <c r="C2494" s="311"/>
      <c r="D2494" s="311"/>
      <c r="E2494" s="311" t="s">
        <v>173</v>
      </c>
      <c r="F2494" s="311">
        <v>2472</v>
      </c>
    </row>
    <row r="2495" spans="1:6">
      <c r="A2495" s="311"/>
      <c r="B2495" s="311" t="s">
        <v>13905</v>
      </c>
      <c r="C2495" s="311"/>
      <c r="D2495" s="311"/>
      <c r="E2495" s="311" t="s">
        <v>173</v>
      </c>
      <c r="F2495" s="311">
        <v>2472</v>
      </c>
    </row>
    <row r="2496" spans="1:6">
      <c r="A2496" s="311"/>
      <c r="B2496" s="311" t="s">
        <v>13906</v>
      </c>
      <c r="C2496" s="311"/>
      <c r="D2496" s="311"/>
      <c r="E2496" s="311" t="s">
        <v>173</v>
      </c>
      <c r="F2496" s="311">
        <v>2472</v>
      </c>
    </row>
    <row r="2497" spans="1:6">
      <c r="A2497" s="311"/>
      <c r="B2497" s="311" t="s">
        <v>13907</v>
      </c>
      <c r="C2497" s="311"/>
      <c r="D2497" s="311"/>
      <c r="E2497" s="311" t="s">
        <v>173</v>
      </c>
      <c r="F2497" s="311">
        <v>2472</v>
      </c>
    </row>
    <row r="2498" spans="1:6">
      <c r="A2498" s="311"/>
      <c r="B2498" s="311" t="s">
        <v>13908</v>
      </c>
      <c r="C2498" s="311"/>
      <c r="D2498" s="311"/>
      <c r="E2498" s="311" t="s">
        <v>173</v>
      </c>
      <c r="F2498" s="311">
        <v>2472</v>
      </c>
    </row>
    <row r="2499" spans="1:6">
      <c r="A2499" s="311"/>
      <c r="B2499" s="311" t="s">
        <v>13909</v>
      </c>
      <c r="C2499" s="311"/>
      <c r="D2499" s="311"/>
      <c r="E2499" s="311" t="s">
        <v>173</v>
      </c>
      <c r="F2499" s="311">
        <v>2472</v>
      </c>
    </row>
    <row r="2500" spans="1:6">
      <c r="A2500" s="311"/>
      <c r="B2500" s="311" t="s">
        <v>13910</v>
      </c>
      <c r="C2500" s="311"/>
      <c r="D2500" s="311"/>
      <c r="E2500" s="311" t="s">
        <v>173</v>
      </c>
      <c r="F2500" s="311">
        <v>2472</v>
      </c>
    </row>
    <row r="2501" spans="1:6">
      <c r="A2501" s="311"/>
      <c r="B2501" s="311" t="s">
        <v>13911</v>
      </c>
      <c r="C2501" s="311"/>
      <c r="D2501" s="311"/>
      <c r="E2501" s="311" t="s">
        <v>173</v>
      </c>
      <c r="F2501" s="311">
        <v>2472</v>
      </c>
    </row>
    <row r="2502" spans="1:6">
      <c r="A2502" s="311"/>
      <c r="B2502" s="311" t="s">
        <v>13912</v>
      </c>
      <c r="C2502" s="311"/>
      <c r="D2502" s="311"/>
      <c r="E2502" s="311" t="s">
        <v>173</v>
      </c>
      <c r="F2502" s="311">
        <v>2472</v>
      </c>
    </row>
    <row r="2503" spans="1:6">
      <c r="A2503" s="311"/>
      <c r="B2503" s="311" t="s">
        <v>13913</v>
      </c>
      <c r="C2503" s="311"/>
      <c r="D2503" s="311"/>
      <c r="E2503" s="311" t="s">
        <v>173</v>
      </c>
      <c r="F2503" s="311">
        <v>1413</v>
      </c>
    </row>
    <row r="2504" spans="1:6">
      <c r="A2504" s="311"/>
      <c r="B2504" s="311" t="s">
        <v>13914</v>
      </c>
      <c r="C2504" s="311"/>
      <c r="D2504" s="311"/>
      <c r="E2504" s="311" t="s">
        <v>173</v>
      </c>
      <c r="F2504" s="311">
        <v>1413</v>
      </c>
    </row>
    <row r="2505" spans="1:6">
      <c r="A2505" s="311"/>
      <c r="B2505" s="311" t="s">
        <v>13915</v>
      </c>
      <c r="C2505" s="311"/>
      <c r="D2505" s="311"/>
      <c r="E2505" s="311" t="s">
        <v>173</v>
      </c>
      <c r="F2505" s="311">
        <v>1413</v>
      </c>
    </row>
    <row r="2506" spans="1:6">
      <c r="A2506" s="311"/>
      <c r="B2506" s="311" t="s">
        <v>13916</v>
      </c>
      <c r="C2506" s="311"/>
      <c r="D2506" s="311"/>
      <c r="E2506" s="311" t="s">
        <v>173</v>
      </c>
      <c r="F2506" s="311">
        <v>1413</v>
      </c>
    </row>
    <row r="2507" spans="1:6">
      <c r="A2507" s="311"/>
      <c r="B2507" s="311" t="s">
        <v>13917</v>
      </c>
      <c r="C2507" s="311"/>
      <c r="D2507" s="311"/>
      <c r="E2507" s="311" t="s">
        <v>173</v>
      </c>
      <c r="F2507" s="311">
        <v>1474</v>
      </c>
    </row>
    <row r="2508" spans="1:6">
      <c r="A2508" s="311"/>
      <c r="B2508" s="311" t="s">
        <v>13918</v>
      </c>
      <c r="C2508" s="311"/>
      <c r="D2508" s="311"/>
      <c r="E2508" s="311" t="s">
        <v>173</v>
      </c>
      <c r="F2508" s="311">
        <v>1474</v>
      </c>
    </row>
    <row r="2509" spans="1:6">
      <c r="A2509" s="311"/>
      <c r="B2509" s="311" t="s">
        <v>13919</v>
      </c>
      <c r="C2509" s="311"/>
      <c r="D2509" s="311"/>
      <c r="E2509" s="311" t="s">
        <v>173</v>
      </c>
      <c r="F2509" s="311">
        <v>1474</v>
      </c>
    </row>
    <row r="2510" spans="1:6">
      <c r="A2510" s="311"/>
      <c r="B2510" s="311" t="s">
        <v>13920</v>
      </c>
      <c r="C2510" s="311"/>
      <c r="D2510" s="311"/>
      <c r="E2510" s="311" t="s">
        <v>173</v>
      </c>
      <c r="F2510" s="311">
        <v>1474</v>
      </c>
    </row>
    <row r="2511" spans="1:6">
      <c r="A2511" s="311"/>
      <c r="B2511" s="311" t="s">
        <v>13921</v>
      </c>
      <c r="C2511" s="311"/>
      <c r="D2511" s="311"/>
      <c r="E2511" s="311" t="s">
        <v>173</v>
      </c>
      <c r="F2511" s="311">
        <v>1474</v>
      </c>
    </row>
    <row r="2512" spans="1:6">
      <c r="A2512" s="311"/>
      <c r="B2512" s="311" t="s">
        <v>13922</v>
      </c>
      <c r="C2512" s="311"/>
      <c r="D2512" s="311"/>
      <c r="E2512" s="311" t="s">
        <v>173</v>
      </c>
      <c r="F2512" s="311">
        <v>1474</v>
      </c>
    </row>
    <row r="2513" spans="1:6">
      <c r="A2513" s="311"/>
      <c r="B2513" s="311" t="s">
        <v>13923</v>
      </c>
      <c r="C2513" s="311"/>
      <c r="D2513" s="311"/>
      <c r="E2513" s="311" t="s">
        <v>173</v>
      </c>
      <c r="F2513" s="311">
        <v>1474</v>
      </c>
    </row>
    <row r="2514" spans="1:6">
      <c r="A2514" s="311"/>
      <c r="B2514" s="311" t="s">
        <v>13924</v>
      </c>
      <c r="C2514" s="311"/>
      <c r="D2514" s="311"/>
      <c r="E2514" s="311" t="s">
        <v>173</v>
      </c>
      <c r="F2514" s="311">
        <v>1474</v>
      </c>
    </row>
    <row r="2515" spans="1:6">
      <c r="A2515" s="311"/>
      <c r="B2515" s="311" t="s">
        <v>13925</v>
      </c>
      <c r="C2515" s="311"/>
      <c r="D2515" s="311"/>
      <c r="E2515" s="311" t="s">
        <v>173</v>
      </c>
      <c r="F2515" s="311">
        <v>1146</v>
      </c>
    </row>
    <row r="2516" spans="1:6">
      <c r="A2516" s="311"/>
      <c r="B2516" s="311" t="s">
        <v>13926</v>
      </c>
      <c r="C2516" s="311"/>
      <c r="D2516" s="311"/>
      <c r="E2516" s="311" t="s">
        <v>173</v>
      </c>
      <c r="F2516" s="311">
        <v>1146</v>
      </c>
    </row>
    <row r="2517" spans="1:6">
      <c r="A2517" s="311"/>
      <c r="B2517" s="311" t="s">
        <v>13927</v>
      </c>
      <c r="C2517" s="311"/>
      <c r="D2517" s="311"/>
      <c r="E2517" s="311" t="s">
        <v>173</v>
      </c>
      <c r="F2517" s="311">
        <v>1146</v>
      </c>
    </row>
    <row r="2518" spans="1:6">
      <c r="A2518" s="311"/>
      <c r="B2518" s="311" t="s">
        <v>13928</v>
      </c>
      <c r="C2518" s="311"/>
      <c r="D2518" s="311"/>
      <c r="E2518" s="311" t="s">
        <v>173</v>
      </c>
      <c r="F2518" s="311">
        <v>1146</v>
      </c>
    </row>
    <row r="2519" spans="1:6">
      <c r="A2519" s="311"/>
      <c r="B2519" s="311" t="s">
        <v>13929</v>
      </c>
      <c r="C2519" s="311"/>
      <c r="D2519" s="311"/>
      <c r="E2519" s="311" t="s">
        <v>173</v>
      </c>
      <c r="F2519" s="311">
        <v>1146</v>
      </c>
    </row>
    <row r="2520" spans="1:6">
      <c r="A2520" s="311"/>
      <c r="B2520" s="311" t="s">
        <v>13930</v>
      </c>
      <c r="C2520" s="311"/>
      <c r="D2520" s="311"/>
      <c r="E2520" s="311" t="s">
        <v>173</v>
      </c>
      <c r="F2520" s="311">
        <v>1146</v>
      </c>
    </row>
    <row r="2521" spans="1:6">
      <c r="A2521" s="311"/>
      <c r="B2521" s="311" t="s">
        <v>13931</v>
      </c>
      <c r="C2521" s="311"/>
      <c r="D2521" s="311"/>
      <c r="E2521" s="311" t="s">
        <v>173</v>
      </c>
      <c r="F2521" s="311">
        <v>1867</v>
      </c>
    </row>
    <row r="2522" spans="1:6">
      <c r="A2522" s="311"/>
      <c r="B2522" s="311" t="s">
        <v>13932</v>
      </c>
      <c r="C2522" s="311"/>
      <c r="D2522" s="311"/>
      <c r="E2522" s="311" t="s">
        <v>173</v>
      </c>
      <c r="F2522" s="311">
        <v>1867</v>
      </c>
    </row>
    <row r="2523" spans="1:6">
      <c r="A2523" s="311"/>
      <c r="B2523" s="311" t="s">
        <v>13933</v>
      </c>
      <c r="C2523" s="311"/>
      <c r="D2523" s="311"/>
      <c r="E2523" s="311" t="s">
        <v>173</v>
      </c>
      <c r="F2523" s="311">
        <v>1867</v>
      </c>
    </row>
    <row r="2524" spans="1:6">
      <c r="A2524" s="311"/>
      <c r="B2524" s="311" t="s">
        <v>13934</v>
      </c>
      <c r="C2524" s="311"/>
      <c r="D2524" s="311"/>
      <c r="E2524" s="311" t="s">
        <v>173</v>
      </c>
      <c r="F2524" s="311">
        <v>1867</v>
      </c>
    </row>
    <row r="2525" spans="1:6">
      <c r="A2525" s="311"/>
      <c r="B2525" s="311" t="s">
        <v>13935</v>
      </c>
      <c r="C2525" s="311"/>
      <c r="D2525" s="311"/>
      <c r="E2525" s="311" t="s">
        <v>173</v>
      </c>
      <c r="F2525" s="311">
        <v>1838</v>
      </c>
    </row>
    <row r="2526" spans="1:6">
      <c r="A2526" s="311"/>
      <c r="B2526" s="311" t="s">
        <v>13936</v>
      </c>
      <c r="C2526" s="311"/>
      <c r="D2526" s="311"/>
      <c r="E2526" s="311" t="s">
        <v>173</v>
      </c>
      <c r="F2526" s="311">
        <v>1838</v>
      </c>
    </row>
    <row r="2527" spans="1:6">
      <c r="A2527" s="311"/>
      <c r="B2527" s="311" t="s">
        <v>13937</v>
      </c>
      <c r="C2527" s="311"/>
      <c r="D2527" s="311"/>
      <c r="E2527" s="311" t="s">
        <v>173</v>
      </c>
      <c r="F2527" s="311">
        <v>1838</v>
      </c>
    </row>
    <row r="2528" spans="1:6">
      <c r="A2528" s="311"/>
      <c r="B2528" s="311" t="s">
        <v>13938</v>
      </c>
      <c r="C2528" s="311"/>
      <c r="D2528" s="311"/>
      <c r="E2528" s="311" t="s">
        <v>173</v>
      </c>
      <c r="F2528" s="311">
        <v>1838</v>
      </c>
    </row>
    <row r="2529" spans="1:6">
      <c r="A2529" s="311"/>
      <c r="B2529" s="311" t="s">
        <v>13939</v>
      </c>
      <c r="C2529" s="311"/>
      <c r="D2529" s="311"/>
      <c r="E2529" s="311" t="s">
        <v>173</v>
      </c>
      <c r="F2529" s="311">
        <v>1757</v>
      </c>
    </row>
    <row r="2530" spans="1:6">
      <c r="A2530" s="311"/>
      <c r="B2530" s="311" t="s">
        <v>13940</v>
      </c>
      <c r="C2530" s="311"/>
      <c r="D2530" s="311"/>
      <c r="E2530" s="311" t="s">
        <v>173</v>
      </c>
      <c r="F2530" s="311">
        <v>1757</v>
      </c>
    </row>
    <row r="2531" spans="1:6">
      <c r="A2531" s="311"/>
      <c r="B2531" s="311" t="s">
        <v>13941</v>
      </c>
      <c r="C2531" s="311"/>
      <c r="D2531" s="311"/>
      <c r="E2531" s="311" t="s">
        <v>173</v>
      </c>
      <c r="F2531" s="311">
        <v>1757</v>
      </c>
    </row>
    <row r="2532" spans="1:6">
      <c r="A2532" s="311"/>
      <c r="B2532" s="311" t="s">
        <v>13942</v>
      </c>
      <c r="C2532" s="311"/>
      <c r="D2532" s="311"/>
      <c r="E2532" s="311" t="s">
        <v>173</v>
      </c>
      <c r="F2532" s="311">
        <v>1757</v>
      </c>
    </row>
    <row r="2533" spans="1:6">
      <c r="A2533" s="311"/>
      <c r="B2533" s="311" t="s">
        <v>13943</v>
      </c>
      <c r="C2533" s="311"/>
      <c r="D2533" s="311"/>
      <c r="E2533" s="311" t="s">
        <v>173</v>
      </c>
      <c r="F2533" s="311">
        <v>2137</v>
      </c>
    </row>
    <row r="2534" spans="1:6">
      <c r="A2534" s="311"/>
      <c r="B2534" s="311" t="s">
        <v>13944</v>
      </c>
      <c r="C2534" s="311"/>
      <c r="D2534" s="311"/>
      <c r="E2534" s="311" t="s">
        <v>173</v>
      </c>
      <c r="F2534" s="311">
        <v>1852</v>
      </c>
    </row>
    <row r="2535" spans="1:6">
      <c r="A2535" s="311"/>
      <c r="B2535" s="311" t="s">
        <v>13945</v>
      </c>
      <c r="C2535" s="311"/>
      <c r="D2535" s="311"/>
      <c r="E2535" s="311" t="s">
        <v>173</v>
      </c>
      <c r="F2535" s="311">
        <v>1852</v>
      </c>
    </row>
    <row r="2536" spans="1:6">
      <c r="A2536" s="311"/>
      <c r="B2536" s="311" t="s">
        <v>13946</v>
      </c>
      <c r="C2536" s="311"/>
      <c r="D2536" s="311"/>
      <c r="E2536" s="311" t="s">
        <v>173</v>
      </c>
      <c r="F2536" s="311">
        <v>1852</v>
      </c>
    </row>
    <row r="2537" spans="1:6">
      <c r="A2537" s="311"/>
      <c r="B2537" s="311" t="s">
        <v>13947</v>
      </c>
      <c r="C2537" s="311"/>
      <c r="D2537" s="311"/>
      <c r="E2537" s="311" t="s">
        <v>173</v>
      </c>
      <c r="F2537" s="311">
        <v>1852</v>
      </c>
    </row>
    <row r="2538" spans="1:6">
      <c r="A2538" s="311"/>
      <c r="B2538" s="311" t="s">
        <v>13948</v>
      </c>
      <c r="C2538" s="311"/>
      <c r="D2538" s="311"/>
      <c r="E2538" s="311" t="s">
        <v>173</v>
      </c>
      <c r="F2538" s="311">
        <v>1807</v>
      </c>
    </row>
    <row r="2539" spans="1:6">
      <c r="A2539" s="311"/>
      <c r="B2539" s="311" t="s">
        <v>13949</v>
      </c>
      <c r="C2539" s="311"/>
      <c r="D2539" s="311"/>
      <c r="E2539" s="311" t="s">
        <v>173</v>
      </c>
      <c r="F2539" s="311">
        <v>1807</v>
      </c>
    </row>
    <row r="2540" spans="1:6">
      <c r="A2540" s="311"/>
      <c r="B2540" s="311" t="s">
        <v>13950</v>
      </c>
      <c r="C2540" s="311"/>
      <c r="D2540" s="311"/>
      <c r="E2540" s="311" t="s">
        <v>173</v>
      </c>
      <c r="F2540" s="311">
        <v>1807</v>
      </c>
    </row>
    <row r="2541" spans="1:6">
      <c r="A2541" s="311"/>
      <c r="B2541" s="311" t="s">
        <v>13951</v>
      </c>
      <c r="C2541" s="311"/>
      <c r="D2541" s="311"/>
      <c r="E2541" s="311" t="s">
        <v>173</v>
      </c>
      <c r="F2541" s="311">
        <v>1807</v>
      </c>
    </row>
    <row r="2542" spans="1:6">
      <c r="A2542" s="311"/>
      <c r="B2542" s="311" t="s">
        <v>13952</v>
      </c>
      <c r="C2542" s="311"/>
      <c r="D2542" s="311"/>
      <c r="E2542" s="311" t="s">
        <v>173</v>
      </c>
      <c r="F2542" s="311">
        <v>958</v>
      </c>
    </row>
    <row r="2543" spans="1:6">
      <c r="A2543" s="311"/>
      <c r="B2543" s="311" t="s">
        <v>13953</v>
      </c>
      <c r="C2543" s="311"/>
      <c r="D2543" s="311"/>
      <c r="E2543" s="311" t="s">
        <v>173</v>
      </c>
      <c r="F2543" s="311">
        <v>1330</v>
      </c>
    </row>
    <row r="2544" spans="1:6">
      <c r="A2544" s="311"/>
      <c r="B2544" s="311" t="s">
        <v>13954</v>
      </c>
      <c r="C2544" s="311"/>
      <c r="D2544" s="311"/>
      <c r="E2544" s="311" t="s">
        <v>173</v>
      </c>
      <c r="F2544" s="311">
        <v>958</v>
      </c>
    </row>
    <row r="2545" spans="1:6">
      <c r="A2545" s="311"/>
      <c r="B2545" s="311" t="s">
        <v>13955</v>
      </c>
      <c r="C2545" s="311"/>
      <c r="D2545" s="311"/>
      <c r="E2545" s="311" t="s">
        <v>173</v>
      </c>
      <c r="F2545" s="311">
        <v>958</v>
      </c>
    </row>
    <row r="2546" spans="1:6">
      <c r="A2546" s="311"/>
      <c r="B2546" s="311" t="s">
        <v>13956</v>
      </c>
      <c r="C2546" s="311"/>
      <c r="D2546" s="311"/>
      <c r="E2546" s="311" t="s">
        <v>173</v>
      </c>
      <c r="F2546" s="311">
        <v>958</v>
      </c>
    </row>
    <row r="2547" spans="1:6">
      <c r="A2547" s="311"/>
      <c r="B2547" s="311" t="s">
        <v>13957</v>
      </c>
      <c r="C2547" s="311"/>
      <c r="D2547" s="311"/>
      <c r="E2547" s="311" t="s">
        <v>173</v>
      </c>
      <c r="F2547" s="311">
        <v>1044</v>
      </c>
    </row>
    <row r="2548" spans="1:6">
      <c r="A2548" s="311"/>
      <c r="B2548" s="311" t="s">
        <v>13958</v>
      </c>
      <c r="C2548" s="311"/>
      <c r="D2548" s="311"/>
      <c r="E2548" s="311" t="s">
        <v>173</v>
      </c>
      <c r="F2548" s="311">
        <v>1044</v>
      </c>
    </row>
    <row r="2549" spans="1:6">
      <c r="A2549" s="311"/>
      <c r="B2549" s="311" t="s">
        <v>13959</v>
      </c>
      <c r="C2549" s="311"/>
      <c r="D2549" s="311"/>
      <c r="E2549" s="311" t="s">
        <v>173</v>
      </c>
      <c r="F2549" s="311">
        <v>1044</v>
      </c>
    </row>
    <row r="2550" spans="1:6">
      <c r="A2550" s="311"/>
      <c r="B2550" s="311" t="s">
        <v>13960</v>
      </c>
      <c r="C2550" s="311"/>
      <c r="D2550" s="311"/>
      <c r="E2550" s="311" t="s">
        <v>173</v>
      </c>
      <c r="F2550" s="311">
        <v>1044</v>
      </c>
    </row>
    <row r="2551" spans="1:6">
      <c r="A2551" s="311"/>
      <c r="B2551" s="311" t="s">
        <v>13961</v>
      </c>
      <c r="C2551" s="311"/>
      <c r="D2551" s="311"/>
      <c r="E2551" s="311" t="s">
        <v>173</v>
      </c>
      <c r="F2551" s="311">
        <v>648</v>
      </c>
    </row>
    <row r="2552" spans="1:6">
      <c r="A2552" s="311"/>
      <c r="B2552" s="311" t="s">
        <v>13962</v>
      </c>
      <c r="C2552" s="311"/>
      <c r="D2552" s="311"/>
      <c r="E2552" s="311" t="s">
        <v>173</v>
      </c>
      <c r="F2552" s="311">
        <v>648</v>
      </c>
    </row>
    <row r="2553" spans="1:6">
      <c r="A2553" s="311"/>
      <c r="B2553" s="311" t="s">
        <v>13963</v>
      </c>
      <c r="C2553" s="311"/>
      <c r="D2553" s="311"/>
      <c r="E2553" s="311" t="s">
        <v>173</v>
      </c>
      <c r="F2553" s="311">
        <v>648</v>
      </c>
    </row>
    <row r="2554" spans="1:6">
      <c r="A2554" s="311"/>
      <c r="B2554" s="311" t="s">
        <v>13964</v>
      </c>
      <c r="C2554" s="311"/>
      <c r="D2554" s="311"/>
      <c r="E2554" s="311" t="s">
        <v>173</v>
      </c>
      <c r="F2554" s="311">
        <v>648</v>
      </c>
    </row>
    <row r="2555" spans="1:6">
      <c r="A2555" s="311"/>
      <c r="B2555" s="311" t="s">
        <v>13965</v>
      </c>
      <c r="C2555" s="311"/>
      <c r="D2555" s="311"/>
      <c r="E2555" s="311" t="s">
        <v>11408</v>
      </c>
      <c r="F2555" s="311">
        <v>648</v>
      </c>
    </row>
    <row r="2556" spans="1:6">
      <c r="A2556" s="311"/>
      <c r="B2556" s="311" t="s">
        <v>13966</v>
      </c>
      <c r="C2556" s="311"/>
      <c r="D2556" s="311"/>
      <c r="E2556" s="311" t="s">
        <v>11408</v>
      </c>
      <c r="F2556" s="311">
        <v>648</v>
      </c>
    </row>
    <row r="2557" spans="1:6">
      <c r="A2557" s="311"/>
      <c r="B2557" s="311" t="s">
        <v>13967</v>
      </c>
      <c r="C2557" s="311"/>
      <c r="D2557" s="311"/>
      <c r="E2557" s="311" t="s">
        <v>11408</v>
      </c>
      <c r="F2557" s="311">
        <v>648</v>
      </c>
    </row>
    <row r="2558" spans="1:6">
      <c r="A2558" s="311"/>
      <c r="B2558" s="311" t="s">
        <v>13968</v>
      </c>
      <c r="C2558" s="311"/>
      <c r="D2558" s="311"/>
      <c r="E2558" s="311" t="s">
        <v>11408</v>
      </c>
      <c r="F2558" s="311">
        <v>648</v>
      </c>
    </row>
    <row r="2559" spans="1:6">
      <c r="A2559" s="311"/>
      <c r="B2559" s="311" t="s">
        <v>13969</v>
      </c>
      <c r="C2559" s="311"/>
      <c r="D2559" s="311"/>
      <c r="E2559" s="311" t="s">
        <v>11408</v>
      </c>
      <c r="F2559" s="311">
        <v>648</v>
      </c>
    </row>
    <row r="2560" spans="1:6">
      <c r="A2560" s="311"/>
      <c r="B2560" s="311" t="s">
        <v>13970</v>
      </c>
      <c r="C2560" s="311"/>
      <c r="D2560" s="311"/>
      <c r="E2560" s="311" t="s">
        <v>11408</v>
      </c>
      <c r="F2560" s="311">
        <v>648</v>
      </c>
    </row>
    <row r="2561" spans="1:6">
      <c r="A2561" s="311"/>
      <c r="B2561" s="311" t="s">
        <v>13971</v>
      </c>
      <c r="C2561" s="311"/>
      <c r="D2561" s="311"/>
      <c r="E2561" s="311" t="s">
        <v>11408</v>
      </c>
      <c r="F2561" s="311">
        <v>648</v>
      </c>
    </row>
    <row r="2562" spans="1:6">
      <c r="A2562" s="311"/>
      <c r="B2562" s="311" t="s">
        <v>13972</v>
      </c>
      <c r="C2562" s="311"/>
      <c r="D2562" s="311"/>
      <c r="E2562" s="311" t="s">
        <v>11408</v>
      </c>
      <c r="F2562" s="311">
        <v>648</v>
      </c>
    </row>
    <row r="2563" spans="1:6">
      <c r="A2563" s="311"/>
      <c r="B2563" s="311" t="s">
        <v>13973</v>
      </c>
      <c r="C2563" s="311"/>
      <c r="D2563" s="311"/>
      <c r="E2563" s="311" t="s">
        <v>11408</v>
      </c>
      <c r="F2563" s="311">
        <v>491</v>
      </c>
    </row>
    <row r="2564" spans="1:6">
      <c r="A2564" s="311"/>
      <c r="B2564" s="311" t="s">
        <v>13974</v>
      </c>
      <c r="C2564" s="311"/>
      <c r="D2564" s="311"/>
      <c r="E2564" s="311" t="s">
        <v>11408</v>
      </c>
      <c r="F2564" s="311">
        <v>491</v>
      </c>
    </row>
    <row r="2565" spans="1:6">
      <c r="A2565" s="311"/>
      <c r="B2565" s="311" t="s">
        <v>13975</v>
      </c>
      <c r="C2565" s="311"/>
      <c r="D2565" s="311"/>
      <c r="E2565" s="311" t="s">
        <v>11408</v>
      </c>
      <c r="F2565" s="311">
        <v>491</v>
      </c>
    </row>
    <row r="2566" spans="1:6">
      <c r="A2566" s="311"/>
      <c r="B2566" s="311" t="s">
        <v>13976</v>
      </c>
      <c r="C2566" s="311"/>
      <c r="D2566" s="311"/>
      <c r="E2566" s="311" t="s">
        <v>11408</v>
      </c>
      <c r="F2566" s="311">
        <v>491</v>
      </c>
    </row>
    <row r="2567" spans="1:6">
      <c r="A2567" s="311"/>
      <c r="B2567" s="311" t="s">
        <v>13977</v>
      </c>
      <c r="C2567" s="311"/>
      <c r="D2567" s="311"/>
      <c r="E2567" s="311" t="s">
        <v>11408</v>
      </c>
      <c r="F2567" s="311">
        <v>491</v>
      </c>
    </row>
    <row r="2568" spans="1:6">
      <c r="A2568" s="311"/>
      <c r="B2568" s="311" t="s">
        <v>13978</v>
      </c>
      <c r="C2568" s="311"/>
      <c r="D2568" s="311"/>
      <c r="E2568" s="311" t="s">
        <v>11408</v>
      </c>
      <c r="F2568" s="311">
        <v>491</v>
      </c>
    </row>
    <row r="2569" spans="1:6">
      <c r="A2569" s="311"/>
      <c r="B2569" s="311" t="s">
        <v>13979</v>
      </c>
      <c r="C2569" s="311"/>
      <c r="D2569" s="311"/>
      <c r="E2569" s="311" t="s">
        <v>173</v>
      </c>
      <c r="F2569" s="311">
        <v>89</v>
      </c>
    </row>
    <row r="2570" spans="1:6">
      <c r="A2570" s="311"/>
      <c r="B2570" s="311" t="s">
        <v>13980</v>
      </c>
      <c r="C2570" s="311"/>
      <c r="D2570" s="311"/>
      <c r="E2570" s="311" t="s">
        <v>173</v>
      </c>
      <c r="F2570" s="311">
        <v>188</v>
      </c>
    </row>
    <row r="2571" spans="1:6">
      <c r="A2571" s="311"/>
      <c r="B2571" s="311" t="s">
        <v>13981</v>
      </c>
      <c r="C2571" s="311"/>
      <c r="D2571" s="311"/>
      <c r="E2571" s="311" t="s">
        <v>173</v>
      </c>
      <c r="F2571" s="311">
        <v>74</v>
      </c>
    </row>
    <row r="2572" spans="1:6">
      <c r="A2572" s="311"/>
      <c r="B2572" s="311" t="s">
        <v>13982</v>
      </c>
      <c r="C2572" s="311"/>
      <c r="D2572" s="311"/>
      <c r="E2572" s="311" t="s">
        <v>173</v>
      </c>
      <c r="F2572" s="311">
        <v>82</v>
      </c>
    </row>
    <row r="2573" spans="1:6">
      <c r="A2573" s="311"/>
      <c r="B2573" s="311" t="s">
        <v>13983</v>
      </c>
      <c r="C2573" s="311"/>
      <c r="D2573" s="311"/>
      <c r="E2573" s="311" t="s">
        <v>173</v>
      </c>
      <c r="F2573" s="311">
        <v>91</v>
      </c>
    </row>
    <row r="2574" spans="1:6">
      <c r="A2574" s="311"/>
      <c r="B2574" s="311" t="s">
        <v>13984</v>
      </c>
      <c r="C2574" s="311"/>
      <c r="D2574" s="311"/>
      <c r="E2574" s="311" t="s">
        <v>173</v>
      </c>
      <c r="F2574" s="311">
        <v>188</v>
      </c>
    </row>
    <row r="2575" spans="1:6">
      <c r="A2575" s="311"/>
      <c r="B2575" s="311" t="s">
        <v>13985</v>
      </c>
      <c r="C2575" s="311"/>
      <c r="D2575" s="311"/>
      <c r="E2575" s="311" t="s">
        <v>173</v>
      </c>
      <c r="F2575" s="311">
        <v>89</v>
      </c>
    </row>
    <row r="2576" spans="1:6">
      <c r="A2576" s="311"/>
      <c r="B2576" s="311" t="s">
        <v>13986</v>
      </c>
      <c r="C2576" s="311"/>
      <c r="D2576" s="311"/>
      <c r="E2576" s="311" t="s">
        <v>173</v>
      </c>
      <c r="F2576" s="311">
        <v>188</v>
      </c>
    </row>
    <row r="2577" spans="1:6">
      <c r="A2577" s="311"/>
      <c r="B2577" s="311" t="s">
        <v>13987</v>
      </c>
      <c r="C2577" s="311"/>
      <c r="D2577" s="311"/>
      <c r="E2577" s="311" t="s">
        <v>173</v>
      </c>
      <c r="F2577" s="311">
        <v>89</v>
      </c>
    </row>
    <row r="2578" spans="1:6">
      <c r="A2578" s="311"/>
      <c r="B2578" s="311" t="s">
        <v>13988</v>
      </c>
      <c r="C2578" s="311"/>
      <c r="D2578" s="311"/>
      <c r="E2578" s="311" t="s">
        <v>173</v>
      </c>
      <c r="F2578" s="311">
        <v>188</v>
      </c>
    </row>
    <row r="2579" spans="1:6">
      <c r="A2579" s="311"/>
      <c r="B2579" s="311" t="s">
        <v>13989</v>
      </c>
      <c r="C2579" s="311"/>
      <c r="D2579" s="311"/>
      <c r="E2579" s="311" t="s">
        <v>173</v>
      </c>
      <c r="F2579" s="311">
        <v>89</v>
      </c>
    </row>
    <row r="2580" spans="1:6">
      <c r="A2580" s="311"/>
      <c r="B2580" s="311" t="s">
        <v>13990</v>
      </c>
      <c r="C2580" s="311"/>
      <c r="D2580" s="311"/>
      <c r="E2580" s="311" t="s">
        <v>173</v>
      </c>
      <c r="F2580" s="311">
        <v>79</v>
      </c>
    </row>
    <row r="2581" spans="1:6">
      <c r="A2581" s="311"/>
      <c r="B2581" s="311" t="s">
        <v>13991</v>
      </c>
      <c r="C2581" s="311"/>
      <c r="D2581" s="311"/>
      <c r="E2581" s="311" t="s">
        <v>173</v>
      </c>
      <c r="F2581" s="311">
        <v>188</v>
      </c>
    </row>
    <row r="2582" spans="1:6">
      <c r="A2582" s="311"/>
      <c r="B2582" s="311" t="s">
        <v>13992</v>
      </c>
      <c r="C2582" s="311"/>
      <c r="D2582" s="311"/>
      <c r="E2582" s="311" t="s">
        <v>173</v>
      </c>
      <c r="F2582" s="311">
        <v>89</v>
      </c>
    </row>
    <row r="2583" spans="1:6">
      <c r="A2583" s="311"/>
      <c r="B2583" s="311" t="s">
        <v>13993</v>
      </c>
      <c r="C2583" s="311"/>
      <c r="D2583" s="311"/>
      <c r="E2583" s="311" t="s">
        <v>173</v>
      </c>
      <c r="F2583" s="311">
        <v>79</v>
      </c>
    </row>
    <row r="2584" spans="1:6">
      <c r="A2584" s="311"/>
      <c r="B2584" s="311" t="s">
        <v>13994</v>
      </c>
      <c r="C2584" s="311"/>
      <c r="D2584" s="311"/>
      <c r="E2584" s="311" t="s">
        <v>173</v>
      </c>
      <c r="F2584" s="311">
        <v>164</v>
      </c>
    </row>
    <row r="2585" spans="1:6">
      <c r="A2585" s="311"/>
      <c r="B2585" s="311" t="s">
        <v>13995</v>
      </c>
      <c r="C2585" s="311"/>
      <c r="D2585" s="311"/>
      <c r="E2585" s="311" t="s">
        <v>173</v>
      </c>
      <c r="F2585" s="311">
        <v>194</v>
      </c>
    </row>
    <row r="2586" spans="1:6">
      <c r="A2586" s="311"/>
      <c r="B2586" s="311" t="s">
        <v>13996</v>
      </c>
      <c r="C2586" s="311"/>
      <c r="D2586" s="311"/>
      <c r="E2586" s="311" t="s">
        <v>173</v>
      </c>
      <c r="F2586" s="311">
        <v>151</v>
      </c>
    </row>
    <row r="2587" spans="1:6">
      <c r="A2587" s="311"/>
      <c r="B2587" s="311" t="s">
        <v>13997</v>
      </c>
      <c r="C2587" s="311"/>
      <c r="D2587" s="311"/>
      <c r="E2587" s="311" t="s">
        <v>173</v>
      </c>
      <c r="F2587" s="311">
        <v>151</v>
      </c>
    </row>
    <row r="2588" spans="1:6">
      <c r="A2588" s="311"/>
      <c r="B2588" s="311" t="s">
        <v>13998</v>
      </c>
      <c r="C2588" s="311"/>
      <c r="D2588" s="311"/>
      <c r="E2588" s="311" t="s">
        <v>173</v>
      </c>
      <c r="F2588" s="311">
        <v>151</v>
      </c>
    </row>
    <row r="2589" spans="1:6">
      <c r="A2589" s="311"/>
      <c r="B2589" s="311" t="s">
        <v>13999</v>
      </c>
      <c r="C2589" s="311"/>
      <c r="D2589" s="311"/>
      <c r="E2589" s="311" t="s">
        <v>173</v>
      </c>
      <c r="F2589" s="311">
        <v>151</v>
      </c>
    </row>
    <row r="2590" spans="1:6">
      <c r="A2590" s="311"/>
      <c r="B2590" s="311" t="s">
        <v>14000</v>
      </c>
      <c r="C2590" s="311"/>
      <c r="D2590" s="311"/>
      <c r="E2590" s="311" t="s">
        <v>173</v>
      </c>
      <c r="F2590" s="311">
        <v>2400</v>
      </c>
    </row>
    <row r="2591" spans="1:6">
      <c r="A2591" s="311"/>
      <c r="B2591" s="311" t="s">
        <v>14001</v>
      </c>
      <c r="C2591" s="311"/>
      <c r="D2591" s="311"/>
      <c r="E2591" s="311" t="s">
        <v>173</v>
      </c>
      <c r="F2591" s="311">
        <v>2715</v>
      </c>
    </row>
    <row r="2592" spans="1:6">
      <c r="A2592" s="311"/>
      <c r="B2592" s="311" t="s">
        <v>14002</v>
      </c>
      <c r="C2592" s="311"/>
      <c r="D2592" s="311"/>
      <c r="E2592" s="311" t="s">
        <v>173</v>
      </c>
      <c r="F2592" s="311">
        <v>1587</v>
      </c>
    </row>
    <row r="2593" spans="1:6">
      <c r="A2593" s="311"/>
      <c r="B2593" s="311" t="s">
        <v>14003</v>
      </c>
      <c r="C2593" s="311"/>
      <c r="D2593" s="311"/>
      <c r="E2593" s="311" t="s">
        <v>173</v>
      </c>
      <c r="F2593" s="311">
        <v>766</v>
      </c>
    </row>
    <row r="2594" spans="1:6">
      <c r="A2594" s="311"/>
      <c r="B2594" s="311" t="s">
        <v>14004</v>
      </c>
      <c r="C2594" s="311"/>
      <c r="D2594" s="311"/>
      <c r="E2594" s="311" t="s">
        <v>173</v>
      </c>
      <c r="F2594" s="311">
        <v>691</v>
      </c>
    </row>
    <row r="2595" spans="1:6">
      <c r="A2595" s="311"/>
      <c r="B2595" s="311" t="s">
        <v>14005</v>
      </c>
      <c r="C2595" s="311"/>
      <c r="D2595" s="311"/>
      <c r="E2595" s="311" t="s">
        <v>173</v>
      </c>
      <c r="F2595" s="311">
        <v>691</v>
      </c>
    </row>
    <row r="2596" spans="1:6">
      <c r="A2596" s="311"/>
      <c r="B2596" s="311" t="s">
        <v>14006</v>
      </c>
      <c r="C2596" s="311"/>
      <c r="D2596" s="311"/>
      <c r="E2596" s="311" t="s">
        <v>173</v>
      </c>
      <c r="F2596" s="311">
        <v>1192</v>
      </c>
    </row>
    <row r="2597" spans="1:6">
      <c r="A2597" s="311"/>
      <c r="B2597" s="311" t="s">
        <v>14007</v>
      </c>
      <c r="C2597" s="311"/>
      <c r="D2597" s="311"/>
      <c r="E2597" s="311" t="s">
        <v>173</v>
      </c>
      <c r="F2597" s="311">
        <v>1718</v>
      </c>
    </row>
    <row r="2598" spans="1:6">
      <c r="A2598" s="311"/>
      <c r="B2598" s="311" t="s">
        <v>14008</v>
      </c>
      <c r="C2598" s="311"/>
      <c r="D2598" s="311"/>
      <c r="E2598" s="311" t="s">
        <v>173</v>
      </c>
      <c r="F2598" s="311">
        <v>2148</v>
      </c>
    </row>
    <row r="2599" spans="1:6">
      <c r="A2599" s="311"/>
      <c r="B2599" s="311" t="s">
        <v>14009</v>
      </c>
      <c r="C2599" s="311"/>
      <c r="D2599" s="311"/>
      <c r="E2599" s="311" t="s">
        <v>173</v>
      </c>
      <c r="F2599" s="311">
        <v>534</v>
      </c>
    </row>
    <row r="2600" spans="1:6">
      <c r="A2600" s="311"/>
      <c r="B2600" s="311" t="s">
        <v>14010</v>
      </c>
      <c r="C2600" s="311"/>
      <c r="D2600" s="311"/>
      <c r="E2600" s="311" t="s">
        <v>173</v>
      </c>
      <c r="F2600" s="311">
        <v>823</v>
      </c>
    </row>
    <row r="2601" spans="1:6">
      <c r="A2601" s="311"/>
      <c r="B2601" s="311" t="s">
        <v>14011</v>
      </c>
      <c r="C2601" s="311"/>
      <c r="D2601" s="311"/>
      <c r="E2601" s="311" t="s">
        <v>173</v>
      </c>
      <c r="F2601" s="311">
        <v>32</v>
      </c>
    </row>
    <row r="2602" spans="1:6">
      <c r="A2602" s="311"/>
      <c r="B2602" s="311" t="s">
        <v>14012</v>
      </c>
      <c r="C2602" s="311"/>
      <c r="D2602" s="311"/>
      <c r="E2602" s="311" t="s">
        <v>173</v>
      </c>
      <c r="F2602" s="311">
        <v>309</v>
      </c>
    </row>
    <row r="2603" spans="1:6">
      <c r="A2603" s="311"/>
      <c r="B2603" s="311" t="s">
        <v>14013</v>
      </c>
      <c r="C2603" s="311"/>
      <c r="D2603" s="311"/>
      <c r="E2603" s="311" t="s">
        <v>173</v>
      </c>
      <c r="F2603" s="311">
        <v>464</v>
      </c>
    </row>
    <row r="2604" spans="1:6">
      <c r="A2604" s="311"/>
      <c r="B2604" s="311" t="s">
        <v>14014</v>
      </c>
      <c r="C2604" s="311"/>
      <c r="D2604" s="311"/>
      <c r="E2604" s="311" t="s">
        <v>173</v>
      </c>
      <c r="F2604" s="311">
        <v>464</v>
      </c>
    </row>
    <row r="2605" spans="1:6">
      <c r="A2605" s="311"/>
      <c r="B2605" s="311" t="s">
        <v>14015</v>
      </c>
      <c r="C2605" s="311"/>
      <c r="D2605" s="311"/>
      <c r="E2605" s="311" t="s">
        <v>173</v>
      </c>
      <c r="F2605" s="311">
        <v>699</v>
      </c>
    </row>
    <row r="2606" spans="1:6">
      <c r="A2606" s="311"/>
      <c r="B2606" s="311" t="s">
        <v>14016</v>
      </c>
      <c r="C2606" s="311"/>
      <c r="D2606" s="311"/>
      <c r="E2606" s="311" t="s">
        <v>173</v>
      </c>
      <c r="F2606" s="311">
        <v>621</v>
      </c>
    </row>
    <row r="2607" spans="1:6">
      <c r="A2607" s="311"/>
      <c r="B2607" s="311" t="s">
        <v>14017</v>
      </c>
      <c r="C2607" s="311"/>
      <c r="D2607" s="311"/>
      <c r="E2607" s="311" t="s">
        <v>173</v>
      </c>
      <c r="F2607" s="311">
        <v>929</v>
      </c>
    </row>
    <row r="2608" spans="1:6">
      <c r="A2608" s="311"/>
      <c r="B2608" s="311" t="s">
        <v>14018</v>
      </c>
      <c r="C2608" s="311"/>
      <c r="D2608" s="311"/>
      <c r="E2608" s="311" t="s">
        <v>173</v>
      </c>
      <c r="F2608" s="311">
        <v>776</v>
      </c>
    </row>
    <row r="2609" spans="1:6">
      <c r="A2609" s="311"/>
      <c r="B2609" s="311" t="s">
        <v>14019</v>
      </c>
      <c r="C2609" s="311"/>
      <c r="D2609" s="311"/>
      <c r="E2609" s="311" t="s">
        <v>173</v>
      </c>
      <c r="F2609" s="311">
        <v>1164</v>
      </c>
    </row>
    <row r="2610" spans="1:6">
      <c r="A2610" s="311"/>
      <c r="B2610" s="311" t="s">
        <v>14020</v>
      </c>
      <c r="C2610" s="311"/>
      <c r="D2610" s="311"/>
      <c r="E2610" s="311" t="s">
        <v>173</v>
      </c>
      <c r="F2610" s="311">
        <v>929</v>
      </c>
    </row>
    <row r="2611" spans="1:6">
      <c r="A2611" s="311"/>
      <c r="B2611" s="311" t="s">
        <v>14021</v>
      </c>
      <c r="C2611" s="311"/>
      <c r="D2611" s="311"/>
      <c r="E2611" s="311" t="s">
        <v>173</v>
      </c>
      <c r="F2611" s="311">
        <v>1395</v>
      </c>
    </row>
    <row r="2612" spans="1:6">
      <c r="A2612" s="311"/>
      <c r="B2612" s="311" t="s">
        <v>14022</v>
      </c>
      <c r="C2612" s="311"/>
      <c r="D2612" s="311"/>
      <c r="E2612" s="311" t="s">
        <v>173</v>
      </c>
      <c r="F2612" s="311">
        <v>51</v>
      </c>
    </row>
    <row r="2613" spans="1:6">
      <c r="A2613" s="311"/>
      <c r="B2613" s="311" t="s">
        <v>14023</v>
      </c>
      <c r="C2613" s="311"/>
      <c r="D2613" s="311"/>
      <c r="E2613" s="311" t="s">
        <v>173</v>
      </c>
      <c r="F2613" s="311">
        <v>732</v>
      </c>
    </row>
    <row r="2614" spans="1:6">
      <c r="A2614" s="311"/>
      <c r="B2614" s="311" t="s">
        <v>14024</v>
      </c>
      <c r="C2614" s="311"/>
      <c r="D2614" s="311"/>
      <c r="E2614" s="311" t="s">
        <v>173</v>
      </c>
      <c r="F2614" s="311">
        <v>732</v>
      </c>
    </row>
    <row r="2615" spans="1:6">
      <c r="A2615" s="311"/>
      <c r="B2615" s="311" t="s">
        <v>14025</v>
      </c>
      <c r="C2615" s="311"/>
      <c r="D2615" s="311"/>
      <c r="E2615" s="311" t="s">
        <v>173</v>
      </c>
      <c r="F2615" s="311">
        <v>906</v>
      </c>
    </row>
    <row r="2616" spans="1:6">
      <c r="A2616" s="311"/>
      <c r="B2616" s="311" t="s">
        <v>14026</v>
      </c>
      <c r="C2616" s="311"/>
      <c r="D2616" s="311"/>
      <c r="E2616" s="311" t="s">
        <v>173</v>
      </c>
      <c r="F2616" s="311">
        <v>906</v>
      </c>
    </row>
    <row r="2617" spans="1:6">
      <c r="A2617" s="311"/>
      <c r="B2617" s="311" t="s">
        <v>14027</v>
      </c>
      <c r="C2617" s="311"/>
      <c r="D2617" s="311"/>
      <c r="E2617" s="311" t="s">
        <v>173</v>
      </c>
      <c r="F2617" s="311">
        <v>1074</v>
      </c>
    </row>
    <row r="2618" spans="1:6">
      <c r="A2618" s="311"/>
      <c r="B2618" s="311" t="s">
        <v>14028</v>
      </c>
      <c r="C2618" s="311"/>
      <c r="D2618" s="311"/>
      <c r="E2618" s="311" t="s">
        <v>173</v>
      </c>
      <c r="F2618" s="311">
        <v>906</v>
      </c>
    </row>
    <row r="2619" spans="1:6">
      <c r="A2619" s="311"/>
      <c r="B2619" s="311" t="s">
        <v>14029</v>
      </c>
      <c r="C2619" s="311"/>
      <c r="D2619" s="311"/>
      <c r="E2619" s="311" t="s">
        <v>173</v>
      </c>
      <c r="F2619" s="311">
        <v>1117</v>
      </c>
    </row>
    <row r="2620" spans="1:6">
      <c r="A2620" s="311"/>
      <c r="B2620" s="311" t="s">
        <v>14030</v>
      </c>
      <c r="C2620" s="311"/>
      <c r="D2620" s="311"/>
      <c r="E2620" s="311" t="s">
        <v>173</v>
      </c>
      <c r="F2620" s="311">
        <v>1233</v>
      </c>
    </row>
    <row r="2621" spans="1:6">
      <c r="A2621" s="311"/>
      <c r="B2621" s="311" t="s">
        <v>14031</v>
      </c>
      <c r="C2621" s="311"/>
      <c r="D2621" s="311"/>
      <c r="E2621" s="311" t="s">
        <v>173</v>
      </c>
      <c r="F2621" s="311">
        <v>1117</v>
      </c>
    </row>
    <row r="2622" spans="1:6">
      <c r="A2622" s="311"/>
      <c r="B2622" s="311" t="s">
        <v>14032</v>
      </c>
      <c r="C2622" s="311"/>
      <c r="D2622" s="311"/>
      <c r="E2622" s="311" t="s">
        <v>173</v>
      </c>
      <c r="F2622" s="311">
        <v>646</v>
      </c>
    </row>
    <row r="2623" spans="1:6">
      <c r="A2623" s="311"/>
      <c r="B2623" s="311" t="s">
        <v>14033</v>
      </c>
      <c r="C2623" s="311"/>
      <c r="D2623" s="311"/>
      <c r="E2623" s="311" t="s">
        <v>173</v>
      </c>
      <c r="F2623" s="311">
        <v>684</v>
      </c>
    </row>
    <row r="2624" spans="1:6">
      <c r="A2624" s="311"/>
      <c r="B2624" s="311" t="s">
        <v>14034</v>
      </c>
      <c r="C2624" s="311"/>
      <c r="D2624" s="311"/>
      <c r="E2624" s="311" t="s">
        <v>173</v>
      </c>
      <c r="F2624" s="311">
        <v>849</v>
      </c>
    </row>
    <row r="2625" spans="1:6">
      <c r="A2625" s="311"/>
      <c r="B2625" s="311" t="s">
        <v>14035</v>
      </c>
      <c r="C2625" s="311"/>
      <c r="D2625" s="311"/>
      <c r="E2625" s="311" t="s">
        <v>173</v>
      </c>
      <c r="F2625" s="311">
        <v>849</v>
      </c>
    </row>
    <row r="2626" spans="1:6">
      <c r="A2626" s="311"/>
      <c r="B2626" s="311" t="s">
        <v>14036</v>
      </c>
      <c r="C2626" s="311"/>
      <c r="D2626" s="311"/>
      <c r="E2626" s="311" t="s">
        <v>173</v>
      </c>
      <c r="F2626" s="311">
        <v>98</v>
      </c>
    </row>
    <row r="2627" spans="1:6">
      <c r="A2627" s="311"/>
      <c r="B2627" s="311" t="s">
        <v>14037</v>
      </c>
      <c r="C2627" s="311"/>
      <c r="D2627" s="311"/>
      <c r="E2627" s="311" t="s">
        <v>173</v>
      </c>
      <c r="F2627" s="311">
        <v>98</v>
      </c>
    </row>
    <row r="2628" spans="1:6">
      <c r="A2628" s="311"/>
      <c r="B2628" s="311" t="s">
        <v>14038</v>
      </c>
      <c r="C2628" s="311"/>
      <c r="D2628" s="311"/>
      <c r="E2628" s="311" t="s">
        <v>173</v>
      </c>
      <c r="F2628" s="311">
        <v>98</v>
      </c>
    </row>
    <row r="2629" spans="1:6">
      <c r="A2629" s="311"/>
      <c r="B2629" s="311" t="s">
        <v>14039</v>
      </c>
      <c r="C2629" s="311"/>
      <c r="D2629" s="311"/>
      <c r="E2629" s="311" t="s">
        <v>173</v>
      </c>
      <c r="F2629" s="311">
        <v>98</v>
      </c>
    </row>
    <row r="2630" spans="1:6">
      <c r="A2630" s="311"/>
      <c r="B2630" s="311" t="s">
        <v>14040</v>
      </c>
      <c r="C2630" s="311"/>
      <c r="D2630" s="311"/>
      <c r="E2630" s="311" t="s">
        <v>173</v>
      </c>
      <c r="F2630" s="311">
        <v>274</v>
      </c>
    </row>
    <row r="2631" spans="1:6">
      <c r="A2631" s="311"/>
      <c r="B2631" s="311" t="s">
        <v>14041</v>
      </c>
      <c r="C2631" s="311"/>
      <c r="D2631" s="311"/>
      <c r="E2631" s="311" t="s">
        <v>173</v>
      </c>
      <c r="F2631" s="311">
        <v>351</v>
      </c>
    </row>
    <row r="2632" spans="1:6">
      <c r="A2632" s="311"/>
      <c r="B2632" s="311" t="s">
        <v>14042</v>
      </c>
      <c r="C2632" s="311"/>
      <c r="D2632" s="311"/>
      <c r="E2632" s="311" t="s">
        <v>173</v>
      </c>
      <c r="F2632" s="311">
        <v>351</v>
      </c>
    </row>
    <row r="2633" spans="1:6">
      <c r="A2633" s="311"/>
      <c r="B2633" s="311" t="s">
        <v>14043</v>
      </c>
      <c r="C2633" s="311"/>
      <c r="D2633" s="311"/>
      <c r="E2633" s="311" t="s">
        <v>173</v>
      </c>
      <c r="F2633" s="311">
        <v>459</v>
      </c>
    </row>
    <row r="2634" spans="1:6">
      <c r="A2634" s="311"/>
      <c r="B2634" s="311" t="s">
        <v>14044</v>
      </c>
      <c r="C2634" s="311"/>
      <c r="D2634" s="311"/>
      <c r="E2634" s="311" t="s">
        <v>173</v>
      </c>
      <c r="F2634" s="311">
        <v>388</v>
      </c>
    </row>
    <row r="2635" spans="1:6">
      <c r="A2635" s="311"/>
      <c r="B2635" s="311" t="s">
        <v>14045</v>
      </c>
      <c r="C2635" s="311"/>
      <c r="D2635" s="311"/>
      <c r="E2635" s="311" t="s">
        <v>173</v>
      </c>
      <c r="F2635" s="311">
        <v>422</v>
      </c>
    </row>
    <row r="2636" spans="1:6">
      <c r="A2636" s="311"/>
      <c r="B2636" s="311" t="s">
        <v>14046</v>
      </c>
      <c r="C2636" s="311"/>
      <c r="D2636" s="311"/>
      <c r="E2636" s="311" t="s">
        <v>173</v>
      </c>
      <c r="F2636" s="311">
        <v>433</v>
      </c>
    </row>
    <row r="2637" spans="1:6">
      <c r="A2637" s="311"/>
      <c r="B2637" s="311" t="s">
        <v>14047</v>
      </c>
      <c r="C2637" s="311"/>
      <c r="D2637" s="311"/>
      <c r="E2637" s="311" t="s">
        <v>173</v>
      </c>
      <c r="F2637" s="311">
        <v>1654</v>
      </c>
    </row>
    <row r="2638" spans="1:6">
      <c r="A2638" s="311"/>
      <c r="B2638" s="311" t="s">
        <v>14048</v>
      </c>
      <c r="C2638" s="311"/>
      <c r="D2638" s="311"/>
      <c r="E2638" s="311" t="s">
        <v>173</v>
      </c>
      <c r="F2638" s="311">
        <v>3451</v>
      </c>
    </row>
    <row r="2639" spans="1:6">
      <c r="A2639" s="311"/>
      <c r="B2639" s="311" t="s">
        <v>14049</v>
      </c>
      <c r="C2639" s="311"/>
      <c r="D2639" s="311"/>
      <c r="E2639" s="311" t="s">
        <v>173</v>
      </c>
      <c r="F2639" s="311">
        <v>854</v>
      </c>
    </row>
    <row r="2640" spans="1:6">
      <c r="A2640" s="311"/>
      <c r="B2640" s="311" t="s">
        <v>14050</v>
      </c>
      <c r="C2640" s="311"/>
      <c r="D2640" s="311"/>
      <c r="E2640" s="311" t="s">
        <v>173</v>
      </c>
      <c r="F2640" s="311">
        <v>854</v>
      </c>
    </row>
    <row r="2641" spans="1:6">
      <c r="A2641" s="311"/>
      <c r="B2641" s="311" t="s">
        <v>14051</v>
      </c>
      <c r="C2641" s="311"/>
      <c r="D2641" s="311"/>
      <c r="E2641" s="311" t="s">
        <v>173</v>
      </c>
      <c r="F2641" s="311">
        <v>636</v>
      </c>
    </row>
    <row r="2642" spans="1:6">
      <c r="A2642" s="311"/>
      <c r="B2642" s="311" t="s">
        <v>14052</v>
      </c>
      <c r="C2642" s="311"/>
      <c r="D2642" s="311"/>
      <c r="E2642" s="311" t="s">
        <v>173</v>
      </c>
      <c r="F2642" s="311">
        <v>1080</v>
      </c>
    </row>
    <row r="2643" spans="1:6">
      <c r="A2643" s="311"/>
      <c r="B2643" s="311" t="s">
        <v>14053</v>
      </c>
      <c r="C2643" s="311"/>
      <c r="D2643" s="311"/>
      <c r="E2643" s="311" t="s">
        <v>173</v>
      </c>
      <c r="F2643" s="311">
        <v>1050</v>
      </c>
    </row>
    <row r="2644" spans="1:6">
      <c r="A2644" s="311"/>
      <c r="B2644" s="311" t="s">
        <v>14054</v>
      </c>
      <c r="C2644" s="311"/>
      <c r="D2644" s="311"/>
      <c r="E2644" s="311" t="s">
        <v>173</v>
      </c>
      <c r="F2644" s="311">
        <v>1049</v>
      </c>
    </row>
    <row r="2645" spans="1:6">
      <c r="A2645" s="311"/>
      <c r="B2645" s="311" t="s">
        <v>14055</v>
      </c>
      <c r="C2645" s="311"/>
      <c r="D2645" s="311"/>
      <c r="E2645" s="311" t="s">
        <v>173</v>
      </c>
      <c r="F2645" s="311">
        <v>1015</v>
      </c>
    </row>
    <row r="2646" spans="1:6">
      <c r="A2646" s="311"/>
      <c r="B2646" s="311" t="s">
        <v>14056</v>
      </c>
      <c r="C2646" s="311"/>
      <c r="D2646" s="311"/>
      <c r="E2646" s="311" t="s">
        <v>173</v>
      </c>
      <c r="F2646" s="311">
        <v>499</v>
      </c>
    </row>
    <row r="2647" spans="1:6">
      <c r="A2647" s="311"/>
      <c r="B2647" s="311" t="s">
        <v>14057</v>
      </c>
      <c r="C2647" s="311"/>
      <c r="D2647" s="311"/>
      <c r="E2647" s="311" t="s">
        <v>173</v>
      </c>
      <c r="F2647" s="311">
        <v>13</v>
      </c>
    </row>
    <row r="2648" spans="1:6">
      <c r="A2648" s="311"/>
      <c r="B2648" s="311" t="s">
        <v>14058</v>
      </c>
      <c r="C2648" s="311"/>
      <c r="D2648" s="311"/>
      <c r="E2648" s="311" t="s">
        <v>173</v>
      </c>
      <c r="F2648" s="311">
        <v>13</v>
      </c>
    </row>
    <row r="2649" spans="1:6">
      <c r="A2649" s="311"/>
      <c r="B2649" s="311" t="s">
        <v>14059</v>
      </c>
      <c r="C2649" s="311"/>
      <c r="D2649" s="311"/>
      <c r="E2649" s="311" t="s">
        <v>173</v>
      </c>
      <c r="F2649" s="311">
        <v>13</v>
      </c>
    </row>
    <row r="2650" spans="1:6">
      <c r="A2650" s="311"/>
      <c r="B2650" s="311" t="s">
        <v>14060</v>
      </c>
      <c r="C2650" s="311"/>
      <c r="D2650" s="311"/>
      <c r="E2650" s="311" t="s">
        <v>173</v>
      </c>
      <c r="F2650" s="311">
        <v>13</v>
      </c>
    </row>
    <row r="2651" spans="1:6">
      <c r="A2651" s="311"/>
      <c r="B2651" s="311" t="s">
        <v>14061</v>
      </c>
      <c r="C2651" s="311"/>
      <c r="D2651" s="311"/>
      <c r="E2651" s="311" t="s">
        <v>173</v>
      </c>
      <c r="F2651" s="311">
        <v>97</v>
      </c>
    </row>
    <row r="2652" spans="1:6">
      <c r="A2652" s="311"/>
      <c r="B2652" s="311" t="s">
        <v>14062</v>
      </c>
      <c r="C2652" s="311"/>
      <c r="D2652" s="311"/>
      <c r="E2652" s="311" t="s">
        <v>173</v>
      </c>
      <c r="F2652" s="311">
        <v>108</v>
      </c>
    </row>
    <row r="2653" spans="1:6">
      <c r="A2653" s="311"/>
      <c r="B2653" s="311" t="s">
        <v>14063</v>
      </c>
      <c r="C2653" s="311"/>
      <c r="D2653" s="311"/>
      <c r="E2653" s="311" t="s">
        <v>173</v>
      </c>
      <c r="F2653" s="311">
        <v>156</v>
      </c>
    </row>
    <row r="2654" spans="1:6">
      <c r="A2654" s="311"/>
      <c r="B2654" s="311" t="s">
        <v>14064</v>
      </c>
      <c r="C2654" s="311"/>
      <c r="D2654" s="311"/>
      <c r="E2654" s="311" t="s">
        <v>173</v>
      </c>
      <c r="F2654" s="311">
        <v>172</v>
      </c>
    </row>
    <row r="2655" spans="1:6">
      <c r="A2655" s="311"/>
      <c r="B2655" s="311" t="s">
        <v>14065</v>
      </c>
      <c r="C2655" s="311"/>
      <c r="D2655" s="311"/>
      <c r="E2655" s="311" t="s">
        <v>173</v>
      </c>
      <c r="F2655" s="311">
        <v>229</v>
      </c>
    </row>
    <row r="2656" spans="1:6">
      <c r="A2656" s="311"/>
      <c r="B2656" s="311" t="s">
        <v>14066</v>
      </c>
      <c r="C2656" s="311"/>
      <c r="D2656" s="311"/>
      <c r="E2656" s="311" t="s">
        <v>173</v>
      </c>
      <c r="F2656" s="311">
        <v>250</v>
      </c>
    </row>
    <row r="2657" spans="1:6">
      <c r="A2657" s="311"/>
      <c r="B2657" s="311" t="s">
        <v>14067</v>
      </c>
      <c r="C2657" s="311"/>
      <c r="D2657" s="311"/>
      <c r="E2657" s="311" t="s">
        <v>173</v>
      </c>
      <c r="F2657" s="311">
        <v>51</v>
      </c>
    </row>
    <row r="2658" spans="1:6">
      <c r="A2658" s="311"/>
      <c r="B2658" s="311" t="s">
        <v>14068</v>
      </c>
      <c r="C2658" s="311"/>
      <c r="D2658" s="311"/>
      <c r="E2658" s="311" t="s">
        <v>173</v>
      </c>
      <c r="F2658" s="311">
        <v>69</v>
      </c>
    </row>
    <row r="2659" spans="1:6">
      <c r="A2659" s="311"/>
      <c r="B2659" s="311" t="s">
        <v>14069</v>
      </c>
      <c r="C2659" s="311"/>
      <c r="D2659" s="311"/>
      <c r="E2659" s="311" t="s">
        <v>173</v>
      </c>
      <c r="F2659" s="311">
        <v>124</v>
      </c>
    </row>
    <row r="2660" spans="1:6">
      <c r="A2660" s="311"/>
      <c r="B2660" s="311" t="s">
        <v>14070</v>
      </c>
      <c r="C2660" s="311"/>
      <c r="D2660" s="311"/>
      <c r="E2660" s="311" t="s">
        <v>173</v>
      </c>
      <c r="F2660" s="311">
        <v>188</v>
      </c>
    </row>
    <row r="2661" spans="1:6">
      <c r="A2661" s="311"/>
      <c r="B2661" s="311" t="s">
        <v>14071</v>
      </c>
      <c r="C2661" s="311"/>
      <c r="D2661" s="311"/>
      <c r="E2661" s="311" t="s">
        <v>173</v>
      </c>
      <c r="F2661" s="311">
        <v>292</v>
      </c>
    </row>
    <row r="2662" spans="1:6">
      <c r="A2662" s="311"/>
      <c r="B2662" s="311" t="s">
        <v>14072</v>
      </c>
      <c r="C2662" s="311"/>
      <c r="D2662" s="311"/>
      <c r="E2662" s="311" t="s">
        <v>173</v>
      </c>
      <c r="F2662" s="311">
        <v>119</v>
      </c>
    </row>
    <row r="2663" spans="1:6">
      <c r="A2663" s="311"/>
      <c r="B2663" s="311" t="s">
        <v>14073</v>
      </c>
      <c r="C2663" s="311"/>
      <c r="D2663" s="311"/>
      <c r="E2663" s="311" t="s">
        <v>173</v>
      </c>
      <c r="F2663" s="311">
        <v>124</v>
      </c>
    </row>
    <row r="2664" spans="1:6">
      <c r="A2664" s="311"/>
      <c r="B2664" s="311" t="s">
        <v>14074</v>
      </c>
      <c r="C2664" s="311"/>
      <c r="D2664" s="311"/>
      <c r="E2664" s="311" t="s">
        <v>173</v>
      </c>
      <c r="F2664" s="311">
        <v>136</v>
      </c>
    </row>
    <row r="2665" spans="1:6">
      <c r="A2665" s="311"/>
      <c r="B2665" s="311" t="s">
        <v>14075</v>
      </c>
      <c r="C2665" s="311"/>
      <c r="D2665" s="311"/>
      <c r="E2665" s="311" t="s">
        <v>173</v>
      </c>
      <c r="F2665" s="311">
        <v>149</v>
      </c>
    </row>
    <row r="2666" spans="1:6">
      <c r="A2666" s="311"/>
      <c r="B2666" s="311" t="s">
        <v>14076</v>
      </c>
      <c r="C2666" s="311"/>
      <c r="D2666" s="311"/>
      <c r="E2666" s="311" t="s">
        <v>173</v>
      </c>
      <c r="F2666" s="311">
        <v>171</v>
      </c>
    </row>
    <row r="2667" spans="1:6">
      <c r="A2667" s="311"/>
      <c r="B2667" s="311" t="s">
        <v>14077</v>
      </c>
      <c r="C2667" s="311"/>
      <c r="D2667" s="311"/>
      <c r="E2667" s="311" t="s">
        <v>173</v>
      </c>
      <c r="F2667" s="311">
        <v>181</v>
      </c>
    </row>
    <row r="2668" spans="1:6">
      <c r="A2668" s="311"/>
      <c r="B2668" s="311" t="s">
        <v>14078</v>
      </c>
      <c r="C2668" s="311"/>
      <c r="D2668" s="311"/>
      <c r="E2668" s="311" t="s">
        <v>173</v>
      </c>
      <c r="F2668" s="311">
        <v>139</v>
      </c>
    </row>
    <row r="2669" spans="1:6">
      <c r="A2669" s="311"/>
      <c r="B2669" s="311" t="s">
        <v>14079</v>
      </c>
      <c r="C2669" s="311"/>
      <c r="D2669" s="311"/>
      <c r="E2669" s="311" t="s">
        <v>173</v>
      </c>
      <c r="F2669" s="311">
        <v>76</v>
      </c>
    </row>
    <row r="2670" spans="1:6">
      <c r="A2670" s="311"/>
      <c r="B2670" s="311" t="s">
        <v>14080</v>
      </c>
      <c r="C2670" s="311"/>
      <c r="D2670" s="311"/>
      <c r="E2670" s="311" t="s">
        <v>173</v>
      </c>
      <c r="F2670" s="311">
        <v>81</v>
      </c>
    </row>
    <row r="2671" spans="1:6">
      <c r="A2671" s="311"/>
      <c r="B2671" s="311" t="s">
        <v>14081</v>
      </c>
      <c r="C2671" s="311"/>
      <c r="D2671" s="311"/>
      <c r="E2671" s="311" t="s">
        <v>173</v>
      </c>
      <c r="F2671" s="311">
        <v>163</v>
      </c>
    </row>
    <row r="2672" spans="1:6">
      <c r="A2672" s="311"/>
      <c r="B2672" s="311" t="s">
        <v>14082</v>
      </c>
      <c r="C2672" s="311"/>
      <c r="D2672" s="311"/>
      <c r="E2672" s="311" t="s">
        <v>173</v>
      </c>
      <c r="F2672" s="311">
        <v>172</v>
      </c>
    </row>
    <row r="2673" spans="1:6">
      <c r="A2673" s="311"/>
      <c r="B2673" s="311" t="s">
        <v>14083</v>
      </c>
      <c r="C2673" s="311"/>
      <c r="D2673" s="311"/>
      <c r="E2673" s="311" t="s">
        <v>173</v>
      </c>
      <c r="F2673" s="311">
        <v>57</v>
      </c>
    </row>
    <row r="2674" spans="1:6">
      <c r="A2674" s="311"/>
      <c r="B2674" s="311" t="s">
        <v>14084</v>
      </c>
      <c r="C2674" s="311"/>
      <c r="D2674" s="311"/>
      <c r="E2674" s="311" t="s">
        <v>173</v>
      </c>
      <c r="F2674" s="311">
        <v>91</v>
      </c>
    </row>
    <row r="2675" spans="1:6">
      <c r="A2675" s="311"/>
      <c r="B2675" s="311" t="s">
        <v>14085</v>
      </c>
      <c r="C2675" s="311"/>
      <c r="D2675" s="311"/>
      <c r="E2675" s="311" t="s">
        <v>173</v>
      </c>
      <c r="F2675" s="311">
        <v>72</v>
      </c>
    </row>
    <row r="2676" spans="1:6">
      <c r="A2676" s="311"/>
      <c r="B2676" s="311" t="s">
        <v>14086</v>
      </c>
      <c r="C2676" s="311"/>
      <c r="D2676" s="311"/>
      <c r="E2676" s="311" t="s">
        <v>173</v>
      </c>
      <c r="F2676" s="311">
        <v>121</v>
      </c>
    </row>
    <row r="2677" spans="1:6">
      <c r="A2677" s="311"/>
      <c r="B2677" s="311" t="s">
        <v>14087</v>
      </c>
      <c r="C2677" s="311"/>
      <c r="D2677" s="311"/>
      <c r="E2677" s="311" t="s">
        <v>173</v>
      </c>
      <c r="F2677" s="311">
        <v>208</v>
      </c>
    </row>
    <row r="2678" spans="1:6">
      <c r="A2678" s="311"/>
      <c r="B2678" s="311" t="s">
        <v>14088</v>
      </c>
      <c r="C2678" s="311"/>
      <c r="D2678" s="311"/>
      <c r="E2678" s="311" t="s">
        <v>173</v>
      </c>
      <c r="F2678" s="311">
        <v>158</v>
      </c>
    </row>
    <row r="2679" spans="1:6">
      <c r="A2679" s="311"/>
      <c r="B2679" s="311" t="s">
        <v>14089</v>
      </c>
      <c r="C2679" s="311"/>
      <c r="D2679" s="311"/>
      <c r="E2679" s="311" t="s">
        <v>173</v>
      </c>
      <c r="F2679" s="311">
        <v>187</v>
      </c>
    </row>
    <row r="2680" spans="1:6">
      <c r="A2680" s="311"/>
      <c r="B2680" s="311" t="s">
        <v>14090</v>
      </c>
      <c r="C2680" s="311"/>
      <c r="D2680" s="311"/>
      <c r="E2680" s="311" t="s">
        <v>173</v>
      </c>
      <c r="F2680" s="311">
        <v>219</v>
      </c>
    </row>
    <row r="2681" spans="1:6">
      <c r="A2681" s="311"/>
      <c r="B2681" s="311" t="s">
        <v>14091</v>
      </c>
      <c r="C2681" s="311"/>
      <c r="D2681" s="311"/>
      <c r="E2681" s="311" t="s">
        <v>173</v>
      </c>
      <c r="F2681" s="311">
        <v>234</v>
      </c>
    </row>
    <row r="2682" spans="1:6">
      <c r="A2682" s="311"/>
      <c r="B2682" s="311" t="s">
        <v>14092</v>
      </c>
      <c r="C2682" s="311"/>
      <c r="D2682" s="311"/>
      <c r="E2682" s="311" t="s">
        <v>173</v>
      </c>
      <c r="F2682" s="311">
        <v>364</v>
      </c>
    </row>
    <row r="2683" spans="1:6">
      <c r="A2683" s="311"/>
      <c r="B2683" s="311" t="s">
        <v>14093</v>
      </c>
      <c r="C2683" s="311"/>
      <c r="D2683" s="311"/>
      <c r="E2683" s="311" t="s">
        <v>173</v>
      </c>
      <c r="F2683" s="311">
        <v>222</v>
      </c>
    </row>
    <row r="2684" spans="1:6">
      <c r="A2684" s="311"/>
      <c r="B2684" s="311" t="s">
        <v>14094</v>
      </c>
      <c r="C2684" s="311"/>
      <c r="D2684" s="311"/>
      <c r="E2684" s="311" t="s">
        <v>173</v>
      </c>
      <c r="F2684" s="311">
        <v>234</v>
      </c>
    </row>
    <row r="2685" spans="1:6">
      <c r="A2685" s="311"/>
      <c r="B2685" s="311" t="s">
        <v>14095</v>
      </c>
      <c r="C2685" s="311"/>
      <c r="D2685" s="311"/>
      <c r="E2685" s="311" t="s">
        <v>173</v>
      </c>
      <c r="F2685" s="311">
        <v>57</v>
      </c>
    </row>
    <row r="2686" spans="1:6">
      <c r="A2686" s="311"/>
      <c r="B2686" s="311" t="s">
        <v>14096</v>
      </c>
      <c r="C2686" s="311"/>
      <c r="D2686" s="311"/>
      <c r="E2686" s="311" t="s">
        <v>173</v>
      </c>
      <c r="F2686" s="311">
        <v>113</v>
      </c>
    </row>
    <row r="2687" spans="1:6">
      <c r="A2687" s="311"/>
      <c r="B2687" s="311" t="s">
        <v>14097</v>
      </c>
      <c r="C2687" s="311"/>
      <c r="D2687" s="311"/>
      <c r="E2687" s="311" t="s">
        <v>173</v>
      </c>
      <c r="F2687" s="311">
        <v>69</v>
      </c>
    </row>
    <row r="2688" spans="1:6">
      <c r="A2688" s="311"/>
      <c r="B2688" s="311" t="s">
        <v>14098</v>
      </c>
      <c r="C2688" s="311"/>
      <c r="D2688" s="311"/>
      <c r="E2688" s="311" t="s">
        <v>173</v>
      </c>
      <c r="F2688" s="311">
        <v>151</v>
      </c>
    </row>
    <row r="2689" spans="1:6">
      <c r="A2689" s="311"/>
      <c r="B2689" s="311" t="s">
        <v>14099</v>
      </c>
      <c r="C2689" s="311"/>
      <c r="D2689" s="311"/>
      <c r="E2689" s="311" t="s">
        <v>173</v>
      </c>
      <c r="F2689" s="311">
        <v>805</v>
      </c>
    </row>
    <row r="2690" spans="1:6">
      <c r="A2690" s="311"/>
      <c r="B2690" s="311" t="s">
        <v>14100</v>
      </c>
      <c r="C2690" s="311"/>
      <c r="D2690" s="311"/>
      <c r="E2690" s="311" t="s">
        <v>173</v>
      </c>
      <c r="F2690" s="311">
        <v>3518</v>
      </c>
    </row>
    <row r="2691" spans="1:6">
      <c r="A2691" s="311"/>
      <c r="B2691" s="311" t="s">
        <v>14101</v>
      </c>
      <c r="C2691" s="311"/>
      <c r="D2691" s="311"/>
      <c r="E2691" s="311" t="s">
        <v>173</v>
      </c>
      <c r="F2691" s="311">
        <v>3518</v>
      </c>
    </row>
    <row r="2692" spans="1:6">
      <c r="A2692" s="311"/>
      <c r="B2692" s="311" t="s">
        <v>14102</v>
      </c>
      <c r="C2692" s="311"/>
      <c r="D2692" s="311"/>
      <c r="E2692" s="311" t="s">
        <v>173</v>
      </c>
      <c r="F2692" s="311">
        <v>1835</v>
      </c>
    </row>
    <row r="2693" spans="1:6">
      <c r="A2693" s="311"/>
      <c r="B2693" s="311" t="s">
        <v>14103</v>
      </c>
      <c r="C2693" s="311"/>
      <c r="D2693" s="311"/>
      <c r="E2693" s="311" t="s">
        <v>173</v>
      </c>
      <c r="F2693" s="311">
        <v>1866</v>
      </c>
    </row>
    <row r="2694" spans="1:6">
      <c r="A2694" s="311"/>
      <c r="B2694" s="311" t="s">
        <v>14104</v>
      </c>
      <c r="C2694" s="311"/>
      <c r="D2694" s="311"/>
      <c r="E2694" s="311" t="s">
        <v>173</v>
      </c>
      <c r="F2694" s="311">
        <v>474</v>
      </c>
    </row>
    <row r="2695" spans="1:6">
      <c r="A2695" s="311"/>
      <c r="B2695" s="311" t="s">
        <v>14105</v>
      </c>
      <c r="C2695" s="311"/>
      <c r="D2695" s="311"/>
      <c r="E2695" s="311" t="s">
        <v>173</v>
      </c>
      <c r="F2695" s="311">
        <v>1156</v>
      </c>
    </row>
    <row r="2696" spans="1:6">
      <c r="A2696" s="311"/>
      <c r="B2696" s="311" t="s">
        <v>14106</v>
      </c>
      <c r="C2696" s="311"/>
      <c r="D2696" s="311"/>
      <c r="E2696" s="311" t="s">
        <v>173</v>
      </c>
      <c r="F2696" s="311">
        <v>265</v>
      </c>
    </row>
    <row r="2697" spans="1:6">
      <c r="A2697" s="311"/>
      <c r="B2697" s="311" t="s">
        <v>14107</v>
      </c>
      <c r="C2697" s="311"/>
      <c r="D2697" s="311"/>
      <c r="E2697" s="311" t="s">
        <v>173</v>
      </c>
      <c r="F2697" s="311">
        <v>989</v>
      </c>
    </row>
    <row r="2698" spans="1:6">
      <c r="A2698" s="311"/>
      <c r="B2698" s="311" t="s">
        <v>14108</v>
      </c>
      <c r="C2698" s="311"/>
      <c r="D2698" s="311"/>
      <c r="E2698" s="311" t="s">
        <v>173</v>
      </c>
      <c r="F2698" s="311">
        <v>575</v>
      </c>
    </row>
    <row r="2699" spans="1:6">
      <c r="A2699" s="311"/>
      <c r="B2699" s="311" t="s">
        <v>14109</v>
      </c>
      <c r="C2699" s="311"/>
      <c r="D2699" s="311"/>
      <c r="E2699" s="311" t="s">
        <v>173</v>
      </c>
      <c r="F2699" s="311">
        <v>436</v>
      </c>
    </row>
    <row r="2700" spans="1:6">
      <c r="A2700" s="311"/>
      <c r="B2700" s="311" t="s">
        <v>14110</v>
      </c>
      <c r="C2700" s="311"/>
      <c r="D2700" s="311"/>
      <c r="E2700" s="311" t="s">
        <v>173</v>
      </c>
      <c r="F2700" s="311">
        <v>99</v>
      </c>
    </row>
    <row r="2701" spans="1:6">
      <c r="A2701" s="311"/>
      <c r="B2701" s="311" t="s">
        <v>14111</v>
      </c>
      <c r="C2701" s="311"/>
      <c r="D2701" s="311"/>
      <c r="E2701" s="311" t="s">
        <v>173</v>
      </c>
      <c r="F2701" s="311">
        <v>99</v>
      </c>
    </row>
    <row r="2702" spans="1:6">
      <c r="A2702" s="311"/>
      <c r="B2702" s="311" t="s">
        <v>14112</v>
      </c>
      <c r="C2702" s="311"/>
      <c r="D2702" s="311"/>
      <c r="E2702" s="311" t="s">
        <v>173</v>
      </c>
      <c r="F2702" s="311">
        <v>99</v>
      </c>
    </row>
    <row r="2703" spans="1:6">
      <c r="A2703" s="311"/>
      <c r="B2703" s="311" t="s">
        <v>14113</v>
      </c>
      <c r="C2703" s="311"/>
      <c r="D2703" s="311"/>
      <c r="E2703" s="311" t="s">
        <v>173</v>
      </c>
      <c r="F2703" s="311">
        <v>99</v>
      </c>
    </row>
    <row r="2704" spans="1:6">
      <c r="A2704" s="311"/>
      <c r="B2704" s="311" t="s">
        <v>14114</v>
      </c>
      <c r="C2704" s="311"/>
      <c r="D2704" s="311"/>
      <c r="E2704" s="311" t="s">
        <v>173</v>
      </c>
      <c r="F2704" s="311">
        <v>331</v>
      </c>
    </row>
    <row r="2705" spans="1:6">
      <c r="A2705" s="311"/>
      <c r="B2705" s="311" t="s">
        <v>14115</v>
      </c>
      <c r="C2705" s="311"/>
      <c r="D2705" s="311"/>
      <c r="E2705" s="311" t="s">
        <v>173</v>
      </c>
      <c r="F2705" s="311">
        <v>331</v>
      </c>
    </row>
    <row r="2706" spans="1:6">
      <c r="A2706" s="311"/>
      <c r="B2706" s="311" t="s">
        <v>14116</v>
      </c>
      <c r="C2706" s="311"/>
      <c r="D2706" s="311"/>
      <c r="E2706" s="311" t="s">
        <v>173</v>
      </c>
      <c r="F2706" s="311">
        <v>328</v>
      </c>
    </row>
    <row r="2707" spans="1:6">
      <c r="A2707" s="311"/>
      <c r="B2707" s="311" t="s">
        <v>14117</v>
      </c>
      <c r="C2707" s="311"/>
      <c r="D2707" s="311"/>
      <c r="E2707" s="311" t="s">
        <v>173</v>
      </c>
      <c r="F2707" s="311">
        <v>328</v>
      </c>
    </row>
    <row r="2708" spans="1:6">
      <c r="A2708" s="311"/>
      <c r="B2708" s="311" t="s">
        <v>14118</v>
      </c>
      <c r="C2708" s="311"/>
      <c r="D2708" s="311"/>
      <c r="E2708" s="311" t="s">
        <v>173</v>
      </c>
      <c r="F2708" s="311">
        <v>196</v>
      </c>
    </row>
    <row r="2709" spans="1:6">
      <c r="A2709" s="311"/>
      <c r="B2709" s="311" t="s">
        <v>14119</v>
      </c>
      <c r="C2709" s="311"/>
      <c r="D2709" s="311"/>
      <c r="E2709" s="311" t="s">
        <v>173</v>
      </c>
      <c r="F2709" s="311">
        <v>196</v>
      </c>
    </row>
    <row r="2710" spans="1:6">
      <c r="A2710" s="311"/>
      <c r="B2710" s="311" t="s">
        <v>14120</v>
      </c>
      <c r="C2710" s="311"/>
      <c r="D2710" s="311"/>
      <c r="E2710" s="311" t="s">
        <v>173</v>
      </c>
      <c r="F2710" s="311">
        <v>196</v>
      </c>
    </row>
    <row r="2711" spans="1:6">
      <c r="A2711" s="311"/>
      <c r="B2711" s="311" t="s">
        <v>14121</v>
      </c>
      <c r="C2711" s="311"/>
      <c r="D2711" s="311"/>
      <c r="E2711" s="311" t="s">
        <v>11408</v>
      </c>
      <c r="F2711" s="311">
        <v>99</v>
      </c>
    </row>
    <row r="2712" spans="1:6">
      <c r="A2712" s="311"/>
      <c r="B2712" s="311" t="s">
        <v>14122</v>
      </c>
      <c r="C2712" s="311"/>
      <c r="D2712" s="311"/>
      <c r="E2712" s="311" t="s">
        <v>11408</v>
      </c>
      <c r="F2712" s="311">
        <v>99</v>
      </c>
    </row>
    <row r="2713" spans="1:6">
      <c r="A2713" s="311"/>
      <c r="B2713" s="311" t="s">
        <v>14123</v>
      </c>
      <c r="C2713" s="311"/>
      <c r="D2713" s="311"/>
      <c r="E2713" s="311" t="s">
        <v>11408</v>
      </c>
      <c r="F2713" s="311">
        <v>121</v>
      </c>
    </row>
    <row r="2714" spans="1:6">
      <c r="A2714" s="311"/>
      <c r="B2714" s="311" t="s">
        <v>14124</v>
      </c>
      <c r="C2714" s="311"/>
      <c r="D2714" s="311"/>
      <c r="E2714" s="311" t="s">
        <v>11408</v>
      </c>
      <c r="F2714" s="311">
        <v>121</v>
      </c>
    </row>
    <row r="2715" spans="1:6">
      <c r="A2715" s="311"/>
      <c r="B2715" s="311" t="s">
        <v>14125</v>
      </c>
      <c r="C2715" s="311"/>
      <c r="D2715" s="311"/>
      <c r="E2715" s="311" t="s">
        <v>11408</v>
      </c>
      <c r="F2715" s="311">
        <v>79</v>
      </c>
    </row>
    <row r="2716" spans="1:6">
      <c r="A2716" s="311"/>
      <c r="B2716" s="311" t="s">
        <v>14126</v>
      </c>
      <c r="C2716" s="311"/>
      <c r="D2716" s="311"/>
      <c r="E2716" s="311" t="s">
        <v>11408</v>
      </c>
      <c r="F2716" s="311">
        <v>79</v>
      </c>
    </row>
    <row r="2717" spans="1:6">
      <c r="A2717" s="311"/>
      <c r="B2717" s="311" t="s">
        <v>14127</v>
      </c>
      <c r="C2717" s="311"/>
      <c r="D2717" s="311"/>
      <c r="E2717" s="311" t="s">
        <v>173</v>
      </c>
      <c r="F2717" s="311">
        <v>37</v>
      </c>
    </row>
    <row r="2718" spans="1:6">
      <c r="A2718" s="311"/>
      <c r="B2718" s="311" t="s">
        <v>14128</v>
      </c>
      <c r="C2718" s="311"/>
      <c r="D2718" s="311"/>
      <c r="E2718" s="311" t="s">
        <v>173</v>
      </c>
      <c r="F2718" s="311">
        <v>38</v>
      </c>
    </row>
    <row r="2719" spans="1:6">
      <c r="A2719" s="311"/>
      <c r="B2719" s="311" t="s">
        <v>14129</v>
      </c>
      <c r="C2719" s="311"/>
      <c r="D2719" s="311"/>
      <c r="E2719" s="311" t="s">
        <v>173</v>
      </c>
      <c r="F2719" s="311">
        <v>119</v>
      </c>
    </row>
    <row r="2720" spans="1:6">
      <c r="A2720" s="311"/>
      <c r="B2720" s="311" t="s">
        <v>14130</v>
      </c>
      <c r="C2720" s="311"/>
      <c r="D2720" s="311"/>
      <c r="E2720" s="311" t="s">
        <v>173</v>
      </c>
      <c r="F2720" s="311">
        <v>157</v>
      </c>
    </row>
    <row r="2721" spans="1:6">
      <c r="A2721" s="311"/>
      <c r="B2721" s="311" t="s">
        <v>14131</v>
      </c>
      <c r="C2721" s="311"/>
      <c r="D2721" s="311"/>
      <c r="E2721" s="311" t="s">
        <v>173</v>
      </c>
      <c r="F2721" s="311">
        <v>224</v>
      </c>
    </row>
    <row r="2722" spans="1:6">
      <c r="A2722" s="311"/>
      <c r="B2722" s="311" t="s">
        <v>14132</v>
      </c>
      <c r="C2722" s="311"/>
      <c r="D2722" s="311"/>
      <c r="E2722" s="311" t="s">
        <v>173</v>
      </c>
      <c r="F2722" s="311">
        <v>302</v>
      </c>
    </row>
    <row r="2723" spans="1:6">
      <c r="A2723" s="311"/>
      <c r="B2723" s="311" t="s">
        <v>14133</v>
      </c>
      <c r="C2723" s="311"/>
      <c r="D2723" s="311"/>
      <c r="E2723" s="311" t="s">
        <v>173</v>
      </c>
      <c r="F2723" s="311">
        <v>65</v>
      </c>
    </row>
    <row r="2724" spans="1:6">
      <c r="A2724" s="311"/>
      <c r="B2724" s="311" t="s">
        <v>14134</v>
      </c>
      <c r="C2724" s="311"/>
      <c r="D2724" s="311"/>
      <c r="E2724" s="311" t="s">
        <v>173</v>
      </c>
      <c r="F2724" s="311">
        <v>86</v>
      </c>
    </row>
    <row r="2725" spans="1:6">
      <c r="A2725" s="311"/>
      <c r="B2725" s="311" t="s">
        <v>14135</v>
      </c>
      <c r="C2725" s="311"/>
      <c r="D2725" s="311"/>
      <c r="E2725" s="311" t="s">
        <v>173</v>
      </c>
      <c r="F2725" s="311">
        <v>65</v>
      </c>
    </row>
    <row r="2726" spans="1:6">
      <c r="A2726" s="311"/>
      <c r="B2726" s="311" t="s">
        <v>14136</v>
      </c>
      <c r="C2726" s="311"/>
      <c r="D2726" s="311"/>
      <c r="E2726" s="311" t="s">
        <v>173</v>
      </c>
      <c r="F2726" s="311">
        <v>86</v>
      </c>
    </row>
    <row r="2727" spans="1:6">
      <c r="A2727" s="311"/>
      <c r="B2727" s="311" t="s">
        <v>14137</v>
      </c>
      <c r="C2727" s="311"/>
      <c r="D2727" s="311"/>
      <c r="E2727" s="311" t="s">
        <v>173</v>
      </c>
      <c r="F2727" s="311">
        <v>45</v>
      </c>
    </row>
    <row r="2728" spans="1:6">
      <c r="A2728" s="311"/>
      <c r="B2728" s="311" t="s">
        <v>14138</v>
      </c>
      <c r="C2728" s="311"/>
      <c r="D2728" s="311"/>
      <c r="E2728" s="311" t="s">
        <v>173</v>
      </c>
      <c r="F2728" s="311">
        <v>64</v>
      </c>
    </row>
    <row r="2729" spans="1:6">
      <c r="A2729" s="311"/>
      <c r="B2729" s="311" t="s">
        <v>14139</v>
      </c>
      <c r="C2729" s="311"/>
      <c r="D2729" s="311"/>
      <c r="E2729" s="311" t="s">
        <v>173</v>
      </c>
      <c r="F2729" s="311">
        <v>86</v>
      </c>
    </row>
    <row r="2730" spans="1:6">
      <c r="A2730" s="311"/>
      <c r="B2730" s="311" t="s">
        <v>14140</v>
      </c>
      <c r="C2730" s="311"/>
      <c r="D2730" s="311"/>
      <c r="E2730" s="311" t="s">
        <v>173</v>
      </c>
      <c r="F2730" s="311">
        <v>45</v>
      </c>
    </row>
    <row r="2731" spans="1:6">
      <c r="A2731" s="311"/>
      <c r="B2731" s="311" t="s">
        <v>14141</v>
      </c>
      <c r="C2731" s="311"/>
      <c r="D2731" s="311"/>
      <c r="E2731" s="311" t="s">
        <v>173</v>
      </c>
      <c r="F2731" s="311">
        <v>64</v>
      </c>
    </row>
    <row r="2732" spans="1:6">
      <c r="A2732" s="311"/>
      <c r="B2732" s="311" t="s">
        <v>14142</v>
      </c>
      <c r="C2732" s="311"/>
      <c r="D2732" s="311"/>
      <c r="E2732" s="311" t="s">
        <v>173</v>
      </c>
      <c r="F2732" s="311">
        <v>86</v>
      </c>
    </row>
    <row r="2733" spans="1:6">
      <c r="A2733" s="311"/>
      <c r="B2733" s="311" t="s">
        <v>14143</v>
      </c>
      <c r="C2733" s="311"/>
      <c r="D2733" s="311"/>
      <c r="E2733" s="311" t="s">
        <v>173</v>
      </c>
      <c r="F2733" s="311">
        <v>64</v>
      </c>
    </row>
    <row r="2734" spans="1:6">
      <c r="A2734" s="311"/>
      <c r="B2734" s="311" t="s">
        <v>14144</v>
      </c>
      <c r="C2734" s="311"/>
      <c r="D2734" s="311"/>
      <c r="E2734" s="311" t="s">
        <v>173</v>
      </c>
      <c r="F2734" s="311">
        <v>86</v>
      </c>
    </row>
    <row r="2735" spans="1:6">
      <c r="A2735" s="311"/>
      <c r="B2735" s="311" t="s">
        <v>14145</v>
      </c>
      <c r="C2735" s="311"/>
      <c r="D2735" s="311"/>
      <c r="E2735" s="311" t="s">
        <v>173</v>
      </c>
      <c r="F2735" s="311">
        <v>64</v>
      </c>
    </row>
    <row r="2736" spans="1:6">
      <c r="A2736" s="311"/>
      <c r="B2736" s="311" t="s">
        <v>14146</v>
      </c>
      <c r="C2736" s="311"/>
      <c r="D2736" s="311"/>
      <c r="E2736" s="311" t="s">
        <v>173</v>
      </c>
      <c r="F2736" s="311">
        <v>86</v>
      </c>
    </row>
    <row r="2737" spans="1:6">
      <c r="A2737" s="311"/>
      <c r="B2737" s="311" t="s">
        <v>14147</v>
      </c>
      <c r="C2737" s="311"/>
      <c r="D2737" s="311"/>
      <c r="E2737" s="311" t="s">
        <v>173</v>
      </c>
      <c r="F2737" s="311">
        <v>45</v>
      </c>
    </row>
    <row r="2738" spans="1:6">
      <c r="A2738" s="311"/>
      <c r="B2738" s="311" t="s">
        <v>14148</v>
      </c>
      <c r="C2738" s="311"/>
      <c r="D2738" s="311"/>
      <c r="E2738" s="311" t="s">
        <v>173</v>
      </c>
      <c r="F2738" s="311">
        <v>64</v>
      </c>
    </row>
    <row r="2739" spans="1:6">
      <c r="A2739" s="311"/>
      <c r="B2739" s="311" t="s">
        <v>14149</v>
      </c>
      <c r="C2739" s="311"/>
      <c r="D2739" s="311"/>
      <c r="E2739" s="311" t="s">
        <v>173</v>
      </c>
      <c r="F2739" s="311">
        <v>86</v>
      </c>
    </row>
    <row r="2740" spans="1:6">
      <c r="A2740" s="311"/>
      <c r="B2740" s="311" t="s">
        <v>14150</v>
      </c>
      <c r="C2740" s="311"/>
      <c r="D2740" s="311"/>
      <c r="E2740" s="311" t="s">
        <v>173</v>
      </c>
      <c r="F2740" s="311">
        <v>45</v>
      </c>
    </row>
    <row r="2741" spans="1:6">
      <c r="A2741" s="311"/>
      <c r="B2741" s="311" t="s">
        <v>14151</v>
      </c>
      <c r="C2741" s="311"/>
      <c r="D2741" s="311"/>
      <c r="E2741" s="311" t="s">
        <v>173</v>
      </c>
      <c r="F2741" s="311">
        <v>64</v>
      </c>
    </row>
    <row r="2742" spans="1:6">
      <c r="A2742" s="311"/>
      <c r="B2742" s="311" t="s">
        <v>14152</v>
      </c>
      <c r="C2742" s="311"/>
      <c r="D2742" s="311"/>
      <c r="E2742" s="311" t="s">
        <v>173</v>
      </c>
      <c r="F2742" s="311">
        <v>86</v>
      </c>
    </row>
    <row r="2743" spans="1:6">
      <c r="A2743" s="311"/>
      <c r="B2743" s="311" t="s">
        <v>14153</v>
      </c>
      <c r="C2743" s="311"/>
      <c r="D2743" s="311"/>
      <c r="E2743" s="311" t="s">
        <v>173</v>
      </c>
      <c r="F2743" s="311">
        <v>38</v>
      </c>
    </row>
    <row r="2744" spans="1:6">
      <c r="A2744" s="311"/>
      <c r="B2744" s="311" t="s">
        <v>14154</v>
      </c>
      <c r="C2744" s="311"/>
      <c r="D2744" s="311"/>
      <c r="E2744" s="311" t="s">
        <v>11408</v>
      </c>
      <c r="F2744" s="311">
        <v>154</v>
      </c>
    </row>
    <row r="2745" spans="1:6">
      <c r="A2745" s="311"/>
      <c r="B2745" s="311" t="s">
        <v>14155</v>
      </c>
      <c r="C2745" s="311"/>
      <c r="D2745" s="311"/>
      <c r="E2745" s="311" t="s">
        <v>11408</v>
      </c>
      <c r="F2745" s="311">
        <v>212</v>
      </c>
    </row>
    <row r="2746" spans="1:6">
      <c r="A2746" s="311"/>
      <c r="B2746" s="311" t="s">
        <v>14156</v>
      </c>
      <c r="C2746" s="311"/>
      <c r="D2746" s="311"/>
      <c r="E2746" s="311" t="s">
        <v>11408</v>
      </c>
      <c r="F2746" s="311">
        <v>272</v>
      </c>
    </row>
    <row r="2747" spans="1:6">
      <c r="A2747" s="311"/>
      <c r="B2747" s="311" t="s">
        <v>14157</v>
      </c>
      <c r="C2747" s="311"/>
      <c r="D2747" s="311"/>
      <c r="E2747" s="311" t="s">
        <v>11408</v>
      </c>
      <c r="F2747" s="311">
        <v>212</v>
      </c>
    </row>
    <row r="2748" spans="1:6">
      <c r="A2748" s="311"/>
      <c r="B2748" s="311" t="s">
        <v>14158</v>
      </c>
      <c r="C2748" s="311"/>
      <c r="D2748" s="311"/>
      <c r="E2748" s="311" t="s">
        <v>11408</v>
      </c>
      <c r="F2748" s="311">
        <v>272</v>
      </c>
    </row>
    <row r="2749" spans="1:6">
      <c r="A2749" s="311"/>
      <c r="B2749" s="311" t="s">
        <v>14159</v>
      </c>
      <c r="C2749" s="311"/>
      <c r="D2749" s="311"/>
      <c r="E2749" s="311" t="s">
        <v>11408</v>
      </c>
      <c r="F2749" s="311">
        <v>154</v>
      </c>
    </row>
    <row r="2750" spans="1:6">
      <c r="A2750" s="311"/>
      <c r="B2750" s="311" t="s">
        <v>14160</v>
      </c>
      <c r="C2750" s="311"/>
      <c r="D2750" s="311"/>
      <c r="E2750" s="311" t="s">
        <v>173</v>
      </c>
      <c r="F2750" s="311">
        <v>91</v>
      </c>
    </row>
    <row r="2751" spans="1:6">
      <c r="A2751" s="311"/>
      <c r="B2751" s="311" t="s">
        <v>14161</v>
      </c>
      <c r="C2751" s="311"/>
      <c r="D2751" s="311"/>
      <c r="E2751" s="311" t="s">
        <v>173</v>
      </c>
      <c r="F2751" s="311">
        <v>91</v>
      </c>
    </row>
    <row r="2752" spans="1:6">
      <c r="A2752" s="311"/>
      <c r="B2752" s="311" t="s">
        <v>14162</v>
      </c>
      <c r="C2752" s="311"/>
      <c r="D2752" s="311"/>
      <c r="E2752" s="311" t="s">
        <v>173</v>
      </c>
      <c r="F2752" s="311">
        <v>91</v>
      </c>
    </row>
    <row r="2753" spans="1:6">
      <c r="A2753" s="311"/>
      <c r="B2753" s="311" t="s">
        <v>14163</v>
      </c>
      <c r="C2753" s="311"/>
      <c r="D2753" s="311"/>
      <c r="E2753" s="311" t="s">
        <v>173</v>
      </c>
      <c r="F2753" s="311">
        <v>91</v>
      </c>
    </row>
    <row r="2754" spans="1:6">
      <c r="A2754" s="311"/>
      <c r="B2754" s="311" t="s">
        <v>14164</v>
      </c>
      <c r="C2754" s="311"/>
      <c r="D2754" s="311"/>
      <c r="E2754" s="311" t="s">
        <v>11408</v>
      </c>
      <c r="F2754" s="311">
        <v>45</v>
      </c>
    </row>
    <row r="2755" spans="1:6">
      <c r="A2755" s="311"/>
      <c r="B2755" s="311" t="s">
        <v>14165</v>
      </c>
      <c r="C2755" s="311"/>
      <c r="D2755" s="311"/>
      <c r="E2755" s="311" t="s">
        <v>11408</v>
      </c>
      <c r="F2755" s="311">
        <v>33</v>
      </c>
    </row>
    <row r="2756" spans="1:6">
      <c r="A2756" s="311"/>
      <c r="B2756" s="311" t="s">
        <v>14166</v>
      </c>
      <c r="C2756" s="311"/>
      <c r="D2756" s="311"/>
      <c r="E2756" s="311" t="s">
        <v>173</v>
      </c>
      <c r="F2756" s="311">
        <v>21</v>
      </c>
    </row>
    <row r="2757" spans="1:6">
      <c r="A2757" s="311"/>
      <c r="B2757" s="311" t="s">
        <v>14167</v>
      </c>
      <c r="C2757" s="311"/>
      <c r="D2757" s="311"/>
      <c r="E2757" s="311" t="s">
        <v>173</v>
      </c>
      <c r="F2757" s="311">
        <v>24</v>
      </c>
    </row>
    <row r="2758" spans="1:6">
      <c r="A2758" s="311"/>
      <c r="B2758" s="311" t="s">
        <v>14168</v>
      </c>
      <c r="C2758" s="311"/>
      <c r="D2758" s="311"/>
      <c r="E2758" s="311" t="s">
        <v>173</v>
      </c>
      <c r="F2758" s="311">
        <v>20</v>
      </c>
    </row>
    <row r="2759" spans="1:6">
      <c r="A2759" s="311"/>
      <c r="B2759" s="311" t="s">
        <v>14169</v>
      </c>
      <c r="C2759" s="311"/>
      <c r="D2759" s="311"/>
      <c r="E2759" s="311" t="s">
        <v>173</v>
      </c>
      <c r="F2759" s="311">
        <v>13.9</v>
      </c>
    </row>
    <row r="2760" spans="1:6">
      <c r="A2760" s="311"/>
      <c r="B2760" s="311" t="s">
        <v>14170</v>
      </c>
      <c r="C2760" s="311"/>
      <c r="D2760" s="311"/>
      <c r="E2760" s="311" t="s">
        <v>173</v>
      </c>
      <c r="F2760" s="311">
        <v>84</v>
      </c>
    </row>
    <row r="2761" spans="1:6">
      <c r="A2761" s="311"/>
      <c r="B2761" s="311" t="s">
        <v>14171</v>
      </c>
      <c r="C2761" s="311"/>
      <c r="D2761" s="311"/>
      <c r="E2761" s="311" t="s">
        <v>173</v>
      </c>
      <c r="F2761" s="311">
        <v>129</v>
      </c>
    </row>
    <row r="2762" spans="1:6">
      <c r="A2762" s="311"/>
      <c r="B2762" s="311" t="s">
        <v>14172</v>
      </c>
      <c r="C2762" s="311"/>
      <c r="D2762" s="311"/>
      <c r="E2762" s="311" t="s">
        <v>173</v>
      </c>
      <c r="F2762" s="311">
        <v>129</v>
      </c>
    </row>
    <row r="2763" spans="1:6">
      <c r="A2763" s="311"/>
      <c r="B2763" s="311" t="s">
        <v>14173</v>
      </c>
      <c r="C2763" s="311"/>
      <c r="D2763" s="311"/>
      <c r="E2763" s="311" t="s">
        <v>173</v>
      </c>
      <c r="F2763" s="311">
        <v>142</v>
      </c>
    </row>
    <row r="2764" spans="1:6">
      <c r="A2764" s="311"/>
      <c r="B2764" s="311" t="s">
        <v>14174</v>
      </c>
      <c r="C2764" s="311"/>
      <c r="D2764" s="311"/>
      <c r="E2764" s="311" t="s">
        <v>173</v>
      </c>
      <c r="F2764" s="311">
        <v>142</v>
      </c>
    </row>
    <row r="2765" spans="1:6">
      <c r="A2765" s="311"/>
      <c r="B2765" s="311" t="s">
        <v>14175</v>
      </c>
      <c r="C2765" s="311"/>
      <c r="D2765" s="311"/>
      <c r="E2765" s="311" t="s">
        <v>173</v>
      </c>
      <c r="F2765" s="311">
        <v>159</v>
      </c>
    </row>
    <row r="2766" spans="1:6">
      <c r="A2766" s="311"/>
      <c r="B2766" s="311" t="s">
        <v>14176</v>
      </c>
      <c r="C2766" s="311"/>
      <c r="D2766" s="311"/>
      <c r="E2766" s="311" t="s">
        <v>173</v>
      </c>
      <c r="F2766" s="311">
        <v>159</v>
      </c>
    </row>
    <row r="2767" spans="1:6">
      <c r="A2767" s="311"/>
      <c r="B2767" s="311" t="s">
        <v>14177</v>
      </c>
      <c r="C2767" s="311"/>
      <c r="D2767" s="311"/>
      <c r="E2767" s="311" t="s">
        <v>173</v>
      </c>
      <c r="F2767" s="311">
        <v>134</v>
      </c>
    </row>
    <row r="2768" spans="1:6">
      <c r="A2768" s="311"/>
      <c r="B2768" s="311" t="s">
        <v>14178</v>
      </c>
      <c r="C2768" s="311"/>
      <c r="D2768" s="311"/>
      <c r="E2768" s="311" t="s">
        <v>173</v>
      </c>
      <c r="F2768" s="311">
        <v>134</v>
      </c>
    </row>
    <row r="2769" spans="1:6">
      <c r="A2769" s="311"/>
      <c r="B2769" s="311" t="s">
        <v>14179</v>
      </c>
      <c r="C2769" s="311"/>
      <c r="D2769" s="311"/>
      <c r="E2769" s="311" t="s">
        <v>173</v>
      </c>
      <c r="F2769" s="311">
        <v>258</v>
      </c>
    </row>
    <row r="2770" spans="1:6">
      <c r="A2770" s="311"/>
      <c r="B2770" s="311" t="s">
        <v>14180</v>
      </c>
      <c r="C2770" s="311"/>
      <c r="D2770" s="311"/>
      <c r="E2770" s="311" t="s">
        <v>173</v>
      </c>
      <c r="F2770" s="311">
        <v>264</v>
      </c>
    </row>
    <row r="2771" spans="1:6">
      <c r="A2771" s="311"/>
      <c r="B2771" s="311" t="s">
        <v>14181</v>
      </c>
      <c r="C2771" s="311"/>
      <c r="D2771" s="311"/>
      <c r="E2771" s="311" t="s">
        <v>173</v>
      </c>
      <c r="F2771" s="311">
        <v>284</v>
      </c>
    </row>
    <row r="2772" spans="1:6">
      <c r="A2772" s="311"/>
      <c r="B2772" s="311" t="s">
        <v>14182</v>
      </c>
      <c r="C2772" s="311"/>
      <c r="D2772" s="311"/>
      <c r="E2772" s="311" t="s">
        <v>173</v>
      </c>
      <c r="F2772" s="311">
        <v>291</v>
      </c>
    </row>
    <row r="2773" spans="1:6">
      <c r="A2773" s="311"/>
      <c r="B2773" s="311" t="s">
        <v>14183</v>
      </c>
      <c r="C2773" s="311"/>
      <c r="D2773" s="311"/>
      <c r="E2773" s="311" t="s">
        <v>173</v>
      </c>
      <c r="F2773" s="311">
        <v>291</v>
      </c>
    </row>
    <row r="2774" spans="1:6">
      <c r="A2774" s="311"/>
      <c r="B2774" s="311" t="s">
        <v>14184</v>
      </c>
      <c r="C2774" s="311"/>
      <c r="D2774" s="311"/>
      <c r="E2774" s="311" t="s">
        <v>173</v>
      </c>
      <c r="F2774" s="311">
        <v>297</v>
      </c>
    </row>
    <row r="2775" spans="1:6">
      <c r="A2775" s="311"/>
      <c r="B2775" s="311" t="s">
        <v>14185</v>
      </c>
      <c r="C2775" s="311"/>
      <c r="D2775" s="311"/>
      <c r="E2775" s="311" t="s">
        <v>173</v>
      </c>
      <c r="F2775" s="311">
        <v>32</v>
      </c>
    </row>
    <row r="2776" spans="1:6">
      <c r="A2776" s="311"/>
      <c r="B2776" s="311" t="s">
        <v>14186</v>
      </c>
      <c r="C2776" s="311"/>
      <c r="D2776" s="311"/>
      <c r="E2776" s="311" t="s">
        <v>173</v>
      </c>
      <c r="F2776" s="311">
        <v>20</v>
      </c>
    </row>
    <row r="2777" spans="1:6">
      <c r="A2777" s="311"/>
      <c r="B2777" s="311" t="s">
        <v>14187</v>
      </c>
      <c r="C2777" s="311"/>
      <c r="D2777" s="311"/>
      <c r="E2777" s="311" t="s">
        <v>173</v>
      </c>
      <c r="F2777" s="311">
        <v>122</v>
      </c>
    </row>
    <row r="2778" spans="1:6">
      <c r="A2778" s="311"/>
      <c r="B2778" s="311" t="s">
        <v>14188</v>
      </c>
      <c r="C2778" s="311"/>
      <c r="D2778" s="311"/>
      <c r="E2778" s="311" t="s">
        <v>173</v>
      </c>
      <c r="F2778" s="311">
        <v>80</v>
      </c>
    </row>
    <row r="2779" spans="1:6">
      <c r="A2779" s="311"/>
      <c r="B2779" s="311" t="s">
        <v>14189</v>
      </c>
      <c r="C2779" s="311"/>
      <c r="D2779" s="311"/>
      <c r="E2779" s="311" t="s">
        <v>173</v>
      </c>
      <c r="F2779" s="311">
        <v>87</v>
      </c>
    </row>
    <row r="2780" spans="1:6">
      <c r="A2780" s="311"/>
      <c r="B2780" s="311" t="s">
        <v>14190</v>
      </c>
      <c r="C2780" s="311"/>
      <c r="D2780" s="311"/>
      <c r="E2780" s="311" t="s">
        <v>173</v>
      </c>
      <c r="F2780" s="311">
        <v>87</v>
      </c>
    </row>
    <row r="2781" spans="1:6">
      <c r="A2781" s="311"/>
      <c r="B2781" s="311" t="s">
        <v>14191</v>
      </c>
      <c r="C2781" s="311"/>
      <c r="D2781" s="311"/>
      <c r="E2781" s="311" t="s">
        <v>173</v>
      </c>
      <c r="F2781" s="311">
        <v>87</v>
      </c>
    </row>
    <row r="2782" spans="1:6">
      <c r="A2782" s="311"/>
      <c r="B2782" s="311" t="s">
        <v>14192</v>
      </c>
      <c r="C2782" s="311"/>
      <c r="D2782" s="311"/>
      <c r="E2782" s="311" t="s">
        <v>173</v>
      </c>
      <c r="F2782" s="311">
        <v>87</v>
      </c>
    </row>
    <row r="2783" spans="1:6">
      <c r="A2783" s="311"/>
      <c r="B2783" s="311" t="s">
        <v>14193</v>
      </c>
      <c r="C2783" s="311"/>
      <c r="D2783" s="311"/>
      <c r="E2783" s="311" t="s">
        <v>173</v>
      </c>
      <c r="F2783" s="311">
        <v>153.9</v>
      </c>
    </row>
    <row r="2784" spans="1:6">
      <c r="A2784" s="311"/>
      <c r="B2784" s="311" t="s">
        <v>14194</v>
      </c>
      <c r="C2784" s="311"/>
      <c r="D2784" s="311"/>
      <c r="E2784" s="311" t="s">
        <v>173</v>
      </c>
      <c r="F2784" s="311">
        <v>153.9</v>
      </c>
    </row>
    <row r="2785" spans="1:6">
      <c r="A2785" s="311"/>
      <c r="B2785" s="311" t="s">
        <v>14195</v>
      </c>
      <c r="C2785" s="311"/>
      <c r="D2785" s="311"/>
      <c r="E2785" s="311" t="s">
        <v>173</v>
      </c>
      <c r="F2785" s="311">
        <v>153.9</v>
      </c>
    </row>
    <row r="2786" spans="1:6">
      <c r="A2786" s="311"/>
      <c r="B2786" s="311" t="s">
        <v>14196</v>
      </c>
      <c r="C2786" s="311"/>
      <c r="D2786" s="311"/>
      <c r="E2786" s="311" t="s">
        <v>173</v>
      </c>
      <c r="F2786" s="311">
        <v>60.8</v>
      </c>
    </row>
    <row r="2787" spans="1:6">
      <c r="A2787" s="311"/>
      <c r="B2787" s="311" t="s">
        <v>14197</v>
      </c>
      <c r="C2787" s="311"/>
      <c r="D2787" s="311"/>
      <c r="E2787" s="311" t="s">
        <v>173</v>
      </c>
      <c r="F2787" s="311">
        <v>60.8</v>
      </c>
    </row>
    <row r="2788" spans="1:6">
      <c r="A2788" s="311"/>
      <c r="B2788" s="311" t="s">
        <v>14198</v>
      </c>
      <c r="C2788" s="311"/>
      <c r="D2788" s="311"/>
      <c r="E2788" s="311" t="s">
        <v>173</v>
      </c>
      <c r="F2788" s="311">
        <v>60.8</v>
      </c>
    </row>
    <row r="2789" spans="1:6">
      <c r="A2789" s="311"/>
      <c r="B2789" s="311" t="s">
        <v>14199</v>
      </c>
      <c r="C2789" s="311"/>
      <c r="D2789" s="311"/>
      <c r="E2789" s="311" t="s">
        <v>173</v>
      </c>
      <c r="F2789" s="311">
        <v>63</v>
      </c>
    </row>
    <row r="2790" spans="1:6">
      <c r="A2790" s="311"/>
      <c r="B2790" s="311" t="s">
        <v>14200</v>
      </c>
      <c r="C2790" s="311"/>
      <c r="D2790" s="311"/>
      <c r="E2790" s="311" t="s">
        <v>173</v>
      </c>
      <c r="F2790" s="311">
        <v>63</v>
      </c>
    </row>
    <row r="2791" spans="1:6">
      <c r="A2791" s="311"/>
      <c r="B2791" s="311" t="s">
        <v>14201</v>
      </c>
      <c r="C2791" s="311"/>
      <c r="D2791" s="311"/>
      <c r="E2791" s="311" t="s">
        <v>173</v>
      </c>
      <c r="F2791" s="311">
        <v>63</v>
      </c>
    </row>
    <row r="2792" spans="1:6">
      <c r="A2792" s="311"/>
      <c r="B2792" s="311" t="s">
        <v>14202</v>
      </c>
      <c r="C2792" s="311"/>
      <c r="D2792" s="311"/>
      <c r="E2792" s="311" t="s">
        <v>173</v>
      </c>
      <c r="F2792" s="311">
        <v>63</v>
      </c>
    </row>
    <row r="2793" spans="1:6">
      <c r="A2793" s="311"/>
      <c r="B2793" s="311" t="s">
        <v>14203</v>
      </c>
      <c r="C2793" s="311"/>
      <c r="D2793" s="311"/>
      <c r="E2793" s="311" t="s">
        <v>173</v>
      </c>
      <c r="F2793" s="311">
        <v>63</v>
      </c>
    </row>
    <row r="2794" spans="1:6">
      <c r="A2794" s="311"/>
      <c r="B2794" s="311" t="s">
        <v>14204</v>
      </c>
      <c r="C2794" s="311"/>
      <c r="D2794" s="311"/>
      <c r="E2794" s="311" t="s">
        <v>173</v>
      </c>
      <c r="F2794" s="311">
        <v>63</v>
      </c>
    </row>
    <row r="2795" spans="1:6">
      <c r="A2795" s="311"/>
      <c r="B2795" s="311" t="s">
        <v>14205</v>
      </c>
      <c r="C2795" s="311"/>
      <c r="D2795" s="311"/>
      <c r="E2795" s="311" t="s">
        <v>173</v>
      </c>
      <c r="F2795" s="311">
        <v>190</v>
      </c>
    </row>
    <row r="2796" spans="1:6">
      <c r="A2796" s="311"/>
      <c r="B2796" s="311" t="s">
        <v>14206</v>
      </c>
      <c r="C2796" s="311"/>
      <c r="D2796" s="311"/>
      <c r="E2796" s="311" t="s">
        <v>173</v>
      </c>
      <c r="F2796" s="311">
        <v>180</v>
      </c>
    </row>
    <row r="2797" spans="1:6">
      <c r="A2797" s="311"/>
      <c r="B2797" s="311" t="s">
        <v>14207</v>
      </c>
      <c r="C2797" s="311"/>
      <c r="D2797" s="311"/>
      <c r="E2797" s="311" t="s">
        <v>173</v>
      </c>
      <c r="F2797" s="311">
        <v>193</v>
      </c>
    </row>
    <row r="2798" spans="1:6">
      <c r="A2798" s="311"/>
      <c r="B2798" s="311" t="s">
        <v>14208</v>
      </c>
      <c r="C2798" s="311"/>
      <c r="D2798" s="311"/>
      <c r="E2798" s="311" t="s">
        <v>173</v>
      </c>
      <c r="F2798" s="311">
        <v>188</v>
      </c>
    </row>
    <row r="2799" spans="1:6">
      <c r="A2799" s="311"/>
      <c r="B2799" s="311" t="s">
        <v>14209</v>
      </c>
      <c r="C2799" s="311"/>
      <c r="D2799" s="311"/>
      <c r="E2799" s="311" t="s">
        <v>173</v>
      </c>
      <c r="F2799" s="311">
        <v>192</v>
      </c>
    </row>
    <row r="2800" spans="1:6">
      <c r="A2800" s="311"/>
      <c r="B2800" s="311" t="s">
        <v>14210</v>
      </c>
      <c r="C2800" s="311"/>
      <c r="D2800" s="311"/>
      <c r="E2800" s="311" t="s">
        <v>173</v>
      </c>
      <c r="F2800" s="311">
        <v>177</v>
      </c>
    </row>
    <row r="2801" spans="1:6">
      <c r="A2801" s="311"/>
      <c r="B2801" s="311" t="s">
        <v>14211</v>
      </c>
      <c r="C2801" s="311"/>
      <c r="D2801" s="311"/>
      <c r="E2801" s="311" t="s">
        <v>173</v>
      </c>
      <c r="F2801" s="311">
        <v>164.4</v>
      </c>
    </row>
    <row r="2802" spans="1:6">
      <c r="A2802" s="311"/>
      <c r="B2802" s="311" t="s">
        <v>14212</v>
      </c>
      <c r="C2802" s="311"/>
      <c r="D2802" s="311"/>
      <c r="E2802" s="311" t="s">
        <v>173</v>
      </c>
      <c r="F2802" s="311">
        <v>172.9</v>
      </c>
    </row>
    <row r="2803" spans="1:6">
      <c r="A2803" s="311"/>
      <c r="B2803" s="311" t="s">
        <v>14213</v>
      </c>
      <c r="C2803" s="311"/>
      <c r="D2803" s="311"/>
      <c r="E2803" s="311" t="s">
        <v>173</v>
      </c>
      <c r="F2803" s="311">
        <v>172.9</v>
      </c>
    </row>
    <row r="2804" spans="1:6">
      <c r="A2804" s="311"/>
      <c r="B2804" s="311" t="s">
        <v>14214</v>
      </c>
      <c r="C2804" s="311"/>
      <c r="D2804" s="311"/>
      <c r="E2804" s="311" t="s">
        <v>173</v>
      </c>
      <c r="F2804" s="311">
        <v>83</v>
      </c>
    </row>
    <row r="2805" spans="1:6">
      <c r="A2805" s="311"/>
      <c r="B2805" s="311" t="s">
        <v>14215</v>
      </c>
      <c r="C2805" s="311"/>
      <c r="D2805" s="311"/>
      <c r="E2805" s="311" t="s">
        <v>173</v>
      </c>
      <c r="F2805" s="311">
        <v>73</v>
      </c>
    </row>
    <row r="2806" spans="1:6">
      <c r="A2806" s="311"/>
      <c r="B2806" s="311" t="s">
        <v>14216</v>
      </c>
      <c r="C2806" s="311"/>
      <c r="D2806" s="311"/>
      <c r="E2806" s="311" t="s">
        <v>173</v>
      </c>
      <c r="F2806" s="311">
        <v>73</v>
      </c>
    </row>
    <row r="2807" spans="1:6">
      <c r="A2807" s="311"/>
      <c r="B2807" s="311" t="s">
        <v>14217</v>
      </c>
      <c r="C2807" s="311"/>
      <c r="D2807" s="311"/>
      <c r="E2807" s="311" t="s">
        <v>173</v>
      </c>
      <c r="F2807" s="311">
        <v>83</v>
      </c>
    </row>
    <row r="2808" spans="1:6">
      <c r="A2808" s="311"/>
      <c r="B2808" s="311" t="s">
        <v>14218</v>
      </c>
      <c r="C2808" s="311"/>
      <c r="D2808" s="311"/>
      <c r="E2808" s="311" t="s">
        <v>173</v>
      </c>
      <c r="F2808" s="311">
        <v>27</v>
      </c>
    </row>
    <row r="2809" spans="1:6">
      <c r="A2809" s="311"/>
      <c r="B2809" s="311" t="s">
        <v>14219</v>
      </c>
      <c r="C2809" s="311"/>
      <c r="D2809" s="311"/>
      <c r="E2809" s="311" t="s">
        <v>173</v>
      </c>
      <c r="F2809" s="311">
        <v>24</v>
      </c>
    </row>
    <row r="2810" spans="1:6">
      <c r="A2810" s="311"/>
      <c r="B2810" s="311" t="s">
        <v>14220</v>
      </c>
      <c r="C2810" s="311"/>
      <c r="D2810" s="311"/>
      <c r="E2810" s="311" t="s">
        <v>173</v>
      </c>
      <c r="F2810" s="311">
        <v>230</v>
      </c>
    </row>
    <row r="2811" spans="1:6">
      <c r="A2811" s="311"/>
      <c r="B2811" s="311" t="s">
        <v>14221</v>
      </c>
      <c r="C2811" s="311"/>
      <c r="D2811" s="311"/>
      <c r="E2811" s="311" t="s">
        <v>173</v>
      </c>
      <c r="F2811" s="311">
        <v>222</v>
      </c>
    </row>
    <row r="2812" spans="1:6">
      <c r="A2812" s="311"/>
      <c r="B2812" s="311" t="s">
        <v>14222</v>
      </c>
      <c r="C2812" s="311"/>
      <c r="D2812" s="311"/>
      <c r="E2812" s="311" t="s">
        <v>173</v>
      </c>
      <c r="F2812" s="311">
        <v>222</v>
      </c>
    </row>
    <row r="2813" spans="1:6">
      <c r="A2813" s="311"/>
      <c r="B2813" s="311" t="s">
        <v>14223</v>
      </c>
      <c r="C2813" s="311"/>
      <c r="D2813" s="311"/>
      <c r="E2813" s="311" t="s">
        <v>173</v>
      </c>
      <c r="F2813" s="311">
        <v>197</v>
      </c>
    </row>
    <row r="2814" spans="1:6">
      <c r="A2814" s="311"/>
      <c r="B2814" s="311" t="s">
        <v>14224</v>
      </c>
      <c r="C2814" s="311"/>
      <c r="D2814" s="311"/>
      <c r="E2814" s="311" t="s">
        <v>173</v>
      </c>
      <c r="F2814" s="311">
        <v>197</v>
      </c>
    </row>
    <row r="2815" spans="1:6">
      <c r="A2815" s="311"/>
      <c r="B2815" s="311" t="s">
        <v>14225</v>
      </c>
      <c r="C2815" s="311"/>
      <c r="D2815" s="311"/>
      <c r="E2815" s="311" t="s">
        <v>173</v>
      </c>
      <c r="F2815" s="311">
        <v>197</v>
      </c>
    </row>
    <row r="2816" spans="1:6">
      <c r="A2816" s="311"/>
      <c r="B2816" s="311" t="s">
        <v>14226</v>
      </c>
      <c r="C2816" s="311"/>
      <c r="D2816" s="311"/>
      <c r="E2816" s="311" t="s">
        <v>173</v>
      </c>
      <c r="F2816" s="311">
        <v>188</v>
      </c>
    </row>
    <row r="2817" spans="1:6">
      <c r="A2817" s="311"/>
      <c r="B2817" s="311" t="s">
        <v>14227</v>
      </c>
      <c r="C2817" s="311"/>
      <c r="D2817" s="311"/>
      <c r="E2817" s="311" t="s">
        <v>173</v>
      </c>
      <c r="F2817" s="311">
        <v>188</v>
      </c>
    </row>
    <row r="2818" spans="1:6">
      <c r="A2818" s="311"/>
      <c r="B2818" s="311" t="s">
        <v>14228</v>
      </c>
      <c r="C2818" s="311"/>
      <c r="D2818" s="311"/>
      <c r="E2818" s="311" t="s">
        <v>173</v>
      </c>
      <c r="F2818" s="311">
        <v>188</v>
      </c>
    </row>
    <row r="2819" spans="1:6">
      <c r="A2819" s="311"/>
      <c r="B2819" s="311" t="s">
        <v>14229</v>
      </c>
      <c r="C2819" s="311"/>
      <c r="D2819" s="311"/>
      <c r="E2819" s="311" t="s">
        <v>173</v>
      </c>
      <c r="F2819" s="311">
        <v>393</v>
      </c>
    </row>
    <row r="2820" spans="1:6">
      <c r="A2820" s="311"/>
      <c r="B2820" s="311" t="s">
        <v>14230</v>
      </c>
      <c r="C2820" s="311"/>
      <c r="D2820" s="311"/>
      <c r="E2820" s="311" t="s">
        <v>173</v>
      </c>
      <c r="F2820" s="311">
        <v>393</v>
      </c>
    </row>
    <row r="2821" spans="1:6">
      <c r="A2821" s="311"/>
      <c r="B2821" s="311" t="s">
        <v>14231</v>
      </c>
      <c r="C2821" s="311"/>
      <c r="D2821" s="311"/>
      <c r="E2821" s="311" t="s">
        <v>173</v>
      </c>
      <c r="F2821" s="311">
        <v>393</v>
      </c>
    </row>
    <row r="2822" spans="1:6">
      <c r="A2822" s="311"/>
      <c r="B2822" s="311" t="s">
        <v>14232</v>
      </c>
      <c r="C2822" s="311"/>
      <c r="D2822" s="311"/>
      <c r="E2822" s="311" t="s">
        <v>173</v>
      </c>
      <c r="F2822" s="311">
        <v>393</v>
      </c>
    </row>
    <row r="2823" spans="1:6">
      <c r="A2823" s="311"/>
      <c r="B2823" s="311" t="s">
        <v>14233</v>
      </c>
      <c r="C2823" s="311"/>
      <c r="D2823" s="311"/>
      <c r="E2823" s="311" t="s">
        <v>173</v>
      </c>
      <c r="F2823" s="311">
        <v>460</v>
      </c>
    </row>
    <row r="2824" spans="1:6">
      <c r="A2824" s="311"/>
      <c r="B2824" s="311" t="s">
        <v>14234</v>
      </c>
      <c r="C2824" s="311"/>
      <c r="D2824" s="311"/>
      <c r="E2824" s="311" t="s">
        <v>173</v>
      </c>
      <c r="F2824" s="311">
        <v>659</v>
      </c>
    </row>
    <row r="2825" spans="1:6">
      <c r="A2825" s="311"/>
      <c r="B2825" s="311" t="s">
        <v>14235</v>
      </c>
      <c r="C2825" s="311"/>
      <c r="D2825" s="311"/>
      <c r="E2825" s="311" t="s">
        <v>173</v>
      </c>
      <c r="F2825" s="311">
        <v>804</v>
      </c>
    </row>
    <row r="2826" spans="1:6">
      <c r="A2826" s="311"/>
      <c r="B2826" s="311" t="s">
        <v>14236</v>
      </c>
      <c r="C2826" s="311"/>
      <c r="D2826" s="311"/>
      <c r="E2826" s="311" t="s">
        <v>173</v>
      </c>
      <c r="F2826" s="311">
        <v>649</v>
      </c>
    </row>
    <row r="2827" spans="1:6">
      <c r="A2827" s="311"/>
      <c r="B2827" s="311" t="s">
        <v>14237</v>
      </c>
      <c r="C2827" s="311"/>
      <c r="D2827" s="311"/>
      <c r="E2827" s="311" t="s">
        <v>173</v>
      </c>
      <c r="F2827" s="311">
        <v>725</v>
      </c>
    </row>
    <row r="2828" spans="1:6">
      <c r="A2828" s="311"/>
      <c r="B2828" s="311" t="s">
        <v>14238</v>
      </c>
      <c r="C2828" s="311"/>
      <c r="D2828" s="311"/>
      <c r="E2828" s="311" t="s">
        <v>173</v>
      </c>
      <c r="F2828" s="311">
        <v>629</v>
      </c>
    </row>
    <row r="2829" spans="1:6">
      <c r="A2829" s="311"/>
      <c r="B2829" s="311" t="s">
        <v>14239</v>
      </c>
      <c r="C2829" s="311"/>
      <c r="D2829" s="311"/>
      <c r="E2829" s="311" t="s">
        <v>173</v>
      </c>
      <c r="F2829" s="311">
        <v>701</v>
      </c>
    </row>
    <row r="2830" spans="1:6">
      <c r="A2830" s="311"/>
      <c r="B2830" s="311" t="s">
        <v>14240</v>
      </c>
      <c r="C2830" s="311"/>
      <c r="D2830" s="311"/>
      <c r="E2830" s="311" t="s">
        <v>173</v>
      </c>
      <c r="F2830" s="311">
        <v>785</v>
      </c>
    </row>
    <row r="2831" spans="1:6">
      <c r="A2831" s="311"/>
      <c r="B2831" s="311" t="s">
        <v>14241</v>
      </c>
      <c r="C2831" s="311"/>
      <c r="D2831" s="311"/>
      <c r="E2831" s="311" t="s">
        <v>173</v>
      </c>
      <c r="F2831" s="311">
        <v>768</v>
      </c>
    </row>
    <row r="2832" spans="1:6">
      <c r="A2832" s="311"/>
      <c r="B2832" s="311" t="s">
        <v>14242</v>
      </c>
      <c r="C2832" s="311"/>
      <c r="D2832" s="311"/>
      <c r="E2832" s="311" t="s">
        <v>173</v>
      </c>
      <c r="F2832" s="311">
        <v>634</v>
      </c>
    </row>
    <row r="2833" spans="1:6">
      <c r="A2833" s="311"/>
      <c r="B2833" s="311" t="s">
        <v>14243</v>
      </c>
      <c r="C2833" s="311"/>
      <c r="D2833" s="311"/>
      <c r="E2833" s="311" t="s">
        <v>173</v>
      </c>
      <c r="F2833" s="311">
        <v>687</v>
      </c>
    </row>
    <row r="2834" spans="1:6">
      <c r="A2834" s="311"/>
      <c r="B2834" s="311" t="s">
        <v>14244</v>
      </c>
      <c r="C2834" s="311"/>
      <c r="D2834" s="311"/>
      <c r="E2834" s="311" t="s">
        <v>173</v>
      </c>
      <c r="F2834" s="311">
        <v>619</v>
      </c>
    </row>
    <row r="2835" spans="1:6">
      <c r="A2835" s="311"/>
      <c r="B2835" s="311" t="s">
        <v>14245</v>
      </c>
      <c r="C2835" s="311"/>
      <c r="D2835" s="311"/>
      <c r="E2835" s="311" t="s">
        <v>173</v>
      </c>
      <c r="F2835" s="311">
        <v>608</v>
      </c>
    </row>
    <row r="2836" spans="1:6">
      <c r="A2836" s="311"/>
      <c r="B2836" s="311" t="s">
        <v>14246</v>
      </c>
      <c r="C2836" s="311"/>
      <c r="D2836" s="311"/>
      <c r="E2836" s="311" t="s">
        <v>173</v>
      </c>
      <c r="F2836" s="311">
        <v>661</v>
      </c>
    </row>
    <row r="2837" spans="1:6">
      <c r="A2837" s="311"/>
      <c r="B2837" s="311" t="s">
        <v>14247</v>
      </c>
      <c r="C2837" s="311"/>
      <c r="D2837" s="311"/>
      <c r="E2837" s="311" t="s">
        <v>173</v>
      </c>
      <c r="F2837" s="311">
        <v>538</v>
      </c>
    </row>
    <row r="2838" spans="1:6">
      <c r="A2838" s="311"/>
      <c r="B2838" s="311" t="s">
        <v>14248</v>
      </c>
      <c r="C2838" s="311"/>
      <c r="D2838" s="311"/>
      <c r="E2838" s="311" t="s">
        <v>173</v>
      </c>
      <c r="F2838" s="311">
        <v>538</v>
      </c>
    </row>
    <row r="2839" spans="1:6">
      <c r="A2839" s="311"/>
      <c r="B2839" s="311" t="s">
        <v>14249</v>
      </c>
      <c r="C2839" s="311"/>
      <c r="D2839" s="311"/>
      <c r="E2839" s="311" t="s">
        <v>173</v>
      </c>
      <c r="F2839" s="311">
        <v>582</v>
      </c>
    </row>
    <row r="2840" spans="1:6">
      <c r="A2840" s="311"/>
      <c r="B2840" s="311" t="s">
        <v>14250</v>
      </c>
      <c r="C2840" s="311"/>
      <c r="D2840" s="311"/>
      <c r="E2840" s="311" t="s">
        <v>173</v>
      </c>
      <c r="F2840" s="311">
        <v>586</v>
      </c>
    </row>
    <row r="2841" spans="1:6">
      <c r="A2841" s="311"/>
      <c r="B2841" s="311" t="s">
        <v>14251</v>
      </c>
      <c r="C2841" s="311"/>
      <c r="D2841" s="311"/>
      <c r="E2841" s="311" t="s">
        <v>173</v>
      </c>
      <c r="F2841" s="311">
        <v>288</v>
      </c>
    </row>
    <row r="2842" spans="1:6">
      <c r="A2842" s="311"/>
      <c r="B2842" s="311" t="s">
        <v>14252</v>
      </c>
      <c r="C2842" s="311"/>
      <c r="D2842" s="311"/>
      <c r="E2842" s="311" t="s">
        <v>173</v>
      </c>
      <c r="F2842" s="311">
        <v>274</v>
      </c>
    </row>
    <row r="2843" spans="1:6">
      <c r="A2843" s="311"/>
      <c r="B2843" s="311" t="s">
        <v>14253</v>
      </c>
      <c r="C2843" s="311"/>
      <c r="D2843" s="311"/>
      <c r="E2843" s="311" t="s">
        <v>173</v>
      </c>
      <c r="F2843" s="311">
        <v>279</v>
      </c>
    </row>
    <row r="2844" spans="1:6">
      <c r="A2844" s="311"/>
      <c r="B2844" s="311" t="s">
        <v>14254</v>
      </c>
      <c r="C2844" s="311"/>
      <c r="D2844" s="311"/>
      <c r="E2844" s="311" t="s">
        <v>173</v>
      </c>
      <c r="F2844" s="311">
        <v>263</v>
      </c>
    </row>
    <row r="2845" spans="1:6">
      <c r="A2845" s="311"/>
      <c r="B2845" s="311" t="s">
        <v>14255</v>
      </c>
      <c r="C2845" s="311"/>
      <c r="D2845" s="311"/>
      <c r="E2845" s="311" t="s">
        <v>11408</v>
      </c>
      <c r="F2845" s="311">
        <v>78.8</v>
      </c>
    </row>
    <row r="2846" spans="1:6">
      <c r="A2846" s="311"/>
      <c r="B2846" s="311" t="s">
        <v>14256</v>
      </c>
      <c r="C2846" s="311"/>
      <c r="D2846" s="311"/>
      <c r="E2846" s="311" t="s">
        <v>173</v>
      </c>
      <c r="F2846" s="311">
        <v>56</v>
      </c>
    </row>
    <row r="2847" spans="1:6">
      <c r="A2847" s="311"/>
      <c r="B2847" s="311" t="s">
        <v>14257</v>
      </c>
      <c r="C2847" s="311"/>
      <c r="D2847" s="311"/>
      <c r="E2847" s="311" t="s">
        <v>11408</v>
      </c>
      <c r="F2847" s="311">
        <v>83.5</v>
      </c>
    </row>
    <row r="2848" spans="1:6">
      <c r="A2848" s="311"/>
      <c r="B2848" s="311" t="s">
        <v>14258</v>
      </c>
      <c r="C2848" s="311"/>
      <c r="D2848" s="311"/>
      <c r="E2848" s="311" t="s">
        <v>11408</v>
      </c>
      <c r="F2848" s="311">
        <v>189</v>
      </c>
    </row>
    <row r="2849" spans="1:6">
      <c r="A2849" s="311"/>
      <c r="B2849" s="311" t="s">
        <v>14259</v>
      </c>
      <c r="C2849" s="311"/>
      <c r="D2849" s="311"/>
      <c r="E2849" s="311" t="s">
        <v>173</v>
      </c>
      <c r="F2849" s="311">
        <v>68</v>
      </c>
    </row>
    <row r="2850" spans="1:6">
      <c r="A2850" s="311"/>
      <c r="B2850" s="311" t="s">
        <v>14260</v>
      </c>
      <c r="C2850" s="311"/>
      <c r="D2850" s="311"/>
      <c r="E2850" s="311" t="s">
        <v>173</v>
      </c>
      <c r="F2850" s="311">
        <v>102</v>
      </c>
    </row>
    <row r="2851" spans="1:6">
      <c r="A2851" s="311"/>
      <c r="B2851" s="311" t="s">
        <v>14261</v>
      </c>
      <c r="C2851" s="311"/>
      <c r="D2851" s="311"/>
      <c r="E2851" s="311" t="s">
        <v>11408</v>
      </c>
      <c r="F2851" s="311">
        <v>324</v>
      </c>
    </row>
    <row r="2852" spans="1:6">
      <c r="A2852" s="311"/>
      <c r="B2852" s="311" t="s">
        <v>14262</v>
      </c>
      <c r="C2852" s="311"/>
      <c r="D2852" s="311"/>
      <c r="E2852" s="311" t="s">
        <v>173</v>
      </c>
      <c r="F2852" s="311">
        <v>63.5</v>
      </c>
    </row>
    <row r="2853" spans="1:6">
      <c r="A2853" s="311"/>
      <c r="B2853" s="311" t="s">
        <v>14263</v>
      </c>
      <c r="C2853" s="311"/>
      <c r="D2853" s="311"/>
      <c r="E2853" s="311" t="s">
        <v>173</v>
      </c>
      <c r="F2853" s="311">
        <v>63.5</v>
      </c>
    </row>
    <row r="2854" spans="1:6">
      <c r="A2854" s="311"/>
      <c r="B2854" s="311" t="s">
        <v>14264</v>
      </c>
      <c r="C2854" s="311"/>
      <c r="D2854" s="311"/>
      <c r="E2854" s="311" t="s">
        <v>173</v>
      </c>
      <c r="F2854" s="311">
        <v>63.5</v>
      </c>
    </row>
    <row r="2855" spans="1:6">
      <c r="A2855" s="311"/>
      <c r="B2855" s="311" t="s">
        <v>14265</v>
      </c>
      <c r="C2855" s="311"/>
      <c r="D2855" s="311"/>
      <c r="E2855" s="311" t="s">
        <v>173</v>
      </c>
      <c r="F2855" s="311">
        <v>249.5</v>
      </c>
    </row>
    <row r="2856" spans="1:6">
      <c r="A2856" s="311"/>
      <c r="B2856" s="311" t="s">
        <v>14266</v>
      </c>
      <c r="C2856" s="311"/>
      <c r="D2856" s="311"/>
      <c r="E2856" s="311" t="s">
        <v>173</v>
      </c>
      <c r="F2856" s="311">
        <v>18</v>
      </c>
    </row>
    <row r="2857" spans="1:6">
      <c r="A2857" s="311"/>
      <c r="B2857" s="311" t="s">
        <v>14267</v>
      </c>
      <c r="C2857" s="311"/>
      <c r="D2857" s="311"/>
      <c r="E2857" s="311" t="s">
        <v>173</v>
      </c>
      <c r="F2857" s="311">
        <v>56</v>
      </c>
    </row>
    <row r="2858" spans="1:6">
      <c r="A2858" s="311"/>
      <c r="B2858" s="311" t="s">
        <v>14268</v>
      </c>
      <c r="C2858" s="311"/>
      <c r="D2858" s="311"/>
      <c r="E2858" s="311" t="s">
        <v>11408</v>
      </c>
      <c r="F2858" s="311">
        <v>83.5</v>
      </c>
    </row>
    <row r="2859" spans="1:6">
      <c r="A2859" s="311"/>
      <c r="B2859" s="311" t="s">
        <v>14269</v>
      </c>
      <c r="C2859" s="311"/>
      <c r="D2859" s="311"/>
      <c r="E2859" s="311" t="s">
        <v>11408</v>
      </c>
      <c r="F2859" s="311">
        <v>189</v>
      </c>
    </row>
    <row r="2860" spans="1:6">
      <c r="A2860" s="311"/>
      <c r="B2860" s="311" t="s">
        <v>14270</v>
      </c>
      <c r="C2860" s="311"/>
      <c r="D2860" s="311"/>
      <c r="E2860" s="311" t="s">
        <v>173</v>
      </c>
      <c r="F2860" s="311">
        <v>41</v>
      </c>
    </row>
    <row r="2861" spans="1:6">
      <c r="A2861" s="311"/>
      <c r="B2861" s="311" t="s">
        <v>14271</v>
      </c>
      <c r="C2861" s="311"/>
      <c r="D2861" s="311"/>
      <c r="E2861" s="311" t="s">
        <v>173</v>
      </c>
      <c r="F2861" s="311">
        <v>68</v>
      </c>
    </row>
    <row r="2862" spans="1:6">
      <c r="A2862" s="311"/>
      <c r="B2862" s="311" t="s">
        <v>14272</v>
      </c>
      <c r="C2862" s="311"/>
      <c r="D2862" s="311"/>
      <c r="E2862" s="311" t="s">
        <v>173</v>
      </c>
      <c r="F2862" s="311">
        <v>102</v>
      </c>
    </row>
    <row r="2863" spans="1:6">
      <c r="A2863" s="311"/>
      <c r="B2863" s="311" t="s">
        <v>14273</v>
      </c>
      <c r="C2863" s="311"/>
      <c r="D2863" s="311"/>
      <c r="E2863" s="311" t="s">
        <v>173</v>
      </c>
      <c r="F2863" s="311">
        <v>207</v>
      </c>
    </row>
    <row r="2864" spans="1:6">
      <c r="A2864" s="311"/>
      <c r="B2864" s="311" t="s">
        <v>14274</v>
      </c>
      <c r="C2864" s="311"/>
      <c r="D2864" s="311"/>
      <c r="E2864" s="311" t="s">
        <v>11408</v>
      </c>
      <c r="F2864" s="311">
        <v>334</v>
      </c>
    </row>
    <row r="2865" spans="1:6">
      <c r="A2865" s="311"/>
      <c r="B2865" s="311" t="s">
        <v>14275</v>
      </c>
      <c r="C2865" s="311"/>
      <c r="D2865" s="311"/>
      <c r="E2865" s="311" t="s">
        <v>11408</v>
      </c>
      <c r="F2865" s="311">
        <v>83.5</v>
      </c>
    </row>
    <row r="2866" spans="1:6">
      <c r="A2866" s="311"/>
      <c r="B2866" s="311" t="s">
        <v>14276</v>
      </c>
      <c r="C2866" s="311"/>
      <c r="D2866" s="311"/>
      <c r="E2866" s="311" t="s">
        <v>11408</v>
      </c>
      <c r="F2866" s="311">
        <v>189</v>
      </c>
    </row>
    <row r="2867" spans="1:6">
      <c r="A2867" s="311"/>
      <c r="B2867" s="311" t="s">
        <v>14277</v>
      </c>
      <c r="C2867" s="311"/>
      <c r="D2867" s="311"/>
      <c r="E2867" s="311" t="s">
        <v>11408</v>
      </c>
      <c r="F2867" s="311">
        <v>334</v>
      </c>
    </row>
    <row r="2868" spans="1:6">
      <c r="A2868" s="311"/>
      <c r="B2868" s="311" t="s">
        <v>14278</v>
      </c>
      <c r="C2868" s="311"/>
      <c r="D2868" s="311"/>
      <c r="E2868" s="311" t="s">
        <v>11408</v>
      </c>
      <c r="F2868" s="311">
        <v>78.8</v>
      </c>
    </row>
    <row r="2869" spans="1:6">
      <c r="A2869" s="311"/>
      <c r="B2869" s="311" t="s">
        <v>14279</v>
      </c>
      <c r="C2869" s="311"/>
      <c r="D2869" s="311"/>
      <c r="E2869" s="311" t="s">
        <v>173</v>
      </c>
      <c r="F2869" s="311">
        <v>56</v>
      </c>
    </row>
    <row r="2870" spans="1:6">
      <c r="A2870" s="311"/>
      <c r="B2870" s="311" t="s">
        <v>14280</v>
      </c>
      <c r="C2870" s="311"/>
      <c r="D2870" s="311"/>
      <c r="E2870" s="311" t="s">
        <v>173</v>
      </c>
      <c r="F2870" s="311">
        <v>63.5</v>
      </c>
    </row>
    <row r="2871" spans="1:6">
      <c r="A2871" s="311"/>
      <c r="B2871" s="311" t="s">
        <v>14281</v>
      </c>
      <c r="C2871" s="311"/>
      <c r="D2871" s="311"/>
      <c r="E2871" s="311" t="s">
        <v>11408</v>
      </c>
      <c r="F2871" s="311">
        <v>83.5</v>
      </c>
    </row>
    <row r="2872" spans="1:6">
      <c r="A2872" s="311"/>
      <c r="B2872" s="311" t="s">
        <v>14282</v>
      </c>
      <c r="C2872" s="311"/>
      <c r="D2872" s="311"/>
      <c r="E2872" s="311" t="s">
        <v>11408</v>
      </c>
      <c r="F2872" s="311">
        <v>83.5</v>
      </c>
    </row>
    <row r="2873" spans="1:6">
      <c r="A2873" s="311"/>
      <c r="B2873" s="311" t="s">
        <v>14283</v>
      </c>
      <c r="C2873" s="311"/>
      <c r="D2873" s="311"/>
      <c r="E2873" s="311" t="s">
        <v>11408</v>
      </c>
      <c r="F2873" s="311">
        <v>83.5</v>
      </c>
    </row>
    <row r="2874" spans="1:6">
      <c r="A2874" s="311"/>
      <c r="B2874" s="311" t="s">
        <v>14284</v>
      </c>
      <c r="C2874" s="311"/>
      <c r="D2874" s="311"/>
      <c r="E2874" s="311" t="s">
        <v>173</v>
      </c>
      <c r="F2874" s="311">
        <v>29</v>
      </c>
    </row>
    <row r="2875" spans="1:6">
      <c r="A2875" s="311"/>
      <c r="B2875" s="311" t="s">
        <v>14285</v>
      </c>
      <c r="C2875" s="311"/>
      <c r="D2875" s="311"/>
      <c r="E2875" s="311" t="s">
        <v>173</v>
      </c>
      <c r="F2875" s="311">
        <v>48</v>
      </c>
    </row>
    <row r="2876" spans="1:6">
      <c r="A2876" s="311"/>
      <c r="B2876" s="311" t="s">
        <v>14286</v>
      </c>
      <c r="C2876" s="311"/>
      <c r="D2876" s="311"/>
      <c r="E2876" s="311" t="s">
        <v>173</v>
      </c>
      <c r="F2876" s="311">
        <v>48</v>
      </c>
    </row>
    <row r="2877" spans="1:6">
      <c r="A2877" s="311"/>
      <c r="B2877" s="311" t="s">
        <v>14287</v>
      </c>
      <c r="C2877" s="311"/>
      <c r="D2877" s="311"/>
      <c r="E2877" s="311" t="s">
        <v>11408</v>
      </c>
      <c r="F2877" s="311">
        <v>83.5</v>
      </c>
    </row>
    <row r="2878" spans="1:6">
      <c r="A2878" s="311"/>
      <c r="B2878" s="311" t="s">
        <v>14288</v>
      </c>
      <c r="C2878" s="311"/>
      <c r="D2878" s="311"/>
      <c r="E2878" s="311" t="s">
        <v>11408</v>
      </c>
      <c r="F2878" s="311">
        <v>189</v>
      </c>
    </row>
    <row r="2879" spans="1:6">
      <c r="A2879" s="311"/>
      <c r="B2879" s="311" t="s">
        <v>14289</v>
      </c>
      <c r="C2879" s="311"/>
      <c r="D2879" s="311"/>
      <c r="E2879" s="311" t="s">
        <v>173</v>
      </c>
      <c r="F2879" s="311">
        <v>68</v>
      </c>
    </row>
    <row r="2880" spans="1:6">
      <c r="A2880" s="311"/>
      <c r="B2880" s="311" t="s">
        <v>14290</v>
      </c>
      <c r="C2880" s="311"/>
      <c r="D2880" s="311"/>
      <c r="E2880" s="311" t="s">
        <v>11408</v>
      </c>
      <c r="F2880" s="311">
        <v>334</v>
      </c>
    </row>
    <row r="2881" spans="1:6">
      <c r="A2881" s="311"/>
      <c r="B2881" s="311" t="s">
        <v>14291</v>
      </c>
      <c r="C2881" s="311"/>
      <c r="D2881" s="311"/>
      <c r="E2881" s="311" t="s">
        <v>173</v>
      </c>
      <c r="F2881" s="311">
        <v>56</v>
      </c>
    </row>
    <row r="2882" spans="1:6">
      <c r="A2882" s="311"/>
      <c r="B2882" s="311" t="s">
        <v>14292</v>
      </c>
      <c r="C2882" s="311"/>
      <c r="D2882" s="311"/>
      <c r="E2882" s="311" t="s">
        <v>11408</v>
      </c>
      <c r="F2882" s="311">
        <v>83.5</v>
      </c>
    </row>
    <row r="2883" spans="1:6">
      <c r="A2883" s="311"/>
      <c r="B2883" s="311" t="s">
        <v>14293</v>
      </c>
      <c r="C2883" s="311"/>
      <c r="D2883" s="311"/>
      <c r="E2883" s="311" t="s">
        <v>11408</v>
      </c>
      <c r="F2883" s="311">
        <v>189</v>
      </c>
    </row>
    <row r="2884" spans="1:6">
      <c r="A2884" s="311"/>
      <c r="B2884" s="311" t="s">
        <v>14294</v>
      </c>
      <c r="C2884" s="311"/>
      <c r="D2884" s="311"/>
      <c r="E2884" s="311" t="s">
        <v>173</v>
      </c>
      <c r="F2884" s="311">
        <v>68</v>
      </c>
    </row>
    <row r="2885" spans="1:6">
      <c r="A2885" s="311"/>
      <c r="B2885" s="311" t="s">
        <v>14295</v>
      </c>
      <c r="C2885" s="311"/>
      <c r="D2885" s="311"/>
      <c r="E2885" s="311" t="s">
        <v>173</v>
      </c>
      <c r="F2885" s="311">
        <v>102</v>
      </c>
    </row>
    <row r="2886" spans="1:6">
      <c r="A2886" s="311"/>
      <c r="B2886" s="311" t="s">
        <v>14296</v>
      </c>
      <c r="C2886" s="311"/>
      <c r="D2886" s="311"/>
      <c r="E2886" s="311" t="s">
        <v>11408</v>
      </c>
      <c r="F2886" s="311">
        <v>334</v>
      </c>
    </row>
    <row r="2887" spans="1:6">
      <c r="A2887" s="311"/>
      <c r="B2887" s="311" t="s">
        <v>14297</v>
      </c>
      <c r="C2887" s="311"/>
      <c r="D2887" s="311"/>
      <c r="E2887" s="311" t="s">
        <v>11408</v>
      </c>
      <c r="F2887" s="311">
        <v>83.5</v>
      </c>
    </row>
    <row r="2888" spans="1:6">
      <c r="A2888" s="311"/>
      <c r="B2888" s="311" t="s">
        <v>14298</v>
      </c>
      <c r="C2888" s="311"/>
      <c r="D2888" s="311"/>
      <c r="E2888" s="311" t="s">
        <v>11408</v>
      </c>
      <c r="F2888" s="311">
        <v>189</v>
      </c>
    </row>
    <row r="2889" spans="1:6">
      <c r="A2889" s="311"/>
      <c r="B2889" s="311" t="s">
        <v>14299</v>
      </c>
      <c r="C2889" s="311"/>
      <c r="D2889" s="311"/>
      <c r="E2889" s="311" t="s">
        <v>11408</v>
      </c>
      <c r="F2889" s="311">
        <v>324</v>
      </c>
    </row>
    <row r="2890" spans="1:6">
      <c r="A2890" s="311"/>
      <c r="B2890" s="311" t="s">
        <v>14300</v>
      </c>
      <c r="C2890" s="311"/>
      <c r="D2890" s="311"/>
      <c r="E2890" s="311" t="s">
        <v>173</v>
      </c>
      <c r="F2890" s="311">
        <v>51</v>
      </c>
    </row>
    <row r="2891" spans="1:6">
      <c r="A2891" s="311"/>
      <c r="B2891" s="311" t="s">
        <v>14301</v>
      </c>
      <c r="C2891" s="311"/>
      <c r="D2891" s="311"/>
      <c r="E2891" s="311" t="s">
        <v>173</v>
      </c>
      <c r="F2891" s="311">
        <v>92</v>
      </c>
    </row>
    <row r="2892" spans="1:6">
      <c r="A2892" s="311"/>
      <c r="B2892" s="311" t="s">
        <v>14302</v>
      </c>
      <c r="C2892" s="311"/>
      <c r="D2892" s="311"/>
      <c r="E2892" s="311" t="s">
        <v>173</v>
      </c>
      <c r="F2892" s="311">
        <v>107</v>
      </c>
    </row>
    <row r="2893" spans="1:6">
      <c r="A2893" s="311"/>
      <c r="B2893" s="311" t="s">
        <v>14303</v>
      </c>
      <c r="C2893" s="311"/>
      <c r="D2893" s="311"/>
      <c r="E2893" s="311" t="s">
        <v>173</v>
      </c>
      <c r="F2893" s="311">
        <v>89</v>
      </c>
    </row>
    <row r="2894" spans="1:6">
      <c r="A2894" s="311"/>
      <c r="B2894" s="311" t="s">
        <v>14304</v>
      </c>
      <c r="C2894" s="311"/>
      <c r="D2894" s="311"/>
      <c r="E2894" s="311" t="s">
        <v>173</v>
      </c>
      <c r="F2894" s="311">
        <v>53</v>
      </c>
    </row>
    <row r="2895" spans="1:6">
      <c r="A2895" s="311"/>
      <c r="B2895" s="311" t="s">
        <v>14305</v>
      </c>
      <c r="C2895" s="311"/>
      <c r="D2895" s="311"/>
      <c r="E2895" s="311" t="s">
        <v>173</v>
      </c>
      <c r="F2895" s="311">
        <v>84</v>
      </c>
    </row>
    <row r="2896" spans="1:6">
      <c r="A2896" s="311"/>
      <c r="B2896" s="311" t="s">
        <v>14306</v>
      </c>
      <c r="C2896" s="311"/>
      <c r="D2896" s="311"/>
      <c r="E2896" s="311" t="s">
        <v>173</v>
      </c>
      <c r="F2896" s="311">
        <v>98.7</v>
      </c>
    </row>
    <row r="2897" spans="1:6">
      <c r="A2897" s="311"/>
      <c r="B2897" s="311" t="s">
        <v>14307</v>
      </c>
      <c r="C2897" s="311"/>
      <c r="D2897" s="311"/>
      <c r="E2897" s="311" t="s">
        <v>173</v>
      </c>
      <c r="F2897" s="311">
        <v>65.5</v>
      </c>
    </row>
    <row r="2898" spans="1:6">
      <c r="A2898" s="311"/>
      <c r="B2898" s="311" t="s">
        <v>14308</v>
      </c>
      <c r="C2898" s="311"/>
      <c r="D2898" s="311"/>
      <c r="E2898" s="311" t="s">
        <v>173</v>
      </c>
      <c r="F2898" s="311">
        <v>134</v>
      </c>
    </row>
    <row r="2899" spans="1:6">
      <c r="A2899" s="311"/>
      <c r="B2899" s="311" t="s">
        <v>14309</v>
      </c>
      <c r="C2899" s="311"/>
      <c r="D2899" s="311"/>
      <c r="E2899" s="311" t="s">
        <v>173</v>
      </c>
      <c r="F2899" s="311">
        <v>164.9</v>
      </c>
    </row>
    <row r="2900" spans="1:6">
      <c r="A2900" s="311"/>
      <c r="B2900" s="311" t="s">
        <v>14310</v>
      </c>
      <c r="C2900" s="311"/>
      <c r="D2900" s="311"/>
      <c r="E2900" s="311" t="s">
        <v>173</v>
      </c>
      <c r="F2900" s="311">
        <v>83</v>
      </c>
    </row>
    <row r="2901" spans="1:6">
      <c r="A2901" s="311"/>
      <c r="B2901" s="311" t="s">
        <v>14311</v>
      </c>
      <c r="C2901" s="311"/>
      <c r="D2901" s="311"/>
      <c r="E2901" s="311" t="s">
        <v>173</v>
      </c>
      <c r="F2901" s="311">
        <v>144</v>
      </c>
    </row>
    <row r="2902" spans="1:6">
      <c r="A2902" s="311"/>
      <c r="B2902" s="311" t="s">
        <v>14312</v>
      </c>
      <c r="C2902" s="311"/>
      <c r="D2902" s="311"/>
      <c r="E2902" s="311" t="s">
        <v>173</v>
      </c>
      <c r="F2902" s="311">
        <v>184</v>
      </c>
    </row>
    <row r="2903" spans="1:6">
      <c r="A2903" s="311"/>
      <c r="B2903" s="311" t="s">
        <v>14313</v>
      </c>
      <c r="C2903" s="311"/>
      <c r="D2903" s="311"/>
      <c r="E2903" s="311" t="s">
        <v>173</v>
      </c>
      <c r="F2903" s="311">
        <v>46.5</v>
      </c>
    </row>
    <row r="2904" spans="1:6">
      <c r="A2904" s="311"/>
      <c r="B2904" s="311" t="s">
        <v>14314</v>
      </c>
      <c r="C2904" s="311"/>
      <c r="D2904" s="311"/>
      <c r="E2904" s="311" t="s">
        <v>173</v>
      </c>
      <c r="F2904" s="311">
        <v>78</v>
      </c>
    </row>
    <row r="2905" spans="1:6">
      <c r="A2905" s="311"/>
      <c r="B2905" s="311" t="s">
        <v>14315</v>
      </c>
      <c r="C2905" s="311"/>
      <c r="D2905" s="311"/>
      <c r="E2905" s="311" t="s">
        <v>173</v>
      </c>
      <c r="F2905" s="311">
        <v>89</v>
      </c>
    </row>
    <row r="2906" spans="1:6">
      <c r="A2906" s="311"/>
      <c r="B2906" s="311" t="s">
        <v>14316</v>
      </c>
      <c r="C2906" s="311"/>
      <c r="D2906" s="311"/>
      <c r="E2906" s="311" t="s">
        <v>173</v>
      </c>
      <c r="F2906" s="311">
        <v>81</v>
      </c>
    </row>
    <row r="2907" spans="1:6">
      <c r="A2907" s="311"/>
      <c r="B2907" s="311" t="s">
        <v>14317</v>
      </c>
      <c r="C2907" s="311"/>
      <c r="D2907" s="311"/>
      <c r="E2907" s="311" t="s">
        <v>173</v>
      </c>
      <c r="F2907" s="311">
        <v>56</v>
      </c>
    </row>
    <row r="2908" spans="1:6">
      <c r="A2908" s="311"/>
      <c r="B2908" s="311" t="s">
        <v>14318</v>
      </c>
      <c r="C2908" s="311"/>
      <c r="D2908" s="311"/>
      <c r="E2908" s="311" t="s">
        <v>173</v>
      </c>
      <c r="F2908" s="311">
        <v>103</v>
      </c>
    </row>
    <row r="2909" spans="1:6">
      <c r="A2909" s="311"/>
      <c r="B2909" s="311" t="s">
        <v>14319</v>
      </c>
      <c r="C2909" s="311"/>
      <c r="D2909" s="311"/>
      <c r="E2909" s="311" t="s">
        <v>173</v>
      </c>
      <c r="F2909" s="311">
        <v>116.8</v>
      </c>
    </row>
    <row r="2910" spans="1:6">
      <c r="A2910" s="311"/>
      <c r="B2910" s="311" t="s">
        <v>14320</v>
      </c>
      <c r="C2910" s="311"/>
      <c r="D2910" s="311"/>
      <c r="E2910" s="311" t="s">
        <v>173</v>
      </c>
      <c r="F2910" s="311">
        <v>68</v>
      </c>
    </row>
    <row r="2911" spans="1:6">
      <c r="A2911" s="311"/>
      <c r="B2911" s="311" t="s">
        <v>14321</v>
      </c>
      <c r="C2911" s="311"/>
      <c r="D2911" s="311"/>
      <c r="E2911" s="311" t="s">
        <v>173</v>
      </c>
      <c r="F2911" s="311">
        <v>122</v>
      </c>
    </row>
    <row r="2912" spans="1:6">
      <c r="A2912" s="311"/>
      <c r="B2912" s="311" t="s">
        <v>14322</v>
      </c>
      <c r="C2912" s="311"/>
      <c r="D2912" s="311"/>
      <c r="E2912" s="311" t="s">
        <v>173</v>
      </c>
      <c r="F2912" s="311">
        <v>139.9</v>
      </c>
    </row>
    <row r="2913" spans="1:6">
      <c r="A2913" s="311"/>
      <c r="B2913" s="311" t="s">
        <v>14323</v>
      </c>
      <c r="C2913" s="311"/>
      <c r="D2913" s="311"/>
      <c r="E2913" s="311" t="s">
        <v>173</v>
      </c>
      <c r="F2913" s="311">
        <v>88</v>
      </c>
    </row>
    <row r="2914" spans="1:6">
      <c r="A2914" s="311"/>
      <c r="B2914" s="311" t="s">
        <v>14324</v>
      </c>
      <c r="C2914" s="311"/>
      <c r="D2914" s="311"/>
      <c r="E2914" s="311" t="s">
        <v>173</v>
      </c>
      <c r="F2914" s="311">
        <v>154</v>
      </c>
    </row>
    <row r="2915" spans="1:6">
      <c r="A2915" s="311"/>
      <c r="B2915" s="311" t="s">
        <v>14325</v>
      </c>
      <c r="C2915" s="311"/>
      <c r="D2915" s="311"/>
      <c r="E2915" s="311" t="s">
        <v>173</v>
      </c>
      <c r="F2915" s="311">
        <v>176</v>
      </c>
    </row>
    <row r="2916" spans="1:6">
      <c r="A2916" s="311"/>
      <c r="B2916" s="311" t="s">
        <v>14326</v>
      </c>
      <c r="C2916" s="311"/>
      <c r="D2916" s="311"/>
      <c r="E2916" s="311" t="s">
        <v>173</v>
      </c>
      <c r="F2916" s="311">
        <v>101</v>
      </c>
    </row>
    <row r="2917" spans="1:6">
      <c r="A2917" s="311"/>
      <c r="B2917" s="311" t="s">
        <v>14327</v>
      </c>
      <c r="C2917" s="311"/>
      <c r="D2917" s="311"/>
      <c r="E2917" s="311" t="s">
        <v>173</v>
      </c>
      <c r="F2917" s="311">
        <v>114.5</v>
      </c>
    </row>
    <row r="2918" spans="1:6">
      <c r="A2918" s="311"/>
      <c r="B2918" s="311" t="s">
        <v>14328</v>
      </c>
      <c r="C2918" s="311"/>
      <c r="D2918" s="311"/>
      <c r="E2918" s="311" t="s">
        <v>173</v>
      </c>
      <c r="F2918" s="311">
        <v>63.5</v>
      </c>
    </row>
    <row r="2919" spans="1:6">
      <c r="A2919" s="311"/>
      <c r="B2919" s="311" t="s">
        <v>14329</v>
      </c>
      <c r="C2919" s="311"/>
      <c r="D2919" s="311"/>
      <c r="E2919" s="311" t="s">
        <v>173</v>
      </c>
      <c r="F2919" s="311">
        <v>122</v>
      </c>
    </row>
    <row r="2920" spans="1:6">
      <c r="A2920" s="311"/>
      <c r="B2920" s="311" t="s">
        <v>14330</v>
      </c>
      <c r="C2920" s="311"/>
      <c r="D2920" s="311"/>
      <c r="E2920" s="311" t="s">
        <v>173</v>
      </c>
      <c r="F2920" s="311">
        <v>138</v>
      </c>
    </row>
    <row r="2921" spans="1:6">
      <c r="A2921" s="311"/>
      <c r="B2921" s="311" t="s">
        <v>14331</v>
      </c>
      <c r="C2921" s="311"/>
      <c r="D2921" s="311"/>
      <c r="E2921" s="311" t="s">
        <v>173</v>
      </c>
      <c r="F2921" s="311">
        <v>78.8</v>
      </c>
    </row>
    <row r="2922" spans="1:6">
      <c r="A2922" s="311"/>
      <c r="B2922" s="311" t="s">
        <v>14332</v>
      </c>
      <c r="C2922" s="311"/>
      <c r="D2922" s="311"/>
      <c r="E2922" s="311" t="s">
        <v>173</v>
      </c>
      <c r="F2922" s="311">
        <v>148</v>
      </c>
    </row>
    <row r="2923" spans="1:6">
      <c r="A2923" s="311"/>
      <c r="B2923" s="311" t="s">
        <v>14333</v>
      </c>
      <c r="C2923" s="311"/>
      <c r="D2923" s="311"/>
      <c r="E2923" s="311" t="s">
        <v>173</v>
      </c>
      <c r="F2923" s="311">
        <v>164</v>
      </c>
    </row>
    <row r="2924" spans="1:6">
      <c r="A2924" s="311"/>
      <c r="B2924" s="311" t="s">
        <v>14334</v>
      </c>
      <c r="C2924" s="311"/>
      <c r="D2924" s="311"/>
      <c r="E2924" s="311" t="s">
        <v>173</v>
      </c>
      <c r="F2924" s="311">
        <v>93</v>
      </c>
    </row>
    <row r="2925" spans="1:6">
      <c r="A2925" s="311"/>
      <c r="B2925" s="311" t="s">
        <v>14335</v>
      </c>
      <c r="C2925" s="311"/>
      <c r="D2925" s="311"/>
      <c r="E2925" s="311" t="s">
        <v>173</v>
      </c>
      <c r="F2925" s="311">
        <v>179</v>
      </c>
    </row>
    <row r="2926" spans="1:6">
      <c r="A2926" s="311"/>
      <c r="B2926" s="311" t="s">
        <v>14336</v>
      </c>
      <c r="C2926" s="311"/>
      <c r="D2926" s="311"/>
      <c r="E2926" s="311" t="s">
        <v>173</v>
      </c>
      <c r="F2926" s="311">
        <v>207</v>
      </c>
    </row>
    <row r="2927" spans="1:6">
      <c r="A2927" s="311"/>
      <c r="B2927" s="311" t="s">
        <v>14337</v>
      </c>
      <c r="C2927" s="311"/>
      <c r="D2927" s="311"/>
      <c r="E2927" s="311" t="s">
        <v>173</v>
      </c>
      <c r="F2927" s="311">
        <v>212</v>
      </c>
    </row>
    <row r="2928" spans="1:6">
      <c r="A2928" s="311"/>
      <c r="B2928" s="311" t="s">
        <v>14338</v>
      </c>
      <c r="C2928" s="311"/>
      <c r="D2928" s="311"/>
      <c r="E2928" s="311" t="s">
        <v>173</v>
      </c>
      <c r="F2928" s="311">
        <v>236</v>
      </c>
    </row>
    <row r="2929" spans="1:6">
      <c r="A2929" s="311"/>
      <c r="B2929" s="311" t="s">
        <v>14339</v>
      </c>
      <c r="C2929" s="311"/>
      <c r="D2929" s="311"/>
      <c r="E2929" s="311" t="s">
        <v>173</v>
      </c>
      <c r="F2929" s="311">
        <v>269</v>
      </c>
    </row>
    <row r="2930" spans="1:6">
      <c r="A2930" s="311"/>
      <c r="B2930" s="311" t="s">
        <v>14340</v>
      </c>
      <c r="C2930" s="311"/>
      <c r="D2930" s="311"/>
      <c r="E2930" s="311" t="s">
        <v>173</v>
      </c>
      <c r="F2930" s="311">
        <v>307</v>
      </c>
    </row>
    <row r="2931" spans="1:6">
      <c r="A2931" s="311"/>
      <c r="B2931" s="311" t="s">
        <v>14341</v>
      </c>
      <c r="C2931" s="311"/>
      <c r="D2931" s="311"/>
      <c r="E2931" s="311" t="s">
        <v>173</v>
      </c>
      <c r="F2931" s="311">
        <v>548</v>
      </c>
    </row>
    <row r="2932" spans="1:6">
      <c r="A2932" s="311"/>
      <c r="B2932" s="311" t="s">
        <v>14342</v>
      </c>
      <c r="C2932" s="311"/>
      <c r="D2932" s="311"/>
      <c r="E2932" s="311" t="s">
        <v>173</v>
      </c>
      <c r="F2932" s="311">
        <v>1166</v>
      </c>
    </row>
    <row r="2933" spans="1:6">
      <c r="A2933" s="311"/>
      <c r="B2933" s="311" t="s">
        <v>14343</v>
      </c>
      <c r="C2933" s="311"/>
      <c r="D2933" s="311"/>
      <c r="E2933" s="311" t="s">
        <v>173</v>
      </c>
      <c r="F2933" s="311">
        <v>79</v>
      </c>
    </row>
    <row r="2934" spans="1:6">
      <c r="A2934" s="311"/>
      <c r="B2934" s="311" t="s">
        <v>14344</v>
      </c>
      <c r="C2934" s="311"/>
      <c r="D2934" s="311"/>
      <c r="E2934" s="311" t="s">
        <v>173</v>
      </c>
      <c r="F2934" s="311">
        <v>154</v>
      </c>
    </row>
    <row r="2935" spans="1:6">
      <c r="A2935" s="311"/>
      <c r="B2935" s="311" t="s">
        <v>14345</v>
      </c>
      <c r="C2935" s="311"/>
      <c r="D2935" s="311"/>
      <c r="E2935" s="311" t="s">
        <v>173</v>
      </c>
      <c r="F2935" s="311">
        <v>84.5</v>
      </c>
    </row>
    <row r="2936" spans="1:6">
      <c r="A2936" s="311"/>
      <c r="B2936" s="311" t="s">
        <v>14346</v>
      </c>
      <c r="C2936" s="311"/>
      <c r="D2936" s="311"/>
      <c r="E2936" s="311" t="s">
        <v>173</v>
      </c>
      <c r="F2936" s="311">
        <v>184</v>
      </c>
    </row>
    <row r="2937" spans="1:6">
      <c r="A2937" s="311"/>
      <c r="B2937" s="311" t="s">
        <v>14347</v>
      </c>
      <c r="C2937" s="311"/>
      <c r="D2937" s="311"/>
      <c r="E2937" s="311" t="s">
        <v>173</v>
      </c>
      <c r="F2937" s="311">
        <v>104</v>
      </c>
    </row>
    <row r="2938" spans="1:6">
      <c r="A2938" s="311"/>
      <c r="B2938" s="311" t="s">
        <v>14348</v>
      </c>
      <c r="C2938" s="311"/>
      <c r="D2938" s="311"/>
      <c r="E2938" s="311" t="s">
        <v>173</v>
      </c>
      <c r="F2938" s="311">
        <v>216</v>
      </c>
    </row>
    <row r="2939" spans="1:6">
      <c r="A2939" s="311"/>
      <c r="B2939" s="311" t="s">
        <v>14349</v>
      </c>
      <c r="C2939" s="311"/>
      <c r="D2939" s="311"/>
      <c r="E2939" s="311" t="s">
        <v>173</v>
      </c>
      <c r="F2939" s="311">
        <v>236</v>
      </c>
    </row>
    <row r="2940" spans="1:6">
      <c r="A2940" s="311"/>
      <c r="B2940" s="311" t="s">
        <v>14350</v>
      </c>
      <c r="C2940" s="311"/>
      <c r="D2940" s="311"/>
      <c r="E2940" s="311" t="s">
        <v>173</v>
      </c>
      <c r="F2940" s="311">
        <v>949</v>
      </c>
    </row>
    <row r="2941" spans="1:6">
      <c r="A2941" s="311"/>
      <c r="B2941" s="311" t="s">
        <v>14351</v>
      </c>
      <c r="C2941" s="311"/>
      <c r="D2941" s="311"/>
      <c r="E2941" s="311" t="s">
        <v>173</v>
      </c>
      <c r="F2941" s="311">
        <v>264</v>
      </c>
    </row>
    <row r="2942" spans="1:6">
      <c r="A2942" s="311"/>
      <c r="B2942" s="311" t="s">
        <v>14352</v>
      </c>
      <c r="C2942" s="311"/>
      <c r="D2942" s="311"/>
      <c r="E2942" s="311" t="s">
        <v>173</v>
      </c>
      <c r="F2942" s="311">
        <v>393</v>
      </c>
    </row>
    <row r="2943" spans="1:6">
      <c r="A2943" s="311"/>
      <c r="B2943" s="311" t="s">
        <v>14353</v>
      </c>
      <c r="C2943" s="311"/>
      <c r="D2943" s="311"/>
      <c r="E2943" s="311" t="s">
        <v>173</v>
      </c>
      <c r="F2943" s="311">
        <v>1394</v>
      </c>
    </row>
    <row r="2944" spans="1:6">
      <c r="A2944" s="311"/>
      <c r="B2944" s="311" t="s">
        <v>14354</v>
      </c>
      <c r="C2944" s="311"/>
      <c r="D2944" s="311"/>
      <c r="E2944" s="311" t="s">
        <v>173</v>
      </c>
      <c r="F2944" s="311">
        <v>1129</v>
      </c>
    </row>
    <row r="2945" spans="1:6">
      <c r="A2945" s="311"/>
      <c r="B2945" s="311" t="s">
        <v>14355</v>
      </c>
      <c r="C2945" s="311"/>
      <c r="D2945" s="311"/>
      <c r="E2945" s="311" t="s">
        <v>173</v>
      </c>
      <c r="F2945" s="311">
        <v>616</v>
      </c>
    </row>
    <row r="2946" spans="1:6">
      <c r="A2946" s="311"/>
      <c r="B2946" s="311" t="s">
        <v>14356</v>
      </c>
      <c r="C2946" s="311"/>
      <c r="D2946" s="311"/>
      <c r="E2946" s="311" t="s">
        <v>173</v>
      </c>
      <c r="F2946" s="311">
        <v>1281</v>
      </c>
    </row>
    <row r="2947" spans="1:6">
      <c r="A2947" s="311"/>
      <c r="B2947" s="311" t="s">
        <v>14357</v>
      </c>
      <c r="C2947" s="311"/>
      <c r="D2947" s="311"/>
      <c r="E2947" s="311" t="s">
        <v>173</v>
      </c>
      <c r="F2947" s="311">
        <v>114</v>
      </c>
    </row>
    <row r="2948" spans="1:6">
      <c r="A2948" s="311"/>
      <c r="B2948" s="311" t="s">
        <v>14358</v>
      </c>
      <c r="C2948" s="311"/>
      <c r="D2948" s="311"/>
      <c r="E2948" s="311" t="s">
        <v>173</v>
      </c>
      <c r="F2948" s="311">
        <v>236</v>
      </c>
    </row>
    <row r="2949" spans="1:6">
      <c r="A2949" s="311"/>
      <c r="B2949" s="311" t="s">
        <v>14359</v>
      </c>
      <c r="C2949" s="311"/>
      <c r="D2949" s="311"/>
      <c r="E2949" s="311" t="s">
        <v>173</v>
      </c>
      <c r="F2949" s="311">
        <v>128</v>
      </c>
    </row>
    <row r="2950" spans="1:6">
      <c r="A2950" s="311"/>
      <c r="B2950" s="311" t="s">
        <v>14360</v>
      </c>
      <c r="C2950" s="311"/>
      <c r="D2950" s="311"/>
      <c r="E2950" s="311" t="s">
        <v>173</v>
      </c>
      <c r="F2950" s="311">
        <v>257</v>
      </c>
    </row>
    <row r="2951" spans="1:6">
      <c r="A2951" s="311"/>
      <c r="B2951" s="311" t="s">
        <v>14361</v>
      </c>
      <c r="C2951" s="311"/>
      <c r="D2951" s="311"/>
      <c r="E2951" s="311" t="s">
        <v>173</v>
      </c>
      <c r="F2951" s="311">
        <v>296</v>
      </c>
    </row>
    <row r="2952" spans="1:6">
      <c r="A2952" s="311"/>
      <c r="B2952" s="311" t="s">
        <v>14362</v>
      </c>
      <c r="C2952" s="311"/>
      <c r="D2952" s="311"/>
      <c r="E2952" s="311" t="s">
        <v>173</v>
      </c>
      <c r="F2952" s="311">
        <v>1004</v>
      </c>
    </row>
    <row r="2953" spans="1:6">
      <c r="A2953" s="311"/>
      <c r="B2953" s="311" t="s">
        <v>14363</v>
      </c>
      <c r="C2953" s="311"/>
      <c r="D2953" s="311"/>
      <c r="E2953" s="311" t="s">
        <v>173</v>
      </c>
      <c r="F2953" s="311">
        <v>204</v>
      </c>
    </row>
    <row r="2954" spans="1:6">
      <c r="A2954" s="311"/>
      <c r="B2954" s="311" t="s">
        <v>14364</v>
      </c>
      <c r="C2954" s="311"/>
      <c r="D2954" s="311"/>
      <c r="E2954" s="311" t="s">
        <v>173</v>
      </c>
      <c r="F2954" s="311">
        <v>1569</v>
      </c>
    </row>
    <row r="2955" spans="1:6">
      <c r="A2955" s="311"/>
      <c r="B2955" s="311" t="s">
        <v>14365</v>
      </c>
      <c r="C2955" s="311"/>
      <c r="D2955" s="311"/>
      <c r="E2955" s="311" t="s">
        <v>173</v>
      </c>
      <c r="F2955" s="311">
        <v>1281</v>
      </c>
    </row>
    <row r="2956" spans="1:6">
      <c r="A2956" s="311"/>
      <c r="B2956" s="311" t="s">
        <v>14366</v>
      </c>
      <c r="C2956" s="311"/>
      <c r="D2956" s="311"/>
      <c r="E2956" s="311" t="s">
        <v>173</v>
      </c>
      <c r="F2956" s="311">
        <v>246</v>
      </c>
    </row>
    <row r="2957" spans="1:6">
      <c r="A2957" s="311"/>
      <c r="B2957" s="311" t="s">
        <v>14367</v>
      </c>
      <c r="C2957" s="311"/>
      <c r="D2957" s="311"/>
      <c r="E2957" s="311" t="s">
        <v>173</v>
      </c>
      <c r="F2957" s="311">
        <v>699</v>
      </c>
    </row>
    <row r="2958" spans="1:6">
      <c r="A2958" s="311"/>
      <c r="B2958" s="311" t="s">
        <v>14368</v>
      </c>
      <c r="C2958" s="311"/>
      <c r="D2958" s="311"/>
      <c r="E2958" s="311" t="s">
        <v>173</v>
      </c>
      <c r="F2958" s="311">
        <v>1557</v>
      </c>
    </row>
    <row r="2959" spans="1:6">
      <c r="A2959" s="311"/>
      <c r="B2959" s="311" t="s">
        <v>14369</v>
      </c>
      <c r="C2959" s="311"/>
      <c r="D2959" s="311"/>
      <c r="E2959" s="311" t="s">
        <v>173</v>
      </c>
      <c r="F2959" s="311">
        <v>144</v>
      </c>
    </row>
    <row r="2960" spans="1:6">
      <c r="A2960" s="311"/>
      <c r="B2960" s="311" t="s">
        <v>14370</v>
      </c>
      <c r="C2960" s="311"/>
      <c r="D2960" s="311"/>
      <c r="E2960" s="311" t="s">
        <v>173</v>
      </c>
      <c r="F2960" s="311">
        <v>278</v>
      </c>
    </row>
    <row r="2961" spans="1:6">
      <c r="A2961" s="311"/>
      <c r="B2961" s="311" t="s">
        <v>14371</v>
      </c>
      <c r="C2961" s="311"/>
      <c r="D2961" s="311"/>
      <c r="E2961" s="311" t="s">
        <v>173</v>
      </c>
      <c r="F2961" s="311">
        <v>164</v>
      </c>
    </row>
    <row r="2962" spans="1:6">
      <c r="A2962" s="311"/>
      <c r="B2962" s="311" t="s">
        <v>14372</v>
      </c>
      <c r="C2962" s="311"/>
      <c r="D2962" s="311"/>
      <c r="E2962" s="311" t="s">
        <v>173</v>
      </c>
      <c r="F2962" s="311">
        <v>307</v>
      </c>
    </row>
    <row r="2963" spans="1:6">
      <c r="A2963" s="311"/>
      <c r="B2963" s="311" t="s">
        <v>14373</v>
      </c>
      <c r="C2963" s="311"/>
      <c r="D2963" s="311"/>
      <c r="E2963" s="311" t="s">
        <v>173</v>
      </c>
      <c r="F2963" s="311">
        <v>1109</v>
      </c>
    </row>
    <row r="2964" spans="1:6">
      <c r="A2964" s="311"/>
      <c r="B2964" s="311" t="s">
        <v>14374</v>
      </c>
      <c r="C2964" s="311"/>
      <c r="D2964" s="311"/>
      <c r="E2964" s="311" t="s">
        <v>173</v>
      </c>
      <c r="F2964" s="311">
        <v>193</v>
      </c>
    </row>
    <row r="2965" spans="1:6">
      <c r="A2965" s="311"/>
      <c r="B2965" s="311" t="s">
        <v>14375</v>
      </c>
      <c r="C2965" s="311"/>
      <c r="D2965" s="311"/>
      <c r="E2965" s="311" t="s">
        <v>173</v>
      </c>
      <c r="F2965" s="311">
        <v>359</v>
      </c>
    </row>
    <row r="2966" spans="1:6">
      <c r="A2966" s="311"/>
      <c r="B2966" s="311" t="s">
        <v>14376</v>
      </c>
      <c r="C2966" s="311"/>
      <c r="D2966" s="311"/>
      <c r="E2966" s="311" t="s">
        <v>173</v>
      </c>
      <c r="F2966" s="311">
        <v>393</v>
      </c>
    </row>
    <row r="2967" spans="1:6">
      <c r="A2967" s="311"/>
      <c r="B2967" s="311" t="s">
        <v>14377</v>
      </c>
      <c r="C2967" s="311"/>
      <c r="D2967" s="311"/>
      <c r="E2967" s="311" t="s">
        <v>173</v>
      </c>
      <c r="F2967" s="311">
        <v>1656</v>
      </c>
    </row>
    <row r="2968" spans="1:6">
      <c r="A2968" s="311"/>
      <c r="B2968" s="311" t="s">
        <v>14378</v>
      </c>
      <c r="C2968" s="311"/>
      <c r="D2968" s="311"/>
      <c r="E2968" s="311" t="s">
        <v>173</v>
      </c>
      <c r="F2968" s="311">
        <v>1329</v>
      </c>
    </row>
    <row r="2969" spans="1:6">
      <c r="A2969" s="311"/>
      <c r="B2969" s="311" t="s">
        <v>14379</v>
      </c>
      <c r="C2969" s="311"/>
      <c r="D2969" s="311"/>
      <c r="E2969" s="311" t="s">
        <v>173</v>
      </c>
      <c r="F2969" s="311">
        <v>829</v>
      </c>
    </row>
    <row r="2970" spans="1:6">
      <c r="A2970" s="311"/>
      <c r="B2970" s="311" t="s">
        <v>14380</v>
      </c>
      <c r="C2970" s="311"/>
      <c r="D2970" s="311"/>
      <c r="E2970" s="311" t="s">
        <v>173</v>
      </c>
      <c r="F2970" s="311">
        <v>1654</v>
      </c>
    </row>
    <row r="2971" spans="1:6">
      <c r="A2971" s="311"/>
      <c r="B2971" s="311" t="s">
        <v>14381</v>
      </c>
      <c r="C2971" s="311"/>
      <c r="D2971" s="311"/>
      <c r="E2971" s="311" t="s">
        <v>173</v>
      </c>
      <c r="F2971" s="311">
        <v>1158</v>
      </c>
    </row>
    <row r="2972" spans="1:6">
      <c r="A2972" s="311"/>
      <c r="B2972" s="311" t="s">
        <v>14382</v>
      </c>
      <c r="C2972" s="311"/>
      <c r="D2972" s="311"/>
      <c r="E2972" s="311" t="s">
        <v>173</v>
      </c>
      <c r="F2972" s="311">
        <v>1742</v>
      </c>
    </row>
    <row r="2973" spans="1:6">
      <c r="A2973" s="311"/>
      <c r="B2973" s="311" t="s">
        <v>14383</v>
      </c>
      <c r="C2973" s="311"/>
      <c r="D2973" s="311"/>
      <c r="E2973" s="311" t="s">
        <v>173</v>
      </c>
      <c r="F2973" s="311">
        <v>1466</v>
      </c>
    </row>
    <row r="2974" spans="1:6">
      <c r="A2974" s="311"/>
      <c r="B2974" s="311" t="s">
        <v>14384</v>
      </c>
      <c r="C2974" s="311"/>
      <c r="D2974" s="311"/>
      <c r="E2974" s="311" t="s">
        <v>173</v>
      </c>
      <c r="F2974" s="311">
        <v>2242</v>
      </c>
    </row>
    <row r="2975" spans="1:6">
      <c r="A2975" s="311"/>
      <c r="B2975" s="311" t="s">
        <v>14385</v>
      </c>
      <c r="C2975" s="311"/>
      <c r="D2975" s="311"/>
      <c r="E2975" s="311" t="s">
        <v>173</v>
      </c>
      <c r="F2975" s="311">
        <v>1949</v>
      </c>
    </row>
    <row r="2976" spans="1:6">
      <c r="A2976" s="311"/>
      <c r="B2976" s="311" t="s">
        <v>14386</v>
      </c>
      <c r="C2976" s="311"/>
      <c r="D2976" s="311"/>
      <c r="E2976" s="311" t="s">
        <v>173</v>
      </c>
      <c r="F2976" s="311">
        <v>643</v>
      </c>
    </row>
    <row r="2977" spans="1:6">
      <c r="A2977" s="311"/>
      <c r="B2977" s="311" t="s">
        <v>14387</v>
      </c>
      <c r="C2977" s="311"/>
      <c r="D2977" s="311"/>
      <c r="E2977" s="311" t="s">
        <v>173</v>
      </c>
      <c r="F2977" s="311">
        <v>994</v>
      </c>
    </row>
    <row r="2978" spans="1:6">
      <c r="A2978" s="311"/>
      <c r="B2978" s="311" t="s">
        <v>14388</v>
      </c>
      <c r="C2978" s="311"/>
      <c r="D2978" s="311"/>
      <c r="E2978" s="311" t="s">
        <v>173</v>
      </c>
      <c r="F2978" s="311">
        <v>1769</v>
      </c>
    </row>
    <row r="2979" spans="1:6">
      <c r="A2979" s="311"/>
      <c r="B2979" s="311" t="s">
        <v>14389</v>
      </c>
      <c r="C2979" s="311"/>
      <c r="D2979" s="311"/>
      <c r="E2979" s="311" t="s">
        <v>173</v>
      </c>
      <c r="F2979" s="311">
        <v>1209</v>
      </c>
    </row>
    <row r="2980" spans="1:6">
      <c r="A2980" s="311"/>
      <c r="B2980" s="311" t="s">
        <v>14390</v>
      </c>
      <c r="C2980" s="311"/>
      <c r="D2980" s="311"/>
      <c r="E2980" s="311" t="s">
        <v>173</v>
      </c>
      <c r="F2980" s="311">
        <v>263</v>
      </c>
    </row>
    <row r="2981" spans="1:6">
      <c r="A2981" s="311"/>
      <c r="B2981" s="311" t="s">
        <v>14391</v>
      </c>
      <c r="C2981" s="311"/>
      <c r="D2981" s="311"/>
      <c r="E2981" s="311" t="s">
        <v>173</v>
      </c>
      <c r="F2981" s="311">
        <v>1774</v>
      </c>
    </row>
    <row r="2982" spans="1:6">
      <c r="A2982" s="311"/>
      <c r="B2982" s="311" t="s">
        <v>14392</v>
      </c>
      <c r="C2982" s="311"/>
      <c r="D2982" s="311"/>
      <c r="E2982" s="311" t="s">
        <v>173</v>
      </c>
      <c r="F2982" s="311">
        <v>1424</v>
      </c>
    </row>
    <row r="2983" spans="1:6">
      <c r="A2983" s="311"/>
      <c r="B2983" s="311" t="s">
        <v>14393</v>
      </c>
      <c r="C2983" s="311"/>
      <c r="D2983" s="311"/>
      <c r="E2983" s="311" t="s">
        <v>173</v>
      </c>
      <c r="F2983" s="311">
        <v>473</v>
      </c>
    </row>
    <row r="2984" spans="1:6">
      <c r="A2984" s="311"/>
      <c r="B2984" s="311" t="s">
        <v>14394</v>
      </c>
      <c r="C2984" s="311"/>
      <c r="D2984" s="311"/>
      <c r="E2984" s="311" t="s">
        <v>173</v>
      </c>
      <c r="F2984" s="311">
        <v>2276</v>
      </c>
    </row>
    <row r="2985" spans="1:6">
      <c r="A2985" s="311"/>
      <c r="B2985" s="311" t="s">
        <v>14395</v>
      </c>
      <c r="C2985" s="311"/>
      <c r="D2985" s="311"/>
      <c r="E2985" s="311" t="s">
        <v>173</v>
      </c>
      <c r="F2985" s="311">
        <v>2792</v>
      </c>
    </row>
    <row r="2986" spans="1:6">
      <c r="A2986" s="311"/>
      <c r="B2986" s="311" t="s">
        <v>14396</v>
      </c>
      <c r="C2986" s="311"/>
      <c r="D2986" s="311"/>
      <c r="E2986" s="311" t="s">
        <v>173</v>
      </c>
      <c r="F2986" s="311">
        <v>2326</v>
      </c>
    </row>
    <row r="2987" spans="1:6">
      <c r="A2987" s="311"/>
      <c r="B2987" s="311" t="s">
        <v>14397</v>
      </c>
      <c r="C2987" s="311"/>
      <c r="D2987" s="311"/>
      <c r="E2987" s="311" t="s">
        <v>173</v>
      </c>
      <c r="F2987" s="311">
        <v>1199</v>
      </c>
    </row>
    <row r="2988" spans="1:6">
      <c r="A2988" s="311"/>
      <c r="B2988" s="311" t="s">
        <v>14398</v>
      </c>
      <c r="C2988" s="311"/>
      <c r="D2988" s="311"/>
      <c r="E2988" s="311" t="s">
        <v>173</v>
      </c>
      <c r="F2988" s="311">
        <v>2022</v>
      </c>
    </row>
    <row r="2989" spans="1:6">
      <c r="A2989" s="311"/>
      <c r="B2989" s="311" t="s">
        <v>14399</v>
      </c>
      <c r="C2989" s="311"/>
      <c r="D2989" s="311"/>
      <c r="E2989" s="311" t="s">
        <v>173</v>
      </c>
      <c r="F2989" s="311">
        <v>1386</v>
      </c>
    </row>
    <row r="2990" spans="1:6">
      <c r="A2990" s="311"/>
      <c r="B2990" s="311" t="s">
        <v>14400</v>
      </c>
      <c r="C2990" s="311"/>
      <c r="D2990" s="311"/>
      <c r="E2990" s="311" t="s">
        <v>173</v>
      </c>
      <c r="F2990" s="311">
        <v>1879</v>
      </c>
    </row>
    <row r="2991" spans="1:6">
      <c r="A2991" s="311"/>
      <c r="B2991" s="311" t="s">
        <v>14401</v>
      </c>
      <c r="C2991" s="311"/>
      <c r="D2991" s="311"/>
      <c r="E2991" s="311" t="s">
        <v>173</v>
      </c>
      <c r="F2991" s="311">
        <v>1584</v>
      </c>
    </row>
    <row r="2992" spans="1:6">
      <c r="A2992" s="311"/>
      <c r="B2992" s="311" t="s">
        <v>14402</v>
      </c>
      <c r="C2992" s="311"/>
      <c r="D2992" s="311"/>
      <c r="E2992" s="311" t="s">
        <v>173</v>
      </c>
      <c r="F2992" s="311">
        <v>2363</v>
      </c>
    </row>
    <row r="2993" spans="1:6">
      <c r="A2993" s="311"/>
      <c r="B2993" s="311" t="s">
        <v>14403</v>
      </c>
      <c r="C2993" s="311"/>
      <c r="D2993" s="311"/>
      <c r="E2993" s="311" t="s">
        <v>173</v>
      </c>
      <c r="F2993" s="311">
        <v>2829</v>
      </c>
    </row>
    <row r="2994" spans="1:6">
      <c r="A2994" s="311"/>
      <c r="B2994" s="311" t="s">
        <v>14404</v>
      </c>
      <c r="C2994" s="311"/>
      <c r="D2994" s="311"/>
      <c r="E2994" s="311" t="s">
        <v>173</v>
      </c>
      <c r="F2994" s="311">
        <v>2391</v>
      </c>
    </row>
    <row r="2995" spans="1:6">
      <c r="A2995" s="311"/>
      <c r="B2995" s="311" t="s">
        <v>14405</v>
      </c>
      <c r="C2995" s="311"/>
      <c r="D2995" s="311"/>
      <c r="E2995" s="311" t="s">
        <v>173</v>
      </c>
      <c r="F2995" s="311">
        <v>2088</v>
      </c>
    </row>
    <row r="2996" spans="1:6">
      <c r="A2996" s="311"/>
      <c r="B2996" s="311" t="s">
        <v>14406</v>
      </c>
      <c r="C2996" s="311"/>
      <c r="D2996" s="311"/>
      <c r="E2996" s="311" t="s">
        <v>173</v>
      </c>
      <c r="F2996" s="311">
        <v>1791</v>
      </c>
    </row>
    <row r="2997" spans="1:6">
      <c r="A2997" s="311"/>
      <c r="B2997" s="311" t="s">
        <v>14407</v>
      </c>
      <c r="C2997" s="311"/>
      <c r="D2997" s="311"/>
      <c r="E2997" s="311" t="s">
        <v>173</v>
      </c>
      <c r="F2997" s="311">
        <v>2088</v>
      </c>
    </row>
    <row r="2998" spans="1:6">
      <c r="A2998" s="311"/>
      <c r="B2998" s="311" t="s">
        <v>14408</v>
      </c>
      <c r="C2998" s="311"/>
      <c r="D2998" s="311"/>
      <c r="E2998" s="311" t="s">
        <v>173</v>
      </c>
      <c r="F2998" s="311">
        <v>1756</v>
      </c>
    </row>
    <row r="2999" spans="1:6">
      <c r="A2999" s="311"/>
      <c r="B2999" s="311" t="s">
        <v>14409</v>
      </c>
      <c r="C2999" s="311"/>
      <c r="D2999" s="311"/>
      <c r="E2999" s="311" t="s">
        <v>173</v>
      </c>
      <c r="F2999" s="311">
        <v>2724</v>
      </c>
    </row>
    <row r="3000" spans="1:6">
      <c r="A3000" s="311"/>
      <c r="B3000" s="311" t="s">
        <v>14410</v>
      </c>
      <c r="C3000" s="311"/>
      <c r="D3000" s="311"/>
      <c r="E3000" s="311" t="s">
        <v>173</v>
      </c>
      <c r="F3000" s="311">
        <v>3452</v>
      </c>
    </row>
    <row r="3001" spans="1:6">
      <c r="A3001" s="311"/>
      <c r="B3001" s="311" t="s">
        <v>14411</v>
      </c>
      <c r="C3001" s="311"/>
      <c r="D3001" s="311"/>
      <c r="E3001" s="311" t="s">
        <v>173</v>
      </c>
      <c r="F3001" s="311">
        <v>2868</v>
      </c>
    </row>
    <row r="3002" spans="1:6">
      <c r="A3002" s="311"/>
      <c r="B3002" s="311" t="s">
        <v>14412</v>
      </c>
      <c r="C3002" s="311"/>
      <c r="D3002" s="311"/>
      <c r="E3002" s="311" t="s">
        <v>173</v>
      </c>
      <c r="F3002" s="311">
        <v>2049</v>
      </c>
    </row>
    <row r="3003" spans="1:6">
      <c r="A3003" s="311"/>
      <c r="B3003" s="311" t="s">
        <v>14413</v>
      </c>
      <c r="C3003" s="311"/>
      <c r="D3003" s="311"/>
      <c r="E3003" s="311" t="s">
        <v>173</v>
      </c>
      <c r="F3003" s="311">
        <v>2759</v>
      </c>
    </row>
    <row r="3004" spans="1:6">
      <c r="A3004" s="311"/>
      <c r="B3004" s="311" t="s">
        <v>14414</v>
      </c>
      <c r="C3004" s="311"/>
      <c r="D3004" s="311"/>
      <c r="E3004" s="311" t="s">
        <v>173</v>
      </c>
      <c r="F3004" s="311">
        <v>2434</v>
      </c>
    </row>
    <row r="3005" spans="1:6">
      <c r="A3005" s="311"/>
      <c r="B3005" s="311" t="s">
        <v>14415</v>
      </c>
      <c r="C3005" s="311"/>
      <c r="D3005" s="311"/>
      <c r="E3005" s="311" t="s">
        <v>173</v>
      </c>
      <c r="F3005" s="311">
        <v>4141</v>
      </c>
    </row>
    <row r="3006" spans="1:6">
      <c r="A3006" s="311"/>
      <c r="B3006" s="311" t="s">
        <v>14416</v>
      </c>
      <c r="C3006" s="311"/>
      <c r="D3006" s="311"/>
      <c r="E3006" s="311" t="s">
        <v>173</v>
      </c>
      <c r="F3006" s="311">
        <v>3563</v>
      </c>
    </row>
    <row r="3007" spans="1:6">
      <c r="A3007" s="311"/>
      <c r="B3007" s="311" t="s">
        <v>14417</v>
      </c>
      <c r="C3007" s="311"/>
      <c r="D3007" s="311"/>
      <c r="E3007" s="311" t="s">
        <v>173</v>
      </c>
      <c r="F3007" s="311">
        <v>5999</v>
      </c>
    </row>
    <row r="3008" spans="1:6">
      <c r="A3008" s="311"/>
      <c r="B3008" s="311" t="s">
        <v>14418</v>
      </c>
      <c r="C3008" s="311"/>
      <c r="D3008" s="311"/>
      <c r="E3008" s="311" t="s">
        <v>173</v>
      </c>
      <c r="F3008" s="311">
        <v>5152</v>
      </c>
    </row>
    <row r="3009" spans="1:6">
      <c r="A3009" s="311"/>
      <c r="B3009" s="311" t="s">
        <v>14419</v>
      </c>
      <c r="C3009" s="311"/>
      <c r="D3009" s="311"/>
      <c r="E3009" s="311" t="s">
        <v>173</v>
      </c>
      <c r="F3009" s="311">
        <v>6869</v>
      </c>
    </row>
    <row r="3010" spans="1:6">
      <c r="A3010" s="311"/>
      <c r="B3010" s="311" t="s">
        <v>14420</v>
      </c>
      <c r="C3010" s="311"/>
      <c r="D3010" s="311"/>
      <c r="E3010" s="311" t="s">
        <v>173</v>
      </c>
      <c r="F3010" s="311">
        <v>619</v>
      </c>
    </row>
    <row r="3011" spans="1:6">
      <c r="A3011" s="311"/>
      <c r="B3011" s="311" t="s">
        <v>14421</v>
      </c>
      <c r="C3011" s="311"/>
      <c r="D3011" s="311"/>
      <c r="E3011" s="311" t="s">
        <v>173</v>
      </c>
      <c r="F3011" s="311">
        <v>686</v>
      </c>
    </row>
    <row r="3012" spans="1:6">
      <c r="A3012" s="311"/>
      <c r="B3012" s="311" t="s">
        <v>14422</v>
      </c>
      <c r="C3012" s="311"/>
      <c r="D3012" s="311"/>
      <c r="E3012" s="311" t="s">
        <v>173</v>
      </c>
      <c r="F3012" s="311">
        <v>516</v>
      </c>
    </row>
    <row r="3013" spans="1:6">
      <c r="A3013" s="311"/>
      <c r="B3013" s="311" t="s">
        <v>14423</v>
      </c>
      <c r="C3013" s="311"/>
      <c r="D3013" s="311"/>
      <c r="E3013" s="311" t="s">
        <v>173</v>
      </c>
      <c r="F3013" s="311">
        <v>181</v>
      </c>
    </row>
    <row r="3014" spans="1:6">
      <c r="A3014" s="311"/>
      <c r="B3014" s="311" t="s">
        <v>14424</v>
      </c>
      <c r="C3014" s="311"/>
      <c r="D3014" s="311"/>
      <c r="E3014" s="311" t="s">
        <v>173</v>
      </c>
      <c r="F3014" s="311">
        <v>224</v>
      </c>
    </row>
    <row r="3015" spans="1:6">
      <c r="A3015" s="311"/>
      <c r="B3015" s="311" t="s">
        <v>14425</v>
      </c>
      <c r="C3015" s="311"/>
      <c r="D3015" s="311"/>
      <c r="E3015" s="311" t="s">
        <v>173</v>
      </c>
      <c r="F3015" s="311">
        <v>587</v>
      </c>
    </row>
    <row r="3016" spans="1:6">
      <c r="A3016" s="311"/>
      <c r="B3016" s="311" t="s">
        <v>14426</v>
      </c>
      <c r="C3016" s="311"/>
      <c r="D3016" s="311"/>
      <c r="E3016" s="311" t="s">
        <v>173</v>
      </c>
      <c r="F3016" s="311">
        <v>409</v>
      </c>
    </row>
    <row r="3017" spans="1:6">
      <c r="A3017" s="311"/>
      <c r="B3017" s="311" t="s">
        <v>14427</v>
      </c>
      <c r="C3017" s="311"/>
      <c r="D3017" s="311"/>
      <c r="E3017" s="311" t="s">
        <v>173</v>
      </c>
      <c r="F3017" s="311">
        <v>409</v>
      </c>
    </row>
    <row r="3018" spans="1:6">
      <c r="A3018" s="311"/>
      <c r="B3018" s="311" t="s">
        <v>14428</v>
      </c>
      <c r="C3018" s="311"/>
      <c r="D3018" s="311"/>
      <c r="E3018" s="311" t="s">
        <v>173</v>
      </c>
      <c r="F3018" s="311">
        <v>439</v>
      </c>
    </row>
    <row r="3019" spans="1:6">
      <c r="A3019" s="311"/>
      <c r="B3019" s="311" t="s">
        <v>14429</v>
      </c>
      <c r="C3019" s="311"/>
      <c r="D3019" s="311"/>
      <c r="E3019" s="311" t="s">
        <v>173</v>
      </c>
      <c r="F3019" s="311">
        <v>461</v>
      </c>
    </row>
    <row r="3020" spans="1:6">
      <c r="A3020" s="311"/>
      <c r="B3020" s="311" t="s">
        <v>14430</v>
      </c>
      <c r="C3020" s="311"/>
      <c r="D3020" s="311"/>
      <c r="E3020" s="311" t="s">
        <v>11408</v>
      </c>
      <c r="F3020" s="311">
        <v>5407</v>
      </c>
    </row>
    <row r="3021" spans="1:6">
      <c r="A3021" s="311"/>
      <c r="B3021" s="311" t="s">
        <v>14431</v>
      </c>
      <c r="C3021" s="311"/>
      <c r="D3021" s="311"/>
      <c r="E3021" s="311" t="s">
        <v>173</v>
      </c>
      <c r="F3021" s="311">
        <v>393</v>
      </c>
    </row>
    <row r="3022" spans="1:6">
      <c r="A3022" s="311"/>
      <c r="B3022" s="311" t="s">
        <v>14432</v>
      </c>
      <c r="C3022" s="311"/>
      <c r="D3022" s="311"/>
      <c r="E3022" s="311" t="s">
        <v>173</v>
      </c>
      <c r="F3022" s="311">
        <v>399</v>
      </c>
    </row>
    <row r="3023" spans="1:6">
      <c r="A3023" s="311"/>
      <c r="B3023" s="311" t="s">
        <v>14433</v>
      </c>
      <c r="C3023" s="311"/>
      <c r="D3023" s="311"/>
      <c r="E3023" s="311" t="s">
        <v>173</v>
      </c>
      <c r="F3023" s="311">
        <v>397</v>
      </c>
    </row>
    <row r="3024" spans="1:6">
      <c r="A3024" s="311"/>
      <c r="B3024" s="311" t="s">
        <v>14434</v>
      </c>
      <c r="C3024" s="311"/>
      <c r="D3024" s="311"/>
      <c r="E3024" s="311" t="s">
        <v>173</v>
      </c>
      <c r="F3024" s="311">
        <v>479</v>
      </c>
    </row>
    <row r="3025" spans="1:6">
      <c r="A3025" s="311"/>
      <c r="B3025" s="311" t="s">
        <v>14435</v>
      </c>
      <c r="C3025" s="311"/>
      <c r="D3025" s="311"/>
      <c r="E3025" s="311" t="s">
        <v>173</v>
      </c>
      <c r="F3025" s="311">
        <v>479</v>
      </c>
    </row>
    <row r="3026" spans="1:6">
      <c r="A3026" s="311"/>
      <c r="B3026" s="311" t="s">
        <v>14436</v>
      </c>
      <c r="C3026" s="311"/>
      <c r="D3026" s="311"/>
      <c r="E3026" s="311" t="s">
        <v>173</v>
      </c>
      <c r="F3026" s="311">
        <v>524</v>
      </c>
    </row>
    <row r="3027" spans="1:6">
      <c r="A3027" s="311"/>
      <c r="B3027" s="311" t="s">
        <v>14437</v>
      </c>
      <c r="C3027" s="311"/>
      <c r="D3027" s="311"/>
      <c r="E3027" s="311" t="s">
        <v>173</v>
      </c>
      <c r="F3027" s="311">
        <v>531</v>
      </c>
    </row>
    <row r="3028" spans="1:6">
      <c r="A3028" s="311"/>
      <c r="B3028" s="311" t="s">
        <v>14438</v>
      </c>
      <c r="C3028" s="311"/>
      <c r="D3028" s="311"/>
      <c r="E3028" s="311" t="s">
        <v>173</v>
      </c>
      <c r="F3028" s="311">
        <v>569</v>
      </c>
    </row>
    <row r="3029" spans="1:6">
      <c r="A3029" s="311"/>
      <c r="B3029" s="311" t="s">
        <v>14439</v>
      </c>
      <c r="C3029" s="311"/>
      <c r="D3029" s="311"/>
      <c r="E3029" s="311" t="s">
        <v>173</v>
      </c>
      <c r="F3029" s="311">
        <v>587</v>
      </c>
    </row>
    <row r="3030" spans="1:6">
      <c r="A3030" s="311"/>
      <c r="B3030" s="311" t="s">
        <v>14440</v>
      </c>
      <c r="C3030" s="311"/>
      <c r="D3030" s="311"/>
      <c r="E3030" s="311" t="s">
        <v>173</v>
      </c>
      <c r="F3030" s="311">
        <v>627</v>
      </c>
    </row>
    <row r="3031" spans="1:6">
      <c r="A3031" s="311"/>
      <c r="B3031" s="311" t="s">
        <v>14441</v>
      </c>
      <c r="C3031" s="311"/>
      <c r="D3031" s="311"/>
      <c r="E3031" s="311" t="s">
        <v>173</v>
      </c>
      <c r="F3031" s="311">
        <v>651</v>
      </c>
    </row>
    <row r="3032" spans="1:6">
      <c r="A3032" s="311"/>
      <c r="B3032" s="311" t="s">
        <v>14442</v>
      </c>
      <c r="C3032" s="311"/>
      <c r="D3032" s="311"/>
      <c r="E3032" s="311" t="s">
        <v>173</v>
      </c>
      <c r="F3032" s="311">
        <v>661</v>
      </c>
    </row>
    <row r="3033" spans="1:6">
      <c r="A3033" s="311"/>
      <c r="B3033" s="311" t="s">
        <v>14443</v>
      </c>
      <c r="C3033" s="311"/>
      <c r="D3033" s="311"/>
      <c r="E3033" s="311" t="s">
        <v>11408</v>
      </c>
      <c r="F3033" s="311">
        <v>311</v>
      </c>
    </row>
    <row r="3034" spans="1:6">
      <c r="A3034" s="311"/>
      <c r="B3034" s="311" t="s">
        <v>14444</v>
      </c>
      <c r="C3034" s="311"/>
      <c r="D3034" s="311"/>
      <c r="E3034" s="311" t="s">
        <v>11408</v>
      </c>
      <c r="F3034" s="311">
        <v>177</v>
      </c>
    </row>
    <row r="3035" spans="1:6">
      <c r="A3035" s="311"/>
      <c r="B3035" s="311" t="s">
        <v>14445</v>
      </c>
      <c r="C3035" s="311"/>
      <c r="D3035" s="311"/>
      <c r="E3035" s="311" t="s">
        <v>11408</v>
      </c>
      <c r="F3035" s="311">
        <v>381</v>
      </c>
    </row>
    <row r="3036" spans="1:6">
      <c r="A3036" s="311"/>
      <c r="B3036" s="311" t="s">
        <v>14446</v>
      </c>
      <c r="C3036" s="311"/>
      <c r="D3036" s="311"/>
      <c r="E3036" s="311" t="s">
        <v>11408</v>
      </c>
      <c r="F3036" s="311">
        <v>1172</v>
      </c>
    </row>
    <row r="3037" spans="1:6">
      <c r="A3037" s="311"/>
      <c r="B3037" s="311" t="s">
        <v>14447</v>
      </c>
      <c r="C3037" s="311"/>
      <c r="D3037" s="311"/>
      <c r="E3037" s="311" t="s">
        <v>173</v>
      </c>
      <c r="F3037" s="311">
        <v>494</v>
      </c>
    </row>
    <row r="3038" spans="1:6">
      <c r="A3038" s="311"/>
      <c r="B3038" s="311" t="s">
        <v>14448</v>
      </c>
      <c r="C3038" s="311"/>
      <c r="D3038" s="311"/>
      <c r="E3038" s="311" t="s">
        <v>173</v>
      </c>
      <c r="F3038" s="311">
        <v>524</v>
      </c>
    </row>
    <row r="3039" spans="1:6">
      <c r="A3039" s="311"/>
      <c r="B3039" s="311" t="s">
        <v>14449</v>
      </c>
      <c r="C3039" s="311"/>
      <c r="D3039" s="311"/>
      <c r="E3039" s="311" t="s">
        <v>173</v>
      </c>
      <c r="F3039" s="311">
        <v>784</v>
      </c>
    </row>
    <row r="3040" spans="1:6">
      <c r="A3040" s="311"/>
      <c r="B3040" s="311" t="s">
        <v>14450</v>
      </c>
      <c r="C3040" s="311"/>
      <c r="D3040" s="311"/>
      <c r="E3040" s="311" t="s">
        <v>173</v>
      </c>
      <c r="F3040" s="311">
        <v>136</v>
      </c>
    </row>
    <row r="3041" spans="1:6">
      <c r="A3041" s="311"/>
      <c r="B3041" s="311" t="s">
        <v>14451</v>
      </c>
      <c r="C3041" s="311"/>
      <c r="D3041" s="311"/>
      <c r="E3041" s="311" t="s">
        <v>173</v>
      </c>
      <c r="F3041" s="311">
        <v>369</v>
      </c>
    </row>
    <row r="3042" spans="1:6">
      <c r="A3042" s="311"/>
      <c r="B3042" s="311" t="s">
        <v>14452</v>
      </c>
      <c r="C3042" s="311"/>
      <c r="D3042" s="311"/>
      <c r="E3042" s="311" t="s">
        <v>173</v>
      </c>
      <c r="F3042" s="311">
        <v>439</v>
      </c>
    </row>
    <row r="3043" spans="1:6">
      <c r="A3043" s="311"/>
      <c r="B3043" s="311" t="s">
        <v>14453</v>
      </c>
      <c r="C3043" s="311"/>
      <c r="D3043" s="311"/>
      <c r="E3043" s="311" t="s">
        <v>173</v>
      </c>
      <c r="F3043" s="311">
        <v>88</v>
      </c>
    </row>
    <row r="3044" spans="1:6">
      <c r="A3044" s="311"/>
      <c r="B3044" s="311" t="s">
        <v>14454</v>
      </c>
      <c r="C3044" s="311"/>
      <c r="D3044" s="311"/>
      <c r="E3044" s="311" t="s">
        <v>173</v>
      </c>
      <c r="F3044" s="311">
        <v>29</v>
      </c>
    </row>
    <row r="3045" spans="1:6">
      <c r="A3045" s="311"/>
      <c r="B3045" s="311" t="s">
        <v>14455</v>
      </c>
      <c r="C3045" s="311"/>
      <c r="D3045" s="311"/>
      <c r="E3045" s="311" t="s">
        <v>173</v>
      </c>
      <c r="F3045" s="311">
        <v>149</v>
      </c>
    </row>
    <row r="3046" spans="1:6">
      <c r="A3046" s="311"/>
      <c r="B3046" s="311" t="s">
        <v>14456</v>
      </c>
      <c r="C3046" s="311"/>
      <c r="D3046" s="311"/>
      <c r="E3046" s="311" t="s">
        <v>173</v>
      </c>
      <c r="F3046" s="311">
        <v>282</v>
      </c>
    </row>
    <row r="3047" spans="1:6">
      <c r="A3047" s="311"/>
      <c r="B3047" s="311" t="s">
        <v>14457</v>
      </c>
      <c r="C3047" s="311"/>
      <c r="D3047" s="311"/>
      <c r="E3047" s="311" t="s">
        <v>173</v>
      </c>
      <c r="F3047" s="311">
        <v>649</v>
      </c>
    </row>
    <row r="3048" spans="1:6">
      <c r="A3048" s="311"/>
      <c r="B3048" s="311" t="s">
        <v>14458</v>
      </c>
      <c r="C3048" s="311"/>
      <c r="D3048" s="311"/>
      <c r="E3048" s="311" t="s">
        <v>173</v>
      </c>
      <c r="F3048" s="311">
        <v>752</v>
      </c>
    </row>
    <row r="3049" spans="1:6">
      <c r="A3049" s="311"/>
      <c r="B3049" s="311" t="s">
        <v>14459</v>
      </c>
      <c r="C3049" s="311"/>
      <c r="D3049" s="311"/>
      <c r="E3049" s="311" t="s">
        <v>173</v>
      </c>
      <c r="F3049" s="311">
        <v>329</v>
      </c>
    </row>
    <row r="3050" spans="1:6">
      <c r="A3050" s="311"/>
      <c r="B3050" s="311" t="s">
        <v>14460</v>
      </c>
      <c r="C3050" s="311"/>
      <c r="D3050" s="311"/>
      <c r="E3050" s="311" t="s">
        <v>173</v>
      </c>
      <c r="F3050" s="311">
        <v>136</v>
      </c>
    </row>
    <row r="3051" spans="1:6">
      <c r="A3051" s="311"/>
      <c r="B3051" s="311" t="s">
        <v>14461</v>
      </c>
      <c r="C3051" s="311"/>
      <c r="D3051" s="311"/>
      <c r="E3051" s="311" t="s">
        <v>173</v>
      </c>
      <c r="F3051" s="311">
        <v>236</v>
      </c>
    </row>
    <row r="3052" spans="1:6">
      <c r="A3052" s="311"/>
      <c r="B3052" s="311" t="s">
        <v>14462</v>
      </c>
      <c r="C3052" s="311"/>
      <c r="D3052" s="311"/>
      <c r="E3052" s="311" t="s">
        <v>173</v>
      </c>
      <c r="F3052" s="311">
        <v>442</v>
      </c>
    </row>
    <row r="3053" spans="1:6">
      <c r="A3053" s="311"/>
      <c r="B3053" s="311" t="s">
        <v>14463</v>
      </c>
      <c r="C3053" s="311"/>
      <c r="D3053" s="311"/>
      <c r="E3053" s="311" t="s">
        <v>173</v>
      </c>
      <c r="F3053" s="311">
        <v>329</v>
      </c>
    </row>
    <row r="3054" spans="1:6">
      <c r="A3054" s="311"/>
      <c r="B3054" s="311" t="s">
        <v>14464</v>
      </c>
      <c r="C3054" s="311"/>
      <c r="D3054" s="311"/>
      <c r="E3054" s="311" t="s">
        <v>173</v>
      </c>
      <c r="F3054" s="311">
        <v>594</v>
      </c>
    </row>
    <row r="3055" spans="1:6">
      <c r="A3055" s="311"/>
      <c r="B3055" s="311" t="s">
        <v>14465</v>
      </c>
      <c r="C3055" s="311"/>
      <c r="D3055" s="311"/>
      <c r="E3055" s="311" t="s">
        <v>173</v>
      </c>
      <c r="F3055" s="311">
        <v>389</v>
      </c>
    </row>
    <row r="3056" spans="1:6">
      <c r="A3056" s="311"/>
      <c r="B3056" s="311" t="s">
        <v>14466</v>
      </c>
      <c r="C3056" s="311"/>
      <c r="D3056" s="311"/>
      <c r="E3056" s="311" t="s">
        <v>173</v>
      </c>
      <c r="F3056" s="311">
        <v>583</v>
      </c>
    </row>
    <row r="3057" spans="1:6">
      <c r="A3057" s="311"/>
      <c r="B3057" s="311" t="s">
        <v>14467</v>
      </c>
      <c r="C3057" s="311"/>
      <c r="D3057" s="311"/>
      <c r="E3057" s="311" t="s">
        <v>173</v>
      </c>
      <c r="F3057" s="311">
        <v>534</v>
      </c>
    </row>
    <row r="3058" spans="1:6">
      <c r="A3058" s="311"/>
      <c r="B3058" s="311" t="s">
        <v>14468</v>
      </c>
      <c r="C3058" s="311"/>
      <c r="D3058" s="311"/>
      <c r="E3058" s="311" t="s">
        <v>173</v>
      </c>
      <c r="F3058" s="311">
        <v>329</v>
      </c>
    </row>
    <row r="3059" spans="1:6">
      <c r="A3059" s="311"/>
      <c r="B3059" s="311" t="s">
        <v>14469</v>
      </c>
      <c r="C3059" s="311"/>
      <c r="D3059" s="311"/>
      <c r="E3059" s="311" t="s">
        <v>173</v>
      </c>
      <c r="F3059" s="311">
        <v>236</v>
      </c>
    </row>
    <row r="3060" spans="1:6">
      <c r="A3060" s="311"/>
      <c r="B3060" s="311" t="s">
        <v>14470</v>
      </c>
      <c r="C3060" s="311"/>
      <c r="D3060" s="311"/>
      <c r="E3060" s="311" t="s">
        <v>173</v>
      </c>
      <c r="F3060" s="311">
        <v>136</v>
      </c>
    </row>
    <row r="3061" spans="1:6">
      <c r="A3061" s="311"/>
      <c r="B3061" s="311" t="s">
        <v>14471</v>
      </c>
      <c r="C3061" s="311"/>
      <c r="D3061" s="311"/>
      <c r="E3061" s="311" t="s">
        <v>173</v>
      </c>
      <c r="F3061" s="311">
        <v>443</v>
      </c>
    </row>
    <row r="3062" spans="1:6">
      <c r="A3062" s="311"/>
      <c r="B3062" s="311" t="s">
        <v>14472</v>
      </c>
      <c r="C3062" s="311"/>
      <c r="D3062" s="311"/>
      <c r="E3062" s="311" t="s">
        <v>173</v>
      </c>
      <c r="F3062" s="311">
        <v>336</v>
      </c>
    </row>
    <row r="3063" spans="1:6">
      <c r="A3063" s="311"/>
      <c r="B3063" s="311" t="s">
        <v>14473</v>
      </c>
      <c r="C3063" s="311"/>
      <c r="D3063" s="311"/>
      <c r="E3063" s="311" t="s">
        <v>173</v>
      </c>
      <c r="F3063" s="311">
        <v>594</v>
      </c>
    </row>
    <row r="3064" spans="1:6">
      <c r="A3064" s="311"/>
      <c r="B3064" s="311" t="s">
        <v>14474</v>
      </c>
      <c r="C3064" s="311"/>
      <c r="D3064" s="311"/>
      <c r="E3064" s="311" t="s">
        <v>173</v>
      </c>
      <c r="F3064" s="311">
        <v>389</v>
      </c>
    </row>
    <row r="3065" spans="1:6">
      <c r="A3065" s="311"/>
      <c r="B3065" s="311" t="s">
        <v>14475</v>
      </c>
      <c r="C3065" s="311"/>
      <c r="D3065" s="311"/>
      <c r="E3065" s="311" t="s">
        <v>173</v>
      </c>
      <c r="F3065" s="311">
        <v>607</v>
      </c>
    </row>
    <row r="3066" spans="1:6">
      <c r="A3066" s="311"/>
      <c r="B3066" s="311" t="s">
        <v>14476</v>
      </c>
      <c r="C3066" s="311"/>
      <c r="D3066" s="311"/>
      <c r="E3066" s="311" t="s">
        <v>173</v>
      </c>
      <c r="F3066" s="311">
        <v>189</v>
      </c>
    </row>
    <row r="3067" spans="1:6">
      <c r="A3067" s="311"/>
      <c r="B3067" s="311" t="s">
        <v>14477</v>
      </c>
      <c r="C3067" s="311"/>
      <c r="D3067" s="311"/>
      <c r="E3067" s="311" t="s">
        <v>173</v>
      </c>
      <c r="F3067" s="311">
        <v>399</v>
      </c>
    </row>
    <row r="3068" spans="1:6">
      <c r="A3068" s="311"/>
      <c r="B3068" s="311" t="s">
        <v>14478</v>
      </c>
      <c r="C3068" s="311"/>
      <c r="D3068" s="311"/>
      <c r="E3068" s="311" t="s">
        <v>173</v>
      </c>
      <c r="F3068" s="311">
        <v>782</v>
      </c>
    </row>
    <row r="3069" spans="1:6">
      <c r="A3069" s="311"/>
      <c r="B3069" s="311" t="s">
        <v>14479</v>
      </c>
      <c r="C3069" s="311"/>
      <c r="D3069" s="311"/>
      <c r="E3069" s="311" t="s">
        <v>173</v>
      </c>
      <c r="F3069" s="311">
        <v>162</v>
      </c>
    </row>
    <row r="3070" spans="1:6">
      <c r="A3070" s="311"/>
      <c r="B3070" s="311" t="s">
        <v>14480</v>
      </c>
      <c r="C3070" s="311"/>
      <c r="D3070" s="311"/>
      <c r="E3070" s="311" t="s">
        <v>173</v>
      </c>
      <c r="F3070" s="311">
        <v>457</v>
      </c>
    </row>
    <row r="3071" spans="1:6">
      <c r="A3071" s="311"/>
      <c r="B3071" s="311" t="s">
        <v>14481</v>
      </c>
      <c r="C3071" s="311"/>
      <c r="D3071" s="311"/>
      <c r="E3071" s="311" t="s">
        <v>11408</v>
      </c>
      <c r="F3071" s="311">
        <v>86</v>
      </c>
    </row>
    <row r="3072" spans="1:6">
      <c r="A3072" s="311"/>
      <c r="B3072" s="311" t="s">
        <v>14482</v>
      </c>
      <c r="C3072" s="311"/>
      <c r="D3072" s="311"/>
      <c r="E3072" s="311" t="s">
        <v>173</v>
      </c>
      <c r="F3072" s="311">
        <v>31.5</v>
      </c>
    </row>
    <row r="3073" spans="1:6">
      <c r="A3073" s="311"/>
      <c r="B3073" s="311" t="s">
        <v>14483</v>
      </c>
      <c r="C3073" s="311"/>
      <c r="D3073" s="311"/>
      <c r="E3073" s="311" t="s">
        <v>173</v>
      </c>
      <c r="F3073" s="311">
        <v>89</v>
      </c>
    </row>
    <row r="3074" spans="1:6">
      <c r="A3074" s="311"/>
      <c r="B3074" s="311" t="s">
        <v>14484</v>
      </c>
      <c r="C3074" s="311"/>
      <c r="D3074" s="311"/>
      <c r="E3074" s="311" t="s">
        <v>173</v>
      </c>
      <c r="F3074" s="311">
        <v>154</v>
      </c>
    </row>
    <row r="3075" spans="1:6">
      <c r="A3075" s="311"/>
      <c r="B3075" s="311" t="s">
        <v>14485</v>
      </c>
      <c r="C3075" s="311"/>
      <c r="D3075" s="311"/>
      <c r="E3075" s="311" t="s">
        <v>173</v>
      </c>
      <c r="F3075" s="311">
        <v>222</v>
      </c>
    </row>
    <row r="3076" spans="1:6">
      <c r="A3076" s="311"/>
      <c r="B3076" s="311" t="s">
        <v>14486</v>
      </c>
      <c r="C3076" s="311"/>
      <c r="D3076" s="311"/>
      <c r="E3076" s="311" t="s">
        <v>173</v>
      </c>
      <c r="F3076" s="311">
        <v>319</v>
      </c>
    </row>
    <row r="3077" spans="1:6">
      <c r="A3077" s="311"/>
      <c r="B3077" s="311" t="s">
        <v>14487</v>
      </c>
      <c r="C3077" s="311"/>
      <c r="D3077" s="311"/>
      <c r="E3077" s="311" t="s">
        <v>173</v>
      </c>
      <c r="F3077" s="311">
        <v>53</v>
      </c>
    </row>
    <row r="3078" spans="1:6">
      <c r="A3078" s="311"/>
      <c r="B3078" s="311" t="s">
        <v>14488</v>
      </c>
      <c r="C3078" s="311"/>
      <c r="D3078" s="311"/>
      <c r="E3078" s="311" t="s">
        <v>173</v>
      </c>
      <c r="F3078" s="311">
        <v>27.9</v>
      </c>
    </row>
    <row r="3079" spans="1:6">
      <c r="A3079" s="311"/>
      <c r="B3079" s="311" t="s">
        <v>14489</v>
      </c>
      <c r="C3079" s="311"/>
      <c r="D3079" s="311"/>
      <c r="E3079" s="311" t="s">
        <v>173</v>
      </c>
      <c r="F3079" s="311">
        <v>33.1</v>
      </c>
    </row>
    <row r="3080" spans="1:6">
      <c r="A3080" s="311"/>
      <c r="B3080" s="311" t="s">
        <v>14490</v>
      </c>
      <c r="C3080" s="311"/>
      <c r="D3080" s="311"/>
      <c r="E3080" s="311" t="s">
        <v>173</v>
      </c>
      <c r="F3080" s="311">
        <v>103</v>
      </c>
    </row>
    <row r="3081" spans="1:6">
      <c r="A3081" s="311"/>
      <c r="B3081" s="311" t="s">
        <v>14491</v>
      </c>
      <c r="C3081" s="311"/>
      <c r="D3081" s="311"/>
      <c r="E3081" s="311" t="s">
        <v>173</v>
      </c>
      <c r="F3081" s="311">
        <v>96.9</v>
      </c>
    </row>
    <row r="3082" spans="1:6">
      <c r="A3082" s="311"/>
      <c r="B3082" s="311" t="s">
        <v>14492</v>
      </c>
      <c r="C3082" s="311"/>
      <c r="D3082" s="311"/>
      <c r="E3082" s="311" t="s">
        <v>173</v>
      </c>
      <c r="F3082" s="311">
        <v>188</v>
      </c>
    </row>
    <row r="3083" spans="1:6">
      <c r="A3083" s="311"/>
      <c r="B3083" s="311" t="s">
        <v>14493</v>
      </c>
      <c r="C3083" s="311"/>
      <c r="D3083" s="311"/>
      <c r="E3083" s="311" t="s">
        <v>173</v>
      </c>
      <c r="F3083" s="311">
        <v>117</v>
      </c>
    </row>
    <row r="3084" spans="1:6">
      <c r="A3084" s="311"/>
      <c r="B3084" s="311" t="s">
        <v>14494</v>
      </c>
      <c r="C3084" s="311"/>
      <c r="D3084" s="311"/>
      <c r="E3084" s="311" t="s">
        <v>173</v>
      </c>
      <c r="F3084" s="311">
        <v>31.7</v>
      </c>
    </row>
    <row r="3085" spans="1:6">
      <c r="A3085" s="311"/>
      <c r="B3085" s="311" t="s">
        <v>14495</v>
      </c>
      <c r="C3085" s="311"/>
      <c r="D3085" s="311"/>
      <c r="E3085" s="311" t="s">
        <v>173</v>
      </c>
      <c r="F3085" s="311">
        <v>38.799999999999997</v>
      </c>
    </row>
    <row r="3086" spans="1:6">
      <c r="A3086" s="311"/>
      <c r="B3086" s="311" t="s">
        <v>14496</v>
      </c>
      <c r="C3086" s="311"/>
      <c r="D3086" s="311"/>
      <c r="E3086" s="311" t="s">
        <v>173</v>
      </c>
      <c r="F3086" s="311">
        <v>44.9</v>
      </c>
    </row>
    <row r="3087" spans="1:6">
      <c r="A3087" s="311"/>
      <c r="B3087" s="311" t="s">
        <v>14497</v>
      </c>
      <c r="C3087" s="311"/>
      <c r="D3087" s="311"/>
      <c r="E3087" s="311" t="s">
        <v>173</v>
      </c>
      <c r="F3087" s="311">
        <v>139</v>
      </c>
    </row>
    <row r="3088" spans="1:6">
      <c r="A3088" s="311"/>
      <c r="B3088" s="311" t="s">
        <v>14498</v>
      </c>
      <c r="C3088" s="311"/>
      <c r="D3088" s="311"/>
      <c r="E3088" s="311" t="s">
        <v>173</v>
      </c>
      <c r="F3088" s="311">
        <v>86</v>
      </c>
    </row>
    <row r="3089" spans="1:6">
      <c r="A3089" s="311"/>
      <c r="B3089" s="311" t="s">
        <v>14499</v>
      </c>
      <c r="C3089" s="311"/>
      <c r="D3089" s="311"/>
      <c r="E3089" s="311" t="s">
        <v>173</v>
      </c>
      <c r="F3089" s="311">
        <v>93</v>
      </c>
    </row>
    <row r="3090" spans="1:6">
      <c r="A3090" s="311"/>
      <c r="B3090" s="311" t="s">
        <v>14500</v>
      </c>
      <c r="C3090" s="311"/>
      <c r="D3090" s="311"/>
      <c r="E3090" s="311" t="s">
        <v>173</v>
      </c>
      <c r="F3090" s="311">
        <v>152</v>
      </c>
    </row>
    <row r="3091" spans="1:6">
      <c r="A3091" s="311"/>
      <c r="B3091" s="311" t="s">
        <v>14501</v>
      </c>
      <c r="C3091" s="311"/>
      <c r="D3091" s="311"/>
      <c r="E3091" s="311" t="s">
        <v>173</v>
      </c>
      <c r="F3091" s="311">
        <v>106</v>
      </c>
    </row>
    <row r="3092" spans="1:6">
      <c r="A3092" s="311"/>
      <c r="B3092" s="311" t="s">
        <v>14502</v>
      </c>
      <c r="C3092" s="311"/>
      <c r="D3092" s="311"/>
      <c r="E3092" s="311" t="s">
        <v>173</v>
      </c>
      <c r="F3092" s="311">
        <v>129</v>
      </c>
    </row>
    <row r="3093" spans="1:6">
      <c r="A3093" s="311"/>
      <c r="B3093" s="311" t="s">
        <v>14503</v>
      </c>
      <c r="C3093" s="311"/>
      <c r="D3093" s="311"/>
      <c r="E3093" s="311" t="s">
        <v>173</v>
      </c>
      <c r="F3093" s="311">
        <v>76</v>
      </c>
    </row>
    <row r="3094" spans="1:6">
      <c r="A3094" s="311"/>
      <c r="B3094" s="311" t="s">
        <v>14504</v>
      </c>
      <c r="C3094" s="311"/>
      <c r="D3094" s="311"/>
      <c r="E3094" s="311" t="s">
        <v>173</v>
      </c>
      <c r="F3094" s="311">
        <v>597</v>
      </c>
    </row>
    <row r="3095" spans="1:6">
      <c r="A3095" s="311"/>
      <c r="B3095" s="311" t="s">
        <v>14505</v>
      </c>
      <c r="C3095" s="311"/>
      <c r="D3095" s="311"/>
      <c r="E3095" s="311" t="s">
        <v>173</v>
      </c>
      <c r="F3095" s="311">
        <v>729</v>
      </c>
    </row>
    <row r="3096" spans="1:6">
      <c r="A3096" s="311"/>
      <c r="B3096" s="311" t="s">
        <v>14506</v>
      </c>
      <c r="C3096" s="311"/>
      <c r="D3096" s="311"/>
      <c r="E3096" s="311" t="s">
        <v>173</v>
      </c>
      <c r="F3096" s="311">
        <v>157</v>
      </c>
    </row>
    <row r="3097" spans="1:6">
      <c r="A3097" s="311"/>
      <c r="B3097" s="311" t="s">
        <v>14507</v>
      </c>
      <c r="C3097" s="311"/>
      <c r="D3097" s="311"/>
      <c r="E3097" s="311" t="s">
        <v>173</v>
      </c>
      <c r="F3097" s="311">
        <v>164</v>
      </c>
    </row>
    <row r="3098" spans="1:6">
      <c r="A3098" s="311"/>
      <c r="B3098" s="311" t="s">
        <v>14508</v>
      </c>
      <c r="C3098" s="311"/>
      <c r="D3098" s="311"/>
      <c r="E3098" s="311" t="s">
        <v>173</v>
      </c>
      <c r="F3098" s="311">
        <v>203</v>
      </c>
    </row>
    <row r="3099" spans="1:6">
      <c r="A3099" s="311"/>
      <c r="B3099" s="311" t="s">
        <v>14509</v>
      </c>
      <c r="C3099" s="311"/>
      <c r="D3099" s="311"/>
      <c r="E3099" s="311" t="s">
        <v>173</v>
      </c>
      <c r="F3099" s="311">
        <v>266</v>
      </c>
    </row>
    <row r="3100" spans="1:6">
      <c r="A3100" s="311"/>
      <c r="B3100" s="311" t="s">
        <v>14510</v>
      </c>
      <c r="C3100" s="311"/>
      <c r="D3100" s="311"/>
      <c r="E3100" s="311" t="s">
        <v>173</v>
      </c>
      <c r="F3100" s="311">
        <v>397</v>
      </c>
    </row>
    <row r="3101" spans="1:6">
      <c r="A3101" s="311"/>
      <c r="B3101" s="311" t="s">
        <v>14511</v>
      </c>
      <c r="C3101" s="311"/>
      <c r="D3101" s="311"/>
      <c r="E3101" s="311" t="s">
        <v>173</v>
      </c>
      <c r="F3101" s="311">
        <v>107</v>
      </c>
    </row>
    <row r="3102" spans="1:6">
      <c r="A3102" s="311"/>
      <c r="B3102" s="311" t="s">
        <v>14512</v>
      </c>
      <c r="C3102" s="311"/>
      <c r="D3102" s="311"/>
      <c r="E3102" s="311" t="s">
        <v>11408</v>
      </c>
      <c r="F3102" s="311">
        <v>639</v>
      </c>
    </row>
    <row r="3103" spans="1:6">
      <c r="A3103" s="311"/>
      <c r="B3103" s="311" t="s">
        <v>14513</v>
      </c>
      <c r="C3103" s="311"/>
      <c r="D3103" s="311"/>
      <c r="E3103" s="311" t="s">
        <v>11408</v>
      </c>
      <c r="F3103" s="311">
        <v>1837</v>
      </c>
    </row>
    <row r="3104" spans="1:6">
      <c r="A3104" s="311"/>
      <c r="B3104" s="311" t="s">
        <v>14514</v>
      </c>
      <c r="C3104" s="311"/>
      <c r="D3104" s="311"/>
      <c r="E3104" s="311" t="s">
        <v>11408</v>
      </c>
      <c r="F3104" s="311">
        <v>2171</v>
      </c>
    </row>
    <row r="3105" spans="1:6">
      <c r="A3105" s="311"/>
      <c r="B3105" s="311" t="s">
        <v>14515</v>
      </c>
      <c r="C3105" s="311"/>
      <c r="D3105" s="311"/>
      <c r="E3105" s="311" t="s">
        <v>173</v>
      </c>
      <c r="F3105" s="311">
        <v>466</v>
      </c>
    </row>
    <row r="3106" spans="1:6">
      <c r="A3106" s="311"/>
      <c r="B3106" s="311" t="s">
        <v>14516</v>
      </c>
      <c r="C3106" s="311"/>
      <c r="D3106" s="311"/>
      <c r="E3106" s="311" t="s">
        <v>173</v>
      </c>
      <c r="F3106" s="311">
        <v>217</v>
      </c>
    </row>
    <row r="3107" spans="1:6">
      <c r="A3107" s="311"/>
      <c r="B3107" s="311" t="s">
        <v>14517</v>
      </c>
      <c r="C3107" s="311"/>
      <c r="D3107" s="311"/>
      <c r="E3107" s="311" t="s">
        <v>173</v>
      </c>
      <c r="F3107" s="311">
        <v>399</v>
      </c>
    </row>
    <row r="3108" spans="1:6">
      <c r="A3108" s="311"/>
      <c r="B3108" s="311" t="s">
        <v>14518</v>
      </c>
      <c r="C3108" s="311"/>
      <c r="D3108" s="311"/>
      <c r="E3108" s="311" t="s">
        <v>173</v>
      </c>
      <c r="F3108" s="311">
        <v>59</v>
      </c>
    </row>
    <row r="3109" spans="1:6">
      <c r="A3109" s="311"/>
      <c r="B3109" s="311" t="s">
        <v>14519</v>
      </c>
      <c r="C3109" s="311"/>
      <c r="D3109" s="311"/>
      <c r="E3109" s="311" t="s">
        <v>11408</v>
      </c>
      <c r="F3109" s="311">
        <v>289</v>
      </c>
    </row>
    <row r="3110" spans="1:6">
      <c r="A3110" s="311"/>
      <c r="B3110" s="311" t="s">
        <v>14520</v>
      </c>
      <c r="C3110" s="311"/>
      <c r="D3110" s="311"/>
      <c r="E3110" s="311" t="s">
        <v>11408</v>
      </c>
      <c r="F3110" s="311">
        <v>454</v>
      </c>
    </row>
    <row r="3111" spans="1:6">
      <c r="A3111" s="311"/>
      <c r="B3111" s="311" t="s">
        <v>14521</v>
      </c>
      <c r="C3111" s="311"/>
      <c r="D3111" s="311"/>
      <c r="E3111" s="311" t="s">
        <v>11408</v>
      </c>
      <c r="F3111" s="311">
        <v>169</v>
      </c>
    </row>
    <row r="3112" spans="1:6">
      <c r="A3112" s="311"/>
      <c r="B3112" s="311" t="s">
        <v>14522</v>
      </c>
      <c r="C3112" s="311"/>
      <c r="D3112" s="311"/>
      <c r="E3112" s="311" t="s">
        <v>11408</v>
      </c>
      <c r="F3112" s="311">
        <v>164</v>
      </c>
    </row>
    <row r="3113" spans="1:6">
      <c r="A3113" s="311"/>
      <c r="B3113" s="311" t="s">
        <v>14523</v>
      </c>
      <c r="C3113" s="311"/>
      <c r="D3113" s="311"/>
      <c r="E3113" s="311" t="s">
        <v>11408</v>
      </c>
      <c r="F3113" s="311">
        <v>139.9</v>
      </c>
    </row>
    <row r="3114" spans="1:6">
      <c r="A3114" s="311"/>
      <c r="B3114" s="311" t="s">
        <v>14524</v>
      </c>
      <c r="C3114" s="311"/>
      <c r="D3114" s="311"/>
      <c r="E3114" s="311" t="s">
        <v>173</v>
      </c>
      <c r="F3114" s="311">
        <v>132</v>
      </c>
    </row>
    <row r="3115" spans="1:6">
      <c r="A3115" s="311"/>
      <c r="B3115" s="311" t="s">
        <v>14525</v>
      </c>
      <c r="C3115" s="311"/>
      <c r="D3115" s="311"/>
      <c r="E3115" s="311" t="s">
        <v>11408</v>
      </c>
      <c r="F3115" s="311">
        <v>98.5</v>
      </c>
    </row>
    <row r="3116" spans="1:6">
      <c r="A3116" s="311"/>
      <c r="B3116" s="311" t="s">
        <v>14526</v>
      </c>
      <c r="C3116" s="311"/>
      <c r="D3116" s="311"/>
      <c r="E3116" s="311" t="s">
        <v>11408</v>
      </c>
      <c r="F3116" s="311">
        <v>141</v>
      </c>
    </row>
    <row r="3117" spans="1:6">
      <c r="A3117" s="311"/>
      <c r="B3117" s="311" t="s">
        <v>14527</v>
      </c>
      <c r="C3117" s="311"/>
      <c r="D3117" s="311"/>
      <c r="E3117" s="311" t="s">
        <v>11408</v>
      </c>
      <c r="F3117" s="311">
        <v>289</v>
      </c>
    </row>
    <row r="3118" spans="1:6">
      <c r="A3118" s="311"/>
      <c r="B3118" s="311" t="s">
        <v>14528</v>
      </c>
      <c r="C3118" s="311"/>
      <c r="D3118" s="311"/>
      <c r="E3118" s="311" t="s">
        <v>11408</v>
      </c>
      <c r="F3118" s="311">
        <v>217</v>
      </c>
    </row>
    <row r="3119" spans="1:6">
      <c r="A3119" s="311"/>
      <c r="B3119" s="311" t="s">
        <v>14529</v>
      </c>
      <c r="C3119" s="311"/>
      <c r="D3119" s="311"/>
      <c r="E3119" s="311" t="s">
        <v>11408</v>
      </c>
      <c r="F3119" s="311">
        <v>146</v>
      </c>
    </row>
    <row r="3120" spans="1:6">
      <c r="A3120" s="311"/>
      <c r="B3120" s="311" t="s">
        <v>14530</v>
      </c>
      <c r="C3120" s="311"/>
      <c r="D3120" s="311"/>
      <c r="E3120" s="311" t="s">
        <v>173</v>
      </c>
      <c r="F3120" s="311">
        <v>141</v>
      </c>
    </row>
    <row r="3121" spans="1:6">
      <c r="A3121" s="311"/>
      <c r="B3121" s="311" t="s">
        <v>14531</v>
      </c>
      <c r="C3121" s="311"/>
      <c r="D3121" s="311"/>
      <c r="E3121" s="311" t="s">
        <v>11408</v>
      </c>
      <c r="F3121" s="311">
        <v>132</v>
      </c>
    </row>
    <row r="3122" spans="1:6">
      <c r="A3122" s="311"/>
      <c r="B3122" s="311" t="s">
        <v>14532</v>
      </c>
      <c r="C3122" s="311"/>
      <c r="D3122" s="311"/>
      <c r="E3122" s="311" t="s">
        <v>11408</v>
      </c>
      <c r="F3122" s="311">
        <v>281</v>
      </c>
    </row>
    <row r="3123" spans="1:6">
      <c r="A3123" s="311"/>
      <c r="B3123" s="311" t="s">
        <v>14533</v>
      </c>
      <c r="C3123" s="311"/>
      <c r="D3123" s="311"/>
      <c r="E3123" s="311" t="s">
        <v>173</v>
      </c>
      <c r="F3123" s="311">
        <v>114</v>
      </c>
    </row>
    <row r="3124" spans="1:6">
      <c r="A3124" s="311"/>
      <c r="B3124" s="311" t="s">
        <v>14534</v>
      </c>
      <c r="C3124" s="311"/>
      <c r="D3124" s="311"/>
      <c r="E3124" s="311" t="s">
        <v>173</v>
      </c>
      <c r="F3124" s="311">
        <v>2492</v>
      </c>
    </row>
    <row r="3125" spans="1:6">
      <c r="A3125" s="311"/>
      <c r="B3125" s="311" t="s">
        <v>14535</v>
      </c>
      <c r="C3125" s="311"/>
      <c r="D3125" s="311"/>
      <c r="E3125" s="311" t="s">
        <v>173</v>
      </c>
      <c r="F3125" s="311">
        <v>2492</v>
      </c>
    </row>
    <row r="3126" spans="1:6">
      <c r="A3126" s="311"/>
      <c r="B3126" s="311" t="s">
        <v>14536</v>
      </c>
      <c r="C3126" s="311"/>
      <c r="D3126" s="311"/>
      <c r="E3126" s="311" t="s">
        <v>173</v>
      </c>
      <c r="F3126" s="311">
        <v>44.5</v>
      </c>
    </row>
    <row r="3127" spans="1:6">
      <c r="A3127" s="311"/>
      <c r="B3127" s="311" t="s">
        <v>14537</v>
      </c>
      <c r="C3127" s="311"/>
      <c r="D3127" s="311"/>
      <c r="E3127" s="311" t="s">
        <v>173</v>
      </c>
      <c r="F3127" s="311">
        <v>65.5</v>
      </c>
    </row>
    <row r="3128" spans="1:6">
      <c r="A3128" s="311"/>
      <c r="B3128" s="311" t="s">
        <v>14538</v>
      </c>
      <c r="C3128" s="311"/>
      <c r="D3128" s="311"/>
      <c r="E3128" s="311" t="s">
        <v>173</v>
      </c>
      <c r="F3128" s="311">
        <v>18.2</v>
      </c>
    </row>
    <row r="3129" spans="1:6">
      <c r="A3129" s="311"/>
      <c r="B3129" s="311" t="s">
        <v>14539</v>
      </c>
      <c r="C3129" s="311"/>
      <c r="D3129" s="311"/>
      <c r="E3129" s="311" t="s">
        <v>173</v>
      </c>
      <c r="F3129" s="311">
        <v>44.5</v>
      </c>
    </row>
    <row r="3130" spans="1:6">
      <c r="A3130" s="311"/>
      <c r="B3130" s="311" t="s">
        <v>14540</v>
      </c>
      <c r="C3130" s="311"/>
      <c r="D3130" s="311"/>
      <c r="E3130" s="311" t="s">
        <v>173</v>
      </c>
      <c r="F3130" s="311">
        <v>68</v>
      </c>
    </row>
    <row r="3131" spans="1:6">
      <c r="A3131" s="311"/>
      <c r="B3131" s="311" t="s">
        <v>14541</v>
      </c>
      <c r="C3131" s="311"/>
      <c r="D3131" s="311"/>
      <c r="E3131" s="311" t="s">
        <v>173</v>
      </c>
      <c r="F3131" s="311">
        <v>19.7</v>
      </c>
    </row>
    <row r="3132" spans="1:6">
      <c r="A3132" s="311"/>
      <c r="B3132" s="311" t="s">
        <v>14542</v>
      </c>
      <c r="C3132" s="311"/>
      <c r="D3132" s="311"/>
      <c r="E3132" s="311" t="s">
        <v>173</v>
      </c>
      <c r="F3132" s="311">
        <v>45.5</v>
      </c>
    </row>
    <row r="3133" spans="1:6">
      <c r="A3133" s="311"/>
      <c r="B3133" s="311" t="s">
        <v>14543</v>
      </c>
      <c r="C3133" s="311"/>
      <c r="D3133" s="311"/>
      <c r="E3133" s="311" t="s">
        <v>173</v>
      </c>
      <c r="F3133" s="311">
        <v>58.8</v>
      </c>
    </row>
    <row r="3134" spans="1:6">
      <c r="A3134" s="311"/>
      <c r="B3134" s="311" t="s">
        <v>14544</v>
      </c>
      <c r="C3134" s="311"/>
      <c r="D3134" s="311"/>
      <c r="E3134" s="311" t="s">
        <v>173</v>
      </c>
      <c r="F3134" s="311">
        <v>68</v>
      </c>
    </row>
    <row r="3135" spans="1:6">
      <c r="A3135" s="311"/>
      <c r="B3135" s="311" t="s">
        <v>14545</v>
      </c>
      <c r="C3135" s="311"/>
      <c r="D3135" s="311"/>
      <c r="E3135" s="311" t="s">
        <v>173</v>
      </c>
      <c r="F3135" s="311">
        <v>48</v>
      </c>
    </row>
    <row r="3136" spans="1:6">
      <c r="A3136" s="311"/>
      <c r="B3136" s="311" t="s">
        <v>14546</v>
      </c>
      <c r="C3136" s="311"/>
      <c r="D3136" s="311"/>
      <c r="E3136" s="311" t="s">
        <v>173</v>
      </c>
      <c r="F3136" s="311">
        <v>22.8</v>
      </c>
    </row>
    <row r="3137" spans="1:6">
      <c r="A3137" s="311"/>
      <c r="B3137" s="311" t="s">
        <v>14547</v>
      </c>
      <c r="C3137" s="311"/>
      <c r="D3137" s="311"/>
      <c r="E3137" s="311" t="s">
        <v>173</v>
      </c>
      <c r="F3137" s="311">
        <v>57.6</v>
      </c>
    </row>
    <row r="3138" spans="1:6">
      <c r="A3138" s="311"/>
      <c r="B3138" s="311" t="s">
        <v>14548</v>
      </c>
      <c r="C3138" s="311"/>
      <c r="D3138" s="311"/>
      <c r="E3138" s="311" t="s">
        <v>173</v>
      </c>
      <c r="F3138" s="311">
        <v>51</v>
      </c>
    </row>
    <row r="3139" spans="1:6">
      <c r="A3139" s="311"/>
      <c r="B3139" s="311" t="s">
        <v>14549</v>
      </c>
      <c r="C3139" s="311"/>
      <c r="D3139" s="311"/>
      <c r="E3139" s="311" t="s">
        <v>173</v>
      </c>
      <c r="F3139" s="311">
        <v>132</v>
      </c>
    </row>
    <row r="3140" spans="1:6">
      <c r="A3140" s="311"/>
      <c r="B3140" s="311" t="s">
        <v>14550</v>
      </c>
      <c r="C3140" s="311"/>
      <c r="D3140" s="311"/>
      <c r="E3140" s="311" t="s">
        <v>173</v>
      </c>
      <c r="F3140" s="311">
        <v>36.4</v>
      </c>
    </row>
    <row r="3141" spans="1:6">
      <c r="A3141" s="311"/>
      <c r="B3141" s="311" t="s">
        <v>14551</v>
      </c>
      <c r="C3141" s="311"/>
      <c r="D3141" s="311"/>
      <c r="E3141" s="311" t="s">
        <v>173</v>
      </c>
      <c r="F3141" s="311">
        <v>25.6</v>
      </c>
    </row>
    <row r="3142" spans="1:6">
      <c r="A3142" s="311"/>
      <c r="B3142" s="311" t="s">
        <v>14552</v>
      </c>
      <c r="C3142" s="311"/>
      <c r="D3142" s="311"/>
      <c r="E3142" s="311" t="s">
        <v>173</v>
      </c>
      <c r="F3142" s="311">
        <v>91</v>
      </c>
    </row>
    <row r="3143" spans="1:6">
      <c r="A3143" s="311"/>
      <c r="B3143" s="311" t="s">
        <v>14553</v>
      </c>
      <c r="C3143" s="311"/>
      <c r="D3143" s="311"/>
      <c r="E3143" s="311" t="s">
        <v>173</v>
      </c>
      <c r="F3143" s="311">
        <v>57</v>
      </c>
    </row>
    <row r="3144" spans="1:6">
      <c r="A3144" s="311"/>
      <c r="B3144" s="311" t="s">
        <v>14554</v>
      </c>
      <c r="C3144" s="311"/>
      <c r="D3144" s="311"/>
      <c r="E3144" s="311" t="s">
        <v>173</v>
      </c>
      <c r="F3144" s="311">
        <v>79</v>
      </c>
    </row>
    <row r="3145" spans="1:6">
      <c r="A3145" s="311"/>
      <c r="B3145" s="311" t="s">
        <v>14555</v>
      </c>
      <c r="C3145" s="311"/>
      <c r="D3145" s="311"/>
      <c r="E3145" s="311" t="s">
        <v>173</v>
      </c>
      <c r="F3145" s="311">
        <v>65.5</v>
      </c>
    </row>
    <row r="3146" spans="1:6">
      <c r="A3146" s="311"/>
      <c r="B3146" s="311" t="s">
        <v>14556</v>
      </c>
      <c r="C3146" s="311"/>
      <c r="D3146" s="311"/>
      <c r="E3146" s="311" t="s">
        <v>173</v>
      </c>
      <c r="F3146" s="311">
        <v>49</v>
      </c>
    </row>
    <row r="3147" spans="1:6">
      <c r="A3147" s="311"/>
      <c r="B3147" s="311" t="s">
        <v>14557</v>
      </c>
      <c r="C3147" s="311"/>
      <c r="D3147" s="311"/>
      <c r="E3147" s="311" t="s">
        <v>173</v>
      </c>
      <c r="F3147" s="311">
        <v>122</v>
      </c>
    </row>
    <row r="3148" spans="1:6">
      <c r="A3148" s="311"/>
      <c r="B3148" s="311" t="s">
        <v>14558</v>
      </c>
      <c r="C3148" s="311"/>
      <c r="D3148" s="311"/>
      <c r="E3148" s="311" t="s">
        <v>173</v>
      </c>
      <c r="F3148" s="311">
        <v>77</v>
      </c>
    </row>
    <row r="3149" spans="1:6">
      <c r="A3149" s="311"/>
      <c r="B3149" s="311" t="s">
        <v>14559</v>
      </c>
      <c r="C3149" s="311"/>
      <c r="D3149" s="311"/>
      <c r="E3149" s="311" t="s">
        <v>173</v>
      </c>
      <c r="F3149" s="311">
        <v>106</v>
      </c>
    </row>
    <row r="3150" spans="1:6">
      <c r="A3150" s="311"/>
      <c r="B3150" s="311" t="s">
        <v>14560</v>
      </c>
      <c r="C3150" s="311"/>
      <c r="D3150" s="311"/>
      <c r="E3150" s="311" t="s">
        <v>173</v>
      </c>
      <c r="F3150" s="311">
        <v>88</v>
      </c>
    </row>
    <row r="3151" spans="1:6">
      <c r="A3151" s="311"/>
      <c r="B3151" s="311" t="s">
        <v>14561</v>
      </c>
      <c r="C3151" s="311"/>
      <c r="D3151" s="311"/>
      <c r="E3151" s="311" t="s">
        <v>173</v>
      </c>
      <c r="F3151" s="311">
        <v>64.599999999999994</v>
      </c>
    </row>
    <row r="3152" spans="1:6">
      <c r="A3152" s="311"/>
      <c r="B3152" s="311" t="s">
        <v>14562</v>
      </c>
      <c r="C3152" s="311"/>
      <c r="D3152" s="311"/>
      <c r="E3152" s="311" t="s">
        <v>173</v>
      </c>
      <c r="F3152" s="311">
        <v>132</v>
      </c>
    </row>
    <row r="3153" spans="1:6">
      <c r="A3153" s="311"/>
      <c r="B3153" s="311" t="s">
        <v>14563</v>
      </c>
      <c r="C3153" s="311"/>
      <c r="D3153" s="311"/>
      <c r="E3153" s="311" t="s">
        <v>173</v>
      </c>
      <c r="F3153" s="311">
        <v>311</v>
      </c>
    </row>
    <row r="3154" spans="1:6">
      <c r="A3154" s="311"/>
      <c r="B3154" s="311" t="s">
        <v>14564</v>
      </c>
      <c r="C3154" s="311"/>
      <c r="D3154" s="311"/>
      <c r="E3154" s="311" t="s">
        <v>173</v>
      </c>
      <c r="F3154" s="311">
        <v>124</v>
      </c>
    </row>
    <row r="3155" spans="1:6">
      <c r="A3155" s="311"/>
      <c r="B3155" s="311" t="s">
        <v>14565</v>
      </c>
      <c r="C3155" s="311"/>
      <c r="D3155" s="311"/>
      <c r="E3155" s="311" t="s">
        <v>173</v>
      </c>
      <c r="F3155" s="311">
        <v>284</v>
      </c>
    </row>
    <row r="3156" spans="1:6">
      <c r="A3156" s="311"/>
      <c r="B3156" s="311" t="s">
        <v>14566</v>
      </c>
      <c r="C3156" s="311"/>
      <c r="D3156" s="311"/>
      <c r="E3156" s="311" t="s">
        <v>173</v>
      </c>
      <c r="F3156" s="311">
        <v>38.9</v>
      </c>
    </row>
    <row r="3157" spans="1:6">
      <c r="A3157" s="311"/>
      <c r="B3157" s="311" t="s">
        <v>14567</v>
      </c>
      <c r="C3157" s="311"/>
      <c r="D3157" s="311"/>
      <c r="E3157" s="311" t="s">
        <v>173</v>
      </c>
      <c r="F3157" s="311">
        <v>38.9</v>
      </c>
    </row>
    <row r="3158" spans="1:6">
      <c r="A3158" s="311"/>
      <c r="B3158" s="311" t="s">
        <v>14568</v>
      </c>
      <c r="C3158" s="311"/>
      <c r="D3158" s="311"/>
      <c r="E3158" s="311" t="s">
        <v>173</v>
      </c>
      <c r="F3158" s="311">
        <v>46.5</v>
      </c>
    </row>
    <row r="3159" spans="1:6">
      <c r="A3159" s="311"/>
      <c r="B3159" s="311" t="s">
        <v>14569</v>
      </c>
      <c r="C3159" s="311"/>
      <c r="D3159" s="311"/>
      <c r="E3159" s="311" t="s">
        <v>173</v>
      </c>
      <c r="F3159" s="311">
        <v>20.8</v>
      </c>
    </row>
    <row r="3160" spans="1:6">
      <c r="A3160" s="311"/>
      <c r="B3160" s="311" t="s">
        <v>14570</v>
      </c>
      <c r="C3160" s="311"/>
      <c r="D3160" s="311"/>
      <c r="E3160" s="311" t="s">
        <v>173</v>
      </c>
      <c r="F3160" s="311">
        <v>53</v>
      </c>
    </row>
    <row r="3161" spans="1:6">
      <c r="A3161" s="311"/>
      <c r="B3161" s="311" t="s">
        <v>14571</v>
      </c>
      <c r="C3161" s="311"/>
      <c r="D3161" s="311"/>
      <c r="E3161" s="311" t="s">
        <v>173</v>
      </c>
      <c r="F3161" s="311">
        <v>22.6</v>
      </c>
    </row>
    <row r="3162" spans="1:6">
      <c r="A3162" s="311"/>
      <c r="B3162" s="311" t="s">
        <v>14572</v>
      </c>
      <c r="C3162" s="311"/>
      <c r="D3162" s="311"/>
      <c r="E3162" s="311" t="s">
        <v>173</v>
      </c>
      <c r="F3162" s="311">
        <v>69</v>
      </c>
    </row>
    <row r="3163" spans="1:6">
      <c r="A3163" s="311"/>
      <c r="B3163" s="311" t="s">
        <v>14573</v>
      </c>
      <c r="C3163" s="311"/>
      <c r="D3163" s="311"/>
      <c r="E3163" s="311" t="s">
        <v>173</v>
      </c>
      <c r="F3163" s="311">
        <v>27.3</v>
      </c>
    </row>
    <row r="3164" spans="1:6">
      <c r="A3164" s="311"/>
      <c r="B3164" s="311" t="s">
        <v>14574</v>
      </c>
      <c r="C3164" s="311"/>
      <c r="D3164" s="311"/>
      <c r="E3164" s="311" t="s">
        <v>173</v>
      </c>
      <c r="F3164" s="311">
        <v>84</v>
      </c>
    </row>
    <row r="3165" spans="1:6">
      <c r="A3165" s="311"/>
      <c r="B3165" s="311" t="s">
        <v>14575</v>
      </c>
      <c r="C3165" s="311"/>
      <c r="D3165" s="311"/>
      <c r="E3165" s="311" t="s">
        <v>173</v>
      </c>
      <c r="F3165" s="311">
        <v>34</v>
      </c>
    </row>
    <row r="3166" spans="1:6">
      <c r="A3166" s="311"/>
      <c r="B3166" s="311" t="s">
        <v>14576</v>
      </c>
      <c r="C3166" s="311"/>
      <c r="D3166" s="311"/>
      <c r="E3166" s="311" t="s">
        <v>173</v>
      </c>
      <c r="F3166" s="311">
        <v>122</v>
      </c>
    </row>
    <row r="3167" spans="1:6">
      <c r="A3167" s="311"/>
      <c r="B3167" s="311" t="s">
        <v>14577</v>
      </c>
      <c r="C3167" s="311"/>
      <c r="D3167" s="311"/>
      <c r="E3167" s="311" t="s">
        <v>173</v>
      </c>
      <c r="F3167" s="311">
        <v>291</v>
      </c>
    </row>
    <row r="3168" spans="1:6">
      <c r="A3168" s="311"/>
      <c r="B3168" s="311" t="s">
        <v>14578</v>
      </c>
      <c r="C3168" s="311"/>
      <c r="D3168" s="311"/>
      <c r="E3168" s="311" t="s">
        <v>173</v>
      </c>
      <c r="F3168" s="311">
        <v>402</v>
      </c>
    </row>
    <row r="3169" spans="1:6">
      <c r="A3169" s="311"/>
      <c r="B3169" s="311" t="s">
        <v>14579</v>
      </c>
      <c r="C3169" s="311"/>
      <c r="D3169" s="311"/>
      <c r="E3169" s="311" t="s">
        <v>173</v>
      </c>
      <c r="F3169" s="311">
        <v>454</v>
      </c>
    </row>
    <row r="3170" spans="1:6">
      <c r="A3170" s="311"/>
      <c r="B3170" s="311" t="s">
        <v>14580</v>
      </c>
      <c r="C3170" s="311"/>
      <c r="D3170" s="311"/>
      <c r="E3170" s="311" t="s">
        <v>173</v>
      </c>
      <c r="F3170" s="311">
        <v>514</v>
      </c>
    </row>
    <row r="3171" spans="1:6">
      <c r="A3171" s="311"/>
      <c r="B3171" s="311" t="s">
        <v>14581</v>
      </c>
      <c r="C3171" s="311"/>
      <c r="D3171" s="311"/>
      <c r="E3171" s="311" t="s">
        <v>173</v>
      </c>
      <c r="F3171" s="311">
        <v>572</v>
      </c>
    </row>
    <row r="3172" spans="1:6">
      <c r="A3172" s="311"/>
      <c r="B3172" s="311" t="s">
        <v>14582</v>
      </c>
      <c r="C3172" s="311"/>
      <c r="D3172" s="311"/>
      <c r="E3172" s="311" t="s">
        <v>173</v>
      </c>
      <c r="F3172" s="311">
        <v>673</v>
      </c>
    </row>
    <row r="3173" spans="1:6">
      <c r="A3173" s="311"/>
      <c r="B3173" s="311" t="s">
        <v>14583</v>
      </c>
      <c r="C3173" s="311"/>
      <c r="D3173" s="311"/>
      <c r="E3173" s="311" t="s">
        <v>173</v>
      </c>
      <c r="F3173" s="311">
        <v>718</v>
      </c>
    </row>
    <row r="3174" spans="1:6">
      <c r="A3174" s="311"/>
      <c r="B3174" s="311" t="s">
        <v>14584</v>
      </c>
      <c r="C3174" s="311"/>
      <c r="D3174" s="311"/>
      <c r="E3174" s="311" t="s">
        <v>173</v>
      </c>
      <c r="F3174" s="311">
        <v>313</v>
      </c>
    </row>
    <row r="3175" spans="1:6">
      <c r="A3175" s="311"/>
      <c r="B3175" s="311" t="s">
        <v>14585</v>
      </c>
      <c r="C3175" s="311"/>
      <c r="D3175" s="311"/>
      <c r="E3175" s="311" t="s">
        <v>173</v>
      </c>
      <c r="F3175" s="311">
        <v>141</v>
      </c>
    </row>
    <row r="3176" spans="1:6">
      <c r="A3176" s="311"/>
      <c r="B3176" s="311" t="s">
        <v>14586</v>
      </c>
      <c r="C3176" s="311"/>
      <c r="D3176" s="311"/>
      <c r="E3176" s="311" t="s">
        <v>173</v>
      </c>
      <c r="F3176" s="311">
        <v>151</v>
      </c>
    </row>
    <row r="3177" spans="1:6">
      <c r="A3177" s="311"/>
      <c r="B3177" s="311" t="s">
        <v>14587</v>
      </c>
      <c r="C3177" s="311"/>
      <c r="D3177" s="311"/>
      <c r="E3177" s="311" t="s">
        <v>173</v>
      </c>
      <c r="F3177" s="311">
        <v>169</v>
      </c>
    </row>
    <row r="3178" spans="1:6">
      <c r="A3178" s="311"/>
      <c r="B3178" s="311" t="s">
        <v>14588</v>
      </c>
      <c r="C3178" s="311"/>
      <c r="D3178" s="311"/>
      <c r="E3178" s="311" t="s">
        <v>173</v>
      </c>
      <c r="F3178" s="311">
        <v>182</v>
      </c>
    </row>
    <row r="3179" spans="1:6">
      <c r="A3179" s="311"/>
      <c r="B3179" s="311" t="s">
        <v>14589</v>
      </c>
      <c r="C3179" s="311"/>
      <c r="D3179" s="311"/>
      <c r="E3179" s="311" t="s">
        <v>173</v>
      </c>
      <c r="F3179" s="311">
        <v>198</v>
      </c>
    </row>
    <row r="3180" spans="1:6">
      <c r="A3180" s="311"/>
      <c r="B3180" s="311" t="s">
        <v>14590</v>
      </c>
      <c r="C3180" s="311"/>
      <c r="D3180" s="311"/>
      <c r="E3180" s="311" t="s">
        <v>173</v>
      </c>
      <c r="F3180" s="311">
        <v>203</v>
      </c>
    </row>
    <row r="3181" spans="1:6">
      <c r="A3181" s="311"/>
      <c r="B3181" s="311" t="s">
        <v>14591</v>
      </c>
      <c r="C3181" s="311"/>
      <c r="D3181" s="311"/>
      <c r="E3181" s="311" t="s">
        <v>173</v>
      </c>
      <c r="F3181" s="311">
        <v>214</v>
      </c>
    </row>
    <row r="3182" spans="1:6">
      <c r="A3182" s="311"/>
      <c r="B3182" s="311" t="s">
        <v>14592</v>
      </c>
      <c r="C3182" s="311"/>
      <c r="D3182" s="311"/>
      <c r="E3182" s="311" t="s">
        <v>173</v>
      </c>
      <c r="F3182" s="311">
        <v>244</v>
      </c>
    </row>
    <row r="3183" spans="1:6">
      <c r="A3183" s="311"/>
      <c r="B3183" s="311" t="s">
        <v>14593</v>
      </c>
      <c r="C3183" s="311"/>
      <c r="D3183" s="311"/>
      <c r="E3183" s="311" t="s">
        <v>173</v>
      </c>
      <c r="F3183" s="311">
        <v>264</v>
      </c>
    </row>
    <row r="3184" spans="1:6">
      <c r="A3184" s="311"/>
      <c r="B3184" s="311" t="s">
        <v>14594</v>
      </c>
      <c r="C3184" s="311"/>
      <c r="D3184" s="311"/>
      <c r="E3184" s="311" t="s">
        <v>173</v>
      </c>
      <c r="F3184" s="311">
        <v>140</v>
      </c>
    </row>
    <row r="3185" spans="1:6">
      <c r="A3185" s="311"/>
      <c r="B3185" s="311" t="s">
        <v>14595</v>
      </c>
      <c r="C3185" s="311"/>
      <c r="D3185" s="311"/>
      <c r="E3185" s="311" t="s">
        <v>11408</v>
      </c>
      <c r="F3185" s="311">
        <v>103</v>
      </c>
    </row>
    <row r="3186" spans="1:6">
      <c r="A3186" s="311"/>
      <c r="B3186" s="311" t="s">
        <v>14596</v>
      </c>
      <c r="C3186" s="311"/>
      <c r="D3186" s="311"/>
      <c r="E3186" s="311" t="s">
        <v>11408</v>
      </c>
      <c r="F3186" s="311">
        <v>91</v>
      </c>
    </row>
    <row r="3187" spans="1:6">
      <c r="A3187" s="311"/>
      <c r="B3187" s="311" t="s">
        <v>14597</v>
      </c>
      <c r="C3187" s="311"/>
      <c r="D3187" s="311"/>
      <c r="E3187" s="311" t="s">
        <v>11408</v>
      </c>
      <c r="F3187" s="311">
        <v>103</v>
      </c>
    </row>
    <row r="3188" spans="1:6">
      <c r="A3188" s="311"/>
      <c r="B3188" s="311" t="s">
        <v>14598</v>
      </c>
      <c r="C3188" s="311"/>
      <c r="D3188" s="311"/>
      <c r="E3188" s="311" t="s">
        <v>11408</v>
      </c>
      <c r="F3188" s="311">
        <v>67.400000000000006</v>
      </c>
    </row>
    <row r="3189" spans="1:6">
      <c r="A3189" s="311"/>
      <c r="B3189" s="311" t="s">
        <v>14599</v>
      </c>
      <c r="C3189" s="311"/>
      <c r="D3189" s="311"/>
      <c r="E3189" s="311" t="s">
        <v>11408</v>
      </c>
      <c r="F3189" s="311">
        <v>91</v>
      </c>
    </row>
    <row r="3190" spans="1:6">
      <c r="A3190" s="311"/>
      <c r="B3190" s="311" t="s">
        <v>14600</v>
      </c>
      <c r="C3190" s="311"/>
      <c r="D3190" s="311"/>
      <c r="E3190" s="311" t="s">
        <v>11408</v>
      </c>
      <c r="F3190" s="311">
        <v>121</v>
      </c>
    </row>
    <row r="3191" spans="1:6">
      <c r="A3191" s="311"/>
      <c r="B3191" s="311" t="s">
        <v>14601</v>
      </c>
      <c r="C3191" s="311"/>
      <c r="D3191" s="311"/>
      <c r="E3191" s="311" t="s">
        <v>11408</v>
      </c>
      <c r="F3191" s="311">
        <v>69.900000000000006</v>
      </c>
    </row>
    <row r="3192" spans="1:6">
      <c r="A3192" s="311"/>
      <c r="B3192" s="311" t="s">
        <v>14602</v>
      </c>
      <c r="C3192" s="311"/>
      <c r="D3192" s="311"/>
      <c r="E3192" s="311" t="s">
        <v>11408</v>
      </c>
      <c r="F3192" s="311">
        <v>127</v>
      </c>
    </row>
    <row r="3193" spans="1:6">
      <c r="A3193" s="311"/>
      <c r="B3193" s="311" t="s">
        <v>14603</v>
      </c>
      <c r="C3193" s="311"/>
      <c r="D3193" s="311"/>
      <c r="E3193" s="311" t="s">
        <v>11408</v>
      </c>
      <c r="F3193" s="311">
        <v>81.599999999999994</v>
      </c>
    </row>
    <row r="3194" spans="1:6">
      <c r="A3194" s="311"/>
      <c r="B3194" s="311" t="s">
        <v>14604</v>
      </c>
      <c r="C3194" s="311"/>
      <c r="D3194" s="311"/>
      <c r="E3194" s="311" t="s">
        <v>11408</v>
      </c>
      <c r="F3194" s="311">
        <v>109</v>
      </c>
    </row>
    <row r="3195" spans="1:6">
      <c r="A3195" s="311"/>
      <c r="B3195" s="311" t="s">
        <v>14605</v>
      </c>
      <c r="C3195" s="311"/>
      <c r="D3195" s="311"/>
      <c r="E3195" s="311" t="s">
        <v>11408</v>
      </c>
      <c r="F3195" s="311">
        <v>127</v>
      </c>
    </row>
    <row r="3196" spans="1:6">
      <c r="A3196" s="311"/>
      <c r="B3196" s="311" t="s">
        <v>14606</v>
      </c>
      <c r="C3196" s="311"/>
      <c r="D3196" s="311"/>
      <c r="E3196" s="311" t="s">
        <v>11408</v>
      </c>
      <c r="F3196" s="311">
        <v>127</v>
      </c>
    </row>
    <row r="3197" spans="1:6">
      <c r="A3197" s="311"/>
      <c r="B3197" s="311" t="s">
        <v>14607</v>
      </c>
      <c r="C3197" s="311"/>
      <c r="D3197" s="311"/>
      <c r="E3197" s="311" t="s">
        <v>11408</v>
      </c>
      <c r="F3197" s="311">
        <v>81.599999999999994</v>
      </c>
    </row>
    <row r="3198" spans="1:6">
      <c r="A3198" s="311"/>
      <c r="B3198" s="311" t="s">
        <v>14608</v>
      </c>
      <c r="C3198" s="311"/>
      <c r="D3198" s="311"/>
      <c r="E3198" s="311" t="s">
        <v>11408</v>
      </c>
      <c r="F3198" s="311">
        <v>129</v>
      </c>
    </row>
    <row r="3199" spans="1:6">
      <c r="A3199" s="311"/>
      <c r="B3199" s="311" t="s">
        <v>14609</v>
      </c>
      <c r="C3199" s="311"/>
      <c r="D3199" s="311"/>
      <c r="E3199" s="311" t="s">
        <v>11408</v>
      </c>
      <c r="F3199" s="311">
        <v>146</v>
      </c>
    </row>
    <row r="3200" spans="1:6">
      <c r="A3200" s="311"/>
      <c r="B3200" s="311" t="s">
        <v>14610</v>
      </c>
      <c r="C3200" s="311"/>
      <c r="D3200" s="311"/>
      <c r="E3200" s="311" t="s">
        <v>11408</v>
      </c>
      <c r="F3200" s="311">
        <v>89</v>
      </c>
    </row>
    <row r="3201" spans="1:6">
      <c r="A3201" s="311"/>
      <c r="B3201" s="311" t="s">
        <v>14611</v>
      </c>
      <c r="C3201" s="311"/>
      <c r="D3201" s="311"/>
      <c r="E3201" s="311" t="s">
        <v>11408</v>
      </c>
      <c r="F3201" s="311">
        <v>136</v>
      </c>
    </row>
    <row r="3202" spans="1:6">
      <c r="A3202" s="311"/>
      <c r="B3202" s="311" t="s">
        <v>14612</v>
      </c>
      <c r="C3202" s="311"/>
      <c r="D3202" s="311"/>
      <c r="E3202" s="311" t="s">
        <v>11408</v>
      </c>
      <c r="F3202" s="311">
        <v>146</v>
      </c>
    </row>
    <row r="3203" spans="1:6">
      <c r="A3203" s="311"/>
      <c r="B3203" s="311" t="s">
        <v>14613</v>
      </c>
      <c r="C3203" s="311"/>
      <c r="D3203" s="311"/>
      <c r="E3203" s="311" t="s">
        <v>173</v>
      </c>
      <c r="F3203" s="311">
        <v>51</v>
      </c>
    </row>
    <row r="3204" spans="1:6">
      <c r="A3204" s="311"/>
      <c r="B3204" s="311" t="s">
        <v>14614</v>
      </c>
      <c r="C3204" s="311"/>
      <c r="D3204" s="311"/>
      <c r="E3204" s="311" t="s">
        <v>11408</v>
      </c>
      <c r="F3204" s="311">
        <v>153</v>
      </c>
    </row>
    <row r="3205" spans="1:6">
      <c r="A3205" s="311"/>
      <c r="B3205" s="311" t="s">
        <v>14615</v>
      </c>
      <c r="C3205" s="311"/>
      <c r="D3205" s="311"/>
      <c r="E3205" s="311" t="s">
        <v>173</v>
      </c>
      <c r="F3205" s="311">
        <v>51</v>
      </c>
    </row>
    <row r="3206" spans="1:6">
      <c r="A3206" s="311"/>
      <c r="B3206" s="311" t="s">
        <v>14616</v>
      </c>
      <c r="C3206" s="311"/>
      <c r="D3206" s="311"/>
      <c r="E3206" s="311" t="s">
        <v>11408</v>
      </c>
      <c r="F3206" s="311">
        <v>164</v>
      </c>
    </row>
    <row r="3207" spans="1:6">
      <c r="A3207" s="311"/>
      <c r="B3207" s="311" t="s">
        <v>14617</v>
      </c>
      <c r="C3207" s="311"/>
      <c r="D3207" s="311"/>
      <c r="E3207" s="311" t="s">
        <v>11408</v>
      </c>
      <c r="F3207" s="311">
        <v>159</v>
      </c>
    </row>
    <row r="3208" spans="1:6">
      <c r="A3208" s="311"/>
      <c r="B3208" s="311" t="s">
        <v>14618</v>
      </c>
      <c r="C3208" s="311"/>
      <c r="D3208" s="311"/>
      <c r="E3208" s="311" t="s">
        <v>173</v>
      </c>
      <c r="F3208" s="311">
        <v>58.8</v>
      </c>
    </row>
    <row r="3209" spans="1:6">
      <c r="A3209" s="311"/>
      <c r="B3209" s="311" t="s">
        <v>14619</v>
      </c>
      <c r="C3209" s="311"/>
      <c r="D3209" s="311"/>
      <c r="E3209" s="311" t="s">
        <v>173</v>
      </c>
      <c r="F3209" s="311">
        <v>67.400000000000006</v>
      </c>
    </row>
    <row r="3210" spans="1:6">
      <c r="A3210" s="311"/>
      <c r="B3210" s="311" t="s">
        <v>14620</v>
      </c>
      <c r="C3210" s="311"/>
      <c r="D3210" s="311"/>
      <c r="E3210" s="311" t="s">
        <v>11408</v>
      </c>
      <c r="F3210" s="311">
        <v>217</v>
      </c>
    </row>
    <row r="3211" spans="1:6">
      <c r="A3211" s="311"/>
      <c r="B3211" s="311" t="s">
        <v>14621</v>
      </c>
      <c r="C3211" s="311"/>
      <c r="D3211" s="311"/>
      <c r="E3211" s="311" t="s">
        <v>11408</v>
      </c>
      <c r="F3211" s="311">
        <v>198</v>
      </c>
    </row>
    <row r="3212" spans="1:6">
      <c r="A3212" s="311"/>
      <c r="B3212" s="311" t="s">
        <v>14622</v>
      </c>
      <c r="C3212" s="311"/>
      <c r="D3212" s="311"/>
      <c r="E3212" s="311" t="s">
        <v>173</v>
      </c>
      <c r="F3212" s="311">
        <v>74.8</v>
      </c>
    </row>
    <row r="3213" spans="1:6">
      <c r="A3213" s="311"/>
      <c r="B3213" s="311" t="s">
        <v>14623</v>
      </c>
      <c r="C3213" s="311"/>
      <c r="D3213" s="311"/>
      <c r="E3213" s="311" t="s">
        <v>11408</v>
      </c>
      <c r="F3213" s="311">
        <v>227</v>
      </c>
    </row>
    <row r="3214" spans="1:6">
      <c r="A3214" s="311"/>
      <c r="B3214" s="311" t="s">
        <v>14624</v>
      </c>
      <c r="C3214" s="311"/>
      <c r="D3214" s="311"/>
      <c r="E3214" s="311" t="s">
        <v>173</v>
      </c>
      <c r="F3214" s="311">
        <v>94</v>
      </c>
    </row>
    <row r="3215" spans="1:6">
      <c r="A3215" s="311"/>
      <c r="B3215" s="311" t="s">
        <v>14625</v>
      </c>
      <c r="C3215" s="311"/>
      <c r="D3215" s="311"/>
      <c r="E3215" s="311" t="s">
        <v>11408</v>
      </c>
      <c r="F3215" s="311">
        <v>266</v>
      </c>
    </row>
    <row r="3216" spans="1:6">
      <c r="A3216" s="311"/>
      <c r="B3216" s="311" t="s">
        <v>14626</v>
      </c>
      <c r="C3216" s="311"/>
      <c r="D3216" s="311"/>
      <c r="E3216" s="311" t="s">
        <v>11408</v>
      </c>
      <c r="F3216" s="311">
        <v>254</v>
      </c>
    </row>
    <row r="3217" spans="1:6">
      <c r="A3217" s="311"/>
      <c r="B3217" s="311" t="s">
        <v>14627</v>
      </c>
      <c r="C3217" s="311"/>
      <c r="D3217" s="311"/>
      <c r="E3217" s="311" t="s">
        <v>173</v>
      </c>
      <c r="F3217" s="311">
        <v>103</v>
      </c>
    </row>
    <row r="3218" spans="1:6">
      <c r="A3218" s="311"/>
      <c r="B3218" s="311" t="s">
        <v>14628</v>
      </c>
      <c r="C3218" s="311"/>
      <c r="D3218" s="311"/>
      <c r="E3218" s="311" t="s">
        <v>11408</v>
      </c>
      <c r="F3218" s="311">
        <v>296</v>
      </c>
    </row>
    <row r="3219" spans="1:6">
      <c r="A3219" s="311"/>
      <c r="B3219" s="311" t="s">
        <v>14629</v>
      </c>
      <c r="C3219" s="311"/>
      <c r="D3219" s="311"/>
      <c r="E3219" s="311" t="s">
        <v>11408</v>
      </c>
      <c r="F3219" s="311">
        <v>349</v>
      </c>
    </row>
    <row r="3220" spans="1:6">
      <c r="A3220" s="311"/>
      <c r="B3220" s="311" t="s">
        <v>14630</v>
      </c>
      <c r="C3220" s="311"/>
      <c r="D3220" s="311"/>
      <c r="E3220" s="311" t="s">
        <v>173</v>
      </c>
      <c r="F3220" s="311">
        <v>134.9</v>
      </c>
    </row>
    <row r="3221" spans="1:6">
      <c r="A3221" s="311"/>
      <c r="B3221" s="311" t="s">
        <v>14631</v>
      </c>
      <c r="C3221" s="311"/>
      <c r="D3221" s="311"/>
      <c r="E3221" s="311" t="s">
        <v>11408</v>
      </c>
      <c r="F3221" s="311">
        <v>412</v>
      </c>
    </row>
    <row r="3222" spans="1:6">
      <c r="A3222" s="311"/>
      <c r="B3222" s="311" t="s">
        <v>14632</v>
      </c>
      <c r="C3222" s="311"/>
      <c r="D3222" s="311"/>
      <c r="E3222" s="311" t="s">
        <v>11408</v>
      </c>
      <c r="F3222" s="311">
        <v>376</v>
      </c>
    </row>
    <row r="3223" spans="1:6">
      <c r="A3223" s="311"/>
      <c r="B3223" s="311" t="s">
        <v>14633</v>
      </c>
      <c r="C3223" s="311"/>
      <c r="D3223" s="311"/>
      <c r="E3223" s="311" t="s">
        <v>11408</v>
      </c>
      <c r="F3223" s="311">
        <v>396</v>
      </c>
    </row>
    <row r="3224" spans="1:6">
      <c r="A3224" s="311"/>
      <c r="B3224" s="311" t="s">
        <v>14634</v>
      </c>
      <c r="C3224" s="311"/>
      <c r="D3224" s="311"/>
      <c r="E3224" s="311" t="s">
        <v>173</v>
      </c>
      <c r="F3224" s="311">
        <v>217</v>
      </c>
    </row>
    <row r="3225" spans="1:6">
      <c r="A3225" s="311"/>
      <c r="B3225" s="311" t="s">
        <v>14635</v>
      </c>
      <c r="C3225" s="311"/>
      <c r="D3225" s="311"/>
      <c r="E3225" s="311" t="s">
        <v>11408</v>
      </c>
      <c r="F3225" s="311">
        <v>556</v>
      </c>
    </row>
    <row r="3226" spans="1:6">
      <c r="A3226" s="311"/>
      <c r="B3226" s="311" t="s">
        <v>14636</v>
      </c>
      <c r="C3226" s="311"/>
      <c r="D3226" s="311"/>
      <c r="E3226" s="311" t="s">
        <v>11408</v>
      </c>
      <c r="F3226" s="311">
        <v>474</v>
      </c>
    </row>
    <row r="3227" spans="1:6">
      <c r="A3227" s="311"/>
      <c r="B3227" s="311" t="s">
        <v>14637</v>
      </c>
      <c r="C3227" s="311"/>
      <c r="D3227" s="311"/>
      <c r="E3227" s="311" t="s">
        <v>11408</v>
      </c>
      <c r="F3227" s="311">
        <v>303</v>
      </c>
    </row>
    <row r="3228" spans="1:6">
      <c r="A3228" s="311"/>
      <c r="B3228" s="311" t="s">
        <v>14638</v>
      </c>
      <c r="C3228" s="311"/>
      <c r="D3228" s="311"/>
      <c r="E3228" s="311" t="s">
        <v>11408</v>
      </c>
      <c r="F3228" s="311">
        <v>369</v>
      </c>
    </row>
    <row r="3229" spans="1:6">
      <c r="A3229" s="311"/>
      <c r="B3229" s="311" t="s">
        <v>14639</v>
      </c>
      <c r="C3229" s="311"/>
      <c r="D3229" s="311"/>
      <c r="E3229" s="311" t="s">
        <v>11408</v>
      </c>
      <c r="F3229" s="311">
        <v>409</v>
      </c>
    </row>
    <row r="3230" spans="1:6">
      <c r="A3230" s="311"/>
      <c r="B3230" s="311" t="s">
        <v>14640</v>
      </c>
      <c r="C3230" s="311"/>
      <c r="D3230" s="311"/>
      <c r="E3230" s="311" t="s">
        <v>173</v>
      </c>
      <c r="F3230" s="311">
        <v>262</v>
      </c>
    </row>
    <row r="3231" spans="1:6">
      <c r="A3231" s="311"/>
      <c r="B3231" s="311" t="s">
        <v>14641</v>
      </c>
      <c r="C3231" s="311"/>
      <c r="D3231" s="311"/>
      <c r="E3231" s="311" t="s">
        <v>173</v>
      </c>
      <c r="F3231" s="311">
        <v>483</v>
      </c>
    </row>
    <row r="3232" spans="1:6">
      <c r="A3232" s="311"/>
      <c r="B3232" s="311" t="s">
        <v>14642</v>
      </c>
      <c r="C3232" s="311"/>
      <c r="D3232" s="311"/>
      <c r="E3232" s="311" t="s">
        <v>173</v>
      </c>
      <c r="F3232" s="311">
        <v>67</v>
      </c>
    </row>
    <row r="3233" spans="1:6">
      <c r="A3233" s="311"/>
      <c r="B3233" s="311" t="s">
        <v>14643</v>
      </c>
      <c r="C3233" s="311"/>
      <c r="D3233" s="311"/>
      <c r="E3233" s="311" t="s">
        <v>173</v>
      </c>
      <c r="F3233" s="311">
        <v>136</v>
      </c>
    </row>
    <row r="3234" spans="1:6">
      <c r="A3234" s="311"/>
      <c r="B3234" s="311" t="s">
        <v>14644</v>
      </c>
      <c r="C3234" s="311"/>
      <c r="D3234" s="311"/>
      <c r="E3234" s="311" t="s">
        <v>173</v>
      </c>
      <c r="F3234" s="311">
        <v>44.8</v>
      </c>
    </row>
    <row r="3235" spans="1:6">
      <c r="A3235" s="311"/>
      <c r="B3235" s="311" t="s">
        <v>14645</v>
      </c>
      <c r="C3235" s="311"/>
      <c r="D3235" s="311"/>
      <c r="E3235" s="311" t="s">
        <v>173</v>
      </c>
      <c r="F3235" s="311">
        <v>151</v>
      </c>
    </row>
    <row r="3236" spans="1:6">
      <c r="A3236" s="311"/>
      <c r="B3236" s="311" t="s">
        <v>14646</v>
      </c>
      <c r="C3236" s="311"/>
      <c r="D3236" s="311"/>
      <c r="E3236" s="311" t="s">
        <v>173</v>
      </c>
      <c r="F3236" s="311">
        <v>56.2</v>
      </c>
    </row>
    <row r="3237" spans="1:6">
      <c r="A3237" s="311"/>
      <c r="B3237" s="311" t="s">
        <v>14647</v>
      </c>
      <c r="C3237" s="311"/>
      <c r="D3237" s="311"/>
      <c r="E3237" s="311" t="s">
        <v>173</v>
      </c>
      <c r="F3237" s="311">
        <v>151</v>
      </c>
    </row>
    <row r="3238" spans="1:6">
      <c r="A3238" s="311"/>
      <c r="B3238" s="311" t="s">
        <v>14648</v>
      </c>
      <c r="C3238" s="311"/>
      <c r="D3238" s="311"/>
      <c r="E3238" s="311" t="s">
        <v>173</v>
      </c>
      <c r="F3238" s="311">
        <v>66</v>
      </c>
    </row>
    <row r="3239" spans="1:6">
      <c r="A3239" s="311"/>
      <c r="B3239" s="311" t="s">
        <v>14649</v>
      </c>
      <c r="C3239" s="311"/>
      <c r="D3239" s="311"/>
      <c r="E3239" s="311" t="s">
        <v>173</v>
      </c>
      <c r="F3239" s="311">
        <v>197</v>
      </c>
    </row>
    <row r="3240" spans="1:6">
      <c r="A3240" s="311"/>
      <c r="B3240" s="311" t="s">
        <v>14650</v>
      </c>
      <c r="C3240" s="311"/>
      <c r="D3240" s="311"/>
      <c r="E3240" s="311" t="s">
        <v>173</v>
      </c>
      <c r="F3240" s="311">
        <v>228</v>
      </c>
    </row>
    <row r="3241" spans="1:6">
      <c r="A3241" s="311"/>
      <c r="B3241" s="311" t="s">
        <v>14651</v>
      </c>
      <c r="C3241" s="311"/>
      <c r="D3241" s="311"/>
      <c r="E3241" s="311" t="s">
        <v>173</v>
      </c>
      <c r="F3241" s="311">
        <v>1079</v>
      </c>
    </row>
    <row r="3242" spans="1:6">
      <c r="A3242" s="311"/>
      <c r="B3242" s="311" t="s">
        <v>14652</v>
      </c>
      <c r="C3242" s="311"/>
      <c r="D3242" s="311"/>
      <c r="E3242" s="311" t="s">
        <v>173</v>
      </c>
      <c r="F3242" s="311">
        <v>1269</v>
      </c>
    </row>
    <row r="3243" spans="1:6">
      <c r="A3243" s="311"/>
      <c r="B3243" s="311" t="s">
        <v>14653</v>
      </c>
      <c r="C3243" s="311"/>
      <c r="D3243" s="311"/>
      <c r="E3243" s="311" t="s">
        <v>173</v>
      </c>
      <c r="F3243" s="311">
        <v>1417</v>
      </c>
    </row>
    <row r="3244" spans="1:6">
      <c r="A3244" s="311"/>
      <c r="B3244" s="311" t="s">
        <v>14654</v>
      </c>
      <c r="C3244" s="311"/>
      <c r="D3244" s="311"/>
      <c r="E3244" s="311" t="s">
        <v>173</v>
      </c>
      <c r="F3244" s="311">
        <v>119</v>
      </c>
    </row>
    <row r="3245" spans="1:6">
      <c r="A3245" s="311"/>
      <c r="B3245" s="311" t="s">
        <v>14655</v>
      </c>
      <c r="C3245" s="311"/>
      <c r="D3245" s="311"/>
      <c r="E3245" s="311" t="s">
        <v>173</v>
      </c>
      <c r="F3245" s="311">
        <v>122</v>
      </c>
    </row>
    <row r="3246" spans="1:6">
      <c r="A3246" s="311"/>
      <c r="B3246" s="311" t="s">
        <v>14656</v>
      </c>
      <c r="C3246" s="311"/>
      <c r="D3246" s="311"/>
      <c r="E3246" s="311" t="s">
        <v>173</v>
      </c>
      <c r="F3246" s="311">
        <v>121</v>
      </c>
    </row>
    <row r="3247" spans="1:6">
      <c r="A3247" s="311"/>
      <c r="B3247" s="311" t="s">
        <v>14657</v>
      </c>
      <c r="C3247" s="311"/>
      <c r="D3247" s="311"/>
      <c r="E3247" s="311" t="s">
        <v>173</v>
      </c>
      <c r="F3247" s="311">
        <v>151</v>
      </c>
    </row>
    <row r="3248" spans="1:6">
      <c r="A3248" s="311"/>
      <c r="B3248" s="311" t="s">
        <v>14658</v>
      </c>
      <c r="C3248" s="311"/>
      <c r="D3248" s="311"/>
      <c r="E3248" s="311" t="s">
        <v>173</v>
      </c>
      <c r="F3248" s="311">
        <v>144</v>
      </c>
    </row>
    <row r="3249" spans="1:6">
      <c r="A3249" s="311"/>
      <c r="B3249" s="311" t="s">
        <v>14659</v>
      </c>
      <c r="C3249" s="311"/>
      <c r="D3249" s="311"/>
      <c r="E3249" s="311" t="s">
        <v>173</v>
      </c>
      <c r="F3249" s="311">
        <v>182</v>
      </c>
    </row>
    <row r="3250" spans="1:6">
      <c r="A3250" s="311"/>
      <c r="B3250" s="311" t="s">
        <v>14660</v>
      </c>
      <c r="C3250" s="311"/>
      <c r="D3250" s="311"/>
      <c r="E3250" s="311" t="s">
        <v>173</v>
      </c>
      <c r="F3250" s="311">
        <v>264</v>
      </c>
    </row>
    <row r="3251" spans="1:6">
      <c r="A3251" s="311"/>
      <c r="B3251" s="311" t="s">
        <v>14661</v>
      </c>
      <c r="C3251" s="311"/>
      <c r="D3251" s="311"/>
      <c r="E3251" s="311" t="s">
        <v>173</v>
      </c>
      <c r="F3251" s="311">
        <v>1249</v>
      </c>
    </row>
    <row r="3252" spans="1:6">
      <c r="A3252" s="311"/>
      <c r="B3252" s="311" t="s">
        <v>14662</v>
      </c>
      <c r="C3252" s="311"/>
      <c r="D3252" s="311"/>
      <c r="E3252" s="311" t="s">
        <v>173</v>
      </c>
      <c r="F3252" s="311">
        <v>2069</v>
      </c>
    </row>
    <row r="3253" spans="1:6">
      <c r="A3253" s="311"/>
      <c r="B3253" s="311" t="s">
        <v>14663</v>
      </c>
      <c r="C3253" s="311"/>
      <c r="D3253" s="311"/>
      <c r="E3253" s="311" t="s">
        <v>173</v>
      </c>
      <c r="F3253" s="311">
        <v>76</v>
      </c>
    </row>
    <row r="3254" spans="1:6">
      <c r="A3254" s="311"/>
      <c r="B3254" s="311" t="s">
        <v>14664</v>
      </c>
      <c r="C3254" s="311"/>
      <c r="D3254" s="311"/>
      <c r="E3254" s="311" t="s">
        <v>173</v>
      </c>
      <c r="F3254" s="311">
        <v>249</v>
      </c>
    </row>
    <row r="3255" spans="1:6">
      <c r="A3255" s="311"/>
      <c r="B3255" s="311" t="s">
        <v>14665</v>
      </c>
      <c r="C3255" s="311"/>
      <c r="D3255" s="311"/>
      <c r="E3255" s="311" t="s">
        <v>173</v>
      </c>
      <c r="F3255" s="311">
        <v>1212</v>
      </c>
    </row>
    <row r="3256" spans="1:6">
      <c r="A3256" s="311"/>
      <c r="B3256" s="311" t="s">
        <v>14666</v>
      </c>
      <c r="C3256" s="311"/>
      <c r="D3256" s="311"/>
      <c r="E3256" s="311" t="s">
        <v>173</v>
      </c>
      <c r="F3256" s="311">
        <v>874</v>
      </c>
    </row>
    <row r="3257" spans="1:6">
      <c r="A3257" s="311"/>
      <c r="B3257" s="311" t="s">
        <v>14667</v>
      </c>
      <c r="C3257" s="311"/>
      <c r="D3257" s="311"/>
      <c r="E3257" s="311" t="s">
        <v>173</v>
      </c>
      <c r="F3257" s="311">
        <v>949</v>
      </c>
    </row>
    <row r="3258" spans="1:6">
      <c r="A3258" s="311"/>
      <c r="B3258" s="311" t="s">
        <v>14668</v>
      </c>
      <c r="C3258" s="311"/>
      <c r="D3258" s="311"/>
      <c r="E3258" s="311" t="s">
        <v>173</v>
      </c>
      <c r="F3258" s="311">
        <v>1554</v>
      </c>
    </row>
    <row r="3259" spans="1:6">
      <c r="A3259" s="311"/>
      <c r="B3259" s="311" t="s">
        <v>14669</v>
      </c>
      <c r="C3259" s="311"/>
      <c r="D3259" s="311"/>
      <c r="E3259" s="311" t="s">
        <v>173</v>
      </c>
      <c r="F3259" s="311">
        <v>1086</v>
      </c>
    </row>
    <row r="3260" spans="1:6">
      <c r="A3260" s="311"/>
      <c r="B3260" s="311" t="s">
        <v>14670</v>
      </c>
      <c r="C3260" s="311"/>
      <c r="D3260" s="311"/>
      <c r="E3260" s="311" t="s">
        <v>173</v>
      </c>
      <c r="F3260" s="311">
        <v>1281</v>
      </c>
    </row>
    <row r="3261" spans="1:6">
      <c r="A3261" s="311"/>
      <c r="B3261" s="311" t="s">
        <v>14671</v>
      </c>
      <c r="C3261" s="311"/>
      <c r="D3261" s="311"/>
      <c r="E3261" s="311" t="s">
        <v>173</v>
      </c>
      <c r="F3261" s="311">
        <v>1212</v>
      </c>
    </row>
    <row r="3262" spans="1:6">
      <c r="A3262" s="311"/>
      <c r="B3262" s="311" t="s">
        <v>14672</v>
      </c>
      <c r="C3262" s="311"/>
      <c r="D3262" s="311"/>
      <c r="E3262" s="311" t="s">
        <v>173</v>
      </c>
      <c r="F3262" s="311">
        <v>177</v>
      </c>
    </row>
    <row r="3263" spans="1:6">
      <c r="A3263" s="311"/>
      <c r="B3263" s="311" t="s">
        <v>14673</v>
      </c>
      <c r="C3263" s="311"/>
      <c r="D3263" s="311"/>
      <c r="E3263" s="311" t="s">
        <v>13158</v>
      </c>
      <c r="F3263" s="311">
        <v>58.7</v>
      </c>
    </row>
    <row r="3264" spans="1:6">
      <c r="A3264" s="311"/>
      <c r="B3264" s="311" t="s">
        <v>14674</v>
      </c>
      <c r="C3264" s="311"/>
      <c r="D3264" s="311"/>
      <c r="E3264" s="311" t="s">
        <v>173</v>
      </c>
      <c r="F3264" s="311">
        <v>439</v>
      </c>
    </row>
    <row r="3265" spans="1:6">
      <c r="A3265" s="311"/>
      <c r="B3265" s="311" t="s">
        <v>14675</v>
      </c>
      <c r="C3265" s="311"/>
      <c r="D3265" s="311"/>
      <c r="E3265" s="311" t="s">
        <v>173</v>
      </c>
      <c r="F3265" s="311">
        <v>569</v>
      </c>
    </row>
    <row r="3266" spans="1:6">
      <c r="A3266" s="311"/>
      <c r="B3266" s="311" t="s">
        <v>14676</v>
      </c>
      <c r="C3266" s="311"/>
      <c r="D3266" s="311"/>
      <c r="E3266" s="311" t="s">
        <v>173</v>
      </c>
      <c r="F3266" s="311">
        <v>854</v>
      </c>
    </row>
    <row r="3267" spans="1:6">
      <c r="A3267" s="311"/>
      <c r="B3267" s="311" t="s">
        <v>14677</v>
      </c>
      <c r="C3267" s="311"/>
      <c r="D3267" s="311"/>
      <c r="E3267" s="311" t="s">
        <v>173</v>
      </c>
      <c r="F3267" s="311">
        <v>567</v>
      </c>
    </row>
    <row r="3268" spans="1:6">
      <c r="A3268" s="311"/>
      <c r="B3268" s="311" t="s">
        <v>14678</v>
      </c>
      <c r="C3268" s="311"/>
      <c r="D3268" s="311"/>
      <c r="E3268" s="311" t="s">
        <v>173</v>
      </c>
      <c r="F3268" s="311">
        <v>834</v>
      </c>
    </row>
    <row r="3269" spans="1:6">
      <c r="A3269" s="311"/>
      <c r="B3269" s="311" t="s">
        <v>14679</v>
      </c>
      <c r="C3269" s="311"/>
      <c r="D3269" s="311"/>
      <c r="E3269" s="311" t="s">
        <v>173</v>
      </c>
      <c r="F3269" s="311">
        <v>948</v>
      </c>
    </row>
    <row r="3270" spans="1:6">
      <c r="A3270" s="311"/>
      <c r="B3270" s="311" t="s">
        <v>14680</v>
      </c>
      <c r="C3270" s="311"/>
      <c r="D3270" s="311"/>
      <c r="E3270" s="311" t="s">
        <v>11408</v>
      </c>
      <c r="F3270" s="311">
        <v>139</v>
      </c>
    </row>
    <row r="3271" spans="1:6">
      <c r="A3271" s="311"/>
      <c r="B3271" s="311" t="s">
        <v>14681</v>
      </c>
      <c r="C3271" s="311"/>
      <c r="D3271" s="311"/>
      <c r="E3271" s="311" t="s">
        <v>11408</v>
      </c>
      <c r="F3271" s="311">
        <v>326</v>
      </c>
    </row>
    <row r="3272" spans="1:6">
      <c r="A3272" s="311"/>
      <c r="B3272" s="311" t="s">
        <v>14682</v>
      </c>
      <c r="C3272" s="311"/>
      <c r="D3272" s="311"/>
      <c r="E3272" s="311" t="s">
        <v>11408</v>
      </c>
      <c r="F3272" s="311">
        <v>326</v>
      </c>
    </row>
    <row r="3273" spans="1:6">
      <c r="A3273" s="311"/>
      <c r="B3273" s="311" t="s">
        <v>14683</v>
      </c>
      <c r="C3273" s="311"/>
      <c r="D3273" s="311"/>
      <c r="E3273" s="311" t="s">
        <v>11408</v>
      </c>
      <c r="F3273" s="311">
        <v>398</v>
      </c>
    </row>
    <row r="3274" spans="1:6">
      <c r="A3274" s="311"/>
      <c r="B3274" s="311" t="s">
        <v>14684</v>
      </c>
      <c r="C3274" s="311"/>
      <c r="D3274" s="311"/>
      <c r="E3274" s="311" t="s">
        <v>11408</v>
      </c>
      <c r="F3274" s="311">
        <v>417</v>
      </c>
    </row>
    <row r="3275" spans="1:6">
      <c r="A3275" s="311"/>
      <c r="B3275" s="311" t="s">
        <v>14685</v>
      </c>
      <c r="C3275" s="311"/>
      <c r="D3275" s="311"/>
      <c r="E3275" s="311" t="s">
        <v>11408</v>
      </c>
      <c r="F3275" s="311">
        <v>399</v>
      </c>
    </row>
    <row r="3276" spans="1:6">
      <c r="A3276" s="311"/>
      <c r="B3276" s="311" t="s">
        <v>14686</v>
      </c>
      <c r="C3276" s="311"/>
      <c r="D3276" s="311"/>
      <c r="E3276" s="311" t="s">
        <v>11408</v>
      </c>
      <c r="F3276" s="311">
        <v>329</v>
      </c>
    </row>
    <row r="3277" spans="1:6">
      <c r="A3277" s="311"/>
      <c r="B3277" s="311" t="s">
        <v>14687</v>
      </c>
      <c r="C3277" s="311"/>
      <c r="D3277" s="311"/>
      <c r="E3277" s="311" t="s">
        <v>11408</v>
      </c>
      <c r="F3277" s="311">
        <v>379</v>
      </c>
    </row>
    <row r="3278" spans="1:6">
      <c r="A3278" s="311"/>
      <c r="B3278" s="311" t="s">
        <v>14688</v>
      </c>
      <c r="C3278" s="311"/>
      <c r="D3278" s="311"/>
      <c r="E3278" s="311" t="s">
        <v>11408</v>
      </c>
      <c r="F3278" s="311">
        <v>434</v>
      </c>
    </row>
    <row r="3279" spans="1:6">
      <c r="A3279" s="311"/>
      <c r="B3279" s="311" t="s">
        <v>14689</v>
      </c>
      <c r="C3279" s="311"/>
      <c r="D3279" s="311"/>
      <c r="E3279" s="311" t="s">
        <v>11408</v>
      </c>
      <c r="F3279" s="311">
        <v>417</v>
      </c>
    </row>
    <row r="3280" spans="1:6">
      <c r="A3280" s="311"/>
      <c r="B3280" s="311" t="s">
        <v>14690</v>
      </c>
      <c r="C3280" s="311"/>
      <c r="D3280" s="311"/>
      <c r="E3280" s="311" t="s">
        <v>11408</v>
      </c>
      <c r="F3280" s="311">
        <v>299</v>
      </c>
    </row>
    <row r="3281" spans="1:6">
      <c r="A3281" s="311"/>
      <c r="B3281" s="311" t="s">
        <v>14691</v>
      </c>
      <c r="C3281" s="311"/>
      <c r="D3281" s="311"/>
      <c r="E3281" s="311" t="s">
        <v>11408</v>
      </c>
      <c r="F3281" s="311">
        <v>369</v>
      </c>
    </row>
    <row r="3282" spans="1:6">
      <c r="A3282" s="311"/>
      <c r="B3282" s="311" t="s">
        <v>14692</v>
      </c>
      <c r="C3282" s="311"/>
      <c r="D3282" s="311"/>
      <c r="E3282" s="311" t="s">
        <v>173</v>
      </c>
      <c r="F3282" s="311">
        <v>37866.639999999999</v>
      </c>
    </row>
    <row r="3283" spans="1:6">
      <c r="A3283" s="311"/>
      <c r="B3283" s="311" t="s">
        <v>14693</v>
      </c>
      <c r="C3283" s="311"/>
      <c r="D3283" s="311"/>
      <c r="E3283" s="311" t="s">
        <v>173</v>
      </c>
      <c r="F3283" s="311">
        <v>1646.83</v>
      </c>
    </row>
    <row r="3284" spans="1:6">
      <c r="A3284" s="311"/>
      <c r="B3284" s="311" t="s">
        <v>14694</v>
      </c>
      <c r="C3284" s="311"/>
      <c r="D3284" s="311"/>
      <c r="E3284" s="311" t="s">
        <v>173</v>
      </c>
      <c r="F3284" s="311">
        <v>1976.81</v>
      </c>
    </row>
    <row r="3285" spans="1:6">
      <c r="A3285" s="311"/>
      <c r="B3285" s="311" t="s">
        <v>14695</v>
      </c>
      <c r="C3285" s="311"/>
      <c r="D3285" s="311"/>
      <c r="E3285" s="311" t="s">
        <v>173</v>
      </c>
      <c r="F3285" s="311">
        <v>1972.33</v>
      </c>
    </row>
    <row r="3286" spans="1:6">
      <c r="A3286" s="311"/>
      <c r="B3286" s="311" t="s">
        <v>14696</v>
      </c>
      <c r="C3286" s="311"/>
      <c r="D3286" s="311"/>
      <c r="E3286" s="311" t="s">
        <v>173</v>
      </c>
      <c r="F3286" s="311">
        <v>980.55</v>
      </c>
    </row>
    <row r="3287" spans="1:6">
      <c r="A3287" s="311"/>
      <c r="B3287" s="311" t="s">
        <v>14697</v>
      </c>
      <c r="C3287" s="311"/>
      <c r="D3287" s="311"/>
      <c r="E3287" s="311" t="s">
        <v>173</v>
      </c>
      <c r="F3287" s="311">
        <v>153</v>
      </c>
    </row>
    <row r="3288" spans="1:6">
      <c r="A3288" s="311"/>
      <c r="B3288" s="311" t="s">
        <v>14698</v>
      </c>
      <c r="C3288" s="311"/>
      <c r="D3288" s="311"/>
      <c r="E3288" s="311" t="s">
        <v>173</v>
      </c>
      <c r="F3288" s="311">
        <v>260</v>
      </c>
    </row>
    <row r="3289" spans="1:6">
      <c r="A3289" s="311"/>
      <c r="B3289" s="311" t="s">
        <v>14699</v>
      </c>
      <c r="C3289" s="311"/>
      <c r="D3289" s="311"/>
      <c r="E3289" s="311" t="s">
        <v>173</v>
      </c>
      <c r="F3289" s="311">
        <v>3134</v>
      </c>
    </row>
    <row r="3290" spans="1:6">
      <c r="A3290" s="311"/>
      <c r="B3290" s="311" t="s">
        <v>14700</v>
      </c>
      <c r="C3290" s="311"/>
      <c r="D3290" s="311"/>
      <c r="E3290" s="311" t="s">
        <v>173</v>
      </c>
      <c r="F3290" s="311">
        <v>241</v>
      </c>
    </row>
    <row r="3291" spans="1:6">
      <c r="A3291" s="311"/>
      <c r="B3291" s="311" t="s">
        <v>14701</v>
      </c>
      <c r="C3291" s="311"/>
      <c r="D3291" s="311"/>
      <c r="E3291" s="311" t="s">
        <v>173</v>
      </c>
      <c r="F3291" s="311">
        <v>288</v>
      </c>
    </row>
    <row r="3292" spans="1:6">
      <c r="A3292" s="311"/>
      <c r="B3292" s="311" t="s">
        <v>14702</v>
      </c>
      <c r="C3292" s="311"/>
      <c r="D3292" s="311"/>
      <c r="E3292" s="311" t="s">
        <v>173</v>
      </c>
      <c r="F3292" s="311">
        <v>373</v>
      </c>
    </row>
    <row r="3293" spans="1:6">
      <c r="A3293" s="311"/>
      <c r="B3293" s="311" t="s">
        <v>14703</v>
      </c>
      <c r="C3293" s="311"/>
      <c r="D3293" s="311"/>
      <c r="E3293" s="311" t="s">
        <v>173</v>
      </c>
      <c r="F3293" s="311">
        <v>399</v>
      </c>
    </row>
    <row r="3294" spans="1:6">
      <c r="A3294" s="311"/>
      <c r="B3294" s="311" t="s">
        <v>14704</v>
      </c>
      <c r="C3294" s="311"/>
      <c r="D3294" s="311"/>
      <c r="E3294" s="311" t="s">
        <v>173</v>
      </c>
      <c r="F3294" s="311">
        <v>528</v>
      </c>
    </row>
    <row r="3295" spans="1:6">
      <c r="A3295" s="311"/>
      <c r="B3295" s="311" t="s">
        <v>14705</v>
      </c>
      <c r="C3295" s="311"/>
      <c r="D3295" s="311"/>
      <c r="E3295" s="311" t="s">
        <v>173</v>
      </c>
      <c r="F3295" s="311">
        <v>602</v>
      </c>
    </row>
    <row r="3296" spans="1:6">
      <c r="A3296" s="311"/>
      <c r="B3296" s="311" t="s">
        <v>14706</v>
      </c>
      <c r="C3296" s="311"/>
      <c r="D3296" s="311"/>
      <c r="E3296" s="311" t="s">
        <v>173</v>
      </c>
      <c r="F3296" s="311">
        <v>749</v>
      </c>
    </row>
    <row r="3297" spans="1:6">
      <c r="A3297" s="311"/>
      <c r="B3297" s="311" t="s">
        <v>14707</v>
      </c>
      <c r="C3297" s="311"/>
      <c r="D3297" s="311"/>
      <c r="E3297" s="311" t="s">
        <v>173</v>
      </c>
      <c r="F3297" s="311">
        <v>877</v>
      </c>
    </row>
    <row r="3298" spans="1:6">
      <c r="A3298" s="311"/>
      <c r="B3298" s="311" t="s">
        <v>14708</v>
      </c>
      <c r="C3298" s="311"/>
      <c r="D3298" s="311"/>
      <c r="E3298" s="311" t="s">
        <v>173</v>
      </c>
      <c r="F3298" s="311">
        <v>3799</v>
      </c>
    </row>
    <row r="3299" spans="1:6">
      <c r="A3299" s="311"/>
      <c r="B3299" s="311" t="s">
        <v>14709</v>
      </c>
      <c r="C3299" s="311"/>
      <c r="D3299" s="311"/>
      <c r="E3299" s="311" t="s">
        <v>173</v>
      </c>
      <c r="F3299" s="311">
        <v>274</v>
      </c>
    </row>
    <row r="3300" spans="1:6">
      <c r="A3300" s="311"/>
      <c r="B3300" s="311" t="s">
        <v>14710</v>
      </c>
      <c r="C3300" s="311"/>
      <c r="D3300" s="311"/>
      <c r="E3300" s="311" t="s">
        <v>173</v>
      </c>
      <c r="F3300" s="311">
        <v>344</v>
      </c>
    </row>
    <row r="3301" spans="1:6">
      <c r="A3301" s="311"/>
      <c r="B3301" s="311" t="s">
        <v>14711</v>
      </c>
      <c r="C3301" s="311"/>
      <c r="D3301" s="311"/>
      <c r="E3301" s="311" t="s">
        <v>173</v>
      </c>
      <c r="F3301" s="311">
        <v>381</v>
      </c>
    </row>
    <row r="3302" spans="1:6">
      <c r="A3302" s="311"/>
      <c r="B3302" s="311" t="s">
        <v>14712</v>
      </c>
      <c r="C3302" s="311"/>
      <c r="D3302" s="311"/>
      <c r="E3302" s="311" t="s">
        <v>173</v>
      </c>
      <c r="F3302" s="311">
        <v>502</v>
      </c>
    </row>
    <row r="3303" spans="1:6">
      <c r="A3303" s="311"/>
      <c r="B3303" s="311" t="s">
        <v>14713</v>
      </c>
      <c r="C3303" s="311"/>
      <c r="D3303" s="311"/>
      <c r="E3303" s="311" t="s">
        <v>173</v>
      </c>
      <c r="F3303" s="311">
        <v>834</v>
      </c>
    </row>
    <row r="3304" spans="1:6">
      <c r="A3304" s="311"/>
      <c r="B3304" s="311" t="s">
        <v>14714</v>
      </c>
      <c r="C3304" s="311"/>
      <c r="D3304" s="311"/>
      <c r="E3304" s="311" t="s">
        <v>173</v>
      </c>
      <c r="F3304" s="311">
        <v>219</v>
      </c>
    </row>
    <row r="3305" spans="1:6">
      <c r="A3305" s="311"/>
      <c r="B3305" s="311" t="s">
        <v>14715</v>
      </c>
      <c r="C3305" s="311"/>
      <c r="D3305" s="311"/>
      <c r="E3305" s="311" t="s">
        <v>173</v>
      </c>
      <c r="F3305" s="311">
        <v>286</v>
      </c>
    </row>
    <row r="3306" spans="1:6">
      <c r="A3306" s="311"/>
      <c r="B3306" s="311" t="s">
        <v>14716</v>
      </c>
      <c r="C3306" s="311"/>
      <c r="D3306" s="311"/>
      <c r="E3306" s="311" t="s">
        <v>173</v>
      </c>
      <c r="F3306" s="311">
        <v>174</v>
      </c>
    </row>
    <row r="3307" spans="1:6">
      <c r="A3307" s="311"/>
      <c r="B3307" s="311" t="s">
        <v>14717</v>
      </c>
      <c r="C3307" s="311"/>
      <c r="D3307" s="311"/>
      <c r="E3307" s="311" t="s">
        <v>173</v>
      </c>
      <c r="F3307" s="311">
        <v>233</v>
      </c>
    </row>
    <row r="3308" spans="1:6">
      <c r="A3308" s="311"/>
      <c r="B3308" s="311" t="s">
        <v>14718</v>
      </c>
      <c r="C3308" s="311"/>
      <c r="D3308" s="311"/>
      <c r="E3308" s="311" t="s">
        <v>173</v>
      </c>
      <c r="F3308" s="311">
        <v>359</v>
      </c>
    </row>
    <row r="3309" spans="1:6">
      <c r="A3309" s="311"/>
      <c r="B3309" s="311" t="s">
        <v>14719</v>
      </c>
      <c r="C3309" s="311"/>
      <c r="D3309" s="311"/>
      <c r="E3309" s="311" t="s">
        <v>173</v>
      </c>
      <c r="F3309" s="311">
        <v>637</v>
      </c>
    </row>
    <row r="3310" spans="1:6">
      <c r="A3310" s="311"/>
      <c r="B3310" s="311" t="s">
        <v>14720</v>
      </c>
      <c r="C3310" s="311"/>
      <c r="D3310" s="311"/>
      <c r="E3310" s="311" t="s">
        <v>173</v>
      </c>
      <c r="F3310" s="311">
        <v>743</v>
      </c>
    </row>
    <row r="3311" spans="1:6">
      <c r="A3311" s="311"/>
      <c r="B3311" s="311" t="s">
        <v>14721</v>
      </c>
      <c r="C3311" s="311"/>
      <c r="D3311" s="311"/>
      <c r="E3311" s="311" t="s">
        <v>173</v>
      </c>
      <c r="F3311" s="311">
        <v>1024</v>
      </c>
    </row>
    <row r="3312" spans="1:6">
      <c r="A3312" s="311"/>
      <c r="B3312" s="311" t="s">
        <v>14722</v>
      </c>
      <c r="C3312" s="311"/>
      <c r="D3312" s="311"/>
      <c r="E3312" s="311" t="s">
        <v>173</v>
      </c>
      <c r="F3312" s="311">
        <v>1091</v>
      </c>
    </row>
    <row r="3313" spans="1:6">
      <c r="A3313" s="311"/>
      <c r="B3313" s="311" t="s">
        <v>14723</v>
      </c>
      <c r="C3313" s="311"/>
      <c r="D3313" s="311"/>
      <c r="E3313" s="311" t="s">
        <v>173</v>
      </c>
      <c r="F3313" s="311">
        <v>607</v>
      </c>
    </row>
    <row r="3314" spans="1:6">
      <c r="A3314" s="311"/>
      <c r="B3314" s="311" t="s">
        <v>14724</v>
      </c>
      <c r="C3314" s="311"/>
      <c r="D3314" s="311"/>
      <c r="E3314" s="311" t="s">
        <v>173</v>
      </c>
      <c r="F3314" s="311">
        <v>613</v>
      </c>
    </row>
    <row r="3315" spans="1:6">
      <c r="A3315" s="311"/>
      <c r="B3315" s="311" t="s">
        <v>14725</v>
      </c>
      <c r="C3315" s="311"/>
      <c r="D3315" s="311"/>
      <c r="E3315" s="311" t="s">
        <v>173</v>
      </c>
      <c r="F3315" s="311">
        <v>1084</v>
      </c>
    </row>
    <row r="3316" spans="1:6">
      <c r="A3316" s="311"/>
      <c r="B3316" s="311" t="s">
        <v>14726</v>
      </c>
      <c r="C3316" s="311"/>
      <c r="D3316" s="311"/>
      <c r="E3316" s="311" t="s">
        <v>173</v>
      </c>
      <c r="F3316" s="311">
        <v>268</v>
      </c>
    </row>
    <row r="3317" spans="1:6">
      <c r="A3317" s="311"/>
      <c r="B3317" s="311" t="s">
        <v>14727</v>
      </c>
      <c r="C3317" s="311"/>
      <c r="D3317" s="311"/>
      <c r="E3317" s="311" t="s">
        <v>173</v>
      </c>
      <c r="F3317" s="311">
        <v>176</v>
      </c>
    </row>
    <row r="3318" spans="1:6">
      <c r="A3318" s="311"/>
      <c r="B3318" s="311" t="s">
        <v>14728</v>
      </c>
      <c r="C3318" s="311"/>
      <c r="D3318" s="311"/>
      <c r="E3318" s="311" t="s">
        <v>173</v>
      </c>
      <c r="F3318" s="311">
        <v>299</v>
      </c>
    </row>
    <row r="3319" spans="1:6">
      <c r="A3319" s="311"/>
      <c r="B3319" s="311" t="s">
        <v>14729</v>
      </c>
      <c r="C3319" s="311"/>
      <c r="D3319" s="311"/>
      <c r="E3319" s="311" t="s">
        <v>173</v>
      </c>
      <c r="F3319" s="311">
        <v>254</v>
      </c>
    </row>
    <row r="3320" spans="1:6">
      <c r="A3320" s="311"/>
      <c r="B3320" s="311" t="s">
        <v>14730</v>
      </c>
      <c r="C3320" s="311"/>
      <c r="D3320" s="311"/>
      <c r="E3320" s="311" t="s">
        <v>173</v>
      </c>
      <c r="F3320" s="311">
        <v>634</v>
      </c>
    </row>
    <row r="3321" spans="1:6">
      <c r="A3321" s="311"/>
      <c r="B3321" s="311" t="s">
        <v>14731</v>
      </c>
      <c r="C3321" s="311"/>
      <c r="D3321" s="311"/>
      <c r="E3321" s="311" t="s">
        <v>173</v>
      </c>
      <c r="F3321" s="311">
        <v>614</v>
      </c>
    </row>
    <row r="3322" spans="1:6">
      <c r="A3322" s="311"/>
      <c r="B3322" s="311" t="s">
        <v>14732</v>
      </c>
      <c r="C3322" s="311"/>
      <c r="D3322" s="311"/>
      <c r="E3322" s="311" t="s">
        <v>173</v>
      </c>
      <c r="F3322" s="311">
        <v>769</v>
      </c>
    </row>
    <row r="3323" spans="1:6">
      <c r="A3323" s="311"/>
      <c r="B3323" s="311" t="s">
        <v>14733</v>
      </c>
      <c r="C3323" s="311"/>
      <c r="D3323" s="311"/>
      <c r="E3323" s="311" t="s">
        <v>173</v>
      </c>
      <c r="F3323" s="311">
        <v>284</v>
      </c>
    </row>
    <row r="3324" spans="1:6">
      <c r="A3324" s="311"/>
      <c r="B3324" s="311" t="s">
        <v>14734</v>
      </c>
      <c r="C3324" s="311"/>
      <c r="D3324" s="311"/>
      <c r="E3324" s="311" t="s">
        <v>173</v>
      </c>
      <c r="F3324" s="311">
        <v>587</v>
      </c>
    </row>
    <row r="3325" spans="1:6">
      <c r="A3325" s="311"/>
      <c r="B3325" s="311" t="s">
        <v>14735</v>
      </c>
      <c r="C3325" s="311"/>
      <c r="D3325" s="311"/>
      <c r="E3325" s="311" t="s">
        <v>173</v>
      </c>
      <c r="F3325" s="311">
        <v>391</v>
      </c>
    </row>
    <row r="3326" spans="1:6">
      <c r="A3326" s="311"/>
      <c r="B3326" s="311" t="s">
        <v>14736</v>
      </c>
      <c r="C3326" s="311"/>
      <c r="D3326" s="311"/>
      <c r="E3326" s="311" t="s">
        <v>173</v>
      </c>
      <c r="F3326" s="311">
        <v>189</v>
      </c>
    </row>
    <row r="3327" spans="1:6">
      <c r="A3327" s="311"/>
      <c r="B3327" s="311" t="s">
        <v>14737</v>
      </c>
      <c r="C3327" s="311"/>
      <c r="D3327" s="311"/>
      <c r="E3327" s="311" t="s">
        <v>173</v>
      </c>
      <c r="F3327" s="311">
        <v>407</v>
      </c>
    </row>
    <row r="3328" spans="1:6">
      <c r="A3328" s="311"/>
      <c r="B3328" s="311" t="s">
        <v>14738</v>
      </c>
      <c r="C3328" s="311"/>
      <c r="D3328" s="311"/>
      <c r="E3328" s="311" t="s">
        <v>173</v>
      </c>
      <c r="F3328" s="311">
        <v>509</v>
      </c>
    </row>
    <row r="3329" spans="1:6">
      <c r="A3329" s="311"/>
      <c r="B3329" s="311" t="s">
        <v>14739</v>
      </c>
      <c r="C3329" s="311"/>
      <c r="D3329" s="311"/>
      <c r="E3329" s="311" t="s">
        <v>173</v>
      </c>
      <c r="F3329" s="311">
        <v>1048</v>
      </c>
    </row>
    <row r="3330" spans="1:6">
      <c r="A3330" s="311"/>
      <c r="B3330" s="311" t="s">
        <v>14740</v>
      </c>
      <c r="C3330" s="311"/>
      <c r="D3330" s="311"/>
      <c r="E3330" s="311" t="s">
        <v>173</v>
      </c>
      <c r="F3330" s="311">
        <v>187</v>
      </c>
    </row>
    <row r="3331" spans="1:6">
      <c r="A3331" s="311"/>
      <c r="B3331" s="311" t="s">
        <v>14741</v>
      </c>
      <c r="C3331" s="311"/>
      <c r="D3331" s="311"/>
      <c r="E3331" s="311" t="s">
        <v>173</v>
      </c>
      <c r="F3331" s="311">
        <v>214</v>
      </c>
    </row>
    <row r="3332" spans="1:6">
      <c r="A3332" s="311"/>
      <c r="B3332" s="311" t="s">
        <v>14742</v>
      </c>
      <c r="C3332" s="311"/>
      <c r="D3332" s="311"/>
      <c r="E3332" s="311" t="s">
        <v>173</v>
      </c>
      <c r="F3332" s="311">
        <v>229</v>
      </c>
    </row>
    <row r="3333" spans="1:6">
      <c r="A3333" s="311"/>
      <c r="B3333" s="311" t="s">
        <v>14743</v>
      </c>
      <c r="C3333" s="311"/>
      <c r="D3333" s="311"/>
      <c r="E3333" s="311" t="s">
        <v>173</v>
      </c>
      <c r="F3333" s="311">
        <v>231</v>
      </c>
    </row>
    <row r="3334" spans="1:6">
      <c r="A3334" s="311"/>
      <c r="B3334" s="311" t="s">
        <v>14744</v>
      </c>
      <c r="C3334" s="311"/>
      <c r="D3334" s="311"/>
      <c r="E3334" s="311" t="s">
        <v>173</v>
      </c>
      <c r="F3334" s="311">
        <v>262</v>
      </c>
    </row>
    <row r="3335" spans="1:6">
      <c r="A3335" s="311"/>
      <c r="B3335" s="311" t="s">
        <v>14745</v>
      </c>
      <c r="C3335" s="311"/>
      <c r="D3335" s="311"/>
      <c r="E3335" s="311" t="s">
        <v>173</v>
      </c>
      <c r="F3335" s="311">
        <v>264</v>
      </c>
    </row>
    <row r="3336" spans="1:6">
      <c r="A3336" s="311"/>
      <c r="B3336" s="311" t="s">
        <v>14746</v>
      </c>
      <c r="C3336" s="311"/>
      <c r="D3336" s="311"/>
      <c r="E3336" s="311" t="s">
        <v>173</v>
      </c>
      <c r="F3336" s="311">
        <v>296</v>
      </c>
    </row>
    <row r="3337" spans="1:6">
      <c r="A3337" s="311"/>
      <c r="B3337" s="311" t="s">
        <v>14747</v>
      </c>
      <c r="C3337" s="311"/>
      <c r="D3337" s="311"/>
      <c r="E3337" s="311" t="s">
        <v>173</v>
      </c>
      <c r="F3337" s="311">
        <v>244</v>
      </c>
    </row>
    <row r="3338" spans="1:6">
      <c r="A3338" s="311"/>
      <c r="B3338" s="311" t="s">
        <v>14748</v>
      </c>
      <c r="C3338" s="311"/>
      <c r="D3338" s="311"/>
      <c r="E3338" s="311" t="s">
        <v>173</v>
      </c>
      <c r="F3338" s="311">
        <v>616</v>
      </c>
    </row>
    <row r="3339" spans="1:6">
      <c r="A3339" s="311"/>
      <c r="B3339" s="311" t="s">
        <v>14749</v>
      </c>
      <c r="C3339" s="311"/>
      <c r="D3339" s="311"/>
      <c r="E3339" s="311" t="s">
        <v>173</v>
      </c>
      <c r="F3339" s="311">
        <v>298</v>
      </c>
    </row>
    <row r="3340" spans="1:6">
      <c r="A3340" s="311"/>
      <c r="B3340" s="311" t="s">
        <v>14750</v>
      </c>
      <c r="C3340" s="311"/>
      <c r="D3340" s="311"/>
      <c r="E3340" s="311" t="s">
        <v>173</v>
      </c>
      <c r="F3340" s="311">
        <v>266</v>
      </c>
    </row>
    <row r="3341" spans="1:6">
      <c r="A3341" s="311"/>
      <c r="B3341" s="311" t="s">
        <v>14751</v>
      </c>
      <c r="C3341" s="311"/>
      <c r="D3341" s="311"/>
      <c r="E3341" s="311" t="s">
        <v>173</v>
      </c>
      <c r="F3341" s="311">
        <v>837</v>
      </c>
    </row>
    <row r="3342" spans="1:6">
      <c r="A3342" s="311"/>
      <c r="B3342" s="311" t="s">
        <v>14752</v>
      </c>
      <c r="C3342" s="311"/>
      <c r="D3342" s="311"/>
      <c r="E3342" s="311" t="s">
        <v>173</v>
      </c>
      <c r="F3342" s="311">
        <v>968</v>
      </c>
    </row>
    <row r="3343" spans="1:6">
      <c r="A3343" s="311"/>
      <c r="B3343" s="311" t="s">
        <v>14753</v>
      </c>
      <c r="C3343" s="311"/>
      <c r="D3343" s="311"/>
      <c r="E3343" s="311" t="s">
        <v>173</v>
      </c>
      <c r="F3343" s="311">
        <v>469</v>
      </c>
    </row>
    <row r="3344" spans="1:6">
      <c r="A3344" s="311"/>
      <c r="B3344" s="311" t="s">
        <v>14754</v>
      </c>
      <c r="C3344" s="311"/>
      <c r="D3344" s="311"/>
      <c r="E3344" s="311" t="s">
        <v>173</v>
      </c>
      <c r="F3344" s="311">
        <v>521</v>
      </c>
    </row>
    <row r="3345" spans="1:6">
      <c r="A3345" s="311"/>
      <c r="B3345" s="311" t="s">
        <v>14755</v>
      </c>
      <c r="C3345" s="311"/>
      <c r="D3345" s="311"/>
      <c r="E3345" s="311" t="s">
        <v>173</v>
      </c>
      <c r="F3345" s="311">
        <v>1079</v>
      </c>
    </row>
    <row r="3346" spans="1:6">
      <c r="A3346" s="311"/>
      <c r="B3346" s="311" t="s">
        <v>14756</v>
      </c>
      <c r="C3346" s="311"/>
      <c r="D3346" s="311"/>
      <c r="E3346" s="311" t="s">
        <v>173</v>
      </c>
      <c r="F3346" s="311">
        <v>324</v>
      </c>
    </row>
    <row r="3347" spans="1:6">
      <c r="A3347" s="311"/>
      <c r="B3347" s="311" t="s">
        <v>14757</v>
      </c>
      <c r="C3347" s="311"/>
      <c r="D3347" s="311"/>
      <c r="E3347" s="311" t="s">
        <v>173</v>
      </c>
      <c r="F3347" s="311">
        <v>469</v>
      </c>
    </row>
    <row r="3348" spans="1:6">
      <c r="A3348" s="311"/>
      <c r="B3348" s="311" t="s">
        <v>14758</v>
      </c>
      <c r="C3348" s="311"/>
      <c r="D3348" s="311"/>
      <c r="E3348" s="311" t="s">
        <v>173</v>
      </c>
      <c r="F3348" s="311">
        <v>364</v>
      </c>
    </row>
    <row r="3349" spans="1:6">
      <c r="A3349" s="311"/>
      <c r="B3349" s="311" t="s">
        <v>14759</v>
      </c>
      <c r="C3349" s="311"/>
      <c r="D3349" s="311"/>
      <c r="E3349" s="311" t="s">
        <v>173</v>
      </c>
      <c r="F3349" s="311">
        <v>474</v>
      </c>
    </row>
    <row r="3350" spans="1:6">
      <c r="A3350" s="311"/>
      <c r="B3350" s="311" t="s">
        <v>14760</v>
      </c>
      <c r="C3350" s="311"/>
      <c r="D3350" s="311"/>
      <c r="E3350" s="311" t="s">
        <v>173</v>
      </c>
      <c r="F3350" s="311">
        <v>399</v>
      </c>
    </row>
    <row r="3351" spans="1:6">
      <c r="A3351" s="311"/>
      <c r="B3351" s="311" t="s">
        <v>14761</v>
      </c>
      <c r="C3351" s="311"/>
      <c r="D3351" s="311"/>
      <c r="E3351" s="311" t="s">
        <v>173</v>
      </c>
      <c r="F3351" s="311">
        <v>341</v>
      </c>
    </row>
    <row r="3352" spans="1:6">
      <c r="A3352" s="311"/>
      <c r="B3352" s="311" t="s">
        <v>14762</v>
      </c>
      <c r="C3352" s="311"/>
      <c r="D3352" s="311"/>
      <c r="E3352" s="311" t="s">
        <v>173</v>
      </c>
      <c r="F3352" s="311">
        <v>609</v>
      </c>
    </row>
    <row r="3353" spans="1:6">
      <c r="A3353" s="311"/>
      <c r="B3353" s="311" t="s">
        <v>14763</v>
      </c>
      <c r="C3353" s="311"/>
      <c r="D3353" s="311"/>
      <c r="E3353" s="311" t="s">
        <v>173</v>
      </c>
      <c r="F3353" s="311">
        <v>511</v>
      </c>
    </row>
    <row r="3354" spans="1:6">
      <c r="A3354" s="311"/>
      <c r="B3354" s="311" t="s">
        <v>14764</v>
      </c>
      <c r="C3354" s="311"/>
      <c r="D3354" s="311"/>
      <c r="E3354" s="311" t="s">
        <v>11408</v>
      </c>
      <c r="F3354" s="311">
        <v>63</v>
      </c>
    </row>
    <row r="3355" spans="1:6">
      <c r="A3355" s="311"/>
      <c r="B3355" s="311" t="s">
        <v>14765</v>
      </c>
      <c r="C3355" s="311"/>
      <c r="D3355" s="311"/>
      <c r="E3355" s="311" t="s">
        <v>11408</v>
      </c>
      <c r="F3355" s="311">
        <v>63</v>
      </c>
    </row>
    <row r="3356" spans="1:6">
      <c r="A3356" s="311"/>
      <c r="B3356" s="311" t="s">
        <v>14766</v>
      </c>
      <c r="C3356" s="311"/>
      <c r="D3356" s="311"/>
      <c r="E3356" s="311" t="s">
        <v>11408</v>
      </c>
      <c r="F3356" s="311">
        <v>57</v>
      </c>
    </row>
    <row r="3357" spans="1:6">
      <c r="A3357" s="311"/>
      <c r="B3357" s="311" t="s">
        <v>14767</v>
      </c>
      <c r="C3357" s="311"/>
      <c r="D3357" s="311"/>
      <c r="E3357" s="311" t="s">
        <v>11408</v>
      </c>
      <c r="F3357" s="311">
        <v>57</v>
      </c>
    </row>
    <row r="3358" spans="1:6">
      <c r="A3358" s="311"/>
      <c r="B3358" s="311" t="s">
        <v>14768</v>
      </c>
      <c r="C3358" s="311"/>
      <c r="D3358" s="311"/>
      <c r="E3358" s="311" t="s">
        <v>11408</v>
      </c>
      <c r="F3358" s="311">
        <v>57</v>
      </c>
    </row>
    <row r="3359" spans="1:6">
      <c r="A3359" s="311"/>
      <c r="B3359" s="311" t="s">
        <v>14769</v>
      </c>
      <c r="C3359" s="311"/>
      <c r="D3359" s="311"/>
      <c r="E3359" s="311" t="s">
        <v>173</v>
      </c>
      <c r="F3359" s="311">
        <v>103</v>
      </c>
    </row>
    <row r="3360" spans="1:6">
      <c r="A3360" s="311"/>
      <c r="B3360" s="311" t="s">
        <v>14770</v>
      </c>
      <c r="C3360" s="311"/>
      <c r="D3360" s="311"/>
      <c r="E3360" s="311" t="s">
        <v>173</v>
      </c>
      <c r="F3360" s="311">
        <v>79.7</v>
      </c>
    </row>
    <row r="3361" spans="1:6">
      <c r="A3361" s="311"/>
      <c r="B3361" s="311" t="s">
        <v>14771</v>
      </c>
      <c r="C3361" s="311"/>
      <c r="D3361" s="311"/>
      <c r="E3361" s="311" t="s">
        <v>173</v>
      </c>
      <c r="F3361" s="311">
        <v>31</v>
      </c>
    </row>
    <row r="3362" spans="1:6">
      <c r="A3362" s="311"/>
      <c r="B3362" s="311" t="s">
        <v>14772</v>
      </c>
      <c r="C3362" s="311"/>
      <c r="D3362" s="311"/>
      <c r="E3362" s="311" t="s">
        <v>173</v>
      </c>
      <c r="F3362" s="311">
        <v>92</v>
      </c>
    </row>
    <row r="3363" spans="1:6">
      <c r="A3363" s="311"/>
      <c r="B3363" s="311" t="s">
        <v>14773</v>
      </c>
      <c r="C3363" s="311"/>
      <c r="D3363" s="311"/>
      <c r="E3363" s="311" t="s">
        <v>173</v>
      </c>
      <c r="F3363" s="311">
        <v>34</v>
      </c>
    </row>
    <row r="3364" spans="1:6">
      <c r="A3364" s="311"/>
      <c r="B3364" s="311" t="s">
        <v>14774</v>
      </c>
      <c r="C3364" s="311"/>
      <c r="D3364" s="311"/>
      <c r="E3364" s="311" t="s">
        <v>173</v>
      </c>
      <c r="F3364" s="311">
        <v>113</v>
      </c>
    </row>
    <row r="3365" spans="1:6">
      <c r="A3365" s="311"/>
      <c r="B3365" s="311" t="s">
        <v>14775</v>
      </c>
      <c r="C3365" s="311"/>
      <c r="D3365" s="311"/>
      <c r="E3365" s="311" t="s">
        <v>173</v>
      </c>
      <c r="F3365" s="311">
        <v>43.3</v>
      </c>
    </row>
    <row r="3366" spans="1:6">
      <c r="A3366" s="311"/>
      <c r="B3366" s="311" t="s">
        <v>14776</v>
      </c>
      <c r="C3366" s="311"/>
      <c r="D3366" s="311"/>
      <c r="E3366" s="311" t="s">
        <v>173</v>
      </c>
      <c r="F3366" s="311">
        <v>111</v>
      </c>
    </row>
    <row r="3367" spans="1:6">
      <c r="A3367" s="311"/>
      <c r="B3367" s="311" t="s">
        <v>14777</v>
      </c>
      <c r="C3367" s="311"/>
      <c r="D3367" s="311"/>
      <c r="E3367" s="311" t="s">
        <v>173</v>
      </c>
      <c r="F3367" s="311">
        <v>51</v>
      </c>
    </row>
    <row r="3368" spans="1:6">
      <c r="A3368" s="311"/>
      <c r="B3368" s="311" t="s">
        <v>14778</v>
      </c>
      <c r="C3368" s="311"/>
      <c r="D3368" s="311"/>
      <c r="E3368" s="311" t="s">
        <v>173</v>
      </c>
      <c r="F3368" s="311">
        <v>209.5</v>
      </c>
    </row>
    <row r="3369" spans="1:6">
      <c r="A3369" s="311"/>
      <c r="B3369" s="311" t="s">
        <v>14779</v>
      </c>
      <c r="C3369" s="311"/>
      <c r="D3369" s="311"/>
      <c r="E3369" s="311" t="s">
        <v>173</v>
      </c>
      <c r="F3369" s="311">
        <v>72</v>
      </c>
    </row>
    <row r="3370" spans="1:6">
      <c r="A3370" s="311"/>
      <c r="B3370" s="311" t="s">
        <v>14780</v>
      </c>
      <c r="C3370" s="311"/>
      <c r="D3370" s="311"/>
      <c r="E3370" s="311" t="s">
        <v>173</v>
      </c>
      <c r="F3370" s="311">
        <v>64.5</v>
      </c>
    </row>
    <row r="3371" spans="1:6">
      <c r="A3371" s="311"/>
      <c r="B3371" s="311" t="s">
        <v>14781</v>
      </c>
      <c r="C3371" s="311"/>
      <c r="D3371" s="311"/>
      <c r="E3371" s="311" t="s">
        <v>173</v>
      </c>
      <c r="F3371" s="311">
        <v>64.5</v>
      </c>
    </row>
    <row r="3372" spans="1:6">
      <c r="A3372" s="311"/>
      <c r="B3372" s="311" t="s">
        <v>14782</v>
      </c>
      <c r="C3372" s="311"/>
      <c r="D3372" s="311"/>
      <c r="E3372" s="311" t="s">
        <v>173</v>
      </c>
      <c r="F3372" s="311">
        <v>64.5</v>
      </c>
    </row>
    <row r="3373" spans="1:6">
      <c r="A3373" s="311"/>
      <c r="B3373" s="311" t="s">
        <v>14783</v>
      </c>
      <c r="C3373" s="311"/>
      <c r="D3373" s="311"/>
      <c r="E3373" s="311" t="s">
        <v>173</v>
      </c>
      <c r="F3373" s="311">
        <v>53</v>
      </c>
    </row>
    <row r="3374" spans="1:6">
      <c r="A3374" s="311"/>
      <c r="B3374" s="311" t="s">
        <v>14784</v>
      </c>
      <c r="C3374" s="311"/>
      <c r="D3374" s="311"/>
      <c r="E3374" s="311" t="s">
        <v>173</v>
      </c>
      <c r="F3374" s="311">
        <v>16</v>
      </c>
    </row>
    <row r="3375" spans="1:6">
      <c r="A3375" s="311"/>
      <c r="B3375" s="311" t="s">
        <v>14785</v>
      </c>
      <c r="C3375" s="311"/>
      <c r="D3375" s="311"/>
      <c r="E3375" s="311" t="s">
        <v>173</v>
      </c>
      <c r="F3375" s="311">
        <v>60.7</v>
      </c>
    </row>
    <row r="3376" spans="1:6">
      <c r="A3376" s="311"/>
      <c r="B3376" s="311" t="s">
        <v>14786</v>
      </c>
      <c r="C3376" s="311"/>
      <c r="D3376" s="311"/>
      <c r="E3376" s="311" t="s">
        <v>173</v>
      </c>
      <c r="F3376" s="311">
        <v>18</v>
      </c>
    </row>
    <row r="3377" spans="1:6">
      <c r="A3377" s="311"/>
      <c r="B3377" s="311" t="s">
        <v>14787</v>
      </c>
      <c r="C3377" s="311"/>
      <c r="D3377" s="311"/>
      <c r="E3377" s="311" t="s">
        <v>173</v>
      </c>
      <c r="F3377" s="311">
        <v>74.8</v>
      </c>
    </row>
    <row r="3378" spans="1:6">
      <c r="A3378" s="311"/>
      <c r="B3378" s="311" t="s">
        <v>14788</v>
      </c>
      <c r="C3378" s="311"/>
      <c r="D3378" s="311"/>
      <c r="E3378" s="311" t="s">
        <v>173</v>
      </c>
      <c r="F3378" s="311">
        <v>22.7</v>
      </c>
    </row>
    <row r="3379" spans="1:6">
      <c r="A3379" s="311"/>
      <c r="B3379" s="311" t="s">
        <v>14789</v>
      </c>
      <c r="C3379" s="311"/>
      <c r="D3379" s="311"/>
      <c r="E3379" s="311" t="s">
        <v>173</v>
      </c>
      <c r="F3379" s="311">
        <v>29.4</v>
      </c>
    </row>
    <row r="3380" spans="1:6">
      <c r="A3380" s="311"/>
      <c r="B3380" s="311" t="s">
        <v>14790</v>
      </c>
      <c r="C3380" s="311"/>
      <c r="D3380" s="311"/>
      <c r="E3380" s="311" t="s">
        <v>173</v>
      </c>
      <c r="F3380" s="311">
        <v>69.900000000000006</v>
      </c>
    </row>
    <row r="3381" spans="1:6">
      <c r="A3381" s="311"/>
      <c r="B3381" s="311" t="s">
        <v>14791</v>
      </c>
      <c r="C3381" s="311"/>
      <c r="D3381" s="311"/>
      <c r="E3381" s="311" t="s">
        <v>173</v>
      </c>
      <c r="F3381" s="311">
        <v>43.6</v>
      </c>
    </row>
    <row r="3382" spans="1:6">
      <c r="A3382" s="311"/>
      <c r="B3382" s="311" t="s">
        <v>14792</v>
      </c>
      <c r="C3382" s="311"/>
      <c r="D3382" s="311"/>
      <c r="E3382" s="311" t="s">
        <v>173</v>
      </c>
      <c r="F3382" s="311">
        <v>111</v>
      </c>
    </row>
    <row r="3383" spans="1:6">
      <c r="A3383" s="311"/>
      <c r="B3383" s="311" t="s">
        <v>14793</v>
      </c>
      <c r="C3383" s="311"/>
      <c r="D3383" s="311"/>
      <c r="E3383" s="311" t="s">
        <v>173</v>
      </c>
      <c r="F3383" s="311">
        <v>53</v>
      </c>
    </row>
    <row r="3384" spans="1:6">
      <c r="A3384" s="311"/>
      <c r="B3384" s="311" t="s">
        <v>14794</v>
      </c>
      <c r="C3384" s="311"/>
      <c r="D3384" s="311"/>
      <c r="E3384" s="311" t="s">
        <v>173</v>
      </c>
      <c r="F3384" s="311">
        <v>16</v>
      </c>
    </row>
    <row r="3385" spans="1:6">
      <c r="A3385" s="311"/>
      <c r="B3385" s="311" t="s">
        <v>14795</v>
      </c>
      <c r="C3385" s="311"/>
      <c r="D3385" s="311"/>
      <c r="E3385" s="311" t="s">
        <v>173</v>
      </c>
      <c r="F3385" s="311">
        <v>15.1</v>
      </c>
    </row>
    <row r="3386" spans="1:6">
      <c r="A3386" s="311"/>
      <c r="B3386" s="311" t="s">
        <v>14796</v>
      </c>
      <c r="C3386" s="311"/>
      <c r="D3386" s="311"/>
      <c r="E3386" s="311" t="s">
        <v>173</v>
      </c>
      <c r="F3386" s="311">
        <v>73</v>
      </c>
    </row>
    <row r="3387" spans="1:6">
      <c r="A3387" s="311"/>
      <c r="B3387" s="311" t="s">
        <v>14797</v>
      </c>
      <c r="C3387" s="311"/>
      <c r="D3387" s="311"/>
      <c r="E3387" s="311" t="s">
        <v>173</v>
      </c>
      <c r="F3387" s="311">
        <v>17</v>
      </c>
    </row>
    <row r="3388" spans="1:6">
      <c r="A3388" s="311"/>
      <c r="B3388" s="311" t="s">
        <v>14798</v>
      </c>
      <c r="C3388" s="311"/>
      <c r="D3388" s="311"/>
      <c r="E3388" s="311" t="s">
        <v>173</v>
      </c>
      <c r="F3388" s="311">
        <v>58.8</v>
      </c>
    </row>
    <row r="3389" spans="1:6">
      <c r="A3389" s="311"/>
      <c r="B3389" s="311" t="s">
        <v>14799</v>
      </c>
      <c r="C3389" s="311"/>
      <c r="D3389" s="311"/>
      <c r="E3389" s="311" t="s">
        <v>173</v>
      </c>
      <c r="F3389" s="311">
        <v>62.6</v>
      </c>
    </row>
    <row r="3390" spans="1:6">
      <c r="A3390" s="311"/>
      <c r="B3390" s="311" t="s">
        <v>14800</v>
      </c>
      <c r="C3390" s="311"/>
      <c r="D3390" s="311"/>
      <c r="E3390" s="311" t="s">
        <v>173</v>
      </c>
      <c r="F3390" s="311">
        <v>17</v>
      </c>
    </row>
    <row r="3391" spans="1:6">
      <c r="A3391" s="311"/>
      <c r="B3391" s="311" t="s">
        <v>14801</v>
      </c>
      <c r="C3391" s="311"/>
      <c r="D3391" s="311"/>
      <c r="E3391" s="311" t="s">
        <v>173</v>
      </c>
      <c r="F3391" s="311">
        <v>69.900000000000006</v>
      </c>
    </row>
    <row r="3392" spans="1:6">
      <c r="A3392" s="311"/>
      <c r="B3392" s="311" t="s">
        <v>14802</v>
      </c>
      <c r="C3392" s="311"/>
      <c r="D3392" s="311"/>
      <c r="E3392" s="311" t="s">
        <v>173</v>
      </c>
      <c r="F3392" s="311">
        <v>20.8</v>
      </c>
    </row>
    <row r="3393" spans="1:6">
      <c r="A3393" s="311"/>
      <c r="B3393" s="311" t="s">
        <v>14803</v>
      </c>
      <c r="C3393" s="311"/>
      <c r="D3393" s="311"/>
      <c r="E3393" s="311" t="s">
        <v>173</v>
      </c>
      <c r="F3393" s="311">
        <v>27.4</v>
      </c>
    </row>
    <row r="3394" spans="1:6">
      <c r="A3394" s="311"/>
      <c r="B3394" s="311" t="s">
        <v>14804</v>
      </c>
      <c r="C3394" s="311"/>
      <c r="D3394" s="311"/>
      <c r="E3394" s="311" t="s">
        <v>173</v>
      </c>
      <c r="F3394" s="311">
        <v>60.7</v>
      </c>
    </row>
    <row r="3395" spans="1:6">
      <c r="A3395" s="311"/>
      <c r="B3395" s="311" t="s">
        <v>14805</v>
      </c>
      <c r="C3395" s="311"/>
      <c r="D3395" s="311"/>
      <c r="E3395" s="311" t="s">
        <v>173</v>
      </c>
      <c r="F3395" s="311">
        <v>39.799999999999997</v>
      </c>
    </row>
    <row r="3396" spans="1:6">
      <c r="A3396" s="311"/>
      <c r="B3396" s="311" t="s">
        <v>14806</v>
      </c>
      <c r="C3396" s="311"/>
      <c r="D3396" s="311"/>
      <c r="E3396" s="311" t="s">
        <v>173</v>
      </c>
      <c r="F3396" s="311">
        <v>41.6</v>
      </c>
    </row>
    <row r="3397" spans="1:6">
      <c r="A3397" s="311"/>
      <c r="B3397" s="311" t="s">
        <v>14807</v>
      </c>
      <c r="C3397" s="311"/>
      <c r="D3397" s="311"/>
      <c r="E3397" s="311" t="s">
        <v>173</v>
      </c>
      <c r="F3397" s="311">
        <v>113</v>
      </c>
    </row>
    <row r="3398" spans="1:6">
      <c r="A3398" s="311"/>
      <c r="B3398" s="311" t="s">
        <v>14808</v>
      </c>
      <c r="C3398" s="311"/>
      <c r="D3398" s="311"/>
      <c r="E3398" s="311" t="s">
        <v>173</v>
      </c>
      <c r="F3398" s="311">
        <v>92</v>
      </c>
    </row>
    <row r="3399" spans="1:6">
      <c r="A3399" s="311"/>
      <c r="B3399" s="311" t="s">
        <v>14809</v>
      </c>
      <c r="C3399" s="311"/>
      <c r="D3399" s="311"/>
      <c r="E3399" s="311" t="s">
        <v>173</v>
      </c>
      <c r="F3399" s="311">
        <v>46.3</v>
      </c>
    </row>
    <row r="3400" spans="1:6">
      <c r="A3400" s="311"/>
      <c r="B3400" s="311" t="s">
        <v>14810</v>
      </c>
      <c r="C3400" s="311"/>
      <c r="D3400" s="311"/>
      <c r="E3400" s="311" t="s">
        <v>173</v>
      </c>
      <c r="F3400" s="311">
        <v>68</v>
      </c>
    </row>
    <row r="3401" spans="1:6">
      <c r="A3401" s="311"/>
      <c r="B3401" s="311" t="s">
        <v>14811</v>
      </c>
      <c r="C3401" s="311"/>
      <c r="D3401" s="311"/>
      <c r="E3401" s="311" t="s">
        <v>173</v>
      </c>
      <c r="F3401" s="311">
        <v>65.5</v>
      </c>
    </row>
    <row r="3402" spans="1:6">
      <c r="A3402" s="311"/>
      <c r="B3402" s="311" t="s">
        <v>14812</v>
      </c>
      <c r="C3402" s="311"/>
      <c r="D3402" s="311"/>
      <c r="E3402" s="311" t="s">
        <v>173</v>
      </c>
      <c r="F3402" s="311">
        <v>92</v>
      </c>
    </row>
    <row r="3403" spans="1:6">
      <c r="A3403" s="311"/>
      <c r="B3403" s="311" t="s">
        <v>14813</v>
      </c>
      <c r="C3403" s="311"/>
      <c r="D3403" s="311"/>
      <c r="E3403" s="311" t="s">
        <v>173</v>
      </c>
      <c r="F3403" s="311">
        <v>113</v>
      </c>
    </row>
    <row r="3404" spans="1:6">
      <c r="A3404" s="311"/>
      <c r="B3404" s="311" t="s">
        <v>14814</v>
      </c>
      <c r="C3404" s="311"/>
      <c r="D3404" s="311"/>
      <c r="E3404" s="311" t="s">
        <v>173</v>
      </c>
      <c r="F3404" s="311">
        <v>173</v>
      </c>
    </row>
    <row r="3405" spans="1:6">
      <c r="A3405" s="311"/>
      <c r="B3405" s="311" t="s">
        <v>14815</v>
      </c>
      <c r="C3405" s="311"/>
      <c r="D3405" s="311"/>
      <c r="E3405" s="311" t="s">
        <v>173</v>
      </c>
      <c r="F3405" s="311">
        <v>54</v>
      </c>
    </row>
    <row r="3406" spans="1:6">
      <c r="A3406" s="311"/>
      <c r="B3406" s="311" t="s">
        <v>14816</v>
      </c>
      <c r="C3406" s="311"/>
      <c r="D3406" s="311"/>
      <c r="E3406" s="311" t="s">
        <v>173</v>
      </c>
      <c r="F3406" s="311">
        <v>56</v>
      </c>
    </row>
    <row r="3407" spans="1:6">
      <c r="A3407" s="311"/>
      <c r="B3407" s="311" t="s">
        <v>14817</v>
      </c>
      <c r="C3407" s="311"/>
      <c r="D3407" s="311"/>
      <c r="E3407" s="311" t="s">
        <v>173</v>
      </c>
      <c r="F3407" s="311">
        <v>59.5</v>
      </c>
    </row>
    <row r="3408" spans="1:6">
      <c r="A3408" s="311"/>
      <c r="B3408" s="311" t="s">
        <v>14818</v>
      </c>
      <c r="C3408" s="311"/>
      <c r="D3408" s="311"/>
      <c r="E3408" s="311" t="s">
        <v>173</v>
      </c>
      <c r="F3408" s="311">
        <v>212</v>
      </c>
    </row>
    <row r="3409" spans="1:6">
      <c r="A3409" s="311"/>
      <c r="B3409" s="311" t="s">
        <v>14819</v>
      </c>
      <c r="C3409" s="311"/>
      <c r="D3409" s="311"/>
      <c r="E3409" s="311" t="s">
        <v>173</v>
      </c>
      <c r="F3409" s="311">
        <v>91</v>
      </c>
    </row>
    <row r="3410" spans="1:6">
      <c r="A3410" s="311"/>
      <c r="B3410" s="311" t="s">
        <v>14820</v>
      </c>
      <c r="C3410" s="311"/>
      <c r="D3410" s="311"/>
      <c r="E3410" s="311" t="s">
        <v>173</v>
      </c>
      <c r="F3410" s="311">
        <v>106</v>
      </c>
    </row>
    <row r="3411" spans="1:6">
      <c r="A3411" s="311"/>
      <c r="B3411" s="311" t="s">
        <v>14821</v>
      </c>
      <c r="C3411" s="311"/>
      <c r="D3411" s="311"/>
      <c r="E3411" s="311" t="s">
        <v>173</v>
      </c>
      <c r="F3411" s="311">
        <v>151</v>
      </c>
    </row>
    <row r="3412" spans="1:6">
      <c r="A3412" s="311"/>
      <c r="B3412" s="311" t="s">
        <v>14822</v>
      </c>
      <c r="C3412" s="311"/>
      <c r="D3412" s="311"/>
      <c r="E3412" s="311" t="s">
        <v>173</v>
      </c>
      <c r="F3412" s="311">
        <v>268</v>
      </c>
    </row>
    <row r="3413" spans="1:6">
      <c r="A3413" s="311"/>
      <c r="B3413" s="311" t="s">
        <v>14823</v>
      </c>
      <c r="C3413" s="311"/>
      <c r="D3413" s="311"/>
      <c r="E3413" s="311" t="s">
        <v>173</v>
      </c>
      <c r="F3413" s="311">
        <v>328</v>
      </c>
    </row>
    <row r="3414" spans="1:6">
      <c r="A3414" s="311"/>
      <c r="B3414" s="311" t="s">
        <v>14824</v>
      </c>
      <c r="C3414" s="311"/>
      <c r="D3414" s="311"/>
      <c r="E3414" s="311" t="s">
        <v>173</v>
      </c>
      <c r="F3414" s="311">
        <v>268</v>
      </c>
    </row>
    <row r="3415" spans="1:6">
      <c r="A3415" s="311"/>
      <c r="B3415" s="311" t="s">
        <v>14825</v>
      </c>
      <c r="C3415" s="311"/>
      <c r="D3415" s="311"/>
      <c r="E3415" s="311" t="s">
        <v>173</v>
      </c>
      <c r="F3415" s="311">
        <v>8999</v>
      </c>
    </row>
    <row r="3416" spans="1:6">
      <c r="A3416" s="311"/>
      <c r="B3416" s="311" t="s">
        <v>14826</v>
      </c>
      <c r="C3416" s="311"/>
      <c r="D3416" s="311"/>
      <c r="E3416" s="311" t="s">
        <v>173</v>
      </c>
      <c r="F3416" s="311">
        <v>3599</v>
      </c>
    </row>
    <row r="3417" spans="1:6">
      <c r="A3417" s="311"/>
      <c r="B3417" s="311" t="s">
        <v>14827</v>
      </c>
      <c r="C3417" s="311"/>
      <c r="D3417" s="311"/>
      <c r="E3417" s="311" t="s">
        <v>173</v>
      </c>
      <c r="F3417" s="311">
        <v>4389</v>
      </c>
    </row>
    <row r="3418" spans="1:6">
      <c r="A3418" s="311"/>
      <c r="B3418" s="311" t="s">
        <v>14828</v>
      </c>
      <c r="C3418" s="311"/>
      <c r="D3418" s="311"/>
      <c r="E3418" s="311" t="s">
        <v>173</v>
      </c>
      <c r="F3418" s="311">
        <v>5489</v>
      </c>
    </row>
    <row r="3419" spans="1:6">
      <c r="A3419" s="311"/>
      <c r="B3419" s="311" t="s">
        <v>14829</v>
      </c>
      <c r="C3419" s="311"/>
      <c r="D3419" s="311"/>
      <c r="E3419" s="311" t="s">
        <v>173</v>
      </c>
      <c r="F3419" s="311">
        <v>1451</v>
      </c>
    </row>
    <row r="3420" spans="1:6">
      <c r="A3420" s="311"/>
      <c r="B3420" s="311" t="s">
        <v>14830</v>
      </c>
      <c r="C3420" s="311"/>
      <c r="D3420" s="311"/>
      <c r="E3420" s="311" t="s">
        <v>173</v>
      </c>
      <c r="F3420" s="311">
        <v>4491</v>
      </c>
    </row>
    <row r="3421" spans="1:6">
      <c r="A3421" s="311"/>
      <c r="B3421" s="311" t="s">
        <v>14831</v>
      </c>
      <c r="C3421" s="311"/>
      <c r="D3421" s="311"/>
      <c r="E3421" s="311" t="s">
        <v>173</v>
      </c>
      <c r="F3421" s="311">
        <v>2791</v>
      </c>
    </row>
    <row r="3422" spans="1:6">
      <c r="A3422" s="311"/>
      <c r="B3422" s="311" t="s">
        <v>14832</v>
      </c>
      <c r="C3422" s="311"/>
      <c r="D3422" s="311"/>
      <c r="E3422" s="311" t="s">
        <v>173</v>
      </c>
      <c r="F3422" s="311">
        <v>1139</v>
      </c>
    </row>
    <row r="3423" spans="1:6">
      <c r="A3423" s="311"/>
      <c r="B3423" s="311" t="s">
        <v>14833</v>
      </c>
      <c r="C3423" s="311"/>
      <c r="D3423" s="311"/>
      <c r="E3423" s="311" t="s">
        <v>173</v>
      </c>
      <c r="F3423" s="311">
        <v>1139</v>
      </c>
    </row>
    <row r="3424" spans="1:6">
      <c r="A3424" s="311"/>
      <c r="B3424" s="311" t="s">
        <v>14834</v>
      </c>
      <c r="C3424" s="311"/>
      <c r="D3424" s="311"/>
      <c r="E3424" s="311" t="s">
        <v>173</v>
      </c>
      <c r="F3424" s="311">
        <v>1139</v>
      </c>
    </row>
    <row r="3425" spans="1:6">
      <c r="A3425" s="311"/>
      <c r="B3425" s="311" t="s">
        <v>14835</v>
      </c>
      <c r="C3425" s="311"/>
      <c r="D3425" s="311"/>
      <c r="E3425" s="311" t="s">
        <v>173</v>
      </c>
      <c r="F3425" s="311">
        <v>1329</v>
      </c>
    </row>
    <row r="3426" spans="1:6">
      <c r="A3426" s="311"/>
      <c r="B3426" s="311" t="s">
        <v>14836</v>
      </c>
      <c r="C3426" s="311"/>
      <c r="D3426" s="311"/>
      <c r="E3426" s="311" t="s">
        <v>173</v>
      </c>
      <c r="F3426" s="311">
        <v>1329</v>
      </c>
    </row>
    <row r="3427" spans="1:6">
      <c r="A3427" s="311"/>
      <c r="B3427" s="311" t="s">
        <v>14837</v>
      </c>
      <c r="C3427" s="311"/>
      <c r="D3427" s="311"/>
      <c r="E3427" s="311" t="s">
        <v>173</v>
      </c>
      <c r="F3427" s="311">
        <v>1329</v>
      </c>
    </row>
    <row r="3428" spans="1:6">
      <c r="A3428" s="311"/>
      <c r="B3428" s="311" t="s">
        <v>14838</v>
      </c>
      <c r="C3428" s="311"/>
      <c r="D3428" s="311"/>
      <c r="E3428" s="311" t="s">
        <v>173</v>
      </c>
      <c r="F3428" s="311">
        <v>3986</v>
      </c>
    </row>
    <row r="3429" spans="1:6">
      <c r="A3429" s="311"/>
      <c r="B3429" s="311" t="s">
        <v>14839</v>
      </c>
      <c r="C3429" s="311"/>
      <c r="D3429" s="311"/>
      <c r="E3429" s="311" t="s">
        <v>173</v>
      </c>
      <c r="F3429" s="311">
        <v>4382</v>
      </c>
    </row>
    <row r="3430" spans="1:6">
      <c r="A3430" s="311"/>
      <c r="B3430" s="311" t="s">
        <v>14840</v>
      </c>
      <c r="C3430" s="311"/>
      <c r="D3430" s="311"/>
      <c r="E3430" s="311" t="s">
        <v>173</v>
      </c>
      <c r="F3430" s="311">
        <v>5224</v>
      </c>
    </row>
    <row r="3431" spans="1:6">
      <c r="A3431" s="311"/>
      <c r="B3431" s="311" t="s">
        <v>14841</v>
      </c>
      <c r="C3431" s="311"/>
      <c r="D3431" s="311"/>
      <c r="E3431" s="311" t="s">
        <v>173</v>
      </c>
      <c r="F3431" s="311">
        <v>10889</v>
      </c>
    </row>
    <row r="3432" spans="1:6">
      <c r="A3432" s="311"/>
      <c r="B3432" s="311" t="s">
        <v>14842</v>
      </c>
      <c r="C3432" s="311"/>
      <c r="D3432" s="311"/>
      <c r="E3432" s="311" t="s">
        <v>173</v>
      </c>
      <c r="F3432" s="311">
        <v>5699</v>
      </c>
    </row>
    <row r="3433" spans="1:6">
      <c r="A3433" s="311"/>
      <c r="B3433" s="311" t="s">
        <v>14843</v>
      </c>
      <c r="C3433" s="311"/>
      <c r="D3433" s="311"/>
      <c r="E3433" s="311" t="s">
        <v>173</v>
      </c>
      <c r="F3433" s="311">
        <v>6508</v>
      </c>
    </row>
    <row r="3434" spans="1:6">
      <c r="A3434" s="311"/>
      <c r="B3434" s="311" t="s">
        <v>14844</v>
      </c>
      <c r="C3434" s="311"/>
      <c r="D3434" s="311"/>
      <c r="E3434" s="311" t="s">
        <v>173</v>
      </c>
      <c r="F3434" s="311">
        <v>5111</v>
      </c>
    </row>
    <row r="3435" spans="1:6">
      <c r="A3435" s="311"/>
      <c r="B3435" s="311" t="s">
        <v>14845</v>
      </c>
      <c r="C3435" s="311"/>
      <c r="D3435" s="311"/>
      <c r="E3435" s="311" t="s">
        <v>173</v>
      </c>
      <c r="F3435" s="311">
        <v>4979</v>
      </c>
    </row>
    <row r="3436" spans="1:6">
      <c r="A3436" s="311"/>
      <c r="B3436" s="311" t="s">
        <v>14846</v>
      </c>
      <c r="C3436" s="311"/>
      <c r="D3436" s="311"/>
      <c r="E3436" s="311" t="s">
        <v>173</v>
      </c>
      <c r="F3436" s="311">
        <v>4744</v>
      </c>
    </row>
    <row r="3437" spans="1:6">
      <c r="A3437" s="311"/>
      <c r="B3437" s="311" t="s">
        <v>14847</v>
      </c>
      <c r="C3437" s="311"/>
      <c r="D3437" s="311"/>
      <c r="E3437" s="311" t="s">
        <v>173</v>
      </c>
      <c r="F3437" s="311">
        <v>5107</v>
      </c>
    </row>
    <row r="3438" spans="1:6">
      <c r="A3438" s="311"/>
      <c r="B3438" s="311" t="s">
        <v>14848</v>
      </c>
      <c r="C3438" s="311"/>
      <c r="D3438" s="311"/>
      <c r="E3438" s="311" t="s">
        <v>173</v>
      </c>
      <c r="F3438" s="311">
        <v>5998</v>
      </c>
    </row>
    <row r="3439" spans="1:6">
      <c r="A3439" s="311"/>
      <c r="B3439" s="311" t="s">
        <v>14849</v>
      </c>
      <c r="C3439" s="311"/>
      <c r="D3439" s="311"/>
      <c r="E3439" s="311" t="s">
        <v>173</v>
      </c>
      <c r="F3439" s="311">
        <v>2502</v>
      </c>
    </row>
    <row r="3440" spans="1:6">
      <c r="A3440" s="311"/>
      <c r="B3440" s="311" t="s">
        <v>14850</v>
      </c>
      <c r="C3440" s="311"/>
      <c r="D3440" s="311"/>
      <c r="E3440" s="311" t="s">
        <v>173</v>
      </c>
      <c r="F3440" s="311">
        <v>3091</v>
      </c>
    </row>
    <row r="3441" spans="1:6">
      <c r="A3441" s="311"/>
      <c r="B3441" s="311" t="s">
        <v>14851</v>
      </c>
      <c r="C3441" s="311"/>
      <c r="D3441" s="311"/>
      <c r="E3441" s="311" t="s">
        <v>173</v>
      </c>
      <c r="F3441" s="311">
        <v>3689</v>
      </c>
    </row>
    <row r="3442" spans="1:6">
      <c r="A3442" s="311"/>
      <c r="B3442" s="311" t="s">
        <v>14852</v>
      </c>
      <c r="C3442" s="311"/>
      <c r="D3442" s="311"/>
      <c r="E3442" s="311" t="s">
        <v>173</v>
      </c>
      <c r="F3442" s="311">
        <v>2093</v>
      </c>
    </row>
    <row r="3443" spans="1:6">
      <c r="A3443" s="311"/>
      <c r="B3443" s="311" t="s">
        <v>14853</v>
      </c>
      <c r="C3443" s="311"/>
      <c r="D3443" s="311"/>
      <c r="E3443" s="311" t="s">
        <v>173</v>
      </c>
      <c r="F3443" s="311">
        <v>3799</v>
      </c>
    </row>
    <row r="3444" spans="1:6">
      <c r="A3444" s="311"/>
      <c r="B3444" s="311" t="s">
        <v>14854</v>
      </c>
      <c r="C3444" s="311"/>
      <c r="D3444" s="311"/>
      <c r="E3444" s="311" t="s">
        <v>173</v>
      </c>
      <c r="F3444" s="311">
        <v>4274</v>
      </c>
    </row>
    <row r="3445" spans="1:6">
      <c r="A3445" s="311"/>
      <c r="B3445" s="311" t="s">
        <v>14855</v>
      </c>
      <c r="C3445" s="311"/>
      <c r="D3445" s="311"/>
      <c r="E3445" s="311" t="s">
        <v>173</v>
      </c>
      <c r="F3445" s="311">
        <v>5699</v>
      </c>
    </row>
    <row r="3446" spans="1:6">
      <c r="A3446" s="311"/>
      <c r="B3446" s="311" t="s">
        <v>14856</v>
      </c>
      <c r="C3446" s="311"/>
      <c r="D3446" s="311"/>
      <c r="E3446" s="311" t="s">
        <v>173</v>
      </c>
      <c r="F3446" s="311">
        <v>7884</v>
      </c>
    </row>
    <row r="3447" spans="1:6">
      <c r="A3447" s="311"/>
      <c r="B3447" s="311" t="s">
        <v>14857</v>
      </c>
      <c r="C3447" s="311"/>
      <c r="D3447" s="311"/>
      <c r="E3447" s="311" t="s">
        <v>173</v>
      </c>
      <c r="F3447" s="311">
        <v>14439</v>
      </c>
    </row>
    <row r="3448" spans="1:6">
      <c r="A3448" s="311"/>
      <c r="B3448" s="311" t="s">
        <v>14858</v>
      </c>
      <c r="C3448" s="311"/>
      <c r="D3448" s="311"/>
      <c r="E3448" s="311" t="s">
        <v>173</v>
      </c>
      <c r="F3448" s="311">
        <v>6649</v>
      </c>
    </row>
    <row r="3449" spans="1:6">
      <c r="A3449" s="311"/>
      <c r="B3449" s="311" t="s">
        <v>14859</v>
      </c>
      <c r="C3449" s="311"/>
      <c r="D3449" s="311"/>
      <c r="E3449" s="311" t="s">
        <v>173</v>
      </c>
      <c r="F3449" s="311">
        <v>7124</v>
      </c>
    </row>
    <row r="3450" spans="1:6">
      <c r="A3450" s="311"/>
      <c r="B3450" s="311" t="s">
        <v>14860</v>
      </c>
      <c r="C3450" s="311"/>
      <c r="D3450" s="311"/>
      <c r="E3450" s="311" t="s">
        <v>173</v>
      </c>
      <c r="F3450" s="311">
        <v>284</v>
      </c>
    </row>
    <row r="3451" spans="1:6">
      <c r="A3451" s="311"/>
      <c r="B3451" s="311" t="s">
        <v>14861</v>
      </c>
      <c r="C3451" s="311"/>
      <c r="D3451" s="311"/>
      <c r="E3451" s="311" t="s">
        <v>173</v>
      </c>
      <c r="F3451" s="311">
        <v>509.2</v>
      </c>
    </row>
    <row r="3452" spans="1:6">
      <c r="A3452" s="311"/>
      <c r="B3452" s="311" t="s">
        <v>14862</v>
      </c>
      <c r="C3452" s="311"/>
      <c r="D3452" s="311"/>
      <c r="E3452" s="311" t="s">
        <v>173</v>
      </c>
      <c r="F3452" s="311">
        <v>284</v>
      </c>
    </row>
    <row r="3453" spans="1:6">
      <c r="A3453" s="311"/>
      <c r="B3453" s="311" t="s">
        <v>14863</v>
      </c>
      <c r="C3453" s="311"/>
      <c r="D3453" s="311"/>
      <c r="E3453" s="311" t="s">
        <v>173</v>
      </c>
      <c r="F3453" s="311">
        <v>351</v>
      </c>
    </row>
    <row r="3454" spans="1:6">
      <c r="A3454" s="311"/>
      <c r="B3454" s="311" t="s">
        <v>14864</v>
      </c>
      <c r="C3454" s="311"/>
      <c r="D3454" s="311"/>
      <c r="E3454" s="311" t="s">
        <v>173</v>
      </c>
      <c r="F3454" s="311">
        <v>338</v>
      </c>
    </row>
    <row r="3455" spans="1:6">
      <c r="A3455" s="311"/>
      <c r="B3455" s="311" t="s">
        <v>14865</v>
      </c>
      <c r="C3455" s="311"/>
      <c r="D3455" s="311"/>
      <c r="E3455" s="311" t="s">
        <v>173</v>
      </c>
      <c r="F3455" s="311">
        <v>208</v>
      </c>
    </row>
    <row r="3456" spans="1:6">
      <c r="A3456" s="311"/>
      <c r="B3456" s="311" t="s">
        <v>14866</v>
      </c>
      <c r="C3456" s="311"/>
      <c r="D3456" s="311"/>
      <c r="E3456" s="311" t="s">
        <v>173</v>
      </c>
      <c r="F3456" s="311">
        <v>62.5</v>
      </c>
    </row>
    <row r="3457" spans="1:6">
      <c r="A3457" s="311"/>
      <c r="B3457" s="311" t="s">
        <v>14867</v>
      </c>
      <c r="C3457" s="311"/>
      <c r="D3457" s="311"/>
      <c r="E3457" s="311" t="s">
        <v>173</v>
      </c>
      <c r="F3457" s="311">
        <v>241</v>
      </c>
    </row>
    <row r="3458" spans="1:6">
      <c r="A3458" s="311"/>
      <c r="B3458" s="311" t="s">
        <v>14868</v>
      </c>
      <c r="C3458" s="311"/>
      <c r="D3458" s="311"/>
      <c r="E3458" s="311" t="s">
        <v>173</v>
      </c>
      <c r="F3458" s="311">
        <v>394</v>
      </c>
    </row>
    <row r="3459" spans="1:6">
      <c r="A3459" s="311"/>
      <c r="B3459" s="311" t="s">
        <v>14869</v>
      </c>
      <c r="C3459" s="311"/>
      <c r="D3459" s="311"/>
      <c r="E3459" s="311" t="s">
        <v>173</v>
      </c>
      <c r="F3459" s="311">
        <v>547</v>
      </c>
    </row>
    <row r="3460" spans="1:6">
      <c r="A3460" s="311"/>
      <c r="B3460" s="311" t="s">
        <v>14870</v>
      </c>
      <c r="C3460" s="311"/>
      <c r="D3460" s="311"/>
      <c r="E3460" s="311" t="s">
        <v>173</v>
      </c>
      <c r="F3460" s="311">
        <v>336</v>
      </c>
    </row>
    <row r="3461" spans="1:6">
      <c r="A3461" s="311"/>
      <c r="B3461" s="311" t="s">
        <v>14871</v>
      </c>
      <c r="C3461" s="311"/>
      <c r="D3461" s="311"/>
      <c r="E3461" s="311" t="s">
        <v>173</v>
      </c>
      <c r="F3461" s="311">
        <v>307</v>
      </c>
    </row>
    <row r="3462" spans="1:6">
      <c r="A3462" s="311"/>
      <c r="B3462" s="311" t="s">
        <v>14872</v>
      </c>
      <c r="C3462" s="311"/>
      <c r="D3462" s="311"/>
      <c r="E3462" s="311" t="s">
        <v>173</v>
      </c>
      <c r="F3462" s="311">
        <v>249</v>
      </c>
    </row>
    <row r="3463" spans="1:6">
      <c r="A3463" s="311"/>
      <c r="B3463" s="311" t="s">
        <v>14873</v>
      </c>
      <c r="C3463" s="311"/>
      <c r="D3463" s="311"/>
      <c r="E3463" s="311" t="s">
        <v>173</v>
      </c>
      <c r="F3463" s="311">
        <v>274</v>
      </c>
    </row>
    <row r="3464" spans="1:6">
      <c r="A3464" s="311"/>
      <c r="B3464" s="311" t="s">
        <v>14874</v>
      </c>
      <c r="C3464" s="311"/>
      <c r="D3464" s="311"/>
      <c r="E3464" s="311" t="s">
        <v>173</v>
      </c>
      <c r="F3464" s="311">
        <v>424</v>
      </c>
    </row>
    <row r="3465" spans="1:6">
      <c r="A3465" s="311"/>
      <c r="B3465" s="311" t="s">
        <v>14875</v>
      </c>
      <c r="C3465" s="311"/>
      <c r="D3465" s="311"/>
      <c r="E3465" s="311" t="s">
        <v>173</v>
      </c>
      <c r="F3465" s="311">
        <v>371</v>
      </c>
    </row>
    <row r="3466" spans="1:6">
      <c r="A3466" s="311"/>
      <c r="B3466" s="311" t="s">
        <v>14876</v>
      </c>
      <c r="C3466" s="311"/>
      <c r="D3466" s="311"/>
      <c r="E3466" s="311" t="s">
        <v>173</v>
      </c>
      <c r="F3466" s="311">
        <v>7599</v>
      </c>
    </row>
    <row r="3467" spans="1:6">
      <c r="A3467" s="311"/>
      <c r="B3467" s="311" t="s">
        <v>14877</v>
      </c>
      <c r="C3467" s="311"/>
      <c r="D3467" s="311"/>
      <c r="E3467" s="311" t="s">
        <v>173</v>
      </c>
      <c r="F3467" s="311">
        <v>10499</v>
      </c>
    </row>
    <row r="3468" spans="1:6">
      <c r="A3468" s="311"/>
      <c r="B3468" s="311" t="s">
        <v>14878</v>
      </c>
      <c r="C3468" s="311"/>
      <c r="D3468" s="311"/>
      <c r="E3468" s="311" t="s">
        <v>173</v>
      </c>
      <c r="F3468" s="311">
        <v>8399</v>
      </c>
    </row>
    <row r="3469" spans="1:6">
      <c r="A3469" s="311"/>
      <c r="B3469" s="311" t="s">
        <v>14879</v>
      </c>
      <c r="C3469" s="311"/>
      <c r="D3469" s="311"/>
      <c r="E3469" s="311" t="s">
        <v>11408</v>
      </c>
      <c r="F3469" s="311">
        <v>8999</v>
      </c>
    </row>
    <row r="3470" spans="1:6">
      <c r="A3470" s="311"/>
      <c r="B3470" s="311" t="s">
        <v>14880</v>
      </c>
      <c r="C3470" s="311"/>
      <c r="D3470" s="311"/>
      <c r="E3470" s="311" t="s">
        <v>173</v>
      </c>
      <c r="F3470" s="311">
        <v>12229</v>
      </c>
    </row>
    <row r="3471" spans="1:6">
      <c r="A3471" s="311"/>
      <c r="B3471" s="311" t="s">
        <v>14881</v>
      </c>
      <c r="C3471" s="311"/>
      <c r="D3471" s="311"/>
      <c r="E3471" s="311" t="s">
        <v>173</v>
      </c>
      <c r="F3471" s="311">
        <v>9499</v>
      </c>
    </row>
    <row r="3472" spans="1:6">
      <c r="A3472" s="311"/>
      <c r="B3472" s="311" t="s">
        <v>14882</v>
      </c>
      <c r="C3472" s="311"/>
      <c r="D3472" s="311"/>
      <c r="E3472" s="311" t="s">
        <v>11408</v>
      </c>
      <c r="F3472" s="311">
        <v>10349</v>
      </c>
    </row>
    <row r="3473" spans="1:6">
      <c r="A3473" s="311"/>
      <c r="B3473" s="311" t="s">
        <v>14883</v>
      </c>
      <c r="C3473" s="311"/>
      <c r="D3473" s="311"/>
      <c r="E3473" s="311" t="s">
        <v>173</v>
      </c>
      <c r="F3473" s="311">
        <v>1214</v>
      </c>
    </row>
    <row r="3474" spans="1:6">
      <c r="A3474" s="311"/>
      <c r="B3474" s="311" t="s">
        <v>14884</v>
      </c>
      <c r="C3474" s="311"/>
      <c r="D3474" s="311"/>
      <c r="E3474" s="311" t="s">
        <v>173</v>
      </c>
      <c r="F3474" s="311">
        <v>2616</v>
      </c>
    </row>
    <row r="3475" spans="1:6">
      <c r="A3475" s="311"/>
      <c r="B3475" s="311" t="s">
        <v>14885</v>
      </c>
      <c r="C3475" s="311"/>
      <c r="D3475" s="311"/>
      <c r="E3475" s="311" t="s">
        <v>173</v>
      </c>
      <c r="F3475" s="311">
        <v>3079</v>
      </c>
    </row>
    <row r="3476" spans="1:6">
      <c r="A3476" s="311"/>
      <c r="B3476" s="311" t="s">
        <v>14886</v>
      </c>
      <c r="C3476" s="311"/>
      <c r="D3476" s="311"/>
      <c r="E3476" s="311" t="s">
        <v>173</v>
      </c>
      <c r="F3476" s="311">
        <v>2629</v>
      </c>
    </row>
    <row r="3477" spans="1:6">
      <c r="A3477" s="311"/>
      <c r="B3477" s="311" t="s">
        <v>14887</v>
      </c>
      <c r="C3477" s="311"/>
      <c r="D3477" s="311"/>
      <c r="E3477" s="311" t="s">
        <v>173</v>
      </c>
      <c r="F3477" s="311">
        <v>5281</v>
      </c>
    </row>
    <row r="3478" spans="1:6">
      <c r="A3478" s="311"/>
      <c r="B3478" s="311" t="s">
        <v>14888</v>
      </c>
      <c r="C3478" s="311"/>
      <c r="D3478" s="311"/>
      <c r="E3478" s="311" t="s">
        <v>173</v>
      </c>
      <c r="F3478" s="311">
        <v>4871</v>
      </c>
    </row>
    <row r="3479" spans="1:6">
      <c r="A3479" s="311"/>
      <c r="B3479" s="311" t="s">
        <v>14889</v>
      </c>
      <c r="C3479" s="311"/>
      <c r="D3479" s="311"/>
      <c r="E3479" s="311" t="s">
        <v>173</v>
      </c>
      <c r="F3479" s="311">
        <v>3642</v>
      </c>
    </row>
    <row r="3480" spans="1:6">
      <c r="A3480" s="311"/>
      <c r="B3480" s="311" t="s">
        <v>14890</v>
      </c>
      <c r="C3480" s="311"/>
      <c r="D3480" s="311"/>
      <c r="E3480" s="311" t="s">
        <v>173</v>
      </c>
      <c r="F3480" s="311">
        <v>2504</v>
      </c>
    </row>
    <row r="3481" spans="1:6">
      <c r="A3481" s="311"/>
      <c r="B3481" s="311" t="s">
        <v>14891</v>
      </c>
      <c r="C3481" s="311"/>
      <c r="D3481" s="311"/>
      <c r="E3481" s="311" t="s">
        <v>173</v>
      </c>
      <c r="F3481" s="311">
        <v>2939</v>
      </c>
    </row>
    <row r="3482" spans="1:6">
      <c r="A3482" s="311"/>
      <c r="B3482" s="311" t="s">
        <v>14892</v>
      </c>
      <c r="C3482" s="311"/>
      <c r="D3482" s="311"/>
      <c r="E3482" s="311" t="s">
        <v>173</v>
      </c>
      <c r="F3482" s="311">
        <v>5833</v>
      </c>
    </row>
    <row r="3483" spans="1:6">
      <c r="A3483" s="311"/>
      <c r="B3483" s="311" t="s">
        <v>14893</v>
      </c>
      <c r="C3483" s="311"/>
      <c r="D3483" s="311"/>
      <c r="E3483" s="311" t="s">
        <v>173</v>
      </c>
      <c r="F3483" s="311">
        <v>1443</v>
      </c>
    </row>
    <row r="3484" spans="1:6">
      <c r="A3484" s="311"/>
      <c r="B3484" s="311" t="s">
        <v>14894</v>
      </c>
      <c r="C3484" s="311"/>
      <c r="D3484" s="311"/>
      <c r="E3484" s="311" t="s">
        <v>173</v>
      </c>
      <c r="F3484" s="311">
        <v>1759</v>
      </c>
    </row>
    <row r="3485" spans="1:6">
      <c r="A3485" s="311"/>
      <c r="B3485" s="311" t="s">
        <v>14895</v>
      </c>
      <c r="C3485" s="311"/>
      <c r="D3485" s="311"/>
      <c r="E3485" s="311" t="s">
        <v>173</v>
      </c>
      <c r="F3485" s="311">
        <v>2381</v>
      </c>
    </row>
    <row r="3486" spans="1:6">
      <c r="A3486" s="311"/>
      <c r="B3486" s="311" t="s">
        <v>14896</v>
      </c>
      <c r="C3486" s="311"/>
      <c r="D3486" s="311"/>
      <c r="E3486" s="311" t="s">
        <v>173</v>
      </c>
      <c r="F3486" s="311">
        <v>1229</v>
      </c>
    </row>
    <row r="3487" spans="1:6">
      <c r="A3487" s="311"/>
      <c r="B3487" s="311" t="s">
        <v>14897</v>
      </c>
      <c r="C3487" s="311"/>
      <c r="D3487" s="311"/>
      <c r="E3487" s="311" t="s">
        <v>173</v>
      </c>
      <c r="F3487" s="311">
        <v>5277</v>
      </c>
    </row>
    <row r="3488" spans="1:6">
      <c r="A3488" s="311"/>
      <c r="B3488" s="311" t="s">
        <v>14898</v>
      </c>
      <c r="C3488" s="311"/>
      <c r="D3488" s="311"/>
      <c r="E3488" s="311" t="s">
        <v>173</v>
      </c>
      <c r="F3488" s="311">
        <v>919</v>
      </c>
    </row>
    <row r="3489" spans="1:6">
      <c r="A3489" s="311"/>
      <c r="B3489" s="311" t="s">
        <v>14899</v>
      </c>
      <c r="C3489" s="311"/>
      <c r="D3489" s="311"/>
      <c r="E3489" s="311" t="s">
        <v>173</v>
      </c>
      <c r="F3489" s="311">
        <v>4269</v>
      </c>
    </row>
    <row r="3490" spans="1:6">
      <c r="A3490" s="311"/>
      <c r="B3490" s="311" t="s">
        <v>14900</v>
      </c>
      <c r="C3490" s="311"/>
      <c r="D3490" s="311"/>
      <c r="E3490" s="311" t="s">
        <v>173</v>
      </c>
      <c r="F3490" s="311">
        <v>3267</v>
      </c>
    </row>
    <row r="3491" spans="1:6">
      <c r="A3491" s="311"/>
      <c r="B3491" s="311" t="s">
        <v>14901</v>
      </c>
      <c r="C3491" s="311"/>
      <c r="D3491" s="311"/>
      <c r="E3491" s="311" t="s">
        <v>173</v>
      </c>
      <c r="F3491" s="311">
        <v>4613</v>
      </c>
    </row>
    <row r="3492" spans="1:6">
      <c r="A3492" s="311"/>
      <c r="B3492" s="311" t="s">
        <v>14902</v>
      </c>
      <c r="C3492" s="311"/>
      <c r="D3492" s="311"/>
      <c r="E3492" s="311" t="s">
        <v>173</v>
      </c>
      <c r="F3492" s="311">
        <v>7274</v>
      </c>
    </row>
    <row r="3493" spans="1:6">
      <c r="A3493" s="311"/>
      <c r="B3493" s="311" t="s">
        <v>14903</v>
      </c>
      <c r="C3493" s="311"/>
      <c r="D3493" s="311"/>
      <c r="E3493" s="311" t="s">
        <v>173</v>
      </c>
      <c r="F3493" s="311">
        <v>2542</v>
      </c>
    </row>
    <row r="3494" spans="1:6">
      <c r="A3494" s="311"/>
      <c r="B3494" s="311" t="s">
        <v>14904</v>
      </c>
      <c r="C3494" s="311"/>
      <c r="D3494" s="311"/>
      <c r="E3494" s="311" t="s">
        <v>173</v>
      </c>
      <c r="F3494" s="311">
        <v>6851</v>
      </c>
    </row>
    <row r="3495" spans="1:6">
      <c r="A3495" s="311"/>
      <c r="B3495" s="311" t="s">
        <v>14905</v>
      </c>
      <c r="C3495" s="311"/>
      <c r="D3495" s="311"/>
      <c r="E3495" s="311" t="s">
        <v>173</v>
      </c>
      <c r="F3495" s="311">
        <v>6899</v>
      </c>
    </row>
    <row r="3496" spans="1:6">
      <c r="A3496" s="311"/>
      <c r="B3496" s="311" t="s">
        <v>14906</v>
      </c>
      <c r="C3496" s="311"/>
      <c r="D3496" s="311"/>
      <c r="E3496" s="311" t="s">
        <v>173</v>
      </c>
      <c r="F3496" s="311">
        <v>2744</v>
      </c>
    </row>
    <row r="3497" spans="1:6">
      <c r="A3497" s="311"/>
      <c r="B3497" s="311" t="s">
        <v>14907</v>
      </c>
      <c r="C3497" s="311"/>
      <c r="D3497" s="311"/>
      <c r="E3497" s="311" t="s">
        <v>173</v>
      </c>
      <c r="F3497" s="311">
        <v>5031</v>
      </c>
    </row>
    <row r="3498" spans="1:6">
      <c r="A3498" s="311"/>
      <c r="B3498" s="311" t="s">
        <v>14908</v>
      </c>
      <c r="C3498" s="311"/>
      <c r="D3498" s="311"/>
      <c r="E3498" s="311" t="s">
        <v>173</v>
      </c>
      <c r="F3498" s="311">
        <v>1753</v>
      </c>
    </row>
    <row r="3499" spans="1:6">
      <c r="A3499" s="311"/>
      <c r="B3499" s="311" t="s">
        <v>14909</v>
      </c>
      <c r="C3499" s="311"/>
      <c r="D3499" s="311"/>
      <c r="E3499" s="311" t="s">
        <v>173</v>
      </c>
      <c r="F3499" s="311">
        <v>2429</v>
      </c>
    </row>
    <row r="3500" spans="1:6">
      <c r="A3500" s="311"/>
      <c r="B3500" s="311" t="s">
        <v>14910</v>
      </c>
      <c r="C3500" s="311"/>
      <c r="D3500" s="311"/>
      <c r="E3500" s="311" t="s">
        <v>173</v>
      </c>
      <c r="F3500" s="311">
        <v>1549</v>
      </c>
    </row>
    <row r="3501" spans="1:6">
      <c r="A3501" s="311"/>
      <c r="B3501" s="311" t="s">
        <v>14911</v>
      </c>
      <c r="C3501" s="311"/>
      <c r="D3501" s="311"/>
      <c r="E3501" s="311" t="s">
        <v>173</v>
      </c>
      <c r="F3501" s="311">
        <v>9887</v>
      </c>
    </row>
    <row r="3502" spans="1:6">
      <c r="A3502" s="311"/>
      <c r="B3502" s="311" t="s">
        <v>14912</v>
      </c>
      <c r="C3502" s="311"/>
      <c r="D3502" s="311"/>
      <c r="E3502" s="311" t="s">
        <v>173</v>
      </c>
      <c r="F3502" s="311">
        <v>4036</v>
      </c>
    </row>
    <row r="3503" spans="1:6">
      <c r="A3503" s="311"/>
      <c r="B3503" s="311" t="s">
        <v>14913</v>
      </c>
      <c r="C3503" s="311"/>
      <c r="D3503" s="311"/>
      <c r="E3503" s="311" t="s">
        <v>173</v>
      </c>
      <c r="F3503" s="311">
        <v>11953</v>
      </c>
    </row>
    <row r="3504" spans="1:6">
      <c r="A3504" s="311"/>
      <c r="B3504" s="311" t="s">
        <v>14914</v>
      </c>
      <c r="C3504" s="311"/>
      <c r="D3504" s="311"/>
      <c r="E3504" s="311" t="s">
        <v>173</v>
      </c>
      <c r="F3504" s="311">
        <v>4984</v>
      </c>
    </row>
    <row r="3505" spans="1:6">
      <c r="A3505" s="311"/>
      <c r="B3505" s="311" t="s">
        <v>14915</v>
      </c>
      <c r="C3505" s="311"/>
      <c r="D3505" s="311"/>
      <c r="E3505" s="311" t="s">
        <v>173</v>
      </c>
      <c r="F3505" s="311">
        <v>5632</v>
      </c>
    </row>
    <row r="3506" spans="1:6">
      <c r="A3506" s="311"/>
      <c r="B3506" s="311" t="s">
        <v>14916</v>
      </c>
      <c r="C3506" s="311"/>
      <c r="D3506" s="311"/>
      <c r="E3506" s="311" t="s">
        <v>173</v>
      </c>
      <c r="F3506" s="311">
        <v>7456</v>
      </c>
    </row>
    <row r="3507" spans="1:6">
      <c r="A3507" s="311"/>
      <c r="B3507" s="311" t="s">
        <v>14917</v>
      </c>
      <c r="C3507" s="311"/>
      <c r="D3507" s="311"/>
      <c r="E3507" s="311" t="s">
        <v>173</v>
      </c>
      <c r="F3507" s="311">
        <v>5449</v>
      </c>
    </row>
    <row r="3508" spans="1:6">
      <c r="A3508" s="311"/>
      <c r="B3508" s="311" t="s">
        <v>14918</v>
      </c>
      <c r="C3508" s="311"/>
      <c r="D3508" s="311"/>
      <c r="E3508" s="311" t="s">
        <v>173</v>
      </c>
      <c r="F3508" s="311">
        <v>5849</v>
      </c>
    </row>
    <row r="3509" spans="1:6">
      <c r="A3509" s="311"/>
      <c r="B3509" s="311" t="s">
        <v>14919</v>
      </c>
      <c r="C3509" s="311"/>
      <c r="D3509" s="311"/>
      <c r="E3509" s="311" t="s">
        <v>173</v>
      </c>
      <c r="F3509" s="311">
        <v>2849</v>
      </c>
    </row>
    <row r="3510" spans="1:6">
      <c r="A3510" s="311"/>
      <c r="B3510" s="311" t="s">
        <v>14920</v>
      </c>
      <c r="C3510" s="311"/>
      <c r="D3510" s="311"/>
      <c r="E3510" s="311" t="s">
        <v>173</v>
      </c>
      <c r="F3510" s="311">
        <v>9522</v>
      </c>
    </row>
    <row r="3511" spans="1:6">
      <c r="A3511" s="311"/>
      <c r="B3511" s="311" t="s">
        <v>14921</v>
      </c>
      <c r="C3511" s="311"/>
      <c r="D3511" s="311"/>
      <c r="E3511" s="311" t="s">
        <v>173</v>
      </c>
      <c r="F3511" s="311">
        <v>10373</v>
      </c>
    </row>
    <row r="3512" spans="1:6">
      <c r="A3512" s="311"/>
      <c r="B3512" s="311" t="s">
        <v>14922</v>
      </c>
      <c r="C3512" s="311"/>
      <c r="D3512" s="311"/>
      <c r="E3512" s="311" t="s">
        <v>173</v>
      </c>
      <c r="F3512" s="311">
        <v>14504</v>
      </c>
    </row>
    <row r="3513" spans="1:6">
      <c r="A3513" s="311"/>
      <c r="B3513" s="311" t="s">
        <v>14923</v>
      </c>
      <c r="C3513" s="311"/>
      <c r="D3513" s="311"/>
      <c r="E3513" s="311" t="s">
        <v>173</v>
      </c>
      <c r="F3513" s="311">
        <v>17463</v>
      </c>
    </row>
    <row r="3514" spans="1:6">
      <c r="A3514" s="311"/>
      <c r="B3514" s="311" t="s">
        <v>14924</v>
      </c>
      <c r="C3514" s="311"/>
      <c r="D3514" s="311"/>
      <c r="E3514" s="311" t="s">
        <v>173</v>
      </c>
      <c r="F3514" s="311">
        <v>6116</v>
      </c>
    </row>
    <row r="3515" spans="1:6">
      <c r="A3515" s="311"/>
      <c r="B3515" s="311" t="s">
        <v>14925</v>
      </c>
      <c r="C3515" s="311"/>
      <c r="D3515" s="311"/>
      <c r="E3515" s="311" t="s">
        <v>173</v>
      </c>
      <c r="F3515" s="311">
        <v>1919</v>
      </c>
    </row>
    <row r="3516" spans="1:6">
      <c r="A3516" s="311"/>
      <c r="B3516" s="311" t="s">
        <v>14926</v>
      </c>
      <c r="C3516" s="311"/>
      <c r="D3516" s="311"/>
      <c r="E3516" s="311" t="s">
        <v>173</v>
      </c>
      <c r="F3516" s="311">
        <v>6848</v>
      </c>
    </row>
    <row r="3517" spans="1:6">
      <c r="A3517" s="311"/>
      <c r="B3517" s="311" t="s">
        <v>14927</v>
      </c>
      <c r="C3517" s="311"/>
      <c r="D3517" s="311"/>
      <c r="E3517" s="311" t="s">
        <v>173</v>
      </c>
      <c r="F3517" s="311">
        <v>27131</v>
      </c>
    </row>
    <row r="3518" spans="1:6">
      <c r="A3518" s="311"/>
      <c r="B3518" s="311" t="s">
        <v>14928</v>
      </c>
      <c r="C3518" s="311"/>
      <c r="D3518" s="311"/>
      <c r="E3518" s="311" t="s">
        <v>173</v>
      </c>
      <c r="F3518" s="311">
        <v>19349</v>
      </c>
    </row>
    <row r="3519" spans="1:6">
      <c r="A3519" s="311"/>
      <c r="B3519" s="311" t="s">
        <v>14929</v>
      </c>
      <c r="C3519" s="311"/>
      <c r="D3519" s="311"/>
      <c r="E3519" s="311" t="s">
        <v>173</v>
      </c>
      <c r="F3519" s="311">
        <v>21893</v>
      </c>
    </row>
    <row r="3520" spans="1:6">
      <c r="A3520" s="311"/>
      <c r="B3520" s="311" t="s">
        <v>14930</v>
      </c>
      <c r="C3520" s="311"/>
      <c r="D3520" s="311"/>
      <c r="E3520" s="311" t="s">
        <v>173</v>
      </c>
      <c r="F3520" s="311">
        <v>29924</v>
      </c>
    </row>
    <row r="3521" spans="1:6">
      <c r="A3521" s="311"/>
      <c r="B3521" s="311" t="s">
        <v>14931</v>
      </c>
      <c r="C3521" s="311"/>
      <c r="D3521" s="311"/>
      <c r="E3521" s="311" t="s">
        <v>173</v>
      </c>
      <c r="F3521" s="311">
        <v>5112</v>
      </c>
    </row>
    <row r="3522" spans="1:6">
      <c r="A3522" s="311"/>
      <c r="B3522" s="311" t="s">
        <v>14932</v>
      </c>
      <c r="C3522" s="311"/>
      <c r="D3522" s="311"/>
      <c r="E3522" s="311" t="s">
        <v>173</v>
      </c>
      <c r="F3522" s="311">
        <v>8187</v>
      </c>
    </row>
    <row r="3523" spans="1:6">
      <c r="A3523" s="311"/>
      <c r="B3523" s="311" t="s">
        <v>14933</v>
      </c>
      <c r="C3523" s="311"/>
      <c r="D3523" s="311"/>
      <c r="E3523" s="311" t="s">
        <v>173</v>
      </c>
      <c r="F3523" s="311">
        <v>7368</v>
      </c>
    </row>
    <row r="3524" spans="1:6">
      <c r="A3524" s="311"/>
      <c r="B3524" s="311" t="s">
        <v>14934</v>
      </c>
      <c r="C3524" s="311"/>
      <c r="D3524" s="311"/>
      <c r="E3524" s="311" t="s">
        <v>173</v>
      </c>
      <c r="F3524" s="311">
        <v>23339</v>
      </c>
    </row>
    <row r="3525" spans="1:6">
      <c r="A3525" s="311"/>
      <c r="B3525" s="311" t="s">
        <v>14935</v>
      </c>
      <c r="C3525" s="311"/>
      <c r="D3525" s="311"/>
      <c r="E3525" s="311" t="s">
        <v>173</v>
      </c>
      <c r="F3525" s="311">
        <v>26254</v>
      </c>
    </row>
    <row r="3526" spans="1:6">
      <c r="A3526" s="311"/>
      <c r="B3526" s="311" t="s">
        <v>14936</v>
      </c>
      <c r="C3526" s="311"/>
      <c r="D3526" s="311"/>
      <c r="E3526" s="311" t="s">
        <v>173</v>
      </c>
      <c r="F3526" s="311">
        <v>4749</v>
      </c>
    </row>
    <row r="3527" spans="1:6">
      <c r="A3527" s="311"/>
      <c r="B3527" s="311" t="s">
        <v>14937</v>
      </c>
      <c r="C3527" s="311"/>
      <c r="D3527" s="311"/>
      <c r="E3527" s="311" t="s">
        <v>173</v>
      </c>
      <c r="F3527" s="311">
        <v>4899</v>
      </c>
    </row>
    <row r="3528" spans="1:6">
      <c r="A3528" s="311"/>
      <c r="B3528" s="311" t="s">
        <v>14938</v>
      </c>
      <c r="C3528" s="311"/>
      <c r="D3528" s="311"/>
      <c r="E3528" s="311" t="s">
        <v>173</v>
      </c>
      <c r="F3528" s="311">
        <v>5446</v>
      </c>
    </row>
    <row r="3529" spans="1:6">
      <c r="A3529" s="311"/>
      <c r="B3529" s="311" t="s">
        <v>14939</v>
      </c>
      <c r="C3529" s="311"/>
      <c r="D3529" s="311"/>
      <c r="E3529" s="311" t="s">
        <v>173</v>
      </c>
      <c r="F3529" s="311">
        <v>6169</v>
      </c>
    </row>
    <row r="3530" spans="1:6">
      <c r="A3530" s="311"/>
      <c r="B3530" s="311" t="s">
        <v>14940</v>
      </c>
      <c r="C3530" s="311"/>
      <c r="D3530" s="311"/>
      <c r="E3530" s="311" t="s">
        <v>173</v>
      </c>
      <c r="F3530" s="311">
        <v>19294</v>
      </c>
    </row>
    <row r="3531" spans="1:6">
      <c r="A3531" s="311"/>
      <c r="B3531" s="311" t="s">
        <v>14941</v>
      </c>
      <c r="C3531" s="311"/>
      <c r="D3531" s="311"/>
      <c r="E3531" s="311" t="s">
        <v>173</v>
      </c>
      <c r="F3531" s="311">
        <v>26589</v>
      </c>
    </row>
    <row r="3532" spans="1:6">
      <c r="A3532" s="311"/>
      <c r="B3532" s="311" t="s">
        <v>14942</v>
      </c>
      <c r="C3532" s="311"/>
      <c r="D3532" s="311"/>
      <c r="E3532" s="311" t="s">
        <v>173</v>
      </c>
      <c r="F3532" s="311">
        <v>4202</v>
      </c>
    </row>
    <row r="3533" spans="1:6">
      <c r="A3533" s="311"/>
      <c r="B3533" s="311" t="s">
        <v>14943</v>
      </c>
      <c r="C3533" s="311"/>
      <c r="D3533" s="311"/>
      <c r="E3533" s="311" t="s">
        <v>173</v>
      </c>
      <c r="F3533" s="311">
        <v>3477</v>
      </c>
    </row>
    <row r="3534" spans="1:6">
      <c r="A3534" s="311"/>
      <c r="B3534" s="311" t="s">
        <v>14944</v>
      </c>
      <c r="C3534" s="311"/>
      <c r="D3534" s="311"/>
      <c r="E3534" s="311" t="s">
        <v>173</v>
      </c>
      <c r="F3534" s="311">
        <v>111</v>
      </c>
    </row>
    <row r="3535" spans="1:6">
      <c r="A3535" s="311"/>
      <c r="B3535" s="311" t="s">
        <v>14945</v>
      </c>
      <c r="C3535" s="311"/>
      <c r="D3535" s="311"/>
      <c r="E3535" s="311" t="s">
        <v>173</v>
      </c>
      <c r="F3535" s="311">
        <v>4399</v>
      </c>
    </row>
    <row r="3536" spans="1:6">
      <c r="A3536" s="311"/>
      <c r="B3536" s="311" t="s">
        <v>14946</v>
      </c>
      <c r="C3536" s="311"/>
      <c r="D3536" s="311"/>
      <c r="E3536" s="311" t="s">
        <v>173</v>
      </c>
      <c r="F3536" s="311">
        <v>4874</v>
      </c>
    </row>
    <row r="3537" spans="1:6">
      <c r="A3537" s="311"/>
      <c r="B3537" s="311" t="s">
        <v>14947</v>
      </c>
      <c r="C3537" s="311"/>
      <c r="D3537" s="311"/>
      <c r="E3537" s="311" t="s">
        <v>173</v>
      </c>
      <c r="F3537" s="311">
        <v>5688</v>
      </c>
    </row>
    <row r="3538" spans="1:6">
      <c r="A3538" s="311"/>
      <c r="B3538" s="311" t="s">
        <v>14948</v>
      </c>
      <c r="C3538" s="311"/>
      <c r="D3538" s="311"/>
      <c r="E3538" s="311" t="s">
        <v>173</v>
      </c>
      <c r="F3538" s="311">
        <v>6098</v>
      </c>
    </row>
    <row r="3539" spans="1:6">
      <c r="A3539" s="311"/>
      <c r="B3539" s="311" t="s">
        <v>14949</v>
      </c>
      <c r="C3539" s="311"/>
      <c r="D3539" s="311"/>
      <c r="E3539" s="311" t="s">
        <v>173</v>
      </c>
      <c r="F3539" s="311">
        <v>2596</v>
      </c>
    </row>
    <row r="3540" spans="1:6">
      <c r="A3540" s="311"/>
      <c r="B3540" s="311" t="s">
        <v>14950</v>
      </c>
      <c r="C3540" s="311"/>
      <c r="D3540" s="311"/>
      <c r="E3540" s="311" t="s">
        <v>173</v>
      </c>
      <c r="F3540" s="311">
        <v>3167</v>
      </c>
    </row>
    <row r="3541" spans="1:6">
      <c r="A3541" s="311"/>
      <c r="B3541" s="311" t="s">
        <v>14951</v>
      </c>
      <c r="C3541" s="311"/>
      <c r="D3541" s="311"/>
      <c r="E3541" s="311" t="s">
        <v>173</v>
      </c>
      <c r="F3541" s="311">
        <v>4149</v>
      </c>
    </row>
    <row r="3542" spans="1:6">
      <c r="A3542" s="311"/>
      <c r="B3542" s="311" t="s">
        <v>14952</v>
      </c>
      <c r="C3542" s="311"/>
      <c r="D3542" s="311"/>
      <c r="E3542" s="311" t="s">
        <v>173</v>
      </c>
      <c r="F3542" s="311">
        <v>2121</v>
      </c>
    </row>
    <row r="3543" spans="1:6">
      <c r="A3543" s="311"/>
      <c r="B3543" s="311" t="s">
        <v>14953</v>
      </c>
      <c r="C3543" s="311"/>
      <c r="D3543" s="311"/>
      <c r="E3543" s="311" t="s">
        <v>173</v>
      </c>
      <c r="F3543" s="311">
        <v>2283</v>
      </c>
    </row>
    <row r="3544" spans="1:6">
      <c r="A3544" s="311"/>
      <c r="B3544" s="311" t="s">
        <v>14954</v>
      </c>
      <c r="C3544" s="311"/>
      <c r="D3544" s="311"/>
      <c r="E3544" s="311" t="s">
        <v>173</v>
      </c>
      <c r="F3544" s="311">
        <v>7738</v>
      </c>
    </row>
    <row r="3545" spans="1:6">
      <c r="A3545" s="311"/>
      <c r="B3545" s="311" t="s">
        <v>14955</v>
      </c>
      <c r="C3545" s="311"/>
      <c r="D3545" s="311"/>
      <c r="E3545" s="311" t="s">
        <v>173</v>
      </c>
      <c r="F3545" s="311">
        <v>10555</v>
      </c>
    </row>
    <row r="3546" spans="1:6">
      <c r="A3546" s="311"/>
      <c r="B3546" s="311" t="s">
        <v>14956</v>
      </c>
      <c r="C3546" s="311"/>
      <c r="D3546" s="311"/>
      <c r="E3546" s="311" t="s">
        <v>173</v>
      </c>
      <c r="F3546" s="311">
        <v>4179</v>
      </c>
    </row>
    <row r="3547" spans="1:6">
      <c r="A3547" s="311"/>
      <c r="B3547" s="311" t="s">
        <v>14957</v>
      </c>
      <c r="C3547" s="311"/>
      <c r="D3547" s="311"/>
      <c r="E3547" s="311" t="s">
        <v>173</v>
      </c>
      <c r="F3547" s="311">
        <v>6174</v>
      </c>
    </row>
    <row r="3548" spans="1:6">
      <c r="A3548" s="311"/>
      <c r="B3548" s="311" t="s">
        <v>14958</v>
      </c>
      <c r="C3548" s="311"/>
      <c r="D3548" s="311"/>
      <c r="E3548" s="311" t="s">
        <v>173</v>
      </c>
      <c r="F3548" s="311">
        <v>3858</v>
      </c>
    </row>
    <row r="3549" spans="1:6">
      <c r="A3549" s="311"/>
      <c r="B3549" s="311" t="s">
        <v>14959</v>
      </c>
      <c r="C3549" s="311"/>
      <c r="D3549" s="311"/>
      <c r="E3549" s="311" t="s">
        <v>11408</v>
      </c>
      <c r="F3549" s="311">
        <v>181</v>
      </c>
    </row>
    <row r="3550" spans="1:6">
      <c r="A3550" s="311"/>
      <c r="B3550" s="311" t="s">
        <v>14960</v>
      </c>
      <c r="C3550" s="311"/>
      <c r="D3550" s="311"/>
      <c r="E3550" s="311" t="s">
        <v>11408</v>
      </c>
      <c r="F3550" s="311">
        <v>181</v>
      </c>
    </row>
    <row r="3551" spans="1:6">
      <c r="A3551" s="311"/>
      <c r="B3551" s="311" t="s">
        <v>14961</v>
      </c>
      <c r="C3551" s="311"/>
      <c r="D3551" s="311"/>
      <c r="E3551" s="311" t="s">
        <v>11408</v>
      </c>
      <c r="F3551" s="311">
        <v>181</v>
      </c>
    </row>
    <row r="3552" spans="1:6">
      <c r="A3552" s="311"/>
      <c r="B3552" s="311" t="s">
        <v>14962</v>
      </c>
      <c r="C3552" s="311"/>
      <c r="D3552" s="311"/>
      <c r="E3552" s="311" t="s">
        <v>173</v>
      </c>
      <c r="F3552" s="311">
        <v>5889</v>
      </c>
    </row>
    <row r="3553" spans="1:6">
      <c r="A3553" s="311"/>
      <c r="B3553" s="311" t="s">
        <v>14963</v>
      </c>
      <c r="C3553" s="311"/>
      <c r="D3553" s="311"/>
      <c r="E3553" s="311" t="s">
        <v>11408</v>
      </c>
      <c r="F3553" s="311">
        <v>1189</v>
      </c>
    </row>
    <row r="3554" spans="1:6">
      <c r="A3554" s="311"/>
      <c r="B3554" s="311" t="s">
        <v>14964</v>
      </c>
      <c r="C3554" s="311"/>
      <c r="D3554" s="311"/>
      <c r="E3554" s="311" t="s">
        <v>173</v>
      </c>
      <c r="F3554" s="311">
        <v>14169</v>
      </c>
    </row>
    <row r="3555" spans="1:6">
      <c r="A3555" s="311"/>
      <c r="B3555" s="311" t="s">
        <v>14965</v>
      </c>
      <c r="C3555" s="311"/>
      <c r="D3555" s="311"/>
      <c r="E3555" s="311" t="s">
        <v>173</v>
      </c>
      <c r="F3555" s="311">
        <v>3013</v>
      </c>
    </row>
    <row r="3556" spans="1:6">
      <c r="A3556" s="311"/>
      <c r="B3556" s="311" t="s">
        <v>14966</v>
      </c>
      <c r="C3556" s="311"/>
      <c r="D3556" s="311"/>
      <c r="E3556" s="311" t="s">
        <v>173</v>
      </c>
      <c r="F3556" s="311">
        <v>2407</v>
      </c>
    </row>
    <row r="3557" spans="1:6">
      <c r="A3557" s="311"/>
      <c r="B3557" s="311" t="s">
        <v>14967</v>
      </c>
      <c r="C3557" s="311"/>
      <c r="D3557" s="311"/>
      <c r="E3557" s="311" t="s">
        <v>173</v>
      </c>
      <c r="F3557" s="311">
        <v>4509</v>
      </c>
    </row>
    <row r="3558" spans="1:6">
      <c r="A3558" s="311"/>
      <c r="B3558" s="311" t="s">
        <v>14968</v>
      </c>
      <c r="C3558" s="311"/>
      <c r="D3558" s="311"/>
      <c r="E3558" s="311" t="s">
        <v>173</v>
      </c>
      <c r="F3558" s="311">
        <v>4659</v>
      </c>
    </row>
    <row r="3559" spans="1:6">
      <c r="A3559" s="311"/>
      <c r="B3559" s="311" t="s">
        <v>14969</v>
      </c>
      <c r="C3559" s="311"/>
      <c r="D3559" s="311"/>
      <c r="E3559" s="311" t="s">
        <v>173</v>
      </c>
      <c r="F3559" s="311">
        <v>2858</v>
      </c>
    </row>
    <row r="3560" spans="1:6">
      <c r="A3560" s="311"/>
      <c r="B3560" s="311" t="s">
        <v>14970</v>
      </c>
      <c r="C3560" s="311"/>
      <c r="D3560" s="311"/>
      <c r="E3560" s="311" t="s">
        <v>173</v>
      </c>
      <c r="F3560" s="311">
        <v>2414</v>
      </c>
    </row>
    <row r="3561" spans="1:6">
      <c r="A3561" s="311"/>
      <c r="B3561" s="311" t="s">
        <v>14971</v>
      </c>
      <c r="C3561" s="311"/>
      <c r="D3561" s="311"/>
      <c r="E3561" s="311" t="s">
        <v>173</v>
      </c>
      <c r="F3561" s="311">
        <v>5281</v>
      </c>
    </row>
    <row r="3562" spans="1:6">
      <c r="A3562" s="311"/>
      <c r="B3562" s="311" t="s">
        <v>14972</v>
      </c>
      <c r="C3562" s="311"/>
      <c r="D3562" s="311"/>
      <c r="E3562" s="311" t="s">
        <v>173</v>
      </c>
      <c r="F3562" s="311">
        <v>1899</v>
      </c>
    </row>
    <row r="3563" spans="1:6">
      <c r="A3563" s="311"/>
      <c r="B3563" s="311" t="s">
        <v>14973</v>
      </c>
      <c r="C3563" s="311"/>
      <c r="D3563" s="311"/>
      <c r="E3563" s="311" t="s">
        <v>173</v>
      </c>
      <c r="F3563" s="311">
        <v>968</v>
      </c>
    </row>
    <row r="3564" spans="1:6">
      <c r="A3564" s="311"/>
      <c r="B3564" s="311" t="s">
        <v>14974</v>
      </c>
      <c r="C3564" s="311"/>
      <c r="D3564" s="311"/>
      <c r="E3564" s="311" t="s">
        <v>173</v>
      </c>
      <c r="F3564" s="311">
        <v>2278</v>
      </c>
    </row>
    <row r="3565" spans="1:6">
      <c r="A3565" s="311"/>
      <c r="B3565" s="311" t="s">
        <v>14975</v>
      </c>
      <c r="C3565" s="311"/>
      <c r="D3565" s="311"/>
      <c r="E3565" s="311" t="s">
        <v>173</v>
      </c>
      <c r="F3565" s="311">
        <v>2824</v>
      </c>
    </row>
    <row r="3566" spans="1:6">
      <c r="A3566" s="311"/>
      <c r="B3566" s="311" t="s">
        <v>14976</v>
      </c>
      <c r="C3566" s="311"/>
      <c r="D3566" s="311"/>
      <c r="E3566" s="311" t="s">
        <v>173</v>
      </c>
      <c r="F3566" s="311">
        <v>2183</v>
      </c>
    </row>
    <row r="3567" spans="1:6">
      <c r="A3567" s="311"/>
      <c r="B3567" s="311" t="s">
        <v>14977</v>
      </c>
      <c r="C3567" s="311"/>
      <c r="D3567" s="311"/>
      <c r="E3567" s="311" t="s">
        <v>173</v>
      </c>
      <c r="F3567" s="311">
        <v>4259</v>
      </c>
    </row>
    <row r="3568" spans="1:6">
      <c r="A3568" s="311"/>
      <c r="B3568" s="311" t="s">
        <v>14978</v>
      </c>
      <c r="C3568" s="311"/>
      <c r="D3568" s="311"/>
      <c r="E3568" s="311" t="s">
        <v>173</v>
      </c>
      <c r="F3568" s="311">
        <v>2114</v>
      </c>
    </row>
    <row r="3569" spans="1:6">
      <c r="A3569" s="311"/>
      <c r="B3569" s="311" t="s">
        <v>14979</v>
      </c>
      <c r="C3569" s="311"/>
      <c r="D3569" s="311"/>
      <c r="E3569" s="311" t="s">
        <v>173</v>
      </c>
      <c r="F3569" s="311">
        <v>2003</v>
      </c>
    </row>
    <row r="3570" spans="1:6">
      <c r="A3570" s="311"/>
      <c r="B3570" s="311" t="s">
        <v>14980</v>
      </c>
      <c r="C3570" s="311"/>
      <c r="D3570" s="311"/>
      <c r="E3570" s="311" t="s">
        <v>173</v>
      </c>
      <c r="F3570" s="311">
        <v>6999</v>
      </c>
    </row>
    <row r="3571" spans="1:6">
      <c r="A3571" s="311"/>
      <c r="B3571" s="311" t="s">
        <v>14981</v>
      </c>
      <c r="C3571" s="311"/>
      <c r="D3571" s="311"/>
      <c r="E3571" s="311" t="s">
        <v>173</v>
      </c>
      <c r="F3571" s="311">
        <v>4749</v>
      </c>
    </row>
    <row r="3572" spans="1:6">
      <c r="A3572" s="311"/>
      <c r="B3572" s="311" t="s">
        <v>14982</v>
      </c>
      <c r="C3572" s="311"/>
      <c r="D3572" s="311"/>
      <c r="E3572" s="311" t="s">
        <v>173</v>
      </c>
      <c r="F3572" s="311">
        <v>3846</v>
      </c>
    </row>
    <row r="3573" spans="1:6">
      <c r="A3573" s="311"/>
      <c r="B3573" s="311" t="s">
        <v>14983</v>
      </c>
      <c r="C3573" s="311"/>
      <c r="D3573" s="311"/>
      <c r="E3573" s="311" t="s">
        <v>173</v>
      </c>
      <c r="F3573" s="311">
        <v>2621</v>
      </c>
    </row>
    <row r="3574" spans="1:6">
      <c r="A3574" s="311"/>
      <c r="B3574" s="311" t="s">
        <v>14984</v>
      </c>
      <c r="C3574" s="311"/>
      <c r="D3574" s="311"/>
      <c r="E3574" s="311" t="s">
        <v>173</v>
      </c>
      <c r="F3574" s="311">
        <v>3258</v>
      </c>
    </row>
    <row r="3575" spans="1:6">
      <c r="A3575" s="311"/>
      <c r="B3575" s="311" t="s">
        <v>14985</v>
      </c>
      <c r="C3575" s="311"/>
      <c r="D3575" s="311"/>
      <c r="E3575" s="311" t="s">
        <v>173</v>
      </c>
      <c r="F3575" s="311">
        <v>4548</v>
      </c>
    </row>
    <row r="3576" spans="1:6">
      <c r="A3576" s="311"/>
      <c r="B3576" s="311" t="s">
        <v>14986</v>
      </c>
      <c r="C3576" s="311"/>
      <c r="D3576" s="311"/>
      <c r="E3576" s="311" t="s">
        <v>173</v>
      </c>
      <c r="F3576" s="311">
        <v>4052</v>
      </c>
    </row>
    <row r="3577" spans="1:6">
      <c r="A3577" s="311"/>
      <c r="B3577" s="311" t="s">
        <v>14987</v>
      </c>
      <c r="C3577" s="311"/>
      <c r="D3577" s="311"/>
      <c r="E3577" s="311" t="s">
        <v>173</v>
      </c>
      <c r="F3577" s="311">
        <v>4913</v>
      </c>
    </row>
    <row r="3578" spans="1:6">
      <c r="A3578" s="311"/>
      <c r="B3578" s="311" t="s">
        <v>14988</v>
      </c>
      <c r="C3578" s="311"/>
      <c r="D3578" s="311"/>
      <c r="E3578" s="311" t="s">
        <v>173</v>
      </c>
      <c r="F3578" s="311">
        <v>5189</v>
      </c>
    </row>
    <row r="3579" spans="1:6">
      <c r="A3579" s="311"/>
      <c r="B3579" s="311" t="s">
        <v>14989</v>
      </c>
      <c r="C3579" s="311"/>
      <c r="D3579" s="311"/>
      <c r="E3579" s="311" t="s">
        <v>173</v>
      </c>
      <c r="F3579" s="311">
        <v>5594</v>
      </c>
    </row>
    <row r="3580" spans="1:6">
      <c r="A3580" s="311"/>
      <c r="B3580" s="311" t="s">
        <v>14990</v>
      </c>
      <c r="C3580" s="311"/>
      <c r="D3580" s="311"/>
      <c r="E3580" s="311" t="s">
        <v>173</v>
      </c>
      <c r="F3580" s="311">
        <v>7979</v>
      </c>
    </row>
    <row r="3581" spans="1:6">
      <c r="A3581" s="311"/>
      <c r="B3581" s="311" t="s">
        <v>14991</v>
      </c>
      <c r="C3581" s="311"/>
      <c r="D3581" s="311"/>
      <c r="E3581" s="311" t="s">
        <v>173</v>
      </c>
      <c r="F3581" s="311">
        <v>2837</v>
      </c>
    </row>
    <row r="3582" spans="1:6">
      <c r="A3582" s="311"/>
      <c r="B3582" s="311" t="s">
        <v>14992</v>
      </c>
      <c r="C3582" s="311"/>
      <c r="D3582" s="311"/>
      <c r="E3582" s="311" t="s">
        <v>173</v>
      </c>
      <c r="F3582" s="311">
        <v>3243</v>
      </c>
    </row>
    <row r="3583" spans="1:6">
      <c r="A3583" s="311"/>
      <c r="B3583" s="311" t="s">
        <v>14993</v>
      </c>
      <c r="C3583" s="311"/>
      <c r="D3583" s="311"/>
      <c r="E3583" s="311" t="s">
        <v>173</v>
      </c>
      <c r="F3583" s="311">
        <v>2187</v>
      </c>
    </row>
    <row r="3584" spans="1:6">
      <c r="A3584" s="311"/>
      <c r="B3584" s="311" t="s">
        <v>14994</v>
      </c>
      <c r="C3584" s="311"/>
      <c r="D3584" s="311"/>
      <c r="E3584" s="311" t="s">
        <v>173</v>
      </c>
      <c r="F3584" s="311">
        <v>1719</v>
      </c>
    </row>
    <row r="3585" spans="1:6">
      <c r="A3585" s="311"/>
      <c r="B3585" s="311" t="s">
        <v>14995</v>
      </c>
      <c r="C3585" s="311"/>
      <c r="D3585" s="311"/>
      <c r="E3585" s="311" t="s">
        <v>173</v>
      </c>
      <c r="F3585" s="311">
        <v>3647</v>
      </c>
    </row>
    <row r="3586" spans="1:6">
      <c r="A3586" s="311"/>
      <c r="B3586" s="311" t="s">
        <v>14996</v>
      </c>
      <c r="C3586" s="311"/>
      <c r="D3586" s="311"/>
      <c r="E3586" s="311" t="s">
        <v>173</v>
      </c>
      <c r="F3586" s="311">
        <v>1281</v>
      </c>
    </row>
    <row r="3587" spans="1:6">
      <c r="A3587" s="311"/>
      <c r="B3587" s="311" t="s">
        <v>14997</v>
      </c>
      <c r="C3587" s="311"/>
      <c r="D3587" s="311"/>
      <c r="E3587" s="311" t="s">
        <v>173</v>
      </c>
      <c r="F3587" s="311">
        <v>2616</v>
      </c>
    </row>
    <row r="3588" spans="1:6">
      <c r="A3588" s="311"/>
      <c r="B3588" s="311" t="s">
        <v>14998</v>
      </c>
      <c r="C3588" s="311"/>
      <c r="D3588" s="311"/>
      <c r="E3588" s="311" t="s">
        <v>173</v>
      </c>
      <c r="F3588" s="311">
        <v>1522</v>
      </c>
    </row>
    <row r="3589" spans="1:6">
      <c r="A3589" s="311"/>
      <c r="B3589" s="311" t="s">
        <v>14999</v>
      </c>
      <c r="C3589" s="311"/>
      <c r="D3589" s="311"/>
      <c r="E3589" s="311" t="s">
        <v>173</v>
      </c>
      <c r="F3589" s="311">
        <v>3269</v>
      </c>
    </row>
    <row r="3590" spans="1:6">
      <c r="A3590" s="311"/>
      <c r="B3590" s="311" t="s">
        <v>15000</v>
      </c>
      <c r="C3590" s="311"/>
      <c r="D3590" s="311"/>
      <c r="E3590" s="311" t="s">
        <v>173</v>
      </c>
      <c r="F3590" s="311">
        <v>13999</v>
      </c>
    </row>
    <row r="3591" spans="1:6">
      <c r="A3591" s="311"/>
      <c r="B3591" s="311" t="s">
        <v>15001</v>
      </c>
      <c r="C3591" s="311"/>
      <c r="D3591" s="311"/>
      <c r="E3591" s="311" t="s">
        <v>173</v>
      </c>
      <c r="F3591" s="311">
        <v>23222</v>
      </c>
    </row>
    <row r="3592" spans="1:6">
      <c r="A3592" s="311"/>
      <c r="B3592" s="311" t="s">
        <v>15002</v>
      </c>
      <c r="C3592" s="311"/>
      <c r="D3592" s="311"/>
      <c r="E3592" s="311" t="s">
        <v>173</v>
      </c>
      <c r="F3592" s="311">
        <v>171</v>
      </c>
    </row>
    <row r="3593" spans="1:6">
      <c r="A3593" s="311"/>
      <c r="B3593" s="311" t="s">
        <v>15003</v>
      </c>
      <c r="C3593" s="311"/>
      <c r="D3593" s="311"/>
      <c r="E3593" s="311" t="s">
        <v>173</v>
      </c>
      <c r="F3593" s="311">
        <v>148</v>
      </c>
    </row>
    <row r="3594" spans="1:6">
      <c r="A3594" s="311"/>
      <c r="B3594" s="311" t="s">
        <v>15004</v>
      </c>
      <c r="C3594" s="311"/>
      <c r="D3594" s="311"/>
      <c r="E3594" s="311" t="s">
        <v>173</v>
      </c>
      <c r="F3594" s="311">
        <v>132</v>
      </c>
    </row>
    <row r="3595" spans="1:6">
      <c r="A3595" s="311"/>
      <c r="B3595" s="311" t="s">
        <v>15005</v>
      </c>
      <c r="C3595" s="311"/>
      <c r="D3595" s="311"/>
      <c r="E3595" s="311" t="s">
        <v>173</v>
      </c>
      <c r="F3595" s="311">
        <v>106</v>
      </c>
    </row>
    <row r="3596" spans="1:6">
      <c r="A3596" s="311"/>
      <c r="B3596" s="311" t="s">
        <v>15006</v>
      </c>
      <c r="C3596" s="311"/>
      <c r="D3596" s="311"/>
      <c r="E3596" s="311" t="s">
        <v>173</v>
      </c>
      <c r="F3596" s="311">
        <v>106</v>
      </c>
    </row>
    <row r="3597" spans="1:6">
      <c r="A3597" s="311"/>
      <c r="B3597" s="311" t="s">
        <v>15007</v>
      </c>
      <c r="C3597" s="311"/>
      <c r="D3597" s="311"/>
      <c r="E3597" s="311" t="s">
        <v>173</v>
      </c>
      <c r="F3597" s="311">
        <v>106</v>
      </c>
    </row>
    <row r="3598" spans="1:6">
      <c r="A3598" s="311"/>
      <c r="B3598" s="311" t="s">
        <v>15008</v>
      </c>
      <c r="C3598" s="311"/>
      <c r="D3598" s="311"/>
      <c r="E3598" s="311" t="s">
        <v>173</v>
      </c>
      <c r="F3598" s="311">
        <v>106</v>
      </c>
    </row>
    <row r="3599" spans="1:6">
      <c r="A3599" s="311"/>
      <c r="B3599" s="311" t="s">
        <v>15009</v>
      </c>
      <c r="C3599" s="311"/>
      <c r="D3599" s="311"/>
      <c r="E3599" s="311" t="s">
        <v>173</v>
      </c>
      <c r="F3599" s="311">
        <v>106</v>
      </c>
    </row>
    <row r="3600" spans="1:6">
      <c r="A3600" s="311"/>
      <c r="B3600" s="311" t="s">
        <v>15010</v>
      </c>
      <c r="C3600" s="311"/>
      <c r="D3600" s="311"/>
      <c r="E3600" s="311" t="s">
        <v>173</v>
      </c>
      <c r="F3600" s="311">
        <v>26.6</v>
      </c>
    </row>
    <row r="3601" spans="1:6">
      <c r="A3601" s="311"/>
      <c r="B3601" s="311" t="s">
        <v>15011</v>
      </c>
      <c r="C3601" s="311"/>
      <c r="D3601" s="311"/>
      <c r="E3601" s="311" t="s">
        <v>173</v>
      </c>
      <c r="F3601" s="311">
        <v>24.7</v>
      </c>
    </row>
    <row r="3602" spans="1:6">
      <c r="A3602" s="311"/>
      <c r="B3602" s="311" t="s">
        <v>15012</v>
      </c>
      <c r="C3602" s="311"/>
      <c r="D3602" s="311"/>
      <c r="E3602" s="311" t="s">
        <v>173</v>
      </c>
      <c r="F3602" s="311">
        <v>24.7</v>
      </c>
    </row>
    <row r="3603" spans="1:6">
      <c r="A3603" s="311"/>
      <c r="B3603" s="311" t="s">
        <v>15013</v>
      </c>
      <c r="C3603" s="311"/>
      <c r="D3603" s="311"/>
      <c r="E3603" s="311" t="s">
        <v>173</v>
      </c>
      <c r="F3603" s="311">
        <v>22.8</v>
      </c>
    </row>
    <row r="3604" spans="1:6">
      <c r="A3604" s="311"/>
      <c r="B3604" s="311" t="s">
        <v>15014</v>
      </c>
      <c r="C3604" s="311"/>
      <c r="D3604" s="311"/>
      <c r="E3604" s="311" t="s">
        <v>173</v>
      </c>
      <c r="F3604" s="311">
        <v>22.8</v>
      </c>
    </row>
    <row r="3605" spans="1:6">
      <c r="A3605" s="311"/>
      <c r="B3605" s="311" t="s">
        <v>15015</v>
      </c>
      <c r="C3605" s="311"/>
      <c r="D3605" s="311"/>
      <c r="E3605" s="311" t="s">
        <v>173</v>
      </c>
      <c r="F3605" s="311">
        <v>22.8</v>
      </c>
    </row>
    <row r="3606" spans="1:6">
      <c r="A3606" s="311"/>
      <c r="B3606" s="311" t="s">
        <v>15016</v>
      </c>
      <c r="C3606" s="311"/>
      <c r="D3606" s="311"/>
      <c r="E3606" s="311" t="s">
        <v>173</v>
      </c>
      <c r="F3606" s="311">
        <v>67.3</v>
      </c>
    </row>
    <row r="3607" spans="1:6">
      <c r="A3607" s="311"/>
      <c r="B3607" s="311" t="s">
        <v>15017</v>
      </c>
      <c r="C3607" s="311"/>
      <c r="D3607" s="311"/>
      <c r="E3607" s="311" t="s">
        <v>173</v>
      </c>
      <c r="F3607" s="311">
        <v>54.9</v>
      </c>
    </row>
    <row r="3608" spans="1:6">
      <c r="A3608" s="311"/>
      <c r="B3608" s="311" t="s">
        <v>15018</v>
      </c>
      <c r="C3608" s="311"/>
      <c r="D3608" s="311"/>
      <c r="E3608" s="311" t="s">
        <v>173</v>
      </c>
      <c r="F3608" s="311">
        <v>74</v>
      </c>
    </row>
    <row r="3609" spans="1:6">
      <c r="A3609" s="311"/>
      <c r="B3609" s="311" t="s">
        <v>15019</v>
      </c>
      <c r="C3609" s="311"/>
      <c r="D3609" s="311"/>
      <c r="E3609" s="311" t="s">
        <v>173</v>
      </c>
      <c r="F3609" s="311">
        <v>54.9</v>
      </c>
    </row>
    <row r="3610" spans="1:6">
      <c r="A3610" s="311"/>
      <c r="B3610" s="311" t="s">
        <v>15020</v>
      </c>
      <c r="C3610" s="311"/>
      <c r="D3610" s="311"/>
      <c r="E3610" s="311" t="s">
        <v>173</v>
      </c>
      <c r="F3610" s="311">
        <v>51.2</v>
      </c>
    </row>
    <row r="3611" spans="1:6">
      <c r="A3611" s="311"/>
      <c r="B3611" s="311" t="s">
        <v>15021</v>
      </c>
      <c r="C3611" s="311"/>
      <c r="D3611" s="311"/>
      <c r="E3611" s="311" t="s">
        <v>173</v>
      </c>
      <c r="F3611" s="311">
        <v>64.900000000000006</v>
      </c>
    </row>
    <row r="3612" spans="1:6">
      <c r="A3612" s="311"/>
      <c r="B3612" s="311" t="s">
        <v>15022</v>
      </c>
      <c r="C3612" s="311"/>
      <c r="D3612" s="311"/>
      <c r="E3612" s="311" t="s">
        <v>173</v>
      </c>
      <c r="F3612" s="311">
        <v>51.2</v>
      </c>
    </row>
    <row r="3613" spans="1:6">
      <c r="A3613" s="311"/>
      <c r="B3613" s="311" t="s">
        <v>15023</v>
      </c>
      <c r="C3613" s="311"/>
      <c r="D3613" s="311"/>
      <c r="E3613" s="311" t="s">
        <v>173</v>
      </c>
      <c r="F3613" s="311">
        <v>64.900000000000006</v>
      </c>
    </row>
    <row r="3614" spans="1:6">
      <c r="A3614" s="311"/>
      <c r="B3614" s="311" t="s">
        <v>15024</v>
      </c>
      <c r="C3614" s="311"/>
      <c r="D3614" s="311"/>
      <c r="E3614" s="311" t="s">
        <v>173</v>
      </c>
      <c r="F3614" s="311">
        <v>51.2</v>
      </c>
    </row>
    <row r="3615" spans="1:6">
      <c r="A3615" s="311"/>
      <c r="B3615" s="311" t="s">
        <v>15025</v>
      </c>
      <c r="C3615" s="311"/>
      <c r="D3615" s="311"/>
      <c r="E3615" s="311" t="s">
        <v>173</v>
      </c>
      <c r="F3615" s="311">
        <v>103</v>
      </c>
    </row>
    <row r="3616" spans="1:6">
      <c r="A3616" s="311"/>
      <c r="B3616" s="311" t="s">
        <v>15026</v>
      </c>
      <c r="C3616" s="311"/>
      <c r="D3616" s="311"/>
      <c r="E3616" s="311" t="s">
        <v>173</v>
      </c>
      <c r="F3616" s="311">
        <v>132</v>
      </c>
    </row>
    <row r="3617" spans="1:6">
      <c r="A3617" s="311"/>
      <c r="B3617" s="311" t="s">
        <v>15027</v>
      </c>
      <c r="C3617" s="311"/>
      <c r="D3617" s="311"/>
      <c r="E3617" s="311" t="s">
        <v>173</v>
      </c>
      <c r="F3617" s="311">
        <v>129</v>
      </c>
    </row>
    <row r="3618" spans="1:6">
      <c r="A3618" s="311"/>
      <c r="B3618" s="311" t="s">
        <v>15028</v>
      </c>
      <c r="C3618" s="311"/>
      <c r="D3618" s="311"/>
      <c r="E3618" s="311" t="s">
        <v>173</v>
      </c>
      <c r="F3618" s="311">
        <v>34</v>
      </c>
    </row>
    <row r="3619" spans="1:6">
      <c r="A3619" s="311"/>
      <c r="B3619" s="311" t="s">
        <v>15029</v>
      </c>
      <c r="C3619" s="311"/>
      <c r="D3619" s="311"/>
      <c r="E3619" s="311" t="s">
        <v>173</v>
      </c>
      <c r="F3619" s="311">
        <v>34</v>
      </c>
    </row>
    <row r="3620" spans="1:6">
      <c r="A3620" s="311"/>
      <c r="B3620" s="311" t="s">
        <v>15030</v>
      </c>
      <c r="C3620" s="311"/>
      <c r="D3620" s="311"/>
      <c r="E3620" s="311" t="s">
        <v>11408</v>
      </c>
      <c r="F3620" s="311">
        <v>88</v>
      </c>
    </row>
    <row r="3621" spans="1:6">
      <c r="A3621" s="311"/>
      <c r="B3621" s="311" t="s">
        <v>15031</v>
      </c>
      <c r="C3621" s="311"/>
      <c r="D3621" s="311"/>
      <c r="E3621" s="311" t="s">
        <v>11408</v>
      </c>
      <c r="F3621" s="311">
        <v>88</v>
      </c>
    </row>
    <row r="3622" spans="1:6">
      <c r="A3622" s="311"/>
      <c r="B3622" s="311" t="s">
        <v>15032</v>
      </c>
      <c r="C3622" s="311"/>
      <c r="D3622" s="311"/>
      <c r="E3622" s="311" t="s">
        <v>11408</v>
      </c>
      <c r="F3622" s="311">
        <v>88</v>
      </c>
    </row>
    <row r="3623" spans="1:6">
      <c r="A3623" s="311"/>
      <c r="B3623" s="311" t="s">
        <v>15033</v>
      </c>
      <c r="C3623" s="311"/>
      <c r="D3623" s="311"/>
      <c r="E3623" s="311" t="s">
        <v>11408</v>
      </c>
      <c r="F3623" s="311">
        <v>88</v>
      </c>
    </row>
    <row r="3624" spans="1:6">
      <c r="A3624" s="311"/>
      <c r="B3624" s="311" t="s">
        <v>15034</v>
      </c>
      <c r="C3624" s="311"/>
      <c r="D3624" s="311"/>
      <c r="E3624" s="311" t="s">
        <v>173</v>
      </c>
      <c r="F3624" s="311">
        <v>44</v>
      </c>
    </row>
    <row r="3625" spans="1:6">
      <c r="A3625" s="311"/>
      <c r="B3625" s="311" t="s">
        <v>15035</v>
      </c>
      <c r="C3625" s="311"/>
      <c r="D3625" s="311"/>
      <c r="E3625" s="311" t="s">
        <v>173</v>
      </c>
      <c r="F3625" s="311">
        <v>44</v>
      </c>
    </row>
    <row r="3626" spans="1:6">
      <c r="A3626" s="311"/>
      <c r="B3626" s="311" t="s">
        <v>15036</v>
      </c>
      <c r="C3626" s="311"/>
      <c r="D3626" s="311"/>
      <c r="E3626" s="311" t="s">
        <v>173</v>
      </c>
      <c r="F3626" s="311">
        <v>44</v>
      </c>
    </row>
    <row r="3627" spans="1:6">
      <c r="A3627" s="311"/>
      <c r="B3627" s="311" t="s">
        <v>15037</v>
      </c>
      <c r="C3627" s="311"/>
      <c r="D3627" s="311"/>
      <c r="E3627" s="311" t="s">
        <v>173</v>
      </c>
      <c r="F3627" s="311">
        <v>44</v>
      </c>
    </row>
    <row r="3628" spans="1:6">
      <c r="A3628" s="311"/>
      <c r="B3628" s="311" t="s">
        <v>15038</v>
      </c>
      <c r="C3628" s="311"/>
      <c r="D3628" s="311"/>
      <c r="E3628" s="311" t="s">
        <v>173</v>
      </c>
      <c r="F3628" s="311">
        <v>44</v>
      </c>
    </row>
    <row r="3629" spans="1:6">
      <c r="A3629" s="311"/>
      <c r="B3629" s="311" t="s">
        <v>15039</v>
      </c>
      <c r="C3629" s="311"/>
      <c r="D3629" s="311"/>
      <c r="E3629" s="311" t="s">
        <v>173</v>
      </c>
      <c r="F3629" s="311">
        <v>44</v>
      </c>
    </row>
    <row r="3630" spans="1:6">
      <c r="A3630" s="311"/>
      <c r="B3630" s="311" t="s">
        <v>15040</v>
      </c>
      <c r="C3630" s="311"/>
      <c r="D3630" s="311"/>
      <c r="E3630" s="311" t="s">
        <v>173</v>
      </c>
      <c r="F3630" s="311">
        <v>219</v>
      </c>
    </row>
    <row r="3631" spans="1:6">
      <c r="A3631" s="311"/>
      <c r="B3631" s="311" t="s">
        <v>15041</v>
      </c>
      <c r="C3631" s="311"/>
      <c r="D3631" s="311"/>
      <c r="E3631" s="311" t="s">
        <v>13158</v>
      </c>
      <c r="F3631" s="311">
        <v>458</v>
      </c>
    </row>
    <row r="3632" spans="1:6">
      <c r="A3632" s="311"/>
      <c r="B3632" s="311" t="s">
        <v>15042</v>
      </c>
      <c r="C3632" s="311"/>
      <c r="D3632" s="311"/>
      <c r="E3632" s="311" t="s">
        <v>173</v>
      </c>
      <c r="F3632" s="311">
        <v>157.69999999999999</v>
      </c>
    </row>
    <row r="3633" spans="1:6">
      <c r="A3633" s="311"/>
      <c r="B3633" s="311" t="s">
        <v>15043</v>
      </c>
      <c r="C3633" s="311"/>
      <c r="D3633" s="311"/>
      <c r="E3633" s="311" t="s">
        <v>13158</v>
      </c>
      <c r="F3633" s="311">
        <v>404</v>
      </c>
    </row>
    <row r="3634" spans="1:6">
      <c r="A3634" s="311"/>
      <c r="B3634" s="311" t="s">
        <v>15044</v>
      </c>
      <c r="C3634" s="311"/>
      <c r="D3634" s="311"/>
      <c r="E3634" s="311" t="s">
        <v>173</v>
      </c>
      <c r="F3634" s="311">
        <v>157.69999999999999</v>
      </c>
    </row>
    <row r="3635" spans="1:6">
      <c r="A3635" s="311"/>
      <c r="B3635" s="311" t="s">
        <v>15045</v>
      </c>
      <c r="C3635" s="311"/>
      <c r="D3635" s="311"/>
      <c r="E3635" s="311" t="s">
        <v>173</v>
      </c>
      <c r="F3635" s="311">
        <v>157.69999999999999</v>
      </c>
    </row>
    <row r="3636" spans="1:6">
      <c r="A3636" s="311"/>
      <c r="B3636" s="311" t="s">
        <v>15046</v>
      </c>
      <c r="C3636" s="311"/>
      <c r="D3636" s="311"/>
      <c r="E3636" s="311" t="s">
        <v>13158</v>
      </c>
      <c r="F3636" s="311">
        <v>378</v>
      </c>
    </row>
    <row r="3637" spans="1:6">
      <c r="A3637" s="311"/>
      <c r="B3637" s="311" t="s">
        <v>15047</v>
      </c>
      <c r="C3637" s="311"/>
      <c r="D3637" s="311"/>
      <c r="E3637" s="311" t="s">
        <v>173</v>
      </c>
      <c r="F3637" s="311">
        <v>157.69999999999999</v>
      </c>
    </row>
    <row r="3638" spans="1:6">
      <c r="A3638" s="311"/>
      <c r="B3638" s="311" t="s">
        <v>15048</v>
      </c>
      <c r="C3638" s="311"/>
      <c r="D3638" s="311"/>
      <c r="E3638" s="311" t="s">
        <v>13158</v>
      </c>
      <c r="F3638" s="311">
        <v>378</v>
      </c>
    </row>
    <row r="3639" spans="1:6">
      <c r="A3639" s="311"/>
      <c r="B3639" s="311" t="s">
        <v>15049</v>
      </c>
      <c r="C3639" s="311"/>
      <c r="D3639" s="311"/>
      <c r="E3639" s="311" t="s">
        <v>173</v>
      </c>
      <c r="F3639" s="311">
        <v>157.69999999999999</v>
      </c>
    </row>
    <row r="3640" spans="1:6">
      <c r="A3640" s="311"/>
      <c r="B3640" s="311" t="s">
        <v>15050</v>
      </c>
      <c r="C3640" s="311"/>
      <c r="D3640" s="311"/>
      <c r="E3640" s="311" t="s">
        <v>173</v>
      </c>
      <c r="F3640" s="311">
        <v>157.69999999999999</v>
      </c>
    </row>
    <row r="3641" spans="1:6">
      <c r="A3641" s="311"/>
      <c r="B3641" s="311" t="s">
        <v>15051</v>
      </c>
      <c r="C3641" s="311"/>
      <c r="D3641" s="311"/>
      <c r="E3641" s="311" t="s">
        <v>173</v>
      </c>
      <c r="F3641" s="311">
        <v>157.69999999999999</v>
      </c>
    </row>
    <row r="3642" spans="1:6">
      <c r="A3642" s="311"/>
      <c r="B3642" s="311" t="s">
        <v>15052</v>
      </c>
      <c r="C3642" s="311"/>
      <c r="D3642" s="311"/>
      <c r="E3642" s="311" t="s">
        <v>173</v>
      </c>
      <c r="F3642" s="311">
        <v>3619</v>
      </c>
    </row>
    <row r="3643" spans="1:6">
      <c r="A3643" s="311"/>
      <c r="B3643" s="311" t="s">
        <v>15053</v>
      </c>
      <c r="C3643" s="311"/>
      <c r="D3643" s="311"/>
      <c r="E3643" s="311" t="s">
        <v>173</v>
      </c>
      <c r="F3643" s="311">
        <v>329</v>
      </c>
    </row>
    <row r="3644" spans="1:6">
      <c r="A3644" s="311"/>
      <c r="B3644" s="311" t="s">
        <v>15054</v>
      </c>
      <c r="C3644" s="311"/>
      <c r="D3644" s="311"/>
      <c r="E3644" s="311" t="s">
        <v>173</v>
      </c>
      <c r="F3644" s="311">
        <v>667</v>
      </c>
    </row>
    <row r="3645" spans="1:6">
      <c r="A3645" s="311"/>
      <c r="B3645" s="311" t="s">
        <v>15055</v>
      </c>
      <c r="C3645" s="311"/>
      <c r="D3645" s="311"/>
      <c r="E3645" s="311" t="s">
        <v>173</v>
      </c>
      <c r="F3645" s="311">
        <v>344</v>
      </c>
    </row>
    <row r="3646" spans="1:6">
      <c r="A3646" s="311"/>
      <c r="B3646" s="311" t="s">
        <v>15056</v>
      </c>
      <c r="C3646" s="311"/>
      <c r="D3646" s="311"/>
      <c r="E3646" s="311" t="s">
        <v>173</v>
      </c>
      <c r="F3646" s="311">
        <v>597</v>
      </c>
    </row>
    <row r="3647" spans="1:6">
      <c r="A3647" s="311"/>
      <c r="B3647" s="311" t="s">
        <v>15057</v>
      </c>
      <c r="C3647" s="311"/>
      <c r="D3647" s="311"/>
      <c r="E3647" s="311" t="s">
        <v>173</v>
      </c>
      <c r="F3647" s="311">
        <v>3059</v>
      </c>
    </row>
    <row r="3648" spans="1:6">
      <c r="A3648" s="311"/>
      <c r="B3648" s="311" t="s">
        <v>15058</v>
      </c>
      <c r="C3648" s="311"/>
      <c r="D3648" s="311"/>
      <c r="E3648" s="311" t="s">
        <v>173</v>
      </c>
      <c r="F3648" s="311">
        <v>2803</v>
      </c>
    </row>
    <row r="3649" spans="1:6">
      <c r="A3649" s="311"/>
      <c r="B3649" s="311" t="s">
        <v>15059</v>
      </c>
      <c r="C3649" s="311"/>
      <c r="D3649" s="311"/>
      <c r="E3649" s="311" t="s">
        <v>173</v>
      </c>
      <c r="F3649" s="311">
        <v>4578</v>
      </c>
    </row>
    <row r="3650" spans="1:6">
      <c r="A3650" s="311"/>
      <c r="B3650" s="311" t="s">
        <v>15060</v>
      </c>
      <c r="C3650" s="311"/>
      <c r="D3650" s="311"/>
      <c r="E3650" s="311" t="s">
        <v>173</v>
      </c>
      <c r="F3650" s="311">
        <v>56</v>
      </c>
    </row>
    <row r="3651" spans="1:6">
      <c r="A3651" s="311"/>
      <c r="B3651" s="311" t="s">
        <v>15061</v>
      </c>
      <c r="C3651" s="311"/>
      <c r="D3651" s="311"/>
      <c r="E3651" s="311" t="s">
        <v>11408</v>
      </c>
      <c r="F3651" s="311">
        <v>64</v>
      </c>
    </row>
    <row r="3652" spans="1:6">
      <c r="A3652" s="311"/>
      <c r="B3652" s="311" t="s">
        <v>15062</v>
      </c>
      <c r="C3652" s="311"/>
      <c r="D3652" s="311"/>
      <c r="E3652" s="311" t="s">
        <v>11408</v>
      </c>
      <c r="F3652" s="311">
        <v>22</v>
      </c>
    </row>
    <row r="3653" spans="1:6">
      <c r="A3653" s="311"/>
      <c r="B3653" s="311" t="s">
        <v>15063</v>
      </c>
      <c r="C3653" s="311"/>
      <c r="D3653" s="311"/>
      <c r="E3653" s="311" t="s">
        <v>173</v>
      </c>
      <c r="F3653" s="311">
        <v>94</v>
      </c>
    </row>
    <row r="3654" spans="1:6">
      <c r="A3654" s="311"/>
      <c r="B3654" s="311" t="s">
        <v>15064</v>
      </c>
      <c r="C3654" s="311"/>
      <c r="D3654" s="311"/>
      <c r="E3654" s="311" t="s">
        <v>11408</v>
      </c>
      <c r="F3654" s="311">
        <v>276</v>
      </c>
    </row>
    <row r="3655" spans="1:6">
      <c r="A3655" s="311"/>
      <c r="B3655" s="311" t="s">
        <v>15065</v>
      </c>
      <c r="C3655" s="311"/>
      <c r="D3655" s="311"/>
      <c r="E3655" s="311" t="s">
        <v>173</v>
      </c>
      <c r="F3655" s="311">
        <v>168</v>
      </c>
    </row>
    <row r="3656" spans="1:6">
      <c r="A3656" s="311"/>
      <c r="B3656" s="311" t="s">
        <v>15066</v>
      </c>
      <c r="C3656" s="311"/>
      <c r="D3656" s="311"/>
      <c r="E3656" s="311" t="s">
        <v>173</v>
      </c>
      <c r="F3656" s="311">
        <v>139</v>
      </c>
    </row>
    <row r="3657" spans="1:6">
      <c r="A3657" s="311"/>
      <c r="B3657" s="311" t="s">
        <v>15067</v>
      </c>
      <c r="C3657" s="311"/>
      <c r="D3657" s="311"/>
      <c r="E3657" s="311" t="s">
        <v>173</v>
      </c>
      <c r="F3657" s="311">
        <v>94</v>
      </c>
    </row>
    <row r="3658" spans="1:6">
      <c r="A3658" s="311"/>
      <c r="B3658" s="311" t="s">
        <v>15068</v>
      </c>
      <c r="C3658" s="311"/>
      <c r="D3658" s="311"/>
      <c r="E3658" s="311" t="s">
        <v>173</v>
      </c>
      <c r="F3658" s="311">
        <v>40.5</v>
      </c>
    </row>
    <row r="3659" spans="1:6">
      <c r="A3659" s="311"/>
      <c r="B3659" s="311" t="s">
        <v>15069</v>
      </c>
      <c r="C3659" s="311"/>
      <c r="D3659" s="311"/>
      <c r="E3659" s="311" t="s">
        <v>173</v>
      </c>
      <c r="F3659" s="311">
        <v>43.5</v>
      </c>
    </row>
    <row r="3660" spans="1:6">
      <c r="A3660" s="311"/>
      <c r="B3660" s="311" t="s">
        <v>15070</v>
      </c>
      <c r="C3660" s="311"/>
      <c r="D3660" s="311"/>
      <c r="E3660" s="311" t="s">
        <v>11408</v>
      </c>
      <c r="F3660" s="311">
        <v>276</v>
      </c>
    </row>
    <row r="3661" spans="1:6">
      <c r="A3661" s="311"/>
      <c r="B3661" s="311" t="s">
        <v>15071</v>
      </c>
      <c r="C3661" s="311"/>
      <c r="D3661" s="311"/>
      <c r="E3661" s="311" t="s">
        <v>173</v>
      </c>
      <c r="F3661" s="311">
        <v>183</v>
      </c>
    </row>
    <row r="3662" spans="1:6">
      <c r="A3662" s="311"/>
      <c r="B3662" s="311" t="s">
        <v>15072</v>
      </c>
      <c r="C3662" s="311"/>
      <c r="D3662" s="311"/>
      <c r="E3662" s="311" t="s">
        <v>173</v>
      </c>
      <c r="F3662" s="311">
        <v>94</v>
      </c>
    </row>
    <row r="3663" spans="1:6">
      <c r="A3663" s="311"/>
      <c r="B3663" s="311" t="s">
        <v>15073</v>
      </c>
      <c r="C3663" s="311"/>
      <c r="D3663" s="311"/>
      <c r="E3663" s="311" t="s">
        <v>173</v>
      </c>
      <c r="F3663" s="311">
        <v>112</v>
      </c>
    </row>
    <row r="3664" spans="1:6">
      <c r="A3664" s="311"/>
      <c r="B3664" s="311" t="s">
        <v>15074</v>
      </c>
      <c r="C3664" s="311"/>
      <c r="D3664" s="311"/>
      <c r="E3664" s="311" t="s">
        <v>173</v>
      </c>
      <c r="F3664" s="311">
        <v>101</v>
      </c>
    </row>
    <row r="3665" spans="1:6">
      <c r="A3665" s="311"/>
      <c r="B3665" s="311" t="s">
        <v>15075</v>
      </c>
      <c r="C3665" s="311"/>
      <c r="D3665" s="311"/>
      <c r="E3665" s="311" t="s">
        <v>173</v>
      </c>
      <c r="F3665" s="311">
        <v>40.5</v>
      </c>
    </row>
    <row r="3666" spans="1:6">
      <c r="A3666" s="311"/>
      <c r="B3666" s="311" t="s">
        <v>15076</v>
      </c>
      <c r="C3666" s="311"/>
      <c r="D3666" s="311"/>
      <c r="E3666" s="311" t="s">
        <v>173</v>
      </c>
      <c r="F3666" s="311">
        <v>43.5</v>
      </c>
    </row>
    <row r="3667" spans="1:6">
      <c r="A3667" s="311"/>
      <c r="B3667" s="311" t="s">
        <v>15077</v>
      </c>
      <c r="C3667" s="311"/>
      <c r="D3667" s="311"/>
      <c r="E3667" s="311" t="s">
        <v>173</v>
      </c>
      <c r="F3667" s="311">
        <v>119</v>
      </c>
    </row>
    <row r="3668" spans="1:6">
      <c r="A3668" s="311"/>
      <c r="B3668" s="311" t="s">
        <v>15078</v>
      </c>
      <c r="C3668" s="311"/>
      <c r="D3668" s="311"/>
      <c r="E3668" s="311" t="s">
        <v>173</v>
      </c>
      <c r="F3668" s="311">
        <v>46.5</v>
      </c>
    </row>
    <row r="3669" spans="1:6">
      <c r="A3669" s="311"/>
      <c r="B3669" s="311" t="s">
        <v>15079</v>
      </c>
      <c r="C3669" s="311"/>
      <c r="D3669" s="311"/>
      <c r="E3669" s="311" t="s">
        <v>173</v>
      </c>
      <c r="F3669" s="311">
        <v>46.5</v>
      </c>
    </row>
    <row r="3670" spans="1:6">
      <c r="A3670" s="311"/>
      <c r="B3670" s="311" t="s">
        <v>15080</v>
      </c>
      <c r="C3670" s="311"/>
      <c r="D3670" s="311"/>
      <c r="E3670" s="311" t="s">
        <v>173</v>
      </c>
      <c r="F3670" s="311">
        <v>96</v>
      </c>
    </row>
    <row r="3671" spans="1:6">
      <c r="A3671" s="311"/>
      <c r="B3671" s="311" t="s">
        <v>15081</v>
      </c>
      <c r="C3671" s="311"/>
      <c r="D3671" s="311"/>
      <c r="E3671" s="311" t="s">
        <v>173</v>
      </c>
      <c r="F3671" s="311">
        <v>114</v>
      </c>
    </row>
    <row r="3672" spans="1:6">
      <c r="A3672" s="311"/>
      <c r="B3672" s="311" t="s">
        <v>15082</v>
      </c>
      <c r="C3672" s="311"/>
      <c r="D3672" s="311"/>
      <c r="E3672" s="311" t="s">
        <v>173</v>
      </c>
      <c r="F3672" s="311">
        <v>74</v>
      </c>
    </row>
    <row r="3673" spans="1:6">
      <c r="A3673" s="311"/>
      <c r="B3673" s="311" t="s">
        <v>15083</v>
      </c>
      <c r="C3673" s="311"/>
      <c r="D3673" s="311"/>
      <c r="E3673" s="311" t="s">
        <v>173</v>
      </c>
      <c r="F3673" s="311">
        <v>299</v>
      </c>
    </row>
    <row r="3674" spans="1:6">
      <c r="A3674" s="311"/>
      <c r="B3674" s="311" t="s">
        <v>15084</v>
      </c>
      <c r="C3674" s="311"/>
      <c r="D3674" s="311"/>
      <c r="E3674" s="311" t="s">
        <v>173</v>
      </c>
      <c r="F3674" s="311">
        <v>65.5</v>
      </c>
    </row>
    <row r="3675" spans="1:6">
      <c r="A3675" s="311"/>
      <c r="B3675" s="311" t="s">
        <v>15085</v>
      </c>
      <c r="C3675" s="311"/>
      <c r="D3675" s="311"/>
      <c r="E3675" s="311" t="s">
        <v>173</v>
      </c>
      <c r="F3675" s="311">
        <v>154</v>
      </c>
    </row>
    <row r="3676" spans="1:6">
      <c r="A3676" s="311"/>
      <c r="B3676" s="311" t="s">
        <v>15086</v>
      </c>
      <c r="C3676" s="311"/>
      <c r="D3676" s="311"/>
      <c r="E3676" s="311" t="s">
        <v>173</v>
      </c>
      <c r="F3676" s="311">
        <v>84.5</v>
      </c>
    </row>
    <row r="3677" spans="1:6">
      <c r="A3677" s="311"/>
      <c r="B3677" s="311" t="s">
        <v>15087</v>
      </c>
      <c r="C3677" s="311"/>
      <c r="D3677" s="311"/>
      <c r="E3677" s="311" t="s">
        <v>173</v>
      </c>
      <c r="F3677" s="311">
        <v>127</v>
      </c>
    </row>
    <row r="3678" spans="1:6">
      <c r="A3678" s="311"/>
      <c r="B3678" s="311" t="s">
        <v>15088</v>
      </c>
      <c r="C3678" s="311"/>
      <c r="D3678" s="311"/>
      <c r="E3678" s="311" t="s">
        <v>173</v>
      </c>
      <c r="F3678" s="311">
        <v>179</v>
      </c>
    </row>
    <row r="3679" spans="1:6">
      <c r="A3679" s="311"/>
      <c r="B3679" s="311" t="s">
        <v>15089</v>
      </c>
      <c r="C3679" s="311"/>
      <c r="D3679" s="311"/>
      <c r="E3679" s="311" t="s">
        <v>173</v>
      </c>
      <c r="F3679" s="311">
        <v>104.5</v>
      </c>
    </row>
    <row r="3680" spans="1:6">
      <c r="A3680" s="311"/>
      <c r="B3680" s="311" t="s">
        <v>15090</v>
      </c>
      <c r="C3680" s="311"/>
      <c r="D3680" s="311"/>
      <c r="E3680" s="311" t="s">
        <v>173</v>
      </c>
      <c r="F3680" s="311">
        <v>133</v>
      </c>
    </row>
    <row r="3681" spans="1:6">
      <c r="A3681" s="311"/>
      <c r="B3681" s="311" t="s">
        <v>15091</v>
      </c>
      <c r="C3681" s="311"/>
      <c r="D3681" s="311"/>
      <c r="E3681" s="311" t="s">
        <v>173</v>
      </c>
      <c r="F3681" s="311">
        <v>271</v>
      </c>
    </row>
    <row r="3682" spans="1:6">
      <c r="A3682" s="311"/>
      <c r="B3682" s="311" t="s">
        <v>15092</v>
      </c>
      <c r="C3682" s="311"/>
      <c r="D3682" s="311"/>
      <c r="E3682" s="311" t="s">
        <v>173</v>
      </c>
      <c r="F3682" s="311">
        <v>211</v>
      </c>
    </row>
    <row r="3683" spans="1:6">
      <c r="A3683" s="311"/>
      <c r="B3683" s="311" t="s">
        <v>15093</v>
      </c>
      <c r="C3683" s="311"/>
      <c r="D3683" s="311"/>
      <c r="E3683" s="311" t="s">
        <v>173</v>
      </c>
      <c r="F3683" s="311">
        <v>241</v>
      </c>
    </row>
    <row r="3684" spans="1:6">
      <c r="A3684" s="311"/>
      <c r="B3684" s="311" t="s">
        <v>15094</v>
      </c>
      <c r="C3684" s="311"/>
      <c r="D3684" s="311"/>
      <c r="E3684" s="311" t="s">
        <v>173</v>
      </c>
      <c r="F3684" s="311">
        <v>199</v>
      </c>
    </row>
    <row r="3685" spans="1:6">
      <c r="A3685" s="311"/>
      <c r="B3685" s="311" t="s">
        <v>15095</v>
      </c>
      <c r="C3685" s="311"/>
      <c r="D3685" s="311"/>
      <c r="E3685" s="311" t="s">
        <v>173</v>
      </c>
      <c r="F3685" s="311">
        <v>398</v>
      </c>
    </row>
    <row r="3686" spans="1:6">
      <c r="A3686" s="311"/>
      <c r="B3686" s="311" t="s">
        <v>15096</v>
      </c>
      <c r="C3686" s="311"/>
      <c r="D3686" s="311"/>
      <c r="E3686" s="311" t="s">
        <v>173</v>
      </c>
      <c r="F3686" s="311">
        <v>359</v>
      </c>
    </row>
    <row r="3687" spans="1:6">
      <c r="A3687" s="311"/>
      <c r="B3687" s="311" t="s">
        <v>15097</v>
      </c>
      <c r="C3687" s="311"/>
      <c r="D3687" s="311"/>
      <c r="E3687" s="311" t="s">
        <v>173</v>
      </c>
      <c r="F3687" s="311">
        <v>336</v>
      </c>
    </row>
    <row r="3688" spans="1:6">
      <c r="A3688" s="311"/>
      <c r="B3688" s="311" t="s">
        <v>15098</v>
      </c>
      <c r="C3688" s="311"/>
      <c r="D3688" s="311"/>
      <c r="E3688" s="311" t="s">
        <v>173</v>
      </c>
      <c r="F3688" s="311">
        <v>454</v>
      </c>
    </row>
    <row r="3689" spans="1:6">
      <c r="A3689" s="311"/>
      <c r="B3689" s="311" t="s">
        <v>15099</v>
      </c>
      <c r="C3689" s="311"/>
      <c r="D3689" s="311"/>
      <c r="E3689" s="311" t="s">
        <v>173</v>
      </c>
      <c r="F3689" s="311">
        <v>383</v>
      </c>
    </row>
    <row r="3690" spans="1:6">
      <c r="A3690" s="311"/>
      <c r="B3690" s="311" t="s">
        <v>15100</v>
      </c>
      <c r="C3690" s="311"/>
      <c r="D3690" s="311"/>
      <c r="E3690" s="311" t="s">
        <v>173</v>
      </c>
      <c r="F3690" s="311">
        <v>419</v>
      </c>
    </row>
    <row r="3691" spans="1:6">
      <c r="A3691" s="311"/>
      <c r="B3691" s="311" t="s">
        <v>15101</v>
      </c>
      <c r="C3691" s="311"/>
      <c r="D3691" s="311"/>
      <c r="E3691" s="311" t="s">
        <v>173</v>
      </c>
      <c r="F3691" s="311">
        <v>407</v>
      </c>
    </row>
    <row r="3692" spans="1:6">
      <c r="A3692" s="311"/>
      <c r="B3692" s="311" t="s">
        <v>15102</v>
      </c>
      <c r="C3692" s="311"/>
      <c r="D3692" s="311"/>
      <c r="E3692" s="311" t="s">
        <v>173</v>
      </c>
      <c r="F3692" s="311">
        <v>81</v>
      </c>
    </row>
    <row r="3693" spans="1:6">
      <c r="A3693" s="311"/>
      <c r="B3693" s="311" t="s">
        <v>15103</v>
      </c>
      <c r="C3693" s="311"/>
      <c r="D3693" s="311"/>
      <c r="E3693" s="311" t="s">
        <v>173</v>
      </c>
      <c r="F3693" s="311">
        <v>304</v>
      </c>
    </row>
    <row r="3694" spans="1:6">
      <c r="A3694" s="311"/>
      <c r="B3694" s="311" t="s">
        <v>15104</v>
      </c>
      <c r="C3694" s="311"/>
      <c r="D3694" s="311"/>
      <c r="E3694" s="311" t="s">
        <v>173</v>
      </c>
      <c r="F3694" s="311">
        <v>564</v>
      </c>
    </row>
    <row r="3695" spans="1:6">
      <c r="A3695" s="311"/>
      <c r="B3695" s="311" t="s">
        <v>15105</v>
      </c>
      <c r="C3695" s="311"/>
      <c r="D3695" s="311"/>
      <c r="E3695" s="311" t="s">
        <v>173</v>
      </c>
      <c r="F3695" s="311">
        <v>557</v>
      </c>
    </row>
    <row r="3696" spans="1:6">
      <c r="A3696" s="311"/>
      <c r="B3696" s="311" t="s">
        <v>15106</v>
      </c>
      <c r="C3696" s="311"/>
      <c r="D3696" s="311"/>
      <c r="E3696" s="311" t="s">
        <v>173</v>
      </c>
      <c r="F3696" s="311">
        <v>1642</v>
      </c>
    </row>
    <row r="3697" spans="1:6">
      <c r="A3697" s="311"/>
      <c r="B3697" s="311" t="s">
        <v>15107</v>
      </c>
      <c r="C3697" s="311"/>
      <c r="D3697" s="311"/>
      <c r="E3697" s="311" t="s">
        <v>173</v>
      </c>
      <c r="F3697" s="311">
        <v>354</v>
      </c>
    </row>
    <row r="3698" spans="1:6">
      <c r="A3698" s="311"/>
      <c r="B3698" s="311" t="s">
        <v>15108</v>
      </c>
      <c r="C3698" s="311"/>
      <c r="D3698" s="311"/>
      <c r="E3698" s="311" t="s">
        <v>173</v>
      </c>
      <c r="F3698" s="311">
        <v>618</v>
      </c>
    </row>
    <row r="3699" spans="1:6">
      <c r="A3699" s="311"/>
      <c r="B3699" s="311" t="s">
        <v>15109</v>
      </c>
      <c r="C3699" s="311"/>
      <c r="D3699" s="311"/>
      <c r="E3699" s="311" t="s">
        <v>173</v>
      </c>
      <c r="F3699" s="311">
        <v>1813</v>
      </c>
    </row>
    <row r="3700" spans="1:6">
      <c r="A3700" s="311"/>
      <c r="B3700" s="311" t="s">
        <v>15110</v>
      </c>
      <c r="C3700" s="311"/>
      <c r="D3700" s="311"/>
      <c r="E3700" s="311" t="s">
        <v>173</v>
      </c>
      <c r="F3700" s="311">
        <v>478</v>
      </c>
    </row>
    <row r="3701" spans="1:6">
      <c r="A3701" s="311"/>
      <c r="B3701" s="311" t="s">
        <v>15111</v>
      </c>
      <c r="C3701" s="311"/>
      <c r="D3701" s="311"/>
      <c r="E3701" s="311" t="s">
        <v>173</v>
      </c>
      <c r="F3701" s="311">
        <v>559</v>
      </c>
    </row>
    <row r="3702" spans="1:6">
      <c r="A3702" s="311"/>
      <c r="B3702" s="311" t="s">
        <v>15112</v>
      </c>
      <c r="C3702" s="311"/>
      <c r="D3702" s="311"/>
      <c r="E3702" s="311" t="s">
        <v>173</v>
      </c>
      <c r="F3702" s="311">
        <v>659</v>
      </c>
    </row>
    <row r="3703" spans="1:6">
      <c r="A3703" s="311"/>
      <c r="B3703" s="311" t="s">
        <v>15113</v>
      </c>
      <c r="C3703" s="311"/>
      <c r="D3703" s="311"/>
      <c r="E3703" s="311" t="s">
        <v>173</v>
      </c>
      <c r="F3703" s="311">
        <v>1918</v>
      </c>
    </row>
    <row r="3704" spans="1:6">
      <c r="A3704" s="311"/>
      <c r="B3704" s="311" t="s">
        <v>15114</v>
      </c>
      <c r="C3704" s="311"/>
      <c r="D3704" s="311"/>
      <c r="E3704" s="311" t="s">
        <v>173</v>
      </c>
      <c r="F3704" s="311">
        <v>534</v>
      </c>
    </row>
    <row r="3705" spans="1:6">
      <c r="A3705" s="311"/>
      <c r="B3705" s="311" t="s">
        <v>15115</v>
      </c>
      <c r="C3705" s="311"/>
      <c r="D3705" s="311"/>
      <c r="E3705" s="311" t="s">
        <v>173</v>
      </c>
      <c r="F3705" s="311">
        <v>824</v>
      </c>
    </row>
    <row r="3706" spans="1:6">
      <c r="A3706" s="311"/>
      <c r="B3706" s="311" t="s">
        <v>15116</v>
      </c>
      <c r="C3706" s="311"/>
      <c r="D3706" s="311"/>
      <c r="E3706" s="311" t="s">
        <v>173</v>
      </c>
      <c r="F3706" s="311">
        <v>2099</v>
      </c>
    </row>
    <row r="3707" spans="1:6">
      <c r="A3707" s="311"/>
      <c r="B3707" s="311" t="s">
        <v>15117</v>
      </c>
      <c r="C3707" s="311"/>
      <c r="D3707" s="311"/>
      <c r="E3707" s="311" t="s">
        <v>173</v>
      </c>
      <c r="F3707" s="311">
        <v>763</v>
      </c>
    </row>
    <row r="3708" spans="1:6">
      <c r="A3708" s="311"/>
      <c r="B3708" s="311" t="s">
        <v>15118</v>
      </c>
      <c r="C3708" s="311"/>
      <c r="D3708" s="311"/>
      <c r="E3708" s="311" t="s">
        <v>173</v>
      </c>
      <c r="F3708" s="311">
        <v>623</v>
      </c>
    </row>
    <row r="3709" spans="1:6">
      <c r="A3709" s="311"/>
      <c r="B3709" s="311" t="s">
        <v>15119</v>
      </c>
      <c r="C3709" s="311"/>
      <c r="D3709" s="311"/>
      <c r="E3709" s="311" t="s">
        <v>173</v>
      </c>
      <c r="F3709" s="311">
        <v>867</v>
      </c>
    </row>
    <row r="3710" spans="1:6">
      <c r="A3710" s="311"/>
      <c r="B3710" s="311" t="s">
        <v>15120</v>
      </c>
      <c r="C3710" s="311"/>
      <c r="D3710" s="311"/>
      <c r="E3710" s="311" t="s">
        <v>173</v>
      </c>
      <c r="F3710" s="311">
        <v>727</v>
      </c>
    </row>
    <row r="3711" spans="1:6">
      <c r="A3711" s="311"/>
      <c r="B3711" s="311" t="s">
        <v>15121</v>
      </c>
      <c r="C3711" s="311"/>
      <c r="D3711" s="311"/>
      <c r="E3711" s="311" t="s">
        <v>173</v>
      </c>
      <c r="F3711" s="311">
        <v>1237</v>
      </c>
    </row>
    <row r="3712" spans="1:6">
      <c r="A3712" s="311"/>
      <c r="B3712" s="311" t="s">
        <v>15122</v>
      </c>
      <c r="C3712" s="311"/>
      <c r="D3712" s="311"/>
      <c r="E3712" s="311" t="s">
        <v>173</v>
      </c>
      <c r="F3712" s="311">
        <v>1036</v>
      </c>
    </row>
    <row r="3713" spans="1:6">
      <c r="A3713" s="311"/>
      <c r="B3713" s="311" t="s">
        <v>15123</v>
      </c>
      <c r="C3713" s="311"/>
      <c r="D3713" s="311"/>
      <c r="E3713" s="311" t="s">
        <v>173</v>
      </c>
      <c r="F3713" s="311">
        <v>792</v>
      </c>
    </row>
    <row r="3714" spans="1:6">
      <c r="A3714" s="311"/>
      <c r="B3714" s="311" t="s">
        <v>15124</v>
      </c>
      <c r="C3714" s="311"/>
      <c r="D3714" s="311"/>
      <c r="E3714" s="311" t="s">
        <v>173</v>
      </c>
      <c r="F3714" s="311">
        <v>1629</v>
      </c>
    </row>
    <row r="3715" spans="1:6">
      <c r="A3715" s="311"/>
      <c r="B3715" s="311" t="s">
        <v>15125</v>
      </c>
      <c r="C3715" s="311"/>
      <c r="D3715" s="311"/>
      <c r="E3715" s="311" t="s">
        <v>173</v>
      </c>
      <c r="F3715" s="311">
        <v>4199</v>
      </c>
    </row>
    <row r="3716" spans="1:6">
      <c r="A3716" s="311"/>
      <c r="B3716" s="311" t="s">
        <v>15126</v>
      </c>
      <c r="C3716" s="311"/>
      <c r="D3716" s="311"/>
      <c r="E3716" s="311" t="s">
        <v>173</v>
      </c>
      <c r="F3716" s="311">
        <v>1067</v>
      </c>
    </row>
    <row r="3717" spans="1:6">
      <c r="A3717" s="311"/>
      <c r="B3717" s="311" t="s">
        <v>15127</v>
      </c>
      <c r="C3717" s="311"/>
      <c r="D3717" s="311"/>
      <c r="E3717" s="311" t="s">
        <v>173</v>
      </c>
      <c r="F3717" s="311">
        <v>449</v>
      </c>
    </row>
    <row r="3718" spans="1:6">
      <c r="A3718" s="311"/>
      <c r="B3718" s="311" t="s">
        <v>15128</v>
      </c>
      <c r="C3718" s="311"/>
      <c r="D3718" s="311"/>
      <c r="E3718" s="311" t="s">
        <v>173</v>
      </c>
      <c r="F3718" s="311">
        <v>669</v>
      </c>
    </row>
    <row r="3719" spans="1:6">
      <c r="A3719" s="311"/>
      <c r="B3719" s="311" t="s">
        <v>15129</v>
      </c>
      <c r="C3719" s="311"/>
      <c r="D3719" s="311"/>
      <c r="E3719" s="311" t="s">
        <v>173</v>
      </c>
      <c r="F3719" s="311">
        <v>439</v>
      </c>
    </row>
    <row r="3720" spans="1:6">
      <c r="A3720" s="311"/>
      <c r="B3720" s="311" t="s">
        <v>15130</v>
      </c>
      <c r="C3720" s="311"/>
      <c r="D3720" s="311"/>
      <c r="E3720" s="311" t="s">
        <v>173</v>
      </c>
      <c r="F3720" s="311">
        <v>506</v>
      </c>
    </row>
    <row r="3721" spans="1:6">
      <c r="A3721" s="311"/>
      <c r="B3721" s="311" t="s">
        <v>15131</v>
      </c>
      <c r="C3721" s="311"/>
      <c r="D3721" s="311"/>
      <c r="E3721" s="311" t="s">
        <v>173</v>
      </c>
      <c r="F3721" s="311">
        <v>524</v>
      </c>
    </row>
    <row r="3722" spans="1:6">
      <c r="A3722" s="311"/>
      <c r="B3722" s="311" t="s">
        <v>15132</v>
      </c>
      <c r="C3722" s="311"/>
      <c r="D3722" s="311"/>
      <c r="E3722" s="311" t="s">
        <v>173</v>
      </c>
      <c r="F3722" s="311">
        <v>659</v>
      </c>
    </row>
    <row r="3723" spans="1:6">
      <c r="A3723" s="311"/>
      <c r="B3723" s="311" t="s">
        <v>15133</v>
      </c>
      <c r="C3723" s="311"/>
      <c r="D3723" s="311"/>
      <c r="E3723" s="311" t="s">
        <v>173</v>
      </c>
      <c r="F3723" s="311">
        <v>469</v>
      </c>
    </row>
    <row r="3724" spans="1:6">
      <c r="A3724" s="311"/>
      <c r="B3724" s="311" t="s">
        <v>15134</v>
      </c>
      <c r="C3724" s="311"/>
      <c r="D3724" s="311"/>
      <c r="E3724" s="311" t="s">
        <v>173</v>
      </c>
      <c r="F3724" s="311">
        <v>208</v>
      </c>
    </row>
    <row r="3725" spans="1:6">
      <c r="A3725" s="311"/>
      <c r="B3725" s="311" t="s">
        <v>15135</v>
      </c>
      <c r="C3725" s="311"/>
      <c r="D3725" s="311"/>
      <c r="E3725" s="311" t="s">
        <v>173</v>
      </c>
      <c r="F3725" s="311">
        <v>387</v>
      </c>
    </row>
    <row r="3726" spans="1:6">
      <c r="A3726" s="311"/>
      <c r="B3726" s="311" t="s">
        <v>15136</v>
      </c>
      <c r="C3726" s="311"/>
      <c r="D3726" s="311"/>
      <c r="E3726" s="311" t="s">
        <v>173</v>
      </c>
      <c r="F3726" s="311">
        <v>99</v>
      </c>
    </row>
    <row r="3727" spans="1:6">
      <c r="A3727" s="311"/>
      <c r="B3727" s="311" t="s">
        <v>15137</v>
      </c>
      <c r="C3727" s="311"/>
      <c r="D3727" s="311"/>
      <c r="E3727" s="311" t="s">
        <v>173</v>
      </c>
      <c r="F3727" s="311">
        <v>207</v>
      </c>
    </row>
    <row r="3728" spans="1:6">
      <c r="A3728" s="311"/>
      <c r="B3728" s="311" t="s">
        <v>15138</v>
      </c>
      <c r="C3728" s="311"/>
      <c r="D3728" s="311"/>
      <c r="E3728" s="311" t="s">
        <v>173</v>
      </c>
      <c r="F3728" s="311">
        <v>81</v>
      </c>
    </row>
    <row r="3729" spans="1:6">
      <c r="A3729" s="311"/>
      <c r="B3729" s="311" t="s">
        <v>15139</v>
      </c>
      <c r="C3729" s="311"/>
      <c r="D3729" s="311"/>
      <c r="E3729" s="311" t="s">
        <v>173</v>
      </c>
      <c r="F3729" s="311">
        <v>203</v>
      </c>
    </row>
    <row r="3730" spans="1:6">
      <c r="A3730" s="311"/>
      <c r="B3730" s="311" t="s">
        <v>15140</v>
      </c>
      <c r="C3730" s="311"/>
      <c r="D3730" s="311"/>
      <c r="E3730" s="311" t="s">
        <v>173</v>
      </c>
      <c r="F3730" s="311">
        <v>568</v>
      </c>
    </row>
    <row r="3731" spans="1:6">
      <c r="A3731" s="311"/>
      <c r="B3731" s="311" t="s">
        <v>15141</v>
      </c>
      <c r="C3731" s="311"/>
      <c r="D3731" s="311"/>
      <c r="E3731" s="311" t="s">
        <v>173</v>
      </c>
      <c r="F3731" s="311">
        <v>119</v>
      </c>
    </row>
    <row r="3732" spans="1:6">
      <c r="A3732" s="311"/>
      <c r="B3732" s="311" t="s">
        <v>15142</v>
      </c>
      <c r="C3732" s="311"/>
      <c r="D3732" s="311"/>
      <c r="E3732" s="311" t="s">
        <v>173</v>
      </c>
      <c r="F3732" s="311">
        <v>201</v>
      </c>
    </row>
    <row r="3733" spans="1:6">
      <c r="A3733" s="311"/>
      <c r="B3733" s="311" t="s">
        <v>15143</v>
      </c>
      <c r="C3733" s="311"/>
      <c r="D3733" s="311"/>
      <c r="E3733" s="311" t="s">
        <v>173</v>
      </c>
      <c r="F3733" s="311">
        <v>321</v>
      </c>
    </row>
    <row r="3734" spans="1:6">
      <c r="A3734" s="311"/>
      <c r="B3734" s="311" t="s">
        <v>15144</v>
      </c>
      <c r="C3734" s="311"/>
      <c r="D3734" s="311"/>
      <c r="E3734" s="311" t="s">
        <v>173</v>
      </c>
      <c r="F3734" s="311">
        <v>182</v>
      </c>
    </row>
    <row r="3735" spans="1:6">
      <c r="A3735" s="311"/>
      <c r="B3735" s="311" t="s">
        <v>15145</v>
      </c>
      <c r="C3735" s="311"/>
      <c r="D3735" s="311"/>
      <c r="E3735" s="311" t="s">
        <v>173</v>
      </c>
      <c r="F3735" s="311">
        <v>41.8</v>
      </c>
    </row>
    <row r="3736" spans="1:6">
      <c r="A3736" s="311"/>
      <c r="B3736" s="311" t="s">
        <v>15146</v>
      </c>
      <c r="C3736" s="311"/>
      <c r="D3736" s="311"/>
      <c r="E3736" s="311" t="s">
        <v>173</v>
      </c>
      <c r="F3736" s="311">
        <v>36</v>
      </c>
    </row>
    <row r="3737" spans="1:6">
      <c r="A3737" s="311"/>
      <c r="B3737" s="311" t="s">
        <v>15147</v>
      </c>
      <c r="C3737" s="311"/>
      <c r="D3737" s="311"/>
      <c r="E3737" s="311" t="s">
        <v>173</v>
      </c>
      <c r="F3737" s="311">
        <v>41.8</v>
      </c>
    </row>
    <row r="3738" spans="1:6">
      <c r="A3738" s="311"/>
      <c r="B3738" s="311" t="s">
        <v>15148</v>
      </c>
      <c r="C3738" s="311"/>
      <c r="D3738" s="311"/>
      <c r="E3738" s="311" t="s">
        <v>173</v>
      </c>
      <c r="F3738" s="311">
        <v>134</v>
      </c>
    </row>
    <row r="3739" spans="1:6">
      <c r="A3739" s="311"/>
      <c r="B3739" s="311" t="s">
        <v>15149</v>
      </c>
      <c r="C3739" s="311"/>
      <c r="D3739" s="311"/>
      <c r="E3739" s="311" t="s">
        <v>173</v>
      </c>
      <c r="F3739" s="311">
        <v>199</v>
      </c>
    </row>
    <row r="3740" spans="1:6">
      <c r="A3740" s="311"/>
      <c r="B3740" s="311" t="s">
        <v>15150</v>
      </c>
      <c r="C3740" s="311"/>
      <c r="D3740" s="311"/>
      <c r="E3740" s="311" t="s">
        <v>173</v>
      </c>
      <c r="F3740" s="311">
        <v>106</v>
      </c>
    </row>
    <row r="3741" spans="1:6">
      <c r="A3741" s="311"/>
      <c r="B3741" s="311" t="s">
        <v>15151</v>
      </c>
      <c r="C3741" s="311"/>
      <c r="D3741" s="311"/>
      <c r="E3741" s="311" t="s">
        <v>173</v>
      </c>
      <c r="F3741" s="311">
        <v>486</v>
      </c>
    </row>
    <row r="3742" spans="1:6">
      <c r="A3742" s="311"/>
      <c r="B3742" s="311" t="s">
        <v>15152</v>
      </c>
      <c r="C3742" s="311"/>
      <c r="D3742" s="311"/>
      <c r="E3742" s="311" t="s">
        <v>173</v>
      </c>
      <c r="F3742" s="311">
        <v>359</v>
      </c>
    </row>
    <row r="3743" spans="1:6">
      <c r="A3743" s="311"/>
      <c r="B3743" s="311" t="s">
        <v>15153</v>
      </c>
      <c r="C3743" s="311"/>
      <c r="D3743" s="311"/>
      <c r="E3743" s="311" t="s">
        <v>173</v>
      </c>
      <c r="F3743" s="311">
        <v>616</v>
      </c>
    </row>
    <row r="3744" spans="1:6">
      <c r="A3744" s="311"/>
      <c r="B3744" s="311" t="s">
        <v>15154</v>
      </c>
      <c r="C3744" s="311"/>
      <c r="D3744" s="311"/>
      <c r="E3744" s="311" t="s">
        <v>173</v>
      </c>
      <c r="F3744" s="311">
        <v>672</v>
      </c>
    </row>
    <row r="3745" spans="1:6">
      <c r="A3745" s="311"/>
      <c r="B3745" s="311" t="s">
        <v>15155</v>
      </c>
      <c r="C3745" s="311"/>
      <c r="D3745" s="311"/>
      <c r="E3745" s="311" t="s">
        <v>173</v>
      </c>
      <c r="F3745" s="311">
        <v>93</v>
      </c>
    </row>
    <row r="3746" spans="1:6">
      <c r="A3746" s="311"/>
      <c r="B3746" s="311" t="s">
        <v>15156</v>
      </c>
      <c r="C3746" s="311"/>
      <c r="D3746" s="311"/>
      <c r="E3746" s="311" t="s">
        <v>173</v>
      </c>
      <c r="F3746" s="311">
        <v>359</v>
      </c>
    </row>
    <row r="3747" spans="1:6">
      <c r="A3747" s="311"/>
      <c r="B3747" s="311" t="s">
        <v>15157</v>
      </c>
      <c r="C3747" s="311"/>
      <c r="D3747" s="311"/>
      <c r="E3747" s="311" t="s">
        <v>173</v>
      </c>
      <c r="F3747" s="311">
        <v>672</v>
      </c>
    </row>
    <row r="3748" spans="1:6">
      <c r="A3748" s="311"/>
      <c r="B3748" s="311" t="s">
        <v>15158</v>
      </c>
      <c r="C3748" s="311"/>
      <c r="D3748" s="311"/>
      <c r="E3748" s="311" t="s">
        <v>173</v>
      </c>
      <c r="F3748" s="311">
        <v>53</v>
      </c>
    </row>
    <row r="3749" spans="1:6">
      <c r="A3749" s="311"/>
      <c r="B3749" s="311" t="s">
        <v>15159</v>
      </c>
      <c r="C3749" s="311"/>
      <c r="D3749" s="311"/>
      <c r="E3749" s="311" t="s">
        <v>173</v>
      </c>
      <c r="F3749" s="311">
        <v>396</v>
      </c>
    </row>
    <row r="3750" spans="1:6">
      <c r="A3750" s="311"/>
      <c r="B3750" s="311" t="s">
        <v>15160</v>
      </c>
      <c r="C3750" s="311"/>
      <c r="D3750" s="311"/>
      <c r="E3750" s="311" t="s">
        <v>173</v>
      </c>
      <c r="F3750" s="311">
        <v>377</v>
      </c>
    </row>
    <row r="3751" spans="1:6">
      <c r="A3751" s="311"/>
      <c r="B3751" s="311" t="s">
        <v>15161</v>
      </c>
      <c r="C3751" s="311"/>
      <c r="D3751" s="311"/>
      <c r="E3751" s="311" t="s">
        <v>173</v>
      </c>
      <c r="F3751" s="311">
        <v>378</v>
      </c>
    </row>
    <row r="3752" spans="1:6">
      <c r="A3752" s="311"/>
      <c r="B3752" s="311" t="s">
        <v>15162</v>
      </c>
      <c r="C3752" s="311"/>
      <c r="D3752" s="311"/>
      <c r="E3752" s="311" t="s">
        <v>173</v>
      </c>
      <c r="F3752" s="311">
        <v>629</v>
      </c>
    </row>
    <row r="3753" spans="1:6">
      <c r="A3753" s="311"/>
      <c r="B3753" s="311" t="s">
        <v>15163</v>
      </c>
      <c r="C3753" s="311"/>
      <c r="D3753" s="311"/>
      <c r="E3753" s="311" t="s">
        <v>173</v>
      </c>
      <c r="F3753" s="311">
        <v>207</v>
      </c>
    </row>
    <row r="3754" spans="1:6">
      <c r="A3754" s="311"/>
      <c r="B3754" s="311" t="s">
        <v>15164</v>
      </c>
      <c r="C3754" s="311"/>
      <c r="D3754" s="311"/>
      <c r="E3754" s="311" t="s">
        <v>173</v>
      </c>
      <c r="F3754" s="311">
        <v>279</v>
      </c>
    </row>
    <row r="3755" spans="1:6">
      <c r="A3755" s="311"/>
      <c r="B3755" s="311" t="s">
        <v>15165</v>
      </c>
      <c r="C3755" s="311"/>
      <c r="D3755" s="311"/>
      <c r="E3755" s="311" t="s">
        <v>173</v>
      </c>
      <c r="F3755" s="311">
        <v>186</v>
      </c>
    </row>
    <row r="3756" spans="1:6">
      <c r="A3756" s="311"/>
      <c r="B3756" s="311" t="s">
        <v>15166</v>
      </c>
      <c r="C3756" s="311"/>
      <c r="D3756" s="311"/>
      <c r="E3756" s="311" t="s">
        <v>173</v>
      </c>
      <c r="F3756" s="311">
        <v>1779</v>
      </c>
    </row>
    <row r="3757" spans="1:6">
      <c r="A3757" s="311"/>
      <c r="B3757" s="311" t="s">
        <v>15167</v>
      </c>
      <c r="C3757" s="311"/>
      <c r="D3757" s="311"/>
      <c r="E3757" s="311" t="s">
        <v>173</v>
      </c>
      <c r="F3757" s="311">
        <v>3188</v>
      </c>
    </row>
    <row r="3758" spans="1:6">
      <c r="A3758" s="311"/>
      <c r="B3758" s="311" t="s">
        <v>15168</v>
      </c>
      <c r="C3758" s="311"/>
      <c r="D3758" s="311"/>
      <c r="E3758" s="311" t="s">
        <v>173</v>
      </c>
      <c r="F3758" s="311">
        <v>1324</v>
      </c>
    </row>
    <row r="3759" spans="1:6">
      <c r="A3759" s="311"/>
      <c r="B3759" s="311" t="s">
        <v>15169</v>
      </c>
      <c r="C3759" s="311"/>
      <c r="D3759" s="311"/>
      <c r="E3759" s="311" t="s">
        <v>173</v>
      </c>
      <c r="F3759" s="311">
        <v>724</v>
      </c>
    </row>
    <row r="3760" spans="1:6">
      <c r="A3760" s="311"/>
      <c r="B3760" s="311" t="s">
        <v>15170</v>
      </c>
      <c r="C3760" s="311"/>
      <c r="D3760" s="311"/>
      <c r="E3760" s="311" t="s">
        <v>173</v>
      </c>
      <c r="F3760" s="311">
        <v>519</v>
      </c>
    </row>
    <row r="3761" spans="1:6">
      <c r="A3761" s="311"/>
      <c r="B3761" s="311" t="s">
        <v>15171</v>
      </c>
      <c r="C3761" s="311"/>
      <c r="D3761" s="311"/>
      <c r="E3761" s="311" t="s">
        <v>173</v>
      </c>
      <c r="F3761" s="311">
        <v>553</v>
      </c>
    </row>
    <row r="3762" spans="1:6">
      <c r="A3762" s="311"/>
      <c r="B3762" s="311" t="s">
        <v>15172</v>
      </c>
      <c r="C3762" s="311"/>
      <c r="D3762" s="311"/>
      <c r="E3762" s="311" t="s">
        <v>173</v>
      </c>
      <c r="F3762" s="311">
        <v>17</v>
      </c>
    </row>
    <row r="3763" spans="1:6">
      <c r="A3763" s="311"/>
      <c r="B3763" s="311" t="s">
        <v>15173</v>
      </c>
      <c r="C3763" s="311"/>
      <c r="D3763" s="311"/>
      <c r="E3763" s="311" t="s">
        <v>173</v>
      </c>
      <c r="F3763" s="311">
        <v>423</v>
      </c>
    </row>
    <row r="3764" spans="1:6">
      <c r="A3764" s="311"/>
      <c r="B3764" s="311" t="s">
        <v>15174</v>
      </c>
      <c r="C3764" s="311"/>
      <c r="D3764" s="311"/>
      <c r="E3764" s="311" t="s">
        <v>173</v>
      </c>
      <c r="F3764" s="311">
        <v>634</v>
      </c>
    </row>
    <row r="3765" spans="1:6">
      <c r="A3765" s="311"/>
      <c r="B3765" s="311" t="s">
        <v>15175</v>
      </c>
      <c r="C3765" s="311"/>
      <c r="D3765" s="311"/>
      <c r="E3765" s="311" t="s">
        <v>173</v>
      </c>
      <c r="F3765" s="311">
        <v>49</v>
      </c>
    </row>
    <row r="3766" spans="1:6">
      <c r="A3766" s="311"/>
      <c r="B3766" s="311" t="s">
        <v>15176</v>
      </c>
      <c r="C3766" s="311"/>
      <c r="D3766" s="311"/>
      <c r="E3766" s="311" t="s">
        <v>173</v>
      </c>
      <c r="F3766" s="311">
        <v>106</v>
      </c>
    </row>
    <row r="3767" spans="1:6">
      <c r="A3767" s="311"/>
      <c r="B3767" s="311" t="s">
        <v>15177</v>
      </c>
      <c r="C3767" s="311"/>
      <c r="D3767" s="311"/>
      <c r="E3767" s="311" t="s">
        <v>173</v>
      </c>
      <c r="F3767" s="311">
        <v>136</v>
      </c>
    </row>
    <row r="3768" spans="1:6">
      <c r="A3768" s="311"/>
      <c r="B3768" s="311" t="s">
        <v>15178</v>
      </c>
      <c r="C3768" s="311"/>
      <c r="D3768" s="311"/>
      <c r="E3768" s="311" t="s">
        <v>173</v>
      </c>
      <c r="F3768" s="311">
        <v>189</v>
      </c>
    </row>
    <row r="3769" spans="1:6">
      <c r="A3769" s="311"/>
      <c r="B3769" s="311" t="s">
        <v>15179</v>
      </c>
      <c r="C3769" s="311"/>
      <c r="D3769" s="311"/>
      <c r="E3769" s="311" t="s">
        <v>173</v>
      </c>
      <c r="F3769" s="311">
        <v>139</v>
      </c>
    </row>
    <row r="3770" spans="1:6">
      <c r="A3770" s="311"/>
      <c r="B3770" s="311" t="s">
        <v>15180</v>
      </c>
      <c r="C3770" s="311"/>
      <c r="D3770" s="311"/>
      <c r="E3770" s="311" t="s">
        <v>173</v>
      </c>
      <c r="F3770" s="311">
        <v>222</v>
      </c>
    </row>
    <row r="3771" spans="1:6">
      <c r="A3771" s="311"/>
      <c r="B3771" s="311" t="s">
        <v>15181</v>
      </c>
      <c r="C3771" s="311"/>
      <c r="D3771" s="311"/>
      <c r="E3771" s="311" t="s">
        <v>173</v>
      </c>
      <c r="F3771" s="311">
        <v>114</v>
      </c>
    </row>
    <row r="3772" spans="1:6">
      <c r="A3772" s="311"/>
      <c r="B3772" s="311" t="s">
        <v>15182</v>
      </c>
      <c r="C3772" s="311"/>
      <c r="D3772" s="311"/>
      <c r="E3772" s="311" t="s">
        <v>173</v>
      </c>
      <c r="F3772" s="311">
        <v>243</v>
      </c>
    </row>
    <row r="3773" spans="1:6">
      <c r="A3773" s="311"/>
      <c r="B3773" s="311" t="s">
        <v>15183</v>
      </c>
      <c r="C3773" s="311"/>
      <c r="D3773" s="311"/>
      <c r="E3773" s="311" t="s">
        <v>173</v>
      </c>
      <c r="F3773" s="311">
        <v>62</v>
      </c>
    </row>
    <row r="3774" spans="1:6">
      <c r="A3774" s="311"/>
      <c r="B3774" s="311" t="s">
        <v>15184</v>
      </c>
      <c r="C3774" s="311"/>
      <c r="D3774" s="311"/>
      <c r="E3774" s="311" t="s">
        <v>173</v>
      </c>
      <c r="F3774" s="311">
        <v>169</v>
      </c>
    </row>
    <row r="3775" spans="1:6">
      <c r="A3775" s="311"/>
      <c r="B3775" s="311" t="s">
        <v>15185</v>
      </c>
      <c r="C3775" s="311"/>
      <c r="D3775" s="311"/>
      <c r="E3775" s="311" t="s">
        <v>173</v>
      </c>
      <c r="F3775" s="311">
        <v>273</v>
      </c>
    </row>
    <row r="3776" spans="1:6">
      <c r="A3776" s="311"/>
      <c r="B3776" s="311" t="s">
        <v>15186</v>
      </c>
      <c r="C3776" s="311"/>
      <c r="D3776" s="311"/>
      <c r="E3776" s="311" t="s">
        <v>173</v>
      </c>
      <c r="F3776" s="311">
        <v>288</v>
      </c>
    </row>
    <row r="3777" spans="1:6">
      <c r="A3777" s="311"/>
      <c r="B3777" s="311" t="s">
        <v>15187</v>
      </c>
      <c r="C3777" s="311"/>
      <c r="D3777" s="311"/>
      <c r="E3777" s="311" t="s">
        <v>173</v>
      </c>
      <c r="F3777" s="311">
        <v>284</v>
      </c>
    </row>
    <row r="3778" spans="1:6">
      <c r="A3778" s="311"/>
      <c r="B3778" s="311" t="s">
        <v>15188</v>
      </c>
      <c r="C3778" s="311"/>
      <c r="D3778" s="311"/>
      <c r="E3778" s="311" t="s">
        <v>173</v>
      </c>
      <c r="F3778" s="311">
        <v>394</v>
      </c>
    </row>
    <row r="3779" spans="1:6">
      <c r="A3779" s="311"/>
      <c r="B3779" s="311" t="s">
        <v>15189</v>
      </c>
      <c r="C3779" s="311"/>
      <c r="D3779" s="311"/>
      <c r="E3779" s="311" t="s">
        <v>173</v>
      </c>
      <c r="F3779" s="311">
        <v>334</v>
      </c>
    </row>
    <row r="3780" spans="1:6">
      <c r="A3780" s="311"/>
      <c r="B3780" s="311" t="s">
        <v>15190</v>
      </c>
      <c r="C3780" s="311"/>
      <c r="D3780" s="311"/>
      <c r="E3780" s="311" t="s">
        <v>173</v>
      </c>
      <c r="F3780" s="311">
        <v>471</v>
      </c>
    </row>
    <row r="3781" spans="1:6">
      <c r="A3781" s="311"/>
      <c r="B3781" s="311" t="s">
        <v>15191</v>
      </c>
      <c r="C3781" s="311"/>
      <c r="D3781" s="311"/>
      <c r="E3781" s="311" t="s">
        <v>173</v>
      </c>
      <c r="F3781" s="311">
        <v>399</v>
      </c>
    </row>
    <row r="3782" spans="1:6">
      <c r="A3782" s="311"/>
      <c r="B3782" s="311" t="s">
        <v>15192</v>
      </c>
      <c r="C3782" s="311"/>
      <c r="D3782" s="311"/>
      <c r="E3782" s="311" t="s">
        <v>173</v>
      </c>
      <c r="F3782" s="311">
        <v>789</v>
      </c>
    </row>
    <row r="3783" spans="1:6">
      <c r="A3783" s="311"/>
      <c r="B3783" s="311" t="s">
        <v>15193</v>
      </c>
      <c r="C3783" s="311"/>
      <c r="D3783" s="311"/>
      <c r="E3783" s="311" t="s">
        <v>173</v>
      </c>
      <c r="F3783" s="311">
        <v>212</v>
      </c>
    </row>
    <row r="3784" spans="1:6">
      <c r="A3784" s="311"/>
      <c r="B3784" s="311" t="s">
        <v>15194</v>
      </c>
      <c r="C3784" s="311"/>
      <c r="D3784" s="311"/>
      <c r="E3784" s="311" t="s">
        <v>173</v>
      </c>
      <c r="F3784" s="311">
        <v>34</v>
      </c>
    </row>
    <row r="3785" spans="1:6">
      <c r="A3785" s="311"/>
      <c r="B3785" s="311" t="s">
        <v>15195</v>
      </c>
      <c r="C3785" s="311"/>
      <c r="D3785" s="311"/>
      <c r="E3785" s="311" t="s">
        <v>173</v>
      </c>
      <c r="F3785" s="311">
        <v>51</v>
      </c>
    </row>
    <row r="3786" spans="1:6">
      <c r="A3786" s="311"/>
      <c r="B3786" s="311" t="s">
        <v>15196</v>
      </c>
      <c r="C3786" s="311"/>
      <c r="D3786" s="311"/>
      <c r="E3786" s="311" t="s">
        <v>173</v>
      </c>
      <c r="F3786" s="311">
        <v>57.5</v>
      </c>
    </row>
    <row r="3787" spans="1:6">
      <c r="A3787" s="311"/>
      <c r="B3787" s="311" t="s">
        <v>15197</v>
      </c>
      <c r="C3787" s="311"/>
      <c r="D3787" s="311"/>
      <c r="E3787" s="311" t="s">
        <v>173</v>
      </c>
      <c r="F3787" s="311">
        <v>67</v>
      </c>
    </row>
    <row r="3788" spans="1:6">
      <c r="A3788" s="311"/>
      <c r="B3788" s="311" t="s">
        <v>15198</v>
      </c>
      <c r="C3788" s="311"/>
      <c r="D3788" s="311"/>
      <c r="E3788" s="311" t="s">
        <v>173</v>
      </c>
      <c r="F3788" s="311">
        <v>79.5</v>
      </c>
    </row>
    <row r="3789" spans="1:6">
      <c r="A3789" s="311"/>
      <c r="B3789" s="311" t="s">
        <v>15199</v>
      </c>
      <c r="C3789" s="311"/>
      <c r="D3789" s="311"/>
      <c r="E3789" s="311" t="s">
        <v>173</v>
      </c>
      <c r="F3789" s="311">
        <v>37</v>
      </c>
    </row>
    <row r="3790" spans="1:6">
      <c r="A3790" s="311"/>
      <c r="B3790" s="311" t="s">
        <v>15200</v>
      </c>
      <c r="C3790" s="311"/>
      <c r="D3790" s="311"/>
      <c r="E3790" s="311" t="s">
        <v>173</v>
      </c>
      <c r="F3790" s="311">
        <v>41</v>
      </c>
    </row>
    <row r="3791" spans="1:6">
      <c r="A3791" s="311"/>
      <c r="B3791" s="311" t="s">
        <v>15201</v>
      </c>
      <c r="C3791" s="311"/>
      <c r="D3791" s="311"/>
      <c r="E3791" s="311" t="s">
        <v>173</v>
      </c>
      <c r="F3791" s="311">
        <v>41</v>
      </c>
    </row>
    <row r="3792" spans="1:6">
      <c r="A3792" s="311"/>
      <c r="B3792" s="311" t="s">
        <v>15202</v>
      </c>
      <c r="C3792" s="311"/>
      <c r="D3792" s="311"/>
      <c r="E3792" s="311" t="s">
        <v>173</v>
      </c>
      <c r="F3792" s="311">
        <v>48</v>
      </c>
    </row>
    <row r="3793" spans="1:6">
      <c r="A3793" s="311"/>
      <c r="B3793" s="311" t="s">
        <v>15203</v>
      </c>
      <c r="C3793" s="311"/>
      <c r="D3793" s="311"/>
      <c r="E3793" s="311" t="s">
        <v>173</v>
      </c>
      <c r="F3793" s="311">
        <v>48</v>
      </c>
    </row>
    <row r="3794" spans="1:6">
      <c r="A3794" s="311"/>
      <c r="B3794" s="311" t="s">
        <v>15204</v>
      </c>
      <c r="C3794" s="311"/>
      <c r="D3794" s="311"/>
      <c r="E3794" s="311" t="s">
        <v>173</v>
      </c>
      <c r="F3794" s="311">
        <v>102</v>
      </c>
    </row>
    <row r="3795" spans="1:6">
      <c r="A3795" s="311"/>
      <c r="B3795" s="311" t="s">
        <v>15205</v>
      </c>
      <c r="C3795" s="311"/>
      <c r="D3795" s="311"/>
      <c r="E3795" s="311" t="s">
        <v>173</v>
      </c>
      <c r="F3795" s="311">
        <v>89</v>
      </c>
    </row>
    <row r="3796" spans="1:6">
      <c r="A3796" s="311"/>
      <c r="B3796" s="311" t="s">
        <v>15206</v>
      </c>
      <c r="C3796" s="311"/>
      <c r="D3796" s="311"/>
      <c r="E3796" s="311" t="s">
        <v>173</v>
      </c>
      <c r="F3796" s="311">
        <v>104</v>
      </c>
    </row>
    <row r="3797" spans="1:6">
      <c r="A3797" s="311"/>
      <c r="B3797" s="311" t="s">
        <v>15207</v>
      </c>
      <c r="C3797" s="311"/>
      <c r="D3797" s="311"/>
      <c r="E3797" s="311" t="s">
        <v>173</v>
      </c>
      <c r="F3797" s="311">
        <v>98</v>
      </c>
    </row>
    <row r="3798" spans="1:6">
      <c r="A3798" s="311"/>
      <c r="B3798" s="311" t="s">
        <v>15208</v>
      </c>
      <c r="C3798" s="311"/>
      <c r="D3798" s="311"/>
      <c r="E3798" s="311" t="s">
        <v>173</v>
      </c>
      <c r="F3798" s="311">
        <v>82</v>
      </c>
    </row>
    <row r="3799" spans="1:6">
      <c r="A3799" s="311"/>
      <c r="B3799" s="311" t="s">
        <v>15209</v>
      </c>
      <c r="C3799" s="311"/>
      <c r="D3799" s="311"/>
      <c r="E3799" s="311" t="s">
        <v>173</v>
      </c>
      <c r="F3799" s="311">
        <v>87</v>
      </c>
    </row>
    <row r="3800" spans="1:6">
      <c r="A3800" s="311"/>
      <c r="B3800" s="311" t="s">
        <v>15210</v>
      </c>
      <c r="C3800" s="311"/>
      <c r="D3800" s="311"/>
      <c r="E3800" s="311" t="s">
        <v>173</v>
      </c>
      <c r="F3800" s="311">
        <v>169</v>
      </c>
    </row>
    <row r="3801" spans="1:6">
      <c r="A3801" s="311"/>
      <c r="B3801" s="311" t="s">
        <v>15211</v>
      </c>
      <c r="C3801" s="311"/>
      <c r="D3801" s="311"/>
      <c r="E3801" s="311" t="s">
        <v>173</v>
      </c>
      <c r="F3801" s="311">
        <v>159</v>
      </c>
    </row>
    <row r="3802" spans="1:6">
      <c r="A3802" s="311"/>
      <c r="B3802" s="311" t="s">
        <v>15212</v>
      </c>
      <c r="C3802" s="311"/>
      <c r="D3802" s="311"/>
      <c r="E3802" s="311" t="s">
        <v>173</v>
      </c>
      <c r="F3802" s="311">
        <v>169</v>
      </c>
    </row>
    <row r="3803" spans="1:6">
      <c r="A3803" s="311"/>
      <c r="B3803" s="311" t="s">
        <v>15213</v>
      </c>
      <c r="C3803" s="311"/>
      <c r="D3803" s="311"/>
      <c r="E3803" s="311" t="s">
        <v>173</v>
      </c>
      <c r="F3803" s="311">
        <v>169</v>
      </c>
    </row>
    <row r="3804" spans="1:6">
      <c r="A3804" s="311"/>
      <c r="B3804" s="311" t="s">
        <v>15214</v>
      </c>
      <c r="C3804" s="311"/>
      <c r="D3804" s="311"/>
      <c r="E3804" s="311" t="s">
        <v>173</v>
      </c>
      <c r="F3804" s="311">
        <v>129</v>
      </c>
    </row>
    <row r="3805" spans="1:6">
      <c r="A3805" s="311"/>
      <c r="B3805" s="311" t="s">
        <v>15215</v>
      </c>
      <c r="C3805" s="311"/>
      <c r="D3805" s="311"/>
      <c r="E3805" s="311" t="s">
        <v>173</v>
      </c>
      <c r="F3805" s="311">
        <v>111</v>
      </c>
    </row>
    <row r="3806" spans="1:6">
      <c r="A3806" s="311"/>
      <c r="B3806" s="311" t="s">
        <v>15216</v>
      </c>
      <c r="C3806" s="311"/>
      <c r="D3806" s="311"/>
      <c r="E3806" s="311" t="s">
        <v>173</v>
      </c>
      <c r="F3806" s="311">
        <v>131</v>
      </c>
    </row>
    <row r="3807" spans="1:6">
      <c r="A3807" s="311"/>
      <c r="B3807" s="311" t="s">
        <v>15217</v>
      </c>
      <c r="C3807" s="311"/>
      <c r="D3807" s="311"/>
      <c r="E3807" s="311" t="s">
        <v>173</v>
      </c>
      <c r="F3807" s="311">
        <v>129</v>
      </c>
    </row>
    <row r="3808" spans="1:6">
      <c r="A3808" s="311"/>
      <c r="B3808" s="311" t="s">
        <v>15218</v>
      </c>
      <c r="C3808" s="311"/>
      <c r="D3808" s="311"/>
      <c r="E3808" s="311" t="s">
        <v>173</v>
      </c>
      <c r="F3808" s="311">
        <v>113</v>
      </c>
    </row>
    <row r="3809" spans="1:6">
      <c r="A3809" s="311"/>
      <c r="B3809" s="311" t="s">
        <v>15219</v>
      </c>
      <c r="C3809" s="311"/>
      <c r="D3809" s="311"/>
      <c r="E3809" s="311" t="s">
        <v>173</v>
      </c>
      <c r="F3809" s="311">
        <v>84</v>
      </c>
    </row>
    <row r="3810" spans="1:6">
      <c r="A3810" s="311"/>
      <c r="B3810" s="311" t="s">
        <v>15220</v>
      </c>
      <c r="C3810" s="311"/>
      <c r="D3810" s="311"/>
      <c r="E3810" s="311" t="s">
        <v>173</v>
      </c>
      <c r="F3810" s="311">
        <v>209</v>
      </c>
    </row>
    <row r="3811" spans="1:6">
      <c r="A3811" s="311"/>
      <c r="B3811" s="311" t="s">
        <v>15221</v>
      </c>
      <c r="C3811" s="311"/>
      <c r="D3811" s="311"/>
      <c r="E3811" s="311" t="s">
        <v>173</v>
      </c>
      <c r="F3811" s="311">
        <v>189</v>
      </c>
    </row>
    <row r="3812" spans="1:6">
      <c r="A3812" s="311"/>
      <c r="B3812" s="311" t="s">
        <v>15222</v>
      </c>
      <c r="C3812" s="311"/>
      <c r="D3812" s="311"/>
      <c r="E3812" s="311" t="s">
        <v>173</v>
      </c>
      <c r="F3812" s="311">
        <v>212</v>
      </c>
    </row>
    <row r="3813" spans="1:6">
      <c r="A3813" s="311"/>
      <c r="B3813" s="311" t="s">
        <v>15223</v>
      </c>
      <c r="C3813" s="311"/>
      <c r="D3813" s="311"/>
      <c r="E3813" s="311" t="s">
        <v>173</v>
      </c>
      <c r="F3813" s="311">
        <v>204</v>
      </c>
    </row>
    <row r="3814" spans="1:6">
      <c r="A3814" s="311"/>
      <c r="B3814" s="311" t="s">
        <v>15224</v>
      </c>
      <c r="C3814" s="311"/>
      <c r="D3814" s="311"/>
      <c r="E3814" s="311" t="s">
        <v>173</v>
      </c>
      <c r="F3814" s="311">
        <v>73</v>
      </c>
    </row>
    <row r="3815" spans="1:6">
      <c r="A3815" s="311"/>
      <c r="B3815" s="311" t="s">
        <v>15225</v>
      </c>
      <c r="C3815" s="311"/>
      <c r="D3815" s="311"/>
      <c r="E3815" s="311" t="s">
        <v>173</v>
      </c>
      <c r="F3815" s="311">
        <v>133</v>
      </c>
    </row>
    <row r="3816" spans="1:6">
      <c r="A3816" s="311"/>
      <c r="B3816" s="311" t="s">
        <v>15226</v>
      </c>
      <c r="C3816" s="311"/>
      <c r="D3816" s="311"/>
      <c r="E3816" s="311" t="s">
        <v>173</v>
      </c>
      <c r="F3816" s="311">
        <v>181</v>
      </c>
    </row>
    <row r="3817" spans="1:6">
      <c r="A3817" s="311"/>
      <c r="B3817" s="311" t="s">
        <v>15227</v>
      </c>
      <c r="C3817" s="311"/>
      <c r="D3817" s="311"/>
      <c r="E3817" s="311" t="s">
        <v>173</v>
      </c>
      <c r="F3817" s="311">
        <v>106</v>
      </c>
    </row>
    <row r="3818" spans="1:6">
      <c r="A3818" s="311"/>
      <c r="B3818" s="311" t="s">
        <v>15228</v>
      </c>
      <c r="C3818" s="311"/>
      <c r="D3818" s="311"/>
      <c r="E3818" s="311" t="s">
        <v>173</v>
      </c>
      <c r="F3818" s="311">
        <v>136</v>
      </c>
    </row>
    <row r="3819" spans="1:6">
      <c r="A3819" s="311"/>
      <c r="B3819" s="311" t="s">
        <v>15229</v>
      </c>
      <c r="C3819" s="311"/>
      <c r="D3819" s="311"/>
      <c r="E3819" s="311" t="s">
        <v>173</v>
      </c>
      <c r="F3819" s="311">
        <v>219</v>
      </c>
    </row>
    <row r="3820" spans="1:6">
      <c r="A3820" s="311"/>
      <c r="B3820" s="311" t="s">
        <v>15230</v>
      </c>
      <c r="C3820" s="311"/>
      <c r="D3820" s="311"/>
      <c r="E3820" s="311" t="s">
        <v>173</v>
      </c>
      <c r="F3820" s="311">
        <v>76</v>
      </c>
    </row>
    <row r="3821" spans="1:6">
      <c r="A3821" s="311"/>
      <c r="B3821" s="311" t="s">
        <v>15231</v>
      </c>
      <c r="C3821" s="311"/>
      <c r="D3821" s="311"/>
      <c r="E3821" s="311" t="s">
        <v>173</v>
      </c>
      <c r="F3821" s="311">
        <v>149</v>
      </c>
    </row>
    <row r="3822" spans="1:6">
      <c r="A3822" s="311"/>
      <c r="B3822" s="311" t="s">
        <v>15232</v>
      </c>
      <c r="C3822" s="311"/>
      <c r="D3822" s="311"/>
      <c r="E3822" s="311" t="s">
        <v>173</v>
      </c>
      <c r="F3822" s="311">
        <v>88</v>
      </c>
    </row>
    <row r="3823" spans="1:6">
      <c r="A3823" s="311"/>
      <c r="B3823" s="311" t="s">
        <v>15233</v>
      </c>
      <c r="C3823" s="311"/>
      <c r="D3823" s="311"/>
      <c r="E3823" s="311" t="s">
        <v>173</v>
      </c>
      <c r="F3823" s="311">
        <v>174</v>
      </c>
    </row>
    <row r="3824" spans="1:6">
      <c r="A3824" s="311"/>
      <c r="B3824" s="311" t="s">
        <v>15234</v>
      </c>
      <c r="C3824" s="311"/>
      <c r="D3824" s="311"/>
      <c r="E3824" s="311" t="s">
        <v>173</v>
      </c>
      <c r="F3824" s="311">
        <v>34</v>
      </c>
    </row>
    <row r="3825" spans="1:6">
      <c r="A3825" s="311"/>
      <c r="B3825" s="311" t="s">
        <v>15235</v>
      </c>
      <c r="C3825" s="311"/>
      <c r="D3825" s="311"/>
      <c r="E3825" s="311" t="s">
        <v>173</v>
      </c>
      <c r="F3825" s="311">
        <v>91</v>
      </c>
    </row>
    <row r="3826" spans="1:6">
      <c r="A3826" s="311"/>
      <c r="B3826" s="311" t="s">
        <v>15236</v>
      </c>
      <c r="C3826" s="311"/>
      <c r="D3826" s="311"/>
      <c r="E3826" s="311" t="s">
        <v>173</v>
      </c>
      <c r="F3826" s="311">
        <v>48</v>
      </c>
    </row>
    <row r="3827" spans="1:6">
      <c r="A3827" s="311"/>
      <c r="B3827" s="311" t="s">
        <v>15237</v>
      </c>
      <c r="C3827" s="311"/>
      <c r="D3827" s="311"/>
      <c r="E3827" s="311" t="s">
        <v>173</v>
      </c>
      <c r="F3827" s="311">
        <v>52</v>
      </c>
    </row>
    <row r="3828" spans="1:6">
      <c r="A3828" s="311"/>
      <c r="B3828" s="311" t="s">
        <v>15238</v>
      </c>
      <c r="C3828" s="311"/>
      <c r="D3828" s="311"/>
      <c r="E3828" s="311" t="s">
        <v>173</v>
      </c>
      <c r="F3828" s="311">
        <v>55</v>
      </c>
    </row>
    <row r="3829" spans="1:6">
      <c r="A3829" s="311"/>
      <c r="B3829" s="311" t="s">
        <v>15239</v>
      </c>
      <c r="C3829" s="311"/>
      <c r="D3829" s="311"/>
      <c r="E3829" s="311" t="s">
        <v>173</v>
      </c>
      <c r="F3829" s="311">
        <v>121</v>
      </c>
    </row>
    <row r="3830" spans="1:6">
      <c r="A3830" s="311"/>
      <c r="B3830" s="311" t="s">
        <v>15240</v>
      </c>
      <c r="C3830" s="311"/>
      <c r="D3830" s="311"/>
      <c r="E3830" s="311" t="s">
        <v>173</v>
      </c>
      <c r="F3830" s="311">
        <v>56</v>
      </c>
    </row>
    <row r="3831" spans="1:6">
      <c r="A3831" s="311"/>
      <c r="B3831" s="311" t="s">
        <v>15241</v>
      </c>
      <c r="C3831" s="311"/>
      <c r="D3831" s="311"/>
      <c r="E3831" s="311" t="s">
        <v>173</v>
      </c>
      <c r="F3831" s="311">
        <v>138</v>
      </c>
    </row>
    <row r="3832" spans="1:6">
      <c r="A3832" s="311"/>
      <c r="B3832" s="311" t="s">
        <v>15242</v>
      </c>
      <c r="C3832" s="311"/>
      <c r="D3832" s="311"/>
      <c r="E3832" s="311" t="s">
        <v>173</v>
      </c>
      <c r="F3832" s="311">
        <v>224</v>
      </c>
    </row>
    <row r="3833" spans="1:6">
      <c r="A3833" s="311"/>
      <c r="B3833" s="311" t="s">
        <v>15243</v>
      </c>
      <c r="C3833" s="311"/>
      <c r="D3833" s="311"/>
      <c r="E3833" s="311" t="s">
        <v>173</v>
      </c>
      <c r="F3833" s="311">
        <v>59</v>
      </c>
    </row>
    <row r="3834" spans="1:6">
      <c r="A3834" s="311"/>
      <c r="B3834" s="311" t="s">
        <v>15244</v>
      </c>
      <c r="C3834" s="311"/>
      <c r="D3834" s="311"/>
      <c r="E3834" s="311" t="s">
        <v>173</v>
      </c>
      <c r="F3834" s="311">
        <v>222</v>
      </c>
    </row>
    <row r="3835" spans="1:6">
      <c r="A3835" s="311"/>
      <c r="B3835" s="311" t="s">
        <v>15245</v>
      </c>
      <c r="C3835" s="311"/>
      <c r="D3835" s="311"/>
      <c r="E3835" s="311" t="s">
        <v>173</v>
      </c>
      <c r="F3835" s="311">
        <v>219</v>
      </c>
    </row>
    <row r="3836" spans="1:6">
      <c r="A3836" s="311"/>
      <c r="B3836" s="311" t="s">
        <v>15246</v>
      </c>
      <c r="C3836" s="311"/>
      <c r="D3836" s="311"/>
      <c r="E3836" s="311" t="s">
        <v>173</v>
      </c>
      <c r="F3836" s="311">
        <v>212</v>
      </c>
    </row>
    <row r="3837" spans="1:6">
      <c r="A3837" s="311"/>
      <c r="B3837" s="311" t="s">
        <v>15247</v>
      </c>
      <c r="C3837" s="311"/>
      <c r="D3837" s="311"/>
      <c r="E3837" s="311" t="s">
        <v>173</v>
      </c>
      <c r="F3837" s="311">
        <v>132</v>
      </c>
    </row>
    <row r="3838" spans="1:6">
      <c r="A3838" s="311"/>
      <c r="B3838" s="311" t="s">
        <v>15248</v>
      </c>
      <c r="C3838" s="311"/>
      <c r="D3838" s="311"/>
      <c r="E3838" s="311" t="s">
        <v>173</v>
      </c>
      <c r="F3838" s="311">
        <v>41</v>
      </c>
    </row>
    <row r="3839" spans="1:6">
      <c r="A3839" s="311"/>
      <c r="B3839" s="311" t="s">
        <v>15249</v>
      </c>
      <c r="C3839" s="311"/>
      <c r="D3839" s="311"/>
      <c r="E3839" s="311" t="s">
        <v>173</v>
      </c>
      <c r="F3839" s="311">
        <v>54</v>
      </c>
    </row>
    <row r="3840" spans="1:6">
      <c r="A3840" s="311"/>
      <c r="B3840" s="311" t="s">
        <v>15250</v>
      </c>
      <c r="C3840" s="311"/>
      <c r="D3840" s="311"/>
      <c r="E3840" s="311" t="s">
        <v>173</v>
      </c>
      <c r="F3840" s="311">
        <v>56</v>
      </c>
    </row>
    <row r="3841" spans="1:6">
      <c r="A3841" s="311"/>
      <c r="B3841" s="311" t="s">
        <v>15251</v>
      </c>
      <c r="C3841" s="311"/>
      <c r="D3841" s="311"/>
      <c r="E3841" s="311" t="s">
        <v>173</v>
      </c>
      <c r="F3841" s="311">
        <v>64</v>
      </c>
    </row>
    <row r="3842" spans="1:6">
      <c r="A3842" s="311"/>
      <c r="B3842" s="311" t="s">
        <v>15252</v>
      </c>
      <c r="C3842" s="311"/>
      <c r="D3842" s="311"/>
      <c r="E3842" s="311" t="s">
        <v>173</v>
      </c>
      <c r="F3842" s="311">
        <v>70</v>
      </c>
    </row>
    <row r="3843" spans="1:6">
      <c r="A3843" s="311"/>
      <c r="B3843" s="311" t="s">
        <v>15253</v>
      </c>
      <c r="C3843" s="311"/>
      <c r="D3843" s="311"/>
      <c r="E3843" s="311" t="s">
        <v>173</v>
      </c>
      <c r="F3843" s="311">
        <v>28.3</v>
      </c>
    </row>
    <row r="3844" spans="1:6">
      <c r="A3844" s="311"/>
      <c r="B3844" s="311" t="s">
        <v>15254</v>
      </c>
      <c r="C3844" s="311"/>
      <c r="D3844" s="311"/>
      <c r="E3844" s="311" t="s">
        <v>173</v>
      </c>
      <c r="F3844" s="311">
        <v>74</v>
      </c>
    </row>
    <row r="3845" spans="1:6">
      <c r="A3845" s="311"/>
      <c r="B3845" s="311" t="s">
        <v>15255</v>
      </c>
      <c r="C3845" s="311"/>
      <c r="D3845" s="311"/>
      <c r="E3845" s="311" t="s">
        <v>173</v>
      </c>
      <c r="F3845" s="311">
        <v>104.9</v>
      </c>
    </row>
    <row r="3846" spans="1:6">
      <c r="A3846" s="311"/>
      <c r="B3846" s="311" t="s">
        <v>15256</v>
      </c>
      <c r="C3846" s="311"/>
      <c r="D3846" s="311"/>
      <c r="E3846" s="311" t="s">
        <v>173</v>
      </c>
      <c r="F3846" s="311">
        <v>226</v>
      </c>
    </row>
    <row r="3847" spans="1:6">
      <c r="A3847" s="311"/>
      <c r="B3847" s="311" t="s">
        <v>15257</v>
      </c>
      <c r="C3847" s="311"/>
      <c r="D3847" s="311"/>
      <c r="E3847" s="311" t="s">
        <v>173</v>
      </c>
      <c r="F3847" s="311">
        <v>214</v>
      </c>
    </row>
    <row r="3848" spans="1:6">
      <c r="A3848" s="311"/>
      <c r="B3848" s="311" t="s">
        <v>15258</v>
      </c>
      <c r="C3848" s="311"/>
      <c r="D3848" s="311"/>
      <c r="E3848" s="311" t="s">
        <v>173</v>
      </c>
      <c r="F3848" s="311">
        <v>264</v>
      </c>
    </row>
    <row r="3849" spans="1:6">
      <c r="A3849" s="311"/>
      <c r="B3849" s="311" t="s">
        <v>15259</v>
      </c>
      <c r="C3849" s="311"/>
      <c r="D3849" s="311"/>
      <c r="E3849" s="311" t="s">
        <v>173</v>
      </c>
      <c r="F3849" s="311">
        <v>249</v>
      </c>
    </row>
    <row r="3850" spans="1:6">
      <c r="A3850" s="311"/>
      <c r="B3850" s="311" t="s">
        <v>15260</v>
      </c>
      <c r="C3850" s="311"/>
      <c r="D3850" s="311"/>
      <c r="E3850" s="311" t="s">
        <v>173</v>
      </c>
      <c r="F3850" s="311">
        <v>69</v>
      </c>
    </row>
    <row r="3851" spans="1:6">
      <c r="A3851" s="311"/>
      <c r="B3851" s="311" t="s">
        <v>15261</v>
      </c>
      <c r="C3851" s="311"/>
      <c r="D3851" s="311"/>
      <c r="E3851" s="311" t="s">
        <v>173</v>
      </c>
      <c r="F3851" s="311">
        <v>48</v>
      </c>
    </row>
    <row r="3852" spans="1:6">
      <c r="A3852" s="311"/>
      <c r="B3852" s="311" t="s">
        <v>15262</v>
      </c>
      <c r="C3852" s="311"/>
      <c r="D3852" s="311"/>
      <c r="E3852" s="311" t="s">
        <v>173</v>
      </c>
      <c r="F3852" s="311">
        <v>33</v>
      </c>
    </row>
    <row r="3853" spans="1:6">
      <c r="A3853" s="311"/>
      <c r="B3853" s="311" t="s">
        <v>15263</v>
      </c>
      <c r="C3853" s="311"/>
      <c r="D3853" s="311"/>
      <c r="E3853" s="311" t="s">
        <v>173</v>
      </c>
      <c r="F3853" s="311">
        <v>43</v>
      </c>
    </row>
    <row r="3854" spans="1:6">
      <c r="A3854" s="311"/>
      <c r="B3854" s="311" t="s">
        <v>15264</v>
      </c>
      <c r="C3854" s="311"/>
      <c r="D3854" s="311"/>
      <c r="E3854" s="311" t="s">
        <v>173</v>
      </c>
      <c r="F3854" s="311">
        <v>16.7</v>
      </c>
    </row>
    <row r="3855" spans="1:6">
      <c r="A3855" s="311"/>
      <c r="B3855" s="311" t="s">
        <v>15265</v>
      </c>
      <c r="C3855" s="311"/>
      <c r="D3855" s="311"/>
      <c r="E3855" s="311" t="s">
        <v>173</v>
      </c>
      <c r="F3855" s="311">
        <v>49.8</v>
      </c>
    </row>
    <row r="3856" spans="1:6">
      <c r="A3856" s="311"/>
      <c r="B3856" s="311" t="s">
        <v>15266</v>
      </c>
      <c r="C3856" s="311"/>
      <c r="D3856" s="311"/>
      <c r="E3856" s="311" t="s">
        <v>173</v>
      </c>
      <c r="F3856" s="311">
        <v>48</v>
      </c>
    </row>
    <row r="3857" spans="1:6">
      <c r="A3857" s="311"/>
      <c r="B3857" s="311" t="s">
        <v>15267</v>
      </c>
      <c r="C3857" s="311"/>
      <c r="D3857" s="311"/>
      <c r="E3857" s="311" t="s">
        <v>173</v>
      </c>
      <c r="F3857" s="311">
        <v>40.799999999999997</v>
      </c>
    </row>
    <row r="3858" spans="1:6">
      <c r="A3858" s="311"/>
      <c r="B3858" s="311" t="s">
        <v>15268</v>
      </c>
      <c r="C3858" s="311"/>
      <c r="D3858" s="311"/>
      <c r="E3858" s="311" t="s">
        <v>173</v>
      </c>
      <c r="F3858" s="311">
        <v>40.799999999999997</v>
      </c>
    </row>
    <row r="3859" spans="1:6">
      <c r="A3859" s="311"/>
      <c r="B3859" s="311" t="s">
        <v>15269</v>
      </c>
      <c r="C3859" s="311"/>
      <c r="D3859" s="311"/>
      <c r="E3859" s="311" t="s">
        <v>173</v>
      </c>
      <c r="F3859" s="311">
        <v>28</v>
      </c>
    </row>
    <row r="3860" spans="1:6">
      <c r="A3860" s="311"/>
      <c r="B3860" s="311" t="s">
        <v>15270</v>
      </c>
      <c r="C3860" s="311"/>
      <c r="D3860" s="311"/>
      <c r="E3860" s="311" t="s">
        <v>173</v>
      </c>
      <c r="F3860" s="311">
        <v>58</v>
      </c>
    </row>
    <row r="3861" spans="1:6">
      <c r="A3861" s="311"/>
      <c r="B3861" s="311" t="s">
        <v>15271</v>
      </c>
      <c r="C3861" s="311"/>
      <c r="D3861" s="311"/>
      <c r="E3861" s="311" t="s">
        <v>173</v>
      </c>
      <c r="F3861" s="311">
        <v>62</v>
      </c>
    </row>
    <row r="3862" spans="1:6">
      <c r="A3862" s="311"/>
      <c r="B3862" s="311" t="s">
        <v>15272</v>
      </c>
      <c r="C3862" s="311"/>
      <c r="D3862" s="311"/>
      <c r="E3862" s="311" t="s">
        <v>173</v>
      </c>
      <c r="F3862" s="311">
        <v>51</v>
      </c>
    </row>
    <row r="3863" spans="1:6">
      <c r="A3863" s="311"/>
      <c r="B3863" s="311" t="s">
        <v>15273</v>
      </c>
      <c r="C3863" s="311"/>
      <c r="D3863" s="311"/>
      <c r="E3863" s="311" t="s">
        <v>173</v>
      </c>
      <c r="F3863" s="311">
        <v>69</v>
      </c>
    </row>
    <row r="3864" spans="1:6">
      <c r="A3864" s="311"/>
      <c r="B3864" s="311" t="s">
        <v>15274</v>
      </c>
      <c r="C3864" s="311"/>
      <c r="D3864" s="311"/>
      <c r="E3864" s="311" t="s">
        <v>173</v>
      </c>
      <c r="F3864" s="311">
        <v>94</v>
      </c>
    </row>
    <row r="3865" spans="1:6">
      <c r="A3865" s="311"/>
      <c r="B3865" s="311" t="s">
        <v>15275</v>
      </c>
      <c r="C3865" s="311"/>
      <c r="D3865" s="311"/>
      <c r="E3865" s="311" t="s">
        <v>173</v>
      </c>
      <c r="F3865" s="311">
        <v>57</v>
      </c>
    </row>
    <row r="3866" spans="1:6">
      <c r="A3866" s="311"/>
      <c r="B3866" s="311" t="s">
        <v>15276</v>
      </c>
      <c r="C3866" s="311"/>
      <c r="D3866" s="311"/>
      <c r="E3866" s="311" t="s">
        <v>173</v>
      </c>
      <c r="F3866" s="311">
        <v>21.3</v>
      </c>
    </row>
    <row r="3867" spans="1:6">
      <c r="A3867" s="311"/>
      <c r="B3867" s="311" t="s">
        <v>15277</v>
      </c>
      <c r="C3867" s="311"/>
      <c r="D3867" s="311"/>
      <c r="E3867" s="311" t="s">
        <v>173</v>
      </c>
      <c r="F3867" s="311">
        <v>74</v>
      </c>
    </row>
    <row r="3868" spans="1:6">
      <c r="A3868" s="311"/>
      <c r="B3868" s="311" t="s">
        <v>15278</v>
      </c>
      <c r="C3868" s="311"/>
      <c r="D3868" s="311"/>
      <c r="E3868" s="311" t="s">
        <v>173</v>
      </c>
      <c r="F3868" s="311">
        <v>64</v>
      </c>
    </row>
    <row r="3869" spans="1:6">
      <c r="A3869" s="311"/>
      <c r="B3869" s="311" t="s">
        <v>15279</v>
      </c>
      <c r="C3869" s="311"/>
      <c r="D3869" s="311"/>
      <c r="E3869" s="311" t="s">
        <v>173</v>
      </c>
      <c r="F3869" s="311">
        <v>64</v>
      </c>
    </row>
    <row r="3870" spans="1:6">
      <c r="A3870" s="311"/>
      <c r="B3870" s="311" t="s">
        <v>15280</v>
      </c>
      <c r="C3870" s="311"/>
      <c r="D3870" s="311"/>
      <c r="E3870" s="311" t="s">
        <v>173</v>
      </c>
      <c r="F3870" s="311">
        <v>44</v>
      </c>
    </row>
    <row r="3871" spans="1:6">
      <c r="A3871" s="311"/>
      <c r="B3871" s="311" t="s">
        <v>15281</v>
      </c>
      <c r="C3871" s="311"/>
      <c r="D3871" s="311"/>
      <c r="E3871" s="311" t="s">
        <v>173</v>
      </c>
      <c r="F3871" s="311">
        <v>76</v>
      </c>
    </row>
    <row r="3872" spans="1:6">
      <c r="A3872" s="311"/>
      <c r="B3872" s="311" t="s">
        <v>15282</v>
      </c>
      <c r="C3872" s="311"/>
      <c r="D3872" s="311"/>
      <c r="E3872" s="311" t="s">
        <v>173</v>
      </c>
      <c r="F3872" s="311">
        <v>77</v>
      </c>
    </row>
    <row r="3873" spans="1:6">
      <c r="A3873" s="311"/>
      <c r="B3873" s="311" t="s">
        <v>15283</v>
      </c>
      <c r="C3873" s="311"/>
      <c r="D3873" s="311"/>
      <c r="E3873" s="311" t="s">
        <v>173</v>
      </c>
      <c r="F3873" s="311">
        <v>154</v>
      </c>
    </row>
    <row r="3874" spans="1:6">
      <c r="A3874" s="311"/>
      <c r="B3874" s="311" t="s">
        <v>15284</v>
      </c>
      <c r="C3874" s="311"/>
      <c r="D3874" s="311"/>
      <c r="E3874" s="311" t="s">
        <v>173</v>
      </c>
      <c r="F3874" s="311">
        <v>92</v>
      </c>
    </row>
    <row r="3875" spans="1:6">
      <c r="A3875" s="311"/>
      <c r="B3875" s="311" t="s">
        <v>15285</v>
      </c>
      <c r="C3875" s="311"/>
      <c r="D3875" s="311"/>
      <c r="E3875" s="311" t="s">
        <v>173</v>
      </c>
      <c r="F3875" s="311">
        <v>96</v>
      </c>
    </row>
    <row r="3876" spans="1:6">
      <c r="A3876" s="311"/>
      <c r="B3876" s="311" t="s">
        <v>15286</v>
      </c>
      <c r="C3876" s="311"/>
      <c r="D3876" s="311"/>
      <c r="E3876" s="311" t="s">
        <v>173</v>
      </c>
      <c r="F3876" s="311">
        <v>30.4</v>
      </c>
    </row>
    <row r="3877" spans="1:6">
      <c r="A3877" s="311"/>
      <c r="B3877" s="311" t="s">
        <v>15287</v>
      </c>
      <c r="C3877" s="311"/>
      <c r="D3877" s="311"/>
      <c r="E3877" s="311" t="s">
        <v>173</v>
      </c>
      <c r="F3877" s="311">
        <v>99</v>
      </c>
    </row>
    <row r="3878" spans="1:6">
      <c r="A3878" s="311"/>
      <c r="B3878" s="311" t="s">
        <v>15288</v>
      </c>
      <c r="C3878" s="311"/>
      <c r="D3878" s="311"/>
      <c r="E3878" s="311" t="s">
        <v>173</v>
      </c>
      <c r="F3878" s="311">
        <v>97</v>
      </c>
    </row>
    <row r="3879" spans="1:6">
      <c r="A3879" s="311"/>
      <c r="B3879" s="311" t="s">
        <v>15289</v>
      </c>
      <c r="C3879" s="311"/>
      <c r="D3879" s="311"/>
      <c r="E3879" s="311" t="s">
        <v>173</v>
      </c>
      <c r="F3879" s="311">
        <v>87</v>
      </c>
    </row>
    <row r="3880" spans="1:6">
      <c r="A3880" s="311"/>
      <c r="B3880" s="311" t="s">
        <v>15290</v>
      </c>
      <c r="C3880" s="311"/>
      <c r="D3880" s="311"/>
      <c r="E3880" s="311" t="s">
        <v>173</v>
      </c>
      <c r="F3880" s="311">
        <v>83</v>
      </c>
    </row>
    <row r="3881" spans="1:6">
      <c r="A3881" s="311"/>
      <c r="B3881" s="311" t="s">
        <v>15291</v>
      </c>
      <c r="C3881" s="311"/>
      <c r="D3881" s="311"/>
      <c r="E3881" s="311" t="s">
        <v>173</v>
      </c>
      <c r="F3881" s="311">
        <v>58</v>
      </c>
    </row>
    <row r="3882" spans="1:6">
      <c r="A3882" s="311"/>
      <c r="B3882" s="311" t="s">
        <v>15292</v>
      </c>
      <c r="C3882" s="311"/>
      <c r="D3882" s="311"/>
      <c r="E3882" s="311" t="s">
        <v>173</v>
      </c>
      <c r="F3882" s="311">
        <v>114</v>
      </c>
    </row>
    <row r="3883" spans="1:6">
      <c r="A3883" s="311"/>
      <c r="B3883" s="311" t="s">
        <v>15293</v>
      </c>
      <c r="C3883" s="311"/>
      <c r="D3883" s="311"/>
      <c r="E3883" s="311" t="s">
        <v>173</v>
      </c>
      <c r="F3883" s="311">
        <v>99</v>
      </c>
    </row>
    <row r="3884" spans="1:6">
      <c r="A3884" s="311"/>
      <c r="B3884" s="311" t="s">
        <v>15294</v>
      </c>
      <c r="C3884" s="311"/>
      <c r="D3884" s="311"/>
      <c r="E3884" s="311" t="s">
        <v>173</v>
      </c>
      <c r="F3884" s="311">
        <v>149</v>
      </c>
    </row>
    <row r="3885" spans="1:6">
      <c r="A3885" s="311"/>
      <c r="B3885" s="311" t="s">
        <v>15295</v>
      </c>
      <c r="C3885" s="311"/>
      <c r="D3885" s="311"/>
      <c r="E3885" s="311" t="s">
        <v>173</v>
      </c>
      <c r="F3885" s="311">
        <v>131</v>
      </c>
    </row>
    <row r="3886" spans="1:6">
      <c r="A3886" s="311"/>
      <c r="B3886" s="311" t="s">
        <v>15296</v>
      </c>
      <c r="C3886" s="311"/>
      <c r="D3886" s="311"/>
      <c r="E3886" s="311" t="s">
        <v>173</v>
      </c>
      <c r="F3886" s="311">
        <v>197</v>
      </c>
    </row>
    <row r="3887" spans="1:6">
      <c r="A3887" s="311"/>
      <c r="B3887" s="311" t="s">
        <v>15297</v>
      </c>
      <c r="C3887" s="311"/>
      <c r="D3887" s="311"/>
      <c r="E3887" s="311" t="s">
        <v>173</v>
      </c>
      <c r="F3887" s="311">
        <v>117</v>
      </c>
    </row>
    <row r="3888" spans="1:6">
      <c r="A3888" s="311"/>
      <c r="B3888" s="311" t="s">
        <v>15298</v>
      </c>
      <c r="C3888" s="311"/>
      <c r="D3888" s="311"/>
      <c r="E3888" s="311" t="s">
        <v>173</v>
      </c>
      <c r="F3888" s="311">
        <v>37.6</v>
      </c>
    </row>
    <row r="3889" spans="1:6">
      <c r="A3889" s="311"/>
      <c r="B3889" s="311" t="s">
        <v>15299</v>
      </c>
      <c r="C3889" s="311"/>
      <c r="D3889" s="311"/>
      <c r="E3889" s="311" t="s">
        <v>173</v>
      </c>
      <c r="F3889" s="311">
        <v>113</v>
      </c>
    </row>
    <row r="3890" spans="1:6">
      <c r="A3890" s="311"/>
      <c r="B3890" s="311" t="s">
        <v>15300</v>
      </c>
      <c r="C3890" s="311"/>
      <c r="D3890" s="311"/>
      <c r="E3890" s="311" t="s">
        <v>173</v>
      </c>
      <c r="F3890" s="311">
        <v>113</v>
      </c>
    </row>
    <row r="3891" spans="1:6">
      <c r="A3891" s="311"/>
      <c r="B3891" s="311" t="s">
        <v>15301</v>
      </c>
      <c r="C3891" s="311"/>
      <c r="D3891" s="311"/>
      <c r="E3891" s="311" t="s">
        <v>173</v>
      </c>
      <c r="F3891" s="311">
        <v>79</v>
      </c>
    </row>
    <row r="3892" spans="1:6">
      <c r="A3892" s="311"/>
      <c r="B3892" s="311" t="s">
        <v>15302</v>
      </c>
      <c r="C3892" s="311"/>
      <c r="D3892" s="311"/>
      <c r="E3892" s="311" t="s">
        <v>173</v>
      </c>
      <c r="F3892" s="311">
        <v>134</v>
      </c>
    </row>
    <row r="3893" spans="1:6">
      <c r="A3893" s="311"/>
      <c r="B3893" s="311" t="s">
        <v>15303</v>
      </c>
      <c r="C3893" s="311"/>
      <c r="D3893" s="311"/>
      <c r="E3893" s="311" t="s">
        <v>173</v>
      </c>
      <c r="F3893" s="311">
        <v>176</v>
      </c>
    </row>
    <row r="3894" spans="1:6">
      <c r="A3894" s="311"/>
      <c r="B3894" s="311" t="s">
        <v>15304</v>
      </c>
      <c r="C3894" s="311"/>
      <c r="D3894" s="311"/>
      <c r="E3894" s="311" t="s">
        <v>173</v>
      </c>
      <c r="F3894" s="311">
        <v>134</v>
      </c>
    </row>
    <row r="3895" spans="1:6">
      <c r="A3895" s="311"/>
      <c r="B3895" s="311" t="s">
        <v>15305</v>
      </c>
      <c r="C3895" s="311"/>
      <c r="D3895" s="311"/>
      <c r="E3895" s="311" t="s">
        <v>173</v>
      </c>
      <c r="F3895" s="311">
        <v>51.3</v>
      </c>
    </row>
    <row r="3896" spans="1:6">
      <c r="A3896" s="311"/>
      <c r="B3896" s="311" t="s">
        <v>15306</v>
      </c>
      <c r="C3896" s="311"/>
      <c r="D3896" s="311"/>
      <c r="E3896" s="311" t="s">
        <v>173</v>
      </c>
      <c r="F3896" s="311">
        <v>124</v>
      </c>
    </row>
    <row r="3897" spans="1:6">
      <c r="A3897" s="311"/>
      <c r="B3897" s="311" t="s">
        <v>15307</v>
      </c>
      <c r="C3897" s="311"/>
      <c r="D3897" s="311"/>
      <c r="E3897" s="311" t="s">
        <v>173</v>
      </c>
      <c r="F3897" s="311">
        <v>72.2</v>
      </c>
    </row>
    <row r="3898" spans="1:6">
      <c r="A3898" s="311"/>
      <c r="B3898" s="311" t="s">
        <v>15308</v>
      </c>
      <c r="C3898" s="311"/>
      <c r="D3898" s="311"/>
      <c r="E3898" s="311" t="s">
        <v>173</v>
      </c>
      <c r="F3898" s="311">
        <v>176</v>
      </c>
    </row>
    <row r="3899" spans="1:6">
      <c r="A3899" s="311"/>
      <c r="B3899" s="311" t="s">
        <v>15309</v>
      </c>
      <c r="C3899" s="311"/>
      <c r="D3899" s="311"/>
      <c r="E3899" s="311" t="s">
        <v>173</v>
      </c>
      <c r="F3899" s="311">
        <v>181</v>
      </c>
    </row>
    <row r="3900" spans="1:6">
      <c r="A3900" s="311"/>
      <c r="B3900" s="311" t="s">
        <v>15310</v>
      </c>
      <c r="C3900" s="311"/>
      <c r="D3900" s="311"/>
      <c r="E3900" s="311" t="s">
        <v>173</v>
      </c>
      <c r="F3900" s="311">
        <v>163</v>
      </c>
    </row>
    <row r="3901" spans="1:6">
      <c r="A3901" s="311"/>
      <c r="B3901" s="311" t="s">
        <v>15311</v>
      </c>
      <c r="C3901" s="311"/>
      <c r="D3901" s="311"/>
      <c r="E3901" s="311" t="s">
        <v>173</v>
      </c>
      <c r="F3901" s="311">
        <v>243</v>
      </c>
    </row>
    <row r="3902" spans="1:6">
      <c r="A3902" s="311"/>
      <c r="B3902" s="311" t="s">
        <v>15312</v>
      </c>
      <c r="C3902" s="311"/>
      <c r="D3902" s="311"/>
      <c r="E3902" s="311" t="s">
        <v>173</v>
      </c>
      <c r="F3902" s="311">
        <v>379</v>
      </c>
    </row>
    <row r="3903" spans="1:6">
      <c r="A3903" s="311"/>
      <c r="B3903" s="311" t="s">
        <v>15313</v>
      </c>
      <c r="C3903" s="311"/>
      <c r="D3903" s="311"/>
      <c r="E3903" s="311" t="s">
        <v>173</v>
      </c>
      <c r="F3903" s="311">
        <v>25.6</v>
      </c>
    </row>
    <row r="3904" spans="1:6">
      <c r="A3904" s="311"/>
      <c r="B3904" s="311" t="s">
        <v>15314</v>
      </c>
      <c r="C3904" s="311"/>
      <c r="D3904" s="311"/>
      <c r="E3904" s="311" t="s">
        <v>173</v>
      </c>
      <c r="F3904" s="311">
        <v>25.6</v>
      </c>
    </row>
    <row r="3905" spans="1:6">
      <c r="A3905" s="311"/>
      <c r="B3905" s="311" t="s">
        <v>15315</v>
      </c>
      <c r="C3905" s="311"/>
      <c r="D3905" s="311"/>
      <c r="E3905" s="311" t="s">
        <v>173</v>
      </c>
      <c r="F3905" s="311">
        <v>45.6</v>
      </c>
    </row>
    <row r="3906" spans="1:6">
      <c r="A3906" s="311"/>
      <c r="B3906" s="311" t="s">
        <v>15316</v>
      </c>
      <c r="C3906" s="311"/>
      <c r="D3906" s="311"/>
      <c r="E3906" s="311" t="s">
        <v>173</v>
      </c>
      <c r="F3906" s="311">
        <v>22.9</v>
      </c>
    </row>
    <row r="3907" spans="1:6">
      <c r="A3907" s="311"/>
      <c r="B3907" s="311" t="s">
        <v>15317</v>
      </c>
      <c r="C3907" s="311"/>
      <c r="D3907" s="311"/>
      <c r="E3907" s="311" t="s">
        <v>173</v>
      </c>
      <c r="F3907" s="311">
        <v>59</v>
      </c>
    </row>
    <row r="3908" spans="1:6">
      <c r="A3908" s="311"/>
      <c r="B3908" s="311" t="s">
        <v>15318</v>
      </c>
      <c r="C3908" s="311"/>
      <c r="D3908" s="311"/>
      <c r="E3908" s="311" t="s">
        <v>173</v>
      </c>
      <c r="F3908" s="311">
        <v>30.4</v>
      </c>
    </row>
    <row r="3909" spans="1:6">
      <c r="A3909" s="311"/>
      <c r="B3909" s="311" t="s">
        <v>15319</v>
      </c>
      <c r="C3909" s="311"/>
      <c r="D3909" s="311"/>
      <c r="E3909" s="311" t="s">
        <v>173</v>
      </c>
      <c r="F3909" s="311">
        <v>91</v>
      </c>
    </row>
    <row r="3910" spans="1:6">
      <c r="A3910" s="311"/>
      <c r="B3910" s="311" t="s">
        <v>15320</v>
      </c>
      <c r="C3910" s="311"/>
      <c r="D3910" s="311"/>
      <c r="E3910" s="311" t="s">
        <v>173</v>
      </c>
      <c r="F3910" s="311">
        <v>39.9</v>
      </c>
    </row>
    <row r="3911" spans="1:6">
      <c r="A3911" s="311"/>
      <c r="B3911" s="311" t="s">
        <v>15321</v>
      </c>
      <c r="C3911" s="311"/>
      <c r="D3911" s="311"/>
      <c r="E3911" s="311" t="s">
        <v>173</v>
      </c>
      <c r="F3911" s="311">
        <v>113</v>
      </c>
    </row>
    <row r="3912" spans="1:6">
      <c r="A3912" s="311"/>
      <c r="B3912" s="311" t="s">
        <v>15322</v>
      </c>
      <c r="C3912" s="311"/>
      <c r="D3912" s="311"/>
      <c r="E3912" s="311" t="s">
        <v>173</v>
      </c>
      <c r="F3912" s="311">
        <v>51.3</v>
      </c>
    </row>
    <row r="3913" spans="1:6">
      <c r="A3913" s="311"/>
      <c r="B3913" s="311" t="s">
        <v>15323</v>
      </c>
      <c r="C3913" s="311"/>
      <c r="D3913" s="311"/>
      <c r="E3913" s="311" t="s">
        <v>173</v>
      </c>
      <c r="F3913" s="311">
        <v>30.4</v>
      </c>
    </row>
    <row r="3914" spans="1:6">
      <c r="A3914" s="311"/>
      <c r="B3914" s="311" t="s">
        <v>15324</v>
      </c>
      <c r="C3914" s="311"/>
      <c r="D3914" s="311"/>
      <c r="E3914" s="311" t="s">
        <v>173</v>
      </c>
      <c r="F3914" s="311">
        <v>62</v>
      </c>
    </row>
    <row r="3915" spans="1:6">
      <c r="A3915" s="311"/>
      <c r="B3915" s="311" t="s">
        <v>15325</v>
      </c>
      <c r="C3915" s="311"/>
      <c r="D3915" s="311"/>
      <c r="E3915" s="311" t="s">
        <v>173</v>
      </c>
      <c r="F3915" s="311">
        <v>62.7</v>
      </c>
    </row>
    <row r="3916" spans="1:6">
      <c r="A3916" s="311"/>
      <c r="B3916" s="311" t="s">
        <v>15326</v>
      </c>
      <c r="C3916" s="311"/>
      <c r="D3916" s="311"/>
      <c r="E3916" s="311" t="s">
        <v>173</v>
      </c>
      <c r="F3916" s="311">
        <v>79</v>
      </c>
    </row>
    <row r="3917" spans="1:6">
      <c r="A3917" s="311"/>
      <c r="B3917" s="311" t="s">
        <v>15327</v>
      </c>
      <c r="C3917" s="311"/>
      <c r="D3917" s="311"/>
      <c r="E3917" s="311" t="s">
        <v>173</v>
      </c>
      <c r="F3917" s="311">
        <v>77.900000000000006</v>
      </c>
    </row>
    <row r="3918" spans="1:6">
      <c r="A3918" s="311"/>
      <c r="B3918" s="311" t="s">
        <v>15328</v>
      </c>
      <c r="C3918" s="311"/>
      <c r="D3918" s="311"/>
      <c r="E3918" s="311" t="s">
        <v>173</v>
      </c>
      <c r="F3918" s="311">
        <v>121</v>
      </c>
    </row>
    <row r="3919" spans="1:6">
      <c r="A3919" s="311"/>
      <c r="B3919" s="311" t="s">
        <v>15329</v>
      </c>
      <c r="C3919" s="311"/>
      <c r="D3919" s="311"/>
      <c r="E3919" s="311" t="s">
        <v>173</v>
      </c>
      <c r="F3919" s="311">
        <v>40.6</v>
      </c>
    </row>
    <row r="3920" spans="1:6">
      <c r="A3920" s="311"/>
      <c r="B3920" s="311" t="s">
        <v>15330</v>
      </c>
      <c r="C3920" s="311"/>
      <c r="D3920" s="311"/>
      <c r="E3920" s="311" t="s">
        <v>173</v>
      </c>
      <c r="F3920" s="311">
        <v>30.4</v>
      </c>
    </row>
    <row r="3921" spans="1:6">
      <c r="A3921" s="311"/>
      <c r="B3921" s="311" t="s">
        <v>15331</v>
      </c>
      <c r="C3921" s="311"/>
      <c r="D3921" s="311"/>
      <c r="E3921" s="311" t="s">
        <v>173</v>
      </c>
      <c r="F3921" s="311">
        <v>41.8</v>
      </c>
    </row>
    <row r="3922" spans="1:6">
      <c r="A3922" s="311"/>
      <c r="B3922" s="311" t="s">
        <v>15332</v>
      </c>
      <c r="C3922" s="311"/>
      <c r="D3922" s="311"/>
      <c r="E3922" s="311" t="s">
        <v>173</v>
      </c>
      <c r="F3922" s="311">
        <v>34.200000000000003</v>
      </c>
    </row>
    <row r="3923" spans="1:6">
      <c r="A3923" s="311"/>
      <c r="B3923" s="311" t="s">
        <v>15333</v>
      </c>
      <c r="C3923" s="311"/>
      <c r="D3923" s="311"/>
      <c r="E3923" s="311" t="s">
        <v>173</v>
      </c>
      <c r="F3923" s="311">
        <v>41.8</v>
      </c>
    </row>
    <row r="3924" spans="1:6">
      <c r="A3924" s="311"/>
      <c r="B3924" s="311" t="s">
        <v>15334</v>
      </c>
      <c r="C3924" s="311"/>
      <c r="D3924" s="311"/>
      <c r="E3924" s="311" t="s">
        <v>173</v>
      </c>
      <c r="F3924" s="311">
        <v>41.8</v>
      </c>
    </row>
    <row r="3925" spans="1:6">
      <c r="A3925" s="311"/>
      <c r="B3925" s="311" t="s">
        <v>15335</v>
      </c>
      <c r="C3925" s="311"/>
      <c r="D3925" s="311"/>
      <c r="E3925" s="311" t="s">
        <v>173</v>
      </c>
      <c r="F3925" s="311">
        <v>60.8</v>
      </c>
    </row>
    <row r="3926" spans="1:6">
      <c r="A3926" s="311"/>
      <c r="B3926" s="311" t="s">
        <v>15336</v>
      </c>
      <c r="C3926" s="311"/>
      <c r="D3926" s="311"/>
      <c r="E3926" s="311" t="s">
        <v>173</v>
      </c>
      <c r="F3926" s="311">
        <v>54.1</v>
      </c>
    </row>
    <row r="3927" spans="1:6">
      <c r="A3927" s="311"/>
      <c r="B3927" s="311" t="s">
        <v>15337</v>
      </c>
      <c r="C3927" s="311"/>
      <c r="D3927" s="311"/>
      <c r="E3927" s="311" t="s">
        <v>173</v>
      </c>
      <c r="F3927" s="311">
        <v>72</v>
      </c>
    </row>
    <row r="3928" spans="1:6">
      <c r="A3928" s="311"/>
      <c r="B3928" s="311" t="s">
        <v>15338</v>
      </c>
      <c r="C3928" s="311"/>
      <c r="D3928" s="311"/>
      <c r="E3928" s="311" t="s">
        <v>173</v>
      </c>
      <c r="F3928" s="311">
        <v>59.8</v>
      </c>
    </row>
    <row r="3929" spans="1:6">
      <c r="A3929" s="311"/>
      <c r="B3929" s="311" t="s">
        <v>15339</v>
      </c>
      <c r="C3929" s="311"/>
      <c r="D3929" s="311"/>
      <c r="E3929" s="311" t="s">
        <v>173</v>
      </c>
      <c r="F3929" s="311">
        <v>281</v>
      </c>
    </row>
    <row r="3930" spans="1:6">
      <c r="A3930" s="311"/>
      <c r="B3930" s="311" t="s">
        <v>15340</v>
      </c>
      <c r="C3930" s="311"/>
      <c r="D3930" s="311"/>
      <c r="E3930" s="311" t="s">
        <v>173</v>
      </c>
      <c r="F3930" s="311">
        <v>224</v>
      </c>
    </row>
    <row r="3931" spans="1:6">
      <c r="A3931" s="311"/>
      <c r="B3931" s="311" t="s">
        <v>15341</v>
      </c>
      <c r="C3931" s="311"/>
      <c r="D3931" s="311"/>
      <c r="E3931" s="311" t="s">
        <v>173</v>
      </c>
      <c r="F3931" s="311">
        <v>179</v>
      </c>
    </row>
    <row r="3932" spans="1:6">
      <c r="A3932" s="311"/>
      <c r="B3932" s="311" t="s">
        <v>15342</v>
      </c>
      <c r="C3932" s="311"/>
      <c r="D3932" s="311"/>
      <c r="E3932" s="311" t="s">
        <v>173</v>
      </c>
      <c r="F3932" s="311">
        <v>343</v>
      </c>
    </row>
    <row r="3933" spans="1:6">
      <c r="A3933" s="311"/>
      <c r="B3933" s="311" t="s">
        <v>15343</v>
      </c>
      <c r="C3933" s="311"/>
      <c r="D3933" s="311"/>
      <c r="E3933" s="311" t="s">
        <v>173</v>
      </c>
      <c r="F3933" s="311">
        <v>276</v>
      </c>
    </row>
    <row r="3934" spans="1:6">
      <c r="A3934" s="311"/>
      <c r="B3934" s="311" t="s">
        <v>15344</v>
      </c>
      <c r="C3934" s="311"/>
      <c r="D3934" s="311"/>
      <c r="E3934" s="311" t="s">
        <v>173</v>
      </c>
      <c r="F3934" s="311">
        <v>234</v>
      </c>
    </row>
    <row r="3935" spans="1:6">
      <c r="A3935" s="311"/>
      <c r="B3935" s="311" t="s">
        <v>15345</v>
      </c>
      <c r="C3935" s="311"/>
      <c r="D3935" s="311"/>
      <c r="E3935" s="311" t="s">
        <v>173</v>
      </c>
      <c r="F3935" s="311">
        <v>468</v>
      </c>
    </row>
    <row r="3936" spans="1:6">
      <c r="A3936" s="311"/>
      <c r="B3936" s="311" t="s">
        <v>15346</v>
      </c>
      <c r="C3936" s="311"/>
      <c r="D3936" s="311"/>
      <c r="E3936" s="311" t="s">
        <v>173</v>
      </c>
      <c r="F3936" s="311">
        <v>374</v>
      </c>
    </row>
    <row r="3937" spans="1:6">
      <c r="A3937" s="311"/>
      <c r="B3937" s="311" t="s">
        <v>15347</v>
      </c>
      <c r="C3937" s="311"/>
      <c r="D3937" s="311"/>
      <c r="E3937" s="311" t="s">
        <v>173</v>
      </c>
      <c r="F3937" s="311">
        <v>295</v>
      </c>
    </row>
    <row r="3938" spans="1:6">
      <c r="A3938" s="311"/>
      <c r="B3938" s="311" t="s">
        <v>15348</v>
      </c>
      <c r="C3938" s="311"/>
      <c r="D3938" s="311"/>
      <c r="E3938" s="311" t="s">
        <v>173</v>
      </c>
      <c r="F3938" s="311">
        <v>196</v>
      </c>
    </row>
    <row r="3939" spans="1:6">
      <c r="A3939" s="311"/>
      <c r="B3939" s="311" t="s">
        <v>15349</v>
      </c>
      <c r="C3939" s="311"/>
      <c r="D3939" s="311"/>
      <c r="E3939" s="311" t="s">
        <v>173</v>
      </c>
      <c r="F3939" s="311">
        <v>271</v>
      </c>
    </row>
    <row r="3940" spans="1:6">
      <c r="A3940" s="311"/>
      <c r="B3940" s="311" t="s">
        <v>15350</v>
      </c>
      <c r="C3940" s="311"/>
      <c r="D3940" s="311"/>
      <c r="E3940" s="311" t="s">
        <v>173</v>
      </c>
      <c r="F3940" s="311">
        <v>54</v>
      </c>
    </row>
    <row r="3941" spans="1:6">
      <c r="A3941" s="311"/>
      <c r="B3941" s="311" t="s">
        <v>15351</v>
      </c>
      <c r="C3941" s="311"/>
      <c r="D3941" s="311"/>
      <c r="E3941" s="311" t="s">
        <v>173</v>
      </c>
      <c r="F3941" s="311">
        <v>189</v>
      </c>
    </row>
    <row r="3942" spans="1:6">
      <c r="A3942" s="311"/>
      <c r="B3942" s="311" t="s">
        <v>15352</v>
      </c>
      <c r="C3942" s="311"/>
      <c r="D3942" s="311"/>
      <c r="E3942" s="311" t="s">
        <v>11408</v>
      </c>
      <c r="F3942" s="311">
        <v>359</v>
      </c>
    </row>
    <row r="3943" spans="1:6">
      <c r="A3943" s="311"/>
      <c r="B3943" s="311" t="s">
        <v>15353</v>
      </c>
      <c r="C3943" s="311"/>
      <c r="D3943" s="311"/>
      <c r="E3943" s="311" t="s">
        <v>173</v>
      </c>
      <c r="F3943" s="311">
        <v>94</v>
      </c>
    </row>
    <row r="3944" spans="1:6">
      <c r="A3944" s="311"/>
      <c r="B3944" s="311" t="s">
        <v>15354</v>
      </c>
      <c r="C3944" s="311"/>
      <c r="D3944" s="311"/>
      <c r="E3944" s="311" t="s">
        <v>173</v>
      </c>
      <c r="F3944" s="311">
        <v>207</v>
      </c>
    </row>
    <row r="3945" spans="1:6">
      <c r="A3945" s="311"/>
      <c r="B3945" s="311" t="s">
        <v>15355</v>
      </c>
      <c r="C3945" s="311"/>
      <c r="D3945" s="311"/>
      <c r="E3945" s="311" t="s">
        <v>173</v>
      </c>
      <c r="F3945" s="311">
        <v>48</v>
      </c>
    </row>
    <row r="3946" spans="1:6">
      <c r="A3946" s="311"/>
      <c r="B3946" s="311" t="s">
        <v>15356</v>
      </c>
      <c r="C3946" s="311"/>
      <c r="D3946" s="311"/>
      <c r="E3946" s="311" t="s">
        <v>173</v>
      </c>
      <c r="F3946" s="311">
        <v>68</v>
      </c>
    </row>
    <row r="3947" spans="1:6">
      <c r="A3947" s="311"/>
      <c r="B3947" s="311" t="s">
        <v>15357</v>
      </c>
      <c r="C3947" s="311"/>
      <c r="D3947" s="311"/>
      <c r="E3947" s="311" t="s">
        <v>173</v>
      </c>
      <c r="F3947" s="311">
        <v>67</v>
      </c>
    </row>
    <row r="3948" spans="1:6">
      <c r="A3948" s="311"/>
      <c r="B3948" s="311" t="s">
        <v>15358</v>
      </c>
      <c r="C3948" s="311"/>
      <c r="D3948" s="311"/>
      <c r="E3948" s="311" t="s">
        <v>173</v>
      </c>
      <c r="F3948" s="311">
        <v>71</v>
      </c>
    </row>
    <row r="3949" spans="1:6">
      <c r="A3949" s="311"/>
      <c r="B3949" s="311" t="s">
        <v>15359</v>
      </c>
      <c r="C3949" s="311"/>
      <c r="D3949" s="311"/>
      <c r="E3949" s="311" t="s">
        <v>173</v>
      </c>
      <c r="F3949" s="311">
        <v>48</v>
      </c>
    </row>
    <row r="3950" spans="1:6">
      <c r="A3950" s="311"/>
      <c r="B3950" s="311" t="s">
        <v>15360</v>
      </c>
      <c r="C3950" s="311"/>
      <c r="D3950" s="311"/>
      <c r="E3950" s="311" t="s">
        <v>173</v>
      </c>
      <c r="F3950" s="311">
        <v>18.98</v>
      </c>
    </row>
    <row r="3951" spans="1:6">
      <c r="A3951" s="311"/>
      <c r="B3951" s="311" t="s">
        <v>15361</v>
      </c>
      <c r="C3951" s="311"/>
      <c r="D3951" s="311"/>
      <c r="E3951" s="311" t="s">
        <v>173</v>
      </c>
      <c r="F3951" s="311">
        <v>154</v>
      </c>
    </row>
    <row r="3952" spans="1:6">
      <c r="A3952" s="311"/>
      <c r="B3952" s="311" t="s">
        <v>15362</v>
      </c>
      <c r="C3952" s="311"/>
      <c r="D3952" s="311"/>
      <c r="E3952" s="311" t="s">
        <v>173</v>
      </c>
      <c r="F3952" s="311">
        <v>56</v>
      </c>
    </row>
    <row r="3953" spans="1:6">
      <c r="A3953" s="311"/>
      <c r="B3953" s="311" t="s">
        <v>15363</v>
      </c>
      <c r="C3953" s="311"/>
      <c r="D3953" s="311"/>
      <c r="E3953" s="311" t="s">
        <v>173</v>
      </c>
      <c r="F3953" s="311">
        <v>51</v>
      </c>
    </row>
    <row r="3954" spans="1:6">
      <c r="A3954" s="311"/>
      <c r="B3954" s="311" t="s">
        <v>15364</v>
      </c>
      <c r="C3954" s="311"/>
      <c r="D3954" s="311"/>
      <c r="E3954" s="311" t="s">
        <v>173</v>
      </c>
      <c r="F3954" s="311">
        <v>107</v>
      </c>
    </row>
    <row r="3955" spans="1:6">
      <c r="A3955" s="311"/>
      <c r="B3955" s="311" t="s">
        <v>15365</v>
      </c>
      <c r="C3955" s="311"/>
      <c r="D3955" s="311"/>
      <c r="E3955" s="311" t="s">
        <v>173</v>
      </c>
      <c r="F3955" s="311">
        <v>49</v>
      </c>
    </row>
    <row r="3956" spans="1:6">
      <c r="A3956" s="311"/>
      <c r="B3956" s="311" t="s">
        <v>15366</v>
      </c>
      <c r="C3956" s="311"/>
      <c r="D3956" s="311"/>
      <c r="E3956" s="311" t="s">
        <v>173</v>
      </c>
      <c r="F3956" s="311">
        <v>53</v>
      </c>
    </row>
    <row r="3957" spans="1:6">
      <c r="A3957" s="311"/>
      <c r="B3957" s="311" t="s">
        <v>15367</v>
      </c>
      <c r="C3957" s="311"/>
      <c r="D3957" s="311"/>
      <c r="E3957" s="311" t="s">
        <v>173</v>
      </c>
      <c r="F3957" s="311">
        <v>634</v>
      </c>
    </row>
    <row r="3958" spans="1:6">
      <c r="A3958" s="311"/>
      <c r="B3958" s="311" t="s">
        <v>15368</v>
      </c>
      <c r="C3958" s="311"/>
      <c r="D3958" s="311"/>
      <c r="E3958" s="311" t="s">
        <v>173</v>
      </c>
      <c r="F3958" s="311">
        <v>927</v>
      </c>
    </row>
    <row r="3959" spans="1:6">
      <c r="A3959" s="311"/>
      <c r="B3959" s="311" t="s">
        <v>15369</v>
      </c>
      <c r="C3959" s="311"/>
      <c r="D3959" s="311"/>
      <c r="E3959" s="311" t="s">
        <v>173</v>
      </c>
      <c r="F3959" s="311">
        <v>102</v>
      </c>
    </row>
    <row r="3960" spans="1:6">
      <c r="A3960" s="311"/>
      <c r="B3960" s="311" t="s">
        <v>15370</v>
      </c>
      <c r="C3960" s="311"/>
      <c r="D3960" s="311"/>
      <c r="E3960" s="311" t="s">
        <v>173</v>
      </c>
      <c r="F3960" s="311">
        <v>81</v>
      </c>
    </row>
    <row r="3961" spans="1:6">
      <c r="A3961" s="311"/>
      <c r="B3961" s="311" t="s">
        <v>15371</v>
      </c>
      <c r="C3961" s="311"/>
      <c r="D3961" s="311"/>
      <c r="E3961" s="311" t="s">
        <v>173</v>
      </c>
      <c r="F3961" s="311">
        <v>254</v>
      </c>
    </row>
    <row r="3962" spans="1:6">
      <c r="A3962" s="311"/>
      <c r="B3962" s="311" t="s">
        <v>15372</v>
      </c>
      <c r="C3962" s="311"/>
      <c r="D3962" s="311"/>
      <c r="E3962" s="311" t="s">
        <v>173</v>
      </c>
      <c r="F3962" s="311">
        <v>44</v>
      </c>
    </row>
    <row r="3963" spans="1:6">
      <c r="A3963" s="311"/>
      <c r="B3963" s="311" t="s">
        <v>15373</v>
      </c>
      <c r="C3963" s="311"/>
      <c r="D3963" s="311"/>
      <c r="E3963" s="311" t="s">
        <v>173</v>
      </c>
      <c r="F3963" s="311">
        <v>173</v>
      </c>
    </row>
    <row r="3964" spans="1:6">
      <c r="A3964" s="311"/>
      <c r="B3964" s="311" t="s">
        <v>15374</v>
      </c>
      <c r="C3964" s="311"/>
      <c r="D3964" s="311"/>
      <c r="E3964" s="311" t="s">
        <v>173</v>
      </c>
      <c r="F3964" s="311">
        <v>348</v>
      </c>
    </row>
    <row r="3965" spans="1:6">
      <c r="A3965" s="311"/>
      <c r="B3965" s="311" t="s">
        <v>15375</v>
      </c>
      <c r="C3965" s="311"/>
      <c r="D3965" s="311"/>
      <c r="E3965" s="311" t="s">
        <v>173</v>
      </c>
      <c r="F3965" s="311">
        <v>167</v>
      </c>
    </row>
    <row r="3966" spans="1:6">
      <c r="A3966" s="311"/>
      <c r="B3966" s="311" t="s">
        <v>15376</v>
      </c>
      <c r="C3966" s="311"/>
      <c r="D3966" s="311"/>
      <c r="E3966" s="311" t="s">
        <v>173</v>
      </c>
      <c r="F3966" s="311">
        <v>334</v>
      </c>
    </row>
    <row r="3967" spans="1:6">
      <c r="A3967" s="311"/>
      <c r="B3967" s="311" t="s">
        <v>15377</v>
      </c>
      <c r="C3967" s="311"/>
      <c r="D3967" s="311"/>
      <c r="E3967" s="311" t="s">
        <v>173</v>
      </c>
      <c r="F3967" s="311">
        <v>429</v>
      </c>
    </row>
    <row r="3968" spans="1:6">
      <c r="A3968" s="311"/>
      <c r="B3968" s="311" t="s">
        <v>15378</v>
      </c>
      <c r="C3968" s="311"/>
      <c r="D3968" s="311"/>
      <c r="E3968" s="311" t="s">
        <v>173</v>
      </c>
      <c r="F3968" s="311">
        <v>235</v>
      </c>
    </row>
    <row r="3969" spans="1:6">
      <c r="A3969" s="311"/>
      <c r="B3969" s="311" t="s">
        <v>15379</v>
      </c>
      <c r="C3969" s="311"/>
      <c r="D3969" s="311"/>
      <c r="E3969" s="311" t="s">
        <v>173</v>
      </c>
      <c r="F3969" s="311">
        <v>78</v>
      </c>
    </row>
    <row r="3970" spans="1:6">
      <c r="A3970" s="311"/>
      <c r="B3970" s="311" t="s">
        <v>15380</v>
      </c>
      <c r="C3970" s="311"/>
      <c r="D3970" s="311"/>
      <c r="E3970" s="311" t="s">
        <v>173</v>
      </c>
      <c r="F3970" s="311">
        <v>50</v>
      </c>
    </row>
    <row r="3971" spans="1:6">
      <c r="A3971" s="311"/>
      <c r="B3971" s="311" t="s">
        <v>15381</v>
      </c>
      <c r="C3971" s="311"/>
      <c r="D3971" s="311"/>
      <c r="E3971" s="311" t="s">
        <v>173</v>
      </c>
      <c r="F3971" s="311">
        <v>128</v>
      </c>
    </row>
    <row r="3972" spans="1:6">
      <c r="A3972" s="311"/>
      <c r="B3972" s="311" t="s">
        <v>15382</v>
      </c>
      <c r="C3972" s="311"/>
      <c r="D3972" s="311"/>
      <c r="E3972" s="311" t="s">
        <v>173</v>
      </c>
      <c r="F3972" s="311">
        <v>44</v>
      </c>
    </row>
    <row r="3973" spans="1:6">
      <c r="A3973" s="311"/>
      <c r="B3973" s="311" t="s">
        <v>15383</v>
      </c>
      <c r="C3973" s="311"/>
      <c r="D3973" s="311"/>
      <c r="E3973" s="311" t="s">
        <v>173</v>
      </c>
      <c r="F3973" s="311">
        <v>7570</v>
      </c>
    </row>
    <row r="3974" spans="1:6">
      <c r="A3974" s="311"/>
      <c r="B3974" s="311" t="s">
        <v>15384</v>
      </c>
      <c r="C3974" s="311"/>
      <c r="D3974" s="311"/>
      <c r="E3974" s="311" t="s">
        <v>173</v>
      </c>
      <c r="F3974" s="311">
        <v>9487</v>
      </c>
    </row>
    <row r="3975" spans="1:6">
      <c r="A3975" s="311"/>
      <c r="B3975" s="311" t="s">
        <v>15385</v>
      </c>
      <c r="C3975" s="311"/>
      <c r="D3975" s="311"/>
      <c r="E3975" s="311" t="s">
        <v>173</v>
      </c>
      <c r="F3975" s="311">
        <v>6544</v>
      </c>
    </row>
    <row r="3976" spans="1:6">
      <c r="A3976" s="311"/>
      <c r="B3976" s="311" t="s">
        <v>15386</v>
      </c>
      <c r="C3976" s="311"/>
      <c r="D3976" s="311"/>
      <c r="E3976" s="311" t="s">
        <v>173</v>
      </c>
      <c r="F3976" s="311">
        <v>4747</v>
      </c>
    </row>
    <row r="3977" spans="1:6">
      <c r="A3977" s="311"/>
      <c r="B3977" s="311" t="s">
        <v>15387</v>
      </c>
      <c r="C3977" s="311"/>
      <c r="D3977" s="311"/>
      <c r="E3977" s="311" t="s">
        <v>173</v>
      </c>
      <c r="F3977" s="311">
        <v>6173</v>
      </c>
    </row>
    <row r="3978" spans="1:6">
      <c r="A3978" s="311"/>
      <c r="B3978" s="311" t="s">
        <v>15388</v>
      </c>
      <c r="C3978" s="311"/>
      <c r="D3978" s="311"/>
      <c r="E3978" s="311" t="s">
        <v>173</v>
      </c>
      <c r="F3978" s="311">
        <v>1542</v>
      </c>
    </row>
    <row r="3979" spans="1:6">
      <c r="A3979" s="311"/>
      <c r="B3979" s="311" t="s">
        <v>15389</v>
      </c>
      <c r="C3979" s="311"/>
      <c r="D3979" s="311"/>
      <c r="E3979" s="311" t="s">
        <v>173</v>
      </c>
      <c r="F3979" s="311">
        <v>1979</v>
      </c>
    </row>
    <row r="3980" spans="1:6">
      <c r="A3980" s="311"/>
      <c r="B3980" s="311" t="s">
        <v>15390</v>
      </c>
      <c r="C3980" s="311"/>
      <c r="D3980" s="311"/>
      <c r="E3980" s="311" t="s">
        <v>173</v>
      </c>
      <c r="F3980" s="311">
        <v>2234</v>
      </c>
    </row>
    <row r="3981" spans="1:6">
      <c r="A3981" s="311"/>
      <c r="B3981" s="311" t="s">
        <v>15391</v>
      </c>
      <c r="C3981" s="311"/>
      <c r="D3981" s="311"/>
      <c r="E3981" s="311" t="s">
        <v>173</v>
      </c>
      <c r="F3981" s="311">
        <v>2521</v>
      </c>
    </row>
    <row r="3982" spans="1:6">
      <c r="A3982" s="311"/>
      <c r="B3982" s="311" t="s">
        <v>15392</v>
      </c>
      <c r="C3982" s="311"/>
      <c r="D3982" s="311"/>
      <c r="E3982" s="311" t="s">
        <v>173</v>
      </c>
      <c r="F3982" s="311">
        <v>93</v>
      </c>
    </row>
    <row r="3983" spans="1:6">
      <c r="A3983" s="311"/>
      <c r="B3983" s="311" t="s">
        <v>15393</v>
      </c>
      <c r="C3983" s="311"/>
      <c r="D3983" s="311"/>
      <c r="E3983" s="311" t="s">
        <v>173</v>
      </c>
      <c r="F3983" s="311">
        <v>75</v>
      </c>
    </row>
    <row r="3984" spans="1:6">
      <c r="A3984" s="311"/>
      <c r="B3984" s="311" t="s">
        <v>15394</v>
      </c>
      <c r="C3984" s="311"/>
      <c r="D3984" s="311"/>
      <c r="E3984" s="311" t="s">
        <v>173</v>
      </c>
      <c r="F3984" s="311">
        <v>8.1999999999999993</v>
      </c>
    </row>
    <row r="3985" spans="1:6">
      <c r="A3985" s="311"/>
      <c r="B3985" s="311" t="s">
        <v>15395</v>
      </c>
      <c r="C3985" s="311"/>
      <c r="D3985" s="311"/>
      <c r="E3985" s="311" t="s">
        <v>173</v>
      </c>
      <c r="F3985" s="311">
        <v>10.1</v>
      </c>
    </row>
    <row r="3986" spans="1:6">
      <c r="A3986" s="311"/>
      <c r="B3986" s="311" t="s">
        <v>15396</v>
      </c>
      <c r="C3986" s="311"/>
      <c r="D3986" s="311"/>
      <c r="E3986" s="311" t="s">
        <v>173</v>
      </c>
      <c r="F3986" s="311">
        <v>9.4</v>
      </c>
    </row>
    <row r="3987" spans="1:6">
      <c r="A3987" s="311"/>
      <c r="B3987" s="311" t="s">
        <v>15397</v>
      </c>
      <c r="C3987" s="311"/>
      <c r="D3987" s="311"/>
      <c r="E3987" s="311" t="s">
        <v>11408</v>
      </c>
      <c r="F3987" s="311">
        <v>91</v>
      </c>
    </row>
    <row r="3988" spans="1:6">
      <c r="A3988" s="311"/>
      <c r="B3988" s="311" t="s">
        <v>15398</v>
      </c>
      <c r="C3988" s="311"/>
      <c r="D3988" s="311"/>
      <c r="E3988" s="311" t="s">
        <v>173</v>
      </c>
      <c r="F3988" s="311">
        <v>3.3</v>
      </c>
    </row>
    <row r="3989" spans="1:6">
      <c r="A3989" s="311"/>
      <c r="B3989" s="311" t="s">
        <v>15399</v>
      </c>
      <c r="C3989" s="311"/>
      <c r="D3989" s="311"/>
      <c r="E3989" s="311" t="s">
        <v>173</v>
      </c>
      <c r="F3989" s="311">
        <v>4.7</v>
      </c>
    </row>
    <row r="3990" spans="1:6">
      <c r="A3990" s="311"/>
      <c r="B3990" s="311" t="s">
        <v>15400</v>
      </c>
      <c r="C3990" s="311"/>
      <c r="D3990" s="311"/>
      <c r="E3990" s="311" t="s">
        <v>11408</v>
      </c>
      <c r="F3990" s="311">
        <v>66</v>
      </c>
    </row>
    <row r="3991" spans="1:6">
      <c r="A3991" s="311"/>
      <c r="B3991" s="311" t="s">
        <v>15401</v>
      </c>
      <c r="C3991" s="311"/>
      <c r="D3991" s="311"/>
      <c r="E3991" s="311" t="s">
        <v>11408</v>
      </c>
      <c r="F3991" s="311">
        <v>101</v>
      </c>
    </row>
    <row r="3992" spans="1:6">
      <c r="A3992" s="311"/>
      <c r="B3992" s="311" t="s">
        <v>15402</v>
      </c>
      <c r="C3992" s="311"/>
      <c r="D3992" s="311"/>
      <c r="E3992" s="311" t="s">
        <v>11408</v>
      </c>
      <c r="F3992" s="311">
        <v>116</v>
      </c>
    </row>
    <row r="3993" spans="1:6">
      <c r="A3993" s="311"/>
      <c r="B3993" s="311" t="s">
        <v>15403</v>
      </c>
      <c r="C3993" s="311"/>
      <c r="D3993" s="311"/>
      <c r="E3993" s="311" t="s">
        <v>11408</v>
      </c>
      <c r="F3993" s="311">
        <v>78</v>
      </c>
    </row>
    <row r="3994" spans="1:6">
      <c r="A3994" s="311"/>
      <c r="B3994" s="311" t="s">
        <v>15404</v>
      </c>
      <c r="C3994" s="311"/>
      <c r="D3994" s="311"/>
      <c r="E3994" s="311" t="s">
        <v>11408</v>
      </c>
      <c r="F3994" s="311">
        <v>107</v>
      </c>
    </row>
    <row r="3995" spans="1:6">
      <c r="A3995" s="311"/>
      <c r="B3995" s="311" t="s">
        <v>15405</v>
      </c>
      <c r="C3995" s="311"/>
      <c r="D3995" s="311"/>
      <c r="E3995" s="311" t="s">
        <v>11408</v>
      </c>
      <c r="F3995" s="311">
        <v>96</v>
      </c>
    </row>
    <row r="3996" spans="1:6">
      <c r="A3996" s="311"/>
      <c r="B3996" s="311" t="s">
        <v>15406</v>
      </c>
      <c r="C3996" s="311"/>
      <c r="D3996" s="311"/>
      <c r="E3996" s="311" t="s">
        <v>11408</v>
      </c>
      <c r="F3996" s="311">
        <v>64</v>
      </c>
    </row>
    <row r="3997" spans="1:6">
      <c r="A3997" s="311"/>
      <c r="B3997" s="311" t="s">
        <v>15407</v>
      </c>
      <c r="C3997" s="311"/>
      <c r="D3997" s="311"/>
      <c r="E3997" s="311" t="s">
        <v>11408</v>
      </c>
      <c r="F3997" s="311">
        <v>143</v>
      </c>
    </row>
    <row r="3998" spans="1:6">
      <c r="A3998" s="311"/>
      <c r="B3998" s="311" t="s">
        <v>15408</v>
      </c>
      <c r="C3998" s="311"/>
      <c r="D3998" s="311"/>
      <c r="E3998" s="311" t="s">
        <v>11408</v>
      </c>
      <c r="F3998" s="311">
        <v>136</v>
      </c>
    </row>
    <row r="3999" spans="1:6">
      <c r="A3999" s="311"/>
      <c r="B3999" s="311" t="s">
        <v>15409</v>
      </c>
      <c r="C3999" s="311"/>
      <c r="D3999" s="311"/>
      <c r="E3999" s="311" t="s">
        <v>173</v>
      </c>
      <c r="F3999" s="311">
        <v>30.2</v>
      </c>
    </row>
    <row r="4000" spans="1:6">
      <c r="A4000" s="311"/>
      <c r="B4000" s="311" t="s">
        <v>15410</v>
      </c>
      <c r="C4000" s="311"/>
      <c r="D4000" s="311"/>
      <c r="E4000" s="311" t="s">
        <v>173</v>
      </c>
      <c r="F4000" s="311">
        <v>26.8</v>
      </c>
    </row>
    <row r="4001" spans="1:6">
      <c r="A4001" s="311"/>
      <c r="B4001" s="311" t="s">
        <v>15411</v>
      </c>
      <c r="C4001" s="311"/>
      <c r="D4001" s="311"/>
      <c r="E4001" s="311" t="s">
        <v>173</v>
      </c>
      <c r="F4001" s="311">
        <v>33.5</v>
      </c>
    </row>
    <row r="4002" spans="1:6">
      <c r="A4002" s="311"/>
      <c r="B4002" s="311" t="s">
        <v>15412</v>
      </c>
      <c r="C4002" s="311"/>
      <c r="D4002" s="311"/>
      <c r="E4002" s="311" t="s">
        <v>173</v>
      </c>
      <c r="F4002" s="311">
        <v>62.7</v>
      </c>
    </row>
    <row r="4003" spans="1:6">
      <c r="A4003" s="311"/>
      <c r="B4003" s="311" t="s">
        <v>15413</v>
      </c>
      <c r="C4003" s="311"/>
      <c r="D4003" s="311"/>
      <c r="E4003" s="311" t="s">
        <v>173</v>
      </c>
      <c r="F4003" s="311">
        <v>26.8</v>
      </c>
    </row>
    <row r="4004" spans="1:6">
      <c r="A4004" s="311"/>
      <c r="B4004" s="311" t="s">
        <v>15414</v>
      </c>
      <c r="C4004" s="311"/>
      <c r="D4004" s="311"/>
      <c r="E4004" s="311" t="s">
        <v>173</v>
      </c>
      <c r="F4004" s="311">
        <v>33.5</v>
      </c>
    </row>
    <row r="4005" spans="1:6">
      <c r="A4005" s="311"/>
      <c r="B4005" s="311" t="s">
        <v>15415</v>
      </c>
      <c r="C4005" s="311"/>
      <c r="D4005" s="311"/>
      <c r="E4005" s="311" t="s">
        <v>173</v>
      </c>
      <c r="F4005" s="311">
        <v>26.8</v>
      </c>
    </row>
    <row r="4006" spans="1:6">
      <c r="A4006" s="311"/>
      <c r="B4006" s="311" t="s">
        <v>15416</v>
      </c>
      <c r="C4006" s="311"/>
      <c r="D4006" s="311"/>
      <c r="E4006" s="311" t="s">
        <v>173</v>
      </c>
      <c r="F4006" s="311">
        <v>33.5</v>
      </c>
    </row>
    <row r="4007" spans="1:6">
      <c r="A4007" s="311"/>
      <c r="B4007" s="311" t="s">
        <v>15417</v>
      </c>
      <c r="C4007" s="311"/>
      <c r="D4007" s="311"/>
      <c r="E4007" s="311" t="s">
        <v>173</v>
      </c>
      <c r="F4007" s="311">
        <v>26.8</v>
      </c>
    </row>
    <row r="4008" spans="1:6">
      <c r="A4008" s="311"/>
      <c r="B4008" s="311" t="s">
        <v>15418</v>
      </c>
      <c r="C4008" s="311"/>
      <c r="D4008" s="311"/>
      <c r="E4008" s="311" t="s">
        <v>173</v>
      </c>
      <c r="F4008" s="311">
        <v>33.5</v>
      </c>
    </row>
    <row r="4009" spans="1:6">
      <c r="A4009" s="311"/>
      <c r="B4009" s="311" t="s">
        <v>15419</v>
      </c>
      <c r="C4009" s="311"/>
      <c r="D4009" s="311"/>
      <c r="E4009" s="311" t="s">
        <v>173</v>
      </c>
      <c r="F4009" s="311">
        <v>26.8</v>
      </c>
    </row>
    <row r="4010" spans="1:6">
      <c r="A4010" s="311"/>
      <c r="B4010" s="311" t="s">
        <v>15420</v>
      </c>
      <c r="C4010" s="311"/>
      <c r="D4010" s="311"/>
      <c r="E4010" s="311" t="s">
        <v>173</v>
      </c>
      <c r="F4010" s="311">
        <v>33.5</v>
      </c>
    </row>
    <row r="4011" spans="1:6">
      <c r="A4011" s="311"/>
      <c r="B4011" s="311" t="s">
        <v>15421</v>
      </c>
      <c r="C4011" s="311"/>
      <c r="D4011" s="311"/>
      <c r="E4011" s="311" t="s">
        <v>173</v>
      </c>
      <c r="F4011" s="311">
        <v>77.900000000000006</v>
      </c>
    </row>
    <row r="4012" spans="1:6">
      <c r="A4012" s="311"/>
      <c r="B4012" s="311" t="s">
        <v>15422</v>
      </c>
      <c r="C4012" s="311"/>
      <c r="D4012" s="311"/>
      <c r="E4012" s="311" t="s">
        <v>173</v>
      </c>
      <c r="F4012" s="311">
        <v>73.099999999999994</v>
      </c>
    </row>
    <row r="4013" spans="1:6">
      <c r="A4013" s="311"/>
      <c r="B4013" s="311" t="s">
        <v>15423</v>
      </c>
      <c r="C4013" s="311"/>
      <c r="D4013" s="311"/>
      <c r="E4013" s="311" t="s">
        <v>173</v>
      </c>
      <c r="F4013" s="311">
        <v>54</v>
      </c>
    </row>
    <row r="4014" spans="1:6">
      <c r="A4014" s="311"/>
      <c r="B4014" s="311" t="s">
        <v>15424</v>
      </c>
      <c r="C4014" s="311"/>
      <c r="D4014" s="311"/>
      <c r="E4014" s="311" t="s">
        <v>173</v>
      </c>
      <c r="F4014" s="311">
        <v>39</v>
      </c>
    </row>
    <row r="4015" spans="1:6">
      <c r="A4015" s="311"/>
      <c r="B4015" s="311" t="s">
        <v>15425</v>
      </c>
      <c r="C4015" s="311"/>
      <c r="D4015" s="311"/>
      <c r="E4015" s="311" t="s">
        <v>173</v>
      </c>
      <c r="F4015" s="311">
        <v>68</v>
      </c>
    </row>
    <row r="4016" spans="1:6">
      <c r="A4016" s="311"/>
      <c r="B4016" s="311" t="s">
        <v>15426</v>
      </c>
      <c r="C4016" s="311"/>
      <c r="D4016" s="311"/>
      <c r="E4016" s="311" t="s">
        <v>11460</v>
      </c>
      <c r="F4016" s="311">
        <v>170</v>
      </c>
    </row>
    <row r="4017" spans="1:6">
      <c r="A4017" s="311"/>
      <c r="B4017" s="311" t="s">
        <v>15427</v>
      </c>
      <c r="C4017" s="311"/>
      <c r="D4017" s="311"/>
      <c r="E4017" s="311" t="s">
        <v>11460</v>
      </c>
      <c r="F4017" s="311">
        <v>2561</v>
      </c>
    </row>
    <row r="4018" spans="1:6">
      <c r="A4018" s="311"/>
      <c r="B4018" s="311" t="s">
        <v>15428</v>
      </c>
      <c r="C4018" s="311"/>
      <c r="D4018" s="311"/>
      <c r="E4018" s="311" t="s">
        <v>11460</v>
      </c>
      <c r="F4018" s="311">
        <v>6053</v>
      </c>
    </row>
    <row r="4019" spans="1:6">
      <c r="A4019" s="311"/>
      <c r="B4019" s="311" t="s">
        <v>15429</v>
      </c>
      <c r="C4019" s="311"/>
      <c r="D4019" s="311"/>
      <c r="E4019" s="311" t="s">
        <v>11460</v>
      </c>
      <c r="F4019" s="311">
        <v>179</v>
      </c>
    </row>
    <row r="4020" spans="1:6">
      <c r="A4020" s="311"/>
      <c r="B4020" s="311" t="s">
        <v>15430</v>
      </c>
      <c r="C4020" s="311"/>
      <c r="D4020" s="311"/>
      <c r="E4020" s="311" t="s">
        <v>173</v>
      </c>
      <c r="F4020" s="311">
        <v>178</v>
      </c>
    </row>
    <row r="4021" spans="1:6">
      <c r="A4021" s="311"/>
      <c r="B4021" s="311" t="s">
        <v>15431</v>
      </c>
      <c r="C4021" s="311"/>
      <c r="D4021" s="311"/>
      <c r="E4021" s="311" t="s">
        <v>11460</v>
      </c>
      <c r="F4021" s="311">
        <v>30</v>
      </c>
    </row>
    <row r="4022" spans="1:6">
      <c r="A4022" s="311"/>
      <c r="B4022" s="311" t="s">
        <v>15432</v>
      </c>
      <c r="C4022" s="311"/>
      <c r="D4022" s="311"/>
      <c r="E4022" s="311" t="s">
        <v>11460</v>
      </c>
      <c r="F4022" s="311">
        <v>30</v>
      </c>
    </row>
    <row r="4023" spans="1:6">
      <c r="A4023" s="311"/>
      <c r="B4023" s="311" t="s">
        <v>15433</v>
      </c>
      <c r="C4023" s="311"/>
      <c r="D4023" s="311"/>
      <c r="E4023" s="311" t="s">
        <v>173</v>
      </c>
      <c r="F4023" s="311">
        <v>203</v>
      </c>
    </row>
    <row r="4024" spans="1:6">
      <c r="A4024" s="311"/>
      <c r="B4024" s="311" t="s">
        <v>15434</v>
      </c>
      <c r="C4024" s="311"/>
      <c r="D4024" s="311"/>
      <c r="E4024" s="311" t="s">
        <v>11460</v>
      </c>
      <c r="F4024" s="311">
        <v>169</v>
      </c>
    </row>
    <row r="4025" spans="1:6">
      <c r="A4025" s="311"/>
      <c r="B4025" s="311" t="s">
        <v>15435</v>
      </c>
      <c r="C4025" s="311"/>
      <c r="D4025" s="311"/>
      <c r="E4025" s="311" t="s">
        <v>173</v>
      </c>
      <c r="F4025" s="311">
        <v>53</v>
      </c>
    </row>
    <row r="4026" spans="1:6">
      <c r="A4026" s="311"/>
      <c r="B4026" s="311" t="s">
        <v>15436</v>
      </c>
      <c r="C4026" s="311"/>
      <c r="D4026" s="311"/>
      <c r="E4026" s="311" t="s">
        <v>173</v>
      </c>
      <c r="F4026" s="311">
        <v>104</v>
      </c>
    </row>
    <row r="4027" spans="1:6">
      <c r="A4027" s="311"/>
      <c r="B4027" s="311" t="s">
        <v>15437</v>
      </c>
      <c r="C4027" s="311"/>
      <c r="D4027" s="311"/>
      <c r="E4027" s="311" t="s">
        <v>11408</v>
      </c>
      <c r="F4027" s="311">
        <v>506</v>
      </c>
    </row>
    <row r="4028" spans="1:6">
      <c r="A4028" s="311"/>
      <c r="B4028" s="311" t="s">
        <v>15438</v>
      </c>
      <c r="C4028" s="311"/>
      <c r="D4028" s="311"/>
      <c r="E4028" s="311" t="s">
        <v>11460</v>
      </c>
      <c r="F4028" s="311">
        <v>236</v>
      </c>
    </row>
    <row r="4029" spans="1:6">
      <c r="A4029" s="311"/>
      <c r="B4029" s="311" t="s">
        <v>15439</v>
      </c>
      <c r="C4029" s="311"/>
      <c r="D4029" s="311"/>
      <c r="E4029" s="311" t="s">
        <v>11460</v>
      </c>
      <c r="F4029" s="311">
        <v>491</v>
      </c>
    </row>
    <row r="4030" spans="1:6">
      <c r="A4030" s="311"/>
      <c r="B4030" s="311" t="s">
        <v>15440</v>
      </c>
      <c r="C4030" s="311"/>
      <c r="D4030" s="311"/>
      <c r="E4030" s="311" t="s">
        <v>11460</v>
      </c>
      <c r="F4030" s="311">
        <v>568</v>
      </c>
    </row>
    <row r="4031" spans="1:6">
      <c r="A4031" s="311"/>
      <c r="B4031" s="311" t="s">
        <v>15441</v>
      </c>
      <c r="C4031" s="311"/>
      <c r="D4031" s="311"/>
      <c r="E4031" s="311" t="s">
        <v>11460</v>
      </c>
      <c r="F4031" s="311">
        <v>122</v>
      </c>
    </row>
    <row r="4032" spans="1:6">
      <c r="A4032" s="311"/>
      <c r="B4032" s="311" t="s">
        <v>15442</v>
      </c>
      <c r="C4032" s="311"/>
      <c r="D4032" s="311"/>
      <c r="E4032" s="311" t="s">
        <v>11460</v>
      </c>
      <c r="F4032" s="311">
        <v>122</v>
      </c>
    </row>
    <row r="4033" spans="1:6">
      <c r="A4033" s="311"/>
      <c r="B4033" s="311" t="s">
        <v>15443</v>
      </c>
      <c r="C4033" s="311"/>
      <c r="D4033" s="311"/>
      <c r="E4033" s="311" t="s">
        <v>11408</v>
      </c>
      <c r="F4033" s="311">
        <v>46</v>
      </c>
    </row>
    <row r="4034" spans="1:6">
      <c r="A4034" s="311"/>
      <c r="B4034" s="311" t="s">
        <v>15444</v>
      </c>
      <c r="C4034" s="311"/>
      <c r="D4034" s="311"/>
      <c r="E4034" s="311" t="s">
        <v>173</v>
      </c>
      <c r="F4034" s="311">
        <v>8.5</v>
      </c>
    </row>
    <row r="4035" spans="1:6">
      <c r="A4035" s="311"/>
      <c r="B4035" s="311" t="s">
        <v>15445</v>
      </c>
      <c r="C4035" s="311"/>
      <c r="D4035" s="311"/>
      <c r="E4035" s="311" t="s">
        <v>173</v>
      </c>
      <c r="F4035" s="311">
        <v>37</v>
      </c>
    </row>
    <row r="4036" spans="1:6">
      <c r="A4036" s="311"/>
      <c r="B4036" s="311" t="s">
        <v>15446</v>
      </c>
      <c r="C4036" s="311"/>
      <c r="D4036" s="311"/>
      <c r="E4036" s="311" t="s">
        <v>173</v>
      </c>
      <c r="F4036" s="311">
        <v>159</v>
      </c>
    </row>
    <row r="4037" spans="1:6">
      <c r="A4037" s="311"/>
      <c r="B4037" s="311" t="s">
        <v>15447</v>
      </c>
      <c r="C4037" s="311"/>
      <c r="D4037" s="311"/>
      <c r="E4037" s="311" t="s">
        <v>173</v>
      </c>
      <c r="F4037" s="311">
        <v>17</v>
      </c>
    </row>
    <row r="4038" spans="1:6">
      <c r="A4038" s="311"/>
      <c r="B4038" s="311" t="s">
        <v>15448</v>
      </c>
      <c r="C4038" s="311"/>
      <c r="D4038" s="311"/>
      <c r="E4038" s="311" t="s">
        <v>173</v>
      </c>
      <c r="F4038" s="311">
        <v>16</v>
      </c>
    </row>
    <row r="4039" spans="1:6">
      <c r="A4039" s="311"/>
      <c r="B4039" s="311" t="s">
        <v>15449</v>
      </c>
      <c r="C4039" s="311"/>
      <c r="D4039" s="311"/>
      <c r="E4039" s="311" t="s">
        <v>11408</v>
      </c>
      <c r="F4039" s="311">
        <v>53</v>
      </c>
    </row>
    <row r="4040" spans="1:6">
      <c r="A4040" s="311"/>
      <c r="B4040" s="311" t="s">
        <v>15450</v>
      </c>
      <c r="C4040" s="311"/>
      <c r="D4040" s="311"/>
      <c r="E4040" s="311" t="s">
        <v>173</v>
      </c>
      <c r="F4040" s="311">
        <v>18</v>
      </c>
    </row>
    <row r="4041" spans="1:6">
      <c r="A4041" s="311"/>
      <c r="B4041" s="311" t="s">
        <v>15451</v>
      </c>
      <c r="C4041" s="311"/>
      <c r="D4041" s="311"/>
      <c r="E4041" s="311" t="s">
        <v>11408</v>
      </c>
      <c r="F4041" s="311">
        <v>18</v>
      </c>
    </row>
    <row r="4042" spans="1:6">
      <c r="A4042" s="311"/>
      <c r="B4042" s="311" t="s">
        <v>15452</v>
      </c>
      <c r="C4042" s="311"/>
      <c r="D4042" s="311"/>
      <c r="E4042" s="311" t="s">
        <v>173</v>
      </c>
      <c r="F4042" s="311">
        <v>49</v>
      </c>
    </row>
    <row r="4043" spans="1:6">
      <c r="A4043" s="311"/>
      <c r="B4043" s="311" t="s">
        <v>15453</v>
      </c>
      <c r="C4043" s="311"/>
      <c r="D4043" s="311"/>
      <c r="E4043" s="311" t="s">
        <v>173</v>
      </c>
      <c r="F4043" s="311">
        <v>72</v>
      </c>
    </row>
    <row r="4044" spans="1:6">
      <c r="A4044" s="311"/>
      <c r="B4044" s="311" t="s">
        <v>15454</v>
      </c>
      <c r="C4044" s="311"/>
      <c r="D4044" s="311"/>
      <c r="E4044" s="311" t="s">
        <v>15455</v>
      </c>
      <c r="F4044" s="311">
        <v>1010</v>
      </c>
    </row>
    <row r="4045" spans="1:6">
      <c r="A4045" s="311"/>
      <c r="B4045" s="311" t="s">
        <v>15456</v>
      </c>
      <c r="C4045" s="311"/>
      <c r="D4045" s="311"/>
      <c r="E4045" s="311" t="s">
        <v>15455</v>
      </c>
      <c r="F4045" s="311">
        <v>1010</v>
      </c>
    </row>
    <row r="4046" spans="1:6">
      <c r="A4046" s="311"/>
      <c r="B4046" s="311" t="s">
        <v>15457</v>
      </c>
      <c r="C4046" s="311"/>
      <c r="D4046" s="311"/>
      <c r="E4046" s="311" t="s">
        <v>15455</v>
      </c>
      <c r="F4046" s="311">
        <v>1010</v>
      </c>
    </row>
    <row r="4047" spans="1:6">
      <c r="A4047" s="311"/>
      <c r="B4047" s="311" t="s">
        <v>15458</v>
      </c>
      <c r="C4047" s="311"/>
      <c r="D4047" s="311"/>
      <c r="E4047" s="311" t="s">
        <v>15455</v>
      </c>
      <c r="F4047" s="311">
        <v>1010</v>
      </c>
    </row>
    <row r="4048" spans="1:6">
      <c r="A4048" s="311"/>
      <c r="B4048" s="311" t="s">
        <v>15459</v>
      </c>
      <c r="C4048" s="311"/>
      <c r="D4048" s="311"/>
      <c r="E4048" s="311" t="s">
        <v>15455</v>
      </c>
      <c r="F4048" s="311">
        <v>1010</v>
      </c>
    </row>
    <row r="4049" spans="1:6">
      <c r="A4049" s="311"/>
      <c r="B4049" s="311" t="s">
        <v>15460</v>
      </c>
      <c r="C4049" s="311"/>
      <c r="D4049" s="311"/>
      <c r="E4049" s="311" t="s">
        <v>15455</v>
      </c>
      <c r="F4049" s="311">
        <v>1119</v>
      </c>
    </row>
    <row r="4050" spans="1:6">
      <c r="A4050" s="311"/>
      <c r="B4050" s="311" t="s">
        <v>15461</v>
      </c>
      <c r="C4050" s="311"/>
      <c r="D4050" s="311"/>
      <c r="E4050" s="311" t="s">
        <v>15455</v>
      </c>
      <c r="F4050" s="311">
        <v>1119</v>
      </c>
    </row>
    <row r="4051" spans="1:6">
      <c r="A4051" s="311"/>
      <c r="B4051" s="311" t="s">
        <v>15462</v>
      </c>
      <c r="C4051" s="311"/>
      <c r="D4051" s="311"/>
      <c r="E4051" s="311" t="s">
        <v>15455</v>
      </c>
      <c r="F4051" s="311">
        <v>1119</v>
      </c>
    </row>
    <row r="4052" spans="1:6">
      <c r="A4052" s="311"/>
      <c r="B4052" s="311" t="s">
        <v>15463</v>
      </c>
      <c r="C4052" s="311"/>
      <c r="D4052" s="311"/>
      <c r="E4052" s="311" t="s">
        <v>15455</v>
      </c>
      <c r="F4052" s="311">
        <v>1119</v>
      </c>
    </row>
    <row r="4053" spans="1:6">
      <c r="A4053" s="311"/>
      <c r="B4053" s="311" t="s">
        <v>15464</v>
      </c>
      <c r="C4053" s="311"/>
      <c r="D4053" s="311"/>
      <c r="E4053" s="311" t="s">
        <v>15455</v>
      </c>
      <c r="F4053" s="311">
        <v>1119</v>
      </c>
    </row>
    <row r="4054" spans="1:6">
      <c r="A4054" s="311"/>
      <c r="B4054" s="311" t="s">
        <v>15465</v>
      </c>
      <c r="C4054" s="311"/>
      <c r="D4054" s="311"/>
      <c r="E4054" s="311" t="s">
        <v>15455</v>
      </c>
      <c r="F4054" s="311">
        <v>1129</v>
      </c>
    </row>
    <row r="4055" spans="1:6">
      <c r="A4055" s="311"/>
      <c r="B4055" s="311" t="s">
        <v>15466</v>
      </c>
      <c r="C4055" s="311"/>
      <c r="D4055" s="311"/>
      <c r="E4055" s="311" t="s">
        <v>15455</v>
      </c>
      <c r="F4055" s="311">
        <v>1129</v>
      </c>
    </row>
    <row r="4056" spans="1:6">
      <c r="A4056" s="311"/>
      <c r="B4056" s="311" t="s">
        <v>15467</v>
      </c>
      <c r="C4056" s="311"/>
      <c r="D4056" s="311"/>
      <c r="E4056" s="311" t="s">
        <v>15455</v>
      </c>
      <c r="F4056" s="311">
        <v>1129</v>
      </c>
    </row>
    <row r="4057" spans="1:6">
      <c r="A4057" s="311"/>
      <c r="B4057" s="311" t="s">
        <v>15468</v>
      </c>
      <c r="C4057" s="311"/>
      <c r="D4057" s="311"/>
      <c r="E4057" s="311" t="s">
        <v>15455</v>
      </c>
      <c r="F4057" s="311">
        <v>1129</v>
      </c>
    </row>
    <row r="4058" spans="1:6">
      <c r="A4058" s="311"/>
      <c r="B4058" s="311" t="s">
        <v>15469</v>
      </c>
      <c r="C4058" s="311"/>
      <c r="D4058" s="311"/>
      <c r="E4058" s="311" t="s">
        <v>15455</v>
      </c>
      <c r="F4058" s="311">
        <v>1129</v>
      </c>
    </row>
    <row r="4059" spans="1:6">
      <c r="A4059" s="311"/>
      <c r="B4059" s="311" t="s">
        <v>15470</v>
      </c>
      <c r="C4059" s="311"/>
      <c r="D4059" s="311"/>
      <c r="E4059" s="311" t="s">
        <v>15455</v>
      </c>
      <c r="F4059" s="311">
        <v>949</v>
      </c>
    </row>
    <row r="4060" spans="1:6">
      <c r="A4060" s="311"/>
      <c r="B4060" s="311" t="s">
        <v>15471</v>
      </c>
      <c r="C4060" s="311"/>
      <c r="D4060" s="311"/>
      <c r="E4060" s="311" t="s">
        <v>15455</v>
      </c>
      <c r="F4060" s="311">
        <v>949</v>
      </c>
    </row>
    <row r="4061" spans="1:6">
      <c r="A4061" s="311"/>
      <c r="B4061" s="311" t="s">
        <v>15472</v>
      </c>
      <c r="C4061" s="311"/>
      <c r="D4061" s="311"/>
      <c r="E4061" s="311" t="s">
        <v>15455</v>
      </c>
      <c r="F4061" s="311">
        <v>949</v>
      </c>
    </row>
    <row r="4062" spans="1:6">
      <c r="A4062" s="311"/>
      <c r="B4062" s="311" t="s">
        <v>15473</v>
      </c>
      <c r="C4062" s="311"/>
      <c r="D4062" s="311"/>
      <c r="E4062" s="311" t="s">
        <v>15455</v>
      </c>
      <c r="F4062" s="311">
        <v>949</v>
      </c>
    </row>
    <row r="4063" spans="1:6">
      <c r="A4063" s="311"/>
      <c r="B4063" s="311" t="s">
        <v>15474</v>
      </c>
      <c r="C4063" s="311"/>
      <c r="D4063" s="311"/>
      <c r="E4063" s="311" t="s">
        <v>15455</v>
      </c>
      <c r="F4063" s="311">
        <v>949</v>
      </c>
    </row>
    <row r="4064" spans="1:6">
      <c r="A4064" s="311"/>
      <c r="B4064" s="311" t="s">
        <v>15475</v>
      </c>
      <c r="C4064" s="311"/>
      <c r="D4064" s="311"/>
      <c r="E4064" s="311" t="s">
        <v>15455</v>
      </c>
      <c r="F4064" s="311">
        <v>206</v>
      </c>
    </row>
    <row r="4065" spans="1:6">
      <c r="A4065" s="311"/>
      <c r="B4065" s="311" t="s">
        <v>15476</v>
      </c>
      <c r="C4065" s="311"/>
      <c r="D4065" s="311"/>
      <c r="E4065" s="311" t="s">
        <v>15455</v>
      </c>
      <c r="F4065" s="311">
        <v>206</v>
      </c>
    </row>
    <row r="4066" spans="1:6">
      <c r="A4066" s="311"/>
      <c r="B4066" s="311" t="s">
        <v>15477</v>
      </c>
      <c r="C4066" s="311"/>
      <c r="D4066" s="311"/>
      <c r="E4066" s="311" t="s">
        <v>15455</v>
      </c>
      <c r="F4066" s="311">
        <v>206</v>
      </c>
    </row>
    <row r="4067" spans="1:6">
      <c r="A4067" s="311"/>
      <c r="B4067" s="311" t="s">
        <v>15478</v>
      </c>
      <c r="C4067" s="311"/>
      <c r="D4067" s="311"/>
      <c r="E4067" s="311" t="s">
        <v>15455</v>
      </c>
      <c r="F4067" s="311">
        <v>206</v>
      </c>
    </row>
    <row r="4068" spans="1:6">
      <c r="A4068" s="311"/>
      <c r="B4068" s="311" t="s">
        <v>15479</v>
      </c>
      <c r="C4068" s="311"/>
      <c r="D4068" s="311"/>
      <c r="E4068" s="311" t="s">
        <v>15455</v>
      </c>
      <c r="F4068" s="311">
        <v>206</v>
      </c>
    </row>
    <row r="4069" spans="1:6">
      <c r="A4069" s="311"/>
      <c r="B4069" s="311" t="s">
        <v>15480</v>
      </c>
      <c r="C4069" s="311"/>
      <c r="D4069" s="311"/>
      <c r="E4069" s="311" t="s">
        <v>15455</v>
      </c>
      <c r="F4069" s="311">
        <v>141</v>
      </c>
    </row>
    <row r="4070" spans="1:6">
      <c r="A4070" s="311"/>
      <c r="B4070" s="311" t="s">
        <v>15481</v>
      </c>
      <c r="C4070" s="311"/>
      <c r="D4070" s="311"/>
      <c r="E4070" s="311" t="s">
        <v>15455</v>
      </c>
      <c r="F4070" s="311">
        <v>141</v>
      </c>
    </row>
    <row r="4071" spans="1:6">
      <c r="A4071" s="311"/>
      <c r="B4071" s="311" t="s">
        <v>15482</v>
      </c>
      <c r="C4071" s="311"/>
      <c r="D4071" s="311"/>
      <c r="E4071" s="311" t="s">
        <v>15455</v>
      </c>
      <c r="F4071" s="311">
        <v>141</v>
      </c>
    </row>
    <row r="4072" spans="1:6">
      <c r="A4072" s="311"/>
      <c r="B4072" s="311" t="s">
        <v>15483</v>
      </c>
      <c r="C4072" s="311"/>
      <c r="D4072" s="311"/>
      <c r="E4072" s="311" t="s">
        <v>15455</v>
      </c>
      <c r="F4072" s="311">
        <v>329</v>
      </c>
    </row>
    <row r="4073" spans="1:6">
      <c r="A4073" s="311"/>
      <c r="B4073" s="311" t="s">
        <v>15484</v>
      </c>
      <c r="C4073" s="311"/>
      <c r="D4073" s="311"/>
      <c r="E4073" s="311" t="s">
        <v>15455</v>
      </c>
      <c r="F4073" s="311">
        <v>329</v>
      </c>
    </row>
    <row r="4074" spans="1:6">
      <c r="A4074" s="311"/>
      <c r="B4074" s="311" t="s">
        <v>15485</v>
      </c>
      <c r="C4074" s="311"/>
      <c r="D4074" s="311"/>
      <c r="E4074" s="311" t="s">
        <v>15455</v>
      </c>
      <c r="F4074" s="311">
        <v>329</v>
      </c>
    </row>
    <row r="4075" spans="1:6">
      <c r="A4075" s="311"/>
      <c r="B4075" s="311" t="s">
        <v>15486</v>
      </c>
      <c r="C4075" s="311"/>
      <c r="D4075" s="311"/>
      <c r="E4075" s="311" t="s">
        <v>15455</v>
      </c>
      <c r="F4075" s="311">
        <v>329</v>
      </c>
    </row>
    <row r="4076" spans="1:6">
      <c r="A4076" s="311"/>
      <c r="B4076" s="311" t="s">
        <v>15487</v>
      </c>
      <c r="C4076" s="311"/>
      <c r="D4076" s="311"/>
      <c r="E4076" s="311" t="s">
        <v>15455</v>
      </c>
      <c r="F4076" s="311">
        <v>329</v>
      </c>
    </row>
    <row r="4077" spans="1:6">
      <c r="A4077" s="311"/>
      <c r="B4077" s="311" t="s">
        <v>15488</v>
      </c>
      <c r="C4077" s="311"/>
      <c r="D4077" s="311"/>
      <c r="E4077" s="311" t="s">
        <v>15455</v>
      </c>
      <c r="F4077" s="311">
        <v>597</v>
      </c>
    </row>
    <row r="4078" spans="1:6">
      <c r="A4078" s="311"/>
      <c r="B4078" s="311" t="s">
        <v>15489</v>
      </c>
      <c r="C4078" s="311"/>
      <c r="D4078" s="311"/>
      <c r="E4078" s="311" t="s">
        <v>15455</v>
      </c>
      <c r="F4078" s="311">
        <v>597</v>
      </c>
    </row>
    <row r="4079" spans="1:6">
      <c r="A4079" s="311"/>
      <c r="B4079" s="311" t="s">
        <v>15490</v>
      </c>
      <c r="C4079" s="311"/>
      <c r="D4079" s="311"/>
      <c r="E4079" s="311" t="s">
        <v>15455</v>
      </c>
      <c r="F4079" s="311">
        <v>597</v>
      </c>
    </row>
    <row r="4080" spans="1:6">
      <c r="A4080" s="311"/>
      <c r="B4080" s="311" t="s">
        <v>15491</v>
      </c>
      <c r="C4080" s="311"/>
      <c r="D4080" s="311"/>
      <c r="E4080" s="311" t="s">
        <v>15455</v>
      </c>
      <c r="F4080" s="311">
        <v>597</v>
      </c>
    </row>
    <row r="4081" spans="1:6">
      <c r="A4081" s="311"/>
      <c r="B4081" s="311" t="s">
        <v>15492</v>
      </c>
      <c r="C4081" s="311"/>
      <c r="D4081" s="311"/>
      <c r="E4081" s="311" t="s">
        <v>15455</v>
      </c>
      <c r="F4081" s="311">
        <v>597</v>
      </c>
    </row>
    <row r="4082" spans="1:6">
      <c r="A4082" s="311"/>
      <c r="B4082" s="311" t="s">
        <v>15493</v>
      </c>
      <c r="C4082" s="311"/>
      <c r="D4082" s="311"/>
      <c r="E4082" s="311" t="s">
        <v>15455</v>
      </c>
      <c r="F4082" s="311">
        <v>644</v>
      </c>
    </row>
    <row r="4083" spans="1:6">
      <c r="A4083" s="311"/>
      <c r="B4083" s="311" t="s">
        <v>15494</v>
      </c>
      <c r="C4083" s="311"/>
      <c r="D4083" s="311"/>
      <c r="E4083" s="311" t="s">
        <v>15455</v>
      </c>
      <c r="F4083" s="311">
        <v>644</v>
      </c>
    </row>
    <row r="4084" spans="1:6">
      <c r="A4084" s="311"/>
      <c r="B4084" s="311" t="s">
        <v>15495</v>
      </c>
      <c r="C4084" s="311"/>
      <c r="D4084" s="311"/>
      <c r="E4084" s="311" t="s">
        <v>15455</v>
      </c>
      <c r="F4084" s="311">
        <v>644</v>
      </c>
    </row>
    <row r="4085" spans="1:6">
      <c r="A4085" s="311"/>
      <c r="B4085" s="311" t="s">
        <v>15496</v>
      </c>
      <c r="C4085" s="311"/>
      <c r="D4085" s="311"/>
      <c r="E4085" s="311" t="s">
        <v>15455</v>
      </c>
      <c r="F4085" s="311">
        <v>644</v>
      </c>
    </row>
    <row r="4086" spans="1:6">
      <c r="A4086" s="311"/>
      <c r="B4086" s="311" t="s">
        <v>15497</v>
      </c>
      <c r="C4086" s="311"/>
      <c r="D4086" s="311"/>
      <c r="E4086" s="311" t="s">
        <v>15455</v>
      </c>
      <c r="F4086" s="311">
        <v>644</v>
      </c>
    </row>
    <row r="4087" spans="1:6">
      <c r="A4087" s="311"/>
      <c r="B4087" s="311" t="s">
        <v>15498</v>
      </c>
      <c r="C4087" s="311"/>
      <c r="D4087" s="311"/>
      <c r="E4087" s="311" t="s">
        <v>15455</v>
      </c>
      <c r="F4087" s="311">
        <v>92</v>
      </c>
    </row>
    <row r="4088" spans="1:6">
      <c r="A4088" s="311"/>
      <c r="B4088" s="311" t="s">
        <v>15499</v>
      </c>
      <c r="C4088" s="311"/>
      <c r="D4088" s="311"/>
      <c r="E4088" s="311" t="s">
        <v>15455</v>
      </c>
      <c r="F4088" s="311">
        <v>92</v>
      </c>
    </row>
    <row r="4089" spans="1:6">
      <c r="A4089" s="311"/>
      <c r="B4089" s="311" t="s">
        <v>15500</v>
      </c>
      <c r="C4089" s="311"/>
      <c r="D4089" s="311"/>
      <c r="E4089" s="311" t="s">
        <v>15455</v>
      </c>
      <c r="F4089" s="311">
        <v>92</v>
      </c>
    </row>
    <row r="4090" spans="1:6">
      <c r="A4090" s="311"/>
      <c r="B4090" s="311" t="s">
        <v>15501</v>
      </c>
      <c r="C4090" s="311"/>
      <c r="D4090" s="311"/>
      <c r="E4090" s="311" t="s">
        <v>15455</v>
      </c>
      <c r="F4090" s="311">
        <v>92</v>
      </c>
    </row>
    <row r="4091" spans="1:6">
      <c r="A4091" s="311"/>
      <c r="B4091" s="311" t="s">
        <v>15502</v>
      </c>
      <c r="C4091" s="311"/>
      <c r="D4091" s="311"/>
      <c r="E4091" s="311" t="s">
        <v>15455</v>
      </c>
      <c r="F4091" s="311">
        <v>92</v>
      </c>
    </row>
    <row r="4092" spans="1:6">
      <c r="A4092" s="311"/>
      <c r="B4092" s="311" t="s">
        <v>15503</v>
      </c>
      <c r="C4092" s="311"/>
      <c r="D4092" s="311"/>
      <c r="E4092" s="311" t="s">
        <v>15455</v>
      </c>
      <c r="F4092" s="311">
        <v>92</v>
      </c>
    </row>
    <row r="4093" spans="1:6">
      <c r="A4093" s="311"/>
      <c r="B4093" s="311" t="s">
        <v>15504</v>
      </c>
      <c r="C4093" s="311"/>
      <c r="D4093" s="311"/>
      <c r="E4093" s="311" t="s">
        <v>15455</v>
      </c>
      <c r="F4093" s="311">
        <v>92</v>
      </c>
    </row>
    <row r="4094" spans="1:6">
      <c r="A4094" s="311"/>
      <c r="B4094" s="311" t="s">
        <v>15505</v>
      </c>
      <c r="C4094" s="311"/>
      <c r="D4094" s="311"/>
      <c r="E4094" s="311" t="s">
        <v>15455</v>
      </c>
      <c r="F4094" s="311">
        <v>92</v>
      </c>
    </row>
    <row r="4095" spans="1:6">
      <c r="A4095" s="311"/>
      <c r="B4095" s="311" t="s">
        <v>15506</v>
      </c>
      <c r="C4095" s="311"/>
      <c r="D4095" s="311"/>
      <c r="E4095" s="311" t="s">
        <v>15455</v>
      </c>
      <c r="F4095" s="311">
        <v>92</v>
      </c>
    </row>
    <row r="4096" spans="1:6">
      <c r="A4096" s="311"/>
      <c r="B4096" s="311" t="s">
        <v>15507</v>
      </c>
      <c r="C4096" s="311"/>
      <c r="D4096" s="311"/>
      <c r="E4096" s="311" t="s">
        <v>15455</v>
      </c>
      <c r="F4096" s="311">
        <v>92</v>
      </c>
    </row>
    <row r="4097" spans="1:6">
      <c r="A4097" s="311"/>
      <c r="B4097" s="311" t="s">
        <v>15508</v>
      </c>
      <c r="C4097" s="311"/>
      <c r="D4097" s="311"/>
      <c r="E4097" s="311" t="s">
        <v>15455</v>
      </c>
      <c r="F4097" s="311">
        <v>106</v>
      </c>
    </row>
    <row r="4098" spans="1:6">
      <c r="A4098" s="311"/>
      <c r="B4098" s="311" t="s">
        <v>15509</v>
      </c>
      <c r="C4098" s="311"/>
      <c r="D4098" s="311"/>
      <c r="E4098" s="311" t="s">
        <v>15455</v>
      </c>
      <c r="F4098" s="311">
        <v>106</v>
      </c>
    </row>
    <row r="4099" spans="1:6">
      <c r="A4099" s="311"/>
      <c r="B4099" s="311" t="s">
        <v>15510</v>
      </c>
      <c r="C4099" s="311"/>
      <c r="D4099" s="311"/>
      <c r="E4099" s="311" t="s">
        <v>15455</v>
      </c>
      <c r="F4099" s="311">
        <v>106</v>
      </c>
    </row>
    <row r="4100" spans="1:6">
      <c r="A4100" s="311"/>
      <c r="B4100" s="311" t="s">
        <v>15511</v>
      </c>
      <c r="C4100" s="311"/>
      <c r="D4100" s="311"/>
      <c r="E4100" s="311" t="s">
        <v>15455</v>
      </c>
      <c r="F4100" s="311">
        <v>106</v>
      </c>
    </row>
    <row r="4101" spans="1:6">
      <c r="A4101" s="311"/>
      <c r="B4101" s="311" t="s">
        <v>15512</v>
      </c>
      <c r="C4101" s="311"/>
      <c r="D4101" s="311"/>
      <c r="E4101" s="311" t="s">
        <v>15455</v>
      </c>
      <c r="F4101" s="311">
        <v>106</v>
      </c>
    </row>
    <row r="4102" spans="1:6">
      <c r="A4102" s="311"/>
      <c r="B4102" s="311" t="s">
        <v>15513</v>
      </c>
      <c r="C4102" s="311"/>
      <c r="D4102" s="311"/>
      <c r="E4102" s="311" t="s">
        <v>173</v>
      </c>
      <c r="F4102" s="311">
        <v>421</v>
      </c>
    </row>
    <row r="4103" spans="1:6">
      <c r="A4103" s="311"/>
      <c r="B4103" s="311" t="s">
        <v>15514</v>
      </c>
      <c r="C4103" s="311"/>
      <c r="D4103" s="311"/>
      <c r="E4103" s="311" t="s">
        <v>173</v>
      </c>
      <c r="F4103" s="311">
        <v>421</v>
      </c>
    </row>
    <row r="4104" spans="1:6">
      <c r="A4104" s="311"/>
      <c r="B4104" s="311" t="s">
        <v>15515</v>
      </c>
      <c r="C4104" s="311"/>
      <c r="D4104" s="311"/>
      <c r="E4104" s="311" t="s">
        <v>173</v>
      </c>
      <c r="F4104" s="311">
        <v>421</v>
      </c>
    </row>
    <row r="4105" spans="1:6">
      <c r="A4105" s="311"/>
      <c r="B4105" s="311" t="s">
        <v>15516</v>
      </c>
      <c r="C4105" s="311"/>
      <c r="D4105" s="311"/>
      <c r="E4105" s="311" t="s">
        <v>173</v>
      </c>
      <c r="F4105" s="311">
        <v>519</v>
      </c>
    </row>
    <row r="4106" spans="1:6">
      <c r="A4106" s="311"/>
      <c r="B4106" s="311" t="s">
        <v>15517</v>
      </c>
      <c r="C4106" s="311"/>
      <c r="D4106" s="311"/>
      <c r="E4106" s="311" t="s">
        <v>173</v>
      </c>
      <c r="F4106" s="311">
        <v>519</v>
      </c>
    </row>
    <row r="4107" spans="1:6">
      <c r="A4107" s="311"/>
      <c r="B4107" s="311" t="s">
        <v>15518</v>
      </c>
      <c r="C4107" s="311"/>
      <c r="D4107" s="311"/>
      <c r="E4107" s="311" t="s">
        <v>173</v>
      </c>
      <c r="F4107" s="311">
        <v>519</v>
      </c>
    </row>
    <row r="4108" spans="1:6">
      <c r="A4108" s="311"/>
      <c r="B4108" s="311" t="s">
        <v>15519</v>
      </c>
      <c r="C4108" s="311"/>
      <c r="D4108" s="311"/>
      <c r="E4108" s="311" t="s">
        <v>173</v>
      </c>
      <c r="F4108" s="311">
        <v>298</v>
      </c>
    </row>
    <row r="4109" spans="1:6">
      <c r="A4109" s="311"/>
      <c r="B4109" s="311" t="s">
        <v>15520</v>
      </c>
      <c r="C4109" s="311"/>
      <c r="D4109" s="311"/>
      <c r="E4109" s="311" t="s">
        <v>173</v>
      </c>
      <c r="F4109" s="311">
        <v>298</v>
      </c>
    </row>
    <row r="4110" spans="1:6">
      <c r="A4110" s="311"/>
      <c r="B4110" s="311" t="s">
        <v>15521</v>
      </c>
      <c r="C4110" s="311"/>
      <c r="D4110" s="311"/>
      <c r="E4110" s="311" t="s">
        <v>173</v>
      </c>
      <c r="F4110" s="311">
        <v>298</v>
      </c>
    </row>
    <row r="4111" spans="1:6">
      <c r="A4111" s="311"/>
      <c r="B4111" s="311" t="s">
        <v>15522</v>
      </c>
      <c r="C4111" s="311"/>
      <c r="D4111" s="311"/>
      <c r="E4111" s="311" t="s">
        <v>173</v>
      </c>
      <c r="F4111" s="311">
        <v>298</v>
      </c>
    </row>
    <row r="4112" spans="1:6">
      <c r="A4112" s="311"/>
      <c r="B4112" s="311" t="s">
        <v>15523</v>
      </c>
      <c r="C4112" s="311"/>
      <c r="D4112" s="311"/>
      <c r="E4112" s="311" t="s">
        <v>173</v>
      </c>
      <c r="F4112" s="311">
        <v>298</v>
      </c>
    </row>
    <row r="4113" spans="1:6">
      <c r="A4113" s="311"/>
      <c r="B4113" s="311" t="s">
        <v>15524</v>
      </c>
      <c r="C4113" s="311"/>
      <c r="D4113" s="311"/>
      <c r="E4113" s="311" t="s">
        <v>173</v>
      </c>
      <c r="F4113" s="311">
        <v>298</v>
      </c>
    </row>
    <row r="4114" spans="1:6">
      <c r="A4114" s="311"/>
      <c r="B4114" s="311" t="s">
        <v>15525</v>
      </c>
      <c r="C4114" s="311"/>
      <c r="D4114" s="311"/>
      <c r="E4114" s="311" t="s">
        <v>173</v>
      </c>
      <c r="F4114" s="311">
        <v>709</v>
      </c>
    </row>
    <row r="4115" spans="1:6">
      <c r="A4115" s="311"/>
      <c r="B4115" s="311" t="s">
        <v>15526</v>
      </c>
      <c r="C4115" s="311"/>
      <c r="D4115" s="311"/>
      <c r="E4115" s="311" t="s">
        <v>173</v>
      </c>
      <c r="F4115" s="311">
        <v>2510</v>
      </c>
    </row>
    <row r="4116" spans="1:6">
      <c r="A4116" s="311"/>
      <c r="B4116" s="311" t="s">
        <v>15527</v>
      </c>
      <c r="C4116" s="311"/>
      <c r="D4116" s="311"/>
      <c r="E4116" s="311" t="s">
        <v>173</v>
      </c>
      <c r="F4116" s="311">
        <v>2510</v>
      </c>
    </row>
    <row r="4117" spans="1:6">
      <c r="A4117" s="311"/>
      <c r="B4117" s="311" t="s">
        <v>15528</v>
      </c>
      <c r="C4117" s="311"/>
      <c r="D4117" s="311"/>
      <c r="E4117" s="311" t="s">
        <v>173</v>
      </c>
      <c r="F4117" s="311">
        <v>2510</v>
      </c>
    </row>
    <row r="4118" spans="1:6">
      <c r="A4118" s="311"/>
      <c r="B4118" s="311" t="s">
        <v>15529</v>
      </c>
      <c r="C4118" s="311"/>
      <c r="D4118" s="311"/>
      <c r="E4118" s="311" t="s">
        <v>173</v>
      </c>
      <c r="F4118" s="311">
        <v>678</v>
      </c>
    </row>
    <row r="4119" spans="1:6">
      <c r="A4119" s="311"/>
      <c r="B4119" s="311" t="s">
        <v>15530</v>
      </c>
      <c r="C4119" s="311"/>
      <c r="D4119" s="311"/>
      <c r="E4119" s="311" t="s">
        <v>173</v>
      </c>
      <c r="F4119" s="311">
        <v>678</v>
      </c>
    </row>
    <row r="4120" spans="1:6">
      <c r="A4120" s="311"/>
      <c r="B4120" s="311" t="s">
        <v>15531</v>
      </c>
      <c r="C4120" s="311"/>
      <c r="D4120" s="311"/>
      <c r="E4120" s="311" t="s">
        <v>173</v>
      </c>
      <c r="F4120" s="311">
        <v>678</v>
      </c>
    </row>
    <row r="4121" spans="1:6">
      <c r="A4121" s="311"/>
      <c r="B4121" s="311" t="s">
        <v>15532</v>
      </c>
      <c r="C4121" s="311"/>
      <c r="D4121" s="311"/>
      <c r="E4121" s="311" t="s">
        <v>173</v>
      </c>
      <c r="F4121" s="311">
        <v>1091</v>
      </c>
    </row>
    <row r="4122" spans="1:6">
      <c r="A4122" s="311"/>
      <c r="B4122" s="311" t="s">
        <v>15533</v>
      </c>
      <c r="C4122" s="311"/>
      <c r="D4122" s="311"/>
      <c r="E4122" s="311" t="s">
        <v>173</v>
      </c>
      <c r="F4122" s="311">
        <v>1091</v>
      </c>
    </row>
    <row r="4123" spans="1:6">
      <c r="A4123" s="311"/>
      <c r="B4123" s="311" t="s">
        <v>15534</v>
      </c>
      <c r="C4123" s="311"/>
      <c r="D4123" s="311"/>
      <c r="E4123" s="311" t="s">
        <v>173</v>
      </c>
      <c r="F4123" s="311">
        <v>1091</v>
      </c>
    </row>
    <row r="4124" spans="1:6">
      <c r="A4124" s="311"/>
      <c r="B4124" s="311" t="s">
        <v>15535</v>
      </c>
      <c r="C4124" s="311"/>
      <c r="D4124" s="311"/>
      <c r="E4124" s="311" t="s">
        <v>173</v>
      </c>
      <c r="F4124" s="311">
        <v>455</v>
      </c>
    </row>
    <row r="4125" spans="1:6">
      <c r="A4125" s="311"/>
      <c r="B4125" s="311" t="s">
        <v>15536</v>
      </c>
      <c r="C4125" s="311"/>
      <c r="D4125" s="311"/>
      <c r="E4125" s="311" t="s">
        <v>173</v>
      </c>
      <c r="F4125" s="311">
        <v>455</v>
      </c>
    </row>
    <row r="4126" spans="1:6">
      <c r="A4126" s="311"/>
      <c r="B4126" s="311" t="s">
        <v>15537</v>
      </c>
      <c r="C4126" s="311"/>
      <c r="D4126" s="311"/>
      <c r="E4126" s="311" t="s">
        <v>173</v>
      </c>
      <c r="F4126" s="311">
        <v>455</v>
      </c>
    </row>
    <row r="4127" spans="1:6">
      <c r="A4127" s="311"/>
      <c r="B4127" s="311" t="s">
        <v>15538</v>
      </c>
      <c r="C4127" s="311"/>
      <c r="D4127" s="311"/>
      <c r="E4127" s="311" t="s">
        <v>173</v>
      </c>
      <c r="F4127" s="311">
        <v>455</v>
      </c>
    </row>
    <row r="4128" spans="1:6">
      <c r="A4128" s="311"/>
      <c r="B4128" s="311" t="s">
        <v>15539</v>
      </c>
      <c r="C4128" s="311"/>
      <c r="D4128" s="311"/>
      <c r="E4128" s="311" t="s">
        <v>173</v>
      </c>
      <c r="F4128" s="311">
        <v>455</v>
      </c>
    </row>
    <row r="4129" spans="1:6">
      <c r="A4129" s="311"/>
      <c r="B4129" s="311" t="s">
        <v>15540</v>
      </c>
      <c r="C4129" s="311"/>
      <c r="D4129" s="311"/>
      <c r="E4129" s="311" t="s">
        <v>173</v>
      </c>
      <c r="F4129" s="311">
        <v>455</v>
      </c>
    </row>
    <row r="4130" spans="1:6">
      <c r="A4130" s="311"/>
      <c r="B4130" s="311" t="s">
        <v>15541</v>
      </c>
      <c r="C4130" s="311"/>
      <c r="D4130" s="311"/>
      <c r="E4130" s="311" t="s">
        <v>173</v>
      </c>
      <c r="F4130" s="311">
        <v>378</v>
      </c>
    </row>
    <row r="4131" spans="1:6">
      <c r="A4131" s="311"/>
      <c r="B4131" s="311" t="s">
        <v>15542</v>
      </c>
      <c r="C4131" s="311"/>
      <c r="D4131" s="311"/>
      <c r="E4131" s="311" t="s">
        <v>173</v>
      </c>
      <c r="F4131" s="311">
        <v>702</v>
      </c>
    </row>
    <row r="4132" spans="1:6">
      <c r="A4132" s="311"/>
      <c r="B4132" s="311" t="s">
        <v>15543</v>
      </c>
      <c r="C4132" s="311"/>
      <c r="D4132" s="311"/>
      <c r="E4132" s="311" t="s">
        <v>173</v>
      </c>
      <c r="F4132" s="311">
        <v>453</v>
      </c>
    </row>
    <row r="4133" spans="1:6">
      <c r="A4133" s="311"/>
      <c r="B4133" s="311" t="s">
        <v>15544</v>
      </c>
      <c r="C4133" s="311"/>
      <c r="D4133" s="311"/>
      <c r="E4133" s="311" t="s">
        <v>173</v>
      </c>
      <c r="F4133" s="311">
        <v>559</v>
      </c>
    </row>
    <row r="4134" spans="1:6">
      <c r="A4134" s="311"/>
      <c r="B4134" s="311" t="s">
        <v>15545</v>
      </c>
      <c r="C4134" s="311"/>
      <c r="D4134" s="311"/>
      <c r="E4134" s="311" t="s">
        <v>173</v>
      </c>
      <c r="F4134" s="311">
        <v>559</v>
      </c>
    </row>
    <row r="4135" spans="1:6">
      <c r="A4135" s="311"/>
      <c r="B4135" s="311" t="s">
        <v>15546</v>
      </c>
      <c r="C4135" s="311"/>
      <c r="D4135" s="311"/>
      <c r="E4135" s="311" t="s">
        <v>173</v>
      </c>
      <c r="F4135" s="311">
        <v>559</v>
      </c>
    </row>
    <row r="4136" spans="1:6">
      <c r="A4136" s="311"/>
      <c r="B4136" s="311" t="s">
        <v>15547</v>
      </c>
      <c r="C4136" s="311"/>
      <c r="D4136" s="311"/>
      <c r="E4136" s="311" t="s">
        <v>173</v>
      </c>
      <c r="F4136" s="311">
        <v>697</v>
      </c>
    </row>
    <row r="4137" spans="1:6">
      <c r="A4137" s="311"/>
      <c r="B4137" s="311" t="s">
        <v>15548</v>
      </c>
      <c r="C4137" s="311"/>
      <c r="D4137" s="311"/>
      <c r="E4137" s="311" t="s">
        <v>173</v>
      </c>
      <c r="F4137" s="311">
        <v>697</v>
      </c>
    </row>
    <row r="4138" spans="1:6">
      <c r="A4138" s="311"/>
      <c r="B4138" s="311" t="s">
        <v>15549</v>
      </c>
      <c r="C4138" s="311"/>
      <c r="D4138" s="311"/>
      <c r="E4138" s="311" t="s">
        <v>173</v>
      </c>
      <c r="F4138" s="311">
        <v>697</v>
      </c>
    </row>
    <row r="4139" spans="1:6">
      <c r="A4139" s="311"/>
      <c r="B4139" s="311" t="s">
        <v>15550</v>
      </c>
      <c r="C4139" s="311"/>
      <c r="D4139" s="311"/>
      <c r="E4139" s="311" t="s">
        <v>173</v>
      </c>
      <c r="F4139" s="311">
        <v>445</v>
      </c>
    </row>
    <row r="4140" spans="1:6">
      <c r="A4140" s="311"/>
      <c r="B4140" s="311" t="s">
        <v>15551</v>
      </c>
      <c r="C4140" s="311"/>
      <c r="D4140" s="311"/>
      <c r="E4140" s="311" t="s">
        <v>173</v>
      </c>
      <c r="F4140" s="311">
        <v>445</v>
      </c>
    </row>
    <row r="4141" spans="1:6">
      <c r="A4141" s="311"/>
      <c r="B4141" s="311" t="s">
        <v>15552</v>
      </c>
      <c r="C4141" s="311"/>
      <c r="D4141" s="311"/>
      <c r="E4141" s="311" t="s">
        <v>173</v>
      </c>
      <c r="F4141" s="311">
        <v>445</v>
      </c>
    </row>
    <row r="4142" spans="1:6">
      <c r="A4142" s="311"/>
      <c r="B4142" s="311" t="s">
        <v>15553</v>
      </c>
      <c r="C4142" s="311"/>
      <c r="D4142" s="311"/>
      <c r="E4142" s="311" t="s">
        <v>173</v>
      </c>
      <c r="F4142" s="311">
        <v>445</v>
      </c>
    </row>
    <row r="4143" spans="1:6">
      <c r="A4143" s="311"/>
      <c r="B4143" s="311" t="s">
        <v>15554</v>
      </c>
      <c r="C4143" s="311"/>
      <c r="D4143" s="311"/>
      <c r="E4143" s="311" t="s">
        <v>173</v>
      </c>
      <c r="F4143" s="311">
        <v>445</v>
      </c>
    </row>
    <row r="4144" spans="1:6">
      <c r="A4144" s="311"/>
      <c r="B4144" s="311" t="s">
        <v>15555</v>
      </c>
      <c r="C4144" s="311"/>
      <c r="D4144" s="311"/>
      <c r="E4144" s="311" t="s">
        <v>173</v>
      </c>
      <c r="F4144" s="311">
        <v>445</v>
      </c>
    </row>
    <row r="4145" spans="1:6">
      <c r="A4145" s="311"/>
      <c r="B4145" s="311" t="s">
        <v>15556</v>
      </c>
      <c r="C4145" s="311"/>
      <c r="D4145" s="311"/>
      <c r="E4145" s="311" t="s">
        <v>173</v>
      </c>
      <c r="F4145" s="311">
        <v>236</v>
      </c>
    </row>
    <row r="4146" spans="1:6">
      <c r="A4146" s="311"/>
      <c r="B4146" s="311" t="s">
        <v>15557</v>
      </c>
      <c r="C4146" s="311"/>
      <c r="D4146" s="311"/>
      <c r="E4146" s="311" t="s">
        <v>173</v>
      </c>
      <c r="F4146" s="311">
        <v>236</v>
      </c>
    </row>
    <row r="4147" spans="1:6">
      <c r="A4147" s="311"/>
      <c r="B4147" s="311" t="s">
        <v>15558</v>
      </c>
      <c r="C4147" s="311"/>
      <c r="D4147" s="311"/>
      <c r="E4147" s="311" t="s">
        <v>173</v>
      </c>
      <c r="F4147" s="311">
        <v>236</v>
      </c>
    </row>
    <row r="4148" spans="1:6">
      <c r="A4148" s="311"/>
      <c r="B4148" s="311" t="s">
        <v>15559</v>
      </c>
      <c r="C4148" s="311"/>
      <c r="D4148" s="311"/>
      <c r="E4148" s="311" t="s">
        <v>173</v>
      </c>
      <c r="F4148" s="311">
        <v>236</v>
      </c>
    </row>
    <row r="4149" spans="1:6">
      <c r="A4149" s="311"/>
      <c r="B4149" s="311" t="s">
        <v>15560</v>
      </c>
      <c r="C4149" s="311"/>
      <c r="D4149" s="311"/>
      <c r="E4149" s="311" t="s">
        <v>173</v>
      </c>
      <c r="F4149" s="311">
        <v>236</v>
      </c>
    </row>
    <row r="4150" spans="1:6">
      <c r="A4150" s="311"/>
      <c r="B4150" s="311" t="s">
        <v>15561</v>
      </c>
      <c r="C4150" s="311"/>
      <c r="D4150" s="311"/>
      <c r="E4150" s="311" t="s">
        <v>173</v>
      </c>
      <c r="F4150" s="311">
        <v>236</v>
      </c>
    </row>
    <row r="4151" spans="1:6">
      <c r="A4151" s="311"/>
      <c r="B4151" s="311" t="s">
        <v>15562</v>
      </c>
      <c r="C4151" s="311"/>
      <c r="D4151" s="311"/>
      <c r="E4151" s="311" t="s">
        <v>173</v>
      </c>
      <c r="F4151" s="311">
        <v>236</v>
      </c>
    </row>
    <row r="4152" spans="1:6">
      <c r="A4152" s="311"/>
      <c r="B4152" s="311" t="s">
        <v>15563</v>
      </c>
      <c r="C4152" s="311"/>
      <c r="D4152" s="311"/>
      <c r="E4152" s="311" t="s">
        <v>173</v>
      </c>
      <c r="F4152" s="311">
        <v>236</v>
      </c>
    </row>
    <row r="4153" spans="1:6">
      <c r="A4153" s="311"/>
      <c r="B4153" s="311" t="s">
        <v>15564</v>
      </c>
      <c r="C4153" s="311"/>
      <c r="D4153" s="311"/>
      <c r="E4153" s="311" t="s">
        <v>173</v>
      </c>
      <c r="F4153" s="311">
        <v>499</v>
      </c>
    </row>
    <row r="4154" spans="1:6">
      <c r="A4154" s="311"/>
      <c r="B4154" s="311" t="s">
        <v>15565</v>
      </c>
      <c r="C4154" s="311"/>
      <c r="D4154" s="311"/>
      <c r="E4154" s="311" t="s">
        <v>173</v>
      </c>
      <c r="F4154" s="311">
        <v>499</v>
      </c>
    </row>
    <row r="4155" spans="1:6">
      <c r="A4155" s="311"/>
      <c r="B4155" s="311" t="s">
        <v>15566</v>
      </c>
      <c r="C4155" s="311"/>
      <c r="D4155" s="311"/>
      <c r="E4155" s="311" t="s">
        <v>173</v>
      </c>
      <c r="F4155" s="311">
        <v>499</v>
      </c>
    </row>
    <row r="4156" spans="1:6">
      <c r="A4156" s="311"/>
      <c r="B4156" s="311" t="s">
        <v>15567</v>
      </c>
      <c r="C4156" s="311"/>
      <c r="D4156" s="311"/>
      <c r="E4156" s="311" t="s">
        <v>173</v>
      </c>
      <c r="F4156" s="311">
        <v>499</v>
      </c>
    </row>
    <row r="4157" spans="1:6">
      <c r="A4157" s="311"/>
      <c r="B4157" s="311" t="s">
        <v>15568</v>
      </c>
      <c r="C4157" s="311"/>
      <c r="D4157" s="311"/>
      <c r="E4157" s="311" t="s">
        <v>173</v>
      </c>
      <c r="F4157" s="311">
        <v>805</v>
      </c>
    </row>
    <row r="4158" spans="1:6">
      <c r="A4158" s="311"/>
      <c r="B4158" s="311" t="s">
        <v>15569</v>
      </c>
      <c r="C4158" s="311"/>
      <c r="D4158" s="311"/>
      <c r="E4158" s="311" t="s">
        <v>173</v>
      </c>
      <c r="F4158" s="311">
        <v>805</v>
      </c>
    </row>
    <row r="4159" spans="1:6">
      <c r="A4159" s="311"/>
      <c r="B4159" s="311" t="s">
        <v>15570</v>
      </c>
      <c r="C4159" s="311"/>
      <c r="D4159" s="311"/>
      <c r="E4159" s="311" t="s">
        <v>173</v>
      </c>
      <c r="F4159" s="311">
        <v>805</v>
      </c>
    </row>
    <row r="4160" spans="1:6">
      <c r="A4160" s="311"/>
      <c r="B4160" s="311" t="s">
        <v>15571</v>
      </c>
      <c r="C4160" s="311"/>
      <c r="D4160" s="311"/>
      <c r="E4160" s="311" t="s">
        <v>173</v>
      </c>
      <c r="F4160" s="311">
        <v>891</v>
      </c>
    </row>
    <row r="4161" spans="1:6">
      <c r="A4161" s="311"/>
      <c r="B4161" s="311" t="s">
        <v>15572</v>
      </c>
      <c r="C4161" s="311"/>
      <c r="D4161" s="311"/>
      <c r="E4161" s="311" t="s">
        <v>173</v>
      </c>
      <c r="F4161" s="311">
        <v>891</v>
      </c>
    </row>
    <row r="4162" spans="1:6">
      <c r="A4162" s="311"/>
      <c r="B4162" s="311" t="s">
        <v>15573</v>
      </c>
      <c r="C4162" s="311"/>
      <c r="D4162" s="311"/>
      <c r="E4162" s="311" t="s">
        <v>173</v>
      </c>
      <c r="F4162" s="311">
        <v>891</v>
      </c>
    </row>
    <row r="4163" spans="1:6">
      <c r="A4163" s="311"/>
      <c r="B4163" s="311" t="s">
        <v>15574</v>
      </c>
      <c r="C4163" s="311"/>
      <c r="D4163" s="311"/>
      <c r="E4163" s="311" t="s">
        <v>173</v>
      </c>
      <c r="F4163" s="311">
        <v>1849</v>
      </c>
    </row>
    <row r="4164" spans="1:6">
      <c r="A4164" s="311"/>
      <c r="B4164" s="311" t="s">
        <v>15575</v>
      </c>
      <c r="C4164" s="311"/>
      <c r="D4164" s="311"/>
      <c r="E4164" s="311" t="s">
        <v>173</v>
      </c>
      <c r="F4164" s="311">
        <v>1849</v>
      </c>
    </row>
    <row r="4165" spans="1:6">
      <c r="A4165" s="311"/>
      <c r="B4165" s="311" t="s">
        <v>15576</v>
      </c>
      <c r="C4165" s="311"/>
      <c r="D4165" s="311"/>
      <c r="E4165" s="311" t="s">
        <v>173</v>
      </c>
      <c r="F4165" s="311">
        <v>1849</v>
      </c>
    </row>
    <row r="4166" spans="1:6">
      <c r="A4166" s="311"/>
      <c r="B4166" s="311" t="s">
        <v>15577</v>
      </c>
      <c r="C4166" s="311"/>
      <c r="D4166" s="311"/>
      <c r="E4166" s="311" t="s">
        <v>173</v>
      </c>
      <c r="F4166" s="311">
        <v>1514</v>
      </c>
    </row>
    <row r="4167" spans="1:6">
      <c r="A4167" s="311"/>
      <c r="B4167" s="311" t="s">
        <v>15578</v>
      </c>
      <c r="C4167" s="311"/>
      <c r="D4167" s="311"/>
      <c r="E4167" s="311" t="s">
        <v>173</v>
      </c>
      <c r="F4167" s="311">
        <v>1514</v>
      </c>
    </row>
    <row r="4168" spans="1:6">
      <c r="A4168" s="311"/>
      <c r="B4168" s="311" t="s">
        <v>15579</v>
      </c>
      <c r="C4168" s="311"/>
      <c r="D4168" s="311"/>
      <c r="E4168" s="311" t="s">
        <v>173</v>
      </c>
      <c r="F4168" s="311">
        <v>1514</v>
      </c>
    </row>
    <row r="4169" spans="1:6">
      <c r="A4169" s="311"/>
      <c r="B4169" s="311" t="s">
        <v>15580</v>
      </c>
      <c r="C4169" s="311"/>
      <c r="D4169" s="311"/>
      <c r="E4169" s="311" t="s">
        <v>173</v>
      </c>
      <c r="F4169" s="311">
        <v>1514</v>
      </c>
    </row>
    <row r="4170" spans="1:6">
      <c r="A4170" s="311"/>
      <c r="B4170" s="311" t="s">
        <v>15581</v>
      </c>
      <c r="C4170" s="311"/>
      <c r="D4170" s="311"/>
      <c r="E4170" s="311" t="s">
        <v>173</v>
      </c>
      <c r="F4170" s="311">
        <v>1514</v>
      </c>
    </row>
    <row r="4171" spans="1:6">
      <c r="A4171" s="311"/>
      <c r="B4171" s="311" t="s">
        <v>15582</v>
      </c>
      <c r="C4171" s="311"/>
      <c r="D4171" s="311"/>
      <c r="E4171" s="311" t="s">
        <v>173</v>
      </c>
      <c r="F4171" s="311">
        <v>1514</v>
      </c>
    </row>
    <row r="4172" spans="1:6">
      <c r="A4172" s="311"/>
      <c r="B4172" s="311" t="s">
        <v>15583</v>
      </c>
      <c r="C4172" s="311"/>
      <c r="D4172" s="311"/>
      <c r="E4172" s="311" t="s">
        <v>173</v>
      </c>
      <c r="F4172" s="311">
        <v>1072</v>
      </c>
    </row>
    <row r="4173" spans="1:6">
      <c r="A4173" s="311"/>
      <c r="B4173" s="311" t="s">
        <v>15584</v>
      </c>
      <c r="C4173" s="311"/>
      <c r="D4173" s="311"/>
      <c r="E4173" s="311" t="s">
        <v>173</v>
      </c>
      <c r="F4173" s="311">
        <v>1072</v>
      </c>
    </row>
    <row r="4174" spans="1:6">
      <c r="A4174" s="311"/>
      <c r="B4174" s="311" t="s">
        <v>15585</v>
      </c>
      <c r="C4174" s="311"/>
      <c r="D4174" s="311"/>
      <c r="E4174" s="311" t="s">
        <v>173</v>
      </c>
      <c r="F4174" s="311">
        <v>1072</v>
      </c>
    </row>
    <row r="4175" spans="1:6">
      <c r="A4175" s="311"/>
      <c r="B4175" s="311" t="s">
        <v>15586</v>
      </c>
      <c r="C4175" s="311"/>
      <c r="D4175" s="311"/>
      <c r="E4175" s="311" t="s">
        <v>173</v>
      </c>
      <c r="F4175" s="311">
        <v>969</v>
      </c>
    </row>
    <row r="4176" spans="1:6">
      <c r="A4176" s="311"/>
      <c r="B4176" s="311" t="s">
        <v>15587</v>
      </c>
      <c r="C4176" s="311"/>
      <c r="D4176" s="311"/>
      <c r="E4176" s="311" t="s">
        <v>173</v>
      </c>
      <c r="F4176" s="311">
        <v>969</v>
      </c>
    </row>
    <row r="4177" spans="1:6">
      <c r="A4177" s="311"/>
      <c r="B4177" s="311" t="s">
        <v>15588</v>
      </c>
      <c r="C4177" s="311"/>
      <c r="D4177" s="311"/>
      <c r="E4177" s="311" t="s">
        <v>173</v>
      </c>
      <c r="F4177" s="311">
        <v>969</v>
      </c>
    </row>
    <row r="4178" spans="1:6">
      <c r="A4178" s="311"/>
      <c r="B4178" s="311" t="s">
        <v>15589</v>
      </c>
      <c r="C4178" s="311"/>
      <c r="D4178" s="311"/>
      <c r="E4178" s="311" t="s">
        <v>173</v>
      </c>
      <c r="F4178" s="311">
        <v>948</v>
      </c>
    </row>
    <row r="4179" spans="1:6">
      <c r="A4179" s="311"/>
      <c r="B4179" s="311" t="s">
        <v>15590</v>
      </c>
      <c r="C4179" s="311"/>
      <c r="D4179" s="311"/>
      <c r="E4179" s="311" t="s">
        <v>173</v>
      </c>
      <c r="F4179" s="311">
        <v>948</v>
      </c>
    </row>
    <row r="4180" spans="1:6">
      <c r="A4180" s="311"/>
      <c r="B4180" s="311" t="s">
        <v>15591</v>
      </c>
      <c r="C4180" s="311"/>
      <c r="D4180" s="311"/>
      <c r="E4180" s="311" t="s">
        <v>173</v>
      </c>
      <c r="F4180" s="311">
        <v>948</v>
      </c>
    </row>
    <row r="4181" spans="1:6">
      <c r="A4181" s="311"/>
      <c r="B4181" s="311" t="s">
        <v>15592</v>
      </c>
      <c r="C4181" s="311"/>
      <c r="D4181" s="311"/>
      <c r="E4181" s="311" t="s">
        <v>173</v>
      </c>
      <c r="F4181" s="311">
        <v>948</v>
      </c>
    </row>
    <row r="4182" spans="1:6">
      <c r="A4182" s="311"/>
      <c r="B4182" s="311" t="s">
        <v>15593</v>
      </c>
      <c r="C4182" s="311"/>
      <c r="D4182" s="311"/>
      <c r="E4182" s="311" t="s">
        <v>173</v>
      </c>
      <c r="F4182" s="311">
        <v>948</v>
      </c>
    </row>
    <row r="4183" spans="1:6">
      <c r="A4183" s="311"/>
      <c r="B4183" s="311" t="s">
        <v>15594</v>
      </c>
      <c r="C4183" s="311"/>
      <c r="D4183" s="311"/>
      <c r="E4183" s="311" t="s">
        <v>173</v>
      </c>
      <c r="F4183" s="311">
        <v>948</v>
      </c>
    </row>
    <row r="4184" spans="1:6">
      <c r="A4184" s="311"/>
      <c r="B4184" s="311" t="s">
        <v>15595</v>
      </c>
      <c r="C4184" s="311"/>
      <c r="D4184" s="311"/>
      <c r="E4184" s="311" t="s">
        <v>173</v>
      </c>
      <c r="F4184" s="311">
        <v>639</v>
      </c>
    </row>
    <row r="4185" spans="1:6">
      <c r="A4185" s="311"/>
      <c r="B4185" s="311" t="s">
        <v>15596</v>
      </c>
      <c r="C4185" s="311"/>
      <c r="D4185" s="311"/>
      <c r="E4185" s="311" t="s">
        <v>173</v>
      </c>
      <c r="F4185" s="311">
        <v>639</v>
      </c>
    </row>
    <row r="4186" spans="1:6">
      <c r="A4186" s="311"/>
      <c r="B4186" s="311" t="s">
        <v>15597</v>
      </c>
      <c r="C4186" s="311"/>
      <c r="D4186" s="311"/>
      <c r="E4186" s="311" t="s">
        <v>173</v>
      </c>
      <c r="F4186" s="311">
        <v>639</v>
      </c>
    </row>
    <row r="4187" spans="1:6">
      <c r="A4187" s="311"/>
      <c r="B4187" s="311" t="s">
        <v>15598</v>
      </c>
      <c r="C4187" s="311"/>
      <c r="D4187" s="311"/>
      <c r="E4187" s="311" t="s">
        <v>173</v>
      </c>
      <c r="F4187" s="311">
        <v>899</v>
      </c>
    </row>
    <row r="4188" spans="1:6">
      <c r="A4188" s="311"/>
      <c r="B4188" s="311" t="s">
        <v>15599</v>
      </c>
      <c r="C4188" s="311"/>
      <c r="D4188" s="311"/>
      <c r="E4188" s="311" t="s">
        <v>173</v>
      </c>
      <c r="F4188" s="311">
        <v>899</v>
      </c>
    </row>
    <row r="4189" spans="1:6">
      <c r="A4189" s="311"/>
      <c r="B4189" s="311" t="s">
        <v>15600</v>
      </c>
      <c r="C4189" s="311"/>
      <c r="D4189" s="311"/>
      <c r="E4189" s="311" t="s">
        <v>173</v>
      </c>
      <c r="F4189" s="311">
        <v>899</v>
      </c>
    </row>
    <row r="4190" spans="1:6">
      <c r="A4190" s="311"/>
      <c r="B4190" s="311" t="s">
        <v>15601</v>
      </c>
      <c r="C4190" s="311"/>
      <c r="D4190" s="311"/>
      <c r="E4190" s="311" t="s">
        <v>173</v>
      </c>
      <c r="F4190" s="311">
        <v>94</v>
      </c>
    </row>
    <row r="4191" spans="1:6">
      <c r="A4191" s="311"/>
      <c r="B4191" s="311" t="s">
        <v>15602</v>
      </c>
      <c r="C4191" s="311"/>
      <c r="D4191" s="311"/>
      <c r="E4191" s="311" t="s">
        <v>11408</v>
      </c>
      <c r="F4191" s="311">
        <v>16.100000000000001</v>
      </c>
    </row>
    <row r="4192" spans="1:6">
      <c r="A4192" s="311"/>
      <c r="B4192" s="311" t="s">
        <v>15603</v>
      </c>
      <c r="C4192" s="311"/>
      <c r="D4192" s="311"/>
      <c r="E4192" s="311" t="s">
        <v>173</v>
      </c>
      <c r="F4192" s="311">
        <v>151</v>
      </c>
    </row>
    <row r="4193" spans="1:6">
      <c r="A4193" s="311"/>
      <c r="B4193" s="311" t="s">
        <v>15604</v>
      </c>
      <c r="C4193" s="311"/>
      <c r="D4193" s="311"/>
      <c r="E4193" s="311" t="s">
        <v>173</v>
      </c>
      <c r="F4193" s="311">
        <v>151</v>
      </c>
    </row>
    <row r="4194" spans="1:6">
      <c r="A4194" s="311"/>
      <c r="B4194" s="311" t="s">
        <v>15605</v>
      </c>
      <c r="C4194" s="311"/>
      <c r="D4194" s="311"/>
      <c r="E4194" s="311" t="s">
        <v>173</v>
      </c>
      <c r="F4194" s="311">
        <v>108</v>
      </c>
    </row>
    <row r="4195" spans="1:6">
      <c r="A4195" s="311"/>
      <c r="B4195" s="311" t="s">
        <v>15606</v>
      </c>
      <c r="C4195" s="311"/>
      <c r="D4195" s="311"/>
      <c r="E4195" s="311" t="s">
        <v>173</v>
      </c>
      <c r="F4195" s="311">
        <v>108</v>
      </c>
    </row>
    <row r="4196" spans="1:6">
      <c r="A4196" s="311"/>
      <c r="B4196" s="311" t="s">
        <v>15607</v>
      </c>
      <c r="C4196" s="311"/>
      <c r="D4196" s="311"/>
      <c r="E4196" s="311" t="s">
        <v>173</v>
      </c>
      <c r="F4196" s="311">
        <v>106</v>
      </c>
    </row>
    <row r="4197" spans="1:6">
      <c r="A4197" s="311"/>
      <c r="B4197" s="311" t="s">
        <v>15608</v>
      </c>
      <c r="C4197" s="311"/>
      <c r="D4197" s="311"/>
      <c r="E4197" s="311" t="s">
        <v>173</v>
      </c>
      <c r="F4197" s="311">
        <v>179</v>
      </c>
    </row>
    <row r="4198" spans="1:6">
      <c r="A4198" s="311"/>
      <c r="B4198" s="311" t="s">
        <v>15609</v>
      </c>
      <c r="C4198" s="311"/>
      <c r="D4198" s="311"/>
      <c r="E4198" s="311" t="s">
        <v>173</v>
      </c>
      <c r="F4198" s="311">
        <v>34</v>
      </c>
    </row>
    <row r="4199" spans="1:6">
      <c r="A4199" s="311"/>
      <c r="B4199" s="311" t="s">
        <v>15610</v>
      </c>
      <c r="C4199" s="311"/>
      <c r="D4199" s="311"/>
      <c r="E4199" s="311" t="s">
        <v>173</v>
      </c>
      <c r="F4199" s="311">
        <v>217</v>
      </c>
    </row>
    <row r="4200" spans="1:6">
      <c r="A4200" s="311"/>
      <c r="B4200" s="311" t="s">
        <v>15611</v>
      </c>
      <c r="C4200" s="311"/>
      <c r="D4200" s="311"/>
      <c r="E4200" s="311" t="s">
        <v>15455</v>
      </c>
      <c r="F4200" s="311">
        <v>231</v>
      </c>
    </row>
    <row r="4201" spans="1:6">
      <c r="A4201" s="311"/>
      <c r="B4201" s="311" t="s">
        <v>15612</v>
      </c>
      <c r="C4201" s="311"/>
      <c r="D4201" s="311"/>
      <c r="E4201" s="311" t="s">
        <v>15455</v>
      </c>
      <c r="F4201" s="311">
        <v>139</v>
      </c>
    </row>
    <row r="4202" spans="1:6">
      <c r="A4202" s="311"/>
      <c r="B4202" s="311" t="s">
        <v>15613</v>
      </c>
      <c r="C4202" s="311"/>
      <c r="D4202" s="311"/>
      <c r="E4202" s="311" t="s">
        <v>173</v>
      </c>
      <c r="F4202" s="311">
        <v>311</v>
      </c>
    </row>
    <row r="4203" spans="1:6">
      <c r="A4203" s="311"/>
      <c r="B4203" s="311" t="s">
        <v>15614</v>
      </c>
      <c r="C4203" s="311"/>
      <c r="D4203" s="311"/>
      <c r="E4203" s="311" t="s">
        <v>173</v>
      </c>
      <c r="F4203" s="311">
        <v>122</v>
      </c>
    </row>
    <row r="4204" spans="1:6">
      <c r="A4204" s="311"/>
      <c r="B4204" s="311" t="s">
        <v>15615</v>
      </c>
      <c r="C4204" s="311"/>
      <c r="D4204" s="311"/>
      <c r="E4204" s="311" t="s">
        <v>173</v>
      </c>
      <c r="F4204" s="311">
        <v>67</v>
      </c>
    </row>
    <row r="4205" spans="1:6">
      <c r="A4205" s="311"/>
      <c r="B4205" s="311" t="s">
        <v>15616</v>
      </c>
      <c r="C4205" s="311"/>
      <c r="D4205" s="311"/>
      <c r="E4205" s="311" t="s">
        <v>173</v>
      </c>
      <c r="F4205" s="311">
        <v>108</v>
      </c>
    </row>
    <row r="4206" spans="1:6">
      <c r="A4206" s="311"/>
      <c r="B4206" s="311" t="s">
        <v>15617</v>
      </c>
      <c r="C4206" s="311"/>
      <c r="D4206" s="311"/>
      <c r="E4206" s="311" t="s">
        <v>173</v>
      </c>
      <c r="F4206" s="311">
        <v>113</v>
      </c>
    </row>
    <row r="4207" spans="1:6">
      <c r="A4207" s="311"/>
      <c r="B4207" s="311" t="s">
        <v>15618</v>
      </c>
      <c r="C4207" s="311"/>
      <c r="D4207" s="311"/>
      <c r="E4207" s="311" t="s">
        <v>173</v>
      </c>
      <c r="F4207" s="311">
        <v>131</v>
      </c>
    </row>
    <row r="4208" spans="1:6">
      <c r="A4208" s="311"/>
      <c r="B4208" s="311" t="s">
        <v>15619</v>
      </c>
      <c r="C4208" s="311"/>
      <c r="D4208" s="311"/>
      <c r="E4208" s="311" t="s">
        <v>173</v>
      </c>
      <c r="F4208" s="311">
        <v>93</v>
      </c>
    </row>
    <row r="4209" spans="1:6">
      <c r="A4209" s="311"/>
      <c r="B4209" s="311" t="s">
        <v>15620</v>
      </c>
      <c r="C4209" s="311"/>
      <c r="D4209" s="311"/>
      <c r="E4209" s="311" t="s">
        <v>173</v>
      </c>
      <c r="F4209" s="311">
        <v>160</v>
      </c>
    </row>
    <row r="4210" spans="1:6">
      <c r="A4210" s="311"/>
      <c r="B4210" s="311" t="s">
        <v>15621</v>
      </c>
      <c r="C4210" s="311"/>
      <c r="D4210" s="311"/>
      <c r="E4210" s="311" t="s">
        <v>173</v>
      </c>
      <c r="F4210" s="311">
        <v>113</v>
      </c>
    </row>
    <row r="4211" spans="1:6">
      <c r="A4211" s="311"/>
      <c r="B4211" s="311" t="s">
        <v>15622</v>
      </c>
      <c r="C4211" s="311"/>
      <c r="D4211" s="311"/>
      <c r="E4211" s="311" t="s">
        <v>15455</v>
      </c>
      <c r="F4211" s="311">
        <v>11.4</v>
      </c>
    </row>
    <row r="4212" spans="1:6">
      <c r="A4212" s="311"/>
      <c r="B4212" s="311" t="s">
        <v>15623</v>
      </c>
      <c r="C4212" s="311"/>
      <c r="D4212" s="311"/>
      <c r="E4212" s="311" t="s">
        <v>11408</v>
      </c>
      <c r="F4212" s="311">
        <v>109</v>
      </c>
    </row>
    <row r="4213" spans="1:6">
      <c r="A4213" s="311"/>
      <c r="B4213" s="311" t="s">
        <v>15624</v>
      </c>
      <c r="C4213" s="311"/>
      <c r="D4213" s="311"/>
      <c r="E4213" s="311" t="s">
        <v>15455</v>
      </c>
      <c r="F4213" s="311">
        <v>21</v>
      </c>
    </row>
    <row r="4214" spans="1:6">
      <c r="A4214" s="311"/>
      <c r="B4214" s="311" t="s">
        <v>15625</v>
      </c>
      <c r="C4214" s="311"/>
      <c r="D4214" s="311"/>
      <c r="E4214" s="311" t="s">
        <v>15455</v>
      </c>
      <c r="F4214" s="311">
        <v>144</v>
      </c>
    </row>
    <row r="4215" spans="1:6">
      <c r="A4215" s="311"/>
      <c r="B4215" s="311" t="s">
        <v>15626</v>
      </c>
      <c r="C4215" s="311"/>
      <c r="D4215" s="311"/>
      <c r="E4215" s="311" t="s">
        <v>15455</v>
      </c>
      <c r="F4215" s="311">
        <v>56</v>
      </c>
    </row>
    <row r="4216" spans="1:6">
      <c r="A4216" s="311"/>
      <c r="B4216" s="311" t="s">
        <v>15627</v>
      </c>
      <c r="C4216" s="311"/>
      <c r="D4216" s="311"/>
      <c r="E4216" s="311" t="s">
        <v>15455</v>
      </c>
      <c r="F4216" s="311">
        <v>34</v>
      </c>
    </row>
    <row r="4217" spans="1:6">
      <c r="A4217" s="311"/>
      <c r="B4217" s="311" t="s">
        <v>15628</v>
      </c>
      <c r="C4217" s="311"/>
      <c r="D4217" s="311"/>
      <c r="E4217" s="311" t="s">
        <v>15455</v>
      </c>
      <c r="F4217" s="311">
        <v>27.4</v>
      </c>
    </row>
    <row r="4218" spans="1:6">
      <c r="A4218" s="311"/>
      <c r="B4218" s="311" t="s">
        <v>15629</v>
      </c>
      <c r="C4218" s="311"/>
      <c r="D4218" s="311"/>
      <c r="E4218" s="311" t="s">
        <v>15455</v>
      </c>
      <c r="F4218" s="311">
        <v>54</v>
      </c>
    </row>
    <row r="4219" spans="1:6">
      <c r="A4219" s="311"/>
      <c r="B4219" s="311" t="s">
        <v>15630</v>
      </c>
      <c r="C4219" s="311"/>
      <c r="D4219" s="311"/>
      <c r="E4219" s="311" t="s">
        <v>15455</v>
      </c>
      <c r="F4219" s="311">
        <v>89</v>
      </c>
    </row>
    <row r="4220" spans="1:6">
      <c r="A4220" s="311"/>
      <c r="B4220" s="311" t="s">
        <v>15631</v>
      </c>
      <c r="C4220" s="311"/>
      <c r="D4220" s="311"/>
      <c r="E4220" s="311" t="s">
        <v>15455</v>
      </c>
      <c r="F4220" s="311">
        <v>108</v>
      </c>
    </row>
    <row r="4221" spans="1:6">
      <c r="A4221" s="311"/>
      <c r="B4221" s="311" t="s">
        <v>15632</v>
      </c>
      <c r="C4221" s="311"/>
      <c r="D4221" s="311"/>
      <c r="E4221" s="311" t="s">
        <v>15455</v>
      </c>
      <c r="F4221" s="311">
        <v>462</v>
      </c>
    </row>
    <row r="4222" spans="1:6">
      <c r="A4222" s="311"/>
      <c r="B4222" s="311" t="s">
        <v>15633</v>
      </c>
      <c r="C4222" s="311"/>
      <c r="D4222" s="311"/>
      <c r="E4222" s="311" t="s">
        <v>15455</v>
      </c>
      <c r="F4222" s="311">
        <v>74</v>
      </c>
    </row>
    <row r="4223" spans="1:6">
      <c r="A4223" s="311"/>
      <c r="B4223" s="311" t="s">
        <v>15634</v>
      </c>
      <c r="C4223" s="311"/>
      <c r="D4223" s="311"/>
      <c r="E4223" s="311" t="s">
        <v>15455</v>
      </c>
      <c r="F4223" s="311">
        <v>189</v>
      </c>
    </row>
    <row r="4224" spans="1:6">
      <c r="A4224" s="311"/>
      <c r="B4224" s="311" t="s">
        <v>15635</v>
      </c>
      <c r="C4224" s="311"/>
      <c r="D4224" s="311"/>
      <c r="E4224" s="311" t="s">
        <v>15455</v>
      </c>
      <c r="F4224" s="311">
        <v>119</v>
      </c>
    </row>
    <row r="4225" spans="1:6">
      <c r="A4225" s="311"/>
      <c r="B4225" s="311" t="s">
        <v>15636</v>
      </c>
      <c r="C4225" s="311"/>
      <c r="D4225" s="311"/>
      <c r="E4225" s="311" t="s">
        <v>15455</v>
      </c>
      <c r="F4225" s="311">
        <v>312</v>
      </c>
    </row>
    <row r="4226" spans="1:6">
      <c r="A4226" s="311"/>
      <c r="B4226" s="311" t="s">
        <v>15637</v>
      </c>
      <c r="C4226" s="311"/>
      <c r="D4226" s="311"/>
      <c r="E4226" s="311" t="s">
        <v>15455</v>
      </c>
      <c r="F4226" s="311">
        <v>136</v>
      </c>
    </row>
    <row r="4227" spans="1:6">
      <c r="A4227" s="311"/>
      <c r="B4227" s="311" t="s">
        <v>15638</v>
      </c>
      <c r="C4227" s="311"/>
      <c r="D4227" s="311"/>
      <c r="E4227" s="311" t="s">
        <v>15455</v>
      </c>
      <c r="F4227" s="311">
        <v>63</v>
      </c>
    </row>
    <row r="4228" spans="1:6">
      <c r="A4228" s="311"/>
      <c r="B4228" s="311" t="s">
        <v>15639</v>
      </c>
      <c r="C4228" s="311"/>
      <c r="D4228" s="311"/>
      <c r="E4228" s="311" t="s">
        <v>15455</v>
      </c>
      <c r="F4228" s="311">
        <v>25.6</v>
      </c>
    </row>
    <row r="4229" spans="1:6">
      <c r="A4229" s="311"/>
      <c r="B4229" s="311" t="s">
        <v>15640</v>
      </c>
      <c r="C4229" s="311"/>
      <c r="D4229" s="311"/>
      <c r="E4229" s="311" t="s">
        <v>15455</v>
      </c>
      <c r="F4229" s="311">
        <v>69</v>
      </c>
    </row>
    <row r="4230" spans="1:6">
      <c r="A4230" s="311"/>
      <c r="B4230" s="311" t="s">
        <v>15641</v>
      </c>
      <c r="C4230" s="311"/>
      <c r="D4230" s="311"/>
      <c r="E4230" s="311" t="s">
        <v>173</v>
      </c>
      <c r="F4230" s="311">
        <v>89</v>
      </c>
    </row>
    <row r="4231" spans="1:6">
      <c r="A4231" s="311"/>
      <c r="B4231" s="311" t="s">
        <v>15642</v>
      </c>
      <c r="C4231" s="311"/>
      <c r="D4231" s="311"/>
      <c r="E4231" s="311" t="s">
        <v>173</v>
      </c>
      <c r="F4231" s="311">
        <v>568</v>
      </c>
    </row>
    <row r="4232" spans="1:6">
      <c r="A4232" s="311"/>
      <c r="B4232" s="311" t="s">
        <v>15643</v>
      </c>
      <c r="C4232" s="311"/>
      <c r="D4232" s="311"/>
      <c r="E4232" s="311" t="s">
        <v>173</v>
      </c>
      <c r="F4232" s="311">
        <v>929</v>
      </c>
    </row>
    <row r="4233" spans="1:6">
      <c r="A4233" s="311"/>
      <c r="B4233" s="311" t="s">
        <v>15644</v>
      </c>
      <c r="C4233" s="311"/>
      <c r="D4233" s="311"/>
      <c r="E4233" s="311" t="s">
        <v>173</v>
      </c>
      <c r="F4233" s="311">
        <v>44</v>
      </c>
    </row>
    <row r="4234" spans="1:6">
      <c r="A4234" s="311"/>
      <c r="B4234" s="311" t="s">
        <v>15645</v>
      </c>
      <c r="C4234" s="311"/>
      <c r="D4234" s="311"/>
      <c r="E4234" s="311" t="s">
        <v>173</v>
      </c>
      <c r="F4234" s="311">
        <v>54.1</v>
      </c>
    </row>
    <row r="4235" spans="1:6">
      <c r="A4235" s="311"/>
      <c r="B4235" s="311" t="s">
        <v>15646</v>
      </c>
      <c r="C4235" s="311"/>
      <c r="D4235" s="311"/>
      <c r="E4235" s="311" t="s">
        <v>173</v>
      </c>
      <c r="F4235" s="311">
        <v>84</v>
      </c>
    </row>
    <row r="4236" spans="1:6">
      <c r="A4236" s="311"/>
      <c r="B4236" s="311" t="s">
        <v>15647</v>
      </c>
      <c r="C4236" s="311"/>
      <c r="D4236" s="311"/>
      <c r="E4236" s="311" t="s">
        <v>173</v>
      </c>
      <c r="F4236" s="311">
        <v>24</v>
      </c>
    </row>
    <row r="4237" spans="1:6">
      <c r="A4237" s="311"/>
      <c r="B4237" s="311" t="s">
        <v>15648</v>
      </c>
      <c r="C4237" s="311"/>
      <c r="D4237" s="311"/>
      <c r="E4237" s="311" t="s">
        <v>15455</v>
      </c>
      <c r="F4237" s="311">
        <v>44</v>
      </c>
    </row>
    <row r="4238" spans="1:6">
      <c r="A4238" s="311"/>
      <c r="B4238" s="311" t="s">
        <v>15649</v>
      </c>
      <c r="C4238" s="311"/>
      <c r="D4238" s="311"/>
      <c r="E4238" s="311" t="s">
        <v>15455</v>
      </c>
      <c r="F4238" s="311">
        <v>32</v>
      </c>
    </row>
    <row r="4239" spans="1:6">
      <c r="A4239" s="311"/>
      <c r="B4239" s="311" t="s">
        <v>15650</v>
      </c>
      <c r="C4239" s="311"/>
      <c r="D4239" s="311"/>
      <c r="E4239" s="311" t="s">
        <v>173</v>
      </c>
      <c r="F4239" s="311">
        <v>217</v>
      </c>
    </row>
    <row r="4240" spans="1:6">
      <c r="A4240" s="311"/>
      <c r="B4240" s="311" t="s">
        <v>15651</v>
      </c>
      <c r="C4240" s="311"/>
      <c r="D4240" s="311"/>
      <c r="E4240" s="311" t="s">
        <v>173</v>
      </c>
      <c r="F4240" s="311">
        <v>171</v>
      </c>
    </row>
    <row r="4241" spans="1:6">
      <c r="A4241" s="311"/>
      <c r="B4241" s="311" t="s">
        <v>15652</v>
      </c>
      <c r="C4241" s="311"/>
      <c r="D4241" s="311"/>
      <c r="E4241" s="311" t="s">
        <v>173</v>
      </c>
      <c r="F4241" s="311">
        <v>206</v>
      </c>
    </row>
    <row r="4242" spans="1:6">
      <c r="A4242" s="311"/>
      <c r="B4242" s="311" t="s">
        <v>15653</v>
      </c>
      <c r="C4242" s="311"/>
      <c r="D4242" s="311"/>
      <c r="E4242" s="311" t="s">
        <v>173</v>
      </c>
      <c r="F4242" s="311">
        <v>239</v>
      </c>
    </row>
    <row r="4243" spans="1:6">
      <c r="A4243" s="311"/>
      <c r="B4243" s="311" t="s">
        <v>15654</v>
      </c>
      <c r="C4243" s="311"/>
      <c r="D4243" s="311"/>
      <c r="E4243" s="311" t="s">
        <v>173</v>
      </c>
      <c r="F4243" s="311">
        <v>333</v>
      </c>
    </row>
    <row r="4244" spans="1:6">
      <c r="A4244" s="311"/>
      <c r="B4244" s="311" t="s">
        <v>15655</v>
      </c>
      <c r="C4244" s="311"/>
      <c r="D4244" s="311"/>
      <c r="E4244" s="311" t="s">
        <v>173</v>
      </c>
      <c r="F4244" s="311">
        <v>426</v>
      </c>
    </row>
    <row r="4245" spans="1:6">
      <c r="A4245" s="311"/>
      <c r="B4245" s="311" t="s">
        <v>15656</v>
      </c>
      <c r="C4245" s="311"/>
      <c r="D4245" s="311"/>
      <c r="E4245" s="311" t="s">
        <v>173</v>
      </c>
      <c r="F4245" s="311">
        <v>578</v>
      </c>
    </row>
    <row r="4246" spans="1:6">
      <c r="A4246" s="311"/>
      <c r="B4246" s="311" t="s">
        <v>15657</v>
      </c>
      <c r="C4246" s="311"/>
      <c r="D4246" s="311"/>
      <c r="E4246" s="311" t="s">
        <v>173</v>
      </c>
      <c r="F4246" s="311">
        <v>339</v>
      </c>
    </row>
    <row r="4247" spans="1:6">
      <c r="A4247" s="311"/>
      <c r="B4247" s="311" t="s">
        <v>15658</v>
      </c>
      <c r="C4247" s="311"/>
      <c r="D4247" s="311"/>
      <c r="E4247" s="311" t="s">
        <v>173</v>
      </c>
      <c r="F4247" s="311">
        <v>259</v>
      </c>
    </row>
    <row r="4248" spans="1:6">
      <c r="A4248" s="311"/>
      <c r="B4248" s="311" t="s">
        <v>15659</v>
      </c>
      <c r="C4248" s="311"/>
      <c r="D4248" s="311"/>
      <c r="E4248" s="311" t="s">
        <v>173</v>
      </c>
      <c r="F4248" s="311">
        <v>326</v>
      </c>
    </row>
    <row r="4249" spans="1:6">
      <c r="A4249" s="311"/>
      <c r="B4249" s="311" t="s">
        <v>15660</v>
      </c>
      <c r="C4249" s="311"/>
      <c r="D4249" s="311"/>
      <c r="E4249" s="311" t="s">
        <v>173</v>
      </c>
      <c r="F4249" s="311">
        <v>684</v>
      </c>
    </row>
    <row r="4250" spans="1:6">
      <c r="A4250" s="311"/>
      <c r="B4250" s="311" t="s">
        <v>15661</v>
      </c>
      <c r="C4250" s="311"/>
      <c r="D4250" s="311"/>
      <c r="E4250" s="311" t="s">
        <v>173</v>
      </c>
      <c r="F4250" s="311">
        <v>568</v>
      </c>
    </row>
    <row r="4251" spans="1:6">
      <c r="A4251" s="311"/>
      <c r="B4251" s="311" t="s">
        <v>15662</v>
      </c>
      <c r="C4251" s="311"/>
      <c r="D4251" s="311"/>
      <c r="E4251" s="311" t="s">
        <v>173</v>
      </c>
      <c r="F4251" s="311">
        <v>1253</v>
      </c>
    </row>
    <row r="4252" spans="1:6">
      <c r="A4252" s="311"/>
      <c r="B4252" s="311" t="s">
        <v>15663</v>
      </c>
      <c r="C4252" s="311"/>
      <c r="D4252" s="311"/>
      <c r="E4252" s="311" t="s">
        <v>173</v>
      </c>
      <c r="F4252" s="311">
        <v>3133</v>
      </c>
    </row>
    <row r="4253" spans="1:6">
      <c r="A4253" s="311"/>
      <c r="B4253" s="311" t="s">
        <v>15664</v>
      </c>
      <c r="C4253" s="311"/>
      <c r="D4253" s="311"/>
      <c r="E4253" s="311" t="s">
        <v>173</v>
      </c>
      <c r="F4253" s="311">
        <v>2979</v>
      </c>
    </row>
    <row r="4254" spans="1:6">
      <c r="A4254" s="311"/>
      <c r="B4254" s="311" t="s">
        <v>15665</v>
      </c>
      <c r="C4254" s="311"/>
      <c r="D4254" s="311"/>
      <c r="E4254" s="311" t="s">
        <v>173</v>
      </c>
      <c r="F4254" s="311">
        <v>4247</v>
      </c>
    </row>
    <row r="4255" spans="1:6">
      <c r="A4255" s="311"/>
      <c r="B4255" s="311" t="s">
        <v>15666</v>
      </c>
      <c r="C4255" s="311"/>
      <c r="D4255" s="311"/>
      <c r="E4255" s="311" t="s">
        <v>173</v>
      </c>
      <c r="F4255" s="311">
        <v>4748</v>
      </c>
    </row>
    <row r="4256" spans="1:6">
      <c r="A4256" s="311"/>
      <c r="B4256" s="311" t="s">
        <v>15667</v>
      </c>
      <c r="C4256" s="311"/>
      <c r="D4256" s="311"/>
      <c r="E4256" s="311" t="s">
        <v>173</v>
      </c>
      <c r="F4256" s="311">
        <v>3988</v>
      </c>
    </row>
    <row r="4257" spans="1:6">
      <c r="A4257" s="311"/>
      <c r="B4257" s="311" t="s">
        <v>15668</v>
      </c>
      <c r="C4257" s="311"/>
      <c r="D4257" s="311"/>
      <c r="E4257" s="311" t="s">
        <v>173</v>
      </c>
      <c r="F4257" s="311">
        <v>6344</v>
      </c>
    </row>
    <row r="4258" spans="1:6">
      <c r="A4258" s="311"/>
      <c r="B4258" s="311" t="s">
        <v>15669</v>
      </c>
      <c r="C4258" s="311"/>
      <c r="D4258" s="311"/>
      <c r="E4258" s="311" t="s">
        <v>173</v>
      </c>
      <c r="F4258" s="311">
        <v>1328</v>
      </c>
    </row>
    <row r="4259" spans="1:6">
      <c r="A4259" s="311"/>
      <c r="B4259" s="311" t="s">
        <v>15670</v>
      </c>
      <c r="C4259" s="311"/>
      <c r="D4259" s="311"/>
      <c r="E4259" s="311" t="s">
        <v>173</v>
      </c>
      <c r="F4259" s="311">
        <v>151</v>
      </c>
    </row>
    <row r="4260" spans="1:6">
      <c r="A4260" s="311"/>
      <c r="B4260" s="311" t="s">
        <v>15671</v>
      </c>
      <c r="C4260" s="311"/>
      <c r="D4260" s="311"/>
      <c r="E4260" s="311" t="s">
        <v>173</v>
      </c>
      <c r="F4260" s="311">
        <v>208</v>
      </c>
    </row>
    <row r="4261" spans="1:6">
      <c r="A4261" s="311"/>
      <c r="B4261" s="311" t="s">
        <v>15672</v>
      </c>
      <c r="C4261" s="311"/>
      <c r="D4261" s="311"/>
      <c r="E4261" s="311" t="s">
        <v>173</v>
      </c>
      <c r="F4261" s="311">
        <v>95.9</v>
      </c>
    </row>
    <row r="4262" spans="1:6">
      <c r="A4262" s="311"/>
      <c r="B4262" s="311" t="s">
        <v>15673</v>
      </c>
      <c r="C4262" s="311"/>
      <c r="D4262" s="311"/>
      <c r="E4262" s="311" t="s">
        <v>173</v>
      </c>
      <c r="F4262" s="311">
        <v>144.4</v>
      </c>
    </row>
    <row r="4263" spans="1:6">
      <c r="A4263" s="311"/>
      <c r="B4263" s="311" t="s">
        <v>15674</v>
      </c>
      <c r="C4263" s="311"/>
      <c r="D4263" s="311"/>
      <c r="E4263" s="311" t="s">
        <v>173</v>
      </c>
      <c r="F4263" s="311">
        <v>264</v>
      </c>
    </row>
    <row r="4264" spans="1:6">
      <c r="A4264" s="311"/>
      <c r="B4264" s="311" t="s">
        <v>15675</v>
      </c>
      <c r="C4264" s="311"/>
      <c r="D4264" s="311"/>
      <c r="E4264" s="311" t="s">
        <v>173</v>
      </c>
      <c r="F4264" s="311">
        <v>264</v>
      </c>
    </row>
    <row r="4265" spans="1:6">
      <c r="A4265" s="311"/>
      <c r="B4265" s="311" t="s">
        <v>15676</v>
      </c>
      <c r="C4265" s="311"/>
      <c r="D4265" s="311"/>
      <c r="E4265" s="311" t="s">
        <v>173</v>
      </c>
      <c r="F4265" s="311">
        <v>264</v>
      </c>
    </row>
    <row r="4266" spans="1:6">
      <c r="A4266" s="311"/>
      <c r="B4266" s="311" t="s">
        <v>15677</v>
      </c>
      <c r="C4266" s="311"/>
      <c r="D4266" s="311"/>
      <c r="E4266" s="311" t="s">
        <v>173</v>
      </c>
      <c r="F4266" s="311">
        <v>206</v>
      </c>
    </row>
    <row r="4267" spans="1:6">
      <c r="A4267" s="311"/>
      <c r="B4267" s="311" t="s">
        <v>15678</v>
      </c>
      <c r="C4267" s="311"/>
      <c r="D4267" s="311"/>
      <c r="E4267" s="311" t="s">
        <v>173</v>
      </c>
      <c r="F4267" s="311">
        <v>141</v>
      </c>
    </row>
    <row r="4268" spans="1:6">
      <c r="A4268" s="311"/>
      <c r="B4268" s="311" t="s">
        <v>15679</v>
      </c>
      <c r="C4268" s="311"/>
      <c r="D4268" s="311"/>
      <c r="E4268" s="311" t="s">
        <v>173</v>
      </c>
      <c r="F4268" s="311">
        <v>231</v>
      </c>
    </row>
    <row r="4269" spans="1:6">
      <c r="A4269" s="311"/>
      <c r="B4269" s="311" t="s">
        <v>15680</v>
      </c>
      <c r="C4269" s="311"/>
      <c r="D4269" s="311"/>
      <c r="E4269" s="311" t="s">
        <v>173</v>
      </c>
      <c r="F4269" s="311">
        <v>273</v>
      </c>
    </row>
    <row r="4270" spans="1:6">
      <c r="A4270" s="311"/>
      <c r="B4270" s="311" t="s">
        <v>15681</v>
      </c>
      <c r="C4270" s="311"/>
      <c r="D4270" s="311"/>
      <c r="E4270" s="311" t="s">
        <v>173</v>
      </c>
      <c r="F4270" s="311">
        <v>189</v>
      </c>
    </row>
    <row r="4271" spans="1:6">
      <c r="A4271" s="311"/>
      <c r="B4271" s="311" t="s">
        <v>15682</v>
      </c>
      <c r="C4271" s="311"/>
      <c r="D4271" s="311"/>
      <c r="E4271" s="311" t="s">
        <v>173</v>
      </c>
      <c r="F4271" s="311">
        <v>272</v>
      </c>
    </row>
    <row r="4272" spans="1:6">
      <c r="A4272" s="311"/>
      <c r="B4272" s="311" t="s">
        <v>15683</v>
      </c>
      <c r="C4272" s="311"/>
      <c r="D4272" s="311"/>
      <c r="E4272" s="311" t="s">
        <v>173</v>
      </c>
      <c r="F4272" s="311">
        <v>331</v>
      </c>
    </row>
    <row r="4273" spans="1:6">
      <c r="A4273" s="311"/>
      <c r="B4273" s="311" t="s">
        <v>15684</v>
      </c>
      <c r="C4273" s="311"/>
      <c r="D4273" s="311"/>
      <c r="E4273" s="311" t="s">
        <v>173</v>
      </c>
      <c r="F4273" s="311">
        <v>284</v>
      </c>
    </row>
    <row r="4274" spans="1:6">
      <c r="A4274" s="311"/>
      <c r="B4274" s="311" t="s">
        <v>15685</v>
      </c>
      <c r="C4274" s="311"/>
      <c r="D4274" s="311"/>
      <c r="E4274" s="311" t="s">
        <v>173</v>
      </c>
      <c r="F4274" s="311">
        <v>316</v>
      </c>
    </row>
    <row r="4275" spans="1:6">
      <c r="A4275" s="311"/>
      <c r="B4275" s="311" t="s">
        <v>15686</v>
      </c>
      <c r="C4275" s="311"/>
      <c r="D4275" s="311"/>
      <c r="E4275" s="311" t="s">
        <v>173</v>
      </c>
      <c r="F4275" s="311">
        <v>284</v>
      </c>
    </row>
    <row r="4276" spans="1:6">
      <c r="A4276" s="311"/>
      <c r="B4276" s="311" t="s">
        <v>15687</v>
      </c>
      <c r="C4276" s="311"/>
      <c r="D4276" s="311"/>
      <c r="E4276" s="311" t="s">
        <v>173</v>
      </c>
      <c r="F4276" s="311">
        <v>74</v>
      </c>
    </row>
    <row r="4277" spans="1:6">
      <c r="A4277" s="311"/>
      <c r="B4277" s="311" t="s">
        <v>15688</v>
      </c>
      <c r="C4277" s="311"/>
      <c r="D4277" s="311"/>
      <c r="E4277" s="311" t="s">
        <v>173</v>
      </c>
      <c r="F4277" s="311">
        <v>49.5</v>
      </c>
    </row>
    <row r="4278" spans="1:6">
      <c r="A4278" s="311"/>
      <c r="B4278" s="311" t="s">
        <v>15689</v>
      </c>
      <c r="C4278" s="311"/>
      <c r="D4278" s="311"/>
      <c r="E4278" s="311" t="s">
        <v>173</v>
      </c>
      <c r="F4278" s="311">
        <v>36</v>
      </c>
    </row>
    <row r="4279" spans="1:6">
      <c r="A4279" s="311"/>
      <c r="B4279" s="311" t="s">
        <v>15690</v>
      </c>
      <c r="C4279" s="311"/>
      <c r="D4279" s="311"/>
      <c r="E4279" s="311" t="s">
        <v>173</v>
      </c>
      <c r="F4279" s="311">
        <v>114</v>
      </c>
    </row>
    <row r="4280" spans="1:6">
      <c r="A4280" s="311"/>
      <c r="B4280" s="311" t="s">
        <v>15691</v>
      </c>
      <c r="C4280" s="311"/>
      <c r="D4280" s="311"/>
      <c r="E4280" s="311" t="s">
        <v>173</v>
      </c>
      <c r="F4280" s="311">
        <v>40.5</v>
      </c>
    </row>
    <row r="4281" spans="1:6">
      <c r="A4281" s="311"/>
      <c r="B4281" s="311" t="s">
        <v>15692</v>
      </c>
      <c r="C4281" s="311"/>
      <c r="D4281" s="311"/>
      <c r="E4281" s="311" t="s">
        <v>173</v>
      </c>
      <c r="F4281" s="311">
        <v>129</v>
      </c>
    </row>
    <row r="4282" spans="1:6">
      <c r="A4282" s="311"/>
      <c r="B4282" s="311" t="s">
        <v>15693</v>
      </c>
      <c r="C4282" s="311"/>
      <c r="D4282" s="311"/>
      <c r="E4282" s="311" t="s">
        <v>173</v>
      </c>
      <c r="F4282" s="311">
        <v>144</v>
      </c>
    </row>
    <row r="4283" spans="1:6">
      <c r="A4283" s="311"/>
      <c r="B4283" s="311" t="s">
        <v>15694</v>
      </c>
      <c r="C4283" s="311"/>
      <c r="D4283" s="311"/>
      <c r="E4283" s="311" t="s">
        <v>173</v>
      </c>
      <c r="F4283" s="311">
        <v>42</v>
      </c>
    </row>
    <row r="4284" spans="1:6">
      <c r="A4284" s="311"/>
      <c r="B4284" s="311" t="s">
        <v>15695</v>
      </c>
      <c r="C4284" s="311"/>
      <c r="D4284" s="311"/>
      <c r="E4284" s="311" t="s">
        <v>173</v>
      </c>
      <c r="F4284" s="311">
        <v>244</v>
      </c>
    </row>
    <row r="4285" spans="1:6">
      <c r="A4285" s="311"/>
      <c r="B4285" s="311" t="s">
        <v>15696</v>
      </c>
      <c r="C4285" s="311"/>
      <c r="D4285" s="311"/>
      <c r="E4285" s="311" t="s">
        <v>173</v>
      </c>
      <c r="F4285" s="311">
        <v>1038</v>
      </c>
    </row>
    <row r="4286" spans="1:6">
      <c r="A4286" s="311"/>
      <c r="B4286" s="311" t="s">
        <v>15697</v>
      </c>
      <c r="C4286" s="311"/>
      <c r="D4286" s="311"/>
      <c r="E4286" s="311" t="s">
        <v>173</v>
      </c>
      <c r="F4286" s="311">
        <v>567</v>
      </c>
    </row>
    <row r="4287" spans="1:6">
      <c r="A4287" s="311"/>
      <c r="B4287" s="311" t="s">
        <v>15698</v>
      </c>
      <c r="C4287" s="311"/>
      <c r="D4287" s="311"/>
      <c r="E4287" s="311" t="s">
        <v>173</v>
      </c>
      <c r="F4287" s="311">
        <v>189</v>
      </c>
    </row>
    <row r="4288" spans="1:6">
      <c r="A4288" s="311"/>
      <c r="B4288" s="311" t="s">
        <v>15699</v>
      </c>
      <c r="C4288" s="311"/>
      <c r="D4288" s="311"/>
      <c r="E4288" s="311" t="s">
        <v>173</v>
      </c>
      <c r="F4288" s="311">
        <v>243</v>
      </c>
    </row>
    <row r="4289" spans="1:6">
      <c r="A4289" s="311"/>
      <c r="B4289" s="311" t="s">
        <v>15700</v>
      </c>
      <c r="C4289" s="311"/>
      <c r="D4289" s="311"/>
      <c r="E4289" s="311" t="s">
        <v>173</v>
      </c>
      <c r="F4289" s="311">
        <v>206</v>
      </c>
    </row>
    <row r="4290" spans="1:6">
      <c r="A4290" s="311"/>
      <c r="B4290" s="311" t="s">
        <v>15701</v>
      </c>
      <c r="C4290" s="311"/>
      <c r="D4290" s="311"/>
      <c r="E4290" s="311" t="s">
        <v>173</v>
      </c>
      <c r="F4290" s="311">
        <v>68</v>
      </c>
    </row>
    <row r="4291" spans="1:6">
      <c r="A4291" s="311"/>
      <c r="B4291" s="311" t="s">
        <v>15702</v>
      </c>
      <c r="C4291" s="311"/>
      <c r="D4291" s="311"/>
      <c r="E4291" s="311" t="s">
        <v>173</v>
      </c>
      <c r="F4291" s="311">
        <v>117</v>
      </c>
    </row>
    <row r="4292" spans="1:6">
      <c r="A4292" s="311"/>
      <c r="B4292" s="311" t="s">
        <v>15703</v>
      </c>
      <c r="C4292" s="311"/>
      <c r="D4292" s="311"/>
      <c r="E4292" s="311" t="s">
        <v>173</v>
      </c>
      <c r="F4292" s="311">
        <v>49</v>
      </c>
    </row>
    <row r="4293" spans="1:6">
      <c r="A4293" s="311"/>
      <c r="B4293" s="311" t="s">
        <v>15704</v>
      </c>
      <c r="C4293" s="311"/>
      <c r="D4293" s="311"/>
      <c r="E4293" s="311" t="s">
        <v>173</v>
      </c>
      <c r="F4293" s="311">
        <v>134</v>
      </c>
    </row>
    <row r="4294" spans="1:6">
      <c r="A4294" s="311"/>
      <c r="B4294" s="311" t="s">
        <v>15705</v>
      </c>
      <c r="C4294" s="311"/>
      <c r="D4294" s="311"/>
      <c r="E4294" s="311" t="s">
        <v>173</v>
      </c>
      <c r="F4294" s="311">
        <v>246</v>
      </c>
    </row>
    <row r="4295" spans="1:6">
      <c r="A4295" s="311"/>
      <c r="B4295" s="311" t="s">
        <v>15706</v>
      </c>
      <c r="C4295" s="311"/>
      <c r="D4295" s="311"/>
      <c r="E4295" s="311" t="s">
        <v>173</v>
      </c>
      <c r="F4295" s="311">
        <v>274</v>
      </c>
    </row>
    <row r="4296" spans="1:6">
      <c r="A4296" s="311"/>
      <c r="B4296" s="311" t="s">
        <v>15707</v>
      </c>
      <c r="C4296" s="311"/>
      <c r="D4296" s="311"/>
      <c r="E4296" s="311" t="s">
        <v>173</v>
      </c>
      <c r="F4296" s="311">
        <v>173</v>
      </c>
    </row>
    <row r="4297" spans="1:6">
      <c r="A4297" s="311"/>
      <c r="B4297" s="311" t="s">
        <v>15708</v>
      </c>
      <c r="C4297" s="311"/>
      <c r="D4297" s="311"/>
      <c r="E4297" s="311" t="s">
        <v>173</v>
      </c>
      <c r="F4297" s="311">
        <v>711</v>
      </c>
    </row>
    <row r="4298" spans="1:6">
      <c r="A4298" s="311"/>
      <c r="B4298" s="311" t="s">
        <v>15709</v>
      </c>
      <c r="C4298" s="311"/>
      <c r="D4298" s="311"/>
      <c r="E4298" s="311" t="s">
        <v>173</v>
      </c>
      <c r="F4298" s="311">
        <v>924</v>
      </c>
    </row>
    <row r="4299" spans="1:6">
      <c r="A4299" s="311"/>
      <c r="B4299" s="311" t="s">
        <v>15710</v>
      </c>
      <c r="C4299" s="311"/>
      <c r="D4299" s="311"/>
      <c r="E4299" s="311" t="s">
        <v>173</v>
      </c>
      <c r="F4299" s="311">
        <v>454</v>
      </c>
    </row>
    <row r="4300" spans="1:6">
      <c r="A4300" s="311"/>
      <c r="B4300" s="311" t="s">
        <v>15711</v>
      </c>
      <c r="C4300" s="311"/>
      <c r="D4300" s="311"/>
      <c r="E4300" s="311" t="s">
        <v>173</v>
      </c>
      <c r="F4300" s="311">
        <v>354</v>
      </c>
    </row>
    <row r="4301" spans="1:6">
      <c r="A4301" s="311"/>
      <c r="B4301" s="311" t="s">
        <v>15712</v>
      </c>
      <c r="C4301" s="311"/>
      <c r="D4301" s="311"/>
      <c r="E4301" s="311" t="s">
        <v>173</v>
      </c>
      <c r="F4301" s="311">
        <v>454</v>
      </c>
    </row>
    <row r="4302" spans="1:6">
      <c r="A4302" s="311"/>
      <c r="B4302" s="311" t="s">
        <v>15713</v>
      </c>
      <c r="C4302" s="311"/>
      <c r="D4302" s="311"/>
      <c r="E4302" s="311" t="s">
        <v>173</v>
      </c>
      <c r="F4302" s="311">
        <v>354</v>
      </c>
    </row>
    <row r="4303" spans="1:6">
      <c r="A4303" s="311"/>
      <c r="B4303" s="311" t="s">
        <v>15714</v>
      </c>
      <c r="C4303" s="311"/>
      <c r="D4303" s="311"/>
      <c r="E4303" s="311" t="s">
        <v>173</v>
      </c>
      <c r="F4303" s="311">
        <v>454</v>
      </c>
    </row>
    <row r="4304" spans="1:6">
      <c r="A4304" s="311"/>
      <c r="B4304" s="311" t="s">
        <v>15715</v>
      </c>
      <c r="C4304" s="311"/>
      <c r="D4304" s="311"/>
      <c r="E4304" s="311" t="s">
        <v>173</v>
      </c>
      <c r="F4304" s="311">
        <v>512</v>
      </c>
    </row>
    <row r="4305" spans="1:6">
      <c r="A4305" s="311"/>
      <c r="B4305" s="311" t="s">
        <v>15716</v>
      </c>
      <c r="C4305" s="311"/>
      <c r="D4305" s="311"/>
      <c r="E4305" s="311" t="s">
        <v>173</v>
      </c>
      <c r="F4305" s="311">
        <v>354</v>
      </c>
    </row>
    <row r="4306" spans="1:6">
      <c r="A4306" s="311"/>
      <c r="B4306" s="311" t="s">
        <v>15717</v>
      </c>
      <c r="C4306" s="311"/>
      <c r="D4306" s="311"/>
      <c r="E4306" s="311" t="s">
        <v>173</v>
      </c>
      <c r="F4306" s="311">
        <v>322</v>
      </c>
    </row>
    <row r="4307" spans="1:6">
      <c r="A4307" s="311"/>
      <c r="B4307" s="311" t="s">
        <v>15718</v>
      </c>
      <c r="C4307" s="311"/>
      <c r="D4307" s="311"/>
      <c r="E4307" s="311" t="s">
        <v>173</v>
      </c>
      <c r="F4307" s="311">
        <v>512</v>
      </c>
    </row>
    <row r="4308" spans="1:6">
      <c r="A4308" s="311"/>
      <c r="B4308" s="311" t="s">
        <v>15719</v>
      </c>
      <c r="C4308" s="311"/>
      <c r="D4308" s="311"/>
      <c r="E4308" s="311" t="s">
        <v>173</v>
      </c>
      <c r="F4308" s="311">
        <v>512</v>
      </c>
    </row>
    <row r="4309" spans="1:6">
      <c r="A4309" s="311"/>
      <c r="B4309" s="311" t="s">
        <v>15720</v>
      </c>
      <c r="C4309" s="311"/>
      <c r="D4309" s="311"/>
      <c r="E4309" s="311" t="s">
        <v>173</v>
      </c>
      <c r="F4309" s="311">
        <v>854</v>
      </c>
    </row>
    <row r="4310" spans="1:6">
      <c r="A4310" s="311"/>
      <c r="B4310" s="311" t="s">
        <v>15721</v>
      </c>
      <c r="C4310" s="311"/>
      <c r="D4310" s="311"/>
      <c r="E4310" s="311" t="s">
        <v>173</v>
      </c>
      <c r="F4310" s="311">
        <v>84</v>
      </c>
    </row>
    <row r="4311" spans="1:6">
      <c r="A4311" s="311"/>
      <c r="B4311" s="311" t="s">
        <v>15722</v>
      </c>
      <c r="C4311" s="311"/>
      <c r="D4311" s="311"/>
      <c r="E4311" s="311" t="s">
        <v>173</v>
      </c>
      <c r="F4311" s="311">
        <v>205</v>
      </c>
    </row>
    <row r="4312" spans="1:6">
      <c r="A4312" s="311"/>
      <c r="B4312" s="311" t="s">
        <v>15723</v>
      </c>
      <c r="C4312" s="311"/>
      <c r="D4312" s="311"/>
      <c r="E4312" s="311" t="s">
        <v>173</v>
      </c>
      <c r="F4312" s="311">
        <v>56</v>
      </c>
    </row>
    <row r="4313" spans="1:6">
      <c r="A4313" s="311"/>
      <c r="B4313" s="311" t="s">
        <v>15724</v>
      </c>
      <c r="C4313" s="311"/>
      <c r="D4313" s="311"/>
      <c r="E4313" s="311" t="s">
        <v>173</v>
      </c>
      <c r="F4313" s="311">
        <v>27.5</v>
      </c>
    </row>
    <row r="4314" spans="1:6">
      <c r="A4314" s="311"/>
      <c r="B4314" s="311" t="s">
        <v>15725</v>
      </c>
      <c r="C4314" s="311"/>
      <c r="D4314" s="311"/>
      <c r="E4314" s="311" t="s">
        <v>173</v>
      </c>
      <c r="F4314" s="311">
        <v>122</v>
      </c>
    </row>
    <row r="4315" spans="1:6">
      <c r="A4315" s="311"/>
      <c r="B4315" s="311" t="s">
        <v>15726</v>
      </c>
      <c r="C4315" s="311"/>
      <c r="D4315" s="311"/>
      <c r="E4315" s="311" t="s">
        <v>173</v>
      </c>
      <c r="F4315" s="311">
        <v>151</v>
      </c>
    </row>
    <row r="4316" spans="1:6">
      <c r="A4316" s="311"/>
      <c r="B4316" s="311" t="s">
        <v>15727</v>
      </c>
      <c r="C4316" s="311"/>
      <c r="D4316" s="311"/>
      <c r="E4316" s="311" t="s">
        <v>173</v>
      </c>
      <c r="F4316" s="311">
        <v>176</v>
      </c>
    </row>
    <row r="4317" spans="1:6">
      <c r="A4317" s="311"/>
      <c r="B4317" s="311" t="s">
        <v>15728</v>
      </c>
      <c r="C4317" s="311"/>
      <c r="D4317" s="311"/>
      <c r="E4317" s="311" t="s">
        <v>173</v>
      </c>
      <c r="F4317" s="311">
        <v>74</v>
      </c>
    </row>
    <row r="4318" spans="1:6">
      <c r="A4318" s="311"/>
      <c r="B4318" s="311" t="s">
        <v>15729</v>
      </c>
      <c r="C4318" s="311"/>
      <c r="D4318" s="311"/>
      <c r="E4318" s="311" t="s">
        <v>173</v>
      </c>
      <c r="F4318" s="311">
        <v>208</v>
      </c>
    </row>
    <row r="4319" spans="1:6">
      <c r="A4319" s="311"/>
      <c r="B4319" s="311" t="s">
        <v>15730</v>
      </c>
      <c r="C4319" s="311"/>
      <c r="D4319" s="311"/>
      <c r="E4319" s="311" t="s">
        <v>173</v>
      </c>
      <c r="F4319" s="311">
        <v>222</v>
      </c>
    </row>
    <row r="4320" spans="1:6">
      <c r="A4320" s="311"/>
      <c r="B4320" s="311" t="s">
        <v>15731</v>
      </c>
      <c r="C4320" s="311"/>
      <c r="D4320" s="311"/>
      <c r="E4320" s="311" t="s">
        <v>173</v>
      </c>
      <c r="F4320" s="311">
        <v>322</v>
      </c>
    </row>
    <row r="4321" spans="1:6">
      <c r="A4321" s="311"/>
      <c r="B4321" s="311" t="s">
        <v>15732</v>
      </c>
      <c r="C4321" s="311"/>
      <c r="D4321" s="311"/>
      <c r="E4321" s="311" t="s">
        <v>173</v>
      </c>
      <c r="F4321" s="311">
        <v>54</v>
      </c>
    </row>
    <row r="4322" spans="1:6">
      <c r="A4322" s="311"/>
      <c r="B4322" s="311" t="s">
        <v>15733</v>
      </c>
      <c r="C4322" s="311"/>
      <c r="D4322" s="311"/>
      <c r="E4322" s="311" t="s">
        <v>173</v>
      </c>
      <c r="F4322" s="311">
        <v>217</v>
      </c>
    </row>
    <row r="4323" spans="1:6">
      <c r="A4323" s="311"/>
      <c r="B4323" s="311" t="s">
        <v>15734</v>
      </c>
      <c r="C4323" s="311"/>
      <c r="D4323" s="311"/>
      <c r="E4323" s="311" t="s">
        <v>173</v>
      </c>
      <c r="F4323" s="311">
        <v>74</v>
      </c>
    </row>
    <row r="4324" spans="1:6">
      <c r="A4324" s="311"/>
      <c r="B4324" s="311" t="s">
        <v>15735</v>
      </c>
      <c r="C4324" s="311"/>
      <c r="D4324" s="311"/>
      <c r="E4324" s="311" t="s">
        <v>173</v>
      </c>
      <c r="F4324" s="311">
        <v>97</v>
      </c>
    </row>
    <row r="4325" spans="1:6">
      <c r="A4325" s="311"/>
      <c r="B4325" s="311" t="s">
        <v>15736</v>
      </c>
      <c r="C4325" s="311"/>
      <c r="D4325" s="311"/>
      <c r="E4325" s="311" t="s">
        <v>173</v>
      </c>
      <c r="F4325" s="311">
        <v>127</v>
      </c>
    </row>
    <row r="4326" spans="1:6">
      <c r="A4326" s="311"/>
      <c r="B4326" s="311" t="s">
        <v>15737</v>
      </c>
      <c r="C4326" s="311"/>
      <c r="D4326" s="311"/>
      <c r="E4326" s="311" t="s">
        <v>173</v>
      </c>
      <c r="F4326" s="311">
        <v>63</v>
      </c>
    </row>
    <row r="4327" spans="1:6">
      <c r="A4327" s="311"/>
      <c r="B4327" s="311" t="s">
        <v>15738</v>
      </c>
      <c r="C4327" s="311"/>
      <c r="D4327" s="311"/>
      <c r="E4327" s="311" t="s">
        <v>173</v>
      </c>
      <c r="F4327" s="311">
        <v>91</v>
      </c>
    </row>
    <row r="4328" spans="1:6">
      <c r="A4328" s="311"/>
      <c r="B4328" s="311" t="s">
        <v>15739</v>
      </c>
      <c r="C4328" s="311"/>
      <c r="D4328" s="311"/>
      <c r="E4328" s="311" t="s">
        <v>173</v>
      </c>
      <c r="F4328" s="311">
        <v>122</v>
      </c>
    </row>
    <row r="4329" spans="1:6">
      <c r="A4329" s="311"/>
      <c r="B4329" s="311" t="s">
        <v>15740</v>
      </c>
      <c r="C4329" s="311"/>
      <c r="D4329" s="311"/>
      <c r="E4329" s="311" t="s">
        <v>173</v>
      </c>
      <c r="F4329" s="311">
        <v>169</v>
      </c>
    </row>
    <row r="4330" spans="1:6">
      <c r="A4330" s="311"/>
      <c r="B4330" s="311" t="s">
        <v>15741</v>
      </c>
      <c r="C4330" s="311"/>
      <c r="D4330" s="311"/>
      <c r="E4330" s="311" t="s">
        <v>173</v>
      </c>
      <c r="F4330" s="311">
        <v>141</v>
      </c>
    </row>
    <row r="4331" spans="1:6">
      <c r="A4331" s="311"/>
      <c r="B4331" s="311" t="s">
        <v>15742</v>
      </c>
      <c r="C4331" s="311"/>
      <c r="D4331" s="311"/>
      <c r="E4331" s="311" t="s">
        <v>173</v>
      </c>
      <c r="F4331" s="311">
        <v>132</v>
      </c>
    </row>
    <row r="4332" spans="1:6">
      <c r="A4332" s="311"/>
      <c r="B4332" s="311" t="s">
        <v>15743</v>
      </c>
      <c r="C4332" s="311"/>
      <c r="D4332" s="311"/>
      <c r="E4332" s="311" t="s">
        <v>173</v>
      </c>
      <c r="F4332" s="311">
        <v>59</v>
      </c>
    </row>
    <row r="4333" spans="1:6">
      <c r="A4333" s="311"/>
      <c r="B4333" s="311" t="s">
        <v>15744</v>
      </c>
      <c r="C4333" s="311"/>
      <c r="D4333" s="311"/>
      <c r="E4333" s="311" t="s">
        <v>173</v>
      </c>
      <c r="F4333" s="311">
        <v>122</v>
      </c>
    </row>
    <row r="4334" spans="1:6">
      <c r="A4334" s="311"/>
      <c r="B4334" s="311" t="s">
        <v>15745</v>
      </c>
      <c r="C4334" s="311"/>
      <c r="D4334" s="311"/>
      <c r="E4334" s="311" t="s">
        <v>173</v>
      </c>
      <c r="F4334" s="311">
        <v>141</v>
      </c>
    </row>
    <row r="4335" spans="1:6">
      <c r="A4335" s="311"/>
      <c r="B4335" s="311" t="s">
        <v>15746</v>
      </c>
      <c r="C4335" s="311"/>
      <c r="D4335" s="311"/>
      <c r="E4335" s="311" t="s">
        <v>173</v>
      </c>
      <c r="F4335" s="311">
        <v>189</v>
      </c>
    </row>
    <row r="4336" spans="1:6">
      <c r="A4336" s="311"/>
      <c r="B4336" s="311" t="s">
        <v>15747</v>
      </c>
      <c r="C4336" s="311"/>
      <c r="D4336" s="311"/>
      <c r="E4336" s="311" t="s">
        <v>173</v>
      </c>
      <c r="F4336" s="311">
        <v>202</v>
      </c>
    </row>
    <row r="4337" spans="1:6">
      <c r="A4337" s="311"/>
      <c r="B4337" s="311" t="s">
        <v>15748</v>
      </c>
      <c r="C4337" s="311"/>
      <c r="D4337" s="311"/>
      <c r="E4337" s="311" t="s">
        <v>173</v>
      </c>
      <c r="F4337" s="311">
        <v>93</v>
      </c>
    </row>
    <row r="4338" spans="1:6">
      <c r="A4338" s="311"/>
      <c r="B4338" s="311" t="s">
        <v>15749</v>
      </c>
      <c r="C4338" s="311"/>
      <c r="D4338" s="311"/>
      <c r="E4338" s="311" t="s">
        <v>173</v>
      </c>
      <c r="F4338" s="311">
        <v>59</v>
      </c>
    </row>
    <row r="4339" spans="1:6">
      <c r="A4339" s="311"/>
      <c r="B4339" s="311" t="s">
        <v>15750</v>
      </c>
      <c r="C4339" s="311"/>
      <c r="D4339" s="311"/>
      <c r="E4339" s="311" t="s">
        <v>173</v>
      </c>
      <c r="F4339" s="311">
        <v>122</v>
      </c>
    </row>
    <row r="4340" spans="1:6">
      <c r="A4340" s="311"/>
      <c r="B4340" s="311" t="s">
        <v>15751</v>
      </c>
      <c r="C4340" s="311"/>
      <c r="D4340" s="311"/>
      <c r="E4340" s="311" t="s">
        <v>173</v>
      </c>
      <c r="F4340" s="311">
        <v>169</v>
      </c>
    </row>
    <row r="4341" spans="1:6">
      <c r="A4341" s="311"/>
      <c r="B4341" s="311" t="s">
        <v>15752</v>
      </c>
      <c r="C4341" s="311"/>
      <c r="D4341" s="311"/>
      <c r="E4341" s="311" t="s">
        <v>173</v>
      </c>
      <c r="F4341" s="311">
        <v>293</v>
      </c>
    </row>
    <row r="4342" spans="1:6">
      <c r="A4342" s="311"/>
      <c r="B4342" s="311" t="s">
        <v>15753</v>
      </c>
      <c r="C4342" s="311"/>
      <c r="D4342" s="311"/>
      <c r="E4342" s="311" t="s">
        <v>173</v>
      </c>
      <c r="F4342" s="311">
        <v>159</v>
      </c>
    </row>
    <row r="4343" spans="1:6">
      <c r="A4343" s="311"/>
      <c r="B4343" s="311" t="s">
        <v>15754</v>
      </c>
      <c r="C4343" s="311"/>
      <c r="D4343" s="311"/>
      <c r="E4343" s="311" t="s">
        <v>173</v>
      </c>
      <c r="F4343" s="311">
        <v>1169</v>
      </c>
    </row>
    <row r="4344" spans="1:6">
      <c r="A4344" s="311"/>
      <c r="B4344" s="311" t="s">
        <v>15755</v>
      </c>
      <c r="C4344" s="311"/>
      <c r="D4344" s="311"/>
      <c r="E4344" s="311" t="s">
        <v>173</v>
      </c>
      <c r="F4344" s="311">
        <v>1299</v>
      </c>
    </row>
    <row r="4345" spans="1:6">
      <c r="A4345" s="311"/>
      <c r="B4345" s="311" t="s">
        <v>15756</v>
      </c>
      <c r="C4345" s="311"/>
      <c r="D4345" s="311"/>
      <c r="E4345" s="311" t="s">
        <v>173</v>
      </c>
      <c r="F4345" s="311">
        <v>254</v>
      </c>
    </row>
    <row r="4346" spans="1:6">
      <c r="A4346" s="311"/>
      <c r="B4346" s="311" t="s">
        <v>15757</v>
      </c>
      <c r="C4346" s="311"/>
      <c r="D4346" s="311"/>
      <c r="E4346" s="311" t="s">
        <v>173</v>
      </c>
      <c r="F4346" s="311">
        <v>552</v>
      </c>
    </row>
    <row r="4347" spans="1:6">
      <c r="A4347" s="311"/>
      <c r="B4347" s="311" t="s">
        <v>15758</v>
      </c>
      <c r="C4347" s="311"/>
      <c r="D4347" s="311"/>
      <c r="E4347" s="311" t="s">
        <v>173</v>
      </c>
      <c r="F4347" s="311">
        <v>255</v>
      </c>
    </row>
    <row r="4348" spans="1:6">
      <c r="A4348" s="311"/>
      <c r="B4348" s="311" t="s">
        <v>15759</v>
      </c>
      <c r="C4348" s="311"/>
      <c r="D4348" s="311"/>
      <c r="E4348" s="311" t="s">
        <v>173</v>
      </c>
      <c r="F4348" s="311">
        <v>436</v>
      </c>
    </row>
    <row r="4349" spans="1:6">
      <c r="A4349" s="311"/>
      <c r="B4349" s="311" t="s">
        <v>15760</v>
      </c>
      <c r="C4349" s="311"/>
      <c r="D4349" s="311"/>
      <c r="E4349" s="311" t="s">
        <v>173</v>
      </c>
      <c r="F4349" s="311">
        <v>454</v>
      </c>
    </row>
    <row r="4350" spans="1:6">
      <c r="A4350" s="311"/>
      <c r="B4350" s="311" t="s">
        <v>15761</v>
      </c>
      <c r="C4350" s="311"/>
      <c r="D4350" s="311"/>
      <c r="E4350" s="311" t="s">
        <v>173</v>
      </c>
      <c r="F4350" s="311">
        <v>304</v>
      </c>
    </row>
    <row r="4351" spans="1:6">
      <c r="A4351" s="311"/>
      <c r="B4351" s="311" t="s">
        <v>15762</v>
      </c>
      <c r="C4351" s="311"/>
      <c r="D4351" s="311"/>
      <c r="E4351" s="311" t="s">
        <v>173</v>
      </c>
      <c r="F4351" s="311">
        <v>224</v>
      </c>
    </row>
    <row r="4352" spans="1:6">
      <c r="A4352" s="311"/>
      <c r="B4352" s="311" t="s">
        <v>15763</v>
      </c>
      <c r="C4352" s="311"/>
      <c r="D4352" s="311"/>
      <c r="E4352" s="311" t="s">
        <v>173</v>
      </c>
      <c r="F4352" s="311">
        <v>331</v>
      </c>
    </row>
    <row r="4353" spans="1:6">
      <c r="A4353" s="311"/>
      <c r="B4353" s="311" t="s">
        <v>15764</v>
      </c>
      <c r="C4353" s="311"/>
      <c r="D4353" s="311"/>
      <c r="E4353" s="311" t="s">
        <v>173</v>
      </c>
      <c r="F4353" s="311">
        <v>464</v>
      </c>
    </row>
    <row r="4354" spans="1:6">
      <c r="A4354" s="311"/>
      <c r="B4354" s="311" t="s">
        <v>15765</v>
      </c>
      <c r="C4354" s="311"/>
      <c r="D4354" s="311"/>
      <c r="E4354" s="311" t="s">
        <v>173</v>
      </c>
      <c r="F4354" s="311">
        <v>354</v>
      </c>
    </row>
    <row r="4355" spans="1:6">
      <c r="A4355" s="311"/>
      <c r="B4355" s="311" t="s">
        <v>15766</v>
      </c>
      <c r="C4355" s="311"/>
      <c r="D4355" s="311"/>
      <c r="E4355" s="311" t="s">
        <v>173</v>
      </c>
      <c r="F4355" s="311">
        <v>263</v>
      </c>
    </row>
    <row r="4356" spans="1:6">
      <c r="A4356" s="311"/>
      <c r="B4356" s="311" t="s">
        <v>15767</v>
      </c>
      <c r="C4356" s="311"/>
      <c r="D4356" s="311"/>
      <c r="E4356" s="311" t="s">
        <v>173</v>
      </c>
      <c r="F4356" s="311">
        <v>474</v>
      </c>
    </row>
    <row r="4357" spans="1:6">
      <c r="A4357" s="311"/>
      <c r="B4357" s="311" t="s">
        <v>15768</v>
      </c>
      <c r="C4357" s="311"/>
      <c r="D4357" s="311"/>
      <c r="E4357" s="311" t="s">
        <v>173</v>
      </c>
      <c r="F4357" s="311">
        <v>811</v>
      </c>
    </row>
    <row r="4358" spans="1:6">
      <c r="A4358" s="311"/>
      <c r="B4358" s="311" t="s">
        <v>15769</v>
      </c>
      <c r="C4358" s="311"/>
      <c r="D4358" s="311"/>
      <c r="E4358" s="311" t="s">
        <v>173</v>
      </c>
      <c r="F4358" s="311">
        <v>607</v>
      </c>
    </row>
    <row r="4359" spans="1:6">
      <c r="A4359" s="311"/>
      <c r="B4359" s="311" t="s">
        <v>15770</v>
      </c>
      <c r="C4359" s="311"/>
      <c r="D4359" s="311"/>
      <c r="E4359" s="311" t="s">
        <v>173</v>
      </c>
      <c r="F4359" s="311">
        <v>141</v>
      </c>
    </row>
    <row r="4360" spans="1:6">
      <c r="A4360" s="311"/>
      <c r="B4360" s="311" t="s">
        <v>15771</v>
      </c>
      <c r="C4360" s="311"/>
      <c r="D4360" s="311"/>
      <c r="E4360" s="311" t="s">
        <v>173</v>
      </c>
      <c r="F4360" s="311">
        <v>528</v>
      </c>
    </row>
    <row r="4361" spans="1:6">
      <c r="A4361" s="311"/>
      <c r="B4361" s="311" t="s">
        <v>15772</v>
      </c>
      <c r="C4361" s="311"/>
      <c r="D4361" s="311"/>
      <c r="E4361" s="311" t="s">
        <v>173</v>
      </c>
      <c r="F4361" s="311">
        <v>21</v>
      </c>
    </row>
    <row r="4362" spans="1:6">
      <c r="A4362" s="311"/>
      <c r="B4362" s="311" t="s">
        <v>15773</v>
      </c>
      <c r="C4362" s="311"/>
      <c r="D4362" s="311"/>
      <c r="E4362" s="311" t="s">
        <v>173</v>
      </c>
      <c r="F4362" s="311">
        <v>64</v>
      </c>
    </row>
    <row r="4363" spans="1:6">
      <c r="A4363" s="311"/>
      <c r="B4363" s="311" t="s">
        <v>15774</v>
      </c>
      <c r="C4363" s="311"/>
      <c r="D4363" s="311"/>
      <c r="E4363" s="311" t="s">
        <v>173</v>
      </c>
      <c r="F4363" s="311">
        <v>49</v>
      </c>
    </row>
    <row r="4364" spans="1:6">
      <c r="A4364" s="311"/>
      <c r="B4364" s="311" t="s">
        <v>15775</v>
      </c>
      <c r="C4364" s="311"/>
      <c r="D4364" s="311"/>
      <c r="E4364" s="311" t="s">
        <v>173</v>
      </c>
      <c r="F4364" s="311">
        <v>64</v>
      </c>
    </row>
    <row r="4365" spans="1:6">
      <c r="A4365" s="311"/>
      <c r="B4365" s="311" t="s">
        <v>15776</v>
      </c>
      <c r="C4365" s="311"/>
      <c r="D4365" s="311"/>
      <c r="E4365" s="311" t="s">
        <v>173</v>
      </c>
      <c r="F4365" s="311">
        <v>64</v>
      </c>
    </row>
    <row r="4366" spans="1:6">
      <c r="A4366" s="311"/>
      <c r="B4366" s="311" t="s">
        <v>15777</v>
      </c>
      <c r="C4366" s="311"/>
      <c r="D4366" s="311"/>
      <c r="E4366" s="311" t="s">
        <v>173</v>
      </c>
      <c r="F4366" s="311">
        <v>49</v>
      </c>
    </row>
    <row r="4367" spans="1:6">
      <c r="A4367" s="311"/>
      <c r="B4367" s="311" t="s">
        <v>15778</v>
      </c>
      <c r="C4367" s="311"/>
      <c r="D4367" s="311"/>
      <c r="E4367" s="311" t="s">
        <v>173</v>
      </c>
      <c r="F4367" s="311">
        <v>49</v>
      </c>
    </row>
    <row r="4368" spans="1:6">
      <c r="A4368" s="311"/>
      <c r="B4368" s="311" t="s">
        <v>15779</v>
      </c>
      <c r="C4368" s="311"/>
      <c r="D4368" s="311"/>
      <c r="E4368" s="311" t="s">
        <v>173</v>
      </c>
      <c r="F4368" s="311">
        <v>189</v>
      </c>
    </row>
    <row r="4369" spans="1:6">
      <c r="A4369" s="311"/>
      <c r="B4369" s="311" t="s">
        <v>15780</v>
      </c>
      <c r="C4369" s="311"/>
      <c r="D4369" s="311"/>
      <c r="E4369" s="311" t="s">
        <v>173</v>
      </c>
      <c r="F4369" s="311">
        <v>231</v>
      </c>
    </row>
    <row r="4370" spans="1:6">
      <c r="A4370" s="311"/>
      <c r="B4370" s="311" t="s">
        <v>15781</v>
      </c>
      <c r="C4370" s="311"/>
      <c r="D4370" s="311"/>
      <c r="E4370" s="311" t="s">
        <v>173</v>
      </c>
      <c r="F4370" s="311">
        <v>154</v>
      </c>
    </row>
    <row r="4371" spans="1:6">
      <c r="A4371" s="311"/>
      <c r="B4371" s="311" t="s">
        <v>15782</v>
      </c>
      <c r="C4371" s="311"/>
      <c r="D4371" s="311"/>
      <c r="E4371" s="311" t="s">
        <v>173</v>
      </c>
      <c r="F4371" s="311">
        <v>969</v>
      </c>
    </row>
    <row r="4372" spans="1:6">
      <c r="A4372" s="311"/>
      <c r="B4372" s="311" t="s">
        <v>15783</v>
      </c>
      <c r="C4372" s="311"/>
      <c r="D4372" s="311"/>
      <c r="E4372" s="311" t="s">
        <v>173</v>
      </c>
      <c r="F4372" s="311">
        <v>539</v>
      </c>
    </row>
    <row r="4373" spans="1:6">
      <c r="A4373" s="311"/>
      <c r="B4373" s="311" t="s">
        <v>15784</v>
      </c>
      <c r="C4373" s="311"/>
      <c r="D4373" s="311"/>
      <c r="E4373" s="311" t="s">
        <v>173</v>
      </c>
      <c r="F4373" s="311">
        <v>533</v>
      </c>
    </row>
    <row r="4374" spans="1:6">
      <c r="A4374" s="311"/>
      <c r="B4374" s="311" t="s">
        <v>15785</v>
      </c>
      <c r="C4374" s="311"/>
      <c r="D4374" s="311"/>
      <c r="E4374" s="311" t="s">
        <v>173</v>
      </c>
      <c r="F4374" s="311">
        <v>834</v>
      </c>
    </row>
    <row r="4375" spans="1:6">
      <c r="A4375" s="311"/>
      <c r="B4375" s="311" t="s">
        <v>15786</v>
      </c>
      <c r="C4375" s="311"/>
      <c r="D4375" s="311"/>
      <c r="E4375" s="311" t="s">
        <v>173</v>
      </c>
      <c r="F4375" s="311">
        <v>853</v>
      </c>
    </row>
    <row r="4376" spans="1:6">
      <c r="A4376" s="311"/>
      <c r="B4376" s="311" t="s">
        <v>15787</v>
      </c>
      <c r="C4376" s="311"/>
      <c r="D4376" s="311"/>
      <c r="E4376" s="311" t="s">
        <v>173</v>
      </c>
      <c r="F4376" s="311">
        <v>296</v>
      </c>
    </row>
    <row r="4377" spans="1:6">
      <c r="A4377" s="311"/>
      <c r="B4377" s="311" t="s">
        <v>15788</v>
      </c>
      <c r="C4377" s="311"/>
      <c r="D4377" s="311"/>
      <c r="E4377" s="311" t="s">
        <v>173</v>
      </c>
      <c r="F4377" s="311">
        <v>157</v>
      </c>
    </row>
    <row r="4378" spans="1:6">
      <c r="A4378" s="311"/>
      <c r="B4378" s="311" t="s">
        <v>15789</v>
      </c>
      <c r="C4378" s="311"/>
      <c r="D4378" s="311"/>
      <c r="E4378" s="311" t="s">
        <v>173</v>
      </c>
      <c r="F4378" s="311">
        <v>914</v>
      </c>
    </row>
    <row r="4379" spans="1:6">
      <c r="A4379" s="311"/>
      <c r="B4379" s="311" t="s">
        <v>15790</v>
      </c>
      <c r="C4379" s="311"/>
      <c r="D4379" s="311"/>
      <c r="E4379" s="311" t="s">
        <v>173</v>
      </c>
      <c r="F4379" s="311">
        <v>626</v>
      </c>
    </row>
    <row r="4380" spans="1:6">
      <c r="A4380" s="311"/>
      <c r="B4380" s="311" t="s">
        <v>15791</v>
      </c>
      <c r="C4380" s="311"/>
      <c r="D4380" s="311"/>
      <c r="E4380" s="311" t="s">
        <v>173</v>
      </c>
      <c r="F4380" s="311">
        <v>743</v>
      </c>
    </row>
    <row r="4381" spans="1:6">
      <c r="A4381" s="311"/>
      <c r="B4381" s="311" t="s">
        <v>15792</v>
      </c>
      <c r="C4381" s="311"/>
      <c r="D4381" s="311"/>
      <c r="E4381" s="311" t="s">
        <v>173</v>
      </c>
      <c r="F4381" s="311">
        <v>804</v>
      </c>
    </row>
    <row r="4382" spans="1:6">
      <c r="A4382" s="311"/>
      <c r="B4382" s="311" t="s">
        <v>15793</v>
      </c>
      <c r="C4382" s="311"/>
      <c r="D4382" s="311"/>
      <c r="E4382" s="311" t="s">
        <v>173</v>
      </c>
      <c r="F4382" s="311">
        <v>537</v>
      </c>
    </row>
    <row r="4383" spans="1:6">
      <c r="A4383" s="311"/>
      <c r="B4383" s="311" t="s">
        <v>15794</v>
      </c>
      <c r="C4383" s="311"/>
      <c r="D4383" s="311"/>
      <c r="E4383" s="311" t="s">
        <v>173</v>
      </c>
      <c r="F4383" s="311">
        <v>849</v>
      </c>
    </row>
    <row r="4384" spans="1:6">
      <c r="A4384" s="311"/>
      <c r="B4384" s="311" t="s">
        <v>15795</v>
      </c>
      <c r="C4384" s="311"/>
      <c r="D4384" s="311"/>
      <c r="E4384" s="311" t="s">
        <v>173</v>
      </c>
      <c r="F4384" s="311">
        <v>794</v>
      </c>
    </row>
    <row r="4385" spans="1:6">
      <c r="A4385" s="311"/>
      <c r="B4385" s="311" t="s">
        <v>15796</v>
      </c>
      <c r="C4385" s="311"/>
      <c r="D4385" s="311"/>
      <c r="E4385" s="311" t="s">
        <v>173</v>
      </c>
      <c r="F4385" s="311">
        <v>197</v>
      </c>
    </row>
    <row r="4386" spans="1:6">
      <c r="A4386" s="311"/>
      <c r="B4386" s="311" t="s">
        <v>15797</v>
      </c>
      <c r="C4386" s="311"/>
      <c r="D4386" s="311"/>
      <c r="E4386" s="311" t="s">
        <v>173</v>
      </c>
      <c r="F4386" s="311">
        <v>512</v>
      </c>
    </row>
    <row r="4387" spans="1:6">
      <c r="A4387" s="311"/>
      <c r="B4387" s="311" t="s">
        <v>15798</v>
      </c>
      <c r="C4387" s="311"/>
      <c r="D4387" s="311"/>
      <c r="E4387" s="311" t="s">
        <v>173</v>
      </c>
      <c r="F4387" s="311">
        <v>911</v>
      </c>
    </row>
    <row r="4388" spans="1:6">
      <c r="A4388" s="311"/>
      <c r="B4388" s="311" t="s">
        <v>15799</v>
      </c>
      <c r="C4388" s="311"/>
      <c r="D4388" s="311"/>
      <c r="E4388" s="311" t="s">
        <v>173</v>
      </c>
      <c r="F4388" s="311">
        <v>154</v>
      </c>
    </row>
    <row r="4389" spans="1:6">
      <c r="A4389" s="311"/>
      <c r="B4389" s="311" t="s">
        <v>15800</v>
      </c>
      <c r="C4389" s="311"/>
      <c r="D4389" s="311"/>
      <c r="E4389" s="311" t="s">
        <v>173</v>
      </c>
      <c r="F4389" s="311">
        <v>296</v>
      </c>
    </row>
    <row r="4390" spans="1:6">
      <c r="A4390" s="311"/>
      <c r="B4390" s="311" t="s">
        <v>15801</v>
      </c>
      <c r="C4390" s="311"/>
      <c r="D4390" s="311"/>
      <c r="E4390" s="311" t="s">
        <v>173</v>
      </c>
      <c r="F4390" s="311">
        <v>169</v>
      </c>
    </row>
    <row r="4391" spans="1:6">
      <c r="A4391" s="311"/>
      <c r="B4391" s="311" t="s">
        <v>15802</v>
      </c>
      <c r="C4391" s="311"/>
      <c r="D4391" s="311"/>
      <c r="E4391" s="311" t="s">
        <v>173</v>
      </c>
      <c r="F4391" s="311">
        <v>521</v>
      </c>
    </row>
    <row r="4392" spans="1:6">
      <c r="A4392" s="311"/>
      <c r="B4392" s="311" t="s">
        <v>15803</v>
      </c>
      <c r="C4392" s="311"/>
      <c r="D4392" s="311"/>
      <c r="E4392" s="311" t="s">
        <v>173</v>
      </c>
      <c r="F4392" s="311">
        <v>323</v>
      </c>
    </row>
    <row r="4393" spans="1:6">
      <c r="A4393" s="311"/>
      <c r="B4393" s="311" t="s">
        <v>15804</v>
      </c>
      <c r="C4393" s="311"/>
      <c r="D4393" s="311"/>
      <c r="E4393" s="311" t="s">
        <v>173</v>
      </c>
      <c r="F4393" s="311">
        <v>539</v>
      </c>
    </row>
    <row r="4394" spans="1:6">
      <c r="A4394" s="311"/>
      <c r="B4394" s="311" t="s">
        <v>15805</v>
      </c>
      <c r="C4394" s="311"/>
      <c r="D4394" s="311"/>
      <c r="E4394" s="311" t="s">
        <v>173</v>
      </c>
      <c r="F4394" s="311">
        <v>188</v>
      </c>
    </row>
    <row r="4395" spans="1:6">
      <c r="A4395" s="311"/>
      <c r="B4395" s="311" t="s">
        <v>15806</v>
      </c>
      <c r="C4395" s="311"/>
      <c r="D4395" s="311"/>
      <c r="E4395" s="311" t="s">
        <v>173</v>
      </c>
      <c r="F4395" s="311">
        <v>809</v>
      </c>
    </row>
    <row r="4396" spans="1:6">
      <c r="A4396" s="311"/>
      <c r="B4396" s="311" t="s">
        <v>15807</v>
      </c>
      <c r="C4396" s="311"/>
      <c r="D4396" s="311"/>
      <c r="E4396" s="311" t="s">
        <v>173</v>
      </c>
      <c r="F4396" s="311">
        <v>344</v>
      </c>
    </row>
    <row r="4397" spans="1:6">
      <c r="A4397" s="311"/>
      <c r="B4397" s="311" t="s">
        <v>15808</v>
      </c>
      <c r="C4397" s="311"/>
      <c r="D4397" s="311"/>
      <c r="E4397" s="311" t="s">
        <v>173</v>
      </c>
      <c r="F4397" s="311">
        <v>221</v>
      </c>
    </row>
    <row r="4398" spans="1:6">
      <c r="A4398" s="311"/>
      <c r="B4398" s="311" t="s">
        <v>15809</v>
      </c>
      <c r="C4398" s="311"/>
      <c r="D4398" s="311"/>
      <c r="E4398" s="311" t="s">
        <v>173</v>
      </c>
      <c r="F4398" s="311">
        <v>569</v>
      </c>
    </row>
    <row r="4399" spans="1:6">
      <c r="A4399" s="311"/>
      <c r="B4399" s="311" t="s">
        <v>15810</v>
      </c>
      <c r="C4399" s="311"/>
      <c r="D4399" s="311"/>
      <c r="E4399" s="311" t="s">
        <v>173</v>
      </c>
      <c r="F4399" s="311">
        <v>276</v>
      </c>
    </row>
    <row r="4400" spans="1:6">
      <c r="A4400" s="311"/>
      <c r="B4400" s="311" t="s">
        <v>15811</v>
      </c>
      <c r="C4400" s="311"/>
      <c r="D4400" s="311"/>
      <c r="E4400" s="311" t="s">
        <v>173</v>
      </c>
      <c r="F4400" s="311">
        <v>141</v>
      </c>
    </row>
    <row r="4401" spans="1:6">
      <c r="A4401" s="311"/>
      <c r="B4401" s="311" t="s">
        <v>15812</v>
      </c>
      <c r="C4401" s="311"/>
      <c r="D4401" s="311"/>
      <c r="E4401" s="311" t="s">
        <v>173</v>
      </c>
      <c r="F4401" s="311">
        <v>56</v>
      </c>
    </row>
    <row r="4402" spans="1:6">
      <c r="A4402" s="311"/>
      <c r="B4402" s="311" t="s">
        <v>15813</v>
      </c>
      <c r="C4402" s="311"/>
      <c r="D4402" s="311"/>
      <c r="E4402" s="311" t="s">
        <v>11408</v>
      </c>
      <c r="F4402" s="311">
        <v>81</v>
      </c>
    </row>
    <row r="4403" spans="1:6">
      <c r="A4403" s="311"/>
      <c r="B4403" s="311" t="s">
        <v>15814</v>
      </c>
      <c r="C4403" s="311"/>
      <c r="D4403" s="311"/>
      <c r="E4403" s="311" t="s">
        <v>11408</v>
      </c>
      <c r="F4403" s="311">
        <v>87</v>
      </c>
    </row>
    <row r="4404" spans="1:6">
      <c r="A4404" s="311"/>
      <c r="B4404" s="311" t="s">
        <v>15815</v>
      </c>
      <c r="C4404" s="311"/>
      <c r="D4404" s="311"/>
      <c r="E4404" s="311" t="s">
        <v>11408</v>
      </c>
      <c r="F4404" s="311">
        <v>74</v>
      </c>
    </row>
    <row r="4405" spans="1:6">
      <c r="A4405" s="311"/>
      <c r="B4405" s="311" t="s">
        <v>15816</v>
      </c>
      <c r="C4405" s="311"/>
      <c r="D4405" s="311"/>
      <c r="E4405" s="311" t="s">
        <v>11408</v>
      </c>
      <c r="F4405" s="311">
        <v>139</v>
      </c>
    </row>
    <row r="4406" spans="1:6">
      <c r="A4406" s="311"/>
      <c r="B4406" s="311" t="s">
        <v>15817</v>
      </c>
      <c r="C4406" s="311"/>
      <c r="D4406" s="311"/>
      <c r="E4406" s="311" t="s">
        <v>173</v>
      </c>
      <c r="F4406" s="311">
        <v>44</v>
      </c>
    </row>
    <row r="4407" spans="1:6">
      <c r="A4407" s="311"/>
      <c r="B4407" s="311" t="s">
        <v>15818</v>
      </c>
      <c r="C4407" s="311"/>
      <c r="D4407" s="311"/>
      <c r="E4407" s="311" t="s">
        <v>11408</v>
      </c>
      <c r="F4407" s="311">
        <v>151</v>
      </c>
    </row>
    <row r="4408" spans="1:6">
      <c r="A4408" s="311"/>
      <c r="B4408" s="311" t="s">
        <v>15819</v>
      </c>
      <c r="C4408" s="311"/>
      <c r="D4408" s="311"/>
      <c r="E4408" s="311" t="s">
        <v>11408</v>
      </c>
      <c r="F4408" s="311">
        <v>159</v>
      </c>
    </row>
    <row r="4409" spans="1:6">
      <c r="A4409" s="311"/>
      <c r="B4409" s="311" t="s">
        <v>15820</v>
      </c>
      <c r="C4409" s="311"/>
      <c r="D4409" s="311"/>
      <c r="E4409" s="311" t="s">
        <v>11408</v>
      </c>
      <c r="F4409" s="311">
        <v>101</v>
      </c>
    </row>
    <row r="4410" spans="1:6">
      <c r="A4410" s="311"/>
      <c r="B4410" s="311" t="s">
        <v>15821</v>
      </c>
      <c r="C4410" s="311"/>
      <c r="D4410" s="311"/>
      <c r="E4410" s="311" t="s">
        <v>173</v>
      </c>
      <c r="F4410" s="311">
        <v>32</v>
      </c>
    </row>
    <row r="4411" spans="1:6">
      <c r="A4411" s="311"/>
      <c r="B4411" s="311" t="s">
        <v>15822</v>
      </c>
      <c r="C4411" s="311"/>
      <c r="D4411" s="311"/>
      <c r="E4411" s="311" t="s">
        <v>11408</v>
      </c>
      <c r="F4411" s="311">
        <v>108</v>
      </c>
    </row>
    <row r="4412" spans="1:6">
      <c r="A4412" s="311"/>
      <c r="B4412" s="311" t="s">
        <v>15823</v>
      </c>
      <c r="C4412" s="311"/>
      <c r="D4412" s="311"/>
      <c r="E4412" s="311" t="s">
        <v>11408</v>
      </c>
      <c r="F4412" s="311">
        <v>114</v>
      </c>
    </row>
    <row r="4413" spans="1:6">
      <c r="A4413" s="311"/>
      <c r="B4413" s="311" t="s">
        <v>15824</v>
      </c>
      <c r="C4413" s="311"/>
      <c r="D4413" s="311"/>
      <c r="E4413" s="311" t="s">
        <v>173</v>
      </c>
      <c r="F4413" s="311">
        <v>246</v>
      </c>
    </row>
    <row r="4414" spans="1:6">
      <c r="A4414" s="311"/>
      <c r="B4414" s="311" t="s">
        <v>15825</v>
      </c>
      <c r="C4414" s="311"/>
      <c r="D4414" s="311"/>
      <c r="E4414" s="311" t="s">
        <v>173</v>
      </c>
      <c r="F4414" s="311">
        <v>29</v>
      </c>
    </row>
    <row r="4415" spans="1:6">
      <c r="A4415" s="311"/>
      <c r="B4415" s="311" t="s">
        <v>15826</v>
      </c>
      <c r="C4415" s="311"/>
      <c r="D4415" s="311"/>
      <c r="E4415" s="311" t="s">
        <v>173</v>
      </c>
      <c r="F4415" s="311">
        <v>37</v>
      </c>
    </row>
    <row r="4416" spans="1:6">
      <c r="A4416" s="311"/>
      <c r="B4416" s="311" t="s">
        <v>15827</v>
      </c>
      <c r="C4416" s="311"/>
      <c r="D4416" s="311"/>
      <c r="E4416" s="311" t="s">
        <v>173</v>
      </c>
      <c r="F4416" s="311">
        <v>37</v>
      </c>
    </row>
    <row r="4417" spans="1:6">
      <c r="A4417" s="311"/>
      <c r="B4417" s="311" t="s">
        <v>15828</v>
      </c>
      <c r="C4417" s="311"/>
      <c r="D4417" s="311"/>
      <c r="E4417" s="311" t="s">
        <v>173</v>
      </c>
      <c r="F4417" s="311">
        <v>58</v>
      </c>
    </row>
    <row r="4418" spans="1:6">
      <c r="A4418" s="311"/>
      <c r="B4418" s="311" t="s">
        <v>15829</v>
      </c>
      <c r="C4418" s="311"/>
      <c r="D4418" s="311"/>
      <c r="E4418" s="311" t="s">
        <v>173</v>
      </c>
      <c r="F4418" s="311">
        <v>58</v>
      </c>
    </row>
    <row r="4419" spans="1:6">
      <c r="A4419" s="311"/>
      <c r="B4419" s="311" t="s">
        <v>15830</v>
      </c>
      <c r="C4419" s="311"/>
      <c r="D4419" s="311"/>
      <c r="E4419" s="311" t="s">
        <v>173</v>
      </c>
      <c r="F4419" s="311">
        <v>43</v>
      </c>
    </row>
    <row r="4420" spans="1:6">
      <c r="A4420" s="311"/>
      <c r="B4420" s="311" t="s">
        <v>15831</v>
      </c>
      <c r="C4420" s="311"/>
      <c r="D4420" s="311"/>
      <c r="E4420" s="311" t="s">
        <v>173</v>
      </c>
      <c r="F4420" s="311">
        <v>34</v>
      </c>
    </row>
    <row r="4421" spans="1:6">
      <c r="A4421" s="311"/>
      <c r="B4421" s="311" t="s">
        <v>15832</v>
      </c>
      <c r="C4421" s="311"/>
      <c r="D4421" s="311"/>
      <c r="E4421" s="311" t="s">
        <v>173</v>
      </c>
      <c r="F4421" s="311">
        <v>43</v>
      </c>
    </row>
    <row r="4422" spans="1:6">
      <c r="A4422" s="311"/>
      <c r="B4422" s="311" t="s">
        <v>15833</v>
      </c>
      <c r="C4422" s="311"/>
      <c r="D4422" s="311"/>
      <c r="E4422" s="311" t="s">
        <v>173</v>
      </c>
      <c r="F4422" s="311">
        <v>38</v>
      </c>
    </row>
    <row r="4423" spans="1:6">
      <c r="A4423" s="311"/>
      <c r="B4423" s="311" t="s">
        <v>15834</v>
      </c>
      <c r="C4423" s="311"/>
      <c r="D4423" s="311"/>
      <c r="E4423" s="311" t="s">
        <v>173</v>
      </c>
      <c r="F4423" s="311">
        <v>49</v>
      </c>
    </row>
    <row r="4424" spans="1:6">
      <c r="A4424" s="311"/>
      <c r="B4424" s="311" t="s">
        <v>15835</v>
      </c>
      <c r="C4424" s="311"/>
      <c r="D4424" s="311"/>
      <c r="E4424" s="311" t="s">
        <v>173</v>
      </c>
      <c r="F4424" s="311">
        <v>49</v>
      </c>
    </row>
    <row r="4425" spans="1:6">
      <c r="A4425" s="311"/>
      <c r="B4425" s="311" t="s">
        <v>15836</v>
      </c>
      <c r="C4425" s="311"/>
      <c r="D4425" s="311"/>
      <c r="E4425" s="311" t="s">
        <v>173</v>
      </c>
      <c r="F4425" s="311">
        <v>64</v>
      </c>
    </row>
    <row r="4426" spans="1:6">
      <c r="A4426" s="311"/>
      <c r="B4426" s="311" t="s">
        <v>15837</v>
      </c>
      <c r="C4426" s="311"/>
      <c r="D4426" s="311"/>
      <c r="E4426" s="311" t="s">
        <v>173</v>
      </c>
      <c r="F4426" s="311">
        <v>68</v>
      </c>
    </row>
    <row r="4427" spans="1:6">
      <c r="A4427" s="311"/>
      <c r="B4427" s="311" t="s">
        <v>15838</v>
      </c>
      <c r="C4427" s="311"/>
      <c r="D4427" s="311"/>
      <c r="E4427" s="311" t="s">
        <v>173</v>
      </c>
      <c r="F4427" s="311">
        <v>74</v>
      </c>
    </row>
    <row r="4428" spans="1:6">
      <c r="A4428" s="311"/>
      <c r="B4428" s="311" t="s">
        <v>15839</v>
      </c>
      <c r="C4428" s="311"/>
      <c r="D4428" s="311"/>
      <c r="E4428" s="311" t="s">
        <v>173</v>
      </c>
      <c r="F4428" s="311">
        <v>41</v>
      </c>
    </row>
    <row r="4429" spans="1:6">
      <c r="A4429" s="311"/>
      <c r="B4429" s="311" t="s">
        <v>15840</v>
      </c>
      <c r="C4429" s="311"/>
      <c r="D4429" s="311"/>
      <c r="E4429" s="311" t="s">
        <v>173</v>
      </c>
      <c r="F4429" s="311">
        <v>56</v>
      </c>
    </row>
    <row r="4430" spans="1:6">
      <c r="A4430" s="311"/>
      <c r="B4430" s="311" t="s">
        <v>15841</v>
      </c>
      <c r="C4430" s="311"/>
      <c r="D4430" s="311"/>
      <c r="E4430" s="311" t="s">
        <v>173</v>
      </c>
      <c r="F4430" s="311">
        <v>56</v>
      </c>
    </row>
    <row r="4431" spans="1:6">
      <c r="A4431" s="311"/>
      <c r="B4431" s="311" t="s">
        <v>15842</v>
      </c>
      <c r="C4431" s="311"/>
      <c r="D4431" s="311"/>
      <c r="E4431" s="311" t="s">
        <v>173</v>
      </c>
      <c r="F4431" s="311">
        <v>44</v>
      </c>
    </row>
    <row r="4432" spans="1:6">
      <c r="A4432" s="311"/>
      <c r="B4432" s="311" t="s">
        <v>15843</v>
      </c>
      <c r="C4432" s="311"/>
      <c r="D4432" s="311"/>
      <c r="E4432" s="311" t="s">
        <v>173</v>
      </c>
      <c r="F4432" s="311">
        <v>59</v>
      </c>
    </row>
    <row r="4433" spans="1:6">
      <c r="A4433" s="311"/>
      <c r="B4433" s="311" t="s">
        <v>15844</v>
      </c>
      <c r="C4433" s="311"/>
      <c r="D4433" s="311"/>
      <c r="E4433" s="311" t="s">
        <v>173</v>
      </c>
      <c r="F4433" s="311">
        <v>59</v>
      </c>
    </row>
    <row r="4434" spans="1:6">
      <c r="A4434" s="311"/>
      <c r="B4434" s="311" t="s">
        <v>15845</v>
      </c>
      <c r="C4434" s="311"/>
      <c r="D4434" s="311"/>
      <c r="E4434" s="311" t="s">
        <v>173</v>
      </c>
      <c r="F4434" s="311">
        <v>254</v>
      </c>
    </row>
    <row r="4435" spans="1:6">
      <c r="A4435" s="311"/>
      <c r="B4435" s="311" t="s">
        <v>15846</v>
      </c>
      <c r="C4435" s="311"/>
      <c r="D4435" s="311"/>
      <c r="E4435" s="311" t="s">
        <v>173</v>
      </c>
      <c r="F4435" s="311">
        <v>449</v>
      </c>
    </row>
    <row r="4436" spans="1:6">
      <c r="A4436" s="311"/>
      <c r="B4436" s="311" t="s">
        <v>15847</v>
      </c>
      <c r="C4436" s="311"/>
      <c r="D4436" s="311"/>
      <c r="E4436" s="311" t="s">
        <v>173</v>
      </c>
      <c r="F4436" s="311">
        <v>1179</v>
      </c>
    </row>
    <row r="4437" spans="1:6">
      <c r="A4437" s="311"/>
      <c r="B4437" s="311" t="s">
        <v>15848</v>
      </c>
      <c r="C4437" s="311"/>
      <c r="D4437" s="311"/>
      <c r="E4437" s="311" t="s">
        <v>173</v>
      </c>
      <c r="F4437" s="311">
        <v>384</v>
      </c>
    </row>
    <row r="4438" spans="1:6">
      <c r="A4438" s="311"/>
      <c r="B4438" s="311" t="s">
        <v>15849</v>
      </c>
      <c r="C4438" s="311"/>
      <c r="D4438" s="311"/>
      <c r="E4438" s="311" t="s">
        <v>173</v>
      </c>
      <c r="F4438" s="311">
        <v>759</v>
      </c>
    </row>
    <row r="4439" spans="1:6">
      <c r="A4439" s="311"/>
      <c r="B4439" s="311" t="s">
        <v>15850</v>
      </c>
      <c r="C4439" s="311"/>
      <c r="D4439" s="311"/>
      <c r="E4439" s="311" t="s">
        <v>173</v>
      </c>
      <c r="F4439" s="311">
        <v>316</v>
      </c>
    </row>
    <row r="4440" spans="1:6">
      <c r="A4440" s="311"/>
      <c r="B4440" s="311" t="s">
        <v>15851</v>
      </c>
      <c r="C4440" s="311"/>
      <c r="D4440" s="311"/>
      <c r="E4440" s="311" t="s">
        <v>173</v>
      </c>
      <c r="F4440" s="311">
        <v>692</v>
      </c>
    </row>
    <row r="4441" spans="1:6">
      <c r="A4441" s="311"/>
      <c r="B4441" s="311" t="s">
        <v>15852</v>
      </c>
      <c r="C4441" s="311"/>
      <c r="D4441" s="311"/>
      <c r="E4441" s="311" t="s">
        <v>173</v>
      </c>
      <c r="F4441" s="311">
        <v>386</v>
      </c>
    </row>
    <row r="4442" spans="1:6">
      <c r="A4442" s="311"/>
      <c r="B4442" s="311" t="s">
        <v>15853</v>
      </c>
      <c r="C4442" s="311"/>
      <c r="D4442" s="311"/>
      <c r="E4442" s="311" t="s">
        <v>173</v>
      </c>
      <c r="F4442" s="311">
        <v>1139</v>
      </c>
    </row>
    <row r="4443" spans="1:6">
      <c r="A4443" s="311"/>
      <c r="B4443" s="311" t="s">
        <v>15854</v>
      </c>
      <c r="C4443" s="311"/>
      <c r="D4443" s="311"/>
      <c r="E4443" s="311" t="s">
        <v>173</v>
      </c>
      <c r="F4443" s="311">
        <v>779</v>
      </c>
    </row>
    <row r="4444" spans="1:6">
      <c r="A4444" s="311"/>
      <c r="B4444" s="311" t="s">
        <v>15855</v>
      </c>
      <c r="C4444" s="311"/>
      <c r="D4444" s="311"/>
      <c r="E4444" s="311" t="s">
        <v>173</v>
      </c>
      <c r="F4444" s="311">
        <v>1262</v>
      </c>
    </row>
    <row r="4445" spans="1:6">
      <c r="A4445" s="311"/>
      <c r="B4445" s="311" t="s">
        <v>15856</v>
      </c>
      <c r="C4445" s="311"/>
      <c r="D4445" s="311"/>
      <c r="E4445" s="311" t="s">
        <v>173</v>
      </c>
      <c r="F4445" s="311">
        <v>139</v>
      </c>
    </row>
    <row r="4446" spans="1:6">
      <c r="A4446" s="311"/>
      <c r="B4446" s="311" t="s">
        <v>15857</v>
      </c>
      <c r="C4446" s="311"/>
      <c r="D4446" s="311"/>
      <c r="E4446" s="311" t="s">
        <v>173</v>
      </c>
      <c r="F4446" s="311">
        <v>184</v>
      </c>
    </row>
    <row r="4447" spans="1:6">
      <c r="A4447" s="311"/>
      <c r="B4447" s="311" t="s">
        <v>15858</v>
      </c>
      <c r="C4447" s="311"/>
      <c r="D4447" s="311"/>
      <c r="E4447" s="311" t="s">
        <v>173</v>
      </c>
      <c r="F4447" s="311">
        <v>322</v>
      </c>
    </row>
    <row r="4448" spans="1:6">
      <c r="A4448" s="311"/>
      <c r="B4448" s="311" t="s">
        <v>15859</v>
      </c>
      <c r="C4448" s="311"/>
      <c r="D4448" s="311"/>
      <c r="E4448" s="311" t="s">
        <v>173</v>
      </c>
      <c r="F4448" s="311">
        <v>464</v>
      </c>
    </row>
    <row r="4449" spans="1:6">
      <c r="A4449" s="311"/>
      <c r="B4449" s="311" t="s">
        <v>15860</v>
      </c>
      <c r="C4449" s="311"/>
      <c r="D4449" s="311"/>
      <c r="E4449" s="311" t="s">
        <v>173</v>
      </c>
      <c r="F4449" s="311">
        <v>274</v>
      </c>
    </row>
    <row r="4450" spans="1:6">
      <c r="A4450" s="311"/>
      <c r="B4450" s="311" t="s">
        <v>15861</v>
      </c>
      <c r="C4450" s="311"/>
      <c r="D4450" s="311"/>
      <c r="E4450" s="311" t="s">
        <v>173</v>
      </c>
      <c r="F4450" s="311">
        <v>369</v>
      </c>
    </row>
    <row r="4451" spans="1:6">
      <c r="A4451" s="311"/>
      <c r="B4451" s="311" t="s">
        <v>15862</v>
      </c>
      <c r="C4451" s="311"/>
      <c r="D4451" s="311"/>
      <c r="E4451" s="311" t="s">
        <v>173</v>
      </c>
      <c r="F4451" s="311">
        <v>124</v>
      </c>
    </row>
    <row r="4452" spans="1:6">
      <c r="A4452" s="311"/>
      <c r="B4452" s="311" t="s">
        <v>15863</v>
      </c>
      <c r="C4452" s="311"/>
      <c r="D4452" s="311"/>
      <c r="E4452" s="311" t="s">
        <v>173</v>
      </c>
      <c r="F4452" s="311">
        <v>119</v>
      </c>
    </row>
    <row r="4453" spans="1:6">
      <c r="A4453" s="311"/>
      <c r="B4453" s="311" t="s">
        <v>15864</v>
      </c>
      <c r="C4453" s="311"/>
      <c r="D4453" s="311"/>
      <c r="E4453" s="311" t="s">
        <v>173</v>
      </c>
      <c r="F4453" s="311">
        <v>119</v>
      </c>
    </row>
    <row r="4454" spans="1:6">
      <c r="A4454" s="311"/>
      <c r="B4454" s="311" t="s">
        <v>15865</v>
      </c>
      <c r="C4454" s="311"/>
      <c r="D4454" s="311"/>
      <c r="E4454" s="311" t="s">
        <v>173</v>
      </c>
      <c r="F4454" s="311">
        <v>154</v>
      </c>
    </row>
    <row r="4455" spans="1:6">
      <c r="A4455" s="311"/>
      <c r="B4455" s="311" t="s">
        <v>15866</v>
      </c>
      <c r="C4455" s="311"/>
      <c r="D4455" s="311"/>
      <c r="E4455" s="311" t="s">
        <v>173</v>
      </c>
      <c r="F4455" s="311">
        <v>37</v>
      </c>
    </row>
    <row r="4456" spans="1:6">
      <c r="A4456" s="311"/>
      <c r="B4456" s="311" t="s">
        <v>15867</v>
      </c>
      <c r="C4456" s="311"/>
      <c r="D4456" s="311"/>
      <c r="E4456" s="311" t="s">
        <v>173</v>
      </c>
      <c r="F4456" s="311">
        <v>46.5</v>
      </c>
    </row>
    <row r="4457" spans="1:6">
      <c r="A4457" s="311"/>
      <c r="B4457" s="311" t="s">
        <v>15868</v>
      </c>
      <c r="C4457" s="311"/>
      <c r="D4457" s="311"/>
      <c r="E4457" s="311" t="s">
        <v>173</v>
      </c>
      <c r="F4457" s="311">
        <v>46.5</v>
      </c>
    </row>
    <row r="4458" spans="1:6">
      <c r="A4458" s="311"/>
      <c r="B4458" s="311" t="s">
        <v>15869</v>
      </c>
      <c r="C4458" s="311"/>
      <c r="D4458" s="311"/>
      <c r="E4458" s="311" t="s">
        <v>173</v>
      </c>
      <c r="F4458" s="311">
        <v>182</v>
      </c>
    </row>
    <row r="4459" spans="1:6">
      <c r="A4459" s="311"/>
      <c r="B4459" s="311" t="s">
        <v>15870</v>
      </c>
      <c r="C4459" s="311"/>
      <c r="D4459" s="311"/>
      <c r="E4459" s="311" t="s">
        <v>173</v>
      </c>
      <c r="F4459" s="311">
        <v>480</v>
      </c>
    </row>
    <row r="4460" spans="1:6">
      <c r="A4460" s="311"/>
      <c r="B4460" s="311" t="s">
        <v>15871</v>
      </c>
      <c r="C4460" s="311"/>
      <c r="D4460" s="311"/>
      <c r="E4460" s="311" t="s">
        <v>173</v>
      </c>
      <c r="F4460" s="311">
        <v>683</v>
      </c>
    </row>
    <row r="4461" spans="1:6">
      <c r="A4461" s="311"/>
      <c r="B4461" s="311" t="s">
        <v>15872</v>
      </c>
      <c r="C4461" s="311"/>
      <c r="D4461" s="311"/>
      <c r="E4461" s="311" t="s">
        <v>173</v>
      </c>
      <c r="F4461" s="311">
        <v>651</v>
      </c>
    </row>
    <row r="4462" spans="1:6">
      <c r="A4462" s="311"/>
      <c r="B4462" s="311" t="s">
        <v>15873</v>
      </c>
      <c r="C4462" s="311"/>
      <c r="D4462" s="311"/>
      <c r="E4462" s="311" t="s">
        <v>173</v>
      </c>
      <c r="F4462" s="311">
        <v>759</v>
      </c>
    </row>
    <row r="4463" spans="1:6">
      <c r="A4463" s="311"/>
      <c r="B4463" s="311" t="s">
        <v>15874</v>
      </c>
      <c r="C4463" s="311"/>
      <c r="D4463" s="311"/>
      <c r="E4463" s="311" t="s">
        <v>173</v>
      </c>
      <c r="F4463" s="311">
        <v>824</v>
      </c>
    </row>
    <row r="4464" spans="1:6">
      <c r="A4464" s="311"/>
      <c r="B4464" s="311" t="s">
        <v>15875</v>
      </c>
      <c r="C4464" s="311"/>
      <c r="D4464" s="311"/>
      <c r="E4464" s="311" t="s">
        <v>173</v>
      </c>
      <c r="F4464" s="311">
        <v>870</v>
      </c>
    </row>
    <row r="4465" spans="1:6">
      <c r="A4465" s="311"/>
      <c r="B4465" s="311" t="s">
        <v>15876</v>
      </c>
      <c r="C4465" s="311"/>
      <c r="D4465" s="311"/>
      <c r="E4465" s="311" t="s">
        <v>173</v>
      </c>
      <c r="F4465" s="311">
        <v>987</v>
      </c>
    </row>
    <row r="4466" spans="1:6">
      <c r="A4466" s="311"/>
      <c r="B4466" s="311" t="s">
        <v>15877</v>
      </c>
      <c r="C4466" s="311"/>
      <c r="D4466" s="311"/>
      <c r="E4466" s="311" t="s">
        <v>173</v>
      </c>
      <c r="F4466" s="311">
        <v>1029</v>
      </c>
    </row>
    <row r="4467" spans="1:6">
      <c r="A4467" s="311"/>
      <c r="B4467" s="311" t="s">
        <v>15878</v>
      </c>
      <c r="C4467" s="311"/>
      <c r="D4467" s="311"/>
      <c r="E4467" s="311" t="s">
        <v>173</v>
      </c>
      <c r="F4467" s="311">
        <v>386</v>
      </c>
    </row>
    <row r="4468" spans="1:6">
      <c r="A4468" s="311"/>
      <c r="B4468" s="311" t="s">
        <v>15879</v>
      </c>
      <c r="C4468" s="311"/>
      <c r="D4468" s="311"/>
      <c r="E4468" s="311" t="s">
        <v>173</v>
      </c>
      <c r="F4468" s="311">
        <v>127</v>
      </c>
    </row>
    <row r="4469" spans="1:6">
      <c r="A4469" s="311"/>
      <c r="B4469" s="311" t="s">
        <v>15880</v>
      </c>
      <c r="C4469" s="311"/>
      <c r="D4469" s="311"/>
      <c r="E4469" s="311" t="s">
        <v>173</v>
      </c>
      <c r="F4469" s="311">
        <v>127</v>
      </c>
    </row>
    <row r="4470" spans="1:6">
      <c r="A4470" s="311"/>
      <c r="B4470" s="311" t="s">
        <v>15881</v>
      </c>
      <c r="C4470" s="311"/>
      <c r="D4470" s="311"/>
      <c r="E4470" s="311" t="s">
        <v>173</v>
      </c>
      <c r="F4470" s="311">
        <v>127</v>
      </c>
    </row>
    <row r="4471" spans="1:6">
      <c r="A4471" s="311"/>
      <c r="B4471" s="311" t="s">
        <v>15882</v>
      </c>
      <c r="C4471" s="311"/>
      <c r="D4471" s="311"/>
      <c r="E4471" s="311" t="s">
        <v>173</v>
      </c>
      <c r="F4471" s="311">
        <v>127</v>
      </c>
    </row>
    <row r="4472" spans="1:6">
      <c r="A4472" s="311"/>
      <c r="B4472" s="311" t="s">
        <v>15883</v>
      </c>
      <c r="C4472" s="311"/>
      <c r="D4472" s="311"/>
      <c r="E4472" s="311" t="s">
        <v>173</v>
      </c>
      <c r="F4472" s="311">
        <v>183</v>
      </c>
    </row>
    <row r="4473" spans="1:6">
      <c r="A4473" s="311"/>
      <c r="B4473" s="311" t="s">
        <v>15884</v>
      </c>
      <c r="C4473" s="311"/>
      <c r="D4473" s="311"/>
      <c r="E4473" s="311" t="s">
        <v>173</v>
      </c>
      <c r="F4473" s="311">
        <v>62.7</v>
      </c>
    </row>
    <row r="4474" spans="1:6">
      <c r="A4474" s="311"/>
      <c r="B4474" s="311" t="s">
        <v>15885</v>
      </c>
      <c r="C4474" s="311"/>
      <c r="D4474" s="311"/>
      <c r="E4474" s="311" t="s">
        <v>173</v>
      </c>
      <c r="F4474" s="311">
        <v>746.7</v>
      </c>
    </row>
    <row r="4475" spans="1:6">
      <c r="A4475" s="311"/>
      <c r="B4475" s="311" t="s">
        <v>15886</v>
      </c>
      <c r="C4475" s="311"/>
      <c r="D4475" s="311"/>
      <c r="E4475" s="311" t="s">
        <v>173</v>
      </c>
      <c r="F4475" s="311">
        <v>193</v>
      </c>
    </row>
    <row r="4476" spans="1:6">
      <c r="A4476" s="311"/>
      <c r="B4476" s="311" t="s">
        <v>15887</v>
      </c>
      <c r="C4476" s="311"/>
      <c r="D4476" s="311"/>
      <c r="E4476" s="311" t="s">
        <v>173</v>
      </c>
      <c r="F4476" s="311">
        <v>244</v>
      </c>
    </row>
    <row r="4477" spans="1:6">
      <c r="A4477" s="311"/>
      <c r="B4477" s="311" t="s">
        <v>15888</v>
      </c>
      <c r="C4477" s="311"/>
      <c r="D4477" s="311"/>
      <c r="E4477" s="311" t="s">
        <v>173</v>
      </c>
      <c r="F4477" s="311">
        <v>127</v>
      </c>
    </row>
    <row r="4478" spans="1:6">
      <c r="A4478" s="311"/>
      <c r="B4478" s="311" t="s">
        <v>15889</v>
      </c>
      <c r="C4478" s="311"/>
      <c r="D4478" s="311"/>
      <c r="E4478" s="311" t="s">
        <v>173</v>
      </c>
      <c r="F4478" s="311">
        <v>127</v>
      </c>
    </row>
    <row r="4479" spans="1:6">
      <c r="A4479" s="311"/>
      <c r="B4479" s="311" t="s">
        <v>15890</v>
      </c>
      <c r="C4479" s="311"/>
      <c r="D4479" s="311"/>
      <c r="E4479" s="311" t="s">
        <v>173</v>
      </c>
      <c r="F4479" s="311">
        <v>483</v>
      </c>
    </row>
    <row r="4480" spans="1:6">
      <c r="A4480" s="311"/>
      <c r="B4480" s="311" t="s">
        <v>15891</v>
      </c>
      <c r="C4480" s="311"/>
      <c r="D4480" s="311"/>
      <c r="E4480" s="311" t="s">
        <v>173</v>
      </c>
      <c r="F4480" s="311">
        <v>216</v>
      </c>
    </row>
    <row r="4481" spans="1:6">
      <c r="A4481" s="311"/>
      <c r="B4481" s="311" t="s">
        <v>15892</v>
      </c>
      <c r="C4481" s="311"/>
      <c r="D4481" s="311"/>
      <c r="E4481" s="311" t="s">
        <v>173</v>
      </c>
      <c r="F4481" s="311">
        <v>221</v>
      </c>
    </row>
    <row r="4482" spans="1:6">
      <c r="A4482" s="311"/>
      <c r="B4482" s="311" t="s">
        <v>15893</v>
      </c>
      <c r="C4482" s="311"/>
      <c r="D4482" s="311"/>
      <c r="E4482" s="311" t="s">
        <v>173</v>
      </c>
      <c r="F4482" s="311">
        <v>226</v>
      </c>
    </row>
    <row r="4483" spans="1:6">
      <c r="A4483" s="311"/>
      <c r="B4483" s="311" t="s">
        <v>15894</v>
      </c>
      <c r="C4483" s="311"/>
      <c r="D4483" s="311"/>
      <c r="E4483" s="311" t="s">
        <v>173</v>
      </c>
      <c r="F4483" s="311">
        <v>231</v>
      </c>
    </row>
    <row r="4484" spans="1:6">
      <c r="A4484" s="311"/>
      <c r="B4484" s="311" t="s">
        <v>15895</v>
      </c>
      <c r="C4484" s="311"/>
      <c r="D4484" s="311"/>
      <c r="E4484" s="311" t="s">
        <v>173</v>
      </c>
      <c r="F4484" s="311">
        <v>239</v>
      </c>
    </row>
    <row r="4485" spans="1:6">
      <c r="A4485" s="311"/>
      <c r="B4485" s="311" t="s">
        <v>15896</v>
      </c>
      <c r="C4485" s="311"/>
      <c r="D4485" s="311"/>
      <c r="E4485" s="311" t="s">
        <v>173</v>
      </c>
      <c r="F4485" s="311">
        <v>249</v>
      </c>
    </row>
    <row r="4486" spans="1:6">
      <c r="A4486" s="311"/>
      <c r="B4486" s="311" t="s">
        <v>15897</v>
      </c>
      <c r="C4486" s="311"/>
      <c r="D4486" s="311"/>
      <c r="E4486" s="311" t="s">
        <v>173</v>
      </c>
      <c r="F4486" s="311">
        <v>294</v>
      </c>
    </row>
    <row r="4487" spans="1:6">
      <c r="A4487" s="311"/>
      <c r="B4487" s="311" t="s">
        <v>15898</v>
      </c>
      <c r="C4487" s="311"/>
      <c r="D4487" s="311"/>
      <c r="E4487" s="311" t="s">
        <v>173</v>
      </c>
      <c r="F4487" s="311">
        <v>289</v>
      </c>
    </row>
    <row r="4488" spans="1:6">
      <c r="A4488" s="311"/>
      <c r="B4488" s="311" t="s">
        <v>15899</v>
      </c>
      <c r="C4488" s="311"/>
      <c r="D4488" s="311"/>
      <c r="E4488" s="311" t="s">
        <v>173</v>
      </c>
      <c r="F4488" s="311">
        <v>139</v>
      </c>
    </row>
    <row r="4489" spans="1:6">
      <c r="A4489" s="311"/>
      <c r="B4489" s="311" t="s">
        <v>15900</v>
      </c>
      <c r="C4489" s="311"/>
      <c r="D4489" s="311"/>
      <c r="E4489" s="311" t="s">
        <v>173</v>
      </c>
      <c r="F4489" s="311">
        <v>98</v>
      </c>
    </row>
    <row r="4490" spans="1:6">
      <c r="A4490" s="311"/>
      <c r="B4490" s="311" t="s">
        <v>15901</v>
      </c>
      <c r="C4490" s="311"/>
      <c r="D4490" s="311"/>
      <c r="E4490" s="311" t="s">
        <v>173</v>
      </c>
      <c r="F4490" s="311">
        <v>74</v>
      </c>
    </row>
    <row r="4491" spans="1:6">
      <c r="A4491" s="311"/>
      <c r="B4491" s="311" t="s">
        <v>15902</v>
      </c>
      <c r="C4491" s="311"/>
      <c r="D4491" s="311"/>
      <c r="E4491" s="311" t="s">
        <v>173</v>
      </c>
      <c r="F4491" s="311">
        <v>471</v>
      </c>
    </row>
    <row r="4492" spans="1:6">
      <c r="A4492" s="311"/>
      <c r="B4492" s="311" t="s">
        <v>15903</v>
      </c>
      <c r="C4492" s="311"/>
      <c r="D4492" s="311"/>
      <c r="E4492" s="311" t="s">
        <v>173</v>
      </c>
      <c r="F4492" s="311">
        <v>109</v>
      </c>
    </row>
    <row r="4493" spans="1:6">
      <c r="A4493" s="311"/>
      <c r="B4493" s="311" t="s">
        <v>15904</v>
      </c>
      <c r="C4493" s="311"/>
      <c r="D4493" s="311"/>
      <c r="E4493" s="311" t="s">
        <v>173</v>
      </c>
      <c r="F4493" s="311">
        <v>98</v>
      </c>
    </row>
    <row r="4494" spans="1:6">
      <c r="A4494" s="311"/>
      <c r="B4494" s="311" t="s">
        <v>15905</v>
      </c>
      <c r="C4494" s="311"/>
      <c r="D4494" s="311"/>
      <c r="E4494" s="311" t="s">
        <v>173</v>
      </c>
      <c r="F4494" s="311">
        <v>202</v>
      </c>
    </row>
    <row r="4495" spans="1:6">
      <c r="A4495" s="311"/>
      <c r="B4495" s="311" t="s">
        <v>15906</v>
      </c>
      <c r="C4495" s="311"/>
      <c r="D4495" s="311"/>
      <c r="E4495" s="311" t="s">
        <v>173</v>
      </c>
      <c r="F4495" s="311">
        <v>1487</v>
      </c>
    </row>
    <row r="4496" spans="1:6">
      <c r="A4496" s="311"/>
      <c r="B4496" s="311" t="s">
        <v>15907</v>
      </c>
      <c r="C4496" s="311"/>
      <c r="D4496" s="311"/>
      <c r="E4496" s="311" t="s">
        <v>173</v>
      </c>
      <c r="F4496" s="311">
        <v>324</v>
      </c>
    </row>
    <row r="4497" spans="1:6">
      <c r="A4497" s="311"/>
      <c r="B4497" s="311" t="s">
        <v>15908</v>
      </c>
      <c r="C4497" s="311"/>
      <c r="D4497" s="311"/>
      <c r="E4497" s="311" t="s">
        <v>173</v>
      </c>
      <c r="F4497" s="311">
        <v>392</v>
      </c>
    </row>
    <row r="4498" spans="1:6">
      <c r="A4498" s="311"/>
      <c r="B4498" s="311" t="s">
        <v>15909</v>
      </c>
      <c r="C4498" s="311"/>
      <c r="D4498" s="311"/>
      <c r="E4498" s="311" t="s">
        <v>173</v>
      </c>
      <c r="F4498" s="311">
        <v>287</v>
      </c>
    </row>
    <row r="4499" spans="1:6">
      <c r="A4499" s="311"/>
      <c r="B4499" s="311" t="s">
        <v>15910</v>
      </c>
      <c r="C4499" s="311"/>
      <c r="D4499" s="311"/>
      <c r="E4499" s="311" t="s">
        <v>173</v>
      </c>
      <c r="F4499" s="311">
        <v>2306</v>
      </c>
    </row>
    <row r="4500" spans="1:6">
      <c r="A4500" s="311"/>
      <c r="B4500" s="311" t="s">
        <v>15911</v>
      </c>
      <c r="C4500" s="311"/>
      <c r="D4500" s="311"/>
      <c r="E4500" s="311" t="s">
        <v>173</v>
      </c>
      <c r="F4500" s="311">
        <v>556</v>
      </c>
    </row>
    <row r="4501" spans="1:6">
      <c r="A4501" s="311"/>
      <c r="B4501" s="311" t="s">
        <v>15912</v>
      </c>
      <c r="C4501" s="311"/>
      <c r="D4501" s="311"/>
      <c r="E4501" s="311" t="s">
        <v>173</v>
      </c>
      <c r="F4501" s="311">
        <v>331</v>
      </c>
    </row>
    <row r="4502" spans="1:6">
      <c r="A4502" s="311"/>
      <c r="B4502" s="311" t="s">
        <v>15913</v>
      </c>
      <c r="C4502" s="311"/>
      <c r="D4502" s="311"/>
      <c r="E4502" s="311" t="s">
        <v>173</v>
      </c>
      <c r="F4502" s="311">
        <v>519</v>
      </c>
    </row>
    <row r="4503" spans="1:6">
      <c r="A4503" s="311"/>
      <c r="B4503" s="311" t="s">
        <v>15914</v>
      </c>
      <c r="C4503" s="311"/>
      <c r="D4503" s="311"/>
      <c r="E4503" s="311" t="s">
        <v>173</v>
      </c>
      <c r="F4503" s="311">
        <v>355</v>
      </c>
    </row>
    <row r="4504" spans="1:6">
      <c r="A4504" s="311"/>
      <c r="B4504" s="311" t="s">
        <v>15915</v>
      </c>
      <c r="C4504" s="311"/>
      <c r="D4504" s="311"/>
      <c r="E4504" s="311" t="s">
        <v>173</v>
      </c>
      <c r="F4504" s="311">
        <v>2584</v>
      </c>
    </row>
    <row r="4505" spans="1:6">
      <c r="A4505" s="311"/>
      <c r="B4505" s="311" t="s">
        <v>15916</v>
      </c>
      <c r="C4505" s="311"/>
      <c r="D4505" s="311"/>
      <c r="E4505" s="311" t="s">
        <v>173</v>
      </c>
      <c r="F4505" s="311">
        <v>511</v>
      </c>
    </row>
    <row r="4506" spans="1:6">
      <c r="A4506" s="311"/>
      <c r="B4506" s="311" t="s">
        <v>15917</v>
      </c>
      <c r="C4506" s="311"/>
      <c r="D4506" s="311"/>
      <c r="E4506" s="311" t="s">
        <v>173</v>
      </c>
      <c r="F4506" s="311">
        <v>74</v>
      </c>
    </row>
    <row r="4507" spans="1:6">
      <c r="A4507" s="311"/>
      <c r="B4507" s="311" t="s">
        <v>15918</v>
      </c>
      <c r="C4507" s="311"/>
      <c r="D4507" s="311"/>
      <c r="E4507" s="311" t="s">
        <v>173</v>
      </c>
      <c r="F4507" s="311">
        <v>94</v>
      </c>
    </row>
    <row r="4508" spans="1:6">
      <c r="A4508" s="311"/>
      <c r="B4508" s="311" t="s">
        <v>15919</v>
      </c>
      <c r="C4508" s="311"/>
      <c r="D4508" s="311"/>
      <c r="E4508" s="311" t="s">
        <v>173</v>
      </c>
      <c r="F4508" s="311">
        <v>99</v>
      </c>
    </row>
    <row r="4509" spans="1:6">
      <c r="A4509" s="311"/>
      <c r="B4509" s="311" t="s">
        <v>15920</v>
      </c>
      <c r="C4509" s="311"/>
      <c r="D4509" s="311"/>
      <c r="E4509" s="311" t="s">
        <v>173</v>
      </c>
      <c r="F4509" s="311">
        <v>564</v>
      </c>
    </row>
    <row r="4510" spans="1:6">
      <c r="A4510" s="311"/>
      <c r="B4510" s="311" t="s">
        <v>15921</v>
      </c>
      <c r="C4510" s="311"/>
      <c r="D4510" s="311"/>
      <c r="E4510" s="311" t="s">
        <v>173</v>
      </c>
      <c r="F4510" s="311">
        <v>843</v>
      </c>
    </row>
    <row r="4511" spans="1:6">
      <c r="A4511" s="311"/>
      <c r="B4511" s="311" t="s">
        <v>15922</v>
      </c>
      <c r="C4511" s="311"/>
      <c r="D4511" s="311"/>
      <c r="E4511" s="311" t="s">
        <v>173</v>
      </c>
      <c r="F4511" s="311">
        <v>2336</v>
      </c>
    </row>
    <row r="4512" spans="1:6">
      <c r="A4512" s="311"/>
      <c r="B4512" s="311" t="s">
        <v>15923</v>
      </c>
      <c r="C4512" s="311"/>
      <c r="D4512" s="311"/>
      <c r="E4512" s="311" t="s">
        <v>173</v>
      </c>
      <c r="F4512" s="311">
        <v>1981</v>
      </c>
    </row>
    <row r="4513" spans="1:6">
      <c r="A4513" s="311"/>
      <c r="B4513" s="311" t="s">
        <v>15924</v>
      </c>
      <c r="C4513" s="311"/>
      <c r="D4513" s="311"/>
      <c r="E4513" s="311" t="s">
        <v>173</v>
      </c>
      <c r="F4513" s="311">
        <v>3289</v>
      </c>
    </row>
    <row r="4514" spans="1:6">
      <c r="A4514" s="311"/>
      <c r="B4514" s="311" t="s">
        <v>15925</v>
      </c>
      <c r="C4514" s="311"/>
      <c r="D4514" s="311"/>
      <c r="E4514" s="311" t="s">
        <v>173</v>
      </c>
      <c r="F4514" s="311">
        <v>2849</v>
      </c>
    </row>
    <row r="4515" spans="1:6">
      <c r="A4515" s="311"/>
      <c r="B4515" s="311" t="s">
        <v>15926</v>
      </c>
      <c r="C4515" s="311"/>
      <c r="D4515" s="311"/>
      <c r="E4515" s="311" t="s">
        <v>173</v>
      </c>
      <c r="F4515" s="311">
        <v>4036</v>
      </c>
    </row>
    <row r="4516" spans="1:6">
      <c r="A4516" s="311"/>
      <c r="B4516" s="311" t="s">
        <v>15927</v>
      </c>
      <c r="C4516" s="311"/>
      <c r="D4516" s="311"/>
      <c r="E4516" s="311" t="s">
        <v>173</v>
      </c>
      <c r="F4516" s="311">
        <v>7039</v>
      </c>
    </row>
    <row r="4517" spans="1:6">
      <c r="A4517" s="311"/>
      <c r="B4517" s="311" t="s">
        <v>15928</v>
      </c>
      <c r="C4517" s="311"/>
      <c r="D4517" s="311"/>
      <c r="E4517" s="311" t="s">
        <v>173</v>
      </c>
      <c r="F4517" s="311">
        <v>14659</v>
      </c>
    </row>
    <row r="4518" spans="1:6">
      <c r="A4518" s="311"/>
      <c r="B4518" s="311" t="s">
        <v>15929</v>
      </c>
      <c r="C4518" s="311"/>
      <c r="D4518" s="311"/>
      <c r="E4518" s="311" t="s">
        <v>173</v>
      </c>
      <c r="F4518" s="311">
        <v>639</v>
      </c>
    </row>
    <row r="4519" spans="1:6">
      <c r="A4519" s="311"/>
      <c r="B4519" s="311" t="s">
        <v>15930</v>
      </c>
      <c r="C4519" s="311"/>
      <c r="D4519" s="311"/>
      <c r="E4519" s="311" t="s">
        <v>173</v>
      </c>
      <c r="F4519" s="311">
        <v>544</v>
      </c>
    </row>
    <row r="4520" spans="1:6">
      <c r="A4520" s="311"/>
      <c r="B4520" s="311" t="s">
        <v>15931</v>
      </c>
      <c r="C4520" s="311"/>
      <c r="D4520" s="311"/>
      <c r="E4520" s="311" t="s">
        <v>173</v>
      </c>
      <c r="F4520" s="311">
        <v>379</v>
      </c>
    </row>
    <row r="4521" spans="1:6">
      <c r="A4521" s="311"/>
      <c r="B4521" s="311" t="s">
        <v>15932</v>
      </c>
      <c r="C4521" s="311"/>
      <c r="D4521" s="311"/>
      <c r="E4521" s="311" t="s">
        <v>173</v>
      </c>
      <c r="F4521" s="311">
        <v>449</v>
      </c>
    </row>
    <row r="4522" spans="1:6">
      <c r="A4522" s="311"/>
      <c r="B4522" s="311" t="s">
        <v>15933</v>
      </c>
      <c r="C4522" s="311"/>
      <c r="D4522" s="311"/>
      <c r="E4522" s="311" t="s">
        <v>173</v>
      </c>
      <c r="F4522" s="311">
        <v>149</v>
      </c>
    </row>
    <row r="4523" spans="1:6">
      <c r="A4523" s="311"/>
      <c r="B4523" s="311" t="s">
        <v>15934</v>
      </c>
      <c r="C4523" s="311"/>
      <c r="D4523" s="311"/>
      <c r="E4523" s="311" t="s">
        <v>173</v>
      </c>
      <c r="F4523" s="311">
        <v>284</v>
      </c>
    </row>
    <row r="4524" spans="1:6">
      <c r="A4524" s="311"/>
      <c r="B4524" s="311" t="s">
        <v>15935</v>
      </c>
      <c r="C4524" s="311"/>
      <c r="D4524" s="311"/>
      <c r="E4524" s="311" t="s">
        <v>173</v>
      </c>
      <c r="F4524" s="311">
        <v>188</v>
      </c>
    </row>
    <row r="4525" spans="1:6">
      <c r="A4525" s="311"/>
      <c r="B4525" s="311" t="s">
        <v>15936</v>
      </c>
      <c r="C4525" s="311"/>
      <c r="D4525" s="311"/>
      <c r="E4525" s="311" t="s">
        <v>173</v>
      </c>
      <c r="F4525" s="311">
        <v>278</v>
      </c>
    </row>
    <row r="4526" spans="1:6">
      <c r="A4526" s="311"/>
      <c r="B4526" s="311" t="s">
        <v>15937</v>
      </c>
      <c r="C4526" s="311"/>
      <c r="D4526" s="311"/>
      <c r="E4526" s="311" t="s">
        <v>173</v>
      </c>
      <c r="F4526" s="311">
        <v>347</v>
      </c>
    </row>
    <row r="4527" spans="1:6">
      <c r="A4527" s="311"/>
      <c r="B4527" s="311" t="s">
        <v>15938</v>
      </c>
      <c r="C4527" s="311"/>
      <c r="D4527" s="311"/>
      <c r="E4527" s="311" t="s">
        <v>173</v>
      </c>
      <c r="F4527" s="311">
        <v>298</v>
      </c>
    </row>
    <row r="4528" spans="1:6">
      <c r="A4528" s="311"/>
      <c r="B4528" s="311" t="s">
        <v>15939</v>
      </c>
      <c r="C4528" s="311"/>
      <c r="D4528" s="311"/>
      <c r="E4528" s="311" t="s">
        <v>173</v>
      </c>
      <c r="F4528" s="311">
        <v>264</v>
      </c>
    </row>
    <row r="4529" spans="1:6">
      <c r="A4529" s="311"/>
      <c r="B4529" s="311" t="s">
        <v>15940</v>
      </c>
      <c r="C4529" s="311"/>
      <c r="D4529" s="311"/>
      <c r="E4529" s="311" t="s">
        <v>173</v>
      </c>
      <c r="F4529" s="311">
        <v>384</v>
      </c>
    </row>
    <row r="4530" spans="1:6">
      <c r="A4530" s="311"/>
      <c r="B4530" s="311" t="s">
        <v>15941</v>
      </c>
      <c r="C4530" s="311"/>
      <c r="D4530" s="311"/>
      <c r="E4530" s="311" t="s">
        <v>173</v>
      </c>
      <c r="F4530" s="311">
        <v>504</v>
      </c>
    </row>
    <row r="4531" spans="1:6">
      <c r="A4531" s="311"/>
      <c r="B4531" s="311" t="s">
        <v>15942</v>
      </c>
      <c r="C4531" s="311"/>
      <c r="D4531" s="311"/>
      <c r="E4531" s="311" t="s">
        <v>173</v>
      </c>
      <c r="F4531" s="311">
        <v>986</v>
      </c>
    </row>
    <row r="4532" spans="1:6">
      <c r="A4532" s="311"/>
      <c r="B4532" s="311" t="s">
        <v>15943</v>
      </c>
      <c r="C4532" s="311"/>
      <c r="D4532" s="311"/>
      <c r="E4532" s="311" t="s">
        <v>173</v>
      </c>
      <c r="F4532" s="311">
        <v>624</v>
      </c>
    </row>
    <row r="4533" spans="1:6">
      <c r="A4533" s="311"/>
      <c r="B4533" s="311" t="s">
        <v>15944</v>
      </c>
      <c r="C4533" s="311"/>
      <c r="D4533" s="311"/>
      <c r="E4533" s="311" t="s">
        <v>173</v>
      </c>
      <c r="F4533" s="311">
        <v>744</v>
      </c>
    </row>
    <row r="4534" spans="1:6">
      <c r="A4534" s="311"/>
      <c r="B4534" s="311" t="s">
        <v>15945</v>
      </c>
      <c r="C4534" s="311"/>
      <c r="D4534" s="311"/>
      <c r="E4534" s="311" t="s">
        <v>173</v>
      </c>
      <c r="F4534" s="311">
        <v>996</v>
      </c>
    </row>
    <row r="4535" spans="1:6">
      <c r="A4535" s="311"/>
      <c r="B4535" s="311" t="s">
        <v>15946</v>
      </c>
      <c r="C4535" s="311"/>
      <c r="D4535" s="311"/>
      <c r="E4535" s="311" t="s">
        <v>173</v>
      </c>
      <c r="F4535" s="311">
        <v>671</v>
      </c>
    </row>
    <row r="4536" spans="1:6">
      <c r="A4536" s="311"/>
      <c r="B4536" s="311" t="s">
        <v>15947</v>
      </c>
      <c r="C4536" s="311"/>
      <c r="D4536" s="311"/>
      <c r="E4536" s="311" t="s">
        <v>173</v>
      </c>
      <c r="F4536" s="311">
        <v>1204</v>
      </c>
    </row>
    <row r="4537" spans="1:6">
      <c r="A4537" s="311"/>
      <c r="B4537" s="311" t="s">
        <v>15948</v>
      </c>
      <c r="C4537" s="311"/>
      <c r="D4537" s="311"/>
      <c r="E4537" s="311" t="s">
        <v>173</v>
      </c>
      <c r="F4537" s="311">
        <v>829</v>
      </c>
    </row>
    <row r="4538" spans="1:6">
      <c r="A4538" s="311"/>
      <c r="B4538" s="311" t="s">
        <v>15949</v>
      </c>
      <c r="C4538" s="311"/>
      <c r="D4538" s="311"/>
      <c r="E4538" s="311" t="s">
        <v>173</v>
      </c>
      <c r="F4538" s="311">
        <v>82</v>
      </c>
    </row>
    <row r="4539" spans="1:6">
      <c r="A4539" s="311"/>
      <c r="B4539" s="311" t="s">
        <v>15950</v>
      </c>
      <c r="C4539" s="311"/>
      <c r="D4539" s="311"/>
      <c r="E4539" s="311" t="s">
        <v>173</v>
      </c>
      <c r="F4539" s="311">
        <v>89</v>
      </c>
    </row>
    <row r="4540" spans="1:6">
      <c r="A4540" s="311"/>
      <c r="B4540" s="311" t="s">
        <v>15951</v>
      </c>
      <c r="C4540" s="311"/>
      <c r="D4540" s="311"/>
      <c r="E4540" s="311" t="s">
        <v>173</v>
      </c>
      <c r="F4540" s="311">
        <v>93</v>
      </c>
    </row>
    <row r="4541" spans="1:6">
      <c r="A4541" s="311"/>
      <c r="B4541" s="311" t="s">
        <v>15952</v>
      </c>
      <c r="C4541" s="311"/>
      <c r="D4541" s="311"/>
      <c r="E4541" s="311" t="s">
        <v>173</v>
      </c>
      <c r="F4541" s="311">
        <v>93</v>
      </c>
    </row>
    <row r="4542" spans="1:6">
      <c r="A4542" s="311"/>
      <c r="B4542" s="311" t="s">
        <v>15953</v>
      </c>
      <c r="C4542" s="311"/>
      <c r="D4542" s="311"/>
      <c r="E4542" s="311" t="s">
        <v>173</v>
      </c>
      <c r="F4542" s="311">
        <v>152</v>
      </c>
    </row>
    <row r="4543" spans="1:6">
      <c r="A4543" s="311"/>
      <c r="B4543" s="311" t="s">
        <v>15954</v>
      </c>
      <c r="C4543" s="311"/>
      <c r="D4543" s="311"/>
      <c r="E4543" s="311" t="s">
        <v>173</v>
      </c>
      <c r="F4543" s="311">
        <v>168</v>
      </c>
    </row>
    <row r="4544" spans="1:6">
      <c r="A4544" s="311"/>
      <c r="B4544" s="311" t="s">
        <v>15955</v>
      </c>
      <c r="C4544" s="311"/>
      <c r="D4544" s="311"/>
      <c r="E4544" s="311" t="s">
        <v>173</v>
      </c>
      <c r="F4544" s="311">
        <v>98</v>
      </c>
    </row>
    <row r="4545" spans="1:6">
      <c r="A4545" s="311"/>
      <c r="B4545" s="311" t="s">
        <v>15956</v>
      </c>
      <c r="C4545" s="311"/>
      <c r="D4545" s="311"/>
      <c r="E4545" s="311" t="s">
        <v>173</v>
      </c>
      <c r="F4545" s="311">
        <v>168</v>
      </c>
    </row>
    <row r="4546" spans="1:6">
      <c r="A4546" s="311"/>
      <c r="B4546" s="311" t="s">
        <v>15957</v>
      </c>
      <c r="C4546" s="311"/>
      <c r="D4546" s="311"/>
      <c r="E4546" s="311" t="s">
        <v>173</v>
      </c>
      <c r="F4546" s="311">
        <v>98</v>
      </c>
    </row>
    <row r="4547" spans="1:6">
      <c r="A4547" s="311"/>
      <c r="B4547" s="311" t="s">
        <v>15958</v>
      </c>
      <c r="C4547" s="311"/>
      <c r="D4547" s="311"/>
      <c r="E4547" s="311" t="s">
        <v>173</v>
      </c>
      <c r="F4547" s="311">
        <v>167</v>
      </c>
    </row>
    <row r="4548" spans="1:6">
      <c r="A4548" s="311"/>
      <c r="B4548" s="311" t="s">
        <v>15959</v>
      </c>
      <c r="C4548" s="311"/>
      <c r="D4548" s="311"/>
      <c r="E4548" s="311" t="s">
        <v>173</v>
      </c>
      <c r="F4548" s="311">
        <v>167</v>
      </c>
    </row>
    <row r="4549" spans="1:6">
      <c r="A4549" s="311"/>
      <c r="B4549" s="311" t="s">
        <v>15960</v>
      </c>
      <c r="C4549" s="311"/>
      <c r="D4549" s="311"/>
      <c r="E4549" s="311" t="s">
        <v>173</v>
      </c>
      <c r="F4549" s="311">
        <v>109</v>
      </c>
    </row>
    <row r="4550" spans="1:6">
      <c r="A4550" s="311"/>
      <c r="B4550" s="311" t="s">
        <v>15961</v>
      </c>
      <c r="C4550" s="311"/>
      <c r="D4550" s="311"/>
      <c r="E4550" s="311" t="s">
        <v>173</v>
      </c>
      <c r="F4550" s="311">
        <v>98</v>
      </c>
    </row>
    <row r="4551" spans="1:6">
      <c r="A4551" s="311"/>
      <c r="B4551" s="311" t="s">
        <v>15962</v>
      </c>
      <c r="C4551" s="311"/>
      <c r="D4551" s="311"/>
      <c r="E4551" s="311" t="s">
        <v>173</v>
      </c>
      <c r="F4551" s="311">
        <v>168</v>
      </c>
    </row>
    <row r="4552" spans="1:6">
      <c r="A4552" s="311"/>
      <c r="B4552" s="311" t="s">
        <v>15963</v>
      </c>
      <c r="C4552" s="311"/>
      <c r="D4552" s="311"/>
      <c r="E4552" s="311" t="s">
        <v>173</v>
      </c>
      <c r="F4552" s="311">
        <v>112</v>
      </c>
    </row>
    <row r="4553" spans="1:6">
      <c r="A4553" s="311"/>
      <c r="B4553" s="311" t="s">
        <v>15964</v>
      </c>
      <c r="C4553" s="311"/>
      <c r="D4553" s="311"/>
      <c r="E4553" s="311" t="s">
        <v>173</v>
      </c>
      <c r="F4553" s="311">
        <v>116</v>
      </c>
    </row>
    <row r="4554" spans="1:6">
      <c r="A4554" s="311"/>
      <c r="B4554" s="311" t="s">
        <v>15965</v>
      </c>
      <c r="C4554" s="311"/>
      <c r="D4554" s="311"/>
      <c r="E4554" s="311" t="s">
        <v>173</v>
      </c>
      <c r="F4554" s="311">
        <v>17</v>
      </c>
    </row>
    <row r="4555" spans="1:6">
      <c r="A4555" s="311"/>
      <c r="B4555" s="311" t="s">
        <v>15966</v>
      </c>
      <c r="C4555" s="311"/>
      <c r="D4555" s="311"/>
      <c r="E4555" s="311" t="s">
        <v>173</v>
      </c>
      <c r="F4555" s="311">
        <v>217</v>
      </c>
    </row>
    <row r="4556" spans="1:6">
      <c r="A4556" s="311"/>
      <c r="B4556" s="311" t="s">
        <v>15967</v>
      </c>
      <c r="C4556" s="311"/>
      <c r="D4556" s="311"/>
      <c r="E4556" s="311" t="s">
        <v>173</v>
      </c>
      <c r="F4556" s="311">
        <v>88</v>
      </c>
    </row>
    <row r="4557" spans="1:6">
      <c r="A4557" s="311"/>
      <c r="B4557" s="311" t="s">
        <v>15968</v>
      </c>
      <c r="C4557" s="311"/>
      <c r="D4557" s="311"/>
      <c r="E4557" s="311" t="s">
        <v>173</v>
      </c>
      <c r="F4557" s="311">
        <v>57</v>
      </c>
    </row>
    <row r="4558" spans="1:6">
      <c r="A4558" s="311"/>
      <c r="B4558" s="311" t="s">
        <v>15969</v>
      </c>
      <c r="C4558" s="311"/>
      <c r="D4558" s="311"/>
      <c r="E4558" s="311" t="s">
        <v>173</v>
      </c>
      <c r="F4558" s="311">
        <v>69.900000000000006</v>
      </c>
    </row>
    <row r="4559" spans="1:6">
      <c r="A4559" s="311"/>
      <c r="B4559" s="311" t="s">
        <v>15970</v>
      </c>
      <c r="C4559" s="311"/>
      <c r="D4559" s="311"/>
      <c r="E4559" s="311" t="s">
        <v>173</v>
      </c>
      <c r="F4559" s="311">
        <v>74</v>
      </c>
    </row>
    <row r="4560" spans="1:6">
      <c r="A4560" s="311"/>
      <c r="B4560" s="311" t="s">
        <v>15971</v>
      </c>
      <c r="C4560" s="311"/>
      <c r="D4560" s="311"/>
      <c r="E4560" s="311" t="s">
        <v>173</v>
      </c>
      <c r="F4560" s="311">
        <v>57</v>
      </c>
    </row>
    <row r="4561" spans="1:6">
      <c r="A4561" s="311"/>
      <c r="B4561" s="311" t="s">
        <v>15972</v>
      </c>
      <c r="C4561" s="311"/>
      <c r="D4561" s="311"/>
      <c r="E4561" s="311" t="s">
        <v>173</v>
      </c>
      <c r="F4561" s="311">
        <v>179</v>
      </c>
    </row>
    <row r="4562" spans="1:6">
      <c r="A4562" s="311"/>
      <c r="B4562" s="311" t="s">
        <v>15973</v>
      </c>
      <c r="C4562" s="311"/>
      <c r="D4562" s="311"/>
      <c r="E4562" s="311" t="s">
        <v>173</v>
      </c>
      <c r="F4562" s="311">
        <v>94</v>
      </c>
    </row>
    <row r="4563" spans="1:6">
      <c r="A4563" s="311"/>
      <c r="B4563" s="311" t="s">
        <v>15974</v>
      </c>
      <c r="C4563" s="311"/>
      <c r="D4563" s="311"/>
      <c r="E4563" s="311" t="s">
        <v>173</v>
      </c>
      <c r="F4563" s="311">
        <v>94</v>
      </c>
    </row>
    <row r="4564" spans="1:6">
      <c r="A4564" s="311"/>
      <c r="B4564" s="311" t="s">
        <v>15975</v>
      </c>
      <c r="C4564" s="311"/>
      <c r="D4564" s="311"/>
      <c r="E4564" s="311" t="s">
        <v>173</v>
      </c>
      <c r="F4564" s="311">
        <v>106</v>
      </c>
    </row>
    <row r="4565" spans="1:6">
      <c r="A4565" s="311"/>
      <c r="B4565" s="311" t="s">
        <v>15976</v>
      </c>
      <c r="C4565" s="311"/>
      <c r="D4565" s="311"/>
      <c r="E4565" s="311" t="s">
        <v>173</v>
      </c>
      <c r="F4565" s="311">
        <v>106</v>
      </c>
    </row>
    <row r="4566" spans="1:6">
      <c r="A4566" s="311"/>
      <c r="B4566" s="311" t="s">
        <v>15977</v>
      </c>
      <c r="C4566" s="311"/>
      <c r="D4566" s="311"/>
      <c r="E4566" s="311" t="s">
        <v>173</v>
      </c>
      <c r="F4566" s="311">
        <v>86</v>
      </c>
    </row>
    <row r="4567" spans="1:6">
      <c r="A4567" s="311"/>
      <c r="B4567" s="311" t="s">
        <v>15978</v>
      </c>
      <c r="C4567" s="311"/>
      <c r="D4567" s="311"/>
      <c r="E4567" s="311" t="s">
        <v>173</v>
      </c>
      <c r="F4567" s="311">
        <v>94</v>
      </c>
    </row>
    <row r="4568" spans="1:6">
      <c r="A4568" s="311"/>
      <c r="B4568" s="311" t="s">
        <v>15979</v>
      </c>
      <c r="C4568" s="311"/>
      <c r="D4568" s="311"/>
      <c r="E4568" s="311" t="s">
        <v>173</v>
      </c>
      <c r="F4568" s="311">
        <v>69</v>
      </c>
    </row>
    <row r="4569" spans="1:6">
      <c r="A4569" s="311"/>
      <c r="B4569" s="311" t="s">
        <v>15980</v>
      </c>
      <c r="C4569" s="311"/>
      <c r="D4569" s="311"/>
      <c r="E4569" s="311" t="s">
        <v>173</v>
      </c>
      <c r="F4569" s="311">
        <v>99</v>
      </c>
    </row>
    <row r="4570" spans="1:6">
      <c r="A4570" s="311"/>
      <c r="B4570" s="311" t="s">
        <v>15981</v>
      </c>
      <c r="C4570" s="311"/>
      <c r="D4570" s="311"/>
      <c r="E4570" s="311" t="s">
        <v>173</v>
      </c>
      <c r="F4570" s="311">
        <v>78</v>
      </c>
    </row>
    <row r="4571" spans="1:6">
      <c r="A4571" s="311"/>
      <c r="B4571" s="311" t="s">
        <v>15982</v>
      </c>
      <c r="C4571" s="311"/>
      <c r="D4571" s="311"/>
      <c r="E4571" s="311" t="s">
        <v>173</v>
      </c>
      <c r="F4571" s="311">
        <v>83</v>
      </c>
    </row>
    <row r="4572" spans="1:6">
      <c r="A4572" s="311"/>
      <c r="B4572" s="311" t="s">
        <v>15983</v>
      </c>
      <c r="C4572" s="311"/>
      <c r="D4572" s="311"/>
      <c r="E4572" s="311" t="s">
        <v>173</v>
      </c>
      <c r="F4572" s="311">
        <v>119</v>
      </c>
    </row>
    <row r="4573" spans="1:6">
      <c r="A4573" s="311"/>
      <c r="B4573" s="311" t="s">
        <v>15984</v>
      </c>
      <c r="C4573" s="311"/>
      <c r="D4573" s="311"/>
      <c r="E4573" s="311" t="s">
        <v>173</v>
      </c>
      <c r="F4573" s="311">
        <v>89</v>
      </c>
    </row>
    <row r="4574" spans="1:6">
      <c r="A4574" s="311"/>
      <c r="B4574" s="311" t="s">
        <v>15985</v>
      </c>
      <c r="C4574" s="311"/>
      <c r="D4574" s="311"/>
      <c r="E4574" s="311" t="s">
        <v>173</v>
      </c>
      <c r="F4574" s="311">
        <v>132</v>
      </c>
    </row>
    <row r="4575" spans="1:6">
      <c r="A4575" s="311"/>
      <c r="B4575" s="311" t="s">
        <v>15986</v>
      </c>
      <c r="C4575" s="311"/>
      <c r="D4575" s="311"/>
      <c r="E4575" s="311" t="s">
        <v>173</v>
      </c>
      <c r="F4575" s="311">
        <v>93</v>
      </c>
    </row>
    <row r="4576" spans="1:6">
      <c r="A4576" s="311"/>
      <c r="B4576" s="311" t="s">
        <v>15987</v>
      </c>
      <c r="C4576" s="311"/>
      <c r="D4576" s="311"/>
      <c r="E4576" s="311" t="s">
        <v>173</v>
      </c>
      <c r="F4576" s="311">
        <v>148</v>
      </c>
    </row>
    <row r="4577" spans="1:6">
      <c r="A4577" s="311"/>
      <c r="B4577" s="311" t="s">
        <v>15988</v>
      </c>
      <c r="C4577" s="311"/>
      <c r="D4577" s="311"/>
      <c r="E4577" s="311" t="s">
        <v>173</v>
      </c>
      <c r="F4577" s="311">
        <v>99</v>
      </c>
    </row>
    <row r="4578" spans="1:6">
      <c r="A4578" s="311"/>
      <c r="B4578" s="311" t="s">
        <v>15989</v>
      </c>
      <c r="C4578" s="311"/>
      <c r="D4578" s="311"/>
      <c r="E4578" s="311" t="s">
        <v>173</v>
      </c>
      <c r="F4578" s="311">
        <v>549</v>
      </c>
    </row>
    <row r="4579" spans="1:6">
      <c r="A4579" s="311"/>
      <c r="B4579" s="311" t="s">
        <v>15990</v>
      </c>
      <c r="C4579" s="311"/>
      <c r="D4579" s="311"/>
      <c r="E4579" s="311" t="s">
        <v>173</v>
      </c>
      <c r="F4579" s="311">
        <v>179</v>
      </c>
    </row>
    <row r="4580" spans="1:6">
      <c r="A4580" s="311"/>
      <c r="B4580" s="311" t="s">
        <v>15991</v>
      </c>
      <c r="C4580" s="311"/>
      <c r="D4580" s="311"/>
      <c r="E4580" s="311" t="s">
        <v>173</v>
      </c>
      <c r="F4580" s="311">
        <v>126</v>
      </c>
    </row>
    <row r="4581" spans="1:6">
      <c r="A4581" s="311"/>
      <c r="B4581" s="311" t="s">
        <v>15992</v>
      </c>
      <c r="C4581" s="311"/>
      <c r="D4581" s="311"/>
      <c r="E4581" s="311" t="s">
        <v>173</v>
      </c>
      <c r="F4581" s="311">
        <v>589</v>
      </c>
    </row>
    <row r="4582" spans="1:6">
      <c r="A4582" s="311"/>
      <c r="B4582" s="311" t="s">
        <v>15993</v>
      </c>
      <c r="C4582" s="311"/>
      <c r="D4582" s="311"/>
      <c r="E4582" s="311" t="s">
        <v>173</v>
      </c>
      <c r="F4582" s="311">
        <v>623</v>
      </c>
    </row>
    <row r="4583" spans="1:6">
      <c r="A4583" s="311"/>
      <c r="B4583" s="311" t="s">
        <v>15994</v>
      </c>
      <c r="C4583" s="311"/>
      <c r="D4583" s="311"/>
      <c r="E4583" s="311" t="s">
        <v>173</v>
      </c>
      <c r="F4583" s="311">
        <v>714</v>
      </c>
    </row>
    <row r="4584" spans="1:6">
      <c r="A4584" s="311"/>
      <c r="B4584" s="311" t="s">
        <v>15995</v>
      </c>
      <c r="C4584" s="311"/>
      <c r="D4584" s="311"/>
      <c r="E4584" s="311" t="s">
        <v>173</v>
      </c>
      <c r="F4584" s="311">
        <v>792</v>
      </c>
    </row>
    <row r="4585" spans="1:6">
      <c r="A4585" s="311"/>
      <c r="B4585" s="311" t="s">
        <v>15996</v>
      </c>
      <c r="C4585" s="311"/>
      <c r="D4585" s="311"/>
      <c r="E4585" s="311" t="s">
        <v>11408</v>
      </c>
      <c r="F4585" s="311">
        <v>37</v>
      </c>
    </row>
    <row r="4586" spans="1:6">
      <c r="A4586" s="311"/>
      <c r="B4586" s="311" t="s">
        <v>15997</v>
      </c>
      <c r="C4586" s="311"/>
      <c r="D4586" s="311"/>
      <c r="E4586" s="311" t="s">
        <v>173</v>
      </c>
      <c r="F4586" s="311">
        <v>84</v>
      </c>
    </row>
    <row r="4587" spans="1:6">
      <c r="A4587" s="311"/>
      <c r="B4587" s="311" t="s">
        <v>15998</v>
      </c>
      <c r="C4587" s="311"/>
      <c r="D4587" s="311"/>
      <c r="E4587" s="311" t="s">
        <v>173</v>
      </c>
      <c r="F4587" s="311">
        <v>101</v>
      </c>
    </row>
    <row r="4588" spans="1:6">
      <c r="A4588" s="311"/>
      <c r="B4588" s="311" t="s">
        <v>15999</v>
      </c>
      <c r="C4588" s="311"/>
      <c r="D4588" s="311"/>
      <c r="E4588" s="311" t="s">
        <v>173</v>
      </c>
      <c r="F4588" s="311">
        <v>106</v>
      </c>
    </row>
    <row r="4589" spans="1:6">
      <c r="A4589" s="311"/>
      <c r="B4589" s="311" t="s">
        <v>16000</v>
      </c>
      <c r="C4589" s="311"/>
      <c r="D4589" s="311"/>
      <c r="E4589" s="311" t="s">
        <v>173</v>
      </c>
      <c r="F4589" s="311">
        <v>119</v>
      </c>
    </row>
    <row r="4590" spans="1:6">
      <c r="A4590" s="311"/>
      <c r="B4590" s="311" t="s">
        <v>16001</v>
      </c>
      <c r="C4590" s="311"/>
      <c r="D4590" s="311"/>
      <c r="E4590" s="311" t="s">
        <v>173</v>
      </c>
      <c r="F4590" s="311">
        <v>146</v>
      </c>
    </row>
    <row r="4591" spans="1:6">
      <c r="A4591" s="311"/>
      <c r="B4591" s="311" t="s">
        <v>16002</v>
      </c>
      <c r="C4591" s="311"/>
      <c r="D4591" s="311"/>
      <c r="E4591" s="311" t="s">
        <v>173</v>
      </c>
      <c r="F4591" s="311">
        <v>193</v>
      </c>
    </row>
    <row r="4592" spans="1:6">
      <c r="A4592" s="311"/>
      <c r="B4592" s="311" t="s">
        <v>16003</v>
      </c>
      <c r="C4592" s="311"/>
      <c r="D4592" s="311"/>
      <c r="E4592" s="311" t="s">
        <v>173</v>
      </c>
      <c r="F4592" s="311">
        <v>74.900000000000006</v>
      </c>
    </row>
    <row r="4593" spans="1:6">
      <c r="A4593" s="311"/>
      <c r="B4593" s="311" t="s">
        <v>16004</v>
      </c>
      <c r="C4593" s="311"/>
      <c r="D4593" s="311"/>
      <c r="E4593" s="311" t="s">
        <v>11408</v>
      </c>
      <c r="F4593" s="311">
        <v>987</v>
      </c>
    </row>
    <row r="4594" spans="1:6">
      <c r="A4594" s="311"/>
      <c r="B4594" s="311" t="s">
        <v>16005</v>
      </c>
      <c r="C4594" s="311"/>
      <c r="D4594" s="311"/>
      <c r="E4594" s="311" t="s">
        <v>11408</v>
      </c>
      <c r="F4594" s="311">
        <v>1166</v>
      </c>
    </row>
    <row r="4595" spans="1:6">
      <c r="A4595" s="311"/>
      <c r="B4595" s="311" t="s">
        <v>16006</v>
      </c>
      <c r="C4595" s="311"/>
      <c r="D4595" s="311"/>
      <c r="E4595" s="311" t="s">
        <v>11408</v>
      </c>
      <c r="F4595" s="311">
        <v>1481</v>
      </c>
    </row>
    <row r="4596" spans="1:6">
      <c r="A4596" s="311"/>
      <c r="B4596" s="311" t="s">
        <v>16007</v>
      </c>
      <c r="C4596" s="311"/>
      <c r="D4596" s="311"/>
      <c r="E4596" s="311" t="s">
        <v>11408</v>
      </c>
      <c r="F4596" s="311">
        <v>1299</v>
      </c>
    </row>
    <row r="4597" spans="1:6">
      <c r="A4597" s="311"/>
      <c r="B4597" s="311" t="s">
        <v>16008</v>
      </c>
      <c r="C4597" s="311"/>
      <c r="D4597" s="311"/>
      <c r="E4597" s="311" t="s">
        <v>11408</v>
      </c>
      <c r="F4597" s="311">
        <v>686</v>
      </c>
    </row>
    <row r="4598" spans="1:6">
      <c r="A4598" s="311"/>
      <c r="B4598" s="311" t="s">
        <v>16009</v>
      </c>
      <c r="C4598" s="311"/>
      <c r="D4598" s="311"/>
      <c r="E4598" s="311" t="s">
        <v>11408</v>
      </c>
      <c r="F4598" s="311">
        <v>814</v>
      </c>
    </row>
    <row r="4599" spans="1:6">
      <c r="A4599" s="311"/>
      <c r="B4599" s="311" t="s">
        <v>16010</v>
      </c>
      <c r="C4599" s="311"/>
      <c r="D4599" s="311"/>
      <c r="E4599" s="311" t="s">
        <v>11408</v>
      </c>
      <c r="F4599" s="311">
        <v>384</v>
      </c>
    </row>
    <row r="4600" spans="1:6">
      <c r="A4600" s="311"/>
      <c r="B4600" s="311" t="s">
        <v>16011</v>
      </c>
      <c r="C4600" s="311"/>
      <c r="D4600" s="311"/>
      <c r="E4600" s="311" t="s">
        <v>11408</v>
      </c>
      <c r="F4600" s="311">
        <v>492</v>
      </c>
    </row>
    <row r="4601" spans="1:6">
      <c r="A4601" s="311"/>
      <c r="B4601" s="311" t="s">
        <v>16012</v>
      </c>
      <c r="C4601" s="311"/>
      <c r="D4601" s="311"/>
      <c r="E4601" s="311" t="s">
        <v>11408</v>
      </c>
      <c r="F4601" s="311">
        <v>606</v>
      </c>
    </row>
    <row r="4602" spans="1:6">
      <c r="A4602" s="311"/>
      <c r="B4602" s="311" t="s">
        <v>16013</v>
      </c>
      <c r="C4602" s="311"/>
      <c r="D4602" s="311"/>
      <c r="E4602" s="311" t="s">
        <v>11408</v>
      </c>
      <c r="F4602" s="311">
        <v>643</v>
      </c>
    </row>
    <row r="4603" spans="1:6">
      <c r="A4603" s="311"/>
      <c r="B4603" s="311" t="s">
        <v>16014</v>
      </c>
      <c r="C4603" s="311"/>
      <c r="D4603" s="311"/>
      <c r="E4603" s="311" t="s">
        <v>11408</v>
      </c>
      <c r="F4603" s="311">
        <v>738</v>
      </c>
    </row>
    <row r="4604" spans="1:6">
      <c r="A4604" s="311"/>
      <c r="B4604" s="311" t="s">
        <v>16015</v>
      </c>
      <c r="C4604" s="311"/>
      <c r="D4604" s="311"/>
      <c r="E4604" s="311" t="s">
        <v>11408</v>
      </c>
      <c r="F4604" s="311">
        <v>378</v>
      </c>
    </row>
    <row r="4605" spans="1:6">
      <c r="A4605" s="311"/>
      <c r="B4605" s="311" t="s">
        <v>16016</v>
      </c>
      <c r="C4605" s="311"/>
      <c r="D4605" s="311"/>
      <c r="E4605" s="311" t="s">
        <v>11408</v>
      </c>
      <c r="F4605" s="311">
        <v>218</v>
      </c>
    </row>
    <row r="4606" spans="1:6">
      <c r="A4606" s="311"/>
      <c r="B4606" s="311" t="s">
        <v>16017</v>
      </c>
      <c r="C4606" s="311"/>
      <c r="D4606" s="311"/>
      <c r="E4606" s="311" t="s">
        <v>11408</v>
      </c>
      <c r="F4606" s="311">
        <v>311</v>
      </c>
    </row>
    <row r="4607" spans="1:6">
      <c r="A4607" s="311"/>
      <c r="B4607" s="311" t="s">
        <v>16018</v>
      </c>
      <c r="C4607" s="311"/>
      <c r="D4607" s="311"/>
      <c r="E4607" s="311" t="s">
        <v>11408</v>
      </c>
      <c r="F4607" s="311">
        <v>623</v>
      </c>
    </row>
    <row r="4608" spans="1:6">
      <c r="A4608" s="311"/>
      <c r="B4608" s="311" t="s">
        <v>16019</v>
      </c>
      <c r="C4608" s="311"/>
      <c r="D4608" s="311"/>
      <c r="E4608" s="311" t="s">
        <v>11408</v>
      </c>
      <c r="F4608" s="311">
        <v>763</v>
      </c>
    </row>
    <row r="4609" spans="1:6">
      <c r="A4609" s="311"/>
      <c r="B4609" s="311" t="s">
        <v>16020</v>
      </c>
      <c r="C4609" s="311"/>
      <c r="D4609" s="311"/>
      <c r="E4609" s="311" t="s">
        <v>11408</v>
      </c>
      <c r="F4609" s="311">
        <v>574</v>
      </c>
    </row>
    <row r="4610" spans="1:6">
      <c r="A4610" s="311"/>
      <c r="B4610" s="311" t="s">
        <v>16021</v>
      </c>
      <c r="C4610" s="311"/>
      <c r="D4610" s="311"/>
      <c r="E4610" s="311" t="s">
        <v>11408</v>
      </c>
      <c r="F4610" s="311">
        <v>911</v>
      </c>
    </row>
    <row r="4611" spans="1:6">
      <c r="A4611" s="311"/>
      <c r="B4611" s="311" t="s">
        <v>16022</v>
      </c>
      <c r="C4611" s="311"/>
      <c r="D4611" s="311"/>
      <c r="E4611" s="311" t="s">
        <v>11408</v>
      </c>
      <c r="F4611" s="311">
        <v>1706</v>
      </c>
    </row>
    <row r="4612" spans="1:6">
      <c r="A4612" s="311"/>
      <c r="B4612" s="311" t="s">
        <v>16023</v>
      </c>
      <c r="C4612" s="311"/>
      <c r="D4612" s="311"/>
      <c r="E4612" s="311" t="s">
        <v>11408</v>
      </c>
      <c r="F4612" s="311">
        <v>1661</v>
      </c>
    </row>
    <row r="4613" spans="1:6">
      <c r="A4613" s="311"/>
      <c r="B4613" s="311" t="s">
        <v>16024</v>
      </c>
      <c r="C4613" s="311"/>
      <c r="D4613" s="311"/>
      <c r="E4613" s="311" t="s">
        <v>11408</v>
      </c>
      <c r="F4613" s="311">
        <v>2309</v>
      </c>
    </row>
    <row r="4614" spans="1:6">
      <c r="A4614" s="311"/>
      <c r="B4614" s="311" t="s">
        <v>16025</v>
      </c>
      <c r="C4614" s="311"/>
      <c r="D4614" s="311"/>
      <c r="E4614" s="311" t="s">
        <v>11408</v>
      </c>
      <c r="F4614" s="311">
        <v>857</v>
      </c>
    </row>
    <row r="4615" spans="1:6">
      <c r="A4615" s="311"/>
      <c r="B4615" s="311" t="s">
        <v>16026</v>
      </c>
      <c r="C4615" s="311"/>
      <c r="D4615" s="311"/>
      <c r="E4615" s="311" t="s">
        <v>11408</v>
      </c>
      <c r="F4615" s="311">
        <v>1348</v>
      </c>
    </row>
    <row r="4616" spans="1:6">
      <c r="A4616" s="311"/>
      <c r="B4616" s="311" t="s">
        <v>16027</v>
      </c>
      <c r="C4616" s="311"/>
      <c r="D4616" s="311"/>
      <c r="E4616" s="311" t="s">
        <v>11408</v>
      </c>
      <c r="F4616" s="311">
        <v>1131</v>
      </c>
    </row>
    <row r="4617" spans="1:6">
      <c r="A4617" s="311"/>
      <c r="B4617" s="311" t="s">
        <v>16028</v>
      </c>
      <c r="C4617" s="311"/>
      <c r="D4617" s="311"/>
      <c r="E4617" s="311" t="s">
        <v>11408</v>
      </c>
      <c r="F4617" s="311">
        <v>1181</v>
      </c>
    </row>
    <row r="4618" spans="1:6">
      <c r="A4618" s="311"/>
      <c r="B4618" s="311" t="s">
        <v>16029</v>
      </c>
      <c r="C4618" s="311"/>
      <c r="D4618" s="311"/>
      <c r="E4618" s="311" t="s">
        <v>11408</v>
      </c>
      <c r="F4618" s="311">
        <v>944</v>
      </c>
    </row>
    <row r="4619" spans="1:6">
      <c r="A4619" s="311"/>
      <c r="B4619" s="311" t="s">
        <v>16030</v>
      </c>
      <c r="C4619" s="311"/>
      <c r="D4619" s="311"/>
      <c r="E4619" s="311" t="s">
        <v>11408</v>
      </c>
      <c r="F4619" s="311">
        <v>657</v>
      </c>
    </row>
    <row r="4620" spans="1:6">
      <c r="A4620" s="311"/>
      <c r="B4620" s="311" t="s">
        <v>16031</v>
      </c>
      <c r="C4620" s="311"/>
      <c r="D4620" s="311"/>
      <c r="E4620" s="311" t="s">
        <v>11408</v>
      </c>
      <c r="F4620" s="311">
        <v>1148</v>
      </c>
    </row>
    <row r="4621" spans="1:6">
      <c r="A4621" s="311"/>
      <c r="B4621" s="311" t="s">
        <v>16032</v>
      </c>
      <c r="C4621" s="311"/>
      <c r="D4621" s="311"/>
      <c r="E4621" s="311" t="s">
        <v>11408</v>
      </c>
      <c r="F4621" s="311">
        <v>659</v>
      </c>
    </row>
    <row r="4622" spans="1:6">
      <c r="A4622" s="311"/>
      <c r="B4622" s="311" t="s">
        <v>16033</v>
      </c>
      <c r="C4622" s="311"/>
      <c r="D4622" s="311"/>
      <c r="E4622" s="311" t="s">
        <v>11408</v>
      </c>
      <c r="F4622" s="311">
        <v>718</v>
      </c>
    </row>
    <row r="4623" spans="1:6">
      <c r="A4623" s="311"/>
      <c r="B4623" s="311" t="s">
        <v>16034</v>
      </c>
      <c r="C4623" s="311"/>
      <c r="D4623" s="311"/>
      <c r="E4623" s="311" t="s">
        <v>11408</v>
      </c>
      <c r="F4623" s="311">
        <v>1416</v>
      </c>
    </row>
    <row r="4624" spans="1:6">
      <c r="A4624" s="311"/>
      <c r="B4624" s="311" t="s">
        <v>16035</v>
      </c>
      <c r="C4624" s="311"/>
      <c r="D4624" s="311"/>
      <c r="E4624" s="311" t="s">
        <v>11408</v>
      </c>
      <c r="F4624" s="311">
        <v>1236</v>
      </c>
    </row>
    <row r="4625" spans="1:6">
      <c r="A4625" s="311"/>
      <c r="B4625" s="311" t="s">
        <v>16036</v>
      </c>
      <c r="C4625" s="311"/>
      <c r="D4625" s="311"/>
      <c r="E4625" s="311" t="s">
        <v>11408</v>
      </c>
      <c r="F4625" s="311">
        <v>606</v>
      </c>
    </row>
    <row r="4626" spans="1:6">
      <c r="A4626" s="311"/>
      <c r="B4626" s="311" t="s">
        <v>16037</v>
      </c>
      <c r="C4626" s="311"/>
      <c r="D4626" s="311"/>
      <c r="E4626" s="311" t="s">
        <v>11408</v>
      </c>
      <c r="F4626" s="311">
        <v>724</v>
      </c>
    </row>
    <row r="4627" spans="1:6">
      <c r="A4627" s="311"/>
      <c r="B4627" s="311" t="s">
        <v>16038</v>
      </c>
      <c r="C4627" s="311"/>
      <c r="D4627" s="311"/>
      <c r="E4627" s="311" t="s">
        <v>11408</v>
      </c>
      <c r="F4627" s="311">
        <v>718</v>
      </c>
    </row>
    <row r="4628" spans="1:6">
      <c r="A4628" s="311"/>
      <c r="B4628" s="311" t="s">
        <v>16039</v>
      </c>
      <c r="C4628" s="311"/>
      <c r="D4628" s="311"/>
      <c r="E4628" s="311" t="s">
        <v>11408</v>
      </c>
      <c r="F4628" s="311">
        <v>1164</v>
      </c>
    </row>
    <row r="4629" spans="1:6">
      <c r="A4629" s="311"/>
      <c r="B4629" s="311" t="s">
        <v>16040</v>
      </c>
      <c r="C4629" s="311"/>
      <c r="D4629" s="311"/>
      <c r="E4629" s="311" t="s">
        <v>11408</v>
      </c>
      <c r="F4629" s="311">
        <v>1602</v>
      </c>
    </row>
    <row r="4630" spans="1:6">
      <c r="A4630" s="311"/>
      <c r="B4630" s="311" t="s">
        <v>16041</v>
      </c>
      <c r="C4630" s="311"/>
      <c r="D4630" s="311"/>
      <c r="E4630" s="311" t="s">
        <v>11408</v>
      </c>
      <c r="F4630" s="311">
        <v>819</v>
      </c>
    </row>
    <row r="4631" spans="1:6">
      <c r="A4631" s="311"/>
      <c r="B4631" s="311" t="s">
        <v>16042</v>
      </c>
      <c r="C4631" s="311"/>
      <c r="D4631" s="311"/>
      <c r="E4631" s="311" t="s">
        <v>11408</v>
      </c>
      <c r="F4631" s="311">
        <v>1274</v>
      </c>
    </row>
    <row r="4632" spans="1:6">
      <c r="A4632" s="311"/>
      <c r="B4632" s="311" t="s">
        <v>16043</v>
      </c>
      <c r="C4632" s="311"/>
      <c r="D4632" s="311"/>
      <c r="E4632" s="311" t="s">
        <v>11408</v>
      </c>
      <c r="F4632" s="311">
        <v>986</v>
      </c>
    </row>
    <row r="4633" spans="1:6">
      <c r="A4633" s="311"/>
      <c r="B4633" s="311" t="s">
        <v>16044</v>
      </c>
      <c r="C4633" s="311"/>
      <c r="D4633" s="311"/>
      <c r="E4633" s="311" t="s">
        <v>11408</v>
      </c>
      <c r="F4633" s="311">
        <v>971</v>
      </c>
    </row>
    <row r="4634" spans="1:6">
      <c r="A4634" s="311"/>
      <c r="B4634" s="311" t="s">
        <v>16045</v>
      </c>
      <c r="C4634" s="311"/>
      <c r="D4634" s="311"/>
      <c r="E4634" s="311" t="s">
        <v>11408</v>
      </c>
      <c r="F4634" s="311">
        <v>1122</v>
      </c>
    </row>
    <row r="4635" spans="1:6">
      <c r="A4635" s="311"/>
      <c r="B4635" s="311" t="s">
        <v>16046</v>
      </c>
      <c r="C4635" s="311"/>
      <c r="D4635" s="311"/>
      <c r="E4635" s="311" t="s">
        <v>11408</v>
      </c>
      <c r="F4635" s="311">
        <v>1086</v>
      </c>
    </row>
    <row r="4636" spans="1:6">
      <c r="A4636" s="311"/>
      <c r="B4636" s="311" t="s">
        <v>16047</v>
      </c>
      <c r="C4636" s="311"/>
      <c r="D4636" s="311"/>
      <c r="E4636" s="311" t="s">
        <v>11408</v>
      </c>
      <c r="F4636" s="311">
        <v>2229</v>
      </c>
    </row>
    <row r="4637" spans="1:6">
      <c r="A4637" s="311"/>
      <c r="B4637" s="311" t="s">
        <v>16048</v>
      </c>
      <c r="C4637" s="311"/>
      <c r="D4637" s="311"/>
      <c r="E4637" s="311" t="s">
        <v>11408</v>
      </c>
      <c r="F4637" s="311">
        <v>984</v>
      </c>
    </row>
    <row r="4638" spans="1:6">
      <c r="A4638" s="311"/>
      <c r="B4638" s="311" t="s">
        <v>16049</v>
      </c>
      <c r="C4638" s="311"/>
      <c r="D4638" s="311"/>
      <c r="E4638" s="311" t="s">
        <v>11408</v>
      </c>
      <c r="F4638" s="311">
        <v>1297</v>
      </c>
    </row>
    <row r="4639" spans="1:6">
      <c r="A4639" s="311"/>
      <c r="B4639" s="311" t="s">
        <v>16050</v>
      </c>
      <c r="C4639" s="311"/>
      <c r="D4639" s="311"/>
      <c r="E4639" s="311" t="s">
        <v>11408</v>
      </c>
      <c r="F4639" s="311">
        <v>819</v>
      </c>
    </row>
    <row r="4640" spans="1:6">
      <c r="A4640" s="311"/>
      <c r="B4640" s="311" t="s">
        <v>16051</v>
      </c>
      <c r="C4640" s="311"/>
      <c r="D4640" s="311"/>
      <c r="E4640" s="311" t="s">
        <v>11408</v>
      </c>
      <c r="F4640" s="311">
        <v>1398</v>
      </c>
    </row>
    <row r="4641" spans="1:6">
      <c r="A4641" s="311"/>
      <c r="B4641" s="311" t="s">
        <v>16052</v>
      </c>
      <c r="C4641" s="311"/>
      <c r="D4641" s="311"/>
      <c r="E4641" s="311" t="s">
        <v>11408</v>
      </c>
      <c r="F4641" s="311">
        <v>1297</v>
      </c>
    </row>
    <row r="4642" spans="1:6">
      <c r="A4642" s="311"/>
      <c r="B4642" s="311" t="s">
        <v>16053</v>
      </c>
      <c r="C4642" s="311"/>
      <c r="D4642" s="311"/>
      <c r="E4642" s="311" t="s">
        <v>11408</v>
      </c>
      <c r="F4642" s="311">
        <v>1842</v>
      </c>
    </row>
    <row r="4643" spans="1:6">
      <c r="A4643" s="311"/>
      <c r="B4643" s="311" t="s">
        <v>16054</v>
      </c>
      <c r="C4643" s="311"/>
      <c r="D4643" s="311"/>
      <c r="E4643" s="311" t="s">
        <v>11408</v>
      </c>
      <c r="F4643" s="311">
        <v>1924</v>
      </c>
    </row>
    <row r="4644" spans="1:6">
      <c r="A4644" s="311"/>
      <c r="B4644" s="311" t="s">
        <v>16055</v>
      </c>
      <c r="C4644" s="311"/>
      <c r="D4644" s="311"/>
      <c r="E4644" s="311" t="s">
        <v>11408</v>
      </c>
      <c r="F4644" s="311">
        <v>1344</v>
      </c>
    </row>
    <row r="4645" spans="1:6">
      <c r="A4645" s="311"/>
      <c r="B4645" s="311" t="s">
        <v>16056</v>
      </c>
      <c r="C4645" s="311"/>
      <c r="D4645" s="311"/>
      <c r="E4645" s="311" t="s">
        <v>11408</v>
      </c>
      <c r="F4645" s="311">
        <v>1434</v>
      </c>
    </row>
    <row r="4646" spans="1:6">
      <c r="A4646" s="311"/>
      <c r="B4646" s="311" t="s">
        <v>16057</v>
      </c>
      <c r="C4646" s="311"/>
      <c r="D4646" s="311"/>
      <c r="E4646" s="311" t="s">
        <v>11408</v>
      </c>
      <c r="F4646" s="311">
        <v>2798</v>
      </c>
    </row>
    <row r="4647" spans="1:6">
      <c r="A4647" s="311"/>
      <c r="B4647" s="311" t="s">
        <v>16058</v>
      </c>
      <c r="C4647" s="311"/>
      <c r="D4647" s="311"/>
      <c r="E4647" s="311" t="s">
        <v>11408</v>
      </c>
      <c r="F4647" s="311">
        <v>1167</v>
      </c>
    </row>
    <row r="4648" spans="1:6">
      <c r="A4648" s="311"/>
      <c r="B4648" s="311" t="s">
        <v>16059</v>
      </c>
      <c r="C4648" s="311"/>
      <c r="D4648" s="311"/>
      <c r="E4648" s="311" t="s">
        <v>11408</v>
      </c>
      <c r="F4648" s="311">
        <v>963</v>
      </c>
    </row>
    <row r="4649" spans="1:6">
      <c r="A4649" s="311"/>
      <c r="B4649" s="311" t="s">
        <v>16060</v>
      </c>
      <c r="C4649" s="311"/>
      <c r="D4649" s="311"/>
      <c r="E4649" s="311" t="s">
        <v>11408</v>
      </c>
      <c r="F4649" s="311">
        <v>1254</v>
      </c>
    </row>
    <row r="4650" spans="1:6">
      <c r="A4650" s="311"/>
      <c r="B4650" s="311" t="s">
        <v>16061</v>
      </c>
      <c r="C4650" s="311"/>
      <c r="D4650" s="311"/>
      <c r="E4650" s="311" t="s">
        <v>11408</v>
      </c>
      <c r="F4650" s="311">
        <v>794</v>
      </c>
    </row>
    <row r="4651" spans="1:6">
      <c r="A4651" s="311"/>
      <c r="B4651" s="311" t="s">
        <v>16062</v>
      </c>
      <c r="C4651" s="311"/>
      <c r="D4651" s="311"/>
      <c r="E4651" s="311" t="s">
        <v>11408</v>
      </c>
      <c r="F4651" s="311">
        <v>1356</v>
      </c>
    </row>
    <row r="4652" spans="1:6">
      <c r="A4652" s="311"/>
      <c r="B4652" s="311" t="s">
        <v>16063</v>
      </c>
      <c r="C4652" s="311"/>
      <c r="D4652" s="311"/>
      <c r="E4652" s="311" t="s">
        <v>11408</v>
      </c>
      <c r="F4652" s="311">
        <v>1131</v>
      </c>
    </row>
    <row r="4653" spans="1:6">
      <c r="A4653" s="311"/>
      <c r="B4653" s="311" t="s">
        <v>16064</v>
      </c>
      <c r="C4653" s="311"/>
      <c r="D4653" s="311"/>
      <c r="E4653" s="311" t="s">
        <v>11408</v>
      </c>
      <c r="F4653" s="311">
        <v>1799</v>
      </c>
    </row>
    <row r="4654" spans="1:6">
      <c r="A4654" s="311"/>
      <c r="B4654" s="311" t="s">
        <v>16065</v>
      </c>
      <c r="C4654" s="311"/>
      <c r="D4654" s="311"/>
      <c r="E4654" s="311" t="s">
        <v>11408</v>
      </c>
      <c r="F4654" s="311">
        <v>1842</v>
      </c>
    </row>
    <row r="4655" spans="1:6">
      <c r="A4655" s="311"/>
      <c r="B4655" s="311" t="s">
        <v>16066</v>
      </c>
      <c r="C4655" s="311"/>
      <c r="D4655" s="311"/>
      <c r="E4655" s="311" t="s">
        <v>11408</v>
      </c>
      <c r="F4655" s="311">
        <v>1254</v>
      </c>
    </row>
    <row r="4656" spans="1:6">
      <c r="A4656" s="311"/>
      <c r="B4656" s="311" t="s">
        <v>16067</v>
      </c>
      <c r="C4656" s="311"/>
      <c r="D4656" s="311"/>
      <c r="E4656" s="311" t="s">
        <v>11408</v>
      </c>
      <c r="F4656" s="311">
        <v>1318</v>
      </c>
    </row>
    <row r="4657" spans="1:6">
      <c r="A4657" s="311"/>
      <c r="B4657" s="311" t="s">
        <v>16068</v>
      </c>
      <c r="C4657" s="311"/>
      <c r="D4657" s="311"/>
      <c r="E4657" s="311" t="s">
        <v>11408</v>
      </c>
      <c r="F4657" s="311">
        <v>1381</v>
      </c>
    </row>
    <row r="4658" spans="1:6">
      <c r="A4658" s="311"/>
      <c r="B4658" s="311" t="s">
        <v>16069</v>
      </c>
      <c r="C4658" s="311"/>
      <c r="D4658" s="311"/>
      <c r="E4658" s="311" t="s">
        <v>11408</v>
      </c>
      <c r="F4658" s="311">
        <v>854</v>
      </c>
    </row>
    <row r="4659" spans="1:6">
      <c r="A4659" s="311"/>
      <c r="B4659" s="311" t="s">
        <v>16070</v>
      </c>
      <c r="C4659" s="311"/>
      <c r="D4659" s="311"/>
      <c r="E4659" s="311" t="s">
        <v>11408</v>
      </c>
      <c r="F4659" s="311">
        <v>904</v>
      </c>
    </row>
    <row r="4660" spans="1:6">
      <c r="A4660" s="311"/>
      <c r="B4660" s="311" t="s">
        <v>16071</v>
      </c>
      <c r="C4660" s="311"/>
      <c r="D4660" s="311"/>
      <c r="E4660" s="311" t="s">
        <v>11408</v>
      </c>
      <c r="F4660" s="311">
        <v>963</v>
      </c>
    </row>
    <row r="4661" spans="1:6">
      <c r="A4661" s="311"/>
      <c r="B4661" s="311" t="s">
        <v>16072</v>
      </c>
      <c r="C4661" s="311"/>
      <c r="D4661" s="311"/>
      <c r="E4661" s="311" t="s">
        <v>173</v>
      </c>
      <c r="F4661" s="311">
        <v>58</v>
      </c>
    </row>
    <row r="4662" spans="1:6">
      <c r="A4662" s="311"/>
      <c r="B4662" s="311" t="s">
        <v>16073</v>
      </c>
      <c r="C4662" s="311"/>
      <c r="D4662" s="311"/>
      <c r="E4662" s="311" t="s">
        <v>173</v>
      </c>
      <c r="F4662" s="311">
        <v>74</v>
      </c>
    </row>
    <row r="4663" spans="1:6">
      <c r="A4663" s="311"/>
      <c r="B4663" s="311" t="s">
        <v>16074</v>
      </c>
      <c r="C4663" s="311"/>
      <c r="D4663" s="311"/>
      <c r="E4663" s="311" t="s">
        <v>173</v>
      </c>
      <c r="F4663" s="311">
        <v>108</v>
      </c>
    </row>
    <row r="4664" spans="1:6">
      <c r="A4664" s="311"/>
      <c r="B4664" s="311" t="s">
        <v>16075</v>
      </c>
      <c r="C4664" s="311"/>
      <c r="D4664" s="311"/>
      <c r="E4664" s="311" t="s">
        <v>173</v>
      </c>
      <c r="F4664" s="311">
        <v>187</v>
      </c>
    </row>
    <row r="4665" spans="1:6">
      <c r="A4665" s="311"/>
      <c r="B4665" s="311" t="s">
        <v>16076</v>
      </c>
      <c r="C4665" s="311"/>
      <c r="D4665" s="311"/>
      <c r="E4665" s="311" t="s">
        <v>11408</v>
      </c>
      <c r="F4665" s="311">
        <v>39.9</v>
      </c>
    </row>
    <row r="4666" spans="1:6">
      <c r="A4666" s="311"/>
      <c r="B4666" s="311" t="s">
        <v>16077</v>
      </c>
      <c r="C4666" s="311"/>
      <c r="D4666" s="311"/>
      <c r="E4666" s="311" t="s">
        <v>11408</v>
      </c>
      <c r="F4666" s="311">
        <v>511</v>
      </c>
    </row>
    <row r="4667" spans="1:6">
      <c r="A4667" s="311"/>
      <c r="B4667" s="311" t="s">
        <v>16078</v>
      </c>
      <c r="C4667" s="311"/>
      <c r="D4667" s="311"/>
      <c r="E4667" s="311" t="s">
        <v>11408</v>
      </c>
      <c r="F4667" s="311">
        <v>44.6</v>
      </c>
    </row>
    <row r="4668" spans="1:6">
      <c r="A4668" s="311"/>
      <c r="B4668" s="311" t="s">
        <v>16079</v>
      </c>
      <c r="C4668" s="311"/>
      <c r="D4668" s="311"/>
      <c r="E4668" s="311" t="s">
        <v>11408</v>
      </c>
      <c r="F4668" s="311">
        <v>48</v>
      </c>
    </row>
    <row r="4669" spans="1:6">
      <c r="A4669" s="311"/>
      <c r="B4669" s="311" t="s">
        <v>16080</v>
      </c>
      <c r="C4669" s="311"/>
      <c r="D4669" s="311"/>
      <c r="E4669" s="311" t="s">
        <v>11408</v>
      </c>
      <c r="F4669" s="311">
        <v>359</v>
      </c>
    </row>
    <row r="4670" spans="1:6">
      <c r="A4670" s="311"/>
      <c r="B4670" s="311" t="s">
        <v>16081</v>
      </c>
      <c r="C4670" s="311"/>
      <c r="D4670" s="311"/>
      <c r="E4670" s="311" t="s">
        <v>11408</v>
      </c>
      <c r="F4670" s="311">
        <v>50.3</v>
      </c>
    </row>
    <row r="4671" spans="1:6">
      <c r="A4671" s="311"/>
      <c r="B4671" s="311" t="s">
        <v>16082</v>
      </c>
      <c r="C4671" s="311"/>
      <c r="D4671" s="311"/>
      <c r="E4671" s="311" t="s">
        <v>11408</v>
      </c>
      <c r="F4671" s="311">
        <v>89</v>
      </c>
    </row>
    <row r="4672" spans="1:6">
      <c r="A4672" s="311"/>
      <c r="B4672" s="311" t="s">
        <v>16083</v>
      </c>
      <c r="C4672" s="311"/>
      <c r="D4672" s="311"/>
      <c r="E4672" s="311" t="s">
        <v>11408</v>
      </c>
      <c r="F4672" s="311">
        <v>283</v>
      </c>
    </row>
    <row r="4673" spans="1:6">
      <c r="A4673" s="311"/>
      <c r="B4673" s="311" t="s">
        <v>16084</v>
      </c>
      <c r="C4673" s="311"/>
      <c r="D4673" s="311"/>
      <c r="E4673" s="311" t="s">
        <v>11408</v>
      </c>
      <c r="F4673" s="311">
        <v>103</v>
      </c>
    </row>
    <row r="4674" spans="1:6">
      <c r="A4674" s="311"/>
      <c r="B4674" s="311" t="s">
        <v>16085</v>
      </c>
      <c r="C4674" s="311"/>
      <c r="D4674" s="311"/>
      <c r="E4674" s="311" t="s">
        <v>11408</v>
      </c>
      <c r="F4674" s="311">
        <v>108</v>
      </c>
    </row>
    <row r="4675" spans="1:6">
      <c r="A4675" s="311"/>
      <c r="B4675" s="311" t="s">
        <v>16086</v>
      </c>
      <c r="C4675" s="311"/>
      <c r="D4675" s="311"/>
      <c r="E4675" s="311" t="s">
        <v>11408</v>
      </c>
      <c r="F4675" s="311">
        <v>107</v>
      </c>
    </row>
    <row r="4676" spans="1:6">
      <c r="A4676" s="311"/>
      <c r="B4676" s="311" t="s">
        <v>16087</v>
      </c>
      <c r="C4676" s="311"/>
      <c r="D4676" s="311"/>
      <c r="E4676" s="311" t="s">
        <v>11408</v>
      </c>
      <c r="F4676" s="311">
        <v>298</v>
      </c>
    </row>
    <row r="4677" spans="1:6">
      <c r="A4677" s="311"/>
      <c r="B4677" s="311" t="s">
        <v>16088</v>
      </c>
      <c r="C4677" s="311"/>
      <c r="D4677" s="311"/>
      <c r="E4677" s="311" t="s">
        <v>11408</v>
      </c>
      <c r="F4677" s="311">
        <v>93</v>
      </c>
    </row>
    <row r="4678" spans="1:6">
      <c r="A4678" s="311"/>
      <c r="B4678" s="311" t="s">
        <v>16089</v>
      </c>
      <c r="C4678" s="311"/>
      <c r="D4678" s="311"/>
      <c r="E4678" s="311" t="s">
        <v>11408</v>
      </c>
      <c r="F4678" s="311">
        <v>101</v>
      </c>
    </row>
    <row r="4679" spans="1:6">
      <c r="A4679" s="311"/>
      <c r="B4679" s="311" t="s">
        <v>16090</v>
      </c>
      <c r="C4679" s="311"/>
      <c r="D4679" s="311"/>
      <c r="E4679" s="311" t="s">
        <v>11408</v>
      </c>
      <c r="F4679" s="311">
        <v>93</v>
      </c>
    </row>
    <row r="4680" spans="1:6">
      <c r="A4680" s="311"/>
      <c r="B4680" s="311" t="s">
        <v>16091</v>
      </c>
      <c r="C4680" s="311"/>
      <c r="D4680" s="311"/>
      <c r="E4680" s="311" t="s">
        <v>11408</v>
      </c>
      <c r="F4680" s="311">
        <v>89</v>
      </c>
    </row>
    <row r="4681" spans="1:6">
      <c r="A4681" s="311"/>
      <c r="B4681" s="311" t="s">
        <v>16092</v>
      </c>
      <c r="C4681" s="311"/>
      <c r="D4681" s="311"/>
      <c r="E4681" s="311" t="s">
        <v>11408</v>
      </c>
      <c r="F4681" s="311">
        <v>391</v>
      </c>
    </row>
    <row r="4682" spans="1:6">
      <c r="A4682" s="311"/>
      <c r="B4682" s="311" t="s">
        <v>16093</v>
      </c>
      <c r="C4682" s="311"/>
      <c r="D4682" s="311"/>
      <c r="E4682" s="311" t="s">
        <v>11408</v>
      </c>
      <c r="F4682" s="311">
        <v>106</v>
      </c>
    </row>
    <row r="4683" spans="1:6">
      <c r="A4683" s="311"/>
      <c r="B4683" s="311" t="s">
        <v>16094</v>
      </c>
      <c r="C4683" s="311"/>
      <c r="D4683" s="311"/>
      <c r="E4683" s="311" t="s">
        <v>11408</v>
      </c>
      <c r="F4683" s="311">
        <v>107</v>
      </c>
    </row>
    <row r="4684" spans="1:6">
      <c r="A4684" s="311"/>
      <c r="B4684" s="311" t="s">
        <v>16095</v>
      </c>
      <c r="C4684" s="311"/>
      <c r="D4684" s="311"/>
      <c r="E4684" s="311" t="s">
        <v>11408</v>
      </c>
      <c r="F4684" s="311">
        <v>194</v>
      </c>
    </row>
    <row r="4685" spans="1:6">
      <c r="A4685" s="311"/>
      <c r="B4685" s="311" t="s">
        <v>16096</v>
      </c>
      <c r="C4685" s="311"/>
      <c r="D4685" s="311"/>
      <c r="E4685" s="311" t="s">
        <v>11408</v>
      </c>
      <c r="F4685" s="311">
        <v>264</v>
      </c>
    </row>
    <row r="4686" spans="1:6">
      <c r="A4686" s="311"/>
      <c r="B4686" s="311" t="s">
        <v>16097</v>
      </c>
      <c r="C4686" s="311"/>
      <c r="D4686" s="311"/>
      <c r="E4686" s="311" t="s">
        <v>11408</v>
      </c>
      <c r="F4686" s="311">
        <v>309</v>
      </c>
    </row>
    <row r="4687" spans="1:6">
      <c r="A4687" s="311"/>
      <c r="B4687" s="311" t="s">
        <v>16098</v>
      </c>
      <c r="C4687" s="311"/>
      <c r="D4687" s="311"/>
      <c r="E4687" s="311" t="s">
        <v>11408</v>
      </c>
      <c r="F4687" s="311">
        <v>519</v>
      </c>
    </row>
    <row r="4688" spans="1:6">
      <c r="A4688" s="311"/>
      <c r="B4688" s="311" t="s">
        <v>16099</v>
      </c>
      <c r="C4688" s="311"/>
      <c r="D4688" s="311"/>
      <c r="E4688" s="311" t="s">
        <v>11408</v>
      </c>
      <c r="F4688" s="311">
        <v>264</v>
      </c>
    </row>
    <row r="4689" spans="1:6">
      <c r="A4689" s="311"/>
      <c r="B4689" s="311" t="s">
        <v>16100</v>
      </c>
      <c r="C4689" s="311"/>
      <c r="D4689" s="311"/>
      <c r="E4689" s="311" t="s">
        <v>11408</v>
      </c>
      <c r="F4689" s="311">
        <v>463</v>
      </c>
    </row>
    <row r="4690" spans="1:6">
      <c r="A4690" s="311"/>
      <c r="B4690" s="311" t="s">
        <v>16101</v>
      </c>
      <c r="C4690" s="311"/>
      <c r="D4690" s="311"/>
      <c r="E4690" s="311" t="s">
        <v>11408</v>
      </c>
      <c r="F4690" s="311">
        <v>629</v>
      </c>
    </row>
    <row r="4691" spans="1:6">
      <c r="A4691" s="311"/>
      <c r="B4691" s="311" t="s">
        <v>16102</v>
      </c>
      <c r="C4691" s="311"/>
      <c r="D4691" s="311"/>
      <c r="E4691" s="311" t="s">
        <v>11408</v>
      </c>
      <c r="F4691" s="311">
        <v>222</v>
      </c>
    </row>
    <row r="4692" spans="1:6">
      <c r="A4692" s="311"/>
      <c r="B4692" s="311" t="s">
        <v>16103</v>
      </c>
      <c r="C4692" s="311"/>
      <c r="D4692" s="311"/>
      <c r="E4692" s="311" t="s">
        <v>11408</v>
      </c>
      <c r="F4692" s="311">
        <v>543</v>
      </c>
    </row>
    <row r="4693" spans="1:6">
      <c r="A4693" s="311"/>
      <c r="B4693" s="311" t="s">
        <v>16104</v>
      </c>
      <c r="C4693" s="311"/>
      <c r="D4693" s="311"/>
      <c r="E4693" s="311" t="s">
        <v>11408</v>
      </c>
      <c r="F4693" s="311">
        <v>417</v>
      </c>
    </row>
    <row r="4694" spans="1:6">
      <c r="A4694" s="311"/>
      <c r="B4694" s="311" t="s">
        <v>16105</v>
      </c>
      <c r="C4694" s="311"/>
      <c r="D4694" s="311"/>
      <c r="E4694" s="311" t="s">
        <v>11408</v>
      </c>
      <c r="F4694" s="311">
        <v>542</v>
      </c>
    </row>
    <row r="4695" spans="1:6">
      <c r="A4695" s="311"/>
      <c r="B4695" s="311" t="s">
        <v>16106</v>
      </c>
      <c r="C4695" s="311"/>
      <c r="D4695" s="311"/>
      <c r="E4695" s="311" t="s">
        <v>11408</v>
      </c>
      <c r="F4695" s="311">
        <v>209</v>
      </c>
    </row>
    <row r="4696" spans="1:6">
      <c r="A4696" s="311"/>
      <c r="B4696" s="311" t="s">
        <v>16107</v>
      </c>
      <c r="C4696" s="311"/>
      <c r="D4696" s="311"/>
      <c r="E4696" s="311" t="s">
        <v>11408</v>
      </c>
      <c r="F4696" s="311">
        <v>464</v>
      </c>
    </row>
    <row r="4697" spans="1:6">
      <c r="A4697" s="311"/>
      <c r="B4697" s="311" t="s">
        <v>16108</v>
      </c>
      <c r="C4697" s="311"/>
      <c r="D4697" s="311"/>
      <c r="E4697" s="311" t="s">
        <v>11408</v>
      </c>
      <c r="F4697" s="311">
        <v>436</v>
      </c>
    </row>
    <row r="4698" spans="1:6">
      <c r="A4698" s="311"/>
      <c r="B4698" s="311" t="s">
        <v>16109</v>
      </c>
      <c r="C4698" s="311"/>
      <c r="D4698" s="311"/>
      <c r="E4698" s="311" t="s">
        <v>11408</v>
      </c>
      <c r="F4698" s="311">
        <v>394</v>
      </c>
    </row>
    <row r="4699" spans="1:6">
      <c r="A4699" s="311"/>
      <c r="B4699" s="311" t="s">
        <v>16110</v>
      </c>
      <c r="C4699" s="311"/>
      <c r="D4699" s="311"/>
      <c r="E4699" s="311" t="s">
        <v>11408</v>
      </c>
      <c r="F4699" s="311">
        <v>539</v>
      </c>
    </row>
    <row r="4700" spans="1:6">
      <c r="A4700" s="311"/>
      <c r="B4700" s="311" t="s">
        <v>16111</v>
      </c>
      <c r="C4700" s="311"/>
      <c r="D4700" s="311"/>
      <c r="E4700" s="311" t="s">
        <v>11408</v>
      </c>
      <c r="F4700" s="311">
        <v>141</v>
      </c>
    </row>
    <row r="4701" spans="1:6">
      <c r="A4701" s="311"/>
      <c r="B4701" s="311" t="s">
        <v>16112</v>
      </c>
      <c r="C4701" s="311"/>
      <c r="D4701" s="311"/>
      <c r="E4701" s="311" t="s">
        <v>11408</v>
      </c>
      <c r="F4701" s="311">
        <v>376</v>
      </c>
    </row>
    <row r="4702" spans="1:6">
      <c r="A4702" s="311"/>
      <c r="B4702" s="311" t="s">
        <v>16113</v>
      </c>
      <c r="C4702" s="311"/>
      <c r="D4702" s="311"/>
      <c r="E4702" s="311" t="s">
        <v>11408</v>
      </c>
      <c r="F4702" s="311">
        <v>69</v>
      </c>
    </row>
    <row r="4703" spans="1:6">
      <c r="A4703" s="311"/>
      <c r="B4703" s="311" t="s">
        <v>16114</v>
      </c>
      <c r="C4703" s="311"/>
      <c r="D4703" s="311"/>
      <c r="E4703" s="311" t="s">
        <v>11408</v>
      </c>
      <c r="F4703" s="311">
        <v>442</v>
      </c>
    </row>
    <row r="4704" spans="1:6">
      <c r="A4704" s="311"/>
      <c r="B4704" s="311" t="s">
        <v>16115</v>
      </c>
      <c r="C4704" s="311"/>
      <c r="D4704" s="311"/>
      <c r="E4704" s="311" t="s">
        <v>11408</v>
      </c>
      <c r="F4704" s="311">
        <v>77</v>
      </c>
    </row>
    <row r="4705" spans="1:6">
      <c r="A4705" s="311"/>
      <c r="B4705" s="311" t="s">
        <v>16116</v>
      </c>
      <c r="C4705" s="311"/>
      <c r="D4705" s="311"/>
      <c r="E4705" s="311" t="s">
        <v>11408</v>
      </c>
      <c r="F4705" s="311">
        <v>493</v>
      </c>
    </row>
    <row r="4706" spans="1:6">
      <c r="A4706" s="311"/>
      <c r="B4706" s="311" t="s">
        <v>16117</v>
      </c>
      <c r="C4706" s="311"/>
      <c r="D4706" s="311"/>
      <c r="E4706" s="311" t="s">
        <v>11408</v>
      </c>
      <c r="F4706" s="311">
        <v>81</v>
      </c>
    </row>
    <row r="4707" spans="1:6">
      <c r="A4707" s="311"/>
      <c r="B4707" s="311" t="s">
        <v>16118</v>
      </c>
      <c r="C4707" s="311"/>
      <c r="D4707" s="311"/>
      <c r="E4707" s="311" t="s">
        <v>11408</v>
      </c>
      <c r="F4707" s="311">
        <v>552</v>
      </c>
    </row>
    <row r="4708" spans="1:6">
      <c r="A4708" s="311"/>
      <c r="B4708" s="311" t="s">
        <v>16119</v>
      </c>
      <c r="C4708" s="311"/>
      <c r="D4708" s="311"/>
      <c r="E4708" s="311" t="s">
        <v>11408</v>
      </c>
      <c r="F4708" s="311">
        <v>91</v>
      </c>
    </row>
    <row r="4709" spans="1:6">
      <c r="A4709" s="311"/>
      <c r="B4709" s="311" t="s">
        <v>16120</v>
      </c>
      <c r="C4709" s="311"/>
      <c r="D4709" s="311"/>
      <c r="E4709" s="311" t="s">
        <v>11408</v>
      </c>
      <c r="F4709" s="311">
        <v>612</v>
      </c>
    </row>
    <row r="4710" spans="1:6">
      <c r="A4710" s="311"/>
      <c r="B4710" s="311" t="s">
        <v>16121</v>
      </c>
      <c r="C4710" s="311"/>
      <c r="D4710" s="311"/>
      <c r="E4710" s="311" t="s">
        <v>11408</v>
      </c>
      <c r="F4710" s="311">
        <v>96</v>
      </c>
    </row>
    <row r="4711" spans="1:6">
      <c r="A4711" s="311"/>
      <c r="B4711" s="311" t="s">
        <v>16122</v>
      </c>
      <c r="C4711" s="311"/>
      <c r="D4711" s="311"/>
      <c r="E4711" s="311" t="s">
        <v>11408</v>
      </c>
      <c r="F4711" s="311">
        <v>718</v>
      </c>
    </row>
    <row r="4712" spans="1:6">
      <c r="A4712" s="311"/>
      <c r="B4712" s="311" t="s">
        <v>16123</v>
      </c>
      <c r="C4712" s="311"/>
      <c r="D4712" s="311"/>
      <c r="E4712" s="311" t="s">
        <v>11408</v>
      </c>
      <c r="F4712" s="311">
        <v>111</v>
      </c>
    </row>
    <row r="4713" spans="1:6">
      <c r="A4713" s="311"/>
      <c r="B4713" s="311" t="s">
        <v>16124</v>
      </c>
      <c r="C4713" s="311"/>
      <c r="D4713" s="311"/>
      <c r="E4713" s="311" t="s">
        <v>11408</v>
      </c>
      <c r="F4713" s="311">
        <v>771</v>
      </c>
    </row>
    <row r="4714" spans="1:6">
      <c r="A4714" s="311"/>
      <c r="B4714" s="311" t="s">
        <v>16125</v>
      </c>
      <c r="C4714" s="311"/>
      <c r="D4714" s="311"/>
      <c r="E4714" s="311" t="s">
        <v>11408</v>
      </c>
      <c r="F4714" s="311">
        <v>116</v>
      </c>
    </row>
    <row r="4715" spans="1:6">
      <c r="A4715" s="311"/>
      <c r="B4715" s="311" t="s">
        <v>16126</v>
      </c>
      <c r="C4715" s="311"/>
      <c r="D4715" s="311"/>
      <c r="E4715" s="311" t="s">
        <v>11408</v>
      </c>
      <c r="F4715" s="311">
        <v>866</v>
      </c>
    </row>
    <row r="4716" spans="1:6">
      <c r="A4716" s="311"/>
      <c r="B4716" s="311" t="s">
        <v>16127</v>
      </c>
      <c r="C4716" s="311"/>
      <c r="D4716" s="311"/>
      <c r="E4716" s="311" t="s">
        <v>11408</v>
      </c>
      <c r="F4716" s="311">
        <v>976</v>
      </c>
    </row>
    <row r="4717" spans="1:6">
      <c r="A4717" s="311"/>
      <c r="B4717" s="311" t="s">
        <v>16128</v>
      </c>
      <c r="C4717" s="311"/>
      <c r="D4717" s="311"/>
      <c r="E4717" s="311" t="s">
        <v>11408</v>
      </c>
      <c r="F4717" s="311">
        <v>894</v>
      </c>
    </row>
    <row r="4718" spans="1:6">
      <c r="A4718" s="311"/>
      <c r="B4718" s="311" t="s">
        <v>16129</v>
      </c>
      <c r="C4718" s="311"/>
      <c r="D4718" s="311"/>
      <c r="E4718" s="311" t="s">
        <v>11408</v>
      </c>
      <c r="F4718" s="311">
        <v>1072</v>
      </c>
    </row>
    <row r="4719" spans="1:6">
      <c r="A4719" s="311"/>
      <c r="B4719" s="311" t="s">
        <v>16130</v>
      </c>
      <c r="C4719" s="311"/>
      <c r="D4719" s="311"/>
      <c r="E4719" s="311" t="s">
        <v>11408</v>
      </c>
      <c r="F4719" s="311">
        <v>749</v>
      </c>
    </row>
    <row r="4720" spans="1:6">
      <c r="A4720" s="311"/>
      <c r="B4720" s="311" t="s">
        <v>16131</v>
      </c>
      <c r="C4720" s="311"/>
      <c r="D4720" s="311"/>
      <c r="E4720" s="311" t="s">
        <v>11408</v>
      </c>
      <c r="F4720" s="311">
        <v>454</v>
      </c>
    </row>
    <row r="4721" spans="1:6">
      <c r="A4721" s="311"/>
      <c r="B4721" s="311" t="s">
        <v>16132</v>
      </c>
      <c r="C4721" s="311"/>
      <c r="D4721" s="311"/>
      <c r="E4721" s="311" t="s">
        <v>11408</v>
      </c>
      <c r="F4721" s="311">
        <v>424</v>
      </c>
    </row>
    <row r="4722" spans="1:6">
      <c r="A4722" s="311"/>
      <c r="B4722" s="311" t="s">
        <v>16133</v>
      </c>
      <c r="C4722" s="311"/>
      <c r="D4722" s="311"/>
      <c r="E4722" s="311" t="s">
        <v>11408</v>
      </c>
      <c r="F4722" s="311">
        <v>424</v>
      </c>
    </row>
    <row r="4723" spans="1:6">
      <c r="A4723" s="311"/>
      <c r="B4723" s="311" t="s">
        <v>16134</v>
      </c>
      <c r="C4723" s="311"/>
      <c r="D4723" s="311"/>
      <c r="E4723" s="311" t="s">
        <v>11408</v>
      </c>
      <c r="F4723" s="311">
        <v>551</v>
      </c>
    </row>
    <row r="4724" spans="1:6">
      <c r="A4724" s="311"/>
      <c r="B4724" s="311" t="s">
        <v>16135</v>
      </c>
      <c r="C4724" s="311"/>
      <c r="D4724" s="311"/>
      <c r="E4724" s="311" t="s">
        <v>11408</v>
      </c>
      <c r="F4724" s="311">
        <v>406</v>
      </c>
    </row>
    <row r="4725" spans="1:6">
      <c r="A4725" s="311"/>
      <c r="B4725" s="311" t="s">
        <v>16136</v>
      </c>
      <c r="C4725" s="311"/>
      <c r="D4725" s="311"/>
      <c r="E4725" s="311" t="s">
        <v>11408</v>
      </c>
      <c r="F4725" s="311">
        <v>406</v>
      </c>
    </row>
    <row r="4726" spans="1:6">
      <c r="A4726" s="311"/>
      <c r="B4726" s="311" t="s">
        <v>16137</v>
      </c>
      <c r="C4726" s="311"/>
      <c r="D4726" s="311"/>
      <c r="E4726" s="311" t="s">
        <v>11408</v>
      </c>
      <c r="F4726" s="311">
        <v>512</v>
      </c>
    </row>
    <row r="4727" spans="1:6">
      <c r="A4727" s="311"/>
      <c r="B4727" s="311" t="s">
        <v>16138</v>
      </c>
      <c r="C4727" s="311"/>
      <c r="D4727" s="311"/>
      <c r="E4727" s="311" t="s">
        <v>11408</v>
      </c>
      <c r="F4727" s="311">
        <v>298</v>
      </c>
    </row>
    <row r="4728" spans="1:6">
      <c r="A4728" s="311"/>
      <c r="B4728" s="311" t="s">
        <v>16139</v>
      </c>
      <c r="C4728" s="311"/>
      <c r="D4728" s="311"/>
      <c r="E4728" s="311" t="s">
        <v>11408</v>
      </c>
      <c r="F4728" s="311">
        <v>298</v>
      </c>
    </row>
    <row r="4729" spans="1:6">
      <c r="A4729" s="311"/>
      <c r="B4729" s="311" t="s">
        <v>16140</v>
      </c>
      <c r="C4729" s="311"/>
      <c r="D4729" s="311"/>
      <c r="E4729" s="311" t="s">
        <v>11408</v>
      </c>
      <c r="F4729" s="311">
        <v>599</v>
      </c>
    </row>
    <row r="4730" spans="1:6">
      <c r="A4730" s="311"/>
      <c r="B4730" s="311" t="s">
        <v>16141</v>
      </c>
      <c r="C4730" s="311"/>
      <c r="D4730" s="311"/>
      <c r="E4730" s="311" t="s">
        <v>11408</v>
      </c>
      <c r="F4730" s="311">
        <v>293</v>
      </c>
    </row>
    <row r="4731" spans="1:6">
      <c r="A4731" s="311"/>
      <c r="B4731" s="311" t="s">
        <v>16142</v>
      </c>
      <c r="C4731" s="311"/>
      <c r="D4731" s="311"/>
      <c r="E4731" s="311" t="s">
        <v>11408</v>
      </c>
      <c r="F4731" s="311">
        <v>293</v>
      </c>
    </row>
    <row r="4732" spans="1:6">
      <c r="A4732" s="311"/>
      <c r="B4732" s="311" t="s">
        <v>16143</v>
      </c>
      <c r="C4732" s="311"/>
      <c r="D4732" s="311"/>
      <c r="E4732" s="311" t="s">
        <v>11408</v>
      </c>
      <c r="F4732" s="311">
        <v>344</v>
      </c>
    </row>
    <row r="4733" spans="1:6">
      <c r="A4733" s="311"/>
      <c r="B4733" s="311" t="s">
        <v>16144</v>
      </c>
      <c r="C4733" s="311"/>
      <c r="D4733" s="311"/>
      <c r="E4733" s="311" t="s">
        <v>11408</v>
      </c>
      <c r="F4733" s="311">
        <v>246</v>
      </c>
    </row>
    <row r="4734" spans="1:6">
      <c r="A4734" s="311"/>
      <c r="B4734" s="311" t="s">
        <v>16145</v>
      </c>
      <c r="C4734" s="311"/>
      <c r="D4734" s="311"/>
      <c r="E4734" s="311" t="s">
        <v>11408</v>
      </c>
      <c r="F4734" s="311">
        <v>246</v>
      </c>
    </row>
    <row r="4735" spans="1:6">
      <c r="A4735" s="311"/>
      <c r="B4735" s="311" t="s">
        <v>16146</v>
      </c>
      <c r="C4735" s="311"/>
      <c r="D4735" s="311"/>
      <c r="E4735" s="311" t="s">
        <v>11408</v>
      </c>
      <c r="F4735" s="311">
        <v>414</v>
      </c>
    </row>
    <row r="4736" spans="1:6">
      <c r="A4736" s="311"/>
      <c r="B4736" s="311" t="s">
        <v>16147</v>
      </c>
      <c r="C4736" s="311"/>
      <c r="D4736" s="311"/>
      <c r="E4736" s="311" t="s">
        <v>11408</v>
      </c>
      <c r="F4736" s="311">
        <v>239</v>
      </c>
    </row>
    <row r="4737" spans="1:6">
      <c r="A4737" s="311"/>
      <c r="B4737" s="311" t="s">
        <v>16148</v>
      </c>
      <c r="C4737" s="311"/>
      <c r="D4737" s="311"/>
      <c r="E4737" s="311" t="s">
        <v>11408</v>
      </c>
      <c r="F4737" s="311">
        <v>339</v>
      </c>
    </row>
    <row r="4738" spans="1:6">
      <c r="A4738" s="311"/>
      <c r="B4738" s="311" t="s">
        <v>16149</v>
      </c>
      <c r="C4738" s="311"/>
      <c r="D4738" s="311"/>
      <c r="E4738" s="311" t="s">
        <v>11408</v>
      </c>
      <c r="F4738" s="311">
        <v>484</v>
      </c>
    </row>
    <row r="4739" spans="1:6">
      <c r="A4739" s="311"/>
      <c r="B4739" s="311" t="s">
        <v>16150</v>
      </c>
      <c r="C4739" s="311"/>
      <c r="D4739" s="311"/>
      <c r="E4739" s="311" t="s">
        <v>11408</v>
      </c>
      <c r="F4739" s="311">
        <v>272</v>
      </c>
    </row>
    <row r="4740" spans="1:6">
      <c r="A4740" s="311"/>
      <c r="B4740" s="311" t="s">
        <v>16151</v>
      </c>
      <c r="C4740" s="311"/>
      <c r="D4740" s="311"/>
      <c r="E4740" s="311" t="s">
        <v>11408</v>
      </c>
      <c r="F4740" s="311">
        <v>272</v>
      </c>
    </row>
    <row r="4741" spans="1:6">
      <c r="A4741" s="311"/>
      <c r="B4741" s="311" t="s">
        <v>16152</v>
      </c>
      <c r="C4741" s="311"/>
      <c r="D4741" s="311"/>
      <c r="E4741" s="311" t="s">
        <v>11408</v>
      </c>
      <c r="F4741" s="311">
        <v>564</v>
      </c>
    </row>
    <row r="4742" spans="1:6">
      <c r="A4742" s="311"/>
      <c r="B4742" s="311" t="s">
        <v>16153</v>
      </c>
      <c r="C4742" s="311"/>
      <c r="D4742" s="311"/>
      <c r="E4742" s="311" t="s">
        <v>11408</v>
      </c>
      <c r="F4742" s="311">
        <v>331</v>
      </c>
    </row>
    <row r="4743" spans="1:6">
      <c r="A4743" s="311"/>
      <c r="B4743" s="311" t="s">
        <v>16154</v>
      </c>
      <c r="C4743" s="311"/>
      <c r="D4743" s="311"/>
      <c r="E4743" s="311" t="s">
        <v>11408</v>
      </c>
      <c r="F4743" s="311">
        <v>331</v>
      </c>
    </row>
    <row r="4744" spans="1:6">
      <c r="A4744" s="311"/>
      <c r="B4744" s="311" t="s">
        <v>16155</v>
      </c>
      <c r="C4744" s="311"/>
      <c r="D4744" s="311"/>
      <c r="E4744" s="311" t="s">
        <v>11408</v>
      </c>
      <c r="F4744" s="311">
        <v>934</v>
      </c>
    </row>
    <row r="4745" spans="1:6">
      <c r="A4745" s="311"/>
      <c r="B4745" s="311" t="s">
        <v>16156</v>
      </c>
      <c r="C4745" s="311"/>
      <c r="D4745" s="311"/>
      <c r="E4745" s="311" t="s">
        <v>11408</v>
      </c>
      <c r="F4745" s="311">
        <v>434</v>
      </c>
    </row>
    <row r="4746" spans="1:6">
      <c r="A4746" s="311"/>
      <c r="B4746" s="311" t="s">
        <v>16157</v>
      </c>
      <c r="C4746" s="311"/>
      <c r="D4746" s="311"/>
      <c r="E4746" s="311" t="s">
        <v>11408</v>
      </c>
      <c r="F4746" s="311">
        <v>434</v>
      </c>
    </row>
    <row r="4747" spans="1:6">
      <c r="A4747" s="311"/>
      <c r="B4747" s="311" t="s">
        <v>16158</v>
      </c>
      <c r="C4747" s="311"/>
      <c r="D4747" s="311"/>
      <c r="E4747" s="311" t="s">
        <v>11408</v>
      </c>
      <c r="F4747" s="311">
        <v>1367</v>
      </c>
    </row>
    <row r="4748" spans="1:6">
      <c r="A4748" s="311"/>
      <c r="B4748" s="311" t="s">
        <v>16159</v>
      </c>
      <c r="C4748" s="311"/>
      <c r="D4748" s="311"/>
      <c r="E4748" s="311" t="s">
        <v>11408</v>
      </c>
      <c r="F4748" s="311">
        <v>1597</v>
      </c>
    </row>
    <row r="4749" spans="1:6">
      <c r="A4749" s="311"/>
      <c r="B4749" s="311" t="s">
        <v>16160</v>
      </c>
      <c r="C4749" s="311"/>
      <c r="D4749" s="311"/>
      <c r="E4749" s="311" t="s">
        <v>11408</v>
      </c>
      <c r="F4749" s="311">
        <v>114</v>
      </c>
    </row>
    <row r="4750" spans="1:6">
      <c r="A4750" s="311"/>
      <c r="B4750" s="311" t="s">
        <v>16161</v>
      </c>
      <c r="C4750" s="311"/>
      <c r="D4750" s="311"/>
      <c r="E4750" s="311" t="s">
        <v>11408</v>
      </c>
      <c r="F4750" s="311">
        <v>114</v>
      </c>
    </row>
    <row r="4751" spans="1:6">
      <c r="A4751" s="311"/>
      <c r="B4751" s="311" t="s">
        <v>16162</v>
      </c>
      <c r="C4751" s="311"/>
      <c r="D4751" s="311"/>
      <c r="E4751" s="311" t="s">
        <v>11408</v>
      </c>
      <c r="F4751" s="311">
        <v>114</v>
      </c>
    </row>
    <row r="4752" spans="1:6">
      <c r="A4752" s="311"/>
      <c r="B4752" s="311" t="s">
        <v>16163</v>
      </c>
      <c r="C4752" s="311"/>
      <c r="D4752" s="311"/>
      <c r="E4752" s="311" t="s">
        <v>11408</v>
      </c>
      <c r="F4752" s="311">
        <v>1312</v>
      </c>
    </row>
    <row r="4753" spans="1:6">
      <c r="A4753" s="311"/>
      <c r="B4753" s="311" t="s">
        <v>16164</v>
      </c>
      <c r="C4753" s="311"/>
      <c r="D4753" s="311"/>
      <c r="E4753" s="311" t="s">
        <v>11408</v>
      </c>
      <c r="F4753" s="311">
        <v>1227</v>
      </c>
    </row>
    <row r="4754" spans="1:6">
      <c r="A4754" s="311"/>
      <c r="B4754" s="311" t="s">
        <v>16165</v>
      </c>
      <c r="C4754" s="311"/>
      <c r="D4754" s="311"/>
      <c r="E4754" s="311" t="s">
        <v>11408</v>
      </c>
      <c r="F4754" s="311">
        <v>1227</v>
      </c>
    </row>
    <row r="4755" spans="1:6">
      <c r="A4755" s="311"/>
      <c r="B4755" s="311" t="s">
        <v>16166</v>
      </c>
      <c r="C4755" s="311"/>
      <c r="D4755" s="311"/>
      <c r="E4755" s="311" t="s">
        <v>11408</v>
      </c>
      <c r="F4755" s="311">
        <v>1177</v>
      </c>
    </row>
    <row r="4756" spans="1:6">
      <c r="A4756" s="311"/>
      <c r="B4756" s="311" t="s">
        <v>16167</v>
      </c>
      <c r="C4756" s="311"/>
      <c r="D4756" s="311"/>
      <c r="E4756" s="311" t="s">
        <v>11408</v>
      </c>
      <c r="F4756" s="311">
        <v>1177</v>
      </c>
    </row>
    <row r="4757" spans="1:6">
      <c r="A4757" s="311"/>
      <c r="B4757" s="311" t="s">
        <v>16168</v>
      </c>
      <c r="C4757" s="311"/>
      <c r="D4757" s="311"/>
      <c r="E4757" s="311" t="s">
        <v>11408</v>
      </c>
      <c r="F4757" s="311">
        <v>1149</v>
      </c>
    </row>
    <row r="4758" spans="1:6">
      <c r="A4758" s="311"/>
      <c r="B4758" s="311" t="s">
        <v>16169</v>
      </c>
      <c r="C4758" s="311"/>
      <c r="D4758" s="311"/>
      <c r="E4758" s="311" t="s">
        <v>11408</v>
      </c>
      <c r="F4758" s="311">
        <v>1138</v>
      </c>
    </row>
    <row r="4759" spans="1:6">
      <c r="A4759" s="311"/>
      <c r="B4759" s="311" t="s">
        <v>16170</v>
      </c>
      <c r="C4759" s="311"/>
      <c r="D4759" s="311"/>
      <c r="E4759" s="311" t="s">
        <v>11408</v>
      </c>
      <c r="F4759" s="311">
        <v>1138</v>
      </c>
    </row>
    <row r="4760" spans="1:6">
      <c r="A4760" s="311"/>
      <c r="B4760" s="311" t="s">
        <v>16171</v>
      </c>
      <c r="C4760" s="311"/>
      <c r="D4760" s="311"/>
      <c r="E4760" s="311" t="s">
        <v>11408</v>
      </c>
      <c r="F4760" s="311">
        <v>1138</v>
      </c>
    </row>
    <row r="4761" spans="1:6">
      <c r="A4761" s="311"/>
      <c r="B4761" s="311" t="s">
        <v>16172</v>
      </c>
      <c r="C4761" s="311"/>
      <c r="D4761" s="311"/>
      <c r="E4761" s="311" t="s">
        <v>11408</v>
      </c>
      <c r="F4761" s="311">
        <v>1138</v>
      </c>
    </row>
    <row r="4762" spans="1:6">
      <c r="A4762" s="311"/>
      <c r="B4762" s="311" t="s">
        <v>16173</v>
      </c>
      <c r="C4762" s="311"/>
      <c r="D4762" s="311"/>
      <c r="E4762" s="311" t="s">
        <v>11408</v>
      </c>
      <c r="F4762" s="311">
        <v>267</v>
      </c>
    </row>
    <row r="4763" spans="1:6">
      <c r="A4763" s="311"/>
      <c r="B4763" s="311" t="s">
        <v>16174</v>
      </c>
      <c r="C4763" s="311"/>
      <c r="D4763" s="311"/>
      <c r="E4763" s="311" t="s">
        <v>11408</v>
      </c>
      <c r="F4763" s="311">
        <v>267</v>
      </c>
    </row>
    <row r="4764" spans="1:6">
      <c r="A4764" s="311"/>
      <c r="B4764" s="311" t="s">
        <v>16175</v>
      </c>
      <c r="C4764" s="311"/>
      <c r="D4764" s="311"/>
      <c r="E4764" s="311" t="s">
        <v>11408</v>
      </c>
      <c r="F4764" s="311">
        <v>36</v>
      </c>
    </row>
    <row r="4765" spans="1:6">
      <c r="A4765" s="311"/>
      <c r="B4765" s="311" t="s">
        <v>16176</v>
      </c>
      <c r="C4765" s="311"/>
      <c r="D4765" s="311"/>
      <c r="E4765" s="311" t="s">
        <v>11408</v>
      </c>
      <c r="F4765" s="311">
        <v>27.4</v>
      </c>
    </row>
    <row r="4766" spans="1:6">
      <c r="A4766" s="311"/>
      <c r="B4766" s="311" t="s">
        <v>16177</v>
      </c>
      <c r="C4766" s="311"/>
      <c r="D4766" s="311"/>
      <c r="E4766" s="311" t="s">
        <v>11408</v>
      </c>
      <c r="F4766" s="311">
        <v>34</v>
      </c>
    </row>
    <row r="4767" spans="1:6">
      <c r="A4767" s="311"/>
      <c r="B4767" s="311" t="s">
        <v>16178</v>
      </c>
      <c r="C4767" s="311"/>
      <c r="D4767" s="311"/>
      <c r="E4767" s="311" t="s">
        <v>11408</v>
      </c>
      <c r="F4767" s="311">
        <v>87</v>
      </c>
    </row>
    <row r="4768" spans="1:6">
      <c r="A4768" s="311"/>
      <c r="B4768" s="311" t="s">
        <v>16179</v>
      </c>
      <c r="C4768" s="311"/>
      <c r="D4768" s="311"/>
      <c r="E4768" s="311" t="s">
        <v>11408</v>
      </c>
      <c r="F4768" s="311">
        <v>49</v>
      </c>
    </row>
    <row r="4769" spans="1:6">
      <c r="A4769" s="311"/>
      <c r="B4769" s="311" t="s">
        <v>16180</v>
      </c>
      <c r="C4769" s="311"/>
      <c r="D4769" s="311"/>
      <c r="E4769" s="311" t="s">
        <v>11408</v>
      </c>
      <c r="F4769" s="311">
        <v>87</v>
      </c>
    </row>
    <row r="4770" spans="1:6">
      <c r="A4770" s="311"/>
      <c r="B4770" s="311" t="s">
        <v>16181</v>
      </c>
      <c r="C4770" s="311"/>
      <c r="D4770" s="311"/>
      <c r="E4770" s="311" t="s">
        <v>11408</v>
      </c>
      <c r="F4770" s="311">
        <v>87</v>
      </c>
    </row>
    <row r="4771" spans="1:6">
      <c r="A4771" s="311"/>
      <c r="B4771" s="311" t="s">
        <v>16182</v>
      </c>
      <c r="C4771" s="311"/>
      <c r="D4771" s="311"/>
      <c r="E4771" s="311" t="s">
        <v>11408</v>
      </c>
      <c r="F4771" s="311">
        <v>87</v>
      </c>
    </row>
    <row r="4772" spans="1:6">
      <c r="A4772" s="311"/>
      <c r="B4772" s="311" t="s">
        <v>16183</v>
      </c>
      <c r="C4772" s="311"/>
      <c r="D4772" s="311"/>
      <c r="E4772" s="311" t="s">
        <v>11408</v>
      </c>
      <c r="F4772" s="311">
        <v>87</v>
      </c>
    </row>
    <row r="4773" spans="1:6">
      <c r="A4773" s="311"/>
      <c r="B4773" s="311" t="s">
        <v>16184</v>
      </c>
      <c r="C4773" s="311"/>
      <c r="D4773" s="311"/>
      <c r="E4773" s="311" t="s">
        <v>11408</v>
      </c>
      <c r="F4773" s="311">
        <v>87</v>
      </c>
    </row>
    <row r="4774" spans="1:6">
      <c r="A4774" s="311"/>
      <c r="B4774" s="311" t="s">
        <v>16185</v>
      </c>
      <c r="C4774" s="311"/>
      <c r="D4774" s="311"/>
      <c r="E4774" s="311" t="s">
        <v>11408</v>
      </c>
      <c r="F4774" s="311">
        <v>87</v>
      </c>
    </row>
    <row r="4775" spans="1:6">
      <c r="A4775" s="311"/>
      <c r="B4775" s="311" t="s">
        <v>16186</v>
      </c>
      <c r="C4775" s="311"/>
      <c r="D4775" s="311"/>
      <c r="E4775" s="311" t="s">
        <v>11408</v>
      </c>
      <c r="F4775" s="311">
        <v>87</v>
      </c>
    </row>
    <row r="4776" spans="1:6">
      <c r="A4776" s="311"/>
      <c r="B4776" s="311" t="s">
        <v>16187</v>
      </c>
      <c r="C4776" s="311"/>
      <c r="D4776" s="311"/>
      <c r="E4776" s="311" t="s">
        <v>11408</v>
      </c>
      <c r="F4776" s="311">
        <v>29.4</v>
      </c>
    </row>
    <row r="4777" spans="1:6">
      <c r="A4777" s="311"/>
      <c r="B4777" s="311" t="s">
        <v>16188</v>
      </c>
      <c r="C4777" s="311"/>
      <c r="D4777" s="311"/>
      <c r="E4777" s="311" t="s">
        <v>11408</v>
      </c>
      <c r="F4777" s="311">
        <v>29.4</v>
      </c>
    </row>
    <row r="4778" spans="1:6">
      <c r="A4778" s="311"/>
      <c r="B4778" s="311" t="s">
        <v>16189</v>
      </c>
      <c r="C4778" s="311"/>
      <c r="D4778" s="311"/>
      <c r="E4778" s="311" t="s">
        <v>11408</v>
      </c>
      <c r="F4778" s="311">
        <v>26.6</v>
      </c>
    </row>
    <row r="4779" spans="1:6">
      <c r="A4779" s="311"/>
      <c r="B4779" s="311" t="s">
        <v>16190</v>
      </c>
      <c r="C4779" s="311"/>
      <c r="D4779" s="311"/>
      <c r="E4779" s="311" t="s">
        <v>11408</v>
      </c>
      <c r="F4779" s="311">
        <v>26.6</v>
      </c>
    </row>
    <row r="4780" spans="1:6">
      <c r="A4780" s="311"/>
      <c r="B4780" s="311" t="s">
        <v>16191</v>
      </c>
      <c r="C4780" s="311"/>
      <c r="D4780" s="311"/>
      <c r="E4780" s="311" t="s">
        <v>11408</v>
      </c>
      <c r="F4780" s="311">
        <v>22.8</v>
      </c>
    </row>
    <row r="4781" spans="1:6">
      <c r="A4781" s="311"/>
      <c r="B4781" s="311" t="s">
        <v>16192</v>
      </c>
      <c r="C4781" s="311"/>
      <c r="D4781" s="311"/>
      <c r="E4781" s="311" t="s">
        <v>11408</v>
      </c>
      <c r="F4781" s="311">
        <v>67</v>
      </c>
    </row>
    <row r="4782" spans="1:6">
      <c r="A4782" s="311"/>
      <c r="B4782" s="311" t="s">
        <v>16193</v>
      </c>
      <c r="C4782" s="311"/>
      <c r="D4782" s="311"/>
      <c r="E4782" s="311" t="s">
        <v>11408</v>
      </c>
      <c r="F4782" s="311">
        <v>67</v>
      </c>
    </row>
    <row r="4783" spans="1:6">
      <c r="A4783" s="311"/>
      <c r="B4783" s="311" t="s">
        <v>16194</v>
      </c>
      <c r="C4783" s="311"/>
      <c r="D4783" s="311"/>
      <c r="E4783" s="311" t="s">
        <v>11408</v>
      </c>
      <c r="F4783" s="311">
        <v>64</v>
      </c>
    </row>
    <row r="4784" spans="1:6">
      <c r="A4784" s="311"/>
      <c r="B4784" s="311" t="s">
        <v>16195</v>
      </c>
      <c r="C4784" s="311"/>
      <c r="D4784" s="311"/>
      <c r="E4784" s="311" t="s">
        <v>11408</v>
      </c>
      <c r="F4784" s="311">
        <v>64</v>
      </c>
    </row>
    <row r="4785" spans="1:6">
      <c r="A4785" s="311"/>
      <c r="B4785" s="311" t="s">
        <v>16196</v>
      </c>
      <c r="C4785" s="311"/>
      <c r="D4785" s="311"/>
      <c r="E4785" s="311" t="s">
        <v>11408</v>
      </c>
      <c r="F4785" s="311">
        <v>64</v>
      </c>
    </row>
    <row r="4786" spans="1:6">
      <c r="A4786" s="311"/>
      <c r="B4786" s="311" t="s">
        <v>16197</v>
      </c>
      <c r="C4786" s="311"/>
      <c r="D4786" s="311"/>
      <c r="E4786" s="311" t="s">
        <v>11408</v>
      </c>
      <c r="F4786" s="311">
        <v>64</v>
      </c>
    </row>
    <row r="4787" spans="1:6">
      <c r="A4787" s="311"/>
      <c r="B4787" s="311" t="s">
        <v>16198</v>
      </c>
      <c r="C4787" s="311"/>
      <c r="D4787" s="311"/>
      <c r="E4787" s="311" t="s">
        <v>11408</v>
      </c>
      <c r="F4787" s="311">
        <v>64</v>
      </c>
    </row>
    <row r="4788" spans="1:6">
      <c r="A4788" s="311"/>
      <c r="B4788" s="311" t="s">
        <v>16199</v>
      </c>
      <c r="C4788" s="311"/>
      <c r="D4788" s="311"/>
      <c r="E4788" s="311" t="s">
        <v>11408</v>
      </c>
      <c r="F4788" s="311">
        <v>64</v>
      </c>
    </row>
    <row r="4789" spans="1:6">
      <c r="A4789" s="311"/>
      <c r="B4789" s="311" t="s">
        <v>16200</v>
      </c>
      <c r="C4789" s="311"/>
      <c r="D4789" s="311"/>
      <c r="E4789" s="311" t="s">
        <v>11408</v>
      </c>
      <c r="F4789" s="311">
        <v>64</v>
      </c>
    </row>
    <row r="4790" spans="1:6">
      <c r="A4790" s="311"/>
      <c r="B4790" s="311" t="s">
        <v>16201</v>
      </c>
      <c r="C4790" s="311"/>
      <c r="D4790" s="311"/>
      <c r="E4790" s="311" t="s">
        <v>11408</v>
      </c>
      <c r="F4790" s="311">
        <v>81</v>
      </c>
    </row>
    <row r="4791" spans="1:6">
      <c r="A4791" s="311"/>
      <c r="B4791" s="311" t="s">
        <v>16202</v>
      </c>
      <c r="C4791" s="311"/>
      <c r="D4791" s="311"/>
      <c r="E4791" s="311" t="s">
        <v>11408</v>
      </c>
      <c r="F4791" s="311">
        <v>81</v>
      </c>
    </row>
    <row r="4792" spans="1:6">
      <c r="A4792" s="311"/>
      <c r="B4792" s="311" t="s">
        <v>16203</v>
      </c>
      <c r="C4792" s="311"/>
      <c r="D4792" s="311"/>
      <c r="E4792" s="311" t="s">
        <v>11408</v>
      </c>
      <c r="F4792" s="311">
        <v>81</v>
      </c>
    </row>
    <row r="4793" spans="1:6">
      <c r="A4793" s="311"/>
      <c r="B4793" s="311" t="s">
        <v>16204</v>
      </c>
      <c r="C4793" s="311"/>
      <c r="D4793" s="311"/>
      <c r="E4793" s="311" t="s">
        <v>11408</v>
      </c>
      <c r="F4793" s="311">
        <v>25.6</v>
      </c>
    </row>
    <row r="4794" spans="1:6">
      <c r="A4794" s="311"/>
      <c r="B4794" s="311" t="s">
        <v>16205</v>
      </c>
      <c r="C4794" s="311"/>
      <c r="D4794" s="311"/>
      <c r="E4794" s="311" t="s">
        <v>11408</v>
      </c>
      <c r="F4794" s="311">
        <v>25.6</v>
      </c>
    </row>
    <row r="4795" spans="1:6">
      <c r="A4795" s="311"/>
      <c r="B4795" s="311" t="s">
        <v>16206</v>
      </c>
      <c r="C4795" s="311"/>
      <c r="D4795" s="311"/>
      <c r="E4795" s="311" t="s">
        <v>11408</v>
      </c>
      <c r="F4795" s="311">
        <v>25.6</v>
      </c>
    </row>
    <row r="4796" spans="1:6">
      <c r="A4796" s="311"/>
      <c r="B4796" s="311" t="s">
        <v>16207</v>
      </c>
      <c r="C4796" s="311"/>
      <c r="D4796" s="311"/>
      <c r="E4796" s="311" t="s">
        <v>11408</v>
      </c>
      <c r="F4796" s="311">
        <v>32</v>
      </c>
    </row>
    <row r="4797" spans="1:6">
      <c r="A4797" s="311"/>
      <c r="B4797" s="311" t="s">
        <v>16208</v>
      </c>
      <c r="C4797" s="311"/>
      <c r="D4797" s="311"/>
      <c r="E4797" s="311" t="s">
        <v>11408</v>
      </c>
      <c r="F4797" s="311">
        <v>32</v>
      </c>
    </row>
    <row r="4798" spans="1:6">
      <c r="A4798" s="311"/>
      <c r="B4798" s="311" t="s">
        <v>16209</v>
      </c>
      <c r="C4798" s="311"/>
      <c r="D4798" s="311"/>
      <c r="E4798" s="311" t="s">
        <v>11408</v>
      </c>
      <c r="F4798" s="311">
        <v>57</v>
      </c>
    </row>
    <row r="4799" spans="1:6">
      <c r="A4799" s="311"/>
      <c r="B4799" s="311" t="s">
        <v>16210</v>
      </c>
      <c r="C4799" s="311"/>
      <c r="D4799" s="311"/>
      <c r="E4799" s="311" t="s">
        <v>11408</v>
      </c>
      <c r="F4799" s="311">
        <v>57</v>
      </c>
    </row>
    <row r="4800" spans="1:6">
      <c r="A4800" s="311"/>
      <c r="B4800" s="311" t="s">
        <v>16211</v>
      </c>
      <c r="C4800" s="311"/>
      <c r="D4800" s="311"/>
      <c r="E4800" s="311" t="s">
        <v>11408</v>
      </c>
      <c r="F4800" s="311">
        <v>57</v>
      </c>
    </row>
    <row r="4801" spans="1:6">
      <c r="A4801" s="311"/>
      <c r="B4801" s="311" t="s">
        <v>16212</v>
      </c>
      <c r="C4801" s="311"/>
      <c r="D4801" s="311"/>
      <c r="E4801" s="311" t="s">
        <v>11408</v>
      </c>
      <c r="F4801" s="311">
        <v>96</v>
      </c>
    </row>
    <row r="4802" spans="1:6">
      <c r="A4802" s="311"/>
      <c r="B4802" s="311" t="s">
        <v>16213</v>
      </c>
      <c r="C4802" s="311"/>
      <c r="D4802" s="311"/>
      <c r="E4802" s="311" t="s">
        <v>13158</v>
      </c>
      <c r="F4802" s="311">
        <v>15.2</v>
      </c>
    </row>
    <row r="4803" spans="1:6">
      <c r="A4803" s="311"/>
      <c r="B4803" s="311" t="s">
        <v>16214</v>
      </c>
      <c r="C4803" s="311"/>
      <c r="D4803" s="311"/>
      <c r="E4803" s="311" t="s">
        <v>13158</v>
      </c>
      <c r="F4803" s="311">
        <v>20.9</v>
      </c>
    </row>
    <row r="4804" spans="1:6">
      <c r="A4804" s="311"/>
      <c r="B4804" s="311" t="s">
        <v>16215</v>
      </c>
      <c r="C4804" s="311"/>
      <c r="D4804" s="311"/>
      <c r="E4804" s="311" t="s">
        <v>13158</v>
      </c>
      <c r="F4804" s="311">
        <v>31.3</v>
      </c>
    </row>
    <row r="4805" spans="1:6">
      <c r="A4805" s="311"/>
      <c r="B4805" s="311" t="s">
        <v>16216</v>
      </c>
      <c r="C4805" s="311"/>
      <c r="D4805" s="311"/>
      <c r="E4805" s="311" t="s">
        <v>13158</v>
      </c>
      <c r="F4805" s="311">
        <v>38.9</v>
      </c>
    </row>
    <row r="4806" spans="1:6">
      <c r="A4806" s="311"/>
      <c r="B4806" s="311" t="s">
        <v>16217</v>
      </c>
      <c r="C4806" s="311"/>
      <c r="D4806" s="311"/>
      <c r="E4806" s="311" t="s">
        <v>13158</v>
      </c>
      <c r="F4806" s="311">
        <v>45.6</v>
      </c>
    </row>
    <row r="4807" spans="1:6">
      <c r="A4807" s="311"/>
      <c r="B4807" s="311" t="s">
        <v>16218</v>
      </c>
      <c r="C4807" s="311"/>
      <c r="D4807" s="311"/>
      <c r="E4807" s="311" t="s">
        <v>11408</v>
      </c>
      <c r="F4807" s="311">
        <v>217</v>
      </c>
    </row>
    <row r="4808" spans="1:6">
      <c r="A4808" s="311"/>
      <c r="B4808" s="311" t="s">
        <v>16219</v>
      </c>
      <c r="C4808" s="311"/>
      <c r="D4808" s="311"/>
      <c r="E4808" s="311" t="s">
        <v>13158</v>
      </c>
      <c r="F4808" s="311">
        <v>3.8</v>
      </c>
    </row>
    <row r="4809" spans="1:6">
      <c r="A4809" s="311"/>
      <c r="B4809" s="311" t="s">
        <v>16220</v>
      </c>
      <c r="C4809" s="311"/>
      <c r="D4809" s="311"/>
      <c r="E4809" s="311" t="s">
        <v>13158</v>
      </c>
      <c r="F4809" s="311">
        <v>5.7</v>
      </c>
    </row>
    <row r="4810" spans="1:6">
      <c r="A4810" s="311"/>
      <c r="B4810" s="311" t="s">
        <v>16221</v>
      </c>
      <c r="C4810" s="311"/>
      <c r="D4810" s="311"/>
      <c r="E4810" s="311" t="s">
        <v>13158</v>
      </c>
      <c r="F4810" s="311">
        <v>7.6</v>
      </c>
    </row>
    <row r="4811" spans="1:6">
      <c r="A4811" s="311"/>
      <c r="B4811" s="311" t="s">
        <v>16222</v>
      </c>
      <c r="C4811" s="311"/>
      <c r="D4811" s="311"/>
      <c r="E4811" s="311" t="s">
        <v>13158</v>
      </c>
      <c r="F4811" s="311">
        <v>7.6</v>
      </c>
    </row>
    <row r="4812" spans="1:6">
      <c r="A4812" s="311"/>
      <c r="B4812" s="311" t="s">
        <v>16223</v>
      </c>
      <c r="C4812" s="311"/>
      <c r="D4812" s="311"/>
      <c r="E4812" s="311" t="s">
        <v>13158</v>
      </c>
      <c r="F4812" s="311">
        <v>9.4</v>
      </c>
    </row>
    <row r="4813" spans="1:6">
      <c r="A4813" s="311"/>
      <c r="B4813" s="311" t="s">
        <v>16224</v>
      </c>
      <c r="C4813" s="311"/>
      <c r="D4813" s="311"/>
      <c r="E4813" s="311" t="s">
        <v>13158</v>
      </c>
      <c r="F4813" s="311">
        <v>2.8</v>
      </c>
    </row>
    <row r="4814" spans="1:6">
      <c r="A4814" s="311"/>
      <c r="B4814" s="311" t="s">
        <v>16225</v>
      </c>
      <c r="C4814" s="311"/>
      <c r="D4814" s="311"/>
      <c r="E4814" s="311" t="s">
        <v>13158</v>
      </c>
      <c r="F4814" s="311">
        <v>5.7</v>
      </c>
    </row>
    <row r="4815" spans="1:6">
      <c r="A4815" s="311"/>
      <c r="B4815" s="311" t="s">
        <v>16226</v>
      </c>
      <c r="C4815" s="311"/>
      <c r="D4815" s="311"/>
      <c r="E4815" s="311" t="s">
        <v>13158</v>
      </c>
      <c r="F4815" s="311">
        <v>6.6</v>
      </c>
    </row>
    <row r="4816" spans="1:6">
      <c r="A4816" s="311"/>
      <c r="B4816" s="311" t="s">
        <v>16227</v>
      </c>
      <c r="C4816" s="311"/>
      <c r="D4816" s="311"/>
      <c r="E4816" s="311" t="s">
        <v>13158</v>
      </c>
      <c r="F4816" s="311">
        <v>10.4</v>
      </c>
    </row>
    <row r="4817" spans="1:6">
      <c r="A4817" s="311"/>
      <c r="B4817" s="311" t="s">
        <v>16228</v>
      </c>
      <c r="C4817" s="311"/>
      <c r="D4817" s="311"/>
      <c r="E4817" s="311" t="s">
        <v>13158</v>
      </c>
      <c r="F4817" s="311">
        <v>14.2</v>
      </c>
    </row>
    <row r="4818" spans="1:6">
      <c r="A4818" s="311"/>
      <c r="B4818" s="311" t="s">
        <v>16229</v>
      </c>
      <c r="C4818" s="311"/>
      <c r="D4818" s="311"/>
      <c r="E4818" s="311" t="s">
        <v>13158</v>
      </c>
      <c r="F4818" s="311">
        <v>20.9</v>
      </c>
    </row>
    <row r="4819" spans="1:6">
      <c r="A4819" s="311"/>
      <c r="B4819" s="311" t="s">
        <v>16230</v>
      </c>
      <c r="C4819" s="311"/>
      <c r="D4819" s="311"/>
      <c r="E4819" s="311" t="s">
        <v>13158</v>
      </c>
      <c r="F4819" s="311">
        <v>21.8</v>
      </c>
    </row>
    <row r="4820" spans="1:6">
      <c r="A4820" s="311"/>
      <c r="B4820" s="311" t="s">
        <v>16231</v>
      </c>
      <c r="C4820" s="311"/>
      <c r="D4820" s="311"/>
      <c r="E4820" s="311" t="s">
        <v>13158</v>
      </c>
      <c r="F4820" s="311">
        <v>34.200000000000003</v>
      </c>
    </row>
    <row r="4821" spans="1:6">
      <c r="A4821" s="311"/>
      <c r="B4821" s="311" t="s">
        <v>16232</v>
      </c>
      <c r="C4821" s="311"/>
      <c r="D4821" s="311"/>
      <c r="E4821" s="311" t="s">
        <v>13158</v>
      </c>
      <c r="F4821" s="311">
        <v>41</v>
      </c>
    </row>
    <row r="4822" spans="1:6">
      <c r="A4822" s="311"/>
      <c r="B4822" s="311" t="s">
        <v>16233</v>
      </c>
      <c r="C4822" s="311"/>
      <c r="D4822" s="311"/>
      <c r="E4822" s="311" t="s">
        <v>173</v>
      </c>
      <c r="F4822" s="311">
        <v>62</v>
      </c>
    </row>
    <row r="4823" spans="1:6">
      <c r="A4823" s="311"/>
      <c r="B4823" s="311" t="s">
        <v>16234</v>
      </c>
      <c r="C4823" s="311"/>
      <c r="D4823" s="311"/>
      <c r="E4823" s="311" t="s">
        <v>173</v>
      </c>
      <c r="F4823" s="311">
        <v>64</v>
      </c>
    </row>
    <row r="4824" spans="1:6">
      <c r="A4824" s="311"/>
      <c r="B4824" s="311" t="s">
        <v>16235</v>
      </c>
      <c r="C4824" s="311"/>
      <c r="D4824" s="311"/>
      <c r="E4824" s="311" t="s">
        <v>173</v>
      </c>
      <c r="F4824" s="311">
        <v>204</v>
      </c>
    </row>
    <row r="4825" spans="1:6">
      <c r="A4825" s="311"/>
      <c r="B4825" s="311" t="s">
        <v>16236</v>
      </c>
      <c r="C4825" s="311"/>
      <c r="D4825" s="311"/>
      <c r="E4825" s="311" t="s">
        <v>173</v>
      </c>
      <c r="F4825" s="311">
        <v>301</v>
      </c>
    </row>
    <row r="4826" spans="1:6">
      <c r="A4826" s="311"/>
      <c r="B4826" s="311" t="s">
        <v>16237</v>
      </c>
      <c r="C4826" s="311"/>
      <c r="D4826" s="311"/>
      <c r="E4826" s="311" t="s">
        <v>173</v>
      </c>
      <c r="F4826" s="311">
        <v>373</v>
      </c>
    </row>
    <row r="4827" spans="1:6">
      <c r="A4827" s="311"/>
      <c r="B4827" s="311" t="s">
        <v>16238</v>
      </c>
      <c r="C4827" s="311"/>
      <c r="D4827" s="311"/>
      <c r="E4827" s="311" t="s">
        <v>173</v>
      </c>
      <c r="F4827" s="311">
        <v>360</v>
      </c>
    </row>
    <row r="4828" spans="1:6">
      <c r="A4828" s="311"/>
      <c r="B4828" s="311" t="s">
        <v>16239</v>
      </c>
      <c r="C4828" s="311"/>
      <c r="D4828" s="311"/>
      <c r="E4828" s="311" t="s">
        <v>173</v>
      </c>
      <c r="F4828" s="311">
        <v>379</v>
      </c>
    </row>
    <row r="4829" spans="1:6">
      <c r="A4829" s="311"/>
      <c r="B4829" s="311" t="s">
        <v>16240</v>
      </c>
      <c r="C4829" s="311"/>
      <c r="D4829" s="311"/>
      <c r="E4829" s="311" t="s">
        <v>173</v>
      </c>
      <c r="F4829" s="311">
        <v>487</v>
      </c>
    </row>
    <row r="4830" spans="1:6">
      <c r="A4830" s="311"/>
      <c r="B4830" s="311" t="s">
        <v>16241</v>
      </c>
      <c r="C4830" s="311"/>
      <c r="D4830" s="311"/>
      <c r="E4830" s="311" t="s">
        <v>173</v>
      </c>
      <c r="F4830" s="311">
        <v>779</v>
      </c>
    </row>
    <row r="4831" spans="1:6">
      <c r="A4831" s="311"/>
      <c r="B4831" s="311" t="s">
        <v>16242</v>
      </c>
      <c r="C4831" s="311"/>
      <c r="D4831" s="311"/>
      <c r="E4831" s="311" t="s">
        <v>11408</v>
      </c>
      <c r="F4831" s="311">
        <v>53</v>
      </c>
    </row>
    <row r="4832" spans="1:6">
      <c r="A4832" s="311"/>
      <c r="B4832" s="311" t="s">
        <v>16243</v>
      </c>
      <c r="C4832" s="311"/>
      <c r="D4832" s="311"/>
      <c r="E4832" s="311" t="s">
        <v>11408</v>
      </c>
      <c r="F4832" s="311">
        <v>53</v>
      </c>
    </row>
    <row r="4833" spans="1:6">
      <c r="A4833" s="311"/>
      <c r="B4833" s="311" t="s">
        <v>16244</v>
      </c>
      <c r="C4833" s="311"/>
      <c r="D4833" s="311"/>
      <c r="E4833" s="311" t="s">
        <v>11408</v>
      </c>
      <c r="F4833" s="311">
        <v>53</v>
      </c>
    </row>
    <row r="4834" spans="1:6">
      <c r="A4834" s="311"/>
      <c r="B4834" s="311" t="s">
        <v>16245</v>
      </c>
      <c r="C4834" s="311"/>
      <c r="D4834" s="311"/>
      <c r="E4834" s="311" t="s">
        <v>11408</v>
      </c>
      <c r="F4834" s="311">
        <v>53</v>
      </c>
    </row>
    <row r="4835" spans="1:6">
      <c r="A4835" s="311"/>
      <c r="B4835" s="311" t="s">
        <v>16246</v>
      </c>
      <c r="C4835" s="311"/>
      <c r="D4835" s="311"/>
      <c r="E4835" s="311" t="s">
        <v>11408</v>
      </c>
      <c r="F4835" s="311">
        <v>951</v>
      </c>
    </row>
    <row r="4836" spans="1:6">
      <c r="A4836" s="311"/>
      <c r="B4836" s="311" t="s">
        <v>16247</v>
      </c>
      <c r="C4836" s="311"/>
      <c r="D4836" s="311"/>
      <c r="E4836" s="311" t="s">
        <v>11408</v>
      </c>
      <c r="F4836" s="311">
        <v>1974</v>
      </c>
    </row>
    <row r="4837" spans="1:6">
      <c r="A4837" s="311"/>
      <c r="B4837" s="311" t="s">
        <v>16248</v>
      </c>
      <c r="C4837" s="311"/>
      <c r="D4837" s="311"/>
      <c r="E4837" s="311" t="s">
        <v>11408</v>
      </c>
      <c r="F4837" s="311">
        <v>20.9</v>
      </c>
    </row>
    <row r="4838" spans="1:6">
      <c r="A4838" s="311"/>
      <c r="B4838" s="311" t="s">
        <v>16249</v>
      </c>
      <c r="C4838" s="311"/>
      <c r="D4838" s="311"/>
      <c r="E4838" s="311" t="s">
        <v>11408</v>
      </c>
      <c r="F4838" s="311">
        <v>22.7</v>
      </c>
    </row>
    <row r="4839" spans="1:6">
      <c r="A4839" s="311"/>
      <c r="B4839" s="311" t="s">
        <v>16250</v>
      </c>
      <c r="C4839" s="311"/>
      <c r="D4839" s="311"/>
      <c r="E4839" s="311" t="s">
        <v>11408</v>
      </c>
      <c r="F4839" s="311">
        <v>24.6</v>
      </c>
    </row>
    <row r="4840" spans="1:6">
      <c r="A4840" s="311"/>
      <c r="B4840" s="311" t="s">
        <v>16251</v>
      </c>
      <c r="C4840" s="311"/>
      <c r="D4840" s="311"/>
      <c r="E4840" s="311" t="s">
        <v>11408</v>
      </c>
      <c r="F4840" s="311">
        <v>1423</v>
      </c>
    </row>
    <row r="4841" spans="1:6">
      <c r="A4841" s="311"/>
      <c r="B4841" s="311" t="s">
        <v>16252</v>
      </c>
      <c r="C4841" s="311"/>
      <c r="D4841" s="311"/>
      <c r="E4841" s="311" t="s">
        <v>173</v>
      </c>
      <c r="F4841" s="311">
        <v>19.899999999999999</v>
      </c>
    </row>
    <row r="4842" spans="1:6">
      <c r="A4842" s="311"/>
      <c r="B4842" s="311" t="s">
        <v>16253</v>
      </c>
      <c r="C4842" s="311"/>
      <c r="D4842" s="311"/>
      <c r="E4842" s="311" t="s">
        <v>173</v>
      </c>
      <c r="F4842" s="311">
        <v>24.6</v>
      </c>
    </row>
    <row r="4843" spans="1:6">
      <c r="A4843" s="311"/>
      <c r="B4843" s="311" t="s">
        <v>16254</v>
      </c>
      <c r="C4843" s="311"/>
      <c r="D4843" s="311"/>
      <c r="E4843" s="311" t="s">
        <v>173</v>
      </c>
      <c r="F4843" s="311">
        <v>27.3</v>
      </c>
    </row>
    <row r="4844" spans="1:6">
      <c r="A4844" s="311"/>
      <c r="B4844" s="311" t="s">
        <v>16255</v>
      </c>
      <c r="C4844" s="311"/>
      <c r="D4844" s="311"/>
      <c r="E4844" s="311" t="s">
        <v>173</v>
      </c>
      <c r="F4844" s="311">
        <v>34.200000000000003</v>
      </c>
    </row>
    <row r="4845" spans="1:6">
      <c r="A4845" s="311"/>
      <c r="B4845" s="311" t="s">
        <v>16256</v>
      </c>
      <c r="C4845" s="311"/>
      <c r="D4845" s="311"/>
      <c r="E4845" s="311" t="s">
        <v>173</v>
      </c>
      <c r="F4845" s="311">
        <v>41.7</v>
      </c>
    </row>
    <row r="4846" spans="1:6">
      <c r="A4846" s="311"/>
      <c r="B4846" s="311" t="s">
        <v>16257</v>
      </c>
      <c r="C4846" s="311"/>
      <c r="D4846" s="311"/>
      <c r="E4846" s="311" t="s">
        <v>173</v>
      </c>
      <c r="F4846" s="311">
        <v>19.899999999999999</v>
      </c>
    </row>
    <row r="4847" spans="1:6">
      <c r="A4847" s="311"/>
      <c r="B4847" s="311" t="s">
        <v>16258</v>
      </c>
      <c r="C4847" s="311"/>
      <c r="D4847" s="311"/>
      <c r="E4847" s="311" t="s">
        <v>173</v>
      </c>
      <c r="F4847" s="311">
        <v>24.6</v>
      </c>
    </row>
    <row r="4848" spans="1:6">
      <c r="A4848" s="311"/>
      <c r="B4848" s="311" t="s">
        <v>16259</v>
      </c>
      <c r="C4848" s="311"/>
      <c r="D4848" s="311"/>
      <c r="E4848" s="311" t="s">
        <v>173</v>
      </c>
      <c r="F4848" s="311">
        <v>27.3</v>
      </c>
    </row>
    <row r="4849" spans="1:6">
      <c r="A4849" s="311"/>
      <c r="B4849" s="311" t="s">
        <v>16260</v>
      </c>
      <c r="C4849" s="311"/>
      <c r="D4849" s="311"/>
      <c r="E4849" s="311" t="s">
        <v>173</v>
      </c>
      <c r="F4849" s="311">
        <v>34.200000000000003</v>
      </c>
    </row>
    <row r="4850" spans="1:6">
      <c r="A4850" s="311"/>
      <c r="B4850" s="311" t="s">
        <v>16261</v>
      </c>
      <c r="C4850" s="311"/>
      <c r="D4850" s="311"/>
      <c r="E4850" s="311" t="s">
        <v>173</v>
      </c>
      <c r="F4850" s="311">
        <v>41.7</v>
      </c>
    </row>
    <row r="4851" spans="1:6">
      <c r="A4851" s="311"/>
      <c r="B4851" s="311" t="s">
        <v>16262</v>
      </c>
      <c r="C4851" s="311"/>
      <c r="D4851" s="311"/>
      <c r="E4851" s="311" t="s">
        <v>173</v>
      </c>
      <c r="F4851" s="311">
        <v>34</v>
      </c>
    </row>
    <row r="4852" spans="1:6">
      <c r="A4852" s="311"/>
      <c r="B4852" s="311" t="s">
        <v>16263</v>
      </c>
      <c r="C4852" s="311"/>
      <c r="D4852" s="311"/>
      <c r="E4852" s="311" t="s">
        <v>173</v>
      </c>
      <c r="F4852" s="311">
        <v>34</v>
      </c>
    </row>
    <row r="4853" spans="1:6">
      <c r="A4853" s="311"/>
      <c r="B4853" s="311" t="s">
        <v>16264</v>
      </c>
      <c r="C4853" s="311"/>
      <c r="D4853" s="311"/>
      <c r="E4853" s="311" t="s">
        <v>173</v>
      </c>
      <c r="F4853" s="311">
        <v>60.8</v>
      </c>
    </row>
    <row r="4854" spans="1:6">
      <c r="A4854" s="311"/>
      <c r="B4854" s="311" t="s">
        <v>16265</v>
      </c>
      <c r="C4854" s="311"/>
      <c r="D4854" s="311"/>
      <c r="E4854" s="311" t="s">
        <v>173</v>
      </c>
      <c r="F4854" s="311">
        <v>60.8</v>
      </c>
    </row>
    <row r="4855" spans="1:6">
      <c r="A4855" s="311"/>
      <c r="B4855" s="311" t="s">
        <v>16266</v>
      </c>
      <c r="C4855" s="311"/>
      <c r="D4855" s="311"/>
      <c r="E4855" s="311" t="s">
        <v>173</v>
      </c>
      <c r="F4855" s="311">
        <v>74.3</v>
      </c>
    </row>
    <row r="4856" spans="1:6">
      <c r="A4856" s="311"/>
      <c r="B4856" s="311" t="s">
        <v>16267</v>
      </c>
      <c r="C4856" s="311"/>
      <c r="D4856" s="311"/>
      <c r="E4856" s="311" t="s">
        <v>173</v>
      </c>
      <c r="F4856" s="311">
        <v>69</v>
      </c>
    </row>
    <row r="4857" spans="1:6">
      <c r="A4857" s="311"/>
      <c r="B4857" s="311" t="s">
        <v>16268</v>
      </c>
      <c r="C4857" s="311"/>
      <c r="D4857" s="311"/>
      <c r="E4857" s="311" t="s">
        <v>173</v>
      </c>
      <c r="F4857" s="311">
        <v>46</v>
      </c>
    </row>
    <row r="4858" spans="1:6">
      <c r="A4858" s="311"/>
      <c r="B4858" s="311" t="s">
        <v>16269</v>
      </c>
      <c r="C4858" s="311"/>
      <c r="D4858" s="311"/>
      <c r="E4858" s="311" t="s">
        <v>173</v>
      </c>
      <c r="F4858" s="311">
        <v>74.3</v>
      </c>
    </row>
    <row r="4859" spans="1:6">
      <c r="A4859" s="311"/>
      <c r="B4859" s="311" t="s">
        <v>16270</v>
      </c>
      <c r="C4859" s="311"/>
      <c r="D4859" s="311"/>
      <c r="E4859" s="311" t="s">
        <v>173</v>
      </c>
      <c r="F4859" s="311">
        <v>64.900000000000006</v>
      </c>
    </row>
    <row r="4860" spans="1:6">
      <c r="A4860" s="311"/>
      <c r="B4860" s="311" t="s">
        <v>16271</v>
      </c>
      <c r="C4860" s="311"/>
      <c r="D4860" s="311"/>
      <c r="E4860" s="311" t="s">
        <v>173</v>
      </c>
      <c r="F4860" s="311">
        <v>69</v>
      </c>
    </row>
    <row r="4861" spans="1:6">
      <c r="A4861" s="311"/>
      <c r="B4861" s="311" t="s">
        <v>16272</v>
      </c>
      <c r="C4861" s="311"/>
      <c r="D4861" s="311"/>
      <c r="E4861" s="311" t="s">
        <v>173</v>
      </c>
      <c r="F4861" s="311">
        <v>69</v>
      </c>
    </row>
    <row r="4862" spans="1:6">
      <c r="A4862" s="311"/>
      <c r="B4862" s="311" t="s">
        <v>16273</v>
      </c>
      <c r="C4862" s="311"/>
      <c r="D4862" s="311"/>
      <c r="E4862" s="311" t="s">
        <v>173</v>
      </c>
      <c r="F4862" s="311">
        <v>69</v>
      </c>
    </row>
    <row r="4863" spans="1:6">
      <c r="A4863" s="311"/>
      <c r="B4863" s="311" t="s">
        <v>16274</v>
      </c>
      <c r="C4863" s="311"/>
      <c r="D4863" s="311"/>
      <c r="E4863" s="311" t="s">
        <v>173</v>
      </c>
      <c r="F4863" s="311">
        <v>53</v>
      </c>
    </row>
    <row r="4864" spans="1:6">
      <c r="A4864" s="311"/>
      <c r="B4864" s="311" t="s">
        <v>16275</v>
      </c>
      <c r="C4864" s="311"/>
      <c r="D4864" s="311"/>
      <c r="E4864" s="311" t="s">
        <v>173</v>
      </c>
      <c r="F4864" s="311">
        <v>68</v>
      </c>
    </row>
    <row r="4865" spans="1:6">
      <c r="A4865" s="311"/>
      <c r="B4865" s="311" t="s">
        <v>16276</v>
      </c>
      <c r="C4865" s="311"/>
      <c r="D4865" s="311"/>
      <c r="E4865" s="311" t="s">
        <v>173</v>
      </c>
      <c r="F4865" s="311">
        <v>72</v>
      </c>
    </row>
    <row r="4866" spans="1:6">
      <c r="A4866" s="311"/>
      <c r="B4866" s="311" t="s">
        <v>16277</v>
      </c>
      <c r="C4866" s="311"/>
      <c r="D4866" s="311"/>
      <c r="E4866" s="311" t="s">
        <v>11408</v>
      </c>
      <c r="F4866" s="311">
        <v>74.099999999999994</v>
      </c>
    </row>
    <row r="4867" spans="1:6">
      <c r="A4867" s="311"/>
      <c r="B4867" s="311" t="s">
        <v>16278</v>
      </c>
      <c r="C4867" s="311"/>
      <c r="D4867" s="311"/>
      <c r="E4867" s="311" t="s">
        <v>173</v>
      </c>
      <c r="F4867" s="311">
        <v>22.8</v>
      </c>
    </row>
    <row r="4868" spans="1:6">
      <c r="A4868" s="311"/>
      <c r="B4868" s="311" t="s">
        <v>16279</v>
      </c>
      <c r="C4868" s="311"/>
      <c r="D4868" s="311"/>
      <c r="E4868" s="311" t="s">
        <v>173</v>
      </c>
      <c r="F4868" s="311">
        <v>34</v>
      </c>
    </row>
    <row r="4869" spans="1:6">
      <c r="A4869" s="311"/>
      <c r="B4869" s="311" t="s">
        <v>16280</v>
      </c>
      <c r="C4869" s="311"/>
      <c r="D4869" s="311"/>
      <c r="E4869" s="311" t="s">
        <v>173</v>
      </c>
      <c r="F4869" s="311">
        <v>45.6</v>
      </c>
    </row>
    <row r="4870" spans="1:6">
      <c r="A4870" s="311"/>
      <c r="B4870" s="311" t="s">
        <v>16281</v>
      </c>
      <c r="C4870" s="311"/>
      <c r="D4870" s="311"/>
      <c r="E4870" s="311" t="s">
        <v>173</v>
      </c>
      <c r="F4870" s="311">
        <v>67</v>
      </c>
    </row>
    <row r="4871" spans="1:6">
      <c r="A4871" s="311"/>
      <c r="B4871" s="311" t="s">
        <v>16282</v>
      </c>
      <c r="C4871" s="311"/>
      <c r="D4871" s="311"/>
      <c r="E4871" s="311" t="s">
        <v>173</v>
      </c>
      <c r="F4871" s="311">
        <v>10.4</v>
      </c>
    </row>
    <row r="4872" spans="1:6">
      <c r="A4872" s="311"/>
      <c r="B4872" s="311" t="s">
        <v>16283</v>
      </c>
      <c r="C4872" s="311"/>
      <c r="D4872" s="311"/>
      <c r="E4872" s="311" t="s">
        <v>173</v>
      </c>
      <c r="F4872" s="311">
        <v>16.100000000000001</v>
      </c>
    </row>
    <row r="4873" spans="1:6">
      <c r="A4873" s="311"/>
      <c r="B4873" s="311" t="s">
        <v>16284</v>
      </c>
      <c r="C4873" s="311"/>
      <c r="D4873" s="311"/>
      <c r="E4873" s="311" t="s">
        <v>173</v>
      </c>
      <c r="F4873" s="311">
        <v>31.3</v>
      </c>
    </row>
    <row r="4874" spans="1:6">
      <c r="A4874" s="311"/>
      <c r="B4874" s="311" t="s">
        <v>16285</v>
      </c>
      <c r="C4874" s="311"/>
      <c r="D4874" s="311"/>
      <c r="E4874" s="311" t="s">
        <v>173</v>
      </c>
      <c r="F4874" s="311">
        <v>41.8</v>
      </c>
    </row>
    <row r="4875" spans="1:6">
      <c r="A4875" s="311"/>
      <c r="B4875" s="311" t="s">
        <v>16286</v>
      </c>
      <c r="C4875" s="311"/>
      <c r="D4875" s="311"/>
      <c r="E4875" s="311" t="s">
        <v>173</v>
      </c>
      <c r="F4875" s="311">
        <v>8.5</v>
      </c>
    </row>
    <row r="4876" spans="1:6">
      <c r="A4876" s="311"/>
      <c r="B4876" s="311" t="s">
        <v>16287</v>
      </c>
      <c r="C4876" s="311"/>
      <c r="D4876" s="311"/>
      <c r="E4876" s="311" t="s">
        <v>173</v>
      </c>
      <c r="F4876" s="311">
        <v>8.4</v>
      </c>
    </row>
    <row r="4877" spans="1:6">
      <c r="A4877" s="311"/>
      <c r="B4877" s="311" t="s">
        <v>16288</v>
      </c>
      <c r="C4877" s="311"/>
      <c r="D4877" s="311"/>
      <c r="E4877" s="311" t="s">
        <v>173</v>
      </c>
      <c r="F4877" s="311">
        <v>10.4</v>
      </c>
    </row>
    <row r="4878" spans="1:6">
      <c r="A4878" s="311"/>
      <c r="B4878" s="311" t="s">
        <v>16289</v>
      </c>
      <c r="C4878" s="311"/>
      <c r="D4878" s="311"/>
      <c r="E4878" s="311" t="s">
        <v>173</v>
      </c>
      <c r="F4878" s="311">
        <v>262</v>
      </c>
    </row>
    <row r="4879" spans="1:6">
      <c r="A4879" s="311"/>
      <c r="B4879" s="311" t="s">
        <v>16290</v>
      </c>
      <c r="C4879" s="311"/>
      <c r="D4879" s="311"/>
      <c r="E4879" s="311" t="s">
        <v>173</v>
      </c>
      <c r="F4879" s="311">
        <v>497</v>
      </c>
    </row>
    <row r="4880" spans="1:6">
      <c r="A4880" s="311"/>
      <c r="B4880" s="311" t="s">
        <v>16291</v>
      </c>
      <c r="C4880" s="311"/>
      <c r="D4880" s="311"/>
      <c r="E4880" s="311" t="s">
        <v>173</v>
      </c>
      <c r="F4880" s="311">
        <v>18</v>
      </c>
    </row>
    <row r="4881" spans="1:6">
      <c r="A4881" s="311"/>
      <c r="B4881" s="311" t="s">
        <v>16292</v>
      </c>
      <c r="C4881" s="311"/>
      <c r="D4881" s="311"/>
      <c r="E4881" s="311" t="s">
        <v>173</v>
      </c>
      <c r="F4881" s="311">
        <v>13.2</v>
      </c>
    </row>
    <row r="4882" spans="1:6">
      <c r="A4882" s="311"/>
      <c r="B4882" s="311" t="s">
        <v>16293</v>
      </c>
      <c r="C4882" s="311"/>
      <c r="D4882" s="311"/>
      <c r="E4882" s="311" t="s">
        <v>173</v>
      </c>
      <c r="F4882" s="311">
        <v>39.9</v>
      </c>
    </row>
    <row r="4883" spans="1:6">
      <c r="A4883" s="311"/>
      <c r="B4883" s="311" t="s">
        <v>16294</v>
      </c>
      <c r="C4883" s="311"/>
      <c r="D4883" s="311"/>
      <c r="E4883" s="311" t="s">
        <v>173</v>
      </c>
      <c r="F4883" s="311">
        <v>17</v>
      </c>
    </row>
    <row r="4884" spans="1:6">
      <c r="A4884" s="311"/>
      <c r="B4884" s="311" t="s">
        <v>16295</v>
      </c>
      <c r="C4884" s="311"/>
      <c r="D4884" s="311"/>
      <c r="E4884" s="311" t="s">
        <v>173</v>
      </c>
      <c r="F4884" s="311">
        <v>20.9</v>
      </c>
    </row>
    <row r="4885" spans="1:6">
      <c r="A4885" s="311"/>
      <c r="B4885" s="311" t="s">
        <v>16296</v>
      </c>
      <c r="C4885" s="311"/>
      <c r="D4885" s="311"/>
      <c r="E4885" s="311" t="s">
        <v>173</v>
      </c>
      <c r="F4885" s="311">
        <v>26.6</v>
      </c>
    </row>
    <row r="4886" spans="1:6">
      <c r="A4886" s="311"/>
      <c r="B4886" s="311" t="s">
        <v>16297</v>
      </c>
      <c r="C4886" s="311"/>
      <c r="D4886" s="311"/>
      <c r="E4886" s="311" t="s">
        <v>173</v>
      </c>
      <c r="F4886" s="311">
        <v>32</v>
      </c>
    </row>
    <row r="4887" spans="1:6">
      <c r="A4887" s="311"/>
      <c r="B4887" s="311" t="s">
        <v>16298</v>
      </c>
      <c r="C4887" s="311"/>
      <c r="D4887" s="311"/>
      <c r="E4887" s="311" t="s">
        <v>173</v>
      </c>
      <c r="F4887" s="311">
        <v>49</v>
      </c>
    </row>
    <row r="4888" spans="1:6">
      <c r="A4888" s="311"/>
      <c r="B4888" s="311" t="s">
        <v>16299</v>
      </c>
      <c r="C4888" s="311"/>
      <c r="D4888" s="311"/>
      <c r="E4888" s="311" t="s">
        <v>173</v>
      </c>
      <c r="F4888" s="311">
        <v>62</v>
      </c>
    </row>
    <row r="4889" spans="1:6">
      <c r="A4889" s="311"/>
      <c r="B4889" s="311" t="s">
        <v>16300</v>
      </c>
      <c r="C4889" s="311"/>
      <c r="D4889" s="311"/>
      <c r="E4889" s="311" t="s">
        <v>173</v>
      </c>
      <c r="F4889" s="311">
        <v>19.899999999999999</v>
      </c>
    </row>
    <row r="4890" spans="1:6">
      <c r="A4890" s="311"/>
      <c r="B4890" s="311" t="s">
        <v>16301</v>
      </c>
      <c r="C4890" s="311"/>
      <c r="D4890" s="311"/>
      <c r="E4890" s="311" t="s">
        <v>173</v>
      </c>
      <c r="F4890" s="311">
        <v>29.4</v>
      </c>
    </row>
    <row r="4891" spans="1:6">
      <c r="A4891" s="311"/>
      <c r="B4891" s="311" t="s">
        <v>16302</v>
      </c>
      <c r="C4891" s="311"/>
      <c r="D4891" s="311"/>
      <c r="E4891" s="311" t="s">
        <v>173</v>
      </c>
      <c r="F4891" s="311">
        <v>39.9</v>
      </c>
    </row>
    <row r="4892" spans="1:6">
      <c r="A4892" s="311"/>
      <c r="B4892" s="311" t="s">
        <v>16303</v>
      </c>
      <c r="C4892" s="311"/>
      <c r="D4892" s="311"/>
      <c r="E4892" s="311" t="s">
        <v>173</v>
      </c>
      <c r="F4892" s="311">
        <v>59</v>
      </c>
    </row>
    <row r="4893" spans="1:6">
      <c r="A4893" s="311"/>
      <c r="B4893" s="311" t="s">
        <v>16304</v>
      </c>
      <c r="C4893" s="311"/>
      <c r="D4893" s="311"/>
      <c r="E4893" s="311" t="s">
        <v>173</v>
      </c>
      <c r="F4893" s="311">
        <v>74</v>
      </c>
    </row>
    <row r="4894" spans="1:6">
      <c r="A4894" s="311"/>
      <c r="B4894" s="311" t="s">
        <v>16305</v>
      </c>
      <c r="C4894" s="311"/>
      <c r="D4894" s="311"/>
      <c r="E4894" s="311" t="s">
        <v>173</v>
      </c>
      <c r="F4894" s="311">
        <v>96</v>
      </c>
    </row>
    <row r="4895" spans="1:6">
      <c r="A4895" s="311"/>
      <c r="B4895" s="311" t="s">
        <v>16306</v>
      </c>
      <c r="C4895" s="311"/>
      <c r="D4895" s="311"/>
      <c r="E4895" s="311" t="s">
        <v>173</v>
      </c>
      <c r="F4895" s="311">
        <v>134</v>
      </c>
    </row>
    <row r="4896" spans="1:6">
      <c r="A4896" s="311"/>
      <c r="B4896" s="311" t="s">
        <v>16307</v>
      </c>
      <c r="C4896" s="311"/>
      <c r="D4896" s="311"/>
      <c r="E4896" s="311" t="s">
        <v>173</v>
      </c>
      <c r="F4896" s="311">
        <v>37</v>
      </c>
    </row>
    <row r="4897" spans="1:6">
      <c r="A4897" s="311"/>
      <c r="B4897" s="311" t="s">
        <v>16308</v>
      </c>
      <c r="C4897" s="311"/>
      <c r="D4897" s="311"/>
      <c r="E4897" s="311" t="s">
        <v>173</v>
      </c>
      <c r="F4897" s="311">
        <v>49</v>
      </c>
    </row>
    <row r="4898" spans="1:6">
      <c r="A4898" s="311"/>
      <c r="B4898" s="311" t="s">
        <v>16309</v>
      </c>
      <c r="C4898" s="311"/>
      <c r="D4898" s="311"/>
      <c r="E4898" s="311" t="s">
        <v>173</v>
      </c>
      <c r="F4898" s="311">
        <v>44.6</v>
      </c>
    </row>
    <row r="4899" spans="1:6">
      <c r="A4899" s="311"/>
      <c r="B4899" s="311" t="s">
        <v>16310</v>
      </c>
      <c r="C4899" s="311"/>
      <c r="D4899" s="311"/>
      <c r="E4899" s="311" t="s">
        <v>173</v>
      </c>
      <c r="F4899" s="311">
        <v>59</v>
      </c>
    </row>
    <row r="4900" spans="1:6">
      <c r="A4900" s="311"/>
      <c r="B4900" s="311" t="s">
        <v>16311</v>
      </c>
      <c r="C4900" s="311"/>
      <c r="D4900" s="311"/>
      <c r="E4900" s="311" t="s">
        <v>173</v>
      </c>
      <c r="F4900" s="311">
        <v>64</v>
      </c>
    </row>
    <row r="4901" spans="1:6">
      <c r="A4901" s="311"/>
      <c r="B4901" s="311" t="s">
        <v>16312</v>
      </c>
      <c r="C4901" s="311"/>
      <c r="D4901" s="311"/>
      <c r="E4901" s="311" t="s">
        <v>173</v>
      </c>
      <c r="F4901" s="311">
        <v>59</v>
      </c>
    </row>
    <row r="4902" spans="1:6">
      <c r="A4902" s="311"/>
      <c r="B4902" s="311" t="s">
        <v>16313</v>
      </c>
      <c r="C4902" s="311"/>
      <c r="D4902" s="311"/>
      <c r="E4902" s="311" t="s">
        <v>173</v>
      </c>
      <c r="F4902" s="311">
        <v>79</v>
      </c>
    </row>
    <row r="4903" spans="1:6">
      <c r="A4903" s="311"/>
      <c r="B4903" s="311" t="s">
        <v>16314</v>
      </c>
      <c r="C4903" s="311"/>
      <c r="D4903" s="311"/>
      <c r="E4903" s="311" t="s">
        <v>173</v>
      </c>
      <c r="F4903" s="311">
        <v>26.6</v>
      </c>
    </row>
    <row r="4904" spans="1:6">
      <c r="A4904" s="311"/>
      <c r="B4904" s="311" t="s">
        <v>16315</v>
      </c>
      <c r="C4904" s="311"/>
      <c r="D4904" s="311"/>
      <c r="E4904" s="311" t="s">
        <v>173</v>
      </c>
      <c r="F4904" s="311">
        <v>15.2</v>
      </c>
    </row>
    <row r="4905" spans="1:6">
      <c r="A4905" s="311"/>
      <c r="B4905" s="311" t="s">
        <v>16316</v>
      </c>
      <c r="C4905" s="311"/>
      <c r="D4905" s="311"/>
      <c r="E4905" s="311" t="s">
        <v>173</v>
      </c>
      <c r="F4905" s="311">
        <v>18</v>
      </c>
    </row>
    <row r="4906" spans="1:6">
      <c r="A4906" s="311"/>
      <c r="B4906" s="311" t="s">
        <v>16317</v>
      </c>
      <c r="C4906" s="311"/>
      <c r="D4906" s="311"/>
      <c r="E4906" s="311" t="s">
        <v>173</v>
      </c>
      <c r="F4906" s="311">
        <v>24.7</v>
      </c>
    </row>
    <row r="4907" spans="1:6">
      <c r="A4907" s="311"/>
      <c r="B4907" s="311" t="s">
        <v>16318</v>
      </c>
      <c r="C4907" s="311"/>
      <c r="D4907" s="311"/>
      <c r="E4907" s="311" t="s">
        <v>11460</v>
      </c>
      <c r="F4907" s="311">
        <v>509</v>
      </c>
    </row>
    <row r="4908" spans="1:6">
      <c r="A4908" s="311"/>
      <c r="B4908" s="311" t="s">
        <v>16319</v>
      </c>
      <c r="C4908" s="311"/>
      <c r="D4908" s="311"/>
      <c r="E4908" s="311" t="s">
        <v>11460</v>
      </c>
      <c r="F4908" s="311">
        <v>638</v>
      </c>
    </row>
    <row r="4909" spans="1:6">
      <c r="A4909" s="311"/>
      <c r="B4909" s="311" t="s">
        <v>16320</v>
      </c>
      <c r="C4909" s="311"/>
      <c r="D4909" s="311"/>
      <c r="E4909" s="311" t="s">
        <v>11460</v>
      </c>
      <c r="F4909" s="311">
        <v>964</v>
      </c>
    </row>
    <row r="4910" spans="1:6">
      <c r="A4910" s="311"/>
      <c r="B4910" s="311" t="s">
        <v>16321</v>
      </c>
      <c r="C4910" s="311"/>
      <c r="D4910" s="311"/>
      <c r="E4910" s="311" t="s">
        <v>11460</v>
      </c>
      <c r="F4910" s="311">
        <v>1269</v>
      </c>
    </row>
    <row r="4911" spans="1:6">
      <c r="A4911" s="311"/>
      <c r="B4911" s="311" t="s">
        <v>16322</v>
      </c>
      <c r="C4911" s="311"/>
      <c r="D4911" s="311"/>
      <c r="E4911" s="311" t="s">
        <v>11460</v>
      </c>
      <c r="F4911" s="311">
        <v>1592</v>
      </c>
    </row>
    <row r="4912" spans="1:6">
      <c r="A4912" s="311"/>
      <c r="B4912" s="311" t="s">
        <v>16323</v>
      </c>
      <c r="C4912" s="311"/>
      <c r="D4912" s="311"/>
      <c r="E4912" s="311" t="s">
        <v>173</v>
      </c>
      <c r="F4912" s="311">
        <v>217</v>
      </c>
    </row>
    <row r="4913" spans="1:6">
      <c r="A4913" s="311"/>
      <c r="B4913" s="311" t="s">
        <v>16324</v>
      </c>
      <c r="C4913" s="311"/>
      <c r="D4913" s="311"/>
      <c r="E4913" s="311" t="s">
        <v>11460</v>
      </c>
      <c r="F4913" s="311">
        <v>244</v>
      </c>
    </row>
    <row r="4914" spans="1:6">
      <c r="A4914" s="311"/>
      <c r="B4914" s="311" t="s">
        <v>16325</v>
      </c>
      <c r="C4914" s="311"/>
      <c r="D4914" s="311"/>
      <c r="E4914" s="311" t="s">
        <v>11460</v>
      </c>
      <c r="F4914" s="311">
        <v>184</v>
      </c>
    </row>
    <row r="4915" spans="1:6">
      <c r="A4915" s="311"/>
      <c r="B4915" s="311" t="s">
        <v>16326</v>
      </c>
      <c r="C4915" s="311"/>
      <c r="D4915" s="311"/>
      <c r="E4915" s="311" t="s">
        <v>173</v>
      </c>
      <c r="F4915" s="311">
        <v>272</v>
      </c>
    </row>
    <row r="4916" spans="1:6">
      <c r="A4916" s="311"/>
      <c r="B4916" s="311" t="s">
        <v>16327</v>
      </c>
      <c r="C4916" s="311"/>
      <c r="D4916" s="311"/>
      <c r="E4916" s="311" t="s">
        <v>173</v>
      </c>
      <c r="F4916" s="311">
        <v>284</v>
      </c>
    </row>
    <row r="4917" spans="1:6">
      <c r="A4917" s="311"/>
      <c r="B4917" s="311" t="s">
        <v>16328</v>
      </c>
      <c r="C4917" s="311"/>
      <c r="D4917" s="311"/>
      <c r="E4917" s="311" t="s">
        <v>11460</v>
      </c>
      <c r="F4917" s="311">
        <v>187</v>
      </c>
    </row>
    <row r="4918" spans="1:6">
      <c r="A4918" s="311"/>
      <c r="B4918" s="311" t="s">
        <v>16329</v>
      </c>
      <c r="C4918" s="311"/>
      <c r="D4918" s="311"/>
      <c r="E4918" s="311" t="s">
        <v>11460</v>
      </c>
      <c r="F4918" s="311">
        <v>456</v>
      </c>
    </row>
    <row r="4919" spans="1:6">
      <c r="A4919" s="311"/>
      <c r="B4919" s="311" t="s">
        <v>16330</v>
      </c>
      <c r="C4919" s="311"/>
      <c r="D4919" s="311"/>
      <c r="E4919" s="311" t="s">
        <v>11408</v>
      </c>
      <c r="F4919" s="311">
        <v>194</v>
      </c>
    </row>
    <row r="4920" spans="1:6">
      <c r="A4920" s="311"/>
      <c r="B4920" s="311" t="s">
        <v>16331</v>
      </c>
      <c r="C4920" s="311"/>
      <c r="D4920" s="311"/>
      <c r="E4920" s="311" t="s">
        <v>11408</v>
      </c>
      <c r="F4920" s="311">
        <v>198</v>
      </c>
    </row>
    <row r="4921" spans="1:6">
      <c r="A4921" s="311"/>
      <c r="B4921" s="311" t="s">
        <v>16332</v>
      </c>
      <c r="C4921" s="311"/>
      <c r="D4921" s="311"/>
      <c r="E4921" s="311" t="s">
        <v>11408</v>
      </c>
      <c r="F4921" s="311">
        <v>207</v>
      </c>
    </row>
    <row r="4922" spans="1:6">
      <c r="A4922" s="311"/>
      <c r="B4922" s="311" t="s">
        <v>16333</v>
      </c>
      <c r="C4922" s="311"/>
      <c r="D4922" s="311"/>
      <c r="E4922" s="311" t="s">
        <v>11408</v>
      </c>
      <c r="F4922" s="311">
        <v>214</v>
      </c>
    </row>
    <row r="4923" spans="1:6">
      <c r="A4923" s="311"/>
      <c r="B4923" s="311" t="s">
        <v>16334</v>
      </c>
      <c r="C4923" s="311"/>
      <c r="D4923" s="311"/>
      <c r="E4923" s="311" t="s">
        <v>11408</v>
      </c>
      <c r="F4923" s="311">
        <v>219</v>
      </c>
    </row>
    <row r="4924" spans="1:6">
      <c r="A4924" s="311"/>
      <c r="B4924" s="311" t="s">
        <v>16335</v>
      </c>
      <c r="C4924" s="311"/>
      <c r="D4924" s="311"/>
      <c r="E4924" s="311" t="s">
        <v>11408</v>
      </c>
      <c r="F4924" s="311">
        <v>229</v>
      </c>
    </row>
    <row r="4925" spans="1:6">
      <c r="A4925" s="311"/>
      <c r="B4925" s="311" t="s">
        <v>16336</v>
      </c>
      <c r="C4925" s="311"/>
      <c r="D4925" s="311"/>
      <c r="E4925" s="311" t="s">
        <v>11408</v>
      </c>
      <c r="F4925" s="311">
        <v>272</v>
      </c>
    </row>
    <row r="4926" spans="1:6">
      <c r="A4926" s="311"/>
      <c r="B4926" s="311" t="s">
        <v>16337</v>
      </c>
      <c r="C4926" s="311"/>
      <c r="D4926" s="311"/>
      <c r="E4926" s="311" t="s">
        <v>11408</v>
      </c>
      <c r="F4926" s="311">
        <v>289</v>
      </c>
    </row>
    <row r="4927" spans="1:6">
      <c r="A4927" s="311"/>
      <c r="B4927" s="311" t="s">
        <v>16338</v>
      </c>
      <c r="C4927" s="311"/>
      <c r="D4927" s="311"/>
      <c r="E4927" s="311" t="s">
        <v>11408</v>
      </c>
      <c r="F4927" s="311">
        <v>298</v>
      </c>
    </row>
    <row r="4928" spans="1:6">
      <c r="A4928" s="311"/>
      <c r="B4928" s="311" t="s">
        <v>16339</v>
      </c>
      <c r="C4928" s="311"/>
      <c r="D4928" s="311"/>
      <c r="E4928" s="311" t="s">
        <v>11408</v>
      </c>
      <c r="F4928" s="311">
        <v>312</v>
      </c>
    </row>
    <row r="4929" spans="1:6">
      <c r="A4929" s="311"/>
      <c r="B4929" s="311" t="s">
        <v>16340</v>
      </c>
      <c r="C4929" s="311"/>
      <c r="D4929" s="311"/>
      <c r="E4929" s="311" t="s">
        <v>11408</v>
      </c>
      <c r="F4929" s="311">
        <v>19</v>
      </c>
    </row>
    <row r="4930" spans="1:6">
      <c r="A4930" s="311"/>
      <c r="B4930" s="311" t="s">
        <v>16341</v>
      </c>
      <c r="C4930" s="311"/>
      <c r="D4930" s="311"/>
      <c r="E4930" s="311" t="s">
        <v>11408</v>
      </c>
      <c r="F4930" s="311">
        <v>19</v>
      </c>
    </row>
    <row r="4931" spans="1:6">
      <c r="A4931" s="311"/>
      <c r="B4931" s="311" t="s">
        <v>16342</v>
      </c>
      <c r="C4931" s="311"/>
      <c r="D4931" s="311"/>
      <c r="E4931" s="311" t="s">
        <v>11408</v>
      </c>
      <c r="F4931" s="311">
        <v>19</v>
      </c>
    </row>
    <row r="4932" spans="1:6">
      <c r="A4932" s="311"/>
      <c r="B4932" s="311" t="s">
        <v>16343</v>
      </c>
      <c r="C4932" s="311"/>
      <c r="D4932" s="311"/>
      <c r="E4932" s="311" t="s">
        <v>11408</v>
      </c>
      <c r="F4932" s="311">
        <v>20.9</v>
      </c>
    </row>
    <row r="4933" spans="1:6">
      <c r="A4933" s="311"/>
      <c r="B4933" s="311" t="s">
        <v>16344</v>
      </c>
      <c r="C4933" s="311"/>
      <c r="D4933" s="311"/>
      <c r="E4933" s="311" t="s">
        <v>11408</v>
      </c>
      <c r="F4933" s="311">
        <v>17</v>
      </c>
    </row>
    <row r="4934" spans="1:6">
      <c r="A4934" s="311"/>
      <c r="B4934" s="311" t="s">
        <v>16345</v>
      </c>
      <c r="C4934" s="311"/>
      <c r="D4934" s="311"/>
      <c r="E4934" s="311" t="s">
        <v>11408</v>
      </c>
      <c r="F4934" s="311">
        <v>19</v>
      </c>
    </row>
    <row r="4935" spans="1:6">
      <c r="A4935" s="311"/>
      <c r="B4935" s="311" t="s">
        <v>16346</v>
      </c>
      <c r="C4935" s="311"/>
      <c r="D4935" s="311"/>
      <c r="E4935" s="311" t="s">
        <v>173</v>
      </c>
      <c r="F4935" s="311">
        <v>15.2</v>
      </c>
    </row>
    <row r="4936" spans="1:6">
      <c r="A4936" s="311"/>
      <c r="B4936" s="311" t="s">
        <v>16347</v>
      </c>
      <c r="C4936" s="311"/>
      <c r="D4936" s="311"/>
      <c r="E4936" s="311" t="s">
        <v>173</v>
      </c>
      <c r="F4936" s="311">
        <v>30.4</v>
      </c>
    </row>
    <row r="4937" spans="1:6">
      <c r="A4937" s="311"/>
      <c r="B4937" s="311" t="s">
        <v>16348</v>
      </c>
      <c r="C4937" s="311"/>
      <c r="D4937" s="311"/>
      <c r="E4937" s="311" t="s">
        <v>173</v>
      </c>
      <c r="F4937" s="311">
        <v>25.6</v>
      </c>
    </row>
    <row r="4938" spans="1:6">
      <c r="A4938" s="311"/>
      <c r="B4938" s="311" t="s">
        <v>16349</v>
      </c>
      <c r="C4938" s="311"/>
      <c r="D4938" s="311"/>
      <c r="E4938" s="311" t="s">
        <v>173</v>
      </c>
      <c r="F4938" s="311">
        <v>41.8</v>
      </c>
    </row>
    <row r="4939" spans="1:6">
      <c r="A4939" s="311"/>
      <c r="B4939" s="311" t="s">
        <v>16350</v>
      </c>
      <c r="C4939" s="311"/>
      <c r="D4939" s="311"/>
      <c r="E4939" s="311" t="s">
        <v>173</v>
      </c>
      <c r="F4939" s="311">
        <v>69</v>
      </c>
    </row>
    <row r="4940" spans="1:6">
      <c r="A4940" s="311"/>
      <c r="B4940" s="311" t="s">
        <v>16351</v>
      </c>
      <c r="C4940" s="311"/>
      <c r="D4940" s="311"/>
      <c r="E4940" s="311" t="s">
        <v>173</v>
      </c>
      <c r="F4940" s="311">
        <v>12.3</v>
      </c>
    </row>
    <row r="4941" spans="1:6">
      <c r="A4941" s="311"/>
      <c r="B4941" s="311" t="s">
        <v>16352</v>
      </c>
      <c r="C4941" s="311"/>
      <c r="D4941" s="311"/>
      <c r="E4941" s="311" t="s">
        <v>173</v>
      </c>
      <c r="F4941" s="311">
        <v>18</v>
      </c>
    </row>
    <row r="4942" spans="1:6">
      <c r="A4942" s="311"/>
      <c r="B4942" s="311" t="s">
        <v>16353</v>
      </c>
      <c r="C4942" s="311"/>
      <c r="D4942" s="311"/>
      <c r="E4942" s="311" t="s">
        <v>173</v>
      </c>
      <c r="F4942" s="311">
        <v>30.4</v>
      </c>
    </row>
    <row r="4943" spans="1:6">
      <c r="A4943" s="311"/>
      <c r="B4943" s="311" t="s">
        <v>16354</v>
      </c>
      <c r="C4943" s="311"/>
      <c r="D4943" s="311"/>
      <c r="E4943" s="311" t="s">
        <v>173</v>
      </c>
      <c r="F4943" s="311">
        <v>43.4</v>
      </c>
    </row>
    <row r="4944" spans="1:6">
      <c r="A4944" s="311"/>
      <c r="B4944" s="311" t="s">
        <v>16355</v>
      </c>
      <c r="C4944" s="311"/>
      <c r="D4944" s="311"/>
      <c r="E4944" s="311" t="s">
        <v>173</v>
      </c>
      <c r="F4944" s="311">
        <v>22.8</v>
      </c>
    </row>
    <row r="4945" spans="1:6">
      <c r="A4945" s="311"/>
      <c r="B4945" s="311" t="s">
        <v>16356</v>
      </c>
      <c r="C4945" s="311"/>
      <c r="D4945" s="311"/>
      <c r="E4945" s="311" t="s">
        <v>173</v>
      </c>
      <c r="F4945" s="311">
        <v>32.299999999999997</v>
      </c>
    </row>
    <row r="4946" spans="1:6">
      <c r="A4946" s="311"/>
      <c r="B4946" s="311" t="s">
        <v>16357</v>
      </c>
      <c r="C4946" s="311"/>
      <c r="D4946" s="311"/>
      <c r="E4946" s="311" t="s">
        <v>173</v>
      </c>
      <c r="F4946" s="311">
        <v>49.4</v>
      </c>
    </row>
    <row r="4947" spans="1:6">
      <c r="A4947" s="311"/>
      <c r="B4947" s="311" t="s">
        <v>16358</v>
      </c>
      <c r="C4947" s="311"/>
      <c r="D4947" s="311"/>
      <c r="E4947" s="311" t="s">
        <v>173</v>
      </c>
      <c r="F4947" s="311">
        <v>20.9</v>
      </c>
    </row>
    <row r="4948" spans="1:6">
      <c r="A4948" s="311"/>
      <c r="B4948" s="311" t="s">
        <v>16359</v>
      </c>
      <c r="C4948" s="311"/>
      <c r="D4948" s="311"/>
      <c r="E4948" s="311" t="s">
        <v>173</v>
      </c>
      <c r="F4948" s="311">
        <v>19.899999999999999</v>
      </c>
    </row>
    <row r="4949" spans="1:6">
      <c r="A4949" s="311"/>
      <c r="B4949" s="311" t="s">
        <v>16360</v>
      </c>
      <c r="C4949" s="311"/>
      <c r="D4949" s="311"/>
      <c r="E4949" s="311" t="s">
        <v>173</v>
      </c>
      <c r="F4949" s="311">
        <v>27.5</v>
      </c>
    </row>
    <row r="4950" spans="1:6">
      <c r="A4950" s="311"/>
      <c r="B4950" s="311" t="s">
        <v>16361</v>
      </c>
      <c r="C4950" s="311"/>
      <c r="D4950" s="311"/>
      <c r="E4950" s="311" t="s">
        <v>173</v>
      </c>
      <c r="F4950" s="311">
        <v>10.4</v>
      </c>
    </row>
    <row r="4951" spans="1:6">
      <c r="A4951" s="311"/>
      <c r="B4951" s="311" t="s">
        <v>16362</v>
      </c>
      <c r="C4951" s="311"/>
      <c r="D4951" s="311"/>
      <c r="E4951" s="311" t="s">
        <v>173</v>
      </c>
      <c r="F4951" s="311">
        <v>18</v>
      </c>
    </row>
    <row r="4952" spans="1:6">
      <c r="A4952" s="311"/>
      <c r="B4952" s="311" t="s">
        <v>16363</v>
      </c>
      <c r="C4952" s="311"/>
      <c r="D4952" s="311"/>
      <c r="E4952" s="311" t="s">
        <v>173</v>
      </c>
      <c r="F4952" s="311">
        <v>24.7</v>
      </c>
    </row>
    <row r="4953" spans="1:6">
      <c r="A4953" s="311"/>
      <c r="B4953" s="311" t="s">
        <v>16364</v>
      </c>
      <c r="C4953" s="311"/>
      <c r="D4953" s="311"/>
      <c r="E4953" s="311" t="s">
        <v>173</v>
      </c>
      <c r="F4953" s="311">
        <v>11.4</v>
      </c>
    </row>
    <row r="4954" spans="1:6">
      <c r="A4954" s="311"/>
      <c r="B4954" s="311" t="s">
        <v>16365</v>
      </c>
      <c r="C4954" s="311"/>
      <c r="D4954" s="311"/>
      <c r="E4954" s="311" t="s">
        <v>173</v>
      </c>
      <c r="F4954" s="311">
        <v>19</v>
      </c>
    </row>
    <row r="4955" spans="1:6">
      <c r="A4955" s="311"/>
      <c r="B4955" s="311" t="s">
        <v>16366</v>
      </c>
      <c r="C4955" s="311"/>
      <c r="D4955" s="311"/>
      <c r="E4955" s="311" t="s">
        <v>173</v>
      </c>
      <c r="F4955" s="311">
        <v>20.9</v>
      </c>
    </row>
    <row r="4956" spans="1:6">
      <c r="A4956" s="311"/>
      <c r="B4956" s="311" t="s">
        <v>16367</v>
      </c>
      <c r="C4956" s="311"/>
      <c r="D4956" s="311"/>
      <c r="E4956" s="311" t="s">
        <v>173</v>
      </c>
      <c r="F4956" s="311">
        <v>25.6</v>
      </c>
    </row>
    <row r="4957" spans="1:6">
      <c r="A4957" s="311"/>
      <c r="B4957" s="311" t="s">
        <v>16368</v>
      </c>
      <c r="C4957" s="311"/>
      <c r="D4957" s="311"/>
      <c r="E4957" s="311" t="s">
        <v>173</v>
      </c>
      <c r="F4957" s="311">
        <v>38.9</v>
      </c>
    </row>
    <row r="4958" spans="1:6">
      <c r="A4958" s="311"/>
      <c r="B4958" s="311" t="s">
        <v>16369</v>
      </c>
      <c r="C4958" s="311"/>
      <c r="D4958" s="311"/>
      <c r="E4958" s="311" t="s">
        <v>173</v>
      </c>
      <c r="F4958" s="311">
        <v>6.6</v>
      </c>
    </row>
    <row r="4959" spans="1:6">
      <c r="A4959" s="311"/>
      <c r="B4959" s="311" t="s">
        <v>16370</v>
      </c>
      <c r="C4959" s="311"/>
      <c r="D4959" s="311"/>
      <c r="E4959" s="311" t="s">
        <v>173</v>
      </c>
      <c r="F4959" s="311">
        <v>30.4</v>
      </c>
    </row>
    <row r="4960" spans="1:6">
      <c r="A4960" s="311"/>
      <c r="B4960" s="311" t="s">
        <v>16371</v>
      </c>
      <c r="C4960" s="311"/>
      <c r="D4960" s="311"/>
      <c r="E4960" s="311" t="s">
        <v>173</v>
      </c>
      <c r="F4960" s="311">
        <v>72</v>
      </c>
    </row>
    <row r="4961" spans="1:6">
      <c r="A4961" s="311"/>
      <c r="B4961" s="311" t="s">
        <v>16372</v>
      </c>
      <c r="C4961" s="311"/>
      <c r="D4961" s="311"/>
      <c r="E4961" s="311" t="s">
        <v>173</v>
      </c>
      <c r="F4961" s="311">
        <v>19.899999999999999</v>
      </c>
    </row>
    <row r="4962" spans="1:6">
      <c r="A4962" s="311"/>
      <c r="B4962" s="311" t="s">
        <v>16373</v>
      </c>
      <c r="C4962" s="311"/>
      <c r="D4962" s="311"/>
      <c r="E4962" s="311" t="s">
        <v>173</v>
      </c>
      <c r="F4962" s="311">
        <v>34.1</v>
      </c>
    </row>
    <row r="4963" spans="1:6">
      <c r="A4963" s="311"/>
      <c r="B4963" s="311" t="s">
        <v>16374</v>
      </c>
      <c r="C4963" s="311"/>
      <c r="D4963" s="311"/>
      <c r="E4963" s="311" t="s">
        <v>173</v>
      </c>
      <c r="F4963" s="311">
        <v>6.6</v>
      </c>
    </row>
    <row r="4964" spans="1:6">
      <c r="A4964" s="311"/>
      <c r="B4964" s="311" t="s">
        <v>16375</v>
      </c>
      <c r="C4964" s="311"/>
      <c r="D4964" s="311"/>
      <c r="E4964" s="311" t="s">
        <v>173</v>
      </c>
      <c r="F4964" s="311">
        <v>10.4</v>
      </c>
    </row>
    <row r="4965" spans="1:6">
      <c r="A4965" s="311"/>
      <c r="B4965" s="311" t="s">
        <v>16376</v>
      </c>
      <c r="C4965" s="311"/>
      <c r="D4965" s="311"/>
      <c r="E4965" s="311" t="s">
        <v>173</v>
      </c>
      <c r="F4965" s="311">
        <v>12.3</v>
      </c>
    </row>
    <row r="4966" spans="1:6">
      <c r="A4966" s="311"/>
      <c r="B4966" s="311" t="s">
        <v>16377</v>
      </c>
      <c r="C4966" s="311"/>
      <c r="D4966" s="311"/>
      <c r="E4966" s="311" t="s">
        <v>173</v>
      </c>
      <c r="F4966" s="311">
        <v>15.1</v>
      </c>
    </row>
    <row r="4967" spans="1:6">
      <c r="A4967" s="311"/>
      <c r="B4967" s="311" t="s">
        <v>16378</v>
      </c>
      <c r="C4967" s="311"/>
      <c r="D4967" s="311"/>
      <c r="E4967" s="311" t="s">
        <v>173</v>
      </c>
      <c r="F4967" s="311">
        <v>13.3</v>
      </c>
    </row>
    <row r="4968" spans="1:6">
      <c r="A4968" s="311"/>
      <c r="B4968" s="311" t="s">
        <v>16379</v>
      </c>
      <c r="C4968" s="311"/>
      <c r="D4968" s="311"/>
      <c r="E4968" s="311" t="s">
        <v>173</v>
      </c>
      <c r="F4968" s="311">
        <v>13.2</v>
      </c>
    </row>
    <row r="4969" spans="1:6">
      <c r="A4969" s="311"/>
      <c r="B4969" s="311" t="s">
        <v>16380</v>
      </c>
      <c r="C4969" s="311"/>
      <c r="D4969" s="311"/>
      <c r="E4969" s="311" t="s">
        <v>173</v>
      </c>
      <c r="F4969" s="311">
        <v>13.2</v>
      </c>
    </row>
    <row r="4970" spans="1:6">
      <c r="A4970" s="311"/>
      <c r="B4970" s="311" t="s">
        <v>16381</v>
      </c>
      <c r="C4970" s="311"/>
      <c r="D4970" s="311"/>
      <c r="E4970" s="311" t="s">
        <v>173</v>
      </c>
      <c r="F4970" s="311">
        <v>17</v>
      </c>
    </row>
    <row r="4971" spans="1:6">
      <c r="A4971" s="311"/>
      <c r="B4971" s="311" t="s">
        <v>16382</v>
      </c>
      <c r="C4971" s="311"/>
      <c r="D4971" s="311"/>
      <c r="E4971" s="311" t="s">
        <v>173</v>
      </c>
      <c r="F4971" s="311">
        <v>27.4</v>
      </c>
    </row>
    <row r="4972" spans="1:6">
      <c r="A4972" s="311"/>
      <c r="B4972" s="311" t="s">
        <v>16383</v>
      </c>
      <c r="C4972" s="311"/>
      <c r="D4972" s="311"/>
      <c r="E4972" s="311" t="s">
        <v>173</v>
      </c>
      <c r="F4972" s="311">
        <v>50.3</v>
      </c>
    </row>
    <row r="4973" spans="1:6">
      <c r="A4973" s="311"/>
      <c r="B4973" s="311" t="s">
        <v>16384</v>
      </c>
      <c r="C4973" s="311"/>
      <c r="D4973" s="311"/>
      <c r="E4973" s="311" t="s">
        <v>173</v>
      </c>
      <c r="F4973" s="311">
        <v>15.2</v>
      </c>
    </row>
    <row r="4974" spans="1:6">
      <c r="A4974" s="311"/>
      <c r="B4974" s="311" t="s">
        <v>16385</v>
      </c>
      <c r="C4974" s="311"/>
      <c r="D4974" s="311"/>
      <c r="E4974" s="311" t="s">
        <v>173</v>
      </c>
      <c r="F4974" s="311">
        <v>15.1</v>
      </c>
    </row>
    <row r="4975" spans="1:6">
      <c r="A4975" s="311"/>
      <c r="B4975" s="311" t="s">
        <v>16386</v>
      </c>
      <c r="C4975" s="311"/>
      <c r="D4975" s="311"/>
      <c r="E4975" s="311" t="s">
        <v>173</v>
      </c>
      <c r="F4975" s="311">
        <v>19.899999999999999</v>
      </c>
    </row>
    <row r="4976" spans="1:6">
      <c r="A4976" s="311"/>
      <c r="B4976" s="311" t="s">
        <v>16387</v>
      </c>
      <c r="C4976" s="311"/>
      <c r="D4976" s="311"/>
      <c r="E4976" s="311" t="s">
        <v>173</v>
      </c>
      <c r="F4976" s="311">
        <v>34</v>
      </c>
    </row>
    <row r="4977" spans="1:6">
      <c r="A4977" s="311"/>
      <c r="B4977" s="311" t="s">
        <v>16388</v>
      </c>
      <c r="C4977" s="311"/>
      <c r="D4977" s="311"/>
      <c r="E4977" s="311" t="s">
        <v>173</v>
      </c>
      <c r="F4977" s="311">
        <v>64</v>
      </c>
    </row>
    <row r="4978" spans="1:6">
      <c r="A4978" s="311"/>
      <c r="B4978" s="311" t="s">
        <v>16389</v>
      </c>
      <c r="C4978" s="311"/>
      <c r="D4978" s="311"/>
      <c r="E4978" s="311" t="s">
        <v>173</v>
      </c>
      <c r="F4978" s="311">
        <v>16</v>
      </c>
    </row>
    <row r="4979" spans="1:6">
      <c r="A4979" s="311"/>
      <c r="B4979" s="311" t="s">
        <v>16390</v>
      </c>
      <c r="C4979" s="311"/>
      <c r="D4979" s="311"/>
      <c r="E4979" s="311" t="s">
        <v>173</v>
      </c>
      <c r="F4979" s="311">
        <v>20.8</v>
      </c>
    </row>
    <row r="4980" spans="1:6">
      <c r="A4980" s="311"/>
      <c r="B4980" s="311" t="s">
        <v>16391</v>
      </c>
      <c r="C4980" s="311"/>
      <c r="D4980" s="311"/>
      <c r="E4980" s="311" t="s">
        <v>173</v>
      </c>
      <c r="F4980" s="311">
        <v>27.4</v>
      </c>
    </row>
    <row r="4981" spans="1:6">
      <c r="A4981" s="311"/>
      <c r="B4981" s="311" t="s">
        <v>16392</v>
      </c>
      <c r="C4981" s="311"/>
      <c r="D4981" s="311"/>
      <c r="E4981" s="311" t="s">
        <v>173</v>
      </c>
      <c r="F4981" s="311">
        <v>43.7</v>
      </c>
    </row>
    <row r="4982" spans="1:6">
      <c r="A4982" s="311"/>
      <c r="B4982" s="311" t="s">
        <v>16393</v>
      </c>
      <c r="C4982" s="311"/>
      <c r="D4982" s="311"/>
      <c r="E4982" s="311" t="s">
        <v>173</v>
      </c>
      <c r="F4982" s="311">
        <v>84</v>
      </c>
    </row>
    <row r="4983" spans="1:6">
      <c r="A4983" s="311"/>
      <c r="B4983" s="311" t="s">
        <v>16394</v>
      </c>
      <c r="C4983" s="311"/>
      <c r="D4983" s="311"/>
      <c r="E4983" s="311" t="s">
        <v>173</v>
      </c>
      <c r="F4983" s="311">
        <v>19.899999999999999</v>
      </c>
    </row>
    <row r="4984" spans="1:6">
      <c r="A4984" s="311"/>
      <c r="B4984" s="311" t="s">
        <v>16395</v>
      </c>
      <c r="C4984" s="311"/>
      <c r="D4984" s="311"/>
      <c r="E4984" s="311" t="s">
        <v>173</v>
      </c>
      <c r="F4984" s="311">
        <v>25.6</v>
      </c>
    </row>
    <row r="4985" spans="1:6">
      <c r="A4985" s="311"/>
      <c r="B4985" s="311" t="s">
        <v>16396</v>
      </c>
      <c r="C4985" s="311"/>
      <c r="D4985" s="311"/>
      <c r="E4985" s="311" t="s">
        <v>173</v>
      </c>
      <c r="F4985" s="311">
        <v>37</v>
      </c>
    </row>
    <row r="4986" spans="1:6">
      <c r="A4986" s="311"/>
      <c r="B4986" s="311" t="s">
        <v>16397</v>
      </c>
      <c r="C4986" s="311"/>
      <c r="D4986" s="311"/>
      <c r="E4986" s="311" t="s">
        <v>173</v>
      </c>
      <c r="F4986" s="311">
        <v>43.7</v>
      </c>
    </row>
    <row r="4987" spans="1:6">
      <c r="A4987" s="311"/>
      <c r="B4987" s="311" t="s">
        <v>16398</v>
      </c>
      <c r="C4987" s="311"/>
      <c r="D4987" s="311"/>
      <c r="E4987" s="311" t="s">
        <v>173</v>
      </c>
      <c r="F4987" s="311">
        <v>37</v>
      </c>
    </row>
    <row r="4988" spans="1:6">
      <c r="A4988" s="311"/>
      <c r="B4988" s="311" t="s">
        <v>16399</v>
      </c>
      <c r="C4988" s="311"/>
      <c r="D4988" s="311"/>
      <c r="E4988" s="311" t="s">
        <v>173</v>
      </c>
      <c r="F4988" s="311">
        <v>45.4</v>
      </c>
    </row>
    <row r="4989" spans="1:6">
      <c r="A4989" s="311"/>
      <c r="B4989" s="311" t="s">
        <v>16400</v>
      </c>
      <c r="C4989" s="311"/>
      <c r="D4989" s="311"/>
      <c r="E4989" s="311" t="s">
        <v>173</v>
      </c>
      <c r="F4989" s="311">
        <v>64</v>
      </c>
    </row>
    <row r="4990" spans="1:6">
      <c r="A4990" s="311"/>
      <c r="B4990" s="311" t="s">
        <v>16401</v>
      </c>
      <c r="C4990" s="311"/>
      <c r="D4990" s="311"/>
      <c r="E4990" s="311" t="s">
        <v>11408</v>
      </c>
      <c r="F4990" s="311">
        <v>359</v>
      </c>
    </row>
    <row r="4991" spans="1:6">
      <c r="A4991" s="311"/>
      <c r="B4991" s="311" t="s">
        <v>16402</v>
      </c>
      <c r="C4991" s="311"/>
      <c r="D4991" s="311"/>
      <c r="E4991" s="311" t="s">
        <v>11408</v>
      </c>
      <c r="F4991" s="311">
        <v>19.899999999999999</v>
      </c>
    </row>
    <row r="4992" spans="1:6">
      <c r="A4992" s="311"/>
      <c r="B4992" s="311" t="s">
        <v>16403</v>
      </c>
      <c r="C4992" s="311"/>
      <c r="D4992" s="311"/>
      <c r="E4992" s="311" t="s">
        <v>11408</v>
      </c>
      <c r="F4992" s="311">
        <v>359</v>
      </c>
    </row>
    <row r="4993" spans="1:6">
      <c r="A4993" s="311"/>
      <c r="B4993" s="311" t="s">
        <v>16404</v>
      </c>
      <c r="C4993" s="311"/>
      <c r="D4993" s="311"/>
      <c r="E4993" s="311" t="s">
        <v>11408</v>
      </c>
      <c r="F4993" s="311">
        <v>19.899999999999999</v>
      </c>
    </row>
    <row r="4994" spans="1:6">
      <c r="A4994" s="311"/>
      <c r="B4994" s="311" t="s">
        <v>16405</v>
      </c>
      <c r="C4994" s="311"/>
      <c r="D4994" s="311"/>
      <c r="E4994" s="311" t="s">
        <v>11408</v>
      </c>
      <c r="F4994" s="311">
        <v>317</v>
      </c>
    </row>
    <row r="4995" spans="1:6">
      <c r="A4995" s="311"/>
      <c r="B4995" s="311" t="s">
        <v>16406</v>
      </c>
      <c r="C4995" s="311"/>
      <c r="D4995" s="311"/>
      <c r="E4995" s="311" t="s">
        <v>11408</v>
      </c>
      <c r="F4995" s="311">
        <v>317</v>
      </c>
    </row>
    <row r="4996" spans="1:6">
      <c r="A4996" s="311"/>
      <c r="B4996" s="311" t="s">
        <v>16407</v>
      </c>
      <c r="C4996" s="311"/>
      <c r="D4996" s="311"/>
      <c r="E4996" s="311" t="s">
        <v>11408</v>
      </c>
      <c r="F4996" s="311">
        <v>317</v>
      </c>
    </row>
    <row r="4997" spans="1:6">
      <c r="A4997" s="311"/>
      <c r="B4997" s="311" t="s">
        <v>16408</v>
      </c>
      <c r="C4997" s="311"/>
      <c r="D4997" s="311"/>
      <c r="E4997" s="311" t="s">
        <v>11408</v>
      </c>
      <c r="F4997" s="311">
        <v>19.899999999999999</v>
      </c>
    </row>
    <row r="4998" spans="1:6">
      <c r="A4998" s="311"/>
      <c r="B4998" s="311" t="s">
        <v>16409</v>
      </c>
      <c r="C4998" s="311"/>
      <c r="D4998" s="311"/>
      <c r="E4998" s="311" t="s">
        <v>11408</v>
      </c>
      <c r="F4998" s="311">
        <v>317</v>
      </c>
    </row>
    <row r="4999" spans="1:6">
      <c r="A4999" s="311"/>
      <c r="B4999" s="311" t="s">
        <v>16410</v>
      </c>
      <c r="C4999" s="311"/>
      <c r="D4999" s="311"/>
      <c r="E4999" s="311" t="s">
        <v>11408</v>
      </c>
      <c r="F4999" s="311">
        <v>317</v>
      </c>
    </row>
    <row r="5000" spans="1:6">
      <c r="A5000" s="311"/>
      <c r="B5000" s="311" t="s">
        <v>16411</v>
      </c>
      <c r="C5000" s="311"/>
      <c r="D5000" s="311"/>
      <c r="E5000" s="311" t="s">
        <v>11408</v>
      </c>
      <c r="F5000" s="311">
        <v>19.899999999999999</v>
      </c>
    </row>
    <row r="5001" spans="1:6">
      <c r="A5001" s="311"/>
      <c r="B5001" s="311" t="s">
        <v>16412</v>
      </c>
      <c r="C5001" s="311"/>
      <c r="D5001" s="311"/>
      <c r="E5001" s="311" t="s">
        <v>11408</v>
      </c>
      <c r="F5001" s="311">
        <v>317</v>
      </c>
    </row>
    <row r="5002" spans="1:6">
      <c r="A5002" s="311"/>
      <c r="B5002" s="311" t="s">
        <v>16413</v>
      </c>
      <c r="C5002" s="311"/>
      <c r="D5002" s="311"/>
      <c r="E5002" s="311" t="s">
        <v>11408</v>
      </c>
      <c r="F5002" s="311">
        <v>19.899999999999999</v>
      </c>
    </row>
    <row r="5003" spans="1:6">
      <c r="A5003" s="311"/>
      <c r="B5003" s="311" t="s">
        <v>16414</v>
      </c>
      <c r="C5003" s="311"/>
      <c r="D5003" s="311"/>
      <c r="E5003" s="311" t="s">
        <v>11408</v>
      </c>
      <c r="F5003" s="311">
        <v>317</v>
      </c>
    </row>
    <row r="5004" spans="1:6">
      <c r="A5004" s="311"/>
      <c r="B5004" s="311" t="s">
        <v>16415</v>
      </c>
      <c r="C5004" s="311"/>
      <c r="D5004" s="311"/>
      <c r="E5004" s="311" t="s">
        <v>11408</v>
      </c>
      <c r="F5004" s="311">
        <v>317</v>
      </c>
    </row>
    <row r="5005" spans="1:6">
      <c r="A5005" s="311"/>
      <c r="B5005" s="311" t="s">
        <v>16416</v>
      </c>
      <c r="C5005" s="311"/>
      <c r="D5005" s="311"/>
      <c r="E5005" s="311" t="s">
        <v>11408</v>
      </c>
      <c r="F5005" s="311">
        <v>317</v>
      </c>
    </row>
    <row r="5006" spans="1:6">
      <c r="A5006" s="311"/>
      <c r="B5006" s="311" t="s">
        <v>16417</v>
      </c>
      <c r="C5006" s="311"/>
      <c r="D5006" s="311"/>
      <c r="E5006" s="311" t="s">
        <v>11408</v>
      </c>
      <c r="F5006" s="311">
        <v>19.899999999999999</v>
      </c>
    </row>
    <row r="5007" spans="1:6">
      <c r="A5007" s="311"/>
      <c r="B5007" s="311" t="s">
        <v>16418</v>
      </c>
      <c r="C5007" s="311"/>
      <c r="D5007" s="311"/>
      <c r="E5007" s="311" t="s">
        <v>11408</v>
      </c>
      <c r="F5007" s="311">
        <v>317</v>
      </c>
    </row>
    <row r="5008" spans="1:6">
      <c r="A5008" s="311"/>
      <c r="B5008" s="311" t="s">
        <v>16419</v>
      </c>
      <c r="C5008" s="311"/>
      <c r="D5008" s="311"/>
      <c r="E5008" s="311" t="s">
        <v>11408</v>
      </c>
      <c r="F5008" s="311">
        <v>317</v>
      </c>
    </row>
    <row r="5009" spans="1:6">
      <c r="A5009" s="311"/>
      <c r="B5009" s="311" t="s">
        <v>16420</v>
      </c>
      <c r="C5009" s="311"/>
      <c r="D5009" s="311"/>
      <c r="E5009" s="311" t="s">
        <v>11408</v>
      </c>
      <c r="F5009" s="311">
        <v>317</v>
      </c>
    </row>
    <row r="5010" spans="1:6">
      <c r="A5010" s="311"/>
      <c r="B5010" s="311" t="s">
        <v>16421</v>
      </c>
      <c r="C5010" s="311"/>
      <c r="D5010" s="311"/>
      <c r="E5010" s="311" t="s">
        <v>11408</v>
      </c>
      <c r="F5010" s="311">
        <v>317</v>
      </c>
    </row>
    <row r="5011" spans="1:6">
      <c r="A5011" s="311"/>
      <c r="B5011" s="311" t="s">
        <v>16422</v>
      </c>
      <c r="C5011" s="311"/>
      <c r="D5011" s="311"/>
      <c r="E5011" s="311" t="s">
        <v>11408</v>
      </c>
      <c r="F5011" s="311">
        <v>634</v>
      </c>
    </row>
    <row r="5012" spans="1:6">
      <c r="A5012" s="311"/>
      <c r="B5012" s="311" t="s">
        <v>16423</v>
      </c>
      <c r="C5012" s="311"/>
      <c r="D5012" s="311"/>
      <c r="E5012" s="311" t="s">
        <v>11408</v>
      </c>
      <c r="F5012" s="311">
        <v>634</v>
      </c>
    </row>
    <row r="5013" spans="1:6">
      <c r="A5013" s="311"/>
      <c r="B5013" s="311" t="s">
        <v>16424</v>
      </c>
      <c r="C5013" s="311"/>
      <c r="D5013" s="311"/>
      <c r="E5013" s="311" t="s">
        <v>11408</v>
      </c>
      <c r="F5013" s="311">
        <v>19.899999999999999</v>
      </c>
    </row>
    <row r="5014" spans="1:6">
      <c r="A5014" s="311"/>
      <c r="B5014" s="311" t="s">
        <v>16425</v>
      </c>
      <c r="C5014" s="311"/>
      <c r="D5014" s="311"/>
      <c r="E5014" s="311" t="s">
        <v>11408</v>
      </c>
      <c r="F5014" s="311">
        <v>476</v>
      </c>
    </row>
    <row r="5015" spans="1:6">
      <c r="A5015" s="311"/>
      <c r="B5015" s="311" t="s">
        <v>16426</v>
      </c>
      <c r="C5015" s="311"/>
      <c r="D5015" s="311"/>
      <c r="E5015" s="311" t="s">
        <v>11408</v>
      </c>
      <c r="F5015" s="311">
        <v>19.899999999999999</v>
      </c>
    </row>
    <row r="5016" spans="1:6">
      <c r="A5016" s="311"/>
      <c r="B5016" s="311" t="s">
        <v>16427</v>
      </c>
      <c r="C5016" s="311"/>
      <c r="D5016" s="311"/>
      <c r="E5016" s="311" t="s">
        <v>11408</v>
      </c>
      <c r="F5016" s="311">
        <v>476</v>
      </c>
    </row>
    <row r="5017" spans="1:6">
      <c r="A5017" s="311"/>
      <c r="B5017" s="311" t="s">
        <v>16428</v>
      </c>
      <c r="C5017" s="311"/>
      <c r="D5017" s="311"/>
      <c r="E5017" s="311" t="s">
        <v>11408</v>
      </c>
      <c r="F5017" s="311">
        <v>19.899999999999999</v>
      </c>
    </row>
    <row r="5018" spans="1:6">
      <c r="A5018" s="311"/>
      <c r="B5018" s="311" t="s">
        <v>16429</v>
      </c>
      <c r="C5018" s="311"/>
      <c r="D5018" s="311"/>
      <c r="E5018" s="311" t="s">
        <v>11408</v>
      </c>
      <c r="F5018" s="311">
        <v>476</v>
      </c>
    </row>
    <row r="5019" spans="1:6">
      <c r="A5019" s="311"/>
      <c r="B5019" s="311" t="s">
        <v>16430</v>
      </c>
      <c r="C5019" s="311"/>
      <c r="D5019" s="311"/>
      <c r="E5019" s="311" t="s">
        <v>11408</v>
      </c>
      <c r="F5019" s="311">
        <v>476</v>
      </c>
    </row>
    <row r="5020" spans="1:6">
      <c r="A5020" s="311"/>
      <c r="B5020" s="311" t="s">
        <v>16431</v>
      </c>
      <c r="C5020" s="311"/>
      <c r="D5020" s="311"/>
      <c r="E5020" s="311" t="s">
        <v>11408</v>
      </c>
      <c r="F5020" s="311">
        <v>19.899999999999999</v>
      </c>
    </row>
    <row r="5021" spans="1:6">
      <c r="A5021" s="311"/>
      <c r="B5021" s="311" t="s">
        <v>16432</v>
      </c>
      <c r="C5021" s="311"/>
      <c r="D5021" s="311"/>
      <c r="E5021" s="311" t="s">
        <v>11408</v>
      </c>
      <c r="F5021" s="311">
        <v>476</v>
      </c>
    </row>
    <row r="5022" spans="1:6">
      <c r="A5022" s="311"/>
      <c r="B5022" s="311" t="s">
        <v>16433</v>
      </c>
      <c r="C5022" s="311"/>
      <c r="D5022" s="311"/>
      <c r="E5022" s="311" t="s">
        <v>11408</v>
      </c>
      <c r="F5022" s="311">
        <v>476</v>
      </c>
    </row>
    <row r="5023" spans="1:6">
      <c r="A5023" s="311"/>
      <c r="B5023" s="311" t="s">
        <v>16434</v>
      </c>
      <c r="C5023" s="311"/>
      <c r="D5023" s="311"/>
      <c r="E5023" s="311" t="s">
        <v>11408</v>
      </c>
      <c r="F5023" s="311">
        <v>476</v>
      </c>
    </row>
    <row r="5024" spans="1:6">
      <c r="A5024" s="311"/>
      <c r="B5024" s="311" t="s">
        <v>16435</v>
      </c>
      <c r="C5024" s="311"/>
      <c r="D5024" s="311"/>
      <c r="E5024" s="311" t="s">
        <v>11408</v>
      </c>
      <c r="F5024" s="311">
        <v>476</v>
      </c>
    </row>
    <row r="5025" spans="1:6">
      <c r="A5025" s="311"/>
      <c r="B5025" s="311" t="s">
        <v>16436</v>
      </c>
      <c r="C5025" s="311"/>
      <c r="D5025" s="311"/>
      <c r="E5025" s="311" t="s">
        <v>11408</v>
      </c>
      <c r="F5025" s="311">
        <v>476</v>
      </c>
    </row>
    <row r="5026" spans="1:6">
      <c r="A5026" s="311"/>
      <c r="B5026" s="311" t="s">
        <v>16437</v>
      </c>
      <c r="C5026" s="311"/>
      <c r="D5026" s="311"/>
      <c r="E5026" s="311" t="s">
        <v>11408</v>
      </c>
      <c r="F5026" s="311">
        <v>634</v>
      </c>
    </row>
    <row r="5027" spans="1:6">
      <c r="A5027" s="311"/>
      <c r="B5027" s="311" t="s">
        <v>16438</v>
      </c>
      <c r="C5027" s="311"/>
      <c r="D5027" s="311"/>
      <c r="E5027" s="311" t="s">
        <v>11408</v>
      </c>
      <c r="F5027" s="311">
        <v>634</v>
      </c>
    </row>
    <row r="5028" spans="1:6">
      <c r="A5028" s="311"/>
      <c r="B5028" s="311" t="s">
        <v>16439</v>
      </c>
      <c r="C5028" s="311"/>
      <c r="D5028" s="311"/>
      <c r="E5028" s="311" t="s">
        <v>11408</v>
      </c>
      <c r="F5028" s="311">
        <v>19.899999999999999</v>
      </c>
    </row>
    <row r="5029" spans="1:6">
      <c r="A5029" s="311"/>
      <c r="B5029" s="311" t="s">
        <v>16440</v>
      </c>
      <c r="C5029" s="311"/>
      <c r="D5029" s="311"/>
      <c r="E5029" s="311" t="s">
        <v>11408</v>
      </c>
      <c r="F5029" s="311">
        <v>634</v>
      </c>
    </row>
    <row r="5030" spans="1:6">
      <c r="A5030" s="311"/>
      <c r="B5030" s="311" t="s">
        <v>16441</v>
      </c>
      <c r="C5030" s="311"/>
      <c r="D5030" s="311"/>
      <c r="E5030" s="311" t="s">
        <v>11408</v>
      </c>
      <c r="F5030" s="311">
        <v>476</v>
      </c>
    </row>
    <row r="5031" spans="1:6">
      <c r="A5031" s="311"/>
      <c r="B5031" s="311" t="s">
        <v>16442</v>
      </c>
      <c r="C5031" s="311"/>
      <c r="D5031" s="311"/>
      <c r="E5031" s="311" t="s">
        <v>11408</v>
      </c>
      <c r="F5031" s="311">
        <v>19.899999999999999</v>
      </c>
    </row>
    <row r="5032" spans="1:6">
      <c r="A5032" s="311"/>
      <c r="B5032" s="311" t="s">
        <v>16443</v>
      </c>
      <c r="C5032" s="311"/>
      <c r="D5032" s="311"/>
      <c r="E5032" s="311" t="s">
        <v>11408</v>
      </c>
      <c r="F5032" s="311">
        <v>476</v>
      </c>
    </row>
    <row r="5033" spans="1:6">
      <c r="A5033" s="311"/>
      <c r="B5033" s="311" t="s">
        <v>16444</v>
      </c>
      <c r="C5033" s="311"/>
      <c r="D5033" s="311"/>
      <c r="E5033" s="311" t="s">
        <v>11408</v>
      </c>
      <c r="F5033" s="311">
        <v>476</v>
      </c>
    </row>
    <row r="5034" spans="1:6">
      <c r="A5034" s="311"/>
      <c r="B5034" s="311" t="s">
        <v>16445</v>
      </c>
      <c r="C5034" s="311"/>
      <c r="D5034" s="311"/>
      <c r="E5034" s="311" t="s">
        <v>11408</v>
      </c>
      <c r="F5034" s="311">
        <v>21.8</v>
      </c>
    </row>
    <row r="5035" spans="1:6">
      <c r="A5035" s="311"/>
      <c r="B5035" s="311" t="s">
        <v>16446</v>
      </c>
      <c r="C5035" s="311"/>
      <c r="D5035" s="311"/>
      <c r="E5035" s="311" t="s">
        <v>11408</v>
      </c>
      <c r="F5035" s="311">
        <v>476</v>
      </c>
    </row>
    <row r="5036" spans="1:6">
      <c r="A5036" s="311"/>
      <c r="B5036" s="311" t="s">
        <v>16447</v>
      </c>
      <c r="C5036" s="311"/>
      <c r="D5036" s="311"/>
      <c r="E5036" s="311" t="s">
        <v>11408</v>
      </c>
      <c r="F5036" s="311">
        <v>476</v>
      </c>
    </row>
    <row r="5037" spans="1:6">
      <c r="A5037" s="311"/>
      <c r="B5037" s="311" t="s">
        <v>16448</v>
      </c>
      <c r="C5037" s="311"/>
      <c r="D5037" s="311"/>
      <c r="E5037" s="311" t="s">
        <v>11408</v>
      </c>
      <c r="F5037" s="311">
        <v>476</v>
      </c>
    </row>
    <row r="5038" spans="1:6">
      <c r="A5038" s="311"/>
      <c r="B5038" s="311" t="s">
        <v>16449</v>
      </c>
      <c r="C5038" s="311"/>
      <c r="D5038" s="311"/>
      <c r="E5038" s="311" t="s">
        <v>11408</v>
      </c>
      <c r="F5038" s="311">
        <v>476</v>
      </c>
    </row>
    <row r="5039" spans="1:6">
      <c r="A5039" s="311"/>
      <c r="B5039" s="311" t="s">
        <v>16450</v>
      </c>
      <c r="C5039" s="311"/>
      <c r="D5039" s="311"/>
      <c r="E5039" s="311" t="s">
        <v>11408</v>
      </c>
      <c r="F5039" s="311">
        <v>634</v>
      </c>
    </row>
    <row r="5040" spans="1:6">
      <c r="A5040" s="311"/>
      <c r="B5040" s="311" t="s">
        <v>16451</v>
      </c>
      <c r="C5040" s="311"/>
      <c r="D5040" s="311"/>
      <c r="E5040" s="311" t="s">
        <v>11408</v>
      </c>
      <c r="F5040" s="311">
        <v>634</v>
      </c>
    </row>
    <row r="5041" spans="1:6">
      <c r="A5041" s="311"/>
      <c r="B5041" s="311" t="s">
        <v>16452</v>
      </c>
      <c r="C5041" s="311"/>
      <c r="D5041" s="311"/>
      <c r="E5041" s="311" t="s">
        <v>11408</v>
      </c>
      <c r="F5041" s="311">
        <v>476</v>
      </c>
    </row>
    <row r="5042" spans="1:6">
      <c r="A5042" s="311"/>
      <c r="B5042" s="311" t="s">
        <v>16453</v>
      </c>
      <c r="C5042" s="311"/>
      <c r="D5042" s="311"/>
      <c r="E5042" s="311" t="s">
        <v>11408</v>
      </c>
      <c r="F5042" s="311">
        <v>476</v>
      </c>
    </row>
    <row r="5043" spans="1:6">
      <c r="A5043" s="311"/>
      <c r="B5043" s="311" t="s">
        <v>16454</v>
      </c>
      <c r="C5043" s="311"/>
      <c r="D5043" s="311"/>
      <c r="E5043" s="311" t="s">
        <v>11408</v>
      </c>
      <c r="F5043" s="311">
        <v>476</v>
      </c>
    </row>
    <row r="5044" spans="1:6">
      <c r="A5044" s="311"/>
      <c r="B5044" s="311" t="s">
        <v>16455</v>
      </c>
      <c r="C5044" s="311"/>
      <c r="D5044" s="311"/>
      <c r="E5044" s="311" t="s">
        <v>11408</v>
      </c>
      <c r="F5044" s="311">
        <v>476</v>
      </c>
    </row>
    <row r="5045" spans="1:6">
      <c r="A5045" s="311"/>
      <c r="B5045" s="311" t="s">
        <v>16456</v>
      </c>
      <c r="C5045" s="311"/>
      <c r="D5045" s="311"/>
      <c r="E5045" s="311" t="s">
        <v>11408</v>
      </c>
      <c r="F5045" s="311">
        <v>476</v>
      </c>
    </row>
    <row r="5046" spans="1:6">
      <c r="A5046" s="311"/>
      <c r="B5046" s="311" t="s">
        <v>16457</v>
      </c>
      <c r="C5046" s="311"/>
      <c r="D5046" s="311"/>
      <c r="E5046" s="311" t="s">
        <v>11408</v>
      </c>
      <c r="F5046" s="311">
        <v>476</v>
      </c>
    </row>
    <row r="5047" spans="1:6">
      <c r="A5047" s="311"/>
      <c r="B5047" s="311" t="s">
        <v>16458</v>
      </c>
      <c r="C5047" s="311"/>
      <c r="D5047" s="311"/>
      <c r="E5047" s="311" t="s">
        <v>11408</v>
      </c>
      <c r="F5047" s="311">
        <v>476</v>
      </c>
    </row>
    <row r="5048" spans="1:6">
      <c r="A5048" s="311"/>
      <c r="B5048" s="311" t="s">
        <v>16459</v>
      </c>
      <c r="C5048" s="311"/>
      <c r="D5048" s="311"/>
      <c r="E5048" s="311" t="s">
        <v>11408</v>
      </c>
      <c r="F5048" s="311">
        <v>476</v>
      </c>
    </row>
    <row r="5049" spans="1:6">
      <c r="A5049" s="311"/>
      <c r="B5049" s="311" t="s">
        <v>16460</v>
      </c>
      <c r="C5049" s="311"/>
      <c r="D5049" s="311"/>
      <c r="E5049" s="311" t="s">
        <v>11408</v>
      </c>
      <c r="F5049" s="311">
        <v>476</v>
      </c>
    </row>
    <row r="5050" spans="1:6">
      <c r="A5050" s="311"/>
      <c r="B5050" s="311" t="s">
        <v>16461</v>
      </c>
      <c r="C5050" s="311"/>
      <c r="D5050" s="311"/>
      <c r="E5050" s="311" t="s">
        <v>11408</v>
      </c>
      <c r="F5050" s="311">
        <v>476</v>
      </c>
    </row>
    <row r="5051" spans="1:6">
      <c r="A5051" s="311"/>
      <c r="B5051" s="311" t="s">
        <v>16462</v>
      </c>
      <c r="C5051" s="311"/>
      <c r="D5051" s="311"/>
      <c r="E5051" s="311" t="s">
        <v>11408</v>
      </c>
      <c r="F5051" s="311">
        <v>476</v>
      </c>
    </row>
    <row r="5052" spans="1:6">
      <c r="A5052" s="311"/>
      <c r="B5052" s="311" t="s">
        <v>16463</v>
      </c>
      <c r="C5052" s="311"/>
      <c r="D5052" s="311"/>
      <c r="E5052" s="311" t="s">
        <v>11408</v>
      </c>
      <c r="F5052" s="311">
        <v>476</v>
      </c>
    </row>
    <row r="5053" spans="1:6">
      <c r="A5053" s="311"/>
      <c r="B5053" s="311" t="s">
        <v>16464</v>
      </c>
      <c r="C5053" s="311"/>
      <c r="D5053" s="311"/>
      <c r="E5053" s="311" t="s">
        <v>11408</v>
      </c>
      <c r="F5053" s="311">
        <v>476</v>
      </c>
    </row>
    <row r="5054" spans="1:6">
      <c r="A5054" s="311"/>
      <c r="B5054" s="311" t="s">
        <v>16465</v>
      </c>
      <c r="C5054" s="311"/>
      <c r="D5054" s="311"/>
      <c r="E5054" s="311" t="s">
        <v>11408</v>
      </c>
      <c r="F5054" s="311">
        <v>476</v>
      </c>
    </row>
    <row r="5055" spans="1:6">
      <c r="A5055" s="311"/>
      <c r="B5055" s="311" t="s">
        <v>16466</v>
      </c>
      <c r="C5055" s="311"/>
      <c r="D5055" s="311"/>
      <c r="E5055" s="311" t="s">
        <v>11408</v>
      </c>
      <c r="F5055" s="311">
        <v>476</v>
      </c>
    </row>
    <row r="5056" spans="1:6">
      <c r="A5056" s="311"/>
      <c r="B5056" s="311" t="s">
        <v>16467</v>
      </c>
      <c r="C5056" s="311"/>
      <c r="D5056" s="311"/>
      <c r="E5056" s="311" t="s">
        <v>11408</v>
      </c>
      <c r="F5056" s="311">
        <v>476</v>
      </c>
    </row>
    <row r="5057" spans="1:6">
      <c r="A5057" s="311"/>
      <c r="B5057" s="311" t="s">
        <v>16468</v>
      </c>
      <c r="C5057" s="311"/>
      <c r="D5057" s="311"/>
      <c r="E5057" s="311" t="s">
        <v>11408</v>
      </c>
      <c r="F5057" s="311">
        <v>476</v>
      </c>
    </row>
    <row r="5058" spans="1:6">
      <c r="A5058" s="311"/>
      <c r="B5058" s="311" t="s">
        <v>16469</v>
      </c>
      <c r="C5058" s="311"/>
      <c r="D5058" s="311"/>
      <c r="E5058" s="311" t="s">
        <v>11408</v>
      </c>
      <c r="F5058" s="311">
        <v>476</v>
      </c>
    </row>
    <row r="5059" spans="1:6">
      <c r="A5059" s="311"/>
      <c r="B5059" s="311" t="s">
        <v>16470</v>
      </c>
      <c r="C5059" s="311"/>
      <c r="D5059" s="311"/>
      <c r="E5059" s="311" t="s">
        <v>11408</v>
      </c>
      <c r="F5059" s="311">
        <v>476</v>
      </c>
    </row>
    <row r="5060" spans="1:6">
      <c r="A5060" s="311"/>
      <c r="B5060" s="311" t="s">
        <v>16471</v>
      </c>
      <c r="C5060" s="311"/>
      <c r="D5060" s="311"/>
      <c r="E5060" s="311" t="s">
        <v>11408</v>
      </c>
      <c r="F5060" s="311">
        <v>476</v>
      </c>
    </row>
    <row r="5061" spans="1:6">
      <c r="A5061" s="311"/>
      <c r="B5061" s="311" t="s">
        <v>16472</v>
      </c>
      <c r="C5061" s="311"/>
      <c r="D5061" s="311"/>
      <c r="E5061" s="311" t="s">
        <v>11408</v>
      </c>
      <c r="F5061" s="311">
        <v>476</v>
      </c>
    </row>
    <row r="5062" spans="1:6">
      <c r="A5062" s="311"/>
      <c r="B5062" s="311" t="s">
        <v>16473</v>
      </c>
      <c r="C5062" s="311"/>
      <c r="D5062" s="311"/>
      <c r="E5062" s="311" t="s">
        <v>11408</v>
      </c>
      <c r="F5062" s="311">
        <v>476</v>
      </c>
    </row>
    <row r="5063" spans="1:6">
      <c r="A5063" s="311"/>
      <c r="B5063" s="311" t="s">
        <v>16474</v>
      </c>
      <c r="C5063" s="311"/>
      <c r="D5063" s="311"/>
      <c r="E5063" s="311" t="s">
        <v>11408</v>
      </c>
      <c r="F5063" s="311">
        <v>476</v>
      </c>
    </row>
    <row r="5064" spans="1:6">
      <c r="A5064" s="311"/>
      <c r="B5064" s="311" t="s">
        <v>16475</v>
      </c>
      <c r="C5064" s="311"/>
      <c r="D5064" s="311"/>
      <c r="E5064" s="311" t="s">
        <v>11408</v>
      </c>
      <c r="F5064" s="311">
        <v>476</v>
      </c>
    </row>
    <row r="5065" spans="1:6">
      <c r="A5065" s="311"/>
      <c r="B5065" s="311" t="s">
        <v>16476</v>
      </c>
      <c r="C5065" s="311"/>
      <c r="D5065" s="311"/>
      <c r="E5065" s="311" t="s">
        <v>11408</v>
      </c>
      <c r="F5065" s="311">
        <v>476</v>
      </c>
    </row>
    <row r="5066" spans="1:6">
      <c r="A5066" s="311"/>
      <c r="B5066" s="311" t="s">
        <v>16477</v>
      </c>
      <c r="C5066" s="311"/>
      <c r="D5066" s="311"/>
      <c r="E5066" s="311" t="s">
        <v>11408</v>
      </c>
      <c r="F5066" s="311">
        <v>19.899999999999999</v>
      </c>
    </row>
    <row r="5067" spans="1:6">
      <c r="A5067" s="311"/>
      <c r="B5067" s="311" t="s">
        <v>16478</v>
      </c>
      <c r="C5067" s="311"/>
      <c r="D5067" s="311"/>
      <c r="E5067" s="311" t="s">
        <v>11408</v>
      </c>
      <c r="F5067" s="311">
        <v>84</v>
      </c>
    </row>
    <row r="5068" spans="1:6">
      <c r="A5068" s="311"/>
      <c r="B5068" s="311" t="s">
        <v>16479</v>
      </c>
      <c r="C5068" s="311"/>
      <c r="D5068" s="311"/>
      <c r="E5068" s="311" t="s">
        <v>11408</v>
      </c>
      <c r="F5068" s="311">
        <v>19.899999999999999</v>
      </c>
    </row>
    <row r="5069" spans="1:6">
      <c r="A5069" s="311"/>
      <c r="B5069" s="311" t="s">
        <v>16480</v>
      </c>
      <c r="C5069" s="311"/>
      <c r="D5069" s="311"/>
      <c r="E5069" s="311" t="s">
        <v>11408</v>
      </c>
      <c r="F5069" s="311">
        <v>79</v>
      </c>
    </row>
    <row r="5070" spans="1:6">
      <c r="A5070" s="311"/>
      <c r="B5070" s="311" t="s">
        <v>16481</v>
      </c>
      <c r="C5070" s="311"/>
      <c r="D5070" s="311"/>
      <c r="E5070" s="311" t="s">
        <v>11408</v>
      </c>
      <c r="F5070" s="311">
        <v>19.899999999999999</v>
      </c>
    </row>
    <row r="5071" spans="1:6">
      <c r="A5071" s="311"/>
      <c r="B5071" s="311" t="s">
        <v>16482</v>
      </c>
      <c r="C5071" s="311"/>
      <c r="D5071" s="311"/>
      <c r="E5071" s="311" t="s">
        <v>11408</v>
      </c>
      <c r="F5071" s="311">
        <v>91</v>
      </c>
    </row>
    <row r="5072" spans="1:6">
      <c r="A5072" s="311"/>
      <c r="B5072" s="311" t="s">
        <v>16483</v>
      </c>
      <c r="C5072" s="311"/>
      <c r="D5072" s="311"/>
      <c r="E5072" s="311" t="s">
        <v>11408</v>
      </c>
      <c r="F5072" s="311">
        <v>19.899999999999999</v>
      </c>
    </row>
    <row r="5073" spans="1:6">
      <c r="A5073" s="311"/>
      <c r="B5073" s="311" t="s">
        <v>16484</v>
      </c>
      <c r="C5073" s="311"/>
      <c r="D5073" s="311"/>
      <c r="E5073" s="311" t="s">
        <v>11408</v>
      </c>
      <c r="F5073" s="311">
        <v>101</v>
      </c>
    </row>
    <row r="5074" spans="1:6">
      <c r="A5074" s="311"/>
      <c r="B5074" s="311" t="s">
        <v>16485</v>
      </c>
      <c r="C5074" s="311"/>
      <c r="D5074" s="311"/>
      <c r="E5074" s="311" t="s">
        <v>11408</v>
      </c>
      <c r="F5074" s="311">
        <v>19.899999999999999</v>
      </c>
    </row>
    <row r="5075" spans="1:6">
      <c r="A5075" s="311"/>
      <c r="B5075" s="311" t="s">
        <v>16486</v>
      </c>
      <c r="C5075" s="311"/>
      <c r="D5075" s="311"/>
      <c r="E5075" s="311" t="s">
        <v>11408</v>
      </c>
      <c r="F5075" s="311">
        <v>89</v>
      </c>
    </row>
    <row r="5076" spans="1:6">
      <c r="A5076" s="311"/>
      <c r="B5076" s="311" t="s">
        <v>16487</v>
      </c>
      <c r="C5076" s="311"/>
      <c r="D5076" s="311"/>
      <c r="E5076" s="311" t="s">
        <v>11408</v>
      </c>
      <c r="F5076" s="311">
        <v>19.899999999999999</v>
      </c>
    </row>
    <row r="5077" spans="1:6">
      <c r="A5077" s="311"/>
      <c r="B5077" s="311" t="s">
        <v>16488</v>
      </c>
      <c r="C5077" s="311"/>
      <c r="D5077" s="311"/>
      <c r="E5077" s="311" t="s">
        <v>11408</v>
      </c>
      <c r="F5077" s="311">
        <v>96</v>
      </c>
    </row>
    <row r="5078" spans="1:6">
      <c r="A5078" s="311"/>
      <c r="B5078" s="311" t="s">
        <v>16489</v>
      </c>
      <c r="C5078" s="311"/>
      <c r="D5078" s="311"/>
      <c r="E5078" s="311" t="s">
        <v>11408</v>
      </c>
      <c r="F5078" s="311">
        <v>19.899999999999999</v>
      </c>
    </row>
    <row r="5079" spans="1:6">
      <c r="A5079" s="311"/>
      <c r="B5079" s="311" t="s">
        <v>16490</v>
      </c>
      <c r="C5079" s="311"/>
      <c r="D5079" s="311"/>
      <c r="E5079" s="311" t="s">
        <v>11408</v>
      </c>
      <c r="F5079" s="311">
        <v>106</v>
      </c>
    </row>
    <row r="5080" spans="1:6">
      <c r="A5080" s="311"/>
      <c r="B5080" s="311" t="s">
        <v>16491</v>
      </c>
      <c r="C5080" s="311"/>
      <c r="D5080" s="311"/>
      <c r="E5080" s="311" t="s">
        <v>11408</v>
      </c>
      <c r="F5080" s="311">
        <v>20.9</v>
      </c>
    </row>
    <row r="5081" spans="1:6">
      <c r="A5081" s="311"/>
      <c r="B5081" s="311" t="s">
        <v>16492</v>
      </c>
      <c r="C5081" s="311"/>
      <c r="D5081" s="311"/>
      <c r="E5081" s="311" t="s">
        <v>11408</v>
      </c>
      <c r="F5081" s="311">
        <v>122</v>
      </c>
    </row>
    <row r="5082" spans="1:6">
      <c r="A5082" s="311"/>
      <c r="B5082" s="311" t="s">
        <v>16493</v>
      </c>
      <c r="C5082" s="311"/>
      <c r="D5082" s="311"/>
      <c r="E5082" s="311" t="s">
        <v>11408</v>
      </c>
      <c r="F5082" s="311">
        <v>19.899999999999999</v>
      </c>
    </row>
    <row r="5083" spans="1:6">
      <c r="A5083" s="311"/>
      <c r="B5083" s="311" t="s">
        <v>16494</v>
      </c>
      <c r="C5083" s="311"/>
      <c r="D5083" s="311"/>
      <c r="E5083" s="311" t="s">
        <v>11408</v>
      </c>
      <c r="F5083" s="311">
        <v>93</v>
      </c>
    </row>
    <row r="5084" spans="1:6">
      <c r="A5084" s="311"/>
      <c r="B5084" s="311" t="s">
        <v>16495</v>
      </c>
      <c r="C5084" s="311"/>
      <c r="D5084" s="311"/>
      <c r="E5084" s="311" t="s">
        <v>11408</v>
      </c>
      <c r="F5084" s="311">
        <v>19.899999999999999</v>
      </c>
    </row>
    <row r="5085" spans="1:6">
      <c r="A5085" s="311"/>
      <c r="B5085" s="311" t="s">
        <v>16496</v>
      </c>
      <c r="C5085" s="311"/>
      <c r="D5085" s="311"/>
      <c r="E5085" s="311" t="s">
        <v>11408</v>
      </c>
      <c r="F5085" s="311">
        <v>106</v>
      </c>
    </row>
    <row r="5086" spans="1:6">
      <c r="A5086" s="311"/>
      <c r="B5086" s="311" t="s">
        <v>16497</v>
      </c>
      <c r="C5086" s="311"/>
      <c r="D5086" s="311"/>
      <c r="E5086" s="311" t="s">
        <v>11408</v>
      </c>
      <c r="F5086" s="311">
        <v>20.9</v>
      </c>
    </row>
    <row r="5087" spans="1:6">
      <c r="A5087" s="311"/>
      <c r="B5087" s="311" t="s">
        <v>16498</v>
      </c>
      <c r="C5087" s="311"/>
      <c r="D5087" s="311"/>
      <c r="E5087" s="311" t="s">
        <v>11408</v>
      </c>
      <c r="F5087" s="311">
        <v>96</v>
      </c>
    </row>
    <row r="5088" spans="1:6">
      <c r="A5088" s="311"/>
      <c r="B5088" s="311" t="s">
        <v>16499</v>
      </c>
      <c r="C5088" s="311"/>
      <c r="D5088" s="311"/>
      <c r="E5088" s="311" t="s">
        <v>11408</v>
      </c>
      <c r="F5088" s="311">
        <v>20.9</v>
      </c>
    </row>
    <row r="5089" spans="1:6">
      <c r="A5089" s="311"/>
      <c r="B5089" s="311" t="s">
        <v>16500</v>
      </c>
      <c r="C5089" s="311"/>
      <c r="D5089" s="311"/>
      <c r="E5089" s="311" t="s">
        <v>11408</v>
      </c>
      <c r="F5089" s="311">
        <v>108</v>
      </c>
    </row>
    <row r="5090" spans="1:6">
      <c r="A5090" s="311"/>
      <c r="B5090" s="311" t="s">
        <v>16501</v>
      </c>
      <c r="C5090" s="311"/>
      <c r="D5090" s="311"/>
      <c r="E5090" s="311" t="s">
        <v>11408</v>
      </c>
      <c r="F5090" s="311">
        <v>20.9</v>
      </c>
    </row>
    <row r="5091" spans="1:6">
      <c r="A5091" s="311"/>
      <c r="B5091" s="311" t="s">
        <v>16502</v>
      </c>
      <c r="C5091" s="311"/>
      <c r="D5091" s="311"/>
      <c r="E5091" s="311" t="s">
        <v>11408</v>
      </c>
      <c r="F5091" s="311">
        <v>119</v>
      </c>
    </row>
    <row r="5092" spans="1:6">
      <c r="A5092" s="311"/>
      <c r="B5092" s="311" t="s">
        <v>16503</v>
      </c>
      <c r="C5092" s="311"/>
      <c r="D5092" s="311"/>
      <c r="E5092" s="311" t="s">
        <v>11408</v>
      </c>
      <c r="F5092" s="311">
        <v>22.8</v>
      </c>
    </row>
    <row r="5093" spans="1:6">
      <c r="A5093" s="311"/>
      <c r="B5093" s="311" t="s">
        <v>16504</v>
      </c>
      <c r="C5093" s="311"/>
      <c r="D5093" s="311"/>
      <c r="E5093" s="311" t="s">
        <v>11408</v>
      </c>
      <c r="F5093" s="311">
        <v>127</v>
      </c>
    </row>
    <row r="5094" spans="1:6">
      <c r="A5094" s="311"/>
      <c r="B5094" s="311" t="s">
        <v>16505</v>
      </c>
      <c r="C5094" s="311"/>
      <c r="D5094" s="311"/>
      <c r="E5094" s="311" t="s">
        <v>11408</v>
      </c>
      <c r="F5094" s="311">
        <v>25.6</v>
      </c>
    </row>
    <row r="5095" spans="1:6">
      <c r="A5095" s="311"/>
      <c r="B5095" s="311" t="s">
        <v>16506</v>
      </c>
      <c r="C5095" s="311"/>
      <c r="D5095" s="311"/>
      <c r="E5095" s="311" t="s">
        <v>11408</v>
      </c>
      <c r="F5095" s="311">
        <v>146</v>
      </c>
    </row>
    <row r="5096" spans="1:6">
      <c r="A5096" s="311"/>
      <c r="B5096" s="311" t="s">
        <v>16507</v>
      </c>
      <c r="C5096" s="311"/>
      <c r="D5096" s="311"/>
      <c r="E5096" s="311" t="s">
        <v>11408</v>
      </c>
      <c r="F5096" s="311">
        <v>38.9</v>
      </c>
    </row>
    <row r="5097" spans="1:6">
      <c r="A5097" s="311"/>
      <c r="B5097" s="311" t="s">
        <v>16508</v>
      </c>
      <c r="C5097" s="311"/>
      <c r="D5097" s="311"/>
      <c r="E5097" s="311" t="s">
        <v>11408</v>
      </c>
      <c r="F5097" s="311">
        <v>159</v>
      </c>
    </row>
    <row r="5098" spans="1:6">
      <c r="A5098" s="311"/>
      <c r="B5098" s="311" t="s">
        <v>16509</v>
      </c>
      <c r="C5098" s="311"/>
      <c r="D5098" s="311"/>
      <c r="E5098" s="311" t="s">
        <v>11408</v>
      </c>
      <c r="F5098" s="311">
        <v>46</v>
      </c>
    </row>
    <row r="5099" spans="1:6">
      <c r="A5099" s="311"/>
      <c r="B5099" s="311" t="s">
        <v>16510</v>
      </c>
      <c r="C5099" s="311"/>
      <c r="D5099" s="311"/>
      <c r="E5099" s="311" t="s">
        <v>11408</v>
      </c>
      <c r="F5099" s="311">
        <v>132</v>
      </c>
    </row>
    <row r="5100" spans="1:6">
      <c r="A5100" s="311"/>
      <c r="B5100" s="311" t="s">
        <v>16511</v>
      </c>
      <c r="C5100" s="311"/>
      <c r="D5100" s="311"/>
      <c r="E5100" s="311" t="s">
        <v>11408</v>
      </c>
      <c r="F5100" s="311">
        <v>51</v>
      </c>
    </row>
    <row r="5101" spans="1:6">
      <c r="A5101" s="311"/>
      <c r="B5101" s="311" t="s">
        <v>16512</v>
      </c>
      <c r="C5101" s="311"/>
      <c r="D5101" s="311"/>
      <c r="E5101" s="311" t="s">
        <v>11408</v>
      </c>
      <c r="F5101" s="311">
        <v>264</v>
      </c>
    </row>
    <row r="5102" spans="1:6">
      <c r="A5102" s="311"/>
      <c r="B5102" s="311" t="s">
        <v>16513</v>
      </c>
      <c r="C5102" s="311"/>
      <c r="D5102" s="311"/>
      <c r="E5102" s="311" t="s">
        <v>11408</v>
      </c>
      <c r="F5102" s="311">
        <v>19.899999999999999</v>
      </c>
    </row>
    <row r="5103" spans="1:6">
      <c r="A5103" s="311"/>
      <c r="B5103" s="311" t="s">
        <v>16514</v>
      </c>
      <c r="C5103" s="311"/>
      <c r="D5103" s="311"/>
      <c r="E5103" s="311" t="s">
        <v>11408</v>
      </c>
      <c r="F5103" s="311">
        <v>77</v>
      </c>
    </row>
    <row r="5104" spans="1:6">
      <c r="A5104" s="311"/>
      <c r="B5104" s="311" t="s">
        <v>16515</v>
      </c>
      <c r="C5104" s="311"/>
      <c r="D5104" s="311"/>
      <c r="E5104" s="311" t="s">
        <v>11408</v>
      </c>
      <c r="F5104" s="311">
        <v>19.899999999999999</v>
      </c>
    </row>
    <row r="5105" spans="1:6">
      <c r="A5105" s="311"/>
      <c r="B5105" s="311" t="s">
        <v>16516</v>
      </c>
      <c r="C5105" s="311"/>
      <c r="D5105" s="311"/>
      <c r="E5105" s="311" t="s">
        <v>11408</v>
      </c>
      <c r="F5105" s="311">
        <v>74</v>
      </c>
    </row>
    <row r="5106" spans="1:6">
      <c r="A5106" s="311"/>
      <c r="B5106" s="311" t="s">
        <v>16517</v>
      </c>
      <c r="C5106" s="311"/>
      <c r="D5106" s="311"/>
      <c r="E5106" s="311" t="s">
        <v>11408</v>
      </c>
      <c r="F5106" s="311">
        <v>19.899999999999999</v>
      </c>
    </row>
    <row r="5107" spans="1:6">
      <c r="A5107" s="311"/>
      <c r="B5107" s="311" t="s">
        <v>16518</v>
      </c>
      <c r="C5107" s="311"/>
      <c r="D5107" s="311"/>
      <c r="E5107" s="311" t="s">
        <v>11408</v>
      </c>
      <c r="F5107" s="311">
        <v>497</v>
      </c>
    </row>
    <row r="5108" spans="1:6">
      <c r="A5108" s="311"/>
      <c r="B5108" s="311" t="s">
        <v>16519</v>
      </c>
      <c r="C5108" s="311"/>
      <c r="D5108" s="311"/>
      <c r="E5108" s="311" t="s">
        <v>11408</v>
      </c>
      <c r="F5108" s="311">
        <v>21.7</v>
      </c>
    </row>
    <row r="5109" spans="1:6">
      <c r="A5109" s="311"/>
      <c r="B5109" s="311" t="s">
        <v>16520</v>
      </c>
      <c r="C5109" s="311"/>
      <c r="D5109" s="311"/>
      <c r="E5109" s="311" t="s">
        <v>11408</v>
      </c>
      <c r="F5109" s="311">
        <v>21.7</v>
      </c>
    </row>
    <row r="5110" spans="1:6">
      <c r="A5110" s="311"/>
      <c r="B5110" s="311" t="s">
        <v>16521</v>
      </c>
      <c r="C5110" s="311"/>
      <c r="D5110" s="311"/>
      <c r="E5110" s="311" t="s">
        <v>11408</v>
      </c>
      <c r="F5110" s="311">
        <v>21.7</v>
      </c>
    </row>
    <row r="5111" spans="1:6">
      <c r="A5111" s="311"/>
      <c r="B5111" s="311" t="s">
        <v>16522</v>
      </c>
      <c r="C5111" s="311"/>
      <c r="D5111" s="311"/>
      <c r="E5111" s="311" t="s">
        <v>11408</v>
      </c>
      <c r="F5111" s="311">
        <v>21.7</v>
      </c>
    </row>
    <row r="5112" spans="1:6">
      <c r="A5112" s="311"/>
      <c r="B5112" s="311" t="s">
        <v>16523</v>
      </c>
      <c r="C5112" s="311"/>
      <c r="D5112" s="311"/>
      <c r="E5112" s="311" t="s">
        <v>11408</v>
      </c>
      <c r="F5112" s="311">
        <v>24.7</v>
      </c>
    </row>
    <row r="5113" spans="1:6">
      <c r="A5113" s="311"/>
      <c r="B5113" s="311" t="s">
        <v>16524</v>
      </c>
      <c r="C5113" s="311"/>
      <c r="D5113" s="311"/>
      <c r="E5113" s="311" t="s">
        <v>11408</v>
      </c>
      <c r="F5113" s="311">
        <v>497</v>
      </c>
    </row>
    <row r="5114" spans="1:6">
      <c r="A5114" s="311"/>
      <c r="B5114" s="311" t="s">
        <v>16525</v>
      </c>
      <c r="C5114" s="311"/>
      <c r="D5114" s="311"/>
      <c r="E5114" s="311" t="s">
        <v>11408</v>
      </c>
      <c r="F5114" s="311">
        <v>19.899999999999999</v>
      </c>
    </row>
    <row r="5115" spans="1:6">
      <c r="A5115" s="311"/>
      <c r="B5115" s="311" t="s">
        <v>16526</v>
      </c>
      <c r="C5115" s="311"/>
      <c r="D5115" s="311"/>
      <c r="E5115" s="311" t="s">
        <v>11408</v>
      </c>
      <c r="F5115" s="311">
        <v>19.899999999999999</v>
      </c>
    </row>
    <row r="5116" spans="1:6">
      <c r="A5116" s="311"/>
      <c r="B5116" s="311" t="s">
        <v>16527</v>
      </c>
      <c r="C5116" s="311"/>
      <c r="D5116" s="311"/>
      <c r="E5116" s="311" t="s">
        <v>11408</v>
      </c>
      <c r="F5116" s="311">
        <v>331</v>
      </c>
    </row>
    <row r="5117" spans="1:6">
      <c r="A5117" s="311"/>
      <c r="B5117" s="311" t="s">
        <v>16528</v>
      </c>
      <c r="C5117" s="311"/>
      <c r="D5117" s="311"/>
      <c r="E5117" s="311" t="s">
        <v>11408</v>
      </c>
      <c r="F5117" s="311">
        <v>497</v>
      </c>
    </row>
    <row r="5118" spans="1:6">
      <c r="A5118" s="311"/>
      <c r="B5118" s="311" t="s">
        <v>16529</v>
      </c>
      <c r="C5118" s="311"/>
      <c r="D5118" s="311"/>
      <c r="E5118" s="311" t="s">
        <v>173</v>
      </c>
      <c r="F5118" s="311">
        <v>19.899999999999999</v>
      </c>
    </row>
    <row r="5119" spans="1:6">
      <c r="A5119" s="311"/>
      <c r="B5119" s="311" t="s">
        <v>16530</v>
      </c>
      <c r="C5119" s="311"/>
      <c r="D5119" s="311"/>
      <c r="E5119" s="311" t="s">
        <v>11408</v>
      </c>
      <c r="F5119" s="311">
        <v>497</v>
      </c>
    </row>
    <row r="5120" spans="1:6">
      <c r="A5120" s="311"/>
      <c r="B5120" s="311" t="s">
        <v>16531</v>
      </c>
      <c r="C5120" s="311"/>
      <c r="D5120" s="311"/>
      <c r="E5120" s="311" t="s">
        <v>173</v>
      </c>
      <c r="F5120" s="311">
        <v>19.899999999999999</v>
      </c>
    </row>
    <row r="5121" spans="1:6">
      <c r="A5121" s="311"/>
      <c r="B5121" s="311" t="s">
        <v>16532</v>
      </c>
      <c r="C5121" s="311"/>
      <c r="D5121" s="311"/>
      <c r="E5121" s="311" t="s">
        <v>11408</v>
      </c>
      <c r="F5121" s="311">
        <v>497</v>
      </c>
    </row>
    <row r="5122" spans="1:6">
      <c r="A5122" s="311"/>
      <c r="B5122" s="311" t="s">
        <v>16533</v>
      </c>
      <c r="C5122" s="311"/>
      <c r="D5122" s="311"/>
      <c r="E5122" s="311" t="s">
        <v>173</v>
      </c>
      <c r="F5122" s="311">
        <v>19.899999999999999</v>
      </c>
    </row>
    <row r="5123" spans="1:6">
      <c r="A5123" s="311"/>
      <c r="B5123" s="311" t="s">
        <v>16534</v>
      </c>
      <c r="C5123" s="311"/>
      <c r="D5123" s="311"/>
      <c r="E5123" s="311" t="s">
        <v>11408</v>
      </c>
      <c r="F5123" s="311">
        <v>497</v>
      </c>
    </row>
    <row r="5124" spans="1:6">
      <c r="A5124" s="311"/>
      <c r="B5124" s="311" t="s">
        <v>16535</v>
      </c>
      <c r="C5124" s="311"/>
      <c r="D5124" s="311"/>
      <c r="E5124" s="311" t="s">
        <v>11408</v>
      </c>
      <c r="F5124" s="311">
        <v>497</v>
      </c>
    </row>
    <row r="5125" spans="1:6">
      <c r="A5125" s="311"/>
      <c r="B5125" s="311" t="s">
        <v>16536</v>
      </c>
      <c r="C5125" s="311"/>
      <c r="D5125" s="311"/>
      <c r="E5125" s="311" t="s">
        <v>11408</v>
      </c>
      <c r="F5125" s="311">
        <v>497</v>
      </c>
    </row>
    <row r="5126" spans="1:6">
      <c r="A5126" s="311"/>
      <c r="B5126" s="311" t="s">
        <v>16537</v>
      </c>
      <c r="C5126" s="311"/>
      <c r="D5126" s="311"/>
      <c r="E5126" s="311" t="s">
        <v>11408</v>
      </c>
      <c r="F5126" s="311">
        <v>24.7</v>
      </c>
    </row>
    <row r="5127" spans="1:6">
      <c r="A5127" s="311"/>
      <c r="B5127" s="311" t="s">
        <v>16538</v>
      </c>
      <c r="C5127" s="311"/>
      <c r="D5127" s="311"/>
      <c r="E5127" s="311" t="s">
        <v>11408</v>
      </c>
      <c r="F5127" s="311">
        <v>119</v>
      </c>
    </row>
    <row r="5128" spans="1:6">
      <c r="A5128" s="311"/>
      <c r="B5128" s="311" t="s">
        <v>16539</v>
      </c>
      <c r="C5128" s="311"/>
      <c r="D5128" s="311"/>
      <c r="E5128" s="311" t="s">
        <v>11408</v>
      </c>
      <c r="F5128" s="311">
        <v>24.7</v>
      </c>
    </row>
    <row r="5129" spans="1:6">
      <c r="A5129" s="311"/>
      <c r="B5129" s="311" t="s">
        <v>16540</v>
      </c>
      <c r="C5129" s="311"/>
      <c r="D5129" s="311"/>
      <c r="E5129" s="311" t="s">
        <v>11408</v>
      </c>
      <c r="F5129" s="311">
        <v>139</v>
      </c>
    </row>
    <row r="5130" spans="1:6">
      <c r="A5130" s="311"/>
      <c r="B5130" s="311" t="s">
        <v>16541</v>
      </c>
      <c r="C5130" s="311"/>
      <c r="D5130" s="311"/>
      <c r="E5130" s="311" t="s">
        <v>11408</v>
      </c>
      <c r="F5130" s="311">
        <v>26.4</v>
      </c>
    </row>
    <row r="5131" spans="1:6">
      <c r="A5131" s="311"/>
      <c r="B5131" s="311" t="s">
        <v>16542</v>
      </c>
      <c r="C5131" s="311"/>
      <c r="D5131" s="311"/>
      <c r="E5131" s="311" t="s">
        <v>11408</v>
      </c>
      <c r="F5131" s="311">
        <v>146</v>
      </c>
    </row>
    <row r="5132" spans="1:6">
      <c r="A5132" s="311"/>
      <c r="B5132" s="311" t="s">
        <v>16543</v>
      </c>
      <c r="C5132" s="311"/>
      <c r="D5132" s="311"/>
      <c r="E5132" s="311" t="s">
        <v>11408</v>
      </c>
      <c r="F5132" s="311">
        <v>26.4</v>
      </c>
    </row>
    <row r="5133" spans="1:6">
      <c r="A5133" s="311"/>
      <c r="B5133" s="311" t="s">
        <v>16544</v>
      </c>
      <c r="C5133" s="311"/>
      <c r="D5133" s="311"/>
      <c r="E5133" s="311" t="s">
        <v>11408</v>
      </c>
      <c r="F5133" s="311">
        <v>131</v>
      </c>
    </row>
    <row r="5134" spans="1:6">
      <c r="A5134" s="311"/>
      <c r="B5134" s="311" t="s">
        <v>16545</v>
      </c>
      <c r="C5134" s="311"/>
      <c r="D5134" s="311"/>
      <c r="E5134" s="311" t="s">
        <v>11408</v>
      </c>
      <c r="F5134" s="311">
        <v>24.7</v>
      </c>
    </row>
    <row r="5135" spans="1:6">
      <c r="A5135" s="311"/>
      <c r="B5135" s="311" t="s">
        <v>16546</v>
      </c>
      <c r="C5135" s="311"/>
      <c r="D5135" s="311"/>
      <c r="E5135" s="311" t="s">
        <v>11408</v>
      </c>
      <c r="F5135" s="311">
        <v>29.4</v>
      </c>
    </row>
    <row r="5136" spans="1:6">
      <c r="A5136" s="311"/>
      <c r="B5136" s="311" t="s">
        <v>16547</v>
      </c>
      <c r="C5136" s="311"/>
      <c r="D5136" s="311"/>
      <c r="E5136" s="311" t="s">
        <v>11408</v>
      </c>
      <c r="F5136" s="311">
        <v>16</v>
      </c>
    </row>
    <row r="5137" spans="1:6">
      <c r="A5137" s="311"/>
      <c r="B5137" s="311" t="s">
        <v>16548</v>
      </c>
      <c r="C5137" s="311"/>
      <c r="D5137" s="311"/>
      <c r="E5137" s="311" t="s">
        <v>11408</v>
      </c>
      <c r="F5137" s="311">
        <v>16</v>
      </c>
    </row>
    <row r="5138" spans="1:6">
      <c r="A5138" s="311"/>
      <c r="B5138" s="311" t="s">
        <v>16549</v>
      </c>
      <c r="C5138" s="311"/>
      <c r="D5138" s="311"/>
      <c r="E5138" s="311" t="s">
        <v>11408</v>
      </c>
      <c r="F5138" s="311">
        <v>27.5</v>
      </c>
    </row>
    <row r="5139" spans="1:6">
      <c r="A5139" s="311"/>
      <c r="B5139" s="311" t="s">
        <v>16550</v>
      </c>
      <c r="C5139" s="311"/>
      <c r="D5139" s="311"/>
      <c r="E5139" s="311" t="s">
        <v>11408</v>
      </c>
      <c r="F5139" s="311">
        <v>38.9</v>
      </c>
    </row>
    <row r="5140" spans="1:6">
      <c r="A5140" s="311"/>
      <c r="B5140" s="311" t="s">
        <v>16551</v>
      </c>
      <c r="C5140" s="311"/>
      <c r="D5140" s="311"/>
      <c r="E5140" s="311" t="s">
        <v>11408</v>
      </c>
      <c r="F5140" s="311">
        <v>59</v>
      </c>
    </row>
    <row r="5141" spans="1:6">
      <c r="A5141" s="311"/>
      <c r="B5141" s="311" t="s">
        <v>16552</v>
      </c>
      <c r="C5141" s="311"/>
      <c r="D5141" s="311"/>
      <c r="E5141" s="311" t="s">
        <v>11408</v>
      </c>
      <c r="F5141" s="311">
        <v>136</v>
      </c>
    </row>
    <row r="5142" spans="1:6">
      <c r="A5142" s="311"/>
      <c r="B5142" s="311" t="s">
        <v>16553</v>
      </c>
      <c r="C5142" s="311"/>
      <c r="D5142" s="311"/>
      <c r="E5142" s="311" t="s">
        <v>11408</v>
      </c>
      <c r="F5142" s="311">
        <v>17</v>
      </c>
    </row>
    <row r="5143" spans="1:6">
      <c r="A5143" s="311"/>
      <c r="B5143" s="311" t="s">
        <v>16554</v>
      </c>
      <c r="C5143" s="311"/>
      <c r="D5143" s="311"/>
      <c r="E5143" s="311" t="s">
        <v>11408</v>
      </c>
      <c r="F5143" s="311">
        <v>69</v>
      </c>
    </row>
    <row r="5144" spans="1:6">
      <c r="A5144" s="311"/>
      <c r="B5144" s="311" t="s">
        <v>16555</v>
      </c>
      <c r="C5144" s="311"/>
      <c r="D5144" s="311"/>
      <c r="E5144" s="311" t="s">
        <v>11408</v>
      </c>
      <c r="F5144" s="311">
        <v>17</v>
      </c>
    </row>
    <row r="5145" spans="1:6">
      <c r="A5145" s="311"/>
      <c r="B5145" s="311" t="s">
        <v>16556</v>
      </c>
      <c r="C5145" s="311"/>
      <c r="D5145" s="311"/>
      <c r="E5145" s="311" t="s">
        <v>11408</v>
      </c>
      <c r="F5145" s="311">
        <v>89</v>
      </c>
    </row>
    <row r="5146" spans="1:6">
      <c r="A5146" s="311"/>
      <c r="B5146" s="311" t="s">
        <v>16557</v>
      </c>
      <c r="C5146" s="311"/>
      <c r="D5146" s="311"/>
      <c r="E5146" s="311" t="s">
        <v>11408</v>
      </c>
      <c r="F5146" s="311">
        <v>307</v>
      </c>
    </row>
    <row r="5147" spans="1:6">
      <c r="A5147" s="311"/>
      <c r="B5147" s="311" t="s">
        <v>16558</v>
      </c>
      <c r="C5147" s="311"/>
      <c r="D5147" s="311"/>
      <c r="E5147" s="311" t="s">
        <v>11408</v>
      </c>
      <c r="F5147" s="311">
        <v>17</v>
      </c>
    </row>
    <row r="5148" spans="1:6">
      <c r="A5148" s="311"/>
      <c r="B5148" s="311" t="s">
        <v>16559</v>
      </c>
      <c r="C5148" s="311"/>
      <c r="D5148" s="311"/>
      <c r="E5148" s="311" t="s">
        <v>11408</v>
      </c>
      <c r="F5148" s="311">
        <v>307</v>
      </c>
    </row>
    <row r="5149" spans="1:6">
      <c r="A5149" s="311"/>
      <c r="B5149" s="311" t="s">
        <v>16560</v>
      </c>
      <c r="C5149" s="311"/>
      <c r="D5149" s="311"/>
      <c r="E5149" s="311" t="s">
        <v>11408</v>
      </c>
      <c r="F5149" s="311">
        <v>17</v>
      </c>
    </row>
    <row r="5150" spans="1:6">
      <c r="A5150" s="311"/>
      <c r="B5150" s="311" t="s">
        <v>16561</v>
      </c>
      <c r="C5150" s="311"/>
      <c r="D5150" s="311"/>
      <c r="E5150" s="311" t="s">
        <v>11408</v>
      </c>
      <c r="F5150" s="311">
        <v>17</v>
      </c>
    </row>
    <row r="5151" spans="1:6">
      <c r="A5151" s="311"/>
      <c r="B5151" s="311" t="s">
        <v>16562</v>
      </c>
      <c r="C5151" s="311"/>
      <c r="D5151" s="311"/>
      <c r="E5151" s="311" t="s">
        <v>11408</v>
      </c>
      <c r="F5151" s="311">
        <v>307</v>
      </c>
    </row>
    <row r="5152" spans="1:6">
      <c r="A5152" s="311"/>
      <c r="B5152" s="311" t="s">
        <v>16563</v>
      </c>
      <c r="C5152" s="311"/>
      <c r="D5152" s="311"/>
      <c r="E5152" s="311" t="s">
        <v>173</v>
      </c>
      <c r="F5152" s="311">
        <v>17</v>
      </c>
    </row>
    <row r="5153" spans="1:6">
      <c r="A5153" s="311"/>
      <c r="B5153" s="311" t="s">
        <v>16564</v>
      </c>
      <c r="C5153" s="311"/>
      <c r="D5153" s="311"/>
      <c r="E5153" s="311" t="s">
        <v>11408</v>
      </c>
      <c r="F5153" s="311">
        <v>463</v>
      </c>
    </row>
    <row r="5154" spans="1:6">
      <c r="A5154" s="311"/>
      <c r="B5154" s="311" t="s">
        <v>16565</v>
      </c>
      <c r="C5154" s="311"/>
      <c r="D5154" s="311"/>
      <c r="E5154" s="311" t="s">
        <v>11408</v>
      </c>
      <c r="F5154" s="311">
        <v>24.7</v>
      </c>
    </row>
    <row r="5155" spans="1:6">
      <c r="A5155" s="311"/>
      <c r="B5155" s="311" t="s">
        <v>16566</v>
      </c>
      <c r="C5155" s="311"/>
      <c r="D5155" s="311"/>
      <c r="E5155" s="311" t="s">
        <v>11408</v>
      </c>
      <c r="F5155" s="311">
        <v>463</v>
      </c>
    </row>
    <row r="5156" spans="1:6">
      <c r="A5156" s="311"/>
      <c r="B5156" s="311" t="s">
        <v>16567</v>
      </c>
      <c r="C5156" s="311"/>
      <c r="D5156" s="311"/>
      <c r="E5156" s="311" t="s">
        <v>173</v>
      </c>
      <c r="F5156" s="311">
        <v>17</v>
      </c>
    </row>
    <row r="5157" spans="1:6">
      <c r="A5157" s="311"/>
      <c r="B5157" s="311" t="s">
        <v>16568</v>
      </c>
      <c r="C5157" s="311"/>
      <c r="D5157" s="311"/>
      <c r="E5157" s="311" t="s">
        <v>11408</v>
      </c>
      <c r="F5157" s="311">
        <v>463</v>
      </c>
    </row>
    <row r="5158" spans="1:6">
      <c r="A5158" s="311"/>
      <c r="B5158" s="311" t="s">
        <v>16569</v>
      </c>
      <c r="C5158" s="311"/>
      <c r="D5158" s="311"/>
      <c r="E5158" s="311" t="s">
        <v>173</v>
      </c>
      <c r="F5158" s="311">
        <v>17</v>
      </c>
    </row>
    <row r="5159" spans="1:6">
      <c r="A5159" s="311"/>
      <c r="B5159" s="311" t="s">
        <v>16570</v>
      </c>
      <c r="C5159" s="311"/>
      <c r="D5159" s="311"/>
      <c r="E5159" s="311" t="s">
        <v>11408</v>
      </c>
      <c r="F5159" s="311">
        <v>463</v>
      </c>
    </row>
    <row r="5160" spans="1:6">
      <c r="A5160" s="311"/>
      <c r="B5160" s="311" t="s">
        <v>16571</v>
      </c>
      <c r="C5160" s="311"/>
      <c r="D5160" s="311"/>
      <c r="E5160" s="311" t="s">
        <v>11408</v>
      </c>
      <c r="F5160" s="311">
        <v>463</v>
      </c>
    </row>
    <row r="5161" spans="1:6">
      <c r="A5161" s="311"/>
      <c r="B5161" s="311" t="s">
        <v>16572</v>
      </c>
      <c r="C5161" s="311"/>
      <c r="D5161" s="311"/>
      <c r="E5161" s="311" t="s">
        <v>11408</v>
      </c>
      <c r="F5161" s="311">
        <v>463</v>
      </c>
    </row>
    <row r="5162" spans="1:6">
      <c r="A5162" s="311"/>
      <c r="B5162" s="311" t="s">
        <v>16573</v>
      </c>
      <c r="C5162" s="311"/>
      <c r="D5162" s="311"/>
      <c r="E5162" s="311" t="s">
        <v>11408</v>
      </c>
      <c r="F5162" s="311">
        <v>17</v>
      </c>
    </row>
    <row r="5163" spans="1:6">
      <c r="A5163" s="311"/>
      <c r="B5163" s="311" t="s">
        <v>16574</v>
      </c>
      <c r="C5163" s="311"/>
      <c r="D5163" s="311"/>
      <c r="E5163" s="311" t="s">
        <v>11408</v>
      </c>
      <c r="F5163" s="311">
        <v>46</v>
      </c>
    </row>
    <row r="5164" spans="1:6">
      <c r="A5164" s="311"/>
      <c r="B5164" s="311" t="s">
        <v>16575</v>
      </c>
      <c r="C5164" s="311"/>
      <c r="D5164" s="311"/>
      <c r="E5164" s="311" t="s">
        <v>11408</v>
      </c>
      <c r="F5164" s="311">
        <v>17</v>
      </c>
    </row>
    <row r="5165" spans="1:6">
      <c r="A5165" s="311"/>
      <c r="B5165" s="311" t="s">
        <v>16576</v>
      </c>
      <c r="C5165" s="311"/>
      <c r="D5165" s="311"/>
      <c r="E5165" s="311" t="s">
        <v>11408</v>
      </c>
      <c r="F5165" s="311">
        <v>48</v>
      </c>
    </row>
    <row r="5166" spans="1:6">
      <c r="A5166" s="311"/>
      <c r="B5166" s="311" t="s">
        <v>16577</v>
      </c>
      <c r="C5166" s="311"/>
      <c r="D5166" s="311"/>
      <c r="E5166" s="311" t="s">
        <v>11408</v>
      </c>
      <c r="F5166" s="311">
        <v>17</v>
      </c>
    </row>
    <row r="5167" spans="1:6">
      <c r="A5167" s="311"/>
      <c r="B5167" s="311" t="s">
        <v>16578</v>
      </c>
      <c r="C5167" s="311"/>
      <c r="D5167" s="311"/>
      <c r="E5167" s="311" t="s">
        <v>11408</v>
      </c>
      <c r="F5167" s="311">
        <v>58</v>
      </c>
    </row>
    <row r="5168" spans="1:6">
      <c r="A5168" s="311"/>
      <c r="B5168" s="311" t="s">
        <v>16579</v>
      </c>
      <c r="C5168" s="311"/>
      <c r="D5168" s="311"/>
      <c r="E5168" s="311" t="s">
        <v>11408</v>
      </c>
      <c r="F5168" s="311">
        <v>59</v>
      </c>
    </row>
    <row r="5169" spans="1:6">
      <c r="A5169" s="311"/>
      <c r="B5169" s="311" t="s">
        <v>16580</v>
      </c>
      <c r="C5169" s="311"/>
      <c r="D5169" s="311"/>
      <c r="E5169" s="311" t="s">
        <v>11408</v>
      </c>
      <c r="F5169" s="311">
        <v>17</v>
      </c>
    </row>
    <row r="5170" spans="1:6">
      <c r="A5170" s="311"/>
      <c r="B5170" s="311" t="s">
        <v>16581</v>
      </c>
      <c r="C5170" s="311"/>
      <c r="D5170" s="311"/>
      <c r="E5170" s="311" t="s">
        <v>11408</v>
      </c>
      <c r="F5170" s="311">
        <v>307</v>
      </c>
    </row>
    <row r="5171" spans="1:6">
      <c r="A5171" s="311"/>
      <c r="B5171" s="311" t="s">
        <v>16582</v>
      </c>
      <c r="C5171" s="311"/>
      <c r="D5171" s="311"/>
      <c r="E5171" s="311" t="s">
        <v>173</v>
      </c>
      <c r="F5171" s="311">
        <v>17</v>
      </c>
    </row>
    <row r="5172" spans="1:6">
      <c r="A5172" s="311"/>
      <c r="B5172" s="311" t="s">
        <v>16583</v>
      </c>
      <c r="C5172" s="311"/>
      <c r="D5172" s="311"/>
      <c r="E5172" s="311" t="s">
        <v>11408</v>
      </c>
      <c r="F5172" s="311">
        <v>463</v>
      </c>
    </row>
    <row r="5173" spans="1:6">
      <c r="A5173" s="311"/>
      <c r="B5173" s="311" t="s">
        <v>16584</v>
      </c>
      <c r="C5173" s="311"/>
      <c r="D5173" s="311"/>
      <c r="E5173" s="311" t="s">
        <v>173</v>
      </c>
      <c r="F5173" s="311">
        <v>17</v>
      </c>
    </row>
    <row r="5174" spans="1:6">
      <c r="A5174" s="311"/>
      <c r="B5174" s="311" t="s">
        <v>16585</v>
      </c>
      <c r="C5174" s="311"/>
      <c r="D5174" s="311"/>
      <c r="E5174" s="311" t="s">
        <v>11408</v>
      </c>
      <c r="F5174" s="311">
        <v>463</v>
      </c>
    </row>
    <row r="5175" spans="1:6">
      <c r="A5175" s="311"/>
      <c r="B5175" s="311" t="s">
        <v>16586</v>
      </c>
      <c r="C5175" s="311"/>
      <c r="D5175" s="311"/>
      <c r="E5175" s="311" t="s">
        <v>11408</v>
      </c>
      <c r="F5175" s="311">
        <v>463</v>
      </c>
    </row>
    <row r="5176" spans="1:6">
      <c r="A5176" s="311"/>
      <c r="B5176" s="311" t="s">
        <v>16587</v>
      </c>
      <c r="C5176" s="311"/>
      <c r="D5176" s="311"/>
      <c r="E5176" s="311" t="s">
        <v>173</v>
      </c>
      <c r="F5176" s="311">
        <v>17</v>
      </c>
    </row>
    <row r="5177" spans="1:6">
      <c r="A5177" s="311"/>
      <c r="B5177" s="311" t="s">
        <v>16588</v>
      </c>
      <c r="C5177" s="311"/>
      <c r="D5177" s="311"/>
      <c r="E5177" s="311" t="s">
        <v>11408</v>
      </c>
      <c r="F5177" s="311">
        <v>463</v>
      </c>
    </row>
    <row r="5178" spans="1:6">
      <c r="A5178" s="311"/>
      <c r="B5178" s="311" t="s">
        <v>16589</v>
      </c>
      <c r="C5178" s="311"/>
      <c r="D5178" s="311"/>
      <c r="E5178" s="311" t="s">
        <v>173</v>
      </c>
      <c r="F5178" s="311">
        <v>17</v>
      </c>
    </row>
    <row r="5179" spans="1:6">
      <c r="A5179" s="311"/>
      <c r="B5179" s="311" t="s">
        <v>16590</v>
      </c>
      <c r="C5179" s="311"/>
      <c r="D5179" s="311"/>
      <c r="E5179" s="311" t="s">
        <v>11408</v>
      </c>
      <c r="F5179" s="311">
        <v>463</v>
      </c>
    </row>
    <row r="5180" spans="1:6">
      <c r="A5180" s="311"/>
      <c r="B5180" s="311" t="s">
        <v>16591</v>
      </c>
      <c r="C5180" s="311"/>
      <c r="D5180" s="311"/>
      <c r="E5180" s="311" t="s">
        <v>11408</v>
      </c>
      <c r="F5180" s="311">
        <v>463</v>
      </c>
    </row>
    <row r="5181" spans="1:6">
      <c r="A5181" s="311"/>
      <c r="B5181" s="311" t="s">
        <v>16592</v>
      </c>
      <c r="C5181" s="311"/>
      <c r="D5181" s="311"/>
      <c r="E5181" s="311" t="s">
        <v>11408</v>
      </c>
      <c r="F5181" s="311">
        <v>18</v>
      </c>
    </row>
    <row r="5182" spans="1:6">
      <c r="A5182" s="311"/>
      <c r="B5182" s="311" t="s">
        <v>16593</v>
      </c>
      <c r="C5182" s="311"/>
      <c r="D5182" s="311"/>
      <c r="E5182" s="311" t="s">
        <v>11408</v>
      </c>
      <c r="F5182" s="311">
        <v>58</v>
      </c>
    </row>
    <row r="5183" spans="1:6">
      <c r="A5183" s="311"/>
      <c r="B5183" s="311" t="s">
        <v>16594</v>
      </c>
      <c r="C5183" s="311"/>
      <c r="D5183" s="311"/>
      <c r="E5183" s="311" t="s">
        <v>11408</v>
      </c>
      <c r="F5183" s="311">
        <v>18</v>
      </c>
    </row>
    <row r="5184" spans="1:6">
      <c r="A5184" s="311"/>
      <c r="B5184" s="311" t="s">
        <v>16595</v>
      </c>
      <c r="C5184" s="311"/>
      <c r="D5184" s="311"/>
      <c r="E5184" s="311" t="s">
        <v>11408</v>
      </c>
      <c r="F5184" s="311">
        <v>100</v>
      </c>
    </row>
    <row r="5185" spans="1:6">
      <c r="A5185" s="311"/>
      <c r="B5185" s="311" t="s">
        <v>16596</v>
      </c>
      <c r="C5185" s="311"/>
      <c r="D5185" s="311"/>
      <c r="E5185" s="311" t="s">
        <v>11408</v>
      </c>
      <c r="F5185" s="311">
        <v>18</v>
      </c>
    </row>
    <row r="5186" spans="1:6">
      <c r="A5186" s="311"/>
      <c r="B5186" s="311" t="s">
        <v>16597</v>
      </c>
      <c r="C5186" s="311"/>
      <c r="D5186" s="311"/>
      <c r="E5186" s="311" t="s">
        <v>11408</v>
      </c>
      <c r="F5186" s="311">
        <v>74</v>
      </c>
    </row>
    <row r="5187" spans="1:6">
      <c r="A5187" s="311"/>
      <c r="B5187" s="311" t="s">
        <v>16598</v>
      </c>
      <c r="C5187" s="311"/>
      <c r="D5187" s="311"/>
      <c r="E5187" s="311" t="s">
        <v>11408</v>
      </c>
      <c r="F5187" s="311">
        <v>18</v>
      </c>
    </row>
    <row r="5188" spans="1:6">
      <c r="A5188" s="311"/>
      <c r="B5188" s="311" t="s">
        <v>16599</v>
      </c>
      <c r="C5188" s="311"/>
      <c r="D5188" s="311"/>
      <c r="E5188" s="311" t="s">
        <v>11408</v>
      </c>
      <c r="F5188" s="311">
        <v>82</v>
      </c>
    </row>
    <row r="5189" spans="1:6">
      <c r="A5189" s="311"/>
      <c r="B5189" s="311" t="s">
        <v>16600</v>
      </c>
      <c r="C5189" s="311"/>
      <c r="D5189" s="311"/>
      <c r="E5189" s="311" t="s">
        <v>11408</v>
      </c>
      <c r="F5189" s="311">
        <v>18</v>
      </c>
    </row>
    <row r="5190" spans="1:6">
      <c r="A5190" s="311"/>
      <c r="B5190" s="311" t="s">
        <v>16601</v>
      </c>
      <c r="C5190" s="311"/>
      <c r="D5190" s="311"/>
      <c r="E5190" s="311" t="s">
        <v>11408</v>
      </c>
      <c r="F5190" s="311">
        <v>79</v>
      </c>
    </row>
    <row r="5191" spans="1:6">
      <c r="A5191" s="311"/>
      <c r="B5191" s="311" t="s">
        <v>16602</v>
      </c>
      <c r="C5191" s="311"/>
      <c r="D5191" s="311"/>
      <c r="E5191" s="311" t="s">
        <v>11408</v>
      </c>
      <c r="F5191" s="311">
        <v>18</v>
      </c>
    </row>
    <row r="5192" spans="1:6">
      <c r="A5192" s="311"/>
      <c r="B5192" s="311" t="s">
        <v>16603</v>
      </c>
      <c r="C5192" s="311"/>
      <c r="D5192" s="311"/>
      <c r="E5192" s="311" t="s">
        <v>11408</v>
      </c>
      <c r="F5192" s="311">
        <v>643</v>
      </c>
    </row>
    <row r="5193" spans="1:6">
      <c r="A5193" s="311"/>
      <c r="B5193" s="311" t="s">
        <v>16604</v>
      </c>
      <c r="C5193" s="311"/>
      <c r="D5193" s="311"/>
      <c r="E5193" s="311" t="s">
        <v>11408</v>
      </c>
      <c r="F5193" s="311">
        <v>19.8</v>
      </c>
    </row>
    <row r="5194" spans="1:6">
      <c r="A5194" s="311"/>
      <c r="B5194" s="311" t="s">
        <v>16605</v>
      </c>
      <c r="C5194" s="311"/>
      <c r="D5194" s="311"/>
      <c r="E5194" s="311" t="s">
        <v>11408</v>
      </c>
      <c r="F5194" s="311">
        <v>643</v>
      </c>
    </row>
    <row r="5195" spans="1:6">
      <c r="A5195" s="311"/>
      <c r="B5195" s="311" t="s">
        <v>16606</v>
      </c>
      <c r="C5195" s="311"/>
      <c r="D5195" s="311"/>
      <c r="E5195" s="311" t="s">
        <v>11408</v>
      </c>
      <c r="F5195" s="311">
        <v>19.8</v>
      </c>
    </row>
    <row r="5196" spans="1:6">
      <c r="A5196" s="311"/>
      <c r="B5196" s="311" t="s">
        <v>16607</v>
      </c>
      <c r="C5196" s="311"/>
      <c r="D5196" s="311"/>
      <c r="E5196" s="311" t="s">
        <v>11408</v>
      </c>
      <c r="F5196" s="311">
        <v>643</v>
      </c>
    </row>
    <row r="5197" spans="1:6">
      <c r="A5197" s="311"/>
      <c r="B5197" s="311" t="s">
        <v>16608</v>
      </c>
      <c r="C5197" s="311"/>
      <c r="D5197" s="311"/>
      <c r="E5197" s="311" t="s">
        <v>11408</v>
      </c>
      <c r="F5197" s="311">
        <v>21.7</v>
      </c>
    </row>
    <row r="5198" spans="1:6">
      <c r="A5198" s="311"/>
      <c r="B5198" s="311" t="s">
        <v>16609</v>
      </c>
      <c r="C5198" s="311"/>
      <c r="D5198" s="311"/>
      <c r="E5198" s="311" t="s">
        <v>11408</v>
      </c>
      <c r="F5198" s="311">
        <v>643</v>
      </c>
    </row>
    <row r="5199" spans="1:6">
      <c r="A5199" s="311"/>
      <c r="B5199" s="311" t="s">
        <v>16610</v>
      </c>
      <c r="C5199" s="311"/>
      <c r="D5199" s="311"/>
      <c r="E5199" s="311" t="s">
        <v>11408</v>
      </c>
      <c r="F5199" s="311">
        <v>643</v>
      </c>
    </row>
    <row r="5200" spans="1:6">
      <c r="A5200" s="311"/>
      <c r="B5200" s="311" t="s">
        <v>16611</v>
      </c>
      <c r="C5200" s="311"/>
      <c r="D5200" s="311"/>
      <c r="E5200" s="311" t="s">
        <v>173</v>
      </c>
      <c r="F5200" s="311">
        <v>25.6</v>
      </c>
    </row>
    <row r="5201" spans="1:6">
      <c r="A5201" s="311"/>
      <c r="B5201" s="311" t="s">
        <v>16612</v>
      </c>
      <c r="C5201" s="311"/>
      <c r="D5201" s="311"/>
      <c r="E5201" s="311" t="s">
        <v>173</v>
      </c>
      <c r="F5201" s="311">
        <v>32.299999999999997</v>
      </c>
    </row>
    <row r="5202" spans="1:6">
      <c r="A5202" s="311"/>
      <c r="B5202" s="311" t="s">
        <v>16613</v>
      </c>
      <c r="C5202" s="311"/>
      <c r="D5202" s="311"/>
      <c r="E5202" s="311" t="s">
        <v>173</v>
      </c>
      <c r="F5202" s="311">
        <v>58</v>
      </c>
    </row>
    <row r="5203" spans="1:6">
      <c r="A5203" s="311"/>
      <c r="B5203" s="311" t="s">
        <v>16614</v>
      </c>
      <c r="C5203" s="311"/>
      <c r="D5203" s="311"/>
      <c r="E5203" s="311" t="s">
        <v>173</v>
      </c>
      <c r="F5203" s="311">
        <v>82</v>
      </c>
    </row>
    <row r="5204" spans="1:6">
      <c r="A5204" s="311"/>
      <c r="B5204" s="311" t="s">
        <v>16615</v>
      </c>
      <c r="C5204" s="311"/>
      <c r="D5204" s="311"/>
      <c r="E5204" s="311" t="s">
        <v>173</v>
      </c>
      <c r="F5204" s="311">
        <v>174</v>
      </c>
    </row>
    <row r="5205" spans="1:6">
      <c r="A5205" s="311"/>
      <c r="B5205" s="311" t="s">
        <v>16616</v>
      </c>
      <c r="C5205" s="311"/>
      <c r="D5205" s="311"/>
      <c r="E5205" s="311" t="s">
        <v>173</v>
      </c>
      <c r="F5205" s="311">
        <v>177</v>
      </c>
    </row>
    <row r="5206" spans="1:6">
      <c r="A5206" s="311"/>
      <c r="B5206" s="311" t="s">
        <v>16617</v>
      </c>
      <c r="C5206" s="311"/>
      <c r="D5206" s="311"/>
      <c r="E5206" s="311" t="s">
        <v>173</v>
      </c>
      <c r="F5206" s="311">
        <v>259</v>
      </c>
    </row>
    <row r="5207" spans="1:6">
      <c r="A5207" s="311"/>
      <c r="B5207" s="311" t="s">
        <v>16618</v>
      </c>
      <c r="C5207" s="311"/>
      <c r="D5207" s="311"/>
      <c r="E5207" s="311" t="s">
        <v>173</v>
      </c>
      <c r="F5207" s="311">
        <v>264</v>
      </c>
    </row>
    <row r="5208" spans="1:6">
      <c r="A5208" s="311"/>
      <c r="B5208" s="311" t="s">
        <v>16619</v>
      </c>
      <c r="C5208" s="311"/>
      <c r="D5208" s="311"/>
      <c r="E5208" s="311" t="s">
        <v>173</v>
      </c>
      <c r="F5208" s="311">
        <v>349</v>
      </c>
    </row>
    <row r="5209" spans="1:6">
      <c r="A5209" s="311"/>
      <c r="B5209" s="311" t="s">
        <v>16620</v>
      </c>
      <c r="C5209" s="311"/>
      <c r="D5209" s="311"/>
      <c r="E5209" s="311" t="s">
        <v>173</v>
      </c>
      <c r="F5209" s="311">
        <v>456</v>
      </c>
    </row>
    <row r="5210" spans="1:6">
      <c r="A5210" s="311"/>
      <c r="B5210" s="311" t="s">
        <v>16621</v>
      </c>
      <c r="C5210" s="311"/>
      <c r="D5210" s="311"/>
      <c r="E5210" s="311" t="s">
        <v>173</v>
      </c>
      <c r="F5210" s="311">
        <v>549</v>
      </c>
    </row>
    <row r="5211" spans="1:6">
      <c r="A5211" s="311"/>
      <c r="B5211" s="311" t="s">
        <v>16622</v>
      </c>
      <c r="C5211" s="311"/>
      <c r="D5211" s="311"/>
      <c r="E5211" s="311" t="s">
        <v>11408</v>
      </c>
      <c r="F5211" s="311">
        <v>169</v>
      </c>
    </row>
    <row r="5212" spans="1:6">
      <c r="A5212" s="311"/>
      <c r="B5212" s="311" t="s">
        <v>16623</v>
      </c>
      <c r="C5212" s="311"/>
      <c r="D5212" s="311"/>
      <c r="E5212" s="311" t="s">
        <v>11408</v>
      </c>
      <c r="F5212" s="311">
        <v>659</v>
      </c>
    </row>
    <row r="5213" spans="1:6">
      <c r="A5213" s="311"/>
      <c r="B5213" s="311" t="s">
        <v>16624</v>
      </c>
      <c r="C5213" s="311"/>
      <c r="D5213" s="311"/>
      <c r="E5213" s="311" t="s">
        <v>11408</v>
      </c>
      <c r="F5213" s="311">
        <v>189</v>
      </c>
    </row>
    <row r="5214" spans="1:6">
      <c r="A5214" s="311"/>
      <c r="B5214" s="311" t="s">
        <v>16625</v>
      </c>
      <c r="C5214" s="311"/>
      <c r="D5214" s="311"/>
      <c r="E5214" s="311" t="s">
        <v>11408</v>
      </c>
      <c r="F5214" s="311">
        <v>747</v>
      </c>
    </row>
    <row r="5215" spans="1:6">
      <c r="A5215" s="311"/>
      <c r="B5215" s="311" t="s">
        <v>16626</v>
      </c>
      <c r="C5215" s="311"/>
      <c r="D5215" s="311"/>
      <c r="E5215" s="311" t="s">
        <v>11408</v>
      </c>
      <c r="F5215" s="311">
        <v>214</v>
      </c>
    </row>
    <row r="5216" spans="1:6">
      <c r="A5216" s="311"/>
      <c r="B5216" s="311" t="s">
        <v>16627</v>
      </c>
      <c r="C5216" s="311"/>
      <c r="D5216" s="311"/>
      <c r="E5216" s="311" t="s">
        <v>11408</v>
      </c>
      <c r="F5216" s="311">
        <v>257</v>
      </c>
    </row>
    <row r="5217" spans="1:6">
      <c r="A5217" s="311"/>
      <c r="B5217" s="311" t="s">
        <v>16628</v>
      </c>
      <c r="C5217" s="311"/>
      <c r="D5217" s="311"/>
      <c r="E5217" s="311" t="s">
        <v>11408</v>
      </c>
      <c r="F5217" s="311">
        <v>314</v>
      </c>
    </row>
    <row r="5218" spans="1:6">
      <c r="A5218" s="311"/>
      <c r="B5218" s="311" t="s">
        <v>16629</v>
      </c>
      <c r="C5218" s="311"/>
      <c r="D5218" s="311"/>
      <c r="E5218" s="311" t="s">
        <v>11408</v>
      </c>
      <c r="F5218" s="311">
        <v>398</v>
      </c>
    </row>
    <row r="5219" spans="1:6">
      <c r="A5219" s="311"/>
      <c r="B5219" s="311" t="s">
        <v>16630</v>
      </c>
      <c r="C5219" s="311"/>
      <c r="D5219" s="311"/>
      <c r="E5219" s="311" t="s">
        <v>11408</v>
      </c>
      <c r="F5219" s="311">
        <v>249</v>
      </c>
    </row>
    <row r="5220" spans="1:6">
      <c r="A5220" s="311"/>
      <c r="B5220" s="311" t="s">
        <v>16631</v>
      </c>
      <c r="C5220" s="311"/>
      <c r="D5220" s="311"/>
      <c r="E5220" s="311" t="s">
        <v>11408</v>
      </c>
      <c r="F5220" s="311">
        <v>324</v>
      </c>
    </row>
    <row r="5221" spans="1:6">
      <c r="A5221" s="311"/>
      <c r="B5221" s="311" t="s">
        <v>16632</v>
      </c>
      <c r="C5221" s="311"/>
      <c r="D5221" s="311"/>
      <c r="E5221" s="311" t="s">
        <v>11408</v>
      </c>
      <c r="F5221" s="311">
        <v>177</v>
      </c>
    </row>
    <row r="5222" spans="1:6">
      <c r="A5222" s="311"/>
      <c r="B5222" s="311" t="s">
        <v>16633</v>
      </c>
      <c r="C5222" s="311"/>
      <c r="D5222" s="311"/>
      <c r="E5222" s="311" t="s">
        <v>11408</v>
      </c>
      <c r="F5222" s="311">
        <v>194</v>
      </c>
    </row>
    <row r="5223" spans="1:6">
      <c r="A5223" s="311"/>
      <c r="B5223" s="311" t="s">
        <v>16634</v>
      </c>
      <c r="C5223" s="311"/>
      <c r="D5223" s="311"/>
      <c r="E5223" s="311" t="s">
        <v>11408</v>
      </c>
      <c r="F5223" s="311">
        <v>219</v>
      </c>
    </row>
    <row r="5224" spans="1:6">
      <c r="A5224" s="311"/>
      <c r="B5224" s="311" t="s">
        <v>16635</v>
      </c>
      <c r="C5224" s="311"/>
      <c r="D5224" s="311"/>
      <c r="E5224" s="311" t="s">
        <v>11408</v>
      </c>
      <c r="F5224" s="311">
        <v>229</v>
      </c>
    </row>
    <row r="5225" spans="1:6">
      <c r="A5225" s="311"/>
      <c r="B5225" s="311" t="s">
        <v>16636</v>
      </c>
      <c r="C5225" s="311"/>
      <c r="D5225" s="311"/>
      <c r="E5225" s="311" t="s">
        <v>11408</v>
      </c>
      <c r="F5225" s="311">
        <v>252</v>
      </c>
    </row>
    <row r="5226" spans="1:6">
      <c r="A5226" s="311"/>
      <c r="B5226" s="311" t="s">
        <v>16637</v>
      </c>
      <c r="C5226" s="311"/>
      <c r="D5226" s="311"/>
      <c r="E5226" s="311" t="s">
        <v>11408</v>
      </c>
      <c r="F5226" s="311">
        <v>283</v>
      </c>
    </row>
    <row r="5227" spans="1:6">
      <c r="A5227" s="311"/>
      <c r="B5227" s="311" t="s">
        <v>16638</v>
      </c>
      <c r="C5227" s="311"/>
      <c r="D5227" s="311"/>
      <c r="E5227" s="311" t="s">
        <v>11408</v>
      </c>
      <c r="F5227" s="311">
        <v>343</v>
      </c>
    </row>
    <row r="5228" spans="1:6">
      <c r="A5228" s="311"/>
      <c r="B5228" s="311" t="s">
        <v>16639</v>
      </c>
      <c r="C5228" s="311"/>
      <c r="D5228" s="311"/>
      <c r="E5228" s="311" t="s">
        <v>11408</v>
      </c>
      <c r="F5228" s="311">
        <v>442</v>
      </c>
    </row>
    <row r="5229" spans="1:6">
      <c r="A5229" s="311"/>
      <c r="B5229" s="311" t="s">
        <v>16640</v>
      </c>
      <c r="C5229" s="311"/>
      <c r="D5229" s="311"/>
      <c r="E5229" s="311" t="s">
        <v>11408</v>
      </c>
      <c r="F5229" s="311">
        <v>259</v>
      </c>
    </row>
    <row r="5230" spans="1:6">
      <c r="A5230" s="311"/>
      <c r="B5230" s="311" t="s">
        <v>16641</v>
      </c>
      <c r="C5230" s="311"/>
      <c r="D5230" s="311"/>
      <c r="E5230" s="311" t="s">
        <v>11408</v>
      </c>
      <c r="F5230" s="311">
        <v>364</v>
      </c>
    </row>
    <row r="5231" spans="1:6">
      <c r="A5231" s="311"/>
      <c r="B5231" s="311" t="s">
        <v>16642</v>
      </c>
      <c r="C5231" s="311"/>
      <c r="D5231" s="311"/>
      <c r="E5231" s="311" t="s">
        <v>11408</v>
      </c>
      <c r="F5231" s="311">
        <v>54</v>
      </c>
    </row>
    <row r="5232" spans="1:6">
      <c r="A5232" s="311"/>
      <c r="B5232" s="311" t="s">
        <v>16643</v>
      </c>
      <c r="C5232" s="311"/>
      <c r="D5232" s="311"/>
      <c r="E5232" s="311" t="s">
        <v>11408</v>
      </c>
      <c r="F5232" s="311">
        <v>13.2</v>
      </c>
    </row>
    <row r="5233" spans="1:6">
      <c r="A5233" s="311"/>
      <c r="B5233" s="311" t="s">
        <v>16644</v>
      </c>
      <c r="C5233" s="311"/>
      <c r="D5233" s="311"/>
      <c r="E5233" s="311" t="s">
        <v>11408</v>
      </c>
      <c r="F5233" s="311">
        <v>63</v>
      </c>
    </row>
    <row r="5234" spans="1:6">
      <c r="A5234" s="311"/>
      <c r="B5234" s="311" t="s">
        <v>16645</v>
      </c>
      <c r="C5234" s="311"/>
      <c r="D5234" s="311"/>
      <c r="E5234" s="311" t="s">
        <v>11408</v>
      </c>
      <c r="F5234" s="311">
        <v>13.2</v>
      </c>
    </row>
    <row r="5235" spans="1:6">
      <c r="A5235" s="311"/>
      <c r="B5235" s="311" t="s">
        <v>16646</v>
      </c>
      <c r="C5235" s="311"/>
      <c r="D5235" s="311"/>
      <c r="E5235" s="311" t="s">
        <v>11408</v>
      </c>
      <c r="F5235" s="311">
        <v>64</v>
      </c>
    </row>
    <row r="5236" spans="1:6">
      <c r="A5236" s="311"/>
      <c r="B5236" s="311" t="s">
        <v>16647</v>
      </c>
      <c r="C5236" s="311"/>
      <c r="D5236" s="311"/>
      <c r="E5236" s="311" t="s">
        <v>11408</v>
      </c>
      <c r="F5236" s="311">
        <v>13.2</v>
      </c>
    </row>
    <row r="5237" spans="1:6">
      <c r="A5237" s="311"/>
      <c r="B5237" s="311" t="s">
        <v>16648</v>
      </c>
      <c r="C5237" s="311"/>
      <c r="D5237" s="311"/>
      <c r="E5237" s="311" t="s">
        <v>11408</v>
      </c>
      <c r="F5237" s="311">
        <v>78</v>
      </c>
    </row>
    <row r="5238" spans="1:6">
      <c r="A5238" s="311"/>
      <c r="B5238" s="311" t="s">
        <v>16649</v>
      </c>
      <c r="C5238" s="311"/>
      <c r="D5238" s="311"/>
      <c r="E5238" s="311" t="s">
        <v>11408</v>
      </c>
      <c r="F5238" s="311">
        <v>13.2</v>
      </c>
    </row>
    <row r="5239" spans="1:6">
      <c r="A5239" s="311"/>
      <c r="B5239" s="311" t="s">
        <v>16650</v>
      </c>
      <c r="C5239" s="311"/>
      <c r="D5239" s="311"/>
      <c r="E5239" s="311" t="s">
        <v>11408</v>
      </c>
      <c r="F5239" s="311">
        <v>98</v>
      </c>
    </row>
    <row r="5240" spans="1:6">
      <c r="A5240" s="311"/>
      <c r="B5240" s="311" t="s">
        <v>16651</v>
      </c>
      <c r="C5240" s="311"/>
      <c r="D5240" s="311"/>
      <c r="E5240" s="311" t="s">
        <v>11408</v>
      </c>
      <c r="F5240" s="311">
        <v>13.2</v>
      </c>
    </row>
    <row r="5241" spans="1:6">
      <c r="A5241" s="311"/>
      <c r="B5241" s="311" t="s">
        <v>16652</v>
      </c>
      <c r="C5241" s="311"/>
      <c r="D5241" s="311"/>
      <c r="E5241" s="311" t="s">
        <v>11408</v>
      </c>
      <c r="F5241" s="311">
        <v>108</v>
      </c>
    </row>
    <row r="5242" spans="1:6">
      <c r="A5242" s="311"/>
      <c r="B5242" s="311" t="s">
        <v>16653</v>
      </c>
      <c r="C5242" s="311"/>
      <c r="D5242" s="311"/>
      <c r="E5242" s="311" t="s">
        <v>11408</v>
      </c>
      <c r="F5242" s="311">
        <v>13.2</v>
      </c>
    </row>
    <row r="5243" spans="1:6">
      <c r="A5243" s="311"/>
      <c r="B5243" s="311" t="s">
        <v>16654</v>
      </c>
      <c r="C5243" s="311"/>
      <c r="D5243" s="311"/>
      <c r="E5243" s="311" t="s">
        <v>11408</v>
      </c>
      <c r="F5243" s="311">
        <v>74</v>
      </c>
    </row>
    <row r="5244" spans="1:6">
      <c r="A5244" s="311"/>
      <c r="B5244" s="311" t="s">
        <v>16655</v>
      </c>
      <c r="C5244" s="311"/>
      <c r="D5244" s="311"/>
      <c r="E5244" s="311" t="s">
        <v>11408</v>
      </c>
      <c r="F5244" s="311">
        <v>13.2</v>
      </c>
    </row>
    <row r="5245" spans="1:6">
      <c r="A5245" s="311"/>
      <c r="B5245" s="311" t="s">
        <v>16656</v>
      </c>
      <c r="C5245" s="311"/>
      <c r="D5245" s="311"/>
      <c r="E5245" s="311" t="s">
        <v>11408</v>
      </c>
      <c r="F5245" s="311">
        <v>13.2</v>
      </c>
    </row>
    <row r="5246" spans="1:6">
      <c r="A5246" s="311"/>
      <c r="B5246" s="311" t="s">
        <v>16657</v>
      </c>
      <c r="C5246" s="311"/>
      <c r="D5246" s="311"/>
      <c r="E5246" s="311" t="s">
        <v>11408</v>
      </c>
      <c r="F5246" s="311">
        <v>69</v>
      </c>
    </row>
    <row r="5247" spans="1:6">
      <c r="A5247" s="311"/>
      <c r="B5247" s="311" t="s">
        <v>16658</v>
      </c>
      <c r="C5247" s="311"/>
      <c r="D5247" s="311"/>
      <c r="E5247" s="311" t="s">
        <v>11408</v>
      </c>
      <c r="F5247" s="311">
        <v>13.2</v>
      </c>
    </row>
    <row r="5248" spans="1:6">
      <c r="A5248" s="311"/>
      <c r="B5248" s="311" t="s">
        <v>16659</v>
      </c>
      <c r="C5248" s="311"/>
      <c r="D5248" s="311"/>
      <c r="E5248" s="311" t="s">
        <v>11408</v>
      </c>
      <c r="F5248" s="311">
        <v>13.2</v>
      </c>
    </row>
    <row r="5249" spans="1:6">
      <c r="A5249" s="311"/>
      <c r="B5249" s="311" t="s">
        <v>16660</v>
      </c>
      <c r="C5249" s="311"/>
      <c r="D5249" s="311"/>
      <c r="E5249" s="311" t="s">
        <v>11408</v>
      </c>
      <c r="F5249" s="311">
        <v>84</v>
      </c>
    </row>
    <row r="5250" spans="1:6">
      <c r="A5250" s="311"/>
      <c r="B5250" s="311" t="s">
        <v>16661</v>
      </c>
      <c r="C5250" s="311"/>
      <c r="D5250" s="311"/>
      <c r="E5250" s="311" t="s">
        <v>11408</v>
      </c>
      <c r="F5250" s="311">
        <v>13.2</v>
      </c>
    </row>
    <row r="5251" spans="1:6">
      <c r="A5251" s="311"/>
      <c r="B5251" s="311" t="s">
        <v>16662</v>
      </c>
      <c r="C5251" s="311"/>
      <c r="D5251" s="311"/>
      <c r="E5251" s="311" t="s">
        <v>11408</v>
      </c>
      <c r="F5251" s="311">
        <v>13.2</v>
      </c>
    </row>
    <row r="5252" spans="1:6">
      <c r="A5252" s="311"/>
      <c r="B5252" s="311" t="s">
        <v>16663</v>
      </c>
      <c r="C5252" s="311"/>
      <c r="D5252" s="311"/>
      <c r="E5252" s="311" t="s">
        <v>11408</v>
      </c>
      <c r="F5252" s="311">
        <v>119</v>
      </c>
    </row>
    <row r="5253" spans="1:6">
      <c r="A5253" s="311"/>
      <c r="B5253" s="311" t="s">
        <v>16664</v>
      </c>
      <c r="C5253" s="311"/>
      <c r="D5253" s="311"/>
      <c r="E5253" s="311" t="s">
        <v>11408</v>
      </c>
      <c r="F5253" s="311">
        <v>13.2</v>
      </c>
    </row>
    <row r="5254" spans="1:6">
      <c r="A5254" s="311"/>
      <c r="B5254" s="311" t="s">
        <v>16665</v>
      </c>
      <c r="C5254" s="311"/>
      <c r="D5254" s="311"/>
      <c r="E5254" s="311" t="s">
        <v>11408</v>
      </c>
      <c r="F5254" s="311">
        <v>13.2</v>
      </c>
    </row>
    <row r="5255" spans="1:6">
      <c r="A5255" s="311"/>
      <c r="B5255" s="311" t="s">
        <v>16666</v>
      </c>
      <c r="C5255" s="311"/>
      <c r="D5255" s="311"/>
      <c r="E5255" s="311" t="s">
        <v>11408</v>
      </c>
      <c r="F5255" s="311">
        <v>97</v>
      </c>
    </row>
    <row r="5256" spans="1:6">
      <c r="A5256" s="311"/>
      <c r="B5256" s="311" t="s">
        <v>16667</v>
      </c>
      <c r="C5256" s="311"/>
      <c r="D5256" s="311"/>
      <c r="E5256" s="311" t="s">
        <v>11408</v>
      </c>
      <c r="F5256" s="311">
        <v>13.2</v>
      </c>
    </row>
    <row r="5257" spans="1:6">
      <c r="A5257" s="311"/>
      <c r="B5257" s="311" t="s">
        <v>16668</v>
      </c>
      <c r="C5257" s="311"/>
      <c r="D5257" s="311"/>
      <c r="E5257" s="311" t="s">
        <v>11408</v>
      </c>
      <c r="F5257" s="311">
        <v>13.2</v>
      </c>
    </row>
    <row r="5258" spans="1:6">
      <c r="A5258" s="311"/>
      <c r="B5258" s="311" t="s">
        <v>16669</v>
      </c>
      <c r="C5258" s="311"/>
      <c r="D5258" s="311"/>
      <c r="E5258" s="311" t="s">
        <v>11408</v>
      </c>
      <c r="F5258" s="311">
        <v>129</v>
      </c>
    </row>
    <row r="5259" spans="1:6">
      <c r="A5259" s="311"/>
      <c r="B5259" s="311" t="s">
        <v>16670</v>
      </c>
      <c r="C5259" s="311"/>
      <c r="D5259" s="311"/>
      <c r="E5259" s="311" t="s">
        <v>11408</v>
      </c>
      <c r="F5259" s="311">
        <v>132</v>
      </c>
    </row>
    <row r="5260" spans="1:6">
      <c r="A5260" s="311"/>
      <c r="B5260" s="311" t="s">
        <v>16671</v>
      </c>
      <c r="C5260" s="311"/>
      <c r="D5260" s="311"/>
      <c r="E5260" s="311" t="s">
        <v>11408</v>
      </c>
      <c r="F5260" s="311">
        <v>143</v>
      </c>
    </row>
    <row r="5261" spans="1:6">
      <c r="A5261" s="311"/>
      <c r="B5261" s="311" t="s">
        <v>16672</v>
      </c>
      <c r="C5261" s="311"/>
      <c r="D5261" s="311"/>
      <c r="E5261" s="311" t="s">
        <v>11408</v>
      </c>
      <c r="F5261" s="311">
        <v>172</v>
      </c>
    </row>
    <row r="5262" spans="1:6">
      <c r="A5262" s="311"/>
      <c r="B5262" s="311" t="s">
        <v>16673</v>
      </c>
      <c r="C5262" s="311"/>
      <c r="D5262" s="311"/>
      <c r="E5262" s="311" t="s">
        <v>11408</v>
      </c>
      <c r="F5262" s="311">
        <v>424</v>
      </c>
    </row>
    <row r="5263" spans="1:6">
      <c r="A5263" s="311"/>
      <c r="B5263" s="311" t="s">
        <v>16674</v>
      </c>
      <c r="C5263" s="311"/>
      <c r="D5263" s="311"/>
      <c r="E5263" s="311" t="s">
        <v>11408</v>
      </c>
      <c r="F5263" s="311">
        <v>188</v>
      </c>
    </row>
    <row r="5264" spans="1:6">
      <c r="A5264" s="311"/>
      <c r="B5264" s="311" t="s">
        <v>16675</v>
      </c>
      <c r="C5264" s="311"/>
      <c r="D5264" s="311"/>
      <c r="E5264" s="311" t="s">
        <v>11408</v>
      </c>
      <c r="F5264" s="311">
        <v>224</v>
      </c>
    </row>
    <row r="5265" spans="1:6">
      <c r="A5265" s="311"/>
      <c r="B5265" s="311" t="s">
        <v>16676</v>
      </c>
      <c r="C5265" s="311"/>
      <c r="D5265" s="311"/>
      <c r="E5265" s="311" t="s">
        <v>11408</v>
      </c>
      <c r="F5265" s="311">
        <v>437</v>
      </c>
    </row>
    <row r="5266" spans="1:6">
      <c r="A5266" s="311"/>
      <c r="B5266" s="311" t="s">
        <v>16677</v>
      </c>
      <c r="C5266" s="311"/>
      <c r="D5266" s="311"/>
      <c r="E5266" s="311" t="s">
        <v>11408</v>
      </c>
      <c r="F5266" s="311">
        <v>249</v>
      </c>
    </row>
    <row r="5267" spans="1:6">
      <c r="A5267" s="311"/>
      <c r="B5267" s="311" t="s">
        <v>16678</v>
      </c>
      <c r="C5267" s="311"/>
      <c r="D5267" s="311"/>
      <c r="E5267" s="311" t="s">
        <v>11408</v>
      </c>
      <c r="F5267" s="311">
        <v>269</v>
      </c>
    </row>
    <row r="5268" spans="1:6">
      <c r="A5268" s="311"/>
      <c r="B5268" s="311" t="s">
        <v>16679</v>
      </c>
      <c r="C5268" s="311"/>
      <c r="D5268" s="311"/>
      <c r="E5268" s="311" t="s">
        <v>11408</v>
      </c>
      <c r="F5268" s="311">
        <v>396</v>
      </c>
    </row>
    <row r="5269" spans="1:6">
      <c r="A5269" s="311"/>
      <c r="B5269" s="311" t="s">
        <v>16680</v>
      </c>
      <c r="C5269" s="311"/>
      <c r="D5269" s="311"/>
      <c r="E5269" s="311" t="s">
        <v>11408</v>
      </c>
      <c r="F5269" s="311">
        <v>301</v>
      </c>
    </row>
    <row r="5270" spans="1:6">
      <c r="A5270" s="311"/>
      <c r="B5270" s="311" t="s">
        <v>16681</v>
      </c>
      <c r="C5270" s="311"/>
      <c r="D5270" s="311"/>
      <c r="E5270" s="311" t="s">
        <v>11408</v>
      </c>
      <c r="F5270" s="311">
        <v>203</v>
      </c>
    </row>
    <row r="5271" spans="1:6">
      <c r="A5271" s="311"/>
      <c r="B5271" s="311" t="s">
        <v>16682</v>
      </c>
      <c r="C5271" s="311"/>
      <c r="D5271" s="311"/>
      <c r="E5271" s="311" t="s">
        <v>11408</v>
      </c>
      <c r="F5271" s="311">
        <v>262</v>
      </c>
    </row>
    <row r="5272" spans="1:6">
      <c r="A5272" s="311"/>
      <c r="B5272" s="311" t="s">
        <v>16683</v>
      </c>
      <c r="C5272" s="311"/>
      <c r="D5272" s="311"/>
      <c r="E5272" s="311" t="s">
        <v>11408</v>
      </c>
      <c r="F5272" s="311">
        <v>41</v>
      </c>
    </row>
    <row r="5273" spans="1:6">
      <c r="A5273" s="311"/>
      <c r="B5273" s="311" t="s">
        <v>16684</v>
      </c>
      <c r="C5273" s="311"/>
      <c r="D5273" s="311"/>
      <c r="E5273" s="311" t="s">
        <v>11408</v>
      </c>
      <c r="F5273" s="311">
        <v>13.2</v>
      </c>
    </row>
    <row r="5274" spans="1:6">
      <c r="A5274" s="311"/>
      <c r="B5274" s="311" t="s">
        <v>16685</v>
      </c>
      <c r="C5274" s="311"/>
      <c r="D5274" s="311"/>
      <c r="E5274" s="311" t="s">
        <v>11408</v>
      </c>
      <c r="F5274" s="311">
        <v>13.2</v>
      </c>
    </row>
    <row r="5275" spans="1:6">
      <c r="A5275" s="311"/>
      <c r="B5275" s="311" t="s">
        <v>16686</v>
      </c>
      <c r="C5275" s="311"/>
      <c r="D5275" s="311"/>
      <c r="E5275" s="311" t="s">
        <v>11408</v>
      </c>
      <c r="F5275" s="311">
        <v>46</v>
      </c>
    </row>
    <row r="5276" spans="1:6">
      <c r="A5276" s="311"/>
      <c r="B5276" s="311" t="s">
        <v>16687</v>
      </c>
      <c r="C5276" s="311"/>
      <c r="D5276" s="311"/>
      <c r="E5276" s="311" t="s">
        <v>11408</v>
      </c>
      <c r="F5276" s="311">
        <v>13.2</v>
      </c>
    </row>
    <row r="5277" spans="1:6">
      <c r="A5277" s="311"/>
      <c r="B5277" s="311" t="s">
        <v>16688</v>
      </c>
      <c r="C5277" s="311"/>
      <c r="D5277" s="311"/>
      <c r="E5277" s="311" t="s">
        <v>11408</v>
      </c>
      <c r="F5277" s="311">
        <v>56</v>
      </c>
    </row>
    <row r="5278" spans="1:6">
      <c r="A5278" s="311"/>
      <c r="B5278" s="311" t="s">
        <v>16689</v>
      </c>
      <c r="C5278" s="311"/>
      <c r="D5278" s="311"/>
      <c r="E5278" s="311" t="s">
        <v>11408</v>
      </c>
      <c r="F5278" s="311">
        <v>13.2</v>
      </c>
    </row>
    <row r="5279" spans="1:6">
      <c r="A5279" s="311"/>
      <c r="B5279" s="311" t="s">
        <v>16690</v>
      </c>
      <c r="C5279" s="311"/>
      <c r="D5279" s="311"/>
      <c r="E5279" s="311" t="s">
        <v>11408</v>
      </c>
      <c r="F5279" s="311">
        <v>13.2</v>
      </c>
    </row>
    <row r="5280" spans="1:6">
      <c r="A5280" s="311"/>
      <c r="B5280" s="311" t="s">
        <v>16691</v>
      </c>
      <c r="C5280" s="311"/>
      <c r="D5280" s="311"/>
      <c r="E5280" s="311" t="s">
        <v>11408</v>
      </c>
      <c r="F5280" s="311">
        <v>69</v>
      </c>
    </row>
    <row r="5281" spans="1:6">
      <c r="A5281" s="311"/>
      <c r="B5281" s="311" t="s">
        <v>16692</v>
      </c>
      <c r="C5281" s="311"/>
      <c r="D5281" s="311"/>
      <c r="E5281" s="311" t="s">
        <v>11408</v>
      </c>
      <c r="F5281" s="311">
        <v>13.2</v>
      </c>
    </row>
    <row r="5282" spans="1:6">
      <c r="A5282" s="311"/>
      <c r="B5282" s="311" t="s">
        <v>16693</v>
      </c>
      <c r="C5282" s="311"/>
      <c r="D5282" s="311"/>
      <c r="E5282" s="311" t="s">
        <v>11408</v>
      </c>
      <c r="F5282" s="311">
        <v>78</v>
      </c>
    </row>
    <row r="5283" spans="1:6">
      <c r="A5283" s="311"/>
      <c r="B5283" s="311" t="s">
        <v>16694</v>
      </c>
      <c r="C5283" s="311"/>
      <c r="D5283" s="311"/>
      <c r="E5283" s="311" t="s">
        <v>11408</v>
      </c>
      <c r="F5283" s="311">
        <v>13.2</v>
      </c>
    </row>
    <row r="5284" spans="1:6">
      <c r="A5284" s="311"/>
      <c r="B5284" s="311" t="s">
        <v>16695</v>
      </c>
      <c r="C5284" s="311"/>
      <c r="D5284" s="311"/>
      <c r="E5284" s="311" t="s">
        <v>11408</v>
      </c>
      <c r="F5284" s="311">
        <v>91</v>
      </c>
    </row>
    <row r="5285" spans="1:6">
      <c r="A5285" s="311"/>
      <c r="B5285" s="311" t="s">
        <v>16696</v>
      </c>
      <c r="C5285" s="311"/>
      <c r="D5285" s="311"/>
      <c r="E5285" s="311" t="s">
        <v>11408</v>
      </c>
      <c r="F5285" s="311">
        <v>13.2</v>
      </c>
    </row>
    <row r="5286" spans="1:6">
      <c r="A5286" s="311"/>
      <c r="B5286" s="311" t="s">
        <v>16697</v>
      </c>
      <c r="C5286" s="311"/>
      <c r="D5286" s="311"/>
      <c r="E5286" s="311" t="s">
        <v>11408</v>
      </c>
      <c r="F5286" s="311">
        <v>93</v>
      </c>
    </row>
    <row r="5287" spans="1:6">
      <c r="A5287" s="311"/>
      <c r="B5287" s="311" t="s">
        <v>16698</v>
      </c>
      <c r="C5287" s="311"/>
      <c r="D5287" s="311"/>
      <c r="E5287" s="311" t="s">
        <v>11408</v>
      </c>
      <c r="F5287" s="311">
        <v>13.2</v>
      </c>
    </row>
    <row r="5288" spans="1:6">
      <c r="A5288" s="311"/>
      <c r="B5288" s="311" t="s">
        <v>16699</v>
      </c>
      <c r="C5288" s="311"/>
      <c r="D5288" s="311"/>
      <c r="E5288" s="311" t="s">
        <v>11408</v>
      </c>
      <c r="F5288" s="311">
        <v>74</v>
      </c>
    </row>
    <row r="5289" spans="1:6">
      <c r="A5289" s="311"/>
      <c r="B5289" s="311" t="s">
        <v>16700</v>
      </c>
      <c r="C5289" s="311"/>
      <c r="D5289" s="311"/>
      <c r="E5289" s="311" t="s">
        <v>11408</v>
      </c>
      <c r="F5289" s="311">
        <v>13.2</v>
      </c>
    </row>
    <row r="5290" spans="1:6">
      <c r="A5290" s="311"/>
      <c r="B5290" s="311" t="s">
        <v>16701</v>
      </c>
      <c r="C5290" s="311"/>
      <c r="D5290" s="311"/>
      <c r="E5290" s="311" t="s">
        <v>11408</v>
      </c>
      <c r="F5290" s="311">
        <v>79</v>
      </c>
    </row>
    <row r="5291" spans="1:6">
      <c r="A5291" s="311"/>
      <c r="B5291" s="311" t="s">
        <v>16702</v>
      </c>
      <c r="C5291" s="311"/>
      <c r="D5291" s="311"/>
      <c r="E5291" s="311" t="s">
        <v>11408</v>
      </c>
      <c r="F5291" s="311">
        <v>188</v>
      </c>
    </row>
    <row r="5292" spans="1:6">
      <c r="A5292" s="311"/>
      <c r="B5292" s="311" t="s">
        <v>16703</v>
      </c>
      <c r="C5292" s="311"/>
      <c r="D5292" s="311"/>
      <c r="E5292" s="311" t="s">
        <v>11408</v>
      </c>
      <c r="F5292" s="311">
        <v>13.2</v>
      </c>
    </row>
    <row r="5293" spans="1:6">
      <c r="A5293" s="311"/>
      <c r="B5293" s="311" t="s">
        <v>16704</v>
      </c>
      <c r="C5293" s="311"/>
      <c r="D5293" s="311"/>
      <c r="E5293" s="311" t="s">
        <v>11408</v>
      </c>
      <c r="F5293" s="311">
        <v>263</v>
      </c>
    </row>
    <row r="5294" spans="1:6">
      <c r="A5294" s="311"/>
      <c r="B5294" s="311" t="s">
        <v>16705</v>
      </c>
      <c r="C5294" s="311"/>
      <c r="D5294" s="311"/>
      <c r="E5294" s="311" t="s">
        <v>11408</v>
      </c>
      <c r="F5294" s="311">
        <v>13.2</v>
      </c>
    </row>
    <row r="5295" spans="1:6">
      <c r="A5295" s="311"/>
      <c r="B5295" s="311" t="s">
        <v>16706</v>
      </c>
      <c r="C5295" s="311"/>
      <c r="D5295" s="311"/>
      <c r="E5295" s="311" t="s">
        <v>11408</v>
      </c>
      <c r="F5295" s="311">
        <v>271</v>
      </c>
    </row>
    <row r="5296" spans="1:6">
      <c r="A5296" s="311"/>
      <c r="B5296" s="311" t="s">
        <v>16707</v>
      </c>
      <c r="C5296" s="311"/>
      <c r="D5296" s="311"/>
      <c r="E5296" s="311" t="s">
        <v>11408</v>
      </c>
      <c r="F5296" s="311">
        <v>13.2</v>
      </c>
    </row>
    <row r="5297" spans="1:6">
      <c r="A5297" s="311"/>
      <c r="B5297" s="311" t="s">
        <v>16708</v>
      </c>
      <c r="C5297" s="311"/>
      <c r="D5297" s="311"/>
      <c r="E5297" s="311" t="s">
        <v>11408</v>
      </c>
      <c r="F5297" s="311">
        <v>259</v>
      </c>
    </row>
    <row r="5298" spans="1:6">
      <c r="A5298" s="311"/>
      <c r="B5298" s="311" t="s">
        <v>16709</v>
      </c>
      <c r="C5298" s="311"/>
      <c r="D5298" s="311"/>
      <c r="E5298" s="311" t="s">
        <v>11408</v>
      </c>
      <c r="F5298" s="311">
        <v>13.2</v>
      </c>
    </row>
    <row r="5299" spans="1:6">
      <c r="A5299" s="311"/>
      <c r="B5299" s="311" t="s">
        <v>16710</v>
      </c>
      <c r="C5299" s="311"/>
      <c r="D5299" s="311"/>
      <c r="E5299" s="311" t="s">
        <v>11408</v>
      </c>
      <c r="F5299" s="311">
        <v>317</v>
      </c>
    </row>
    <row r="5300" spans="1:6">
      <c r="A5300" s="311"/>
      <c r="B5300" s="311" t="s">
        <v>16711</v>
      </c>
      <c r="C5300" s="311"/>
      <c r="D5300" s="311"/>
      <c r="E5300" s="311" t="s">
        <v>11408</v>
      </c>
      <c r="F5300" s="311">
        <v>13.2</v>
      </c>
    </row>
    <row r="5301" spans="1:6">
      <c r="A5301" s="311"/>
      <c r="B5301" s="311" t="s">
        <v>16712</v>
      </c>
      <c r="C5301" s="311"/>
      <c r="D5301" s="311"/>
      <c r="E5301" s="311" t="s">
        <v>11408</v>
      </c>
      <c r="F5301" s="311">
        <v>179</v>
      </c>
    </row>
    <row r="5302" spans="1:6">
      <c r="A5302" s="311"/>
      <c r="B5302" s="311" t="s">
        <v>16713</v>
      </c>
      <c r="C5302" s="311"/>
      <c r="D5302" s="311"/>
      <c r="E5302" s="311" t="s">
        <v>11408</v>
      </c>
      <c r="F5302" s="311">
        <v>224</v>
      </c>
    </row>
    <row r="5303" spans="1:6">
      <c r="A5303" s="311"/>
      <c r="B5303" s="311" t="s">
        <v>16714</v>
      </c>
      <c r="C5303" s="311"/>
      <c r="D5303" s="311"/>
      <c r="E5303" s="311" t="s">
        <v>11408</v>
      </c>
      <c r="F5303" s="311">
        <v>131</v>
      </c>
    </row>
    <row r="5304" spans="1:6">
      <c r="A5304" s="311"/>
      <c r="B5304" s="311" t="s">
        <v>16715</v>
      </c>
      <c r="C5304" s="311"/>
      <c r="D5304" s="311"/>
      <c r="E5304" s="311" t="s">
        <v>11408</v>
      </c>
      <c r="F5304" s="311">
        <v>136</v>
      </c>
    </row>
    <row r="5305" spans="1:6">
      <c r="A5305" s="311"/>
      <c r="B5305" s="311" t="s">
        <v>16716</v>
      </c>
      <c r="C5305" s="311"/>
      <c r="D5305" s="311"/>
      <c r="E5305" s="311" t="s">
        <v>11408</v>
      </c>
      <c r="F5305" s="311">
        <v>144</v>
      </c>
    </row>
    <row r="5306" spans="1:6">
      <c r="A5306" s="311"/>
      <c r="B5306" s="311" t="s">
        <v>16717</v>
      </c>
      <c r="C5306" s="311"/>
      <c r="D5306" s="311"/>
      <c r="E5306" s="311" t="s">
        <v>11408</v>
      </c>
      <c r="F5306" s="311">
        <v>119</v>
      </c>
    </row>
    <row r="5307" spans="1:6">
      <c r="A5307" s="311"/>
      <c r="B5307" s="311" t="s">
        <v>16718</v>
      </c>
      <c r="C5307" s="311"/>
      <c r="D5307" s="311"/>
      <c r="E5307" s="311" t="s">
        <v>11408</v>
      </c>
      <c r="F5307" s="311">
        <v>101</v>
      </c>
    </row>
    <row r="5308" spans="1:6">
      <c r="A5308" s="311"/>
      <c r="B5308" s="311" t="s">
        <v>16719</v>
      </c>
      <c r="C5308" s="311"/>
      <c r="D5308" s="311"/>
      <c r="E5308" s="311" t="s">
        <v>11408</v>
      </c>
      <c r="F5308" s="311">
        <v>131</v>
      </c>
    </row>
    <row r="5309" spans="1:6">
      <c r="A5309" s="311"/>
      <c r="B5309" s="311" t="s">
        <v>16720</v>
      </c>
      <c r="C5309" s="311"/>
      <c r="D5309" s="311"/>
      <c r="E5309" s="311" t="s">
        <v>11408</v>
      </c>
      <c r="F5309" s="311">
        <v>136</v>
      </c>
    </row>
    <row r="5310" spans="1:6">
      <c r="A5310" s="311"/>
      <c r="B5310" s="311" t="s">
        <v>16721</v>
      </c>
      <c r="C5310" s="311"/>
      <c r="D5310" s="311"/>
      <c r="E5310" s="311" t="s">
        <v>11408</v>
      </c>
      <c r="F5310" s="311">
        <v>138</v>
      </c>
    </row>
    <row r="5311" spans="1:6">
      <c r="A5311" s="311"/>
      <c r="B5311" s="311" t="s">
        <v>16722</v>
      </c>
      <c r="C5311" s="311"/>
      <c r="D5311" s="311"/>
      <c r="E5311" s="311" t="s">
        <v>11408</v>
      </c>
      <c r="F5311" s="311">
        <v>159</v>
      </c>
    </row>
    <row r="5312" spans="1:6">
      <c r="A5312" s="311"/>
      <c r="B5312" s="311" t="s">
        <v>16723</v>
      </c>
      <c r="C5312" s="311"/>
      <c r="D5312" s="311"/>
      <c r="E5312" s="311" t="s">
        <v>11408</v>
      </c>
      <c r="F5312" s="311">
        <v>102</v>
      </c>
    </row>
    <row r="5313" spans="1:6">
      <c r="A5313" s="311"/>
      <c r="B5313" s="311" t="s">
        <v>16724</v>
      </c>
      <c r="C5313" s="311"/>
      <c r="D5313" s="311"/>
      <c r="E5313" s="311" t="s">
        <v>11408</v>
      </c>
      <c r="F5313" s="311">
        <v>136</v>
      </c>
    </row>
    <row r="5314" spans="1:6">
      <c r="A5314" s="311"/>
      <c r="B5314" s="311" t="s">
        <v>16725</v>
      </c>
      <c r="C5314" s="311"/>
      <c r="D5314" s="311"/>
      <c r="E5314" s="311" t="s">
        <v>11408</v>
      </c>
      <c r="F5314" s="311">
        <v>141</v>
      </c>
    </row>
    <row r="5315" spans="1:6">
      <c r="A5315" s="311"/>
      <c r="B5315" s="311" t="s">
        <v>16726</v>
      </c>
      <c r="C5315" s="311"/>
      <c r="D5315" s="311"/>
      <c r="E5315" s="311" t="s">
        <v>11408</v>
      </c>
      <c r="F5315" s="311">
        <v>542</v>
      </c>
    </row>
    <row r="5316" spans="1:6">
      <c r="A5316" s="311"/>
      <c r="B5316" s="311" t="s">
        <v>16727</v>
      </c>
      <c r="C5316" s="311"/>
      <c r="D5316" s="311"/>
      <c r="E5316" s="311" t="s">
        <v>11408</v>
      </c>
      <c r="F5316" s="311">
        <v>169</v>
      </c>
    </row>
    <row r="5317" spans="1:6">
      <c r="A5317" s="311"/>
      <c r="B5317" s="311" t="s">
        <v>16728</v>
      </c>
      <c r="C5317" s="311"/>
      <c r="D5317" s="311"/>
      <c r="E5317" s="311" t="s">
        <v>11408</v>
      </c>
      <c r="F5317" s="311">
        <v>184</v>
      </c>
    </row>
    <row r="5318" spans="1:6">
      <c r="A5318" s="311"/>
      <c r="B5318" s="311" t="s">
        <v>16729</v>
      </c>
      <c r="C5318" s="311"/>
      <c r="D5318" s="311"/>
      <c r="E5318" s="311" t="s">
        <v>11408</v>
      </c>
      <c r="F5318" s="311">
        <v>358</v>
      </c>
    </row>
    <row r="5319" spans="1:6">
      <c r="A5319" s="311"/>
      <c r="B5319" s="311" t="s">
        <v>16730</v>
      </c>
      <c r="C5319" s="311"/>
      <c r="D5319" s="311"/>
      <c r="E5319" s="311" t="s">
        <v>11408</v>
      </c>
      <c r="F5319" s="311">
        <v>219</v>
      </c>
    </row>
    <row r="5320" spans="1:6">
      <c r="A5320" s="311"/>
      <c r="B5320" s="311" t="s">
        <v>16731</v>
      </c>
      <c r="C5320" s="311"/>
      <c r="D5320" s="311"/>
      <c r="E5320" s="311" t="s">
        <v>11408</v>
      </c>
      <c r="F5320" s="311">
        <v>243</v>
      </c>
    </row>
    <row r="5321" spans="1:6">
      <c r="A5321" s="311"/>
      <c r="B5321" s="311" t="s">
        <v>16732</v>
      </c>
      <c r="C5321" s="311"/>
      <c r="D5321" s="311"/>
      <c r="E5321" s="311" t="s">
        <v>11408</v>
      </c>
      <c r="F5321" s="311">
        <v>274</v>
      </c>
    </row>
    <row r="5322" spans="1:6">
      <c r="A5322" s="311"/>
      <c r="B5322" s="311" t="s">
        <v>16733</v>
      </c>
      <c r="C5322" s="311"/>
      <c r="D5322" s="311"/>
      <c r="E5322" s="311" t="s">
        <v>11408</v>
      </c>
      <c r="F5322" s="311">
        <v>287</v>
      </c>
    </row>
    <row r="5323" spans="1:6">
      <c r="A5323" s="311"/>
      <c r="B5323" s="311" t="s">
        <v>16734</v>
      </c>
      <c r="C5323" s="311"/>
      <c r="D5323" s="311"/>
      <c r="E5323" s="311" t="s">
        <v>11408</v>
      </c>
      <c r="F5323" s="311">
        <v>201</v>
      </c>
    </row>
    <row r="5324" spans="1:6">
      <c r="A5324" s="311"/>
      <c r="B5324" s="311" t="s">
        <v>16735</v>
      </c>
      <c r="C5324" s="311"/>
      <c r="D5324" s="311"/>
      <c r="E5324" s="311" t="s">
        <v>11408</v>
      </c>
      <c r="F5324" s="311">
        <v>246</v>
      </c>
    </row>
    <row r="5325" spans="1:6">
      <c r="A5325" s="311"/>
      <c r="B5325" s="311" t="s">
        <v>16736</v>
      </c>
      <c r="C5325" s="311"/>
      <c r="D5325" s="311"/>
      <c r="E5325" s="311" t="s">
        <v>11408</v>
      </c>
      <c r="F5325" s="311">
        <v>231</v>
      </c>
    </row>
    <row r="5326" spans="1:6">
      <c r="A5326" s="311"/>
      <c r="B5326" s="311" t="s">
        <v>16737</v>
      </c>
      <c r="C5326" s="311"/>
      <c r="D5326" s="311"/>
      <c r="E5326" s="311" t="s">
        <v>11408</v>
      </c>
      <c r="F5326" s="311">
        <v>13.2</v>
      </c>
    </row>
    <row r="5327" spans="1:6">
      <c r="A5327" s="311"/>
      <c r="B5327" s="311" t="s">
        <v>16738</v>
      </c>
      <c r="C5327" s="311"/>
      <c r="D5327" s="311"/>
      <c r="E5327" s="311" t="s">
        <v>11408</v>
      </c>
      <c r="F5327" s="311">
        <v>259</v>
      </c>
    </row>
    <row r="5328" spans="1:6">
      <c r="A5328" s="311"/>
      <c r="B5328" s="311" t="s">
        <v>16739</v>
      </c>
      <c r="C5328" s="311"/>
      <c r="D5328" s="311"/>
      <c r="E5328" s="311" t="s">
        <v>11408</v>
      </c>
      <c r="F5328" s="311">
        <v>39</v>
      </c>
    </row>
    <row r="5329" spans="1:6">
      <c r="A5329" s="311"/>
      <c r="B5329" s="311" t="s">
        <v>16740</v>
      </c>
      <c r="C5329" s="311"/>
      <c r="D5329" s="311"/>
      <c r="E5329" s="311" t="s">
        <v>11408</v>
      </c>
      <c r="F5329" s="311">
        <v>13.2</v>
      </c>
    </row>
    <row r="5330" spans="1:6">
      <c r="A5330" s="311"/>
      <c r="B5330" s="311" t="s">
        <v>16741</v>
      </c>
      <c r="C5330" s="311"/>
      <c r="D5330" s="311"/>
      <c r="E5330" s="311" t="s">
        <v>11408</v>
      </c>
      <c r="F5330" s="311">
        <v>46</v>
      </c>
    </row>
    <row r="5331" spans="1:6">
      <c r="A5331" s="311"/>
      <c r="B5331" s="311" t="s">
        <v>16742</v>
      </c>
      <c r="C5331" s="311"/>
      <c r="D5331" s="311"/>
      <c r="E5331" s="311" t="s">
        <v>11408</v>
      </c>
      <c r="F5331" s="311">
        <v>13.2</v>
      </c>
    </row>
    <row r="5332" spans="1:6">
      <c r="A5332" s="311"/>
      <c r="B5332" s="311" t="s">
        <v>16743</v>
      </c>
      <c r="C5332" s="311"/>
      <c r="D5332" s="311"/>
      <c r="E5332" s="311" t="s">
        <v>11408</v>
      </c>
      <c r="F5332" s="311">
        <v>13.2</v>
      </c>
    </row>
    <row r="5333" spans="1:6">
      <c r="A5333" s="311"/>
      <c r="B5333" s="311" t="s">
        <v>16744</v>
      </c>
      <c r="C5333" s="311"/>
      <c r="D5333" s="311"/>
      <c r="E5333" s="311" t="s">
        <v>11408</v>
      </c>
      <c r="F5333" s="311">
        <v>62</v>
      </c>
    </row>
    <row r="5334" spans="1:6">
      <c r="A5334" s="311"/>
      <c r="B5334" s="311" t="s">
        <v>16745</v>
      </c>
      <c r="C5334" s="311"/>
      <c r="D5334" s="311"/>
      <c r="E5334" s="311" t="s">
        <v>11408</v>
      </c>
      <c r="F5334" s="311">
        <v>13.2</v>
      </c>
    </row>
    <row r="5335" spans="1:6">
      <c r="A5335" s="311"/>
      <c r="B5335" s="311" t="s">
        <v>16746</v>
      </c>
      <c r="C5335" s="311"/>
      <c r="D5335" s="311"/>
      <c r="E5335" s="311" t="s">
        <v>11408</v>
      </c>
      <c r="F5335" s="311">
        <v>13.2</v>
      </c>
    </row>
    <row r="5336" spans="1:6">
      <c r="A5336" s="311"/>
      <c r="B5336" s="311" t="s">
        <v>16747</v>
      </c>
      <c r="C5336" s="311"/>
      <c r="D5336" s="311"/>
      <c r="E5336" s="311" t="s">
        <v>11408</v>
      </c>
      <c r="F5336" s="311">
        <v>78</v>
      </c>
    </row>
    <row r="5337" spans="1:6">
      <c r="A5337" s="311"/>
      <c r="B5337" s="311" t="s">
        <v>16748</v>
      </c>
      <c r="C5337" s="311"/>
      <c r="D5337" s="311"/>
      <c r="E5337" s="311" t="s">
        <v>11408</v>
      </c>
      <c r="F5337" s="311">
        <v>13.2</v>
      </c>
    </row>
    <row r="5338" spans="1:6">
      <c r="A5338" s="311"/>
      <c r="B5338" s="311" t="s">
        <v>16749</v>
      </c>
      <c r="C5338" s="311"/>
      <c r="D5338" s="311"/>
      <c r="E5338" s="311" t="s">
        <v>11408</v>
      </c>
      <c r="F5338" s="311">
        <v>13.2</v>
      </c>
    </row>
    <row r="5339" spans="1:6">
      <c r="A5339" s="311"/>
      <c r="B5339" s="311" t="s">
        <v>16750</v>
      </c>
      <c r="C5339" s="311"/>
      <c r="D5339" s="311"/>
      <c r="E5339" s="311" t="s">
        <v>11408</v>
      </c>
      <c r="F5339" s="311">
        <v>89</v>
      </c>
    </row>
    <row r="5340" spans="1:6">
      <c r="A5340" s="311"/>
      <c r="B5340" s="311" t="s">
        <v>16751</v>
      </c>
      <c r="C5340" s="311"/>
      <c r="D5340" s="311"/>
      <c r="E5340" s="311" t="s">
        <v>11408</v>
      </c>
      <c r="F5340" s="311">
        <v>13.2</v>
      </c>
    </row>
    <row r="5341" spans="1:6">
      <c r="A5341" s="311"/>
      <c r="B5341" s="311" t="s">
        <v>16752</v>
      </c>
      <c r="C5341" s="311"/>
      <c r="D5341" s="311"/>
      <c r="E5341" s="311" t="s">
        <v>11408</v>
      </c>
      <c r="F5341" s="311">
        <v>96</v>
      </c>
    </row>
    <row r="5342" spans="1:6">
      <c r="A5342" s="311"/>
      <c r="B5342" s="311" t="s">
        <v>16753</v>
      </c>
      <c r="C5342" s="311"/>
      <c r="D5342" s="311"/>
      <c r="E5342" s="311" t="s">
        <v>11408</v>
      </c>
      <c r="F5342" s="311">
        <v>69</v>
      </c>
    </row>
    <row r="5343" spans="1:6">
      <c r="A5343" s="311"/>
      <c r="B5343" s="311" t="s">
        <v>16754</v>
      </c>
      <c r="C5343" s="311"/>
      <c r="D5343" s="311"/>
      <c r="E5343" s="311" t="s">
        <v>11408</v>
      </c>
      <c r="F5343" s="311">
        <v>13.2</v>
      </c>
    </row>
    <row r="5344" spans="1:6">
      <c r="A5344" s="311"/>
      <c r="B5344" s="311" t="s">
        <v>16755</v>
      </c>
      <c r="C5344" s="311"/>
      <c r="D5344" s="311"/>
      <c r="E5344" s="311" t="s">
        <v>11408</v>
      </c>
      <c r="F5344" s="311">
        <v>13.2</v>
      </c>
    </row>
    <row r="5345" spans="1:6">
      <c r="A5345" s="311"/>
      <c r="B5345" s="311" t="s">
        <v>16756</v>
      </c>
      <c r="C5345" s="311"/>
      <c r="D5345" s="311"/>
      <c r="E5345" s="311" t="s">
        <v>11408</v>
      </c>
      <c r="F5345" s="311">
        <v>84</v>
      </c>
    </row>
    <row r="5346" spans="1:6">
      <c r="A5346" s="311"/>
      <c r="B5346" s="311" t="s">
        <v>16757</v>
      </c>
      <c r="C5346" s="311"/>
      <c r="D5346" s="311"/>
      <c r="E5346" s="311" t="s">
        <v>11408</v>
      </c>
      <c r="F5346" s="311">
        <v>184</v>
      </c>
    </row>
    <row r="5347" spans="1:6">
      <c r="A5347" s="311"/>
      <c r="B5347" s="311" t="s">
        <v>16758</v>
      </c>
      <c r="C5347" s="311"/>
      <c r="D5347" s="311"/>
      <c r="E5347" s="311" t="s">
        <v>11408</v>
      </c>
      <c r="F5347" s="311">
        <v>13.2</v>
      </c>
    </row>
    <row r="5348" spans="1:6">
      <c r="A5348" s="311"/>
      <c r="B5348" s="311" t="s">
        <v>16759</v>
      </c>
      <c r="C5348" s="311"/>
      <c r="D5348" s="311"/>
      <c r="E5348" s="311" t="s">
        <v>11408</v>
      </c>
      <c r="F5348" s="311">
        <v>179</v>
      </c>
    </row>
    <row r="5349" spans="1:6">
      <c r="A5349" s="311"/>
      <c r="B5349" s="311" t="s">
        <v>16760</v>
      </c>
      <c r="C5349" s="311"/>
      <c r="D5349" s="311"/>
      <c r="E5349" s="311" t="s">
        <v>11408</v>
      </c>
      <c r="F5349" s="311">
        <v>243</v>
      </c>
    </row>
    <row r="5350" spans="1:6">
      <c r="A5350" s="311"/>
      <c r="B5350" s="311" t="s">
        <v>16761</v>
      </c>
      <c r="C5350" s="311"/>
      <c r="D5350" s="311"/>
      <c r="E5350" s="311" t="s">
        <v>11408</v>
      </c>
      <c r="F5350" s="311">
        <v>252</v>
      </c>
    </row>
    <row r="5351" spans="1:6">
      <c r="A5351" s="311"/>
      <c r="B5351" s="311" t="s">
        <v>16762</v>
      </c>
      <c r="C5351" s="311"/>
      <c r="D5351" s="311"/>
      <c r="E5351" s="311" t="s">
        <v>11408</v>
      </c>
      <c r="F5351" s="311">
        <v>169</v>
      </c>
    </row>
    <row r="5352" spans="1:6">
      <c r="A5352" s="311"/>
      <c r="B5352" s="311" t="s">
        <v>16763</v>
      </c>
      <c r="C5352" s="311"/>
      <c r="D5352" s="311"/>
      <c r="E5352" s="311" t="s">
        <v>11408</v>
      </c>
      <c r="F5352" s="311">
        <v>188</v>
      </c>
    </row>
    <row r="5353" spans="1:6">
      <c r="A5353" s="311"/>
      <c r="B5353" s="311" t="s">
        <v>16764</v>
      </c>
      <c r="C5353" s="311"/>
      <c r="D5353" s="311"/>
      <c r="E5353" s="311" t="s">
        <v>11408</v>
      </c>
      <c r="F5353" s="311">
        <v>154</v>
      </c>
    </row>
    <row r="5354" spans="1:6">
      <c r="A5354" s="311"/>
      <c r="B5354" s="311" t="s">
        <v>16765</v>
      </c>
      <c r="C5354" s="311"/>
      <c r="D5354" s="311"/>
      <c r="E5354" s="311" t="s">
        <v>11408</v>
      </c>
      <c r="F5354" s="311">
        <v>159</v>
      </c>
    </row>
    <row r="5355" spans="1:6">
      <c r="A5355" s="311"/>
      <c r="B5355" s="311" t="s">
        <v>16766</v>
      </c>
      <c r="C5355" s="311"/>
      <c r="D5355" s="311"/>
      <c r="E5355" s="311" t="s">
        <v>11408</v>
      </c>
      <c r="F5355" s="311">
        <v>229</v>
      </c>
    </row>
    <row r="5356" spans="1:6">
      <c r="A5356" s="311"/>
      <c r="B5356" s="311" t="s">
        <v>16767</v>
      </c>
      <c r="C5356" s="311"/>
      <c r="D5356" s="311"/>
      <c r="E5356" s="311" t="s">
        <v>11408</v>
      </c>
      <c r="F5356" s="311">
        <v>16</v>
      </c>
    </row>
    <row r="5357" spans="1:6">
      <c r="A5357" s="311"/>
      <c r="B5357" s="311" t="s">
        <v>16768</v>
      </c>
      <c r="C5357" s="311"/>
      <c r="D5357" s="311"/>
      <c r="E5357" s="311" t="s">
        <v>11408</v>
      </c>
      <c r="F5357" s="311">
        <v>249</v>
      </c>
    </row>
    <row r="5358" spans="1:6">
      <c r="A5358" s="311"/>
      <c r="B5358" s="311" t="s">
        <v>16769</v>
      </c>
      <c r="C5358" s="311"/>
      <c r="D5358" s="311"/>
      <c r="E5358" s="311" t="s">
        <v>11408</v>
      </c>
      <c r="F5358" s="311">
        <v>259</v>
      </c>
    </row>
    <row r="5359" spans="1:6">
      <c r="A5359" s="311"/>
      <c r="B5359" s="311" t="s">
        <v>16770</v>
      </c>
      <c r="C5359" s="311"/>
      <c r="D5359" s="311"/>
      <c r="E5359" s="311" t="s">
        <v>11408</v>
      </c>
      <c r="F5359" s="311">
        <v>352</v>
      </c>
    </row>
    <row r="5360" spans="1:6">
      <c r="A5360" s="311"/>
      <c r="B5360" s="311" t="s">
        <v>16771</v>
      </c>
      <c r="C5360" s="311"/>
      <c r="D5360" s="311"/>
      <c r="E5360" s="311" t="s">
        <v>11408</v>
      </c>
      <c r="F5360" s="311">
        <v>259</v>
      </c>
    </row>
    <row r="5361" spans="1:6">
      <c r="A5361" s="311"/>
      <c r="B5361" s="311" t="s">
        <v>16772</v>
      </c>
      <c r="C5361" s="311"/>
      <c r="D5361" s="311"/>
      <c r="E5361" s="311" t="s">
        <v>11408</v>
      </c>
      <c r="F5361" s="311">
        <v>282</v>
      </c>
    </row>
    <row r="5362" spans="1:6">
      <c r="A5362" s="311"/>
      <c r="B5362" s="311" t="s">
        <v>16773</v>
      </c>
      <c r="C5362" s="311"/>
      <c r="D5362" s="311"/>
      <c r="E5362" s="311" t="s">
        <v>11408</v>
      </c>
      <c r="F5362" s="311">
        <v>307</v>
      </c>
    </row>
    <row r="5363" spans="1:6">
      <c r="A5363" s="311"/>
      <c r="B5363" s="311" t="s">
        <v>16774</v>
      </c>
      <c r="C5363" s="311"/>
      <c r="D5363" s="311"/>
      <c r="E5363" s="311" t="s">
        <v>11408</v>
      </c>
      <c r="F5363" s="311">
        <v>267</v>
      </c>
    </row>
    <row r="5364" spans="1:6">
      <c r="A5364" s="311"/>
      <c r="B5364" s="311" t="s">
        <v>16775</v>
      </c>
      <c r="C5364" s="311"/>
      <c r="D5364" s="311"/>
      <c r="E5364" s="311" t="s">
        <v>11408</v>
      </c>
      <c r="F5364" s="311">
        <v>278</v>
      </c>
    </row>
    <row r="5365" spans="1:6">
      <c r="A5365" s="311"/>
      <c r="B5365" s="311" t="s">
        <v>16776</v>
      </c>
      <c r="C5365" s="311"/>
      <c r="D5365" s="311"/>
      <c r="E5365" s="311" t="s">
        <v>11408</v>
      </c>
      <c r="F5365" s="311">
        <v>244</v>
      </c>
    </row>
    <row r="5366" spans="1:6">
      <c r="A5366" s="311"/>
      <c r="B5366" s="311" t="s">
        <v>16777</v>
      </c>
      <c r="C5366" s="311"/>
      <c r="D5366" s="311"/>
      <c r="E5366" s="311" t="s">
        <v>11408</v>
      </c>
      <c r="F5366" s="311">
        <v>284</v>
      </c>
    </row>
    <row r="5367" spans="1:6">
      <c r="A5367" s="311"/>
      <c r="B5367" s="311" t="s">
        <v>16778</v>
      </c>
      <c r="C5367" s="311"/>
      <c r="D5367" s="311"/>
      <c r="E5367" s="311" t="s">
        <v>11408</v>
      </c>
      <c r="F5367" s="311">
        <v>264</v>
      </c>
    </row>
    <row r="5368" spans="1:6">
      <c r="A5368" s="311"/>
      <c r="B5368" s="311" t="s">
        <v>16779</v>
      </c>
      <c r="C5368" s="311"/>
      <c r="D5368" s="311"/>
      <c r="E5368" s="311" t="s">
        <v>11408</v>
      </c>
      <c r="F5368" s="311">
        <v>244</v>
      </c>
    </row>
    <row r="5369" spans="1:6">
      <c r="A5369" s="311"/>
      <c r="B5369" s="311" t="s">
        <v>16780</v>
      </c>
      <c r="C5369" s="311"/>
      <c r="D5369" s="311"/>
      <c r="E5369" s="311" t="s">
        <v>11408</v>
      </c>
      <c r="F5369" s="311">
        <v>244</v>
      </c>
    </row>
    <row r="5370" spans="1:6">
      <c r="A5370" s="311"/>
      <c r="B5370" s="311" t="s">
        <v>16781</v>
      </c>
      <c r="C5370" s="311"/>
      <c r="D5370" s="311"/>
      <c r="E5370" s="311" t="s">
        <v>11408</v>
      </c>
      <c r="F5370" s="311">
        <v>244</v>
      </c>
    </row>
    <row r="5371" spans="1:6">
      <c r="A5371" s="311"/>
      <c r="B5371" s="311" t="s">
        <v>16782</v>
      </c>
      <c r="C5371" s="311"/>
      <c r="D5371" s="311"/>
      <c r="E5371" s="311" t="s">
        <v>11408</v>
      </c>
      <c r="F5371" s="311">
        <v>208</v>
      </c>
    </row>
    <row r="5372" spans="1:6">
      <c r="A5372" s="311"/>
      <c r="B5372" s="311" t="s">
        <v>16783</v>
      </c>
      <c r="C5372" s="311"/>
      <c r="D5372" s="311"/>
      <c r="E5372" s="311" t="s">
        <v>11408</v>
      </c>
      <c r="F5372" s="311">
        <v>244</v>
      </c>
    </row>
    <row r="5373" spans="1:6">
      <c r="A5373" s="311"/>
      <c r="B5373" s="311" t="s">
        <v>16784</v>
      </c>
      <c r="C5373" s="311"/>
      <c r="D5373" s="311"/>
      <c r="E5373" s="311" t="s">
        <v>11408</v>
      </c>
      <c r="F5373" s="311">
        <v>243</v>
      </c>
    </row>
    <row r="5374" spans="1:6">
      <c r="A5374" s="311"/>
      <c r="B5374" s="311" t="s">
        <v>16785</v>
      </c>
      <c r="C5374" s="311"/>
      <c r="D5374" s="311"/>
      <c r="E5374" s="311" t="s">
        <v>11408</v>
      </c>
      <c r="F5374" s="311">
        <v>112</v>
      </c>
    </row>
    <row r="5375" spans="1:6">
      <c r="A5375" s="311"/>
      <c r="B5375" s="311" t="s">
        <v>16786</v>
      </c>
      <c r="C5375" s="311"/>
      <c r="D5375" s="311"/>
      <c r="E5375" s="311" t="s">
        <v>11408</v>
      </c>
      <c r="F5375" s="311">
        <v>134</v>
      </c>
    </row>
    <row r="5376" spans="1:6">
      <c r="A5376" s="311"/>
      <c r="B5376" s="311" t="s">
        <v>16787</v>
      </c>
      <c r="C5376" s="311"/>
      <c r="D5376" s="311"/>
      <c r="E5376" s="311" t="s">
        <v>11408</v>
      </c>
      <c r="F5376" s="311">
        <v>159</v>
      </c>
    </row>
    <row r="5377" spans="1:6">
      <c r="A5377" s="311"/>
      <c r="B5377" s="311" t="s">
        <v>16788</v>
      </c>
      <c r="C5377" s="311"/>
      <c r="D5377" s="311"/>
      <c r="E5377" s="311" t="s">
        <v>11408</v>
      </c>
      <c r="F5377" s="311">
        <v>1494</v>
      </c>
    </row>
    <row r="5378" spans="1:6">
      <c r="A5378" s="311"/>
      <c r="B5378" s="311" t="s">
        <v>16789</v>
      </c>
      <c r="C5378" s="311"/>
      <c r="D5378" s="311"/>
      <c r="E5378" s="311" t="s">
        <v>11408</v>
      </c>
      <c r="F5378" s="311">
        <v>1351</v>
      </c>
    </row>
    <row r="5379" spans="1:6">
      <c r="A5379" s="311"/>
      <c r="B5379" s="311" t="s">
        <v>16790</v>
      </c>
      <c r="C5379" s="311"/>
      <c r="D5379" s="311"/>
      <c r="E5379" s="311" t="s">
        <v>11408</v>
      </c>
      <c r="F5379" s="311">
        <v>1502</v>
      </c>
    </row>
    <row r="5380" spans="1:6">
      <c r="A5380" s="311"/>
      <c r="B5380" s="311" t="s">
        <v>16791</v>
      </c>
      <c r="C5380" s="311"/>
      <c r="D5380" s="311"/>
      <c r="E5380" s="311" t="s">
        <v>11408</v>
      </c>
      <c r="F5380" s="311">
        <v>1953</v>
      </c>
    </row>
    <row r="5381" spans="1:6">
      <c r="A5381" s="311"/>
      <c r="B5381" s="311" t="s">
        <v>16792</v>
      </c>
      <c r="C5381" s="311"/>
      <c r="D5381" s="311"/>
      <c r="E5381" s="311" t="s">
        <v>11408</v>
      </c>
      <c r="F5381" s="311">
        <v>1593</v>
      </c>
    </row>
    <row r="5382" spans="1:6">
      <c r="A5382" s="311"/>
      <c r="B5382" s="311" t="s">
        <v>16793</v>
      </c>
      <c r="C5382" s="311"/>
      <c r="D5382" s="311"/>
      <c r="E5382" s="311" t="s">
        <v>11408</v>
      </c>
      <c r="F5382" s="311">
        <v>13.2</v>
      </c>
    </row>
    <row r="5383" spans="1:6">
      <c r="A5383" s="311"/>
      <c r="B5383" s="311" t="s">
        <v>16794</v>
      </c>
      <c r="C5383" s="311"/>
      <c r="D5383" s="311"/>
      <c r="E5383" s="311" t="s">
        <v>11408</v>
      </c>
      <c r="F5383" s="311">
        <v>13.2</v>
      </c>
    </row>
    <row r="5384" spans="1:6">
      <c r="A5384" s="311"/>
      <c r="B5384" s="311" t="s">
        <v>16795</v>
      </c>
      <c r="C5384" s="311"/>
      <c r="D5384" s="311"/>
      <c r="E5384" s="311" t="s">
        <v>11408</v>
      </c>
      <c r="F5384" s="311">
        <v>13.2</v>
      </c>
    </row>
    <row r="5385" spans="1:6">
      <c r="A5385" s="311"/>
      <c r="B5385" s="311" t="s">
        <v>16796</v>
      </c>
      <c r="C5385" s="311"/>
      <c r="D5385" s="311"/>
      <c r="E5385" s="311" t="s">
        <v>11408</v>
      </c>
      <c r="F5385" s="311">
        <v>63</v>
      </c>
    </row>
    <row r="5386" spans="1:6">
      <c r="A5386" s="311"/>
      <c r="B5386" s="311" t="s">
        <v>16797</v>
      </c>
      <c r="C5386" s="311"/>
      <c r="D5386" s="311"/>
      <c r="E5386" s="311" t="s">
        <v>11408</v>
      </c>
      <c r="F5386" s="311">
        <v>34</v>
      </c>
    </row>
    <row r="5387" spans="1:6">
      <c r="A5387" s="311"/>
      <c r="B5387" s="311" t="s">
        <v>16798</v>
      </c>
      <c r="C5387" s="311"/>
      <c r="D5387" s="311"/>
      <c r="E5387" s="311" t="s">
        <v>11408</v>
      </c>
      <c r="F5387" s="311">
        <v>13.2</v>
      </c>
    </row>
    <row r="5388" spans="1:6">
      <c r="A5388" s="311"/>
      <c r="B5388" s="311" t="s">
        <v>16799</v>
      </c>
      <c r="C5388" s="311"/>
      <c r="D5388" s="311"/>
      <c r="E5388" s="311" t="s">
        <v>11408</v>
      </c>
      <c r="F5388" s="311">
        <v>13.2</v>
      </c>
    </row>
    <row r="5389" spans="1:6">
      <c r="A5389" s="311"/>
      <c r="B5389" s="311" t="s">
        <v>16800</v>
      </c>
      <c r="C5389" s="311"/>
      <c r="D5389" s="311"/>
      <c r="E5389" s="311" t="s">
        <v>11408</v>
      </c>
      <c r="F5389" s="311">
        <v>13.2</v>
      </c>
    </row>
    <row r="5390" spans="1:6">
      <c r="A5390" s="311"/>
      <c r="B5390" s="311" t="s">
        <v>16801</v>
      </c>
      <c r="C5390" s="311"/>
      <c r="D5390" s="311"/>
      <c r="E5390" s="311" t="s">
        <v>11408</v>
      </c>
      <c r="F5390" s="311">
        <v>69</v>
      </c>
    </row>
    <row r="5391" spans="1:6">
      <c r="A5391" s="311"/>
      <c r="B5391" s="311" t="s">
        <v>16802</v>
      </c>
      <c r="C5391" s="311"/>
      <c r="D5391" s="311"/>
      <c r="E5391" s="311" t="s">
        <v>11408</v>
      </c>
      <c r="F5391" s="311">
        <v>13.2</v>
      </c>
    </row>
    <row r="5392" spans="1:6">
      <c r="A5392" s="311"/>
      <c r="B5392" s="311" t="s">
        <v>16803</v>
      </c>
      <c r="C5392" s="311"/>
      <c r="D5392" s="311"/>
      <c r="E5392" s="311" t="s">
        <v>11408</v>
      </c>
      <c r="F5392" s="311">
        <v>68</v>
      </c>
    </row>
    <row r="5393" spans="1:6">
      <c r="A5393" s="311"/>
      <c r="B5393" s="311" t="s">
        <v>16804</v>
      </c>
      <c r="C5393" s="311"/>
      <c r="D5393" s="311"/>
      <c r="E5393" s="311" t="s">
        <v>11408</v>
      </c>
      <c r="F5393" s="311">
        <v>37</v>
      </c>
    </row>
    <row r="5394" spans="1:6">
      <c r="A5394" s="311"/>
      <c r="B5394" s="311" t="s">
        <v>16805</v>
      </c>
      <c r="C5394" s="311"/>
      <c r="D5394" s="311"/>
      <c r="E5394" s="311" t="s">
        <v>11408</v>
      </c>
      <c r="F5394" s="311">
        <v>13.2</v>
      </c>
    </row>
    <row r="5395" spans="1:6">
      <c r="A5395" s="311"/>
      <c r="B5395" s="311" t="s">
        <v>16806</v>
      </c>
      <c r="C5395" s="311"/>
      <c r="D5395" s="311"/>
      <c r="E5395" s="311" t="s">
        <v>11408</v>
      </c>
      <c r="F5395" s="311">
        <v>48</v>
      </c>
    </row>
    <row r="5396" spans="1:6">
      <c r="A5396" s="311"/>
      <c r="B5396" s="311" t="s">
        <v>16807</v>
      </c>
      <c r="C5396" s="311"/>
      <c r="D5396" s="311"/>
      <c r="E5396" s="311" t="s">
        <v>11408</v>
      </c>
      <c r="F5396" s="311">
        <v>13.2</v>
      </c>
    </row>
    <row r="5397" spans="1:6">
      <c r="A5397" s="311"/>
      <c r="B5397" s="311" t="s">
        <v>16808</v>
      </c>
      <c r="C5397" s="311"/>
      <c r="D5397" s="311"/>
      <c r="E5397" s="311" t="s">
        <v>11408</v>
      </c>
      <c r="F5397" s="311">
        <v>13.2</v>
      </c>
    </row>
    <row r="5398" spans="1:6">
      <c r="A5398" s="311"/>
      <c r="B5398" s="311" t="s">
        <v>16809</v>
      </c>
      <c r="C5398" s="311"/>
      <c r="D5398" s="311"/>
      <c r="E5398" s="311" t="s">
        <v>11408</v>
      </c>
      <c r="F5398" s="311">
        <v>34</v>
      </c>
    </row>
    <row r="5399" spans="1:6">
      <c r="A5399" s="311"/>
      <c r="B5399" s="311" t="s">
        <v>16810</v>
      </c>
      <c r="C5399" s="311"/>
      <c r="D5399" s="311"/>
      <c r="E5399" s="311" t="s">
        <v>11408</v>
      </c>
      <c r="F5399" s="311">
        <v>13.2</v>
      </c>
    </row>
    <row r="5400" spans="1:6">
      <c r="A5400" s="311"/>
      <c r="B5400" s="311" t="s">
        <v>16811</v>
      </c>
      <c r="C5400" s="311"/>
      <c r="D5400" s="311"/>
      <c r="E5400" s="311" t="s">
        <v>11408</v>
      </c>
      <c r="F5400" s="311">
        <v>38</v>
      </c>
    </row>
    <row r="5401" spans="1:6">
      <c r="A5401" s="311"/>
      <c r="B5401" s="311" t="s">
        <v>16812</v>
      </c>
      <c r="C5401" s="311"/>
      <c r="D5401" s="311"/>
      <c r="E5401" s="311" t="s">
        <v>11408</v>
      </c>
      <c r="F5401" s="311">
        <v>13.2</v>
      </c>
    </row>
    <row r="5402" spans="1:6">
      <c r="A5402" s="311"/>
      <c r="B5402" s="311" t="s">
        <v>16813</v>
      </c>
      <c r="C5402" s="311"/>
      <c r="D5402" s="311"/>
      <c r="E5402" s="311" t="s">
        <v>11408</v>
      </c>
      <c r="F5402" s="311">
        <v>45.6</v>
      </c>
    </row>
    <row r="5403" spans="1:6">
      <c r="A5403" s="311"/>
      <c r="B5403" s="311" t="s">
        <v>16814</v>
      </c>
      <c r="C5403" s="311"/>
      <c r="D5403" s="311"/>
      <c r="E5403" s="311" t="s">
        <v>11408</v>
      </c>
      <c r="F5403" s="311">
        <v>13.2</v>
      </c>
    </row>
    <row r="5404" spans="1:6">
      <c r="A5404" s="311"/>
      <c r="B5404" s="311" t="s">
        <v>16815</v>
      </c>
      <c r="C5404" s="311"/>
      <c r="D5404" s="311"/>
      <c r="E5404" s="311" t="s">
        <v>11408</v>
      </c>
      <c r="F5404" s="311">
        <v>49</v>
      </c>
    </row>
    <row r="5405" spans="1:6">
      <c r="A5405" s="311"/>
      <c r="B5405" s="311" t="s">
        <v>16816</v>
      </c>
      <c r="C5405" s="311"/>
      <c r="D5405" s="311"/>
      <c r="E5405" s="311" t="s">
        <v>11408</v>
      </c>
      <c r="F5405" s="311">
        <v>13.2</v>
      </c>
    </row>
    <row r="5406" spans="1:6">
      <c r="A5406" s="311"/>
      <c r="B5406" s="311" t="s">
        <v>16817</v>
      </c>
      <c r="C5406" s="311"/>
      <c r="D5406" s="311"/>
      <c r="E5406" s="311" t="s">
        <v>11408</v>
      </c>
      <c r="F5406" s="311">
        <v>13.2</v>
      </c>
    </row>
    <row r="5407" spans="1:6">
      <c r="A5407" s="311"/>
      <c r="B5407" s="311" t="s">
        <v>16818</v>
      </c>
      <c r="C5407" s="311"/>
      <c r="D5407" s="311"/>
      <c r="E5407" s="311" t="s">
        <v>11408</v>
      </c>
      <c r="F5407" s="311">
        <v>68</v>
      </c>
    </row>
    <row r="5408" spans="1:6">
      <c r="A5408" s="311"/>
      <c r="B5408" s="311" t="s">
        <v>16819</v>
      </c>
      <c r="C5408" s="311"/>
      <c r="D5408" s="311"/>
      <c r="E5408" s="311" t="s">
        <v>11408</v>
      </c>
      <c r="F5408" s="311">
        <v>13.2</v>
      </c>
    </row>
    <row r="5409" spans="1:6">
      <c r="A5409" s="311"/>
      <c r="B5409" s="311" t="s">
        <v>16820</v>
      </c>
      <c r="C5409" s="311"/>
      <c r="D5409" s="311"/>
      <c r="E5409" s="311" t="s">
        <v>11408</v>
      </c>
      <c r="F5409" s="311">
        <v>40.799999999999997</v>
      </c>
    </row>
    <row r="5410" spans="1:6">
      <c r="A5410" s="311"/>
      <c r="B5410" s="311" t="s">
        <v>16821</v>
      </c>
      <c r="C5410" s="311"/>
      <c r="D5410" s="311"/>
      <c r="E5410" s="311" t="s">
        <v>11408</v>
      </c>
      <c r="F5410" s="311">
        <v>13.2</v>
      </c>
    </row>
    <row r="5411" spans="1:6">
      <c r="A5411" s="311"/>
      <c r="B5411" s="311" t="s">
        <v>16822</v>
      </c>
      <c r="C5411" s="311"/>
      <c r="D5411" s="311"/>
      <c r="E5411" s="311" t="s">
        <v>11408</v>
      </c>
      <c r="F5411" s="311">
        <v>40.799999999999997</v>
      </c>
    </row>
    <row r="5412" spans="1:6">
      <c r="A5412" s="311"/>
      <c r="B5412" s="311" t="s">
        <v>16823</v>
      </c>
      <c r="C5412" s="311"/>
      <c r="D5412" s="311"/>
      <c r="E5412" s="311" t="s">
        <v>11408</v>
      </c>
      <c r="F5412" s="311">
        <v>13.2</v>
      </c>
    </row>
    <row r="5413" spans="1:6">
      <c r="A5413" s="311"/>
      <c r="B5413" s="311" t="s">
        <v>16824</v>
      </c>
      <c r="C5413" s="311"/>
      <c r="D5413" s="311"/>
      <c r="E5413" s="311" t="s">
        <v>11408</v>
      </c>
      <c r="F5413" s="311">
        <v>49</v>
      </c>
    </row>
    <row r="5414" spans="1:6">
      <c r="A5414" s="311"/>
      <c r="B5414" s="311" t="s">
        <v>16825</v>
      </c>
      <c r="C5414" s="311"/>
      <c r="D5414" s="311"/>
      <c r="E5414" s="311" t="s">
        <v>11408</v>
      </c>
      <c r="F5414" s="311">
        <v>13.2</v>
      </c>
    </row>
    <row r="5415" spans="1:6">
      <c r="A5415" s="311"/>
      <c r="B5415" s="311" t="s">
        <v>16826</v>
      </c>
      <c r="C5415" s="311"/>
      <c r="D5415" s="311"/>
      <c r="E5415" s="311" t="s">
        <v>11408</v>
      </c>
      <c r="F5415" s="311">
        <v>63</v>
      </c>
    </row>
    <row r="5416" spans="1:6">
      <c r="A5416" s="311"/>
      <c r="B5416" s="311" t="s">
        <v>16827</v>
      </c>
      <c r="C5416" s="311"/>
      <c r="D5416" s="311"/>
      <c r="E5416" s="311" t="s">
        <v>11408</v>
      </c>
      <c r="F5416" s="311">
        <v>13.2</v>
      </c>
    </row>
    <row r="5417" spans="1:6">
      <c r="A5417" s="311"/>
      <c r="B5417" s="311" t="s">
        <v>16828</v>
      </c>
      <c r="C5417" s="311"/>
      <c r="D5417" s="311"/>
      <c r="E5417" s="311" t="s">
        <v>11408</v>
      </c>
      <c r="F5417" s="311">
        <v>13.2</v>
      </c>
    </row>
    <row r="5418" spans="1:6">
      <c r="A5418" s="311"/>
      <c r="B5418" s="311" t="s">
        <v>16829</v>
      </c>
      <c r="C5418" s="311"/>
      <c r="D5418" s="311"/>
      <c r="E5418" s="311" t="s">
        <v>11408</v>
      </c>
      <c r="F5418" s="311">
        <v>13.2</v>
      </c>
    </row>
    <row r="5419" spans="1:6">
      <c r="A5419" s="311"/>
      <c r="B5419" s="311" t="s">
        <v>16830</v>
      </c>
      <c r="C5419" s="311"/>
      <c r="D5419" s="311"/>
      <c r="E5419" s="311" t="s">
        <v>11408</v>
      </c>
      <c r="F5419" s="311">
        <v>46</v>
      </c>
    </row>
    <row r="5420" spans="1:6">
      <c r="A5420" s="311"/>
      <c r="B5420" s="311" t="s">
        <v>16831</v>
      </c>
      <c r="C5420" s="311"/>
      <c r="D5420" s="311"/>
      <c r="E5420" s="311" t="s">
        <v>11408</v>
      </c>
      <c r="F5420" s="311">
        <v>13.2</v>
      </c>
    </row>
    <row r="5421" spans="1:6">
      <c r="A5421" s="311"/>
      <c r="B5421" s="311" t="s">
        <v>16832</v>
      </c>
      <c r="C5421" s="311"/>
      <c r="D5421" s="311"/>
      <c r="E5421" s="311" t="s">
        <v>11408</v>
      </c>
      <c r="F5421" s="311">
        <v>58</v>
      </c>
    </row>
    <row r="5422" spans="1:6">
      <c r="A5422" s="311"/>
      <c r="B5422" s="311" t="s">
        <v>16833</v>
      </c>
      <c r="C5422" s="311"/>
      <c r="D5422" s="311"/>
      <c r="E5422" s="311" t="s">
        <v>11408</v>
      </c>
      <c r="F5422" s="311">
        <v>13.2</v>
      </c>
    </row>
    <row r="5423" spans="1:6">
      <c r="A5423" s="311"/>
      <c r="B5423" s="311" t="s">
        <v>16834</v>
      </c>
      <c r="C5423" s="311"/>
      <c r="D5423" s="311"/>
      <c r="E5423" s="311" t="s">
        <v>11408</v>
      </c>
      <c r="F5423" s="311">
        <v>64</v>
      </c>
    </row>
    <row r="5424" spans="1:6">
      <c r="A5424" s="311"/>
      <c r="B5424" s="311" t="s">
        <v>16835</v>
      </c>
      <c r="C5424" s="311"/>
      <c r="D5424" s="311"/>
      <c r="E5424" s="311" t="s">
        <v>11408</v>
      </c>
      <c r="F5424" s="311">
        <v>13.2</v>
      </c>
    </row>
    <row r="5425" spans="1:6">
      <c r="A5425" s="311"/>
      <c r="B5425" s="311" t="s">
        <v>16836</v>
      </c>
      <c r="C5425" s="311"/>
      <c r="D5425" s="311"/>
      <c r="E5425" s="311" t="s">
        <v>11408</v>
      </c>
      <c r="F5425" s="311">
        <v>91</v>
      </c>
    </row>
    <row r="5426" spans="1:6">
      <c r="A5426" s="311"/>
      <c r="B5426" s="311" t="s">
        <v>16837</v>
      </c>
      <c r="C5426" s="311"/>
      <c r="D5426" s="311"/>
      <c r="E5426" s="311" t="s">
        <v>11408</v>
      </c>
      <c r="F5426" s="311">
        <v>13.2</v>
      </c>
    </row>
    <row r="5427" spans="1:6">
      <c r="A5427" s="311"/>
      <c r="B5427" s="311" t="s">
        <v>16838</v>
      </c>
      <c r="C5427" s="311"/>
      <c r="D5427" s="311"/>
      <c r="E5427" s="311" t="s">
        <v>11408</v>
      </c>
      <c r="F5427" s="311">
        <v>117</v>
      </c>
    </row>
    <row r="5428" spans="1:6">
      <c r="A5428" s="311"/>
      <c r="B5428" s="311" t="s">
        <v>16839</v>
      </c>
      <c r="C5428" s="311"/>
      <c r="D5428" s="311"/>
      <c r="E5428" s="311" t="s">
        <v>11408</v>
      </c>
      <c r="F5428" s="311">
        <v>54</v>
      </c>
    </row>
    <row r="5429" spans="1:6">
      <c r="A5429" s="311"/>
      <c r="B5429" s="311" t="s">
        <v>16840</v>
      </c>
      <c r="C5429" s="311"/>
      <c r="D5429" s="311"/>
      <c r="E5429" s="311" t="s">
        <v>11408</v>
      </c>
      <c r="F5429" s="311">
        <v>13.2</v>
      </c>
    </row>
    <row r="5430" spans="1:6">
      <c r="A5430" s="311"/>
      <c r="B5430" s="311" t="s">
        <v>16841</v>
      </c>
      <c r="C5430" s="311"/>
      <c r="D5430" s="311"/>
      <c r="E5430" s="311" t="s">
        <v>11408</v>
      </c>
      <c r="F5430" s="311">
        <v>65.400000000000006</v>
      </c>
    </row>
    <row r="5431" spans="1:6">
      <c r="A5431" s="311"/>
      <c r="B5431" s="311" t="s">
        <v>16842</v>
      </c>
      <c r="C5431" s="311"/>
      <c r="D5431" s="311"/>
      <c r="E5431" s="311" t="s">
        <v>11408</v>
      </c>
      <c r="F5431" s="311">
        <v>78</v>
      </c>
    </row>
    <row r="5432" spans="1:6">
      <c r="A5432" s="311"/>
      <c r="B5432" s="311" t="s">
        <v>16843</v>
      </c>
      <c r="C5432" s="311"/>
      <c r="D5432" s="311"/>
      <c r="E5432" s="311" t="s">
        <v>11408</v>
      </c>
      <c r="F5432" s="311">
        <v>106</v>
      </c>
    </row>
    <row r="5433" spans="1:6">
      <c r="A5433" s="311"/>
      <c r="B5433" s="311" t="s">
        <v>16844</v>
      </c>
      <c r="C5433" s="311"/>
      <c r="D5433" s="311"/>
      <c r="E5433" s="311" t="s">
        <v>11408</v>
      </c>
      <c r="F5433" s="311">
        <v>119</v>
      </c>
    </row>
    <row r="5434" spans="1:6">
      <c r="A5434" s="311"/>
      <c r="B5434" s="311" t="s">
        <v>16845</v>
      </c>
      <c r="C5434" s="311"/>
      <c r="D5434" s="311"/>
      <c r="E5434" s="311" t="s">
        <v>11408</v>
      </c>
      <c r="F5434" s="311">
        <v>60.7</v>
      </c>
    </row>
    <row r="5435" spans="1:6">
      <c r="A5435" s="311"/>
      <c r="B5435" s="311" t="s">
        <v>16846</v>
      </c>
      <c r="C5435" s="311"/>
      <c r="D5435" s="311"/>
      <c r="E5435" s="311" t="s">
        <v>11408</v>
      </c>
      <c r="F5435" s="311">
        <v>73</v>
      </c>
    </row>
    <row r="5436" spans="1:6">
      <c r="A5436" s="311"/>
      <c r="B5436" s="311" t="s">
        <v>16847</v>
      </c>
      <c r="C5436" s="311"/>
      <c r="D5436" s="311"/>
      <c r="E5436" s="311" t="s">
        <v>11408</v>
      </c>
      <c r="F5436" s="311">
        <v>81</v>
      </c>
    </row>
    <row r="5437" spans="1:6">
      <c r="A5437" s="311"/>
      <c r="B5437" s="311" t="s">
        <v>16848</v>
      </c>
      <c r="C5437" s="311"/>
      <c r="D5437" s="311"/>
      <c r="E5437" s="311" t="s">
        <v>11408</v>
      </c>
      <c r="F5437" s="311">
        <v>121</v>
      </c>
    </row>
    <row r="5438" spans="1:6">
      <c r="A5438" s="311"/>
      <c r="B5438" s="311" t="s">
        <v>16849</v>
      </c>
      <c r="C5438" s="311"/>
      <c r="D5438" s="311"/>
      <c r="E5438" s="311" t="s">
        <v>11408</v>
      </c>
      <c r="F5438" s="311">
        <v>122</v>
      </c>
    </row>
    <row r="5439" spans="1:6">
      <c r="A5439" s="311"/>
      <c r="B5439" s="311" t="s">
        <v>16850</v>
      </c>
      <c r="C5439" s="311"/>
      <c r="D5439" s="311"/>
      <c r="E5439" s="311" t="s">
        <v>11408</v>
      </c>
      <c r="F5439" s="311">
        <v>98</v>
      </c>
    </row>
    <row r="5440" spans="1:6">
      <c r="A5440" s="311"/>
      <c r="B5440" s="311" t="s">
        <v>16851</v>
      </c>
      <c r="C5440" s="311"/>
      <c r="D5440" s="311"/>
      <c r="E5440" s="311" t="s">
        <v>11408</v>
      </c>
      <c r="F5440" s="311">
        <v>132</v>
      </c>
    </row>
    <row r="5441" spans="1:6">
      <c r="A5441" s="311"/>
      <c r="B5441" s="311" t="s">
        <v>16852</v>
      </c>
      <c r="C5441" s="311"/>
      <c r="D5441" s="311"/>
      <c r="E5441" s="311" t="s">
        <v>11408</v>
      </c>
      <c r="F5441" s="311">
        <v>96</v>
      </c>
    </row>
    <row r="5442" spans="1:6">
      <c r="A5442" s="311"/>
      <c r="B5442" s="311" t="s">
        <v>16853</v>
      </c>
      <c r="C5442" s="311"/>
      <c r="D5442" s="311"/>
      <c r="E5442" s="311" t="s">
        <v>11408</v>
      </c>
      <c r="F5442" s="311">
        <v>99</v>
      </c>
    </row>
    <row r="5443" spans="1:6">
      <c r="A5443" s="311"/>
      <c r="B5443" s="311" t="s">
        <v>16854</v>
      </c>
      <c r="C5443" s="311"/>
      <c r="D5443" s="311"/>
      <c r="E5443" s="311" t="s">
        <v>11408</v>
      </c>
      <c r="F5443" s="311">
        <v>143</v>
      </c>
    </row>
    <row r="5444" spans="1:6">
      <c r="A5444" s="311"/>
      <c r="B5444" s="311" t="s">
        <v>16855</v>
      </c>
      <c r="C5444" s="311"/>
      <c r="D5444" s="311"/>
      <c r="E5444" s="311" t="s">
        <v>11408</v>
      </c>
      <c r="F5444" s="311">
        <v>129</v>
      </c>
    </row>
    <row r="5445" spans="1:6">
      <c r="A5445" s="311"/>
      <c r="B5445" s="311" t="s">
        <v>16856</v>
      </c>
      <c r="C5445" s="311"/>
      <c r="D5445" s="311"/>
      <c r="E5445" s="311" t="s">
        <v>11408</v>
      </c>
      <c r="F5445" s="311">
        <v>112</v>
      </c>
    </row>
    <row r="5446" spans="1:6">
      <c r="A5446" s="311"/>
      <c r="B5446" s="311" t="s">
        <v>16857</v>
      </c>
      <c r="C5446" s="311"/>
      <c r="D5446" s="311"/>
      <c r="E5446" s="311" t="s">
        <v>11408</v>
      </c>
      <c r="F5446" s="311">
        <v>109</v>
      </c>
    </row>
    <row r="5447" spans="1:6">
      <c r="A5447" s="311"/>
      <c r="B5447" s="311" t="s">
        <v>16858</v>
      </c>
      <c r="C5447" s="311"/>
      <c r="D5447" s="311"/>
      <c r="E5447" s="311" t="s">
        <v>11408</v>
      </c>
      <c r="F5447" s="311">
        <v>129</v>
      </c>
    </row>
    <row r="5448" spans="1:6">
      <c r="A5448" s="311"/>
      <c r="B5448" s="311" t="s">
        <v>16859</v>
      </c>
      <c r="C5448" s="311"/>
      <c r="D5448" s="311"/>
      <c r="E5448" s="311" t="s">
        <v>11408</v>
      </c>
      <c r="F5448" s="311">
        <v>91</v>
      </c>
    </row>
    <row r="5449" spans="1:6">
      <c r="A5449" s="311"/>
      <c r="B5449" s="311" t="s">
        <v>16860</v>
      </c>
      <c r="C5449" s="311"/>
      <c r="D5449" s="311"/>
      <c r="E5449" s="311" t="s">
        <v>11408</v>
      </c>
      <c r="F5449" s="311">
        <v>94</v>
      </c>
    </row>
    <row r="5450" spans="1:6">
      <c r="A5450" s="311"/>
      <c r="B5450" s="311" t="s">
        <v>16861</v>
      </c>
      <c r="C5450" s="311"/>
      <c r="D5450" s="311"/>
      <c r="E5450" s="311" t="s">
        <v>11408</v>
      </c>
      <c r="F5450" s="311">
        <v>119</v>
      </c>
    </row>
    <row r="5451" spans="1:6">
      <c r="A5451" s="311"/>
      <c r="B5451" s="311" t="s">
        <v>16862</v>
      </c>
      <c r="C5451" s="311"/>
      <c r="D5451" s="311"/>
      <c r="E5451" s="311" t="s">
        <v>11408</v>
      </c>
      <c r="F5451" s="311">
        <v>121</v>
      </c>
    </row>
    <row r="5452" spans="1:6">
      <c r="A5452" s="311"/>
      <c r="B5452" s="311" t="s">
        <v>16863</v>
      </c>
      <c r="C5452" s="311"/>
      <c r="D5452" s="311"/>
      <c r="E5452" s="311" t="s">
        <v>11408</v>
      </c>
      <c r="F5452" s="311">
        <v>124</v>
      </c>
    </row>
    <row r="5453" spans="1:6">
      <c r="A5453" s="311"/>
      <c r="B5453" s="311" t="s">
        <v>16864</v>
      </c>
      <c r="C5453" s="311"/>
      <c r="D5453" s="311"/>
      <c r="E5453" s="311" t="s">
        <v>11408</v>
      </c>
      <c r="F5453" s="311">
        <v>124</v>
      </c>
    </row>
    <row r="5454" spans="1:6">
      <c r="A5454" s="311"/>
      <c r="B5454" s="311" t="s">
        <v>16865</v>
      </c>
      <c r="C5454" s="311"/>
      <c r="D5454" s="311"/>
      <c r="E5454" s="311" t="s">
        <v>11408</v>
      </c>
      <c r="F5454" s="311">
        <v>112</v>
      </c>
    </row>
    <row r="5455" spans="1:6">
      <c r="A5455" s="311"/>
      <c r="B5455" s="311" t="s">
        <v>16866</v>
      </c>
      <c r="C5455" s="311"/>
      <c r="D5455" s="311"/>
      <c r="E5455" s="311" t="s">
        <v>11408</v>
      </c>
      <c r="F5455" s="311">
        <v>136</v>
      </c>
    </row>
    <row r="5456" spans="1:6">
      <c r="A5456" s="311"/>
      <c r="B5456" s="311" t="s">
        <v>16867</v>
      </c>
      <c r="C5456" s="311"/>
      <c r="D5456" s="311"/>
      <c r="E5456" s="311" t="s">
        <v>11408</v>
      </c>
      <c r="F5456" s="311">
        <v>13.2</v>
      </c>
    </row>
    <row r="5457" spans="1:6">
      <c r="A5457" s="311"/>
      <c r="B5457" s="311" t="s">
        <v>16868</v>
      </c>
      <c r="C5457" s="311"/>
      <c r="D5457" s="311"/>
      <c r="E5457" s="311" t="s">
        <v>11408</v>
      </c>
      <c r="F5457" s="311">
        <v>113</v>
      </c>
    </row>
    <row r="5458" spans="1:6">
      <c r="A5458" s="311"/>
      <c r="B5458" s="311" t="s">
        <v>16869</v>
      </c>
      <c r="C5458" s="311"/>
      <c r="D5458" s="311"/>
      <c r="E5458" s="311" t="s">
        <v>11408</v>
      </c>
      <c r="F5458" s="311">
        <v>13.2</v>
      </c>
    </row>
    <row r="5459" spans="1:6">
      <c r="A5459" s="311"/>
      <c r="B5459" s="311" t="s">
        <v>16870</v>
      </c>
      <c r="C5459" s="311"/>
      <c r="D5459" s="311"/>
      <c r="E5459" s="311" t="s">
        <v>11408</v>
      </c>
      <c r="F5459" s="311">
        <v>136</v>
      </c>
    </row>
    <row r="5460" spans="1:6">
      <c r="A5460" s="311"/>
      <c r="B5460" s="311" t="s">
        <v>16871</v>
      </c>
      <c r="C5460" s="311"/>
      <c r="D5460" s="311"/>
      <c r="E5460" s="311" t="s">
        <v>11408</v>
      </c>
      <c r="F5460" s="311">
        <v>13.2</v>
      </c>
    </row>
    <row r="5461" spans="1:6">
      <c r="A5461" s="311"/>
      <c r="B5461" s="311" t="s">
        <v>16872</v>
      </c>
      <c r="C5461" s="311"/>
      <c r="D5461" s="311"/>
      <c r="E5461" s="311" t="s">
        <v>11408</v>
      </c>
      <c r="F5461" s="311">
        <v>159</v>
      </c>
    </row>
    <row r="5462" spans="1:6">
      <c r="A5462" s="311"/>
      <c r="B5462" s="311" t="s">
        <v>16873</v>
      </c>
      <c r="C5462" s="311"/>
      <c r="D5462" s="311"/>
      <c r="E5462" s="311" t="s">
        <v>11408</v>
      </c>
      <c r="F5462" s="311">
        <v>13.2</v>
      </c>
    </row>
    <row r="5463" spans="1:6">
      <c r="A5463" s="311"/>
      <c r="B5463" s="311" t="s">
        <v>16874</v>
      </c>
      <c r="C5463" s="311"/>
      <c r="D5463" s="311"/>
      <c r="E5463" s="311" t="s">
        <v>11408</v>
      </c>
      <c r="F5463" s="311">
        <v>167</v>
      </c>
    </row>
    <row r="5464" spans="1:6">
      <c r="A5464" s="311"/>
      <c r="B5464" s="311" t="s">
        <v>16875</v>
      </c>
      <c r="C5464" s="311"/>
      <c r="D5464" s="311"/>
      <c r="E5464" s="311" t="s">
        <v>11408</v>
      </c>
      <c r="F5464" s="311">
        <v>13.2</v>
      </c>
    </row>
    <row r="5465" spans="1:6">
      <c r="A5465" s="311"/>
      <c r="B5465" s="311" t="s">
        <v>16876</v>
      </c>
      <c r="C5465" s="311"/>
      <c r="D5465" s="311"/>
      <c r="E5465" s="311" t="s">
        <v>11408</v>
      </c>
      <c r="F5465" s="311">
        <v>176</v>
      </c>
    </row>
    <row r="5466" spans="1:6">
      <c r="A5466" s="311"/>
      <c r="B5466" s="311" t="s">
        <v>16877</v>
      </c>
      <c r="C5466" s="311"/>
      <c r="D5466" s="311"/>
      <c r="E5466" s="311" t="s">
        <v>11408</v>
      </c>
      <c r="F5466" s="311">
        <v>14</v>
      </c>
    </row>
    <row r="5467" spans="1:6">
      <c r="A5467" s="311"/>
      <c r="B5467" s="311" t="s">
        <v>16878</v>
      </c>
      <c r="C5467" s="311"/>
      <c r="D5467" s="311"/>
      <c r="E5467" s="311" t="s">
        <v>11408</v>
      </c>
      <c r="F5467" s="311">
        <v>176</v>
      </c>
    </row>
    <row r="5468" spans="1:6">
      <c r="A5468" s="311"/>
      <c r="B5468" s="311" t="s">
        <v>16879</v>
      </c>
      <c r="C5468" s="311"/>
      <c r="D5468" s="311"/>
      <c r="E5468" s="311" t="s">
        <v>11408</v>
      </c>
      <c r="F5468" s="311">
        <v>16</v>
      </c>
    </row>
    <row r="5469" spans="1:6">
      <c r="A5469" s="311"/>
      <c r="B5469" s="311" t="s">
        <v>16880</v>
      </c>
      <c r="C5469" s="311"/>
      <c r="D5469" s="311"/>
      <c r="E5469" s="311" t="s">
        <v>11408</v>
      </c>
      <c r="F5469" s="311">
        <v>13.2</v>
      </c>
    </row>
    <row r="5470" spans="1:6">
      <c r="A5470" s="311"/>
      <c r="B5470" s="311" t="s">
        <v>16881</v>
      </c>
      <c r="C5470" s="311"/>
      <c r="D5470" s="311"/>
      <c r="E5470" s="311" t="s">
        <v>11408</v>
      </c>
      <c r="F5470" s="311">
        <v>13.2</v>
      </c>
    </row>
    <row r="5471" spans="1:6">
      <c r="A5471" s="311"/>
      <c r="B5471" s="311" t="s">
        <v>16882</v>
      </c>
      <c r="C5471" s="311"/>
      <c r="D5471" s="311"/>
      <c r="E5471" s="311" t="s">
        <v>11408</v>
      </c>
      <c r="F5471" s="311">
        <v>13.2</v>
      </c>
    </row>
    <row r="5472" spans="1:6">
      <c r="A5472" s="311"/>
      <c r="B5472" s="311" t="s">
        <v>16883</v>
      </c>
      <c r="C5472" s="311"/>
      <c r="D5472" s="311"/>
      <c r="E5472" s="311" t="s">
        <v>11408</v>
      </c>
      <c r="F5472" s="311">
        <v>13.2</v>
      </c>
    </row>
    <row r="5473" spans="1:6">
      <c r="A5473" s="311"/>
      <c r="B5473" s="311" t="s">
        <v>16884</v>
      </c>
      <c r="C5473" s="311"/>
      <c r="D5473" s="311"/>
      <c r="E5473" s="311" t="s">
        <v>11408</v>
      </c>
      <c r="F5473" s="311">
        <v>13.2</v>
      </c>
    </row>
    <row r="5474" spans="1:6">
      <c r="A5474" s="311"/>
      <c r="B5474" s="311" t="s">
        <v>16885</v>
      </c>
      <c r="C5474" s="311"/>
      <c r="D5474" s="311"/>
      <c r="E5474" s="311" t="s">
        <v>11408</v>
      </c>
      <c r="F5474" s="311">
        <v>13.2</v>
      </c>
    </row>
    <row r="5475" spans="1:6">
      <c r="A5475" s="311"/>
      <c r="B5475" s="311" t="s">
        <v>16886</v>
      </c>
      <c r="C5475" s="311"/>
      <c r="D5475" s="311"/>
      <c r="E5475" s="311" t="s">
        <v>11408</v>
      </c>
      <c r="F5475" s="311">
        <v>13.2</v>
      </c>
    </row>
    <row r="5476" spans="1:6">
      <c r="A5476" s="311"/>
      <c r="B5476" s="311" t="s">
        <v>16887</v>
      </c>
      <c r="C5476" s="311"/>
      <c r="D5476" s="311"/>
      <c r="E5476" s="311" t="s">
        <v>11408</v>
      </c>
      <c r="F5476" s="311">
        <v>13.2</v>
      </c>
    </row>
    <row r="5477" spans="1:6">
      <c r="A5477" s="311"/>
      <c r="B5477" s="311" t="s">
        <v>16888</v>
      </c>
      <c r="C5477" s="311"/>
      <c r="D5477" s="311"/>
      <c r="E5477" s="311" t="s">
        <v>11408</v>
      </c>
      <c r="F5477" s="311">
        <v>13.2</v>
      </c>
    </row>
    <row r="5478" spans="1:6">
      <c r="A5478" s="311"/>
      <c r="B5478" s="311" t="s">
        <v>16889</v>
      </c>
      <c r="C5478" s="311"/>
      <c r="D5478" s="311"/>
      <c r="E5478" s="311" t="s">
        <v>11408</v>
      </c>
      <c r="F5478" s="311">
        <v>13.2</v>
      </c>
    </row>
    <row r="5479" spans="1:6">
      <c r="A5479" s="311"/>
      <c r="B5479" s="311" t="s">
        <v>16890</v>
      </c>
      <c r="C5479" s="311"/>
      <c r="D5479" s="311"/>
      <c r="E5479" s="311" t="s">
        <v>11408</v>
      </c>
      <c r="F5479" s="311">
        <v>13.2</v>
      </c>
    </row>
    <row r="5480" spans="1:6">
      <c r="A5480" s="311"/>
      <c r="B5480" s="311" t="s">
        <v>16891</v>
      </c>
      <c r="C5480" s="311"/>
      <c r="D5480" s="311"/>
      <c r="E5480" s="311" t="s">
        <v>11408</v>
      </c>
      <c r="F5480" s="311">
        <v>13.2</v>
      </c>
    </row>
    <row r="5481" spans="1:6">
      <c r="A5481" s="311"/>
      <c r="B5481" s="311" t="s">
        <v>16892</v>
      </c>
      <c r="C5481" s="311"/>
      <c r="D5481" s="311"/>
      <c r="E5481" s="311" t="s">
        <v>11408</v>
      </c>
      <c r="F5481" s="311">
        <v>13.2</v>
      </c>
    </row>
    <row r="5482" spans="1:6">
      <c r="A5482" s="311"/>
      <c r="B5482" s="311" t="s">
        <v>16893</v>
      </c>
      <c r="C5482" s="311"/>
      <c r="D5482" s="311"/>
      <c r="E5482" s="311" t="s">
        <v>11408</v>
      </c>
      <c r="F5482" s="311">
        <v>13.2</v>
      </c>
    </row>
    <row r="5483" spans="1:6">
      <c r="A5483" s="311"/>
      <c r="B5483" s="311" t="s">
        <v>16894</v>
      </c>
      <c r="C5483" s="311"/>
      <c r="D5483" s="311"/>
      <c r="E5483" s="311" t="s">
        <v>11408</v>
      </c>
      <c r="F5483" s="311">
        <v>13.2</v>
      </c>
    </row>
    <row r="5484" spans="1:6">
      <c r="A5484" s="311"/>
      <c r="B5484" s="311" t="s">
        <v>16895</v>
      </c>
      <c r="C5484" s="311"/>
      <c r="D5484" s="311"/>
      <c r="E5484" s="311" t="s">
        <v>11408</v>
      </c>
      <c r="F5484" s="311">
        <v>13.2</v>
      </c>
    </row>
    <row r="5485" spans="1:6">
      <c r="A5485" s="311"/>
      <c r="B5485" s="311" t="s">
        <v>16896</v>
      </c>
      <c r="C5485" s="311"/>
      <c r="D5485" s="311"/>
      <c r="E5485" s="311" t="s">
        <v>11408</v>
      </c>
      <c r="F5485" s="311">
        <v>13.2</v>
      </c>
    </row>
    <row r="5486" spans="1:6">
      <c r="A5486" s="311"/>
      <c r="B5486" s="311" t="s">
        <v>16897</v>
      </c>
      <c r="C5486" s="311"/>
      <c r="D5486" s="311"/>
      <c r="E5486" s="311" t="s">
        <v>11408</v>
      </c>
      <c r="F5486" s="311">
        <v>13.2</v>
      </c>
    </row>
    <row r="5487" spans="1:6">
      <c r="A5487" s="311"/>
      <c r="B5487" s="311" t="s">
        <v>16898</v>
      </c>
      <c r="C5487" s="311"/>
      <c r="D5487" s="311"/>
      <c r="E5487" s="311" t="s">
        <v>11408</v>
      </c>
      <c r="F5487" s="311">
        <v>13.2</v>
      </c>
    </row>
    <row r="5488" spans="1:6">
      <c r="A5488" s="311"/>
      <c r="B5488" s="311" t="s">
        <v>16899</v>
      </c>
      <c r="C5488" s="311"/>
      <c r="D5488" s="311"/>
      <c r="E5488" s="311" t="s">
        <v>11408</v>
      </c>
      <c r="F5488" s="311">
        <v>13.2</v>
      </c>
    </row>
    <row r="5489" spans="1:6">
      <c r="A5489" s="311"/>
      <c r="B5489" s="311" t="s">
        <v>16900</v>
      </c>
      <c r="C5489" s="311"/>
      <c r="D5489" s="311"/>
      <c r="E5489" s="311" t="s">
        <v>11408</v>
      </c>
      <c r="F5489" s="311">
        <v>13.2</v>
      </c>
    </row>
    <row r="5490" spans="1:6">
      <c r="A5490" s="311"/>
      <c r="B5490" s="311" t="s">
        <v>16901</v>
      </c>
      <c r="C5490" s="311"/>
      <c r="D5490" s="311"/>
      <c r="E5490" s="311" t="s">
        <v>11408</v>
      </c>
      <c r="F5490" s="311">
        <v>13.2</v>
      </c>
    </row>
    <row r="5491" spans="1:6">
      <c r="A5491" s="311"/>
      <c r="B5491" s="311" t="s">
        <v>16902</v>
      </c>
      <c r="C5491" s="311"/>
      <c r="D5491" s="311"/>
      <c r="E5491" s="311" t="s">
        <v>11408</v>
      </c>
      <c r="F5491" s="311">
        <v>13.2</v>
      </c>
    </row>
    <row r="5492" spans="1:6">
      <c r="A5492" s="311"/>
      <c r="B5492" s="311" t="s">
        <v>16903</v>
      </c>
      <c r="C5492" s="311"/>
      <c r="D5492" s="311"/>
      <c r="E5492" s="311" t="s">
        <v>11408</v>
      </c>
      <c r="F5492" s="311">
        <v>13.2</v>
      </c>
    </row>
    <row r="5493" spans="1:6">
      <c r="A5493" s="311"/>
      <c r="B5493" s="311" t="s">
        <v>16904</v>
      </c>
      <c r="C5493" s="311"/>
      <c r="D5493" s="311"/>
      <c r="E5493" s="311" t="s">
        <v>11408</v>
      </c>
      <c r="F5493" s="311">
        <v>13.2</v>
      </c>
    </row>
    <row r="5494" spans="1:6">
      <c r="A5494" s="311"/>
      <c r="B5494" s="311" t="s">
        <v>16905</v>
      </c>
      <c r="C5494" s="311"/>
      <c r="D5494" s="311"/>
      <c r="E5494" s="311" t="s">
        <v>11408</v>
      </c>
      <c r="F5494" s="311">
        <v>13.2</v>
      </c>
    </row>
    <row r="5495" spans="1:6">
      <c r="A5495" s="311"/>
      <c r="B5495" s="311" t="s">
        <v>16906</v>
      </c>
      <c r="C5495" s="311"/>
      <c r="D5495" s="311"/>
      <c r="E5495" s="311" t="s">
        <v>11408</v>
      </c>
      <c r="F5495" s="311">
        <v>13.2</v>
      </c>
    </row>
    <row r="5496" spans="1:6">
      <c r="A5496" s="311"/>
      <c r="B5496" s="311" t="s">
        <v>16907</v>
      </c>
      <c r="C5496" s="311"/>
      <c r="D5496" s="311"/>
      <c r="E5496" s="311" t="s">
        <v>11408</v>
      </c>
      <c r="F5496" s="311">
        <v>13.2</v>
      </c>
    </row>
    <row r="5497" spans="1:6">
      <c r="A5497" s="311"/>
      <c r="B5497" s="311" t="s">
        <v>16908</v>
      </c>
      <c r="C5497" s="311"/>
      <c r="D5497" s="311"/>
      <c r="E5497" s="311" t="s">
        <v>11408</v>
      </c>
      <c r="F5497" s="311">
        <v>13.2</v>
      </c>
    </row>
    <row r="5498" spans="1:6">
      <c r="A5498" s="311"/>
      <c r="B5498" s="311" t="s">
        <v>16909</v>
      </c>
      <c r="C5498" s="311"/>
      <c r="D5498" s="311"/>
      <c r="E5498" s="311" t="s">
        <v>11408</v>
      </c>
      <c r="F5498" s="311">
        <v>13.2</v>
      </c>
    </row>
    <row r="5499" spans="1:6">
      <c r="A5499" s="311"/>
      <c r="B5499" s="311" t="s">
        <v>16910</v>
      </c>
      <c r="C5499" s="311"/>
      <c r="D5499" s="311"/>
      <c r="E5499" s="311" t="s">
        <v>11408</v>
      </c>
      <c r="F5499" s="311">
        <v>13.2</v>
      </c>
    </row>
    <row r="5500" spans="1:6">
      <c r="A5500" s="311"/>
      <c r="B5500" s="311" t="s">
        <v>16911</v>
      </c>
      <c r="C5500" s="311"/>
      <c r="D5500" s="311"/>
      <c r="E5500" s="311" t="s">
        <v>11408</v>
      </c>
      <c r="F5500" s="311">
        <v>13.2</v>
      </c>
    </row>
    <row r="5501" spans="1:6">
      <c r="A5501" s="311"/>
      <c r="B5501" s="311" t="s">
        <v>16912</v>
      </c>
      <c r="C5501" s="311"/>
      <c r="D5501" s="311"/>
      <c r="E5501" s="311" t="s">
        <v>11408</v>
      </c>
      <c r="F5501" s="311">
        <v>63</v>
      </c>
    </row>
    <row r="5502" spans="1:6">
      <c r="A5502" s="311"/>
      <c r="B5502" s="311" t="s">
        <v>16913</v>
      </c>
      <c r="C5502" s="311"/>
      <c r="D5502" s="311"/>
      <c r="E5502" s="311" t="s">
        <v>11408</v>
      </c>
      <c r="F5502" s="311">
        <v>34</v>
      </c>
    </row>
    <row r="5503" spans="1:6">
      <c r="A5503" s="311"/>
      <c r="B5503" s="311" t="s">
        <v>16914</v>
      </c>
      <c r="C5503" s="311"/>
      <c r="D5503" s="311"/>
      <c r="E5503" s="311" t="s">
        <v>11408</v>
      </c>
      <c r="F5503" s="311">
        <v>69</v>
      </c>
    </row>
    <row r="5504" spans="1:6">
      <c r="A5504" s="311"/>
      <c r="B5504" s="311" t="s">
        <v>16915</v>
      </c>
      <c r="C5504" s="311"/>
      <c r="D5504" s="311"/>
      <c r="E5504" s="311" t="s">
        <v>11408</v>
      </c>
      <c r="F5504" s="311">
        <v>68</v>
      </c>
    </row>
    <row r="5505" spans="1:6">
      <c r="A5505" s="311"/>
      <c r="B5505" s="311" t="s">
        <v>16916</v>
      </c>
      <c r="C5505" s="311"/>
      <c r="D5505" s="311"/>
      <c r="E5505" s="311" t="s">
        <v>11408</v>
      </c>
      <c r="F5505" s="311">
        <v>37</v>
      </c>
    </row>
    <row r="5506" spans="1:6">
      <c r="A5506" s="311"/>
      <c r="B5506" s="311" t="s">
        <v>16917</v>
      </c>
      <c r="C5506" s="311"/>
      <c r="D5506" s="311"/>
      <c r="E5506" s="311" t="s">
        <v>11408</v>
      </c>
      <c r="F5506" s="311">
        <v>48</v>
      </c>
    </row>
    <row r="5507" spans="1:6">
      <c r="A5507" s="311"/>
      <c r="B5507" s="311" t="s">
        <v>16918</v>
      </c>
      <c r="C5507" s="311"/>
      <c r="D5507" s="311"/>
      <c r="E5507" s="311" t="s">
        <v>11408</v>
      </c>
      <c r="F5507" s="311">
        <v>34</v>
      </c>
    </row>
    <row r="5508" spans="1:6">
      <c r="A5508" s="311"/>
      <c r="B5508" s="311" t="s">
        <v>16919</v>
      </c>
      <c r="C5508" s="311"/>
      <c r="D5508" s="311"/>
      <c r="E5508" s="311" t="s">
        <v>11408</v>
      </c>
      <c r="F5508" s="311">
        <v>38</v>
      </c>
    </row>
    <row r="5509" spans="1:6">
      <c r="A5509" s="311"/>
      <c r="B5509" s="311" t="s">
        <v>16920</v>
      </c>
      <c r="C5509" s="311"/>
      <c r="D5509" s="311"/>
      <c r="E5509" s="311" t="s">
        <v>11408</v>
      </c>
      <c r="F5509" s="311">
        <v>45.6</v>
      </c>
    </row>
    <row r="5510" spans="1:6">
      <c r="A5510" s="311"/>
      <c r="B5510" s="311" t="s">
        <v>16921</v>
      </c>
      <c r="C5510" s="311"/>
      <c r="D5510" s="311"/>
      <c r="E5510" s="311" t="s">
        <v>11408</v>
      </c>
      <c r="F5510" s="311">
        <v>49</v>
      </c>
    </row>
    <row r="5511" spans="1:6">
      <c r="A5511" s="311"/>
      <c r="B5511" s="311" t="s">
        <v>16922</v>
      </c>
      <c r="C5511" s="311"/>
      <c r="D5511" s="311"/>
      <c r="E5511" s="311" t="s">
        <v>11408</v>
      </c>
      <c r="F5511" s="311">
        <v>68</v>
      </c>
    </row>
    <row r="5512" spans="1:6">
      <c r="A5512" s="311"/>
      <c r="B5512" s="311" t="s">
        <v>16923</v>
      </c>
      <c r="C5512" s="311"/>
      <c r="D5512" s="311"/>
      <c r="E5512" s="311" t="s">
        <v>11408</v>
      </c>
      <c r="F5512" s="311">
        <v>40.799999999999997</v>
      </c>
    </row>
    <row r="5513" spans="1:6">
      <c r="A5513" s="311"/>
      <c r="B5513" s="311" t="s">
        <v>16924</v>
      </c>
      <c r="C5513" s="311"/>
      <c r="D5513" s="311"/>
      <c r="E5513" s="311" t="s">
        <v>11408</v>
      </c>
      <c r="F5513" s="311">
        <v>40.799999999999997</v>
      </c>
    </row>
    <row r="5514" spans="1:6">
      <c r="A5514" s="311"/>
      <c r="B5514" s="311" t="s">
        <v>16925</v>
      </c>
      <c r="C5514" s="311"/>
      <c r="D5514" s="311"/>
      <c r="E5514" s="311" t="s">
        <v>11408</v>
      </c>
      <c r="F5514" s="311">
        <v>49</v>
      </c>
    </row>
    <row r="5515" spans="1:6">
      <c r="A5515" s="311"/>
      <c r="B5515" s="311" t="s">
        <v>16926</v>
      </c>
      <c r="C5515" s="311"/>
      <c r="D5515" s="311"/>
      <c r="E5515" s="311" t="s">
        <v>11408</v>
      </c>
      <c r="F5515" s="311">
        <v>63</v>
      </c>
    </row>
    <row r="5516" spans="1:6">
      <c r="A5516" s="311"/>
      <c r="B5516" s="311" t="s">
        <v>16927</v>
      </c>
      <c r="C5516" s="311"/>
      <c r="D5516" s="311"/>
      <c r="E5516" s="311" t="s">
        <v>11408</v>
      </c>
      <c r="F5516" s="311">
        <v>46</v>
      </c>
    </row>
    <row r="5517" spans="1:6">
      <c r="A5517" s="311"/>
      <c r="B5517" s="311" t="s">
        <v>16928</v>
      </c>
      <c r="C5517" s="311"/>
      <c r="D5517" s="311"/>
      <c r="E5517" s="311" t="s">
        <v>11408</v>
      </c>
      <c r="F5517" s="311">
        <v>58</v>
      </c>
    </row>
    <row r="5518" spans="1:6">
      <c r="A5518" s="311"/>
      <c r="B5518" s="311" t="s">
        <v>16929</v>
      </c>
      <c r="C5518" s="311"/>
      <c r="D5518" s="311"/>
      <c r="E5518" s="311" t="s">
        <v>11408</v>
      </c>
      <c r="F5518" s="311">
        <v>64</v>
      </c>
    </row>
    <row r="5519" spans="1:6">
      <c r="A5519" s="311"/>
      <c r="B5519" s="311" t="s">
        <v>16930</v>
      </c>
      <c r="C5519" s="311"/>
      <c r="D5519" s="311"/>
      <c r="E5519" s="311" t="s">
        <v>11408</v>
      </c>
      <c r="F5519" s="311">
        <v>91</v>
      </c>
    </row>
    <row r="5520" spans="1:6">
      <c r="A5520" s="311"/>
      <c r="B5520" s="311" t="s">
        <v>16931</v>
      </c>
      <c r="C5520" s="311"/>
      <c r="D5520" s="311"/>
      <c r="E5520" s="311" t="s">
        <v>11408</v>
      </c>
      <c r="F5520" s="311">
        <v>117</v>
      </c>
    </row>
    <row r="5521" spans="1:6">
      <c r="A5521" s="311"/>
      <c r="B5521" s="311" t="s">
        <v>16932</v>
      </c>
      <c r="C5521" s="311"/>
      <c r="D5521" s="311"/>
      <c r="E5521" s="311" t="s">
        <v>11408</v>
      </c>
      <c r="F5521" s="311">
        <v>54</v>
      </c>
    </row>
    <row r="5522" spans="1:6">
      <c r="A5522" s="311"/>
      <c r="B5522" s="311" t="s">
        <v>16933</v>
      </c>
      <c r="C5522" s="311"/>
      <c r="D5522" s="311"/>
      <c r="E5522" s="311" t="s">
        <v>11408</v>
      </c>
      <c r="F5522" s="311">
        <v>65.400000000000006</v>
      </c>
    </row>
    <row r="5523" spans="1:6">
      <c r="A5523" s="311"/>
      <c r="B5523" s="311" t="s">
        <v>16934</v>
      </c>
      <c r="C5523" s="311"/>
      <c r="D5523" s="311"/>
      <c r="E5523" s="311" t="s">
        <v>11408</v>
      </c>
      <c r="F5523" s="311">
        <v>78</v>
      </c>
    </row>
    <row r="5524" spans="1:6">
      <c r="A5524" s="311"/>
      <c r="B5524" s="311" t="s">
        <v>16935</v>
      </c>
      <c r="C5524" s="311"/>
      <c r="D5524" s="311"/>
      <c r="E5524" s="311" t="s">
        <v>11408</v>
      </c>
      <c r="F5524" s="311">
        <v>106</v>
      </c>
    </row>
    <row r="5525" spans="1:6">
      <c r="A5525" s="311"/>
      <c r="B5525" s="311" t="s">
        <v>16936</v>
      </c>
      <c r="C5525" s="311"/>
      <c r="D5525" s="311"/>
      <c r="E5525" s="311" t="s">
        <v>11408</v>
      </c>
      <c r="F5525" s="311">
        <v>119</v>
      </c>
    </row>
    <row r="5526" spans="1:6">
      <c r="A5526" s="311"/>
      <c r="B5526" s="311" t="s">
        <v>16937</v>
      </c>
      <c r="C5526" s="311"/>
      <c r="D5526" s="311"/>
      <c r="E5526" s="311" t="s">
        <v>11408</v>
      </c>
      <c r="F5526" s="311">
        <v>60.7</v>
      </c>
    </row>
    <row r="5527" spans="1:6">
      <c r="A5527" s="311"/>
      <c r="B5527" s="311" t="s">
        <v>16938</v>
      </c>
      <c r="C5527" s="311"/>
      <c r="D5527" s="311"/>
      <c r="E5527" s="311" t="s">
        <v>11408</v>
      </c>
      <c r="F5527" s="311">
        <v>73</v>
      </c>
    </row>
    <row r="5528" spans="1:6">
      <c r="A5528" s="311"/>
      <c r="B5528" s="311" t="s">
        <v>16939</v>
      </c>
      <c r="C5528" s="311"/>
      <c r="D5528" s="311"/>
      <c r="E5528" s="311" t="s">
        <v>11408</v>
      </c>
      <c r="F5528" s="311">
        <v>81</v>
      </c>
    </row>
    <row r="5529" spans="1:6">
      <c r="A5529" s="311"/>
      <c r="B5529" s="311" t="s">
        <v>16940</v>
      </c>
      <c r="C5529" s="311"/>
      <c r="D5529" s="311"/>
      <c r="E5529" s="311" t="s">
        <v>11408</v>
      </c>
      <c r="F5529" s="311">
        <v>121</v>
      </c>
    </row>
    <row r="5530" spans="1:6">
      <c r="A5530" s="311"/>
      <c r="B5530" s="311" t="s">
        <v>16941</v>
      </c>
      <c r="C5530" s="311"/>
      <c r="D5530" s="311"/>
      <c r="E5530" s="311" t="s">
        <v>11408</v>
      </c>
      <c r="F5530" s="311">
        <v>122</v>
      </c>
    </row>
    <row r="5531" spans="1:6">
      <c r="A5531" s="311"/>
      <c r="B5531" s="311" t="s">
        <v>16942</v>
      </c>
      <c r="C5531" s="311"/>
      <c r="D5531" s="311"/>
      <c r="E5531" s="311" t="s">
        <v>11408</v>
      </c>
      <c r="F5531" s="311">
        <v>98</v>
      </c>
    </row>
    <row r="5532" spans="1:6">
      <c r="A5532" s="311"/>
      <c r="B5532" s="311" t="s">
        <v>16943</v>
      </c>
      <c r="C5532" s="311"/>
      <c r="D5532" s="311"/>
      <c r="E5532" s="311" t="s">
        <v>11408</v>
      </c>
      <c r="F5532" s="311">
        <v>132</v>
      </c>
    </row>
    <row r="5533" spans="1:6">
      <c r="A5533" s="311"/>
      <c r="B5533" s="311" t="s">
        <v>16944</v>
      </c>
      <c r="C5533" s="311"/>
      <c r="D5533" s="311"/>
      <c r="E5533" s="311" t="s">
        <v>11408</v>
      </c>
      <c r="F5533" s="311">
        <v>96</v>
      </c>
    </row>
    <row r="5534" spans="1:6">
      <c r="A5534" s="311"/>
      <c r="B5534" s="311" t="s">
        <v>16945</v>
      </c>
      <c r="C5534" s="311"/>
      <c r="D5534" s="311"/>
      <c r="E5534" s="311" t="s">
        <v>11408</v>
      </c>
      <c r="F5534" s="311">
        <v>99</v>
      </c>
    </row>
    <row r="5535" spans="1:6">
      <c r="A5535" s="311"/>
      <c r="B5535" s="311" t="s">
        <v>16946</v>
      </c>
      <c r="C5535" s="311"/>
      <c r="D5535" s="311"/>
      <c r="E5535" s="311" t="s">
        <v>11408</v>
      </c>
      <c r="F5535" s="311">
        <v>143</v>
      </c>
    </row>
    <row r="5536" spans="1:6">
      <c r="A5536" s="311"/>
      <c r="B5536" s="311" t="s">
        <v>16947</v>
      </c>
      <c r="C5536" s="311"/>
      <c r="D5536" s="311"/>
      <c r="E5536" s="311" t="s">
        <v>11408</v>
      </c>
      <c r="F5536" s="311">
        <v>129</v>
      </c>
    </row>
    <row r="5537" spans="1:6">
      <c r="A5537" s="311"/>
      <c r="B5537" s="311" t="s">
        <v>16948</v>
      </c>
      <c r="C5537" s="311"/>
      <c r="D5537" s="311"/>
      <c r="E5537" s="311" t="s">
        <v>11408</v>
      </c>
      <c r="F5537" s="311">
        <v>112</v>
      </c>
    </row>
    <row r="5538" spans="1:6">
      <c r="A5538" s="311"/>
      <c r="B5538" s="311" t="s">
        <v>16949</v>
      </c>
      <c r="C5538" s="311"/>
      <c r="D5538" s="311"/>
      <c r="E5538" s="311" t="s">
        <v>11408</v>
      </c>
      <c r="F5538" s="311">
        <v>109</v>
      </c>
    </row>
    <row r="5539" spans="1:6">
      <c r="A5539" s="311"/>
      <c r="B5539" s="311" t="s">
        <v>16950</v>
      </c>
      <c r="C5539" s="311"/>
      <c r="D5539" s="311"/>
      <c r="E5539" s="311" t="s">
        <v>11408</v>
      </c>
      <c r="F5539" s="311">
        <v>129</v>
      </c>
    </row>
    <row r="5540" spans="1:6">
      <c r="A5540" s="311"/>
      <c r="B5540" s="311" t="s">
        <v>16951</v>
      </c>
      <c r="C5540" s="311"/>
      <c r="D5540" s="311"/>
      <c r="E5540" s="311" t="s">
        <v>11408</v>
      </c>
      <c r="F5540" s="311">
        <v>91</v>
      </c>
    </row>
    <row r="5541" spans="1:6">
      <c r="A5541" s="311"/>
      <c r="B5541" s="311" t="s">
        <v>16952</v>
      </c>
      <c r="C5541" s="311"/>
      <c r="D5541" s="311"/>
      <c r="E5541" s="311" t="s">
        <v>11408</v>
      </c>
      <c r="F5541" s="311">
        <v>94</v>
      </c>
    </row>
    <row r="5542" spans="1:6">
      <c r="A5542" s="311"/>
      <c r="B5542" s="311" t="s">
        <v>16953</v>
      </c>
      <c r="C5542" s="311"/>
      <c r="D5542" s="311"/>
      <c r="E5542" s="311" t="s">
        <v>11408</v>
      </c>
      <c r="F5542" s="311">
        <v>119</v>
      </c>
    </row>
    <row r="5543" spans="1:6">
      <c r="A5543" s="311"/>
      <c r="B5543" s="311" t="s">
        <v>16954</v>
      </c>
      <c r="C5543" s="311"/>
      <c r="D5543" s="311"/>
      <c r="E5543" s="311" t="s">
        <v>11408</v>
      </c>
      <c r="F5543" s="311">
        <v>121</v>
      </c>
    </row>
    <row r="5544" spans="1:6">
      <c r="A5544" s="311"/>
      <c r="B5544" s="311" t="s">
        <v>16955</v>
      </c>
      <c r="C5544" s="311"/>
      <c r="D5544" s="311"/>
      <c r="E5544" s="311" t="s">
        <v>11408</v>
      </c>
      <c r="F5544" s="311">
        <v>124</v>
      </c>
    </row>
    <row r="5545" spans="1:6">
      <c r="A5545" s="311"/>
      <c r="B5545" s="311" t="s">
        <v>16956</v>
      </c>
      <c r="C5545" s="311"/>
      <c r="D5545" s="311"/>
      <c r="E5545" s="311" t="s">
        <v>11408</v>
      </c>
      <c r="F5545" s="311">
        <v>124</v>
      </c>
    </row>
    <row r="5546" spans="1:6">
      <c r="A5546" s="311"/>
      <c r="B5546" s="311" t="s">
        <v>16957</v>
      </c>
      <c r="C5546" s="311"/>
      <c r="D5546" s="311"/>
      <c r="E5546" s="311" t="s">
        <v>11408</v>
      </c>
      <c r="F5546" s="311">
        <v>112</v>
      </c>
    </row>
    <row r="5547" spans="1:6">
      <c r="A5547" s="311"/>
      <c r="B5547" s="311" t="s">
        <v>16958</v>
      </c>
      <c r="C5547" s="311"/>
      <c r="D5547" s="311"/>
      <c r="E5547" s="311" t="s">
        <v>11408</v>
      </c>
      <c r="F5547" s="311">
        <v>136</v>
      </c>
    </row>
    <row r="5548" spans="1:6">
      <c r="A5548" s="311"/>
      <c r="B5548" s="311" t="s">
        <v>16959</v>
      </c>
      <c r="C5548" s="311"/>
      <c r="D5548" s="311"/>
      <c r="E5548" s="311" t="s">
        <v>11408</v>
      </c>
      <c r="F5548" s="311">
        <v>13.2</v>
      </c>
    </row>
    <row r="5549" spans="1:6">
      <c r="A5549" s="311"/>
      <c r="B5549" s="311" t="s">
        <v>16960</v>
      </c>
      <c r="C5549" s="311"/>
      <c r="D5549" s="311"/>
      <c r="E5549" s="311" t="s">
        <v>11408</v>
      </c>
      <c r="F5549" s="311">
        <v>13.2</v>
      </c>
    </row>
    <row r="5550" spans="1:6">
      <c r="A5550" s="311"/>
      <c r="B5550" s="311" t="s">
        <v>16961</v>
      </c>
      <c r="C5550" s="311"/>
      <c r="D5550" s="311"/>
      <c r="E5550" s="311" t="s">
        <v>11408</v>
      </c>
      <c r="F5550" s="311">
        <v>113</v>
      </c>
    </row>
    <row r="5551" spans="1:6">
      <c r="A5551" s="311"/>
      <c r="B5551" s="311" t="s">
        <v>16962</v>
      </c>
      <c r="C5551" s="311"/>
      <c r="D5551" s="311"/>
      <c r="E5551" s="311" t="s">
        <v>11408</v>
      </c>
      <c r="F5551" s="311">
        <v>13.2</v>
      </c>
    </row>
    <row r="5552" spans="1:6">
      <c r="A5552" s="311"/>
      <c r="B5552" s="311" t="s">
        <v>16963</v>
      </c>
      <c r="C5552" s="311"/>
      <c r="D5552" s="311"/>
      <c r="E5552" s="311" t="s">
        <v>11408</v>
      </c>
      <c r="F5552" s="311">
        <v>13.2</v>
      </c>
    </row>
    <row r="5553" spans="1:6">
      <c r="A5553" s="311"/>
      <c r="B5553" s="311" t="s">
        <v>16964</v>
      </c>
      <c r="C5553" s="311"/>
      <c r="D5553" s="311"/>
      <c r="E5553" s="311" t="s">
        <v>11408</v>
      </c>
      <c r="F5553" s="311">
        <v>136</v>
      </c>
    </row>
    <row r="5554" spans="1:6">
      <c r="A5554" s="311"/>
      <c r="B5554" s="311" t="s">
        <v>16965</v>
      </c>
      <c r="C5554" s="311"/>
      <c r="D5554" s="311"/>
      <c r="E5554" s="311" t="s">
        <v>11408</v>
      </c>
      <c r="F5554" s="311">
        <v>13.2</v>
      </c>
    </row>
    <row r="5555" spans="1:6">
      <c r="A5555" s="311"/>
      <c r="B5555" s="311" t="s">
        <v>16966</v>
      </c>
      <c r="C5555" s="311"/>
      <c r="D5555" s="311"/>
      <c r="E5555" s="311" t="s">
        <v>11408</v>
      </c>
      <c r="F5555" s="311">
        <v>158</v>
      </c>
    </row>
    <row r="5556" spans="1:6">
      <c r="A5556" s="311"/>
      <c r="B5556" s="311" t="s">
        <v>16967</v>
      </c>
      <c r="C5556" s="311"/>
      <c r="D5556" s="311"/>
      <c r="E5556" s="311" t="s">
        <v>11408</v>
      </c>
      <c r="F5556" s="311">
        <v>13.2</v>
      </c>
    </row>
    <row r="5557" spans="1:6">
      <c r="A5557" s="311"/>
      <c r="B5557" s="311" t="s">
        <v>16968</v>
      </c>
      <c r="C5557" s="311"/>
      <c r="D5557" s="311"/>
      <c r="E5557" s="311" t="s">
        <v>11408</v>
      </c>
      <c r="F5557" s="311">
        <v>13.2</v>
      </c>
    </row>
    <row r="5558" spans="1:6">
      <c r="A5558" s="311"/>
      <c r="B5558" s="311" t="s">
        <v>16969</v>
      </c>
      <c r="C5558" s="311"/>
      <c r="D5558" s="311"/>
      <c r="E5558" s="311" t="s">
        <v>11408</v>
      </c>
      <c r="F5558" s="311">
        <v>13.2</v>
      </c>
    </row>
    <row r="5559" spans="1:6">
      <c r="A5559" s="311"/>
      <c r="B5559" s="311" t="s">
        <v>16970</v>
      </c>
      <c r="C5559" s="311"/>
      <c r="D5559" s="311"/>
      <c r="E5559" s="311" t="s">
        <v>11408</v>
      </c>
      <c r="F5559" s="311">
        <v>13.2</v>
      </c>
    </row>
    <row r="5560" spans="1:6">
      <c r="A5560" s="311"/>
      <c r="B5560" s="311" t="s">
        <v>16971</v>
      </c>
      <c r="C5560" s="311"/>
      <c r="D5560" s="311"/>
      <c r="E5560" s="311" t="s">
        <v>11408</v>
      </c>
      <c r="F5560" s="311">
        <v>13.2</v>
      </c>
    </row>
    <row r="5561" spans="1:6">
      <c r="A5561" s="311"/>
      <c r="B5561" s="311" t="s">
        <v>16972</v>
      </c>
      <c r="C5561" s="311"/>
      <c r="D5561" s="311"/>
      <c r="E5561" s="311" t="s">
        <v>11408</v>
      </c>
      <c r="F5561" s="311">
        <v>167</v>
      </c>
    </row>
    <row r="5562" spans="1:6">
      <c r="A5562" s="311"/>
      <c r="B5562" s="311" t="s">
        <v>16973</v>
      </c>
      <c r="C5562" s="311"/>
      <c r="D5562" s="311"/>
      <c r="E5562" s="311" t="s">
        <v>11408</v>
      </c>
      <c r="F5562" s="311">
        <v>14</v>
      </c>
    </row>
    <row r="5563" spans="1:6">
      <c r="A5563" s="311"/>
      <c r="B5563" s="311" t="s">
        <v>16974</v>
      </c>
      <c r="C5563" s="311"/>
      <c r="D5563" s="311"/>
      <c r="E5563" s="311" t="s">
        <v>11408</v>
      </c>
      <c r="F5563" s="311">
        <v>176</v>
      </c>
    </row>
    <row r="5564" spans="1:6">
      <c r="A5564" s="311"/>
      <c r="B5564" s="311" t="s">
        <v>16975</v>
      </c>
      <c r="C5564" s="311"/>
      <c r="D5564" s="311"/>
      <c r="E5564" s="311" t="s">
        <v>11408</v>
      </c>
      <c r="F5564" s="311">
        <v>16</v>
      </c>
    </row>
    <row r="5565" spans="1:6">
      <c r="A5565" s="311"/>
      <c r="B5565" s="311" t="s">
        <v>16976</v>
      </c>
      <c r="C5565" s="311"/>
      <c r="D5565" s="311"/>
      <c r="E5565" s="311" t="s">
        <v>11408</v>
      </c>
      <c r="F5565" s="311">
        <v>176</v>
      </c>
    </row>
    <row r="5566" spans="1:6">
      <c r="A5566" s="311"/>
      <c r="B5566" s="311" t="s">
        <v>16977</v>
      </c>
      <c r="C5566" s="311"/>
      <c r="D5566" s="311"/>
      <c r="E5566" s="311" t="s">
        <v>11408</v>
      </c>
      <c r="F5566" s="311">
        <v>13.2</v>
      </c>
    </row>
    <row r="5567" spans="1:6">
      <c r="A5567" s="311"/>
      <c r="B5567" s="311" t="s">
        <v>16978</v>
      </c>
      <c r="C5567" s="311"/>
      <c r="D5567" s="311"/>
      <c r="E5567" s="311" t="s">
        <v>11408</v>
      </c>
      <c r="F5567" s="311">
        <v>13.2</v>
      </c>
    </row>
    <row r="5568" spans="1:6">
      <c r="A5568" s="311"/>
      <c r="B5568" s="311" t="s">
        <v>16979</v>
      </c>
      <c r="C5568" s="311"/>
      <c r="D5568" s="311"/>
      <c r="E5568" s="311" t="s">
        <v>11408</v>
      </c>
      <c r="F5568" s="311">
        <v>13.2</v>
      </c>
    </row>
    <row r="5569" spans="1:6">
      <c r="A5569" s="311"/>
      <c r="B5569" s="311" t="s">
        <v>16980</v>
      </c>
      <c r="C5569" s="311"/>
      <c r="D5569" s="311"/>
      <c r="E5569" s="311" t="s">
        <v>11408</v>
      </c>
      <c r="F5569" s="311">
        <v>13.2</v>
      </c>
    </row>
    <row r="5570" spans="1:6">
      <c r="A5570" s="311"/>
      <c r="B5570" s="311" t="s">
        <v>16981</v>
      </c>
      <c r="C5570" s="311"/>
      <c r="D5570" s="311"/>
      <c r="E5570" s="311" t="s">
        <v>11408</v>
      </c>
      <c r="F5570" s="311">
        <v>13.2</v>
      </c>
    </row>
    <row r="5571" spans="1:6">
      <c r="A5571" s="311"/>
      <c r="B5571" s="311" t="s">
        <v>16982</v>
      </c>
      <c r="C5571" s="311"/>
      <c r="D5571" s="311"/>
      <c r="E5571" s="311" t="s">
        <v>11408</v>
      </c>
      <c r="F5571" s="311">
        <v>20.8</v>
      </c>
    </row>
    <row r="5572" spans="1:6">
      <c r="A5572" s="311"/>
      <c r="B5572" s="311" t="s">
        <v>16983</v>
      </c>
      <c r="C5572" s="311"/>
      <c r="D5572" s="311"/>
      <c r="E5572" s="311" t="s">
        <v>11408</v>
      </c>
      <c r="F5572" s="311">
        <v>25.6</v>
      </c>
    </row>
    <row r="5573" spans="1:6">
      <c r="A5573" s="311"/>
      <c r="B5573" s="311" t="s">
        <v>16984</v>
      </c>
      <c r="C5573" s="311"/>
      <c r="D5573" s="311"/>
      <c r="E5573" s="311" t="s">
        <v>11408</v>
      </c>
      <c r="F5573" s="311">
        <v>13.2</v>
      </c>
    </row>
    <row r="5574" spans="1:6">
      <c r="A5574" s="311"/>
      <c r="B5574" s="311" t="s">
        <v>16985</v>
      </c>
      <c r="C5574" s="311"/>
      <c r="D5574" s="311"/>
      <c r="E5574" s="311" t="s">
        <v>11408</v>
      </c>
      <c r="F5574" s="311">
        <v>13.2</v>
      </c>
    </row>
    <row r="5575" spans="1:6">
      <c r="A5575" s="311"/>
      <c r="B5575" s="311" t="s">
        <v>16986</v>
      </c>
      <c r="C5575" s="311"/>
      <c r="D5575" s="311"/>
      <c r="E5575" s="311" t="s">
        <v>11408</v>
      </c>
      <c r="F5575" s="311">
        <v>13.2</v>
      </c>
    </row>
    <row r="5576" spans="1:6">
      <c r="A5576" s="311"/>
      <c r="B5576" s="311" t="s">
        <v>16987</v>
      </c>
      <c r="C5576" s="311"/>
      <c r="D5576" s="311"/>
      <c r="E5576" s="311" t="s">
        <v>11408</v>
      </c>
      <c r="F5576" s="311">
        <v>13.2</v>
      </c>
    </row>
    <row r="5577" spans="1:6">
      <c r="A5577" s="311"/>
      <c r="B5577" s="311" t="s">
        <v>16988</v>
      </c>
      <c r="C5577" s="311"/>
      <c r="D5577" s="311"/>
      <c r="E5577" s="311" t="s">
        <v>11408</v>
      </c>
      <c r="F5577" s="311">
        <v>13.2</v>
      </c>
    </row>
    <row r="5578" spans="1:6">
      <c r="A5578" s="311"/>
      <c r="B5578" s="311" t="s">
        <v>16989</v>
      </c>
      <c r="C5578" s="311"/>
      <c r="D5578" s="311"/>
      <c r="E5578" s="311" t="s">
        <v>11408</v>
      </c>
      <c r="F5578" s="311">
        <v>13.2</v>
      </c>
    </row>
    <row r="5579" spans="1:6">
      <c r="A5579" s="311"/>
      <c r="B5579" s="311" t="s">
        <v>16990</v>
      </c>
      <c r="C5579" s="311"/>
      <c r="D5579" s="311"/>
      <c r="E5579" s="311" t="s">
        <v>11408</v>
      </c>
      <c r="F5579" s="311">
        <v>13.2</v>
      </c>
    </row>
    <row r="5580" spans="1:6">
      <c r="A5580" s="311"/>
      <c r="B5580" s="311" t="s">
        <v>16991</v>
      </c>
      <c r="C5580" s="311"/>
      <c r="D5580" s="311"/>
      <c r="E5580" s="311" t="s">
        <v>11408</v>
      </c>
      <c r="F5580" s="311">
        <v>13.2</v>
      </c>
    </row>
    <row r="5581" spans="1:6">
      <c r="A5581" s="311"/>
      <c r="B5581" s="311" t="s">
        <v>16992</v>
      </c>
      <c r="C5581" s="311"/>
      <c r="D5581" s="311"/>
      <c r="E5581" s="311" t="s">
        <v>11408</v>
      </c>
      <c r="F5581" s="311">
        <v>13.2</v>
      </c>
    </row>
    <row r="5582" spans="1:6">
      <c r="A5582" s="311"/>
      <c r="B5582" s="311" t="s">
        <v>16993</v>
      </c>
      <c r="C5582" s="311"/>
      <c r="D5582" s="311"/>
      <c r="E5582" s="311" t="s">
        <v>11408</v>
      </c>
      <c r="F5582" s="311">
        <v>13.2</v>
      </c>
    </row>
    <row r="5583" spans="1:6">
      <c r="A5583" s="311"/>
      <c r="B5583" s="311" t="s">
        <v>16994</v>
      </c>
      <c r="C5583" s="311"/>
      <c r="D5583" s="311"/>
      <c r="E5583" s="311" t="s">
        <v>11408</v>
      </c>
      <c r="F5583" s="311">
        <v>13.2</v>
      </c>
    </row>
    <row r="5584" spans="1:6">
      <c r="A5584" s="311"/>
      <c r="B5584" s="311" t="s">
        <v>16995</v>
      </c>
      <c r="C5584" s="311"/>
      <c r="D5584" s="311"/>
      <c r="E5584" s="311" t="s">
        <v>11408</v>
      </c>
      <c r="F5584" s="311">
        <v>13.2</v>
      </c>
    </row>
    <row r="5585" spans="1:6">
      <c r="A5585" s="311"/>
      <c r="B5585" s="311" t="s">
        <v>16996</v>
      </c>
      <c r="C5585" s="311"/>
      <c r="D5585" s="311"/>
      <c r="E5585" s="311" t="s">
        <v>11408</v>
      </c>
      <c r="F5585" s="311">
        <v>13.2</v>
      </c>
    </row>
    <row r="5586" spans="1:6">
      <c r="A5586" s="311"/>
      <c r="B5586" s="311" t="s">
        <v>16997</v>
      </c>
      <c r="C5586" s="311"/>
      <c r="D5586" s="311"/>
      <c r="E5586" s="311" t="s">
        <v>11408</v>
      </c>
      <c r="F5586" s="311">
        <v>13.2</v>
      </c>
    </row>
    <row r="5587" spans="1:6">
      <c r="A5587" s="311"/>
      <c r="B5587" s="311" t="s">
        <v>16998</v>
      </c>
      <c r="C5587" s="311"/>
      <c r="D5587" s="311"/>
      <c r="E5587" s="311" t="s">
        <v>11408</v>
      </c>
      <c r="F5587" s="311">
        <v>13.2</v>
      </c>
    </row>
    <row r="5588" spans="1:6">
      <c r="A5588" s="311"/>
      <c r="B5588" s="311" t="s">
        <v>16999</v>
      </c>
      <c r="C5588" s="311"/>
      <c r="D5588" s="311"/>
      <c r="E5588" s="311" t="s">
        <v>11408</v>
      </c>
      <c r="F5588" s="311">
        <v>13.2</v>
      </c>
    </row>
    <row r="5589" spans="1:6">
      <c r="A5589" s="311"/>
      <c r="B5589" s="311" t="s">
        <v>17000</v>
      </c>
      <c r="C5589" s="311"/>
      <c r="D5589" s="311"/>
      <c r="E5589" s="311" t="s">
        <v>11408</v>
      </c>
      <c r="F5589" s="311">
        <v>13.2</v>
      </c>
    </row>
    <row r="5590" spans="1:6">
      <c r="A5590" s="311"/>
      <c r="B5590" s="311" t="s">
        <v>17001</v>
      </c>
      <c r="C5590" s="311"/>
      <c r="D5590" s="311"/>
      <c r="E5590" s="311" t="s">
        <v>11408</v>
      </c>
      <c r="F5590" s="311">
        <v>13.2</v>
      </c>
    </row>
    <row r="5591" spans="1:6">
      <c r="A5591" s="311"/>
      <c r="B5591" s="311" t="s">
        <v>17002</v>
      </c>
      <c r="C5591" s="311"/>
      <c r="D5591" s="311"/>
      <c r="E5591" s="311" t="s">
        <v>11408</v>
      </c>
      <c r="F5591" s="311">
        <v>13.2</v>
      </c>
    </row>
    <row r="5592" spans="1:6">
      <c r="A5592" s="311"/>
      <c r="B5592" s="311" t="s">
        <v>17003</v>
      </c>
      <c r="C5592" s="311"/>
      <c r="D5592" s="311"/>
      <c r="E5592" s="311" t="s">
        <v>11408</v>
      </c>
      <c r="F5592" s="311">
        <v>13.2</v>
      </c>
    </row>
    <row r="5593" spans="1:6">
      <c r="A5593" s="311"/>
      <c r="B5593" s="311" t="s">
        <v>17004</v>
      </c>
      <c r="C5593" s="311"/>
      <c r="D5593" s="311"/>
      <c r="E5593" s="311" t="s">
        <v>11408</v>
      </c>
      <c r="F5593" s="311">
        <v>13.2</v>
      </c>
    </row>
    <row r="5594" spans="1:6">
      <c r="A5594" s="311"/>
      <c r="B5594" s="311" t="s">
        <v>17005</v>
      </c>
      <c r="C5594" s="311"/>
      <c r="D5594" s="311"/>
      <c r="E5594" s="311" t="s">
        <v>11408</v>
      </c>
      <c r="F5594" s="311">
        <v>13.2</v>
      </c>
    </row>
    <row r="5595" spans="1:6">
      <c r="A5595" s="311"/>
      <c r="B5595" s="311" t="s">
        <v>17006</v>
      </c>
      <c r="C5595" s="311"/>
      <c r="D5595" s="311"/>
      <c r="E5595" s="311" t="s">
        <v>11408</v>
      </c>
      <c r="F5595" s="311">
        <v>13.2</v>
      </c>
    </row>
    <row r="5596" spans="1:6">
      <c r="A5596" s="311"/>
      <c r="B5596" s="311" t="s">
        <v>17007</v>
      </c>
      <c r="C5596" s="311"/>
      <c r="D5596" s="311"/>
      <c r="E5596" s="311" t="s">
        <v>11408</v>
      </c>
      <c r="F5596" s="311">
        <v>13.2</v>
      </c>
    </row>
    <row r="5597" spans="1:6">
      <c r="A5597" s="311"/>
      <c r="B5597" s="311" t="s">
        <v>17008</v>
      </c>
      <c r="C5597" s="311"/>
      <c r="D5597" s="311"/>
      <c r="E5597" s="311" t="s">
        <v>11408</v>
      </c>
      <c r="F5597" s="311">
        <v>13.2</v>
      </c>
    </row>
    <row r="5598" spans="1:6">
      <c r="A5598" s="311"/>
      <c r="B5598" s="311" t="s">
        <v>17009</v>
      </c>
      <c r="C5598" s="311"/>
      <c r="D5598" s="311"/>
      <c r="E5598" s="311" t="s">
        <v>11408</v>
      </c>
      <c r="F5598" s="311">
        <v>13.2</v>
      </c>
    </row>
    <row r="5599" spans="1:6">
      <c r="A5599" s="311"/>
      <c r="B5599" s="311" t="s">
        <v>17010</v>
      </c>
      <c r="C5599" s="311"/>
      <c r="D5599" s="311"/>
      <c r="E5599" s="311" t="s">
        <v>11408</v>
      </c>
      <c r="F5599" s="311">
        <v>13.2</v>
      </c>
    </row>
    <row r="5600" spans="1:6">
      <c r="A5600" s="311"/>
      <c r="B5600" s="311" t="s">
        <v>17011</v>
      </c>
      <c r="C5600" s="311"/>
      <c r="D5600" s="311"/>
      <c r="E5600" s="311" t="s">
        <v>11408</v>
      </c>
      <c r="F5600" s="311">
        <v>13.2</v>
      </c>
    </row>
    <row r="5601" spans="1:6">
      <c r="A5601" s="311"/>
      <c r="B5601" s="311" t="s">
        <v>17012</v>
      </c>
      <c r="C5601" s="311"/>
      <c r="D5601" s="311"/>
      <c r="E5601" s="311" t="s">
        <v>11408</v>
      </c>
      <c r="F5601" s="311">
        <v>13.2</v>
      </c>
    </row>
    <row r="5602" spans="1:6">
      <c r="A5602" s="311"/>
      <c r="B5602" s="311" t="s">
        <v>17013</v>
      </c>
      <c r="C5602" s="311"/>
      <c r="D5602" s="311"/>
      <c r="E5602" s="311" t="s">
        <v>11408</v>
      </c>
      <c r="F5602" s="311">
        <v>13.2</v>
      </c>
    </row>
    <row r="5603" spans="1:6">
      <c r="A5603" s="311"/>
      <c r="B5603" s="311" t="s">
        <v>17014</v>
      </c>
      <c r="C5603" s="311"/>
      <c r="D5603" s="311"/>
      <c r="E5603" s="311" t="s">
        <v>11408</v>
      </c>
      <c r="F5603" s="311">
        <v>13.2</v>
      </c>
    </row>
    <row r="5604" spans="1:6">
      <c r="A5604" s="311"/>
      <c r="B5604" s="311" t="s">
        <v>17015</v>
      </c>
      <c r="C5604" s="311"/>
      <c r="D5604" s="311"/>
      <c r="E5604" s="311" t="s">
        <v>11408</v>
      </c>
      <c r="F5604" s="311">
        <v>13.2</v>
      </c>
    </row>
    <row r="5605" spans="1:6">
      <c r="A5605" s="311"/>
      <c r="B5605" s="311" t="s">
        <v>17016</v>
      </c>
      <c r="C5605" s="311"/>
      <c r="D5605" s="311"/>
      <c r="E5605" s="311" t="s">
        <v>11408</v>
      </c>
      <c r="F5605" s="311">
        <v>13.2</v>
      </c>
    </row>
    <row r="5606" spans="1:6">
      <c r="A5606" s="311"/>
      <c r="B5606" s="311" t="s">
        <v>17017</v>
      </c>
      <c r="C5606" s="311"/>
      <c r="D5606" s="311"/>
      <c r="E5606" s="311" t="s">
        <v>11408</v>
      </c>
      <c r="F5606" s="311">
        <v>13.2</v>
      </c>
    </row>
    <row r="5607" spans="1:6">
      <c r="A5607" s="311"/>
      <c r="B5607" s="311" t="s">
        <v>17018</v>
      </c>
      <c r="C5607" s="311"/>
      <c r="D5607" s="311"/>
      <c r="E5607" s="311" t="s">
        <v>11408</v>
      </c>
      <c r="F5607" s="311">
        <v>13.2</v>
      </c>
    </row>
    <row r="5608" spans="1:6">
      <c r="A5608" s="311"/>
      <c r="B5608" s="311" t="s">
        <v>17019</v>
      </c>
      <c r="C5608" s="311"/>
      <c r="D5608" s="311"/>
      <c r="E5608" s="311" t="s">
        <v>11408</v>
      </c>
      <c r="F5608" s="311">
        <v>13.2</v>
      </c>
    </row>
    <row r="5609" spans="1:6">
      <c r="A5609" s="311"/>
      <c r="B5609" s="311" t="s">
        <v>17020</v>
      </c>
      <c r="C5609" s="311"/>
      <c r="D5609" s="311"/>
      <c r="E5609" s="311" t="s">
        <v>11408</v>
      </c>
      <c r="F5609" s="311">
        <v>13.2</v>
      </c>
    </row>
    <row r="5610" spans="1:6">
      <c r="A5610" s="311"/>
      <c r="B5610" s="311" t="s">
        <v>17021</v>
      </c>
      <c r="C5610" s="311"/>
      <c r="D5610" s="311"/>
      <c r="E5610" s="311" t="s">
        <v>11408</v>
      </c>
      <c r="F5610" s="311">
        <v>13.2</v>
      </c>
    </row>
    <row r="5611" spans="1:6">
      <c r="A5611" s="311"/>
      <c r="B5611" s="311" t="s">
        <v>17022</v>
      </c>
      <c r="C5611" s="311"/>
      <c r="D5611" s="311"/>
      <c r="E5611" s="311" t="s">
        <v>11408</v>
      </c>
      <c r="F5611" s="311">
        <v>13.2</v>
      </c>
    </row>
    <row r="5612" spans="1:6">
      <c r="A5612" s="311"/>
      <c r="B5612" s="311" t="s">
        <v>17023</v>
      </c>
      <c r="C5612" s="311"/>
      <c r="D5612" s="311"/>
      <c r="E5612" s="311" t="s">
        <v>11408</v>
      </c>
      <c r="F5612" s="311">
        <v>13.2</v>
      </c>
    </row>
    <row r="5613" spans="1:6">
      <c r="A5613" s="311"/>
      <c r="B5613" s="311" t="s">
        <v>17024</v>
      </c>
      <c r="C5613" s="311"/>
      <c r="D5613" s="311"/>
      <c r="E5613" s="311" t="s">
        <v>11408</v>
      </c>
      <c r="F5613" s="311">
        <v>13.2</v>
      </c>
    </row>
    <row r="5614" spans="1:6">
      <c r="A5614" s="311"/>
      <c r="B5614" s="311" t="s">
        <v>17025</v>
      </c>
      <c r="C5614" s="311"/>
      <c r="D5614" s="311"/>
      <c r="E5614" s="311" t="s">
        <v>11408</v>
      </c>
      <c r="F5614" s="311">
        <v>13.2</v>
      </c>
    </row>
    <row r="5615" spans="1:6">
      <c r="A5615" s="311"/>
      <c r="B5615" s="311" t="s">
        <v>17026</v>
      </c>
      <c r="C5615" s="311"/>
      <c r="D5615" s="311"/>
      <c r="E5615" s="311" t="s">
        <v>11408</v>
      </c>
      <c r="F5615" s="311">
        <v>13.2</v>
      </c>
    </row>
    <row r="5616" spans="1:6">
      <c r="A5616" s="311"/>
      <c r="B5616" s="311" t="s">
        <v>17027</v>
      </c>
      <c r="C5616" s="311"/>
      <c r="D5616" s="311"/>
      <c r="E5616" s="311" t="s">
        <v>11408</v>
      </c>
      <c r="F5616" s="311">
        <v>13.2</v>
      </c>
    </row>
    <row r="5617" spans="1:6">
      <c r="A5617" s="311"/>
      <c r="B5617" s="311" t="s">
        <v>17028</v>
      </c>
      <c r="C5617" s="311"/>
      <c r="D5617" s="311"/>
      <c r="E5617" s="311" t="s">
        <v>11408</v>
      </c>
      <c r="F5617" s="311">
        <v>13.2</v>
      </c>
    </row>
    <row r="5618" spans="1:6">
      <c r="A5618" s="311"/>
      <c r="B5618" s="311" t="s">
        <v>17029</v>
      </c>
      <c r="C5618" s="311"/>
      <c r="D5618" s="311"/>
      <c r="E5618" s="311" t="s">
        <v>11408</v>
      </c>
      <c r="F5618" s="311">
        <v>13.2</v>
      </c>
    </row>
    <row r="5619" spans="1:6">
      <c r="A5619" s="311"/>
      <c r="B5619" s="311" t="s">
        <v>17030</v>
      </c>
      <c r="C5619" s="311"/>
      <c r="D5619" s="311"/>
      <c r="E5619" s="311" t="s">
        <v>11408</v>
      </c>
      <c r="F5619" s="311">
        <v>13.2</v>
      </c>
    </row>
    <row r="5620" spans="1:6">
      <c r="A5620" s="311"/>
      <c r="B5620" s="311" t="s">
        <v>17031</v>
      </c>
      <c r="C5620" s="311"/>
      <c r="D5620" s="311"/>
      <c r="E5620" s="311" t="s">
        <v>11408</v>
      </c>
      <c r="F5620" s="311">
        <v>13.2</v>
      </c>
    </row>
    <row r="5621" spans="1:6">
      <c r="A5621" s="311"/>
      <c r="B5621" s="311" t="s">
        <v>17032</v>
      </c>
      <c r="C5621" s="311"/>
      <c r="D5621" s="311"/>
      <c r="E5621" s="311" t="s">
        <v>11408</v>
      </c>
      <c r="F5621" s="311">
        <v>13.2</v>
      </c>
    </row>
    <row r="5622" spans="1:6">
      <c r="A5622" s="311"/>
      <c r="B5622" s="311" t="s">
        <v>17033</v>
      </c>
      <c r="C5622" s="311"/>
      <c r="D5622" s="311"/>
      <c r="E5622" s="311" t="s">
        <v>11408</v>
      </c>
      <c r="F5622" s="311">
        <v>36</v>
      </c>
    </row>
    <row r="5623" spans="1:6">
      <c r="A5623" s="311"/>
      <c r="B5623" s="311" t="s">
        <v>17034</v>
      </c>
      <c r="C5623" s="311"/>
      <c r="D5623" s="311"/>
      <c r="E5623" s="311" t="s">
        <v>11408</v>
      </c>
      <c r="F5623" s="311">
        <v>40.6</v>
      </c>
    </row>
    <row r="5624" spans="1:6">
      <c r="A5624" s="311"/>
      <c r="B5624" s="311" t="s">
        <v>17035</v>
      </c>
      <c r="C5624" s="311"/>
      <c r="D5624" s="311"/>
      <c r="E5624" s="311" t="s">
        <v>11408</v>
      </c>
      <c r="F5624" s="311">
        <v>34.799999999999997</v>
      </c>
    </row>
    <row r="5625" spans="1:6">
      <c r="A5625" s="311"/>
      <c r="B5625" s="311" t="s">
        <v>17036</v>
      </c>
      <c r="C5625" s="311"/>
      <c r="D5625" s="311"/>
      <c r="E5625" s="311" t="s">
        <v>11408</v>
      </c>
      <c r="F5625" s="311">
        <v>54</v>
      </c>
    </row>
    <row r="5626" spans="1:6">
      <c r="A5626" s="311"/>
      <c r="B5626" s="311" t="s">
        <v>17037</v>
      </c>
      <c r="C5626" s="311"/>
      <c r="D5626" s="311"/>
      <c r="E5626" s="311" t="s">
        <v>11408</v>
      </c>
      <c r="F5626" s="311">
        <v>64</v>
      </c>
    </row>
    <row r="5627" spans="1:6">
      <c r="A5627" s="311"/>
      <c r="B5627" s="311" t="s">
        <v>17038</v>
      </c>
      <c r="C5627" s="311"/>
      <c r="D5627" s="311"/>
      <c r="E5627" s="311" t="s">
        <v>11408</v>
      </c>
      <c r="F5627" s="311">
        <v>17</v>
      </c>
    </row>
    <row r="5628" spans="1:6">
      <c r="A5628" s="311"/>
      <c r="B5628" s="311" t="s">
        <v>17039</v>
      </c>
      <c r="C5628" s="311"/>
      <c r="D5628" s="311"/>
      <c r="E5628" s="311" t="s">
        <v>11408</v>
      </c>
      <c r="F5628" s="311">
        <v>18</v>
      </c>
    </row>
    <row r="5629" spans="1:6">
      <c r="A5629" s="311"/>
      <c r="B5629" s="311" t="s">
        <v>17040</v>
      </c>
      <c r="C5629" s="311"/>
      <c r="D5629" s="311"/>
      <c r="E5629" s="311" t="s">
        <v>11408</v>
      </c>
      <c r="F5629" s="311">
        <v>21.7</v>
      </c>
    </row>
    <row r="5630" spans="1:6">
      <c r="A5630" s="311"/>
      <c r="B5630" s="311" t="s">
        <v>17041</v>
      </c>
      <c r="C5630" s="311"/>
      <c r="D5630" s="311"/>
      <c r="E5630" s="311" t="s">
        <v>11408</v>
      </c>
      <c r="F5630" s="311">
        <v>28.4</v>
      </c>
    </row>
    <row r="5631" spans="1:6">
      <c r="A5631" s="311"/>
      <c r="B5631" s="311" t="s">
        <v>17042</v>
      </c>
      <c r="C5631" s="311"/>
      <c r="D5631" s="311"/>
      <c r="E5631" s="311" t="s">
        <v>11408</v>
      </c>
      <c r="F5631" s="311">
        <v>38.799999999999997</v>
      </c>
    </row>
    <row r="5632" spans="1:6">
      <c r="A5632" s="311"/>
      <c r="B5632" s="311" t="s">
        <v>17043</v>
      </c>
      <c r="C5632" s="311"/>
      <c r="D5632" s="311"/>
      <c r="E5632" s="311" t="s">
        <v>11408</v>
      </c>
      <c r="F5632" s="311">
        <v>29.4</v>
      </c>
    </row>
    <row r="5633" spans="1:6">
      <c r="A5633" s="311"/>
      <c r="B5633" s="311" t="s">
        <v>17044</v>
      </c>
      <c r="C5633" s="311"/>
      <c r="D5633" s="311"/>
      <c r="E5633" s="311" t="s">
        <v>11408</v>
      </c>
      <c r="F5633" s="311">
        <v>39.9</v>
      </c>
    </row>
    <row r="5634" spans="1:6">
      <c r="A5634" s="311"/>
      <c r="B5634" s="311" t="s">
        <v>17045</v>
      </c>
      <c r="C5634" s="311"/>
      <c r="D5634" s="311"/>
      <c r="E5634" s="311" t="s">
        <v>11408</v>
      </c>
      <c r="F5634" s="311">
        <v>119</v>
      </c>
    </row>
    <row r="5635" spans="1:6">
      <c r="A5635" s="311"/>
      <c r="B5635" s="311" t="s">
        <v>17046</v>
      </c>
      <c r="C5635" s="311"/>
      <c r="D5635" s="311"/>
      <c r="E5635" s="311" t="s">
        <v>11408</v>
      </c>
      <c r="F5635" s="311">
        <v>207</v>
      </c>
    </row>
    <row r="5636" spans="1:6">
      <c r="A5636" s="311"/>
      <c r="B5636" s="311" t="s">
        <v>17047</v>
      </c>
      <c r="C5636" s="311"/>
      <c r="D5636" s="311"/>
      <c r="E5636" s="311" t="s">
        <v>11408</v>
      </c>
      <c r="F5636" s="311">
        <v>73</v>
      </c>
    </row>
    <row r="5637" spans="1:6">
      <c r="A5637" s="311"/>
      <c r="B5637" s="311" t="s">
        <v>17048</v>
      </c>
      <c r="C5637" s="311"/>
      <c r="D5637" s="311"/>
      <c r="E5637" s="311" t="s">
        <v>11408</v>
      </c>
      <c r="F5637" s="311">
        <v>119</v>
      </c>
    </row>
    <row r="5638" spans="1:6">
      <c r="A5638" s="311"/>
      <c r="B5638" s="311" t="s">
        <v>17049</v>
      </c>
      <c r="C5638" s="311"/>
      <c r="D5638" s="311"/>
      <c r="E5638" s="311" t="s">
        <v>11408</v>
      </c>
      <c r="F5638" s="311">
        <v>132</v>
      </c>
    </row>
    <row r="5639" spans="1:6">
      <c r="A5639" s="311"/>
      <c r="B5639" s="311" t="s">
        <v>17050</v>
      </c>
      <c r="C5639" s="311"/>
      <c r="D5639" s="311"/>
      <c r="E5639" s="311" t="s">
        <v>11408</v>
      </c>
      <c r="F5639" s="311">
        <v>139</v>
      </c>
    </row>
    <row r="5640" spans="1:6">
      <c r="A5640" s="311"/>
      <c r="B5640" s="311" t="s">
        <v>17051</v>
      </c>
      <c r="C5640" s="311"/>
      <c r="D5640" s="311"/>
      <c r="E5640" s="311" t="s">
        <v>11408</v>
      </c>
      <c r="F5640" s="311">
        <v>22.8</v>
      </c>
    </row>
    <row r="5641" spans="1:6">
      <c r="A5641" s="311"/>
      <c r="B5641" s="311" t="s">
        <v>17052</v>
      </c>
      <c r="C5641" s="311"/>
      <c r="D5641" s="311"/>
      <c r="E5641" s="311" t="s">
        <v>173</v>
      </c>
      <c r="F5641" s="311">
        <v>831</v>
      </c>
    </row>
    <row r="5642" spans="1:6">
      <c r="A5642" s="311"/>
      <c r="B5642" s="311" t="s">
        <v>17053</v>
      </c>
      <c r="C5642" s="311"/>
      <c r="D5642" s="311"/>
      <c r="E5642" s="311" t="s">
        <v>173</v>
      </c>
      <c r="F5642" s="311">
        <v>831</v>
      </c>
    </row>
    <row r="5643" spans="1:6">
      <c r="A5643" s="311"/>
      <c r="B5643" s="311" t="s">
        <v>17054</v>
      </c>
      <c r="C5643" s="311"/>
      <c r="D5643" s="311"/>
      <c r="E5643" s="311" t="s">
        <v>11408</v>
      </c>
      <c r="F5643" s="311">
        <v>34.200000000000003</v>
      </c>
    </row>
    <row r="5644" spans="1:6">
      <c r="A5644" s="311"/>
      <c r="B5644" s="311" t="s">
        <v>17055</v>
      </c>
      <c r="C5644" s="311"/>
      <c r="D5644" s="311"/>
      <c r="E5644" s="311" t="s">
        <v>11408</v>
      </c>
      <c r="F5644" s="311">
        <v>40.299999999999997</v>
      </c>
    </row>
    <row r="5645" spans="1:6">
      <c r="A5645" s="311"/>
      <c r="B5645" s="311" t="s">
        <v>17056</v>
      </c>
      <c r="C5645" s="311"/>
      <c r="D5645" s="311"/>
      <c r="E5645" s="311" t="s">
        <v>11408</v>
      </c>
      <c r="F5645" s="311">
        <v>61</v>
      </c>
    </row>
    <row r="5646" spans="1:6">
      <c r="A5646" s="311"/>
      <c r="B5646" s="311" t="s">
        <v>17057</v>
      </c>
      <c r="C5646" s="311"/>
      <c r="D5646" s="311"/>
      <c r="E5646" s="311" t="s">
        <v>13158</v>
      </c>
      <c r="F5646" s="311">
        <v>11.4</v>
      </c>
    </row>
    <row r="5647" spans="1:6">
      <c r="A5647" s="311"/>
      <c r="B5647" s="311" t="s">
        <v>17058</v>
      </c>
      <c r="C5647" s="311"/>
      <c r="D5647" s="311"/>
      <c r="E5647" s="311" t="s">
        <v>13158</v>
      </c>
      <c r="F5647" s="311">
        <v>13.3</v>
      </c>
    </row>
    <row r="5648" spans="1:6">
      <c r="A5648" s="311"/>
      <c r="B5648" s="311" t="s">
        <v>17059</v>
      </c>
      <c r="C5648" s="311"/>
      <c r="D5648" s="311"/>
      <c r="E5648" s="311" t="s">
        <v>13158</v>
      </c>
      <c r="F5648" s="311">
        <v>17</v>
      </c>
    </row>
    <row r="5649" spans="1:6">
      <c r="A5649" s="311"/>
      <c r="B5649" s="311" t="s">
        <v>17060</v>
      </c>
      <c r="C5649" s="311"/>
      <c r="D5649" s="311"/>
      <c r="E5649" s="311" t="s">
        <v>13158</v>
      </c>
      <c r="F5649" s="311">
        <v>20.9</v>
      </c>
    </row>
    <row r="5650" spans="1:6">
      <c r="A5650" s="311"/>
      <c r="B5650" s="311" t="s">
        <v>17061</v>
      </c>
      <c r="C5650" s="311"/>
      <c r="D5650" s="311"/>
      <c r="E5650" s="311" t="s">
        <v>13158</v>
      </c>
      <c r="F5650" s="311">
        <v>34.799999999999997</v>
      </c>
    </row>
    <row r="5651" spans="1:6">
      <c r="A5651" s="311"/>
      <c r="B5651" s="311" t="s">
        <v>17062</v>
      </c>
      <c r="C5651" s="311"/>
      <c r="D5651" s="311"/>
      <c r="E5651" s="311" t="s">
        <v>13158</v>
      </c>
      <c r="F5651" s="311">
        <v>54</v>
      </c>
    </row>
    <row r="5652" spans="1:6">
      <c r="A5652" s="311"/>
      <c r="B5652" s="311" t="s">
        <v>17063</v>
      </c>
      <c r="C5652" s="311"/>
      <c r="D5652" s="311"/>
      <c r="E5652" s="311" t="s">
        <v>13158</v>
      </c>
      <c r="F5652" s="311">
        <v>122</v>
      </c>
    </row>
    <row r="5653" spans="1:6">
      <c r="A5653" s="311"/>
      <c r="B5653" s="311" t="s">
        <v>17064</v>
      </c>
      <c r="C5653" s="311"/>
      <c r="D5653" s="311"/>
      <c r="E5653" s="311" t="s">
        <v>11408</v>
      </c>
      <c r="F5653" s="311">
        <v>16</v>
      </c>
    </row>
    <row r="5654" spans="1:6">
      <c r="A5654" s="311"/>
      <c r="B5654" s="311" t="s">
        <v>17065</v>
      </c>
      <c r="C5654" s="311"/>
      <c r="D5654" s="311"/>
      <c r="E5654" s="311" t="s">
        <v>11408</v>
      </c>
      <c r="F5654" s="311">
        <v>16</v>
      </c>
    </row>
    <row r="5655" spans="1:6">
      <c r="A5655" s="311"/>
      <c r="B5655" s="311" t="s">
        <v>17066</v>
      </c>
      <c r="C5655" s="311"/>
      <c r="D5655" s="311"/>
      <c r="E5655" s="311" t="s">
        <v>11408</v>
      </c>
      <c r="F5655" s="311">
        <v>16</v>
      </c>
    </row>
    <row r="5656" spans="1:6">
      <c r="A5656" s="311"/>
      <c r="B5656" s="311" t="s">
        <v>17067</v>
      </c>
      <c r="C5656" s="311"/>
      <c r="D5656" s="311"/>
      <c r="E5656" s="311" t="s">
        <v>11408</v>
      </c>
      <c r="F5656" s="311">
        <v>16</v>
      </c>
    </row>
    <row r="5657" spans="1:6">
      <c r="A5657" s="311"/>
      <c r="B5657" s="311" t="s">
        <v>17068</v>
      </c>
      <c r="C5657" s="311"/>
      <c r="D5657" s="311"/>
      <c r="E5657" s="311" t="s">
        <v>11408</v>
      </c>
      <c r="F5657" s="311">
        <v>16</v>
      </c>
    </row>
    <row r="5658" spans="1:6">
      <c r="A5658" s="311"/>
      <c r="B5658" s="311" t="s">
        <v>17069</v>
      </c>
      <c r="C5658" s="311"/>
      <c r="D5658" s="311"/>
      <c r="E5658" s="311" t="s">
        <v>11408</v>
      </c>
      <c r="F5658" s="311">
        <v>18</v>
      </c>
    </row>
    <row r="5659" spans="1:6">
      <c r="A5659" s="311"/>
      <c r="B5659" s="311" t="s">
        <v>17070</v>
      </c>
      <c r="C5659" s="311"/>
      <c r="D5659" s="311"/>
      <c r="E5659" s="311" t="s">
        <v>11408</v>
      </c>
      <c r="F5659" s="311">
        <v>16</v>
      </c>
    </row>
    <row r="5660" spans="1:6">
      <c r="A5660" s="311"/>
      <c r="B5660" s="311" t="s">
        <v>17071</v>
      </c>
      <c r="C5660" s="311"/>
      <c r="D5660" s="311"/>
      <c r="E5660" s="311" t="s">
        <v>11408</v>
      </c>
      <c r="F5660" s="311">
        <v>16</v>
      </c>
    </row>
    <row r="5661" spans="1:6">
      <c r="A5661" s="311"/>
      <c r="B5661" s="311" t="s">
        <v>17072</v>
      </c>
      <c r="C5661" s="311"/>
      <c r="D5661" s="311"/>
      <c r="E5661" s="311" t="s">
        <v>11408</v>
      </c>
      <c r="F5661" s="311">
        <v>16</v>
      </c>
    </row>
    <row r="5662" spans="1:6">
      <c r="A5662" s="311"/>
      <c r="B5662" s="311" t="s">
        <v>17073</v>
      </c>
      <c r="C5662" s="311"/>
      <c r="D5662" s="311"/>
      <c r="E5662" s="311" t="s">
        <v>11408</v>
      </c>
      <c r="F5662" s="311">
        <v>16</v>
      </c>
    </row>
    <row r="5663" spans="1:6">
      <c r="A5663" s="311"/>
      <c r="B5663" s="311" t="s">
        <v>17074</v>
      </c>
      <c r="C5663" s="311"/>
      <c r="D5663" s="311"/>
      <c r="E5663" s="311" t="s">
        <v>11408</v>
      </c>
      <c r="F5663" s="311">
        <v>16</v>
      </c>
    </row>
    <row r="5664" spans="1:6">
      <c r="A5664" s="311"/>
      <c r="B5664" s="311" t="s">
        <v>17075</v>
      </c>
      <c r="C5664" s="311"/>
      <c r="D5664" s="311"/>
      <c r="E5664" s="311" t="s">
        <v>11408</v>
      </c>
      <c r="F5664" s="311">
        <v>18</v>
      </c>
    </row>
    <row r="5665" spans="1:6">
      <c r="A5665" s="311"/>
      <c r="B5665" s="311" t="s">
        <v>17076</v>
      </c>
      <c r="C5665" s="311"/>
      <c r="D5665" s="311"/>
      <c r="E5665" s="311" t="s">
        <v>11408</v>
      </c>
      <c r="F5665" s="311">
        <v>16</v>
      </c>
    </row>
    <row r="5666" spans="1:6">
      <c r="A5666" s="311"/>
      <c r="B5666" s="311" t="s">
        <v>17077</v>
      </c>
      <c r="C5666" s="311"/>
      <c r="D5666" s="311"/>
      <c r="E5666" s="311" t="s">
        <v>11408</v>
      </c>
      <c r="F5666" s="311">
        <v>16</v>
      </c>
    </row>
    <row r="5667" spans="1:6">
      <c r="A5667" s="311"/>
      <c r="B5667" s="311" t="s">
        <v>17078</v>
      </c>
      <c r="C5667" s="311"/>
      <c r="D5667" s="311"/>
      <c r="E5667" s="311" t="s">
        <v>11408</v>
      </c>
      <c r="F5667" s="311">
        <v>16</v>
      </c>
    </row>
    <row r="5668" spans="1:6">
      <c r="A5668" s="311"/>
      <c r="B5668" s="311" t="s">
        <v>17079</v>
      </c>
      <c r="C5668" s="311"/>
      <c r="D5668" s="311"/>
      <c r="E5668" s="311" t="s">
        <v>11408</v>
      </c>
      <c r="F5668" s="311">
        <v>16</v>
      </c>
    </row>
    <row r="5669" spans="1:6">
      <c r="A5669" s="311"/>
      <c r="B5669" s="311" t="s">
        <v>17080</v>
      </c>
      <c r="C5669" s="311"/>
      <c r="D5669" s="311"/>
      <c r="E5669" s="311" t="s">
        <v>11408</v>
      </c>
      <c r="F5669" s="311">
        <v>16</v>
      </c>
    </row>
    <row r="5670" spans="1:6">
      <c r="A5670" s="311"/>
      <c r="B5670" s="311" t="s">
        <v>17081</v>
      </c>
      <c r="C5670" s="311"/>
      <c r="D5670" s="311"/>
      <c r="E5670" s="311" t="s">
        <v>11408</v>
      </c>
      <c r="F5670" s="311">
        <v>19.8</v>
      </c>
    </row>
    <row r="5671" spans="1:6">
      <c r="A5671" s="311"/>
      <c r="B5671" s="311" t="s">
        <v>17082</v>
      </c>
      <c r="C5671" s="311"/>
      <c r="D5671" s="311"/>
      <c r="E5671" s="311" t="s">
        <v>11408</v>
      </c>
      <c r="F5671" s="311">
        <v>882</v>
      </c>
    </row>
    <row r="5672" spans="1:6">
      <c r="A5672" s="311"/>
      <c r="B5672" s="311" t="s">
        <v>17083</v>
      </c>
      <c r="C5672" s="311"/>
      <c r="D5672" s="311"/>
      <c r="E5672" s="311" t="s">
        <v>11408</v>
      </c>
      <c r="F5672" s="311">
        <v>1102</v>
      </c>
    </row>
    <row r="5673" spans="1:6">
      <c r="A5673" s="311"/>
      <c r="B5673" s="311" t="s">
        <v>17084</v>
      </c>
      <c r="C5673" s="311"/>
      <c r="D5673" s="311"/>
      <c r="E5673" s="311" t="s">
        <v>11408</v>
      </c>
      <c r="F5673" s="311">
        <v>909</v>
      </c>
    </row>
    <row r="5674" spans="1:6">
      <c r="A5674" s="311"/>
      <c r="B5674" s="311" t="s">
        <v>17085</v>
      </c>
      <c r="C5674" s="311"/>
      <c r="D5674" s="311"/>
      <c r="E5674" s="311" t="s">
        <v>11408</v>
      </c>
      <c r="F5674" s="311">
        <v>1022</v>
      </c>
    </row>
    <row r="5675" spans="1:6">
      <c r="A5675" s="311"/>
      <c r="B5675" s="311" t="s">
        <v>17086</v>
      </c>
      <c r="C5675" s="311"/>
      <c r="D5675" s="311"/>
      <c r="E5675" s="311" t="s">
        <v>11408</v>
      </c>
      <c r="F5675" s="311">
        <v>1082</v>
      </c>
    </row>
    <row r="5676" spans="1:6">
      <c r="A5676" s="311"/>
      <c r="B5676" s="311" t="s">
        <v>17087</v>
      </c>
      <c r="C5676" s="311"/>
      <c r="D5676" s="311"/>
      <c r="E5676" s="311" t="s">
        <v>11408</v>
      </c>
      <c r="F5676" s="311">
        <v>924</v>
      </c>
    </row>
    <row r="5677" spans="1:6">
      <c r="A5677" s="311"/>
      <c r="B5677" s="311" t="s">
        <v>17088</v>
      </c>
      <c r="C5677" s="311"/>
      <c r="D5677" s="311"/>
      <c r="E5677" s="311" t="s">
        <v>11408</v>
      </c>
      <c r="F5677" s="311">
        <v>813</v>
      </c>
    </row>
    <row r="5678" spans="1:6">
      <c r="A5678" s="311"/>
      <c r="B5678" s="311" t="s">
        <v>17089</v>
      </c>
      <c r="C5678" s="311"/>
      <c r="D5678" s="311"/>
      <c r="E5678" s="311" t="s">
        <v>11408</v>
      </c>
      <c r="F5678" s="311">
        <v>773</v>
      </c>
    </row>
    <row r="5679" spans="1:6">
      <c r="A5679" s="311"/>
      <c r="B5679" s="311" t="s">
        <v>17090</v>
      </c>
      <c r="C5679" s="311"/>
      <c r="D5679" s="311"/>
      <c r="E5679" s="311" t="s">
        <v>11408</v>
      </c>
      <c r="F5679" s="311">
        <v>734</v>
      </c>
    </row>
    <row r="5680" spans="1:6">
      <c r="A5680" s="311"/>
      <c r="B5680" s="311" t="s">
        <v>17091</v>
      </c>
      <c r="C5680" s="311"/>
      <c r="D5680" s="311"/>
      <c r="E5680" s="311" t="s">
        <v>11408</v>
      </c>
      <c r="F5680" s="311">
        <v>1129</v>
      </c>
    </row>
    <row r="5681" spans="1:6">
      <c r="A5681" s="311"/>
      <c r="B5681" s="311" t="s">
        <v>17092</v>
      </c>
      <c r="C5681" s="311"/>
      <c r="D5681" s="311"/>
      <c r="E5681" s="311" t="s">
        <v>11408</v>
      </c>
      <c r="F5681" s="311">
        <v>699</v>
      </c>
    </row>
    <row r="5682" spans="1:6">
      <c r="A5682" s="311"/>
      <c r="B5682" s="311" t="s">
        <v>17093</v>
      </c>
      <c r="C5682" s="311"/>
      <c r="D5682" s="311"/>
      <c r="E5682" s="311" t="s">
        <v>11408</v>
      </c>
      <c r="F5682" s="311">
        <v>1304</v>
      </c>
    </row>
    <row r="5683" spans="1:6">
      <c r="A5683" s="311"/>
      <c r="B5683" s="311" t="s">
        <v>17094</v>
      </c>
      <c r="C5683" s="311"/>
      <c r="D5683" s="311"/>
      <c r="E5683" s="311" t="s">
        <v>11408</v>
      </c>
      <c r="F5683" s="311">
        <v>2879</v>
      </c>
    </row>
    <row r="5684" spans="1:6">
      <c r="A5684" s="311"/>
      <c r="B5684" s="311" t="s">
        <v>17095</v>
      </c>
      <c r="C5684" s="311"/>
      <c r="D5684" s="311"/>
      <c r="E5684" s="311" t="s">
        <v>11408</v>
      </c>
      <c r="F5684" s="311">
        <v>988</v>
      </c>
    </row>
    <row r="5685" spans="1:6">
      <c r="A5685" s="311"/>
      <c r="B5685" s="311" t="s">
        <v>17096</v>
      </c>
      <c r="C5685" s="311"/>
      <c r="D5685" s="311"/>
      <c r="E5685" s="311" t="s">
        <v>11408</v>
      </c>
      <c r="F5685" s="311">
        <v>477</v>
      </c>
    </row>
    <row r="5686" spans="1:6">
      <c r="A5686" s="311"/>
      <c r="B5686" s="311" t="s">
        <v>17097</v>
      </c>
      <c r="C5686" s="311"/>
      <c r="D5686" s="311"/>
      <c r="E5686" s="311" t="s">
        <v>11408</v>
      </c>
      <c r="F5686" s="311">
        <v>697</v>
      </c>
    </row>
    <row r="5687" spans="1:6">
      <c r="A5687" s="311"/>
      <c r="B5687" s="311" t="s">
        <v>17098</v>
      </c>
      <c r="C5687" s="311"/>
      <c r="D5687" s="311"/>
      <c r="E5687" s="311" t="s">
        <v>11408</v>
      </c>
      <c r="F5687" s="311">
        <v>1327</v>
      </c>
    </row>
    <row r="5688" spans="1:6">
      <c r="A5688" s="311"/>
      <c r="B5688" s="311" t="s">
        <v>17099</v>
      </c>
      <c r="C5688" s="311"/>
      <c r="D5688" s="311"/>
      <c r="E5688" s="311" t="s">
        <v>11408</v>
      </c>
      <c r="F5688" s="311">
        <v>922</v>
      </c>
    </row>
    <row r="5689" spans="1:6">
      <c r="A5689" s="311"/>
      <c r="B5689" s="311" t="s">
        <v>17100</v>
      </c>
      <c r="C5689" s="311"/>
      <c r="D5689" s="311"/>
      <c r="E5689" s="311" t="s">
        <v>11408</v>
      </c>
      <c r="F5689" s="311">
        <v>1759</v>
      </c>
    </row>
    <row r="5690" spans="1:6">
      <c r="A5690" s="311"/>
      <c r="B5690" s="311" t="s">
        <v>17101</v>
      </c>
      <c r="C5690" s="311"/>
      <c r="D5690" s="311"/>
      <c r="E5690" s="311" t="s">
        <v>11408</v>
      </c>
      <c r="F5690" s="311">
        <v>1452</v>
      </c>
    </row>
    <row r="5691" spans="1:6">
      <c r="A5691" s="311"/>
      <c r="B5691" s="311" t="s">
        <v>17102</v>
      </c>
      <c r="C5691" s="311"/>
      <c r="D5691" s="311"/>
      <c r="E5691" s="311" t="s">
        <v>11408</v>
      </c>
      <c r="F5691" s="311">
        <v>2769</v>
      </c>
    </row>
    <row r="5692" spans="1:6">
      <c r="A5692" s="311"/>
      <c r="B5692" s="311" t="s">
        <v>17103</v>
      </c>
      <c r="C5692" s="311"/>
      <c r="D5692" s="311"/>
      <c r="E5692" s="311" t="s">
        <v>11408</v>
      </c>
      <c r="F5692" s="311">
        <v>1991</v>
      </c>
    </row>
    <row r="5693" spans="1:6">
      <c r="A5693" s="311"/>
      <c r="B5693" s="311" t="s">
        <v>17104</v>
      </c>
      <c r="C5693" s="311"/>
      <c r="D5693" s="311"/>
      <c r="E5693" s="311" t="s">
        <v>11408</v>
      </c>
      <c r="F5693" s="311">
        <v>2508</v>
      </c>
    </row>
    <row r="5694" spans="1:6">
      <c r="A5694" s="311"/>
      <c r="B5694" s="311" t="s">
        <v>17105</v>
      </c>
      <c r="C5694" s="311"/>
      <c r="D5694" s="311"/>
      <c r="E5694" s="311" t="s">
        <v>11408</v>
      </c>
      <c r="F5694" s="311">
        <v>2659</v>
      </c>
    </row>
    <row r="5695" spans="1:6">
      <c r="A5695" s="311"/>
      <c r="B5695" s="311" t="s">
        <v>17106</v>
      </c>
      <c r="C5695" s="311"/>
      <c r="D5695" s="311"/>
      <c r="E5695" s="311" t="s">
        <v>11408</v>
      </c>
      <c r="F5695" s="311">
        <v>2656</v>
      </c>
    </row>
    <row r="5696" spans="1:6">
      <c r="A5696" s="311"/>
      <c r="B5696" s="311" t="s">
        <v>17107</v>
      </c>
      <c r="C5696" s="311"/>
      <c r="D5696" s="311"/>
      <c r="E5696" s="311" t="s">
        <v>11408</v>
      </c>
      <c r="F5696" s="311">
        <v>2936</v>
      </c>
    </row>
    <row r="5697" spans="1:6">
      <c r="A5697" s="311"/>
      <c r="B5697" s="311" t="s">
        <v>17108</v>
      </c>
      <c r="C5697" s="311"/>
      <c r="D5697" s="311"/>
      <c r="E5697" s="311" t="s">
        <v>11408</v>
      </c>
      <c r="F5697" s="311">
        <v>3204</v>
      </c>
    </row>
    <row r="5698" spans="1:6">
      <c r="A5698" s="311"/>
      <c r="B5698" s="311" t="s">
        <v>17109</v>
      </c>
      <c r="C5698" s="311"/>
      <c r="D5698" s="311"/>
      <c r="E5698" s="311" t="s">
        <v>11408</v>
      </c>
      <c r="F5698" s="311">
        <v>2108</v>
      </c>
    </row>
    <row r="5699" spans="1:6">
      <c r="A5699" s="311"/>
      <c r="B5699" s="311" t="s">
        <v>17110</v>
      </c>
      <c r="C5699" s="311"/>
      <c r="D5699" s="311"/>
      <c r="E5699" s="311" t="s">
        <v>11408</v>
      </c>
      <c r="F5699" s="311">
        <v>3167</v>
      </c>
    </row>
    <row r="5700" spans="1:6">
      <c r="A5700" s="311"/>
      <c r="B5700" s="311" t="s">
        <v>17111</v>
      </c>
      <c r="C5700" s="311"/>
      <c r="D5700" s="311"/>
      <c r="E5700" s="311" t="s">
        <v>11408</v>
      </c>
      <c r="F5700" s="311">
        <v>2296</v>
      </c>
    </row>
    <row r="5701" spans="1:6">
      <c r="A5701" s="311"/>
      <c r="B5701" s="311" t="s">
        <v>17112</v>
      </c>
      <c r="C5701" s="311"/>
      <c r="D5701" s="311"/>
      <c r="E5701" s="311" t="s">
        <v>11408</v>
      </c>
      <c r="F5701" s="311">
        <v>2389</v>
      </c>
    </row>
    <row r="5702" spans="1:6">
      <c r="A5702" s="311"/>
      <c r="B5702" s="311" t="s">
        <v>17113</v>
      </c>
      <c r="C5702" s="311"/>
      <c r="D5702" s="311"/>
      <c r="E5702" s="311" t="s">
        <v>11408</v>
      </c>
      <c r="F5702" s="311">
        <v>1489</v>
      </c>
    </row>
    <row r="5703" spans="1:6">
      <c r="A5703" s="311"/>
      <c r="B5703" s="311" t="s">
        <v>17114</v>
      </c>
      <c r="C5703" s="311"/>
      <c r="D5703" s="311"/>
      <c r="E5703" s="311" t="s">
        <v>11408</v>
      </c>
      <c r="F5703" s="311">
        <v>1443</v>
      </c>
    </row>
    <row r="5704" spans="1:6">
      <c r="A5704" s="311"/>
      <c r="B5704" s="311" t="s">
        <v>17115</v>
      </c>
      <c r="C5704" s="311"/>
      <c r="D5704" s="311"/>
      <c r="E5704" s="311" t="s">
        <v>11408</v>
      </c>
      <c r="F5704" s="311">
        <v>2477</v>
      </c>
    </row>
    <row r="5705" spans="1:6">
      <c r="A5705" s="311"/>
      <c r="B5705" s="311" t="s">
        <v>17116</v>
      </c>
      <c r="C5705" s="311"/>
      <c r="D5705" s="311"/>
      <c r="E5705" s="311" t="s">
        <v>173</v>
      </c>
      <c r="F5705" s="311">
        <v>153</v>
      </c>
    </row>
    <row r="5706" spans="1:6">
      <c r="A5706" s="311"/>
      <c r="B5706" s="311" t="s">
        <v>17117</v>
      </c>
      <c r="C5706" s="311"/>
      <c r="D5706" s="311"/>
      <c r="E5706" s="311" t="s">
        <v>173</v>
      </c>
      <c r="F5706" s="311">
        <v>986</v>
      </c>
    </row>
    <row r="5707" spans="1:6">
      <c r="A5707" s="311"/>
      <c r="B5707" s="311" t="s">
        <v>17118</v>
      </c>
      <c r="C5707" s="311"/>
      <c r="D5707" s="311"/>
      <c r="E5707" s="311" t="s">
        <v>173</v>
      </c>
      <c r="F5707" s="311">
        <v>352</v>
      </c>
    </row>
    <row r="5708" spans="1:6">
      <c r="A5708" s="311"/>
      <c r="B5708" s="311" t="s">
        <v>17119</v>
      </c>
      <c r="C5708" s="311"/>
      <c r="D5708" s="311"/>
      <c r="E5708" s="311" t="s">
        <v>173</v>
      </c>
      <c r="F5708" s="311">
        <v>153</v>
      </c>
    </row>
    <row r="5709" spans="1:6">
      <c r="A5709" s="311"/>
      <c r="B5709" s="311" t="s">
        <v>17120</v>
      </c>
      <c r="C5709" s="311"/>
      <c r="D5709" s="311"/>
      <c r="E5709" s="311" t="s">
        <v>173</v>
      </c>
      <c r="F5709" s="311">
        <v>352</v>
      </c>
    </row>
    <row r="5710" spans="1:6">
      <c r="A5710" s="311"/>
      <c r="B5710" s="311" t="s">
        <v>17121</v>
      </c>
      <c r="C5710" s="311"/>
      <c r="D5710" s="311"/>
      <c r="E5710" s="311" t="s">
        <v>173</v>
      </c>
      <c r="F5710" s="311">
        <v>153</v>
      </c>
    </row>
    <row r="5711" spans="1:6">
      <c r="A5711" s="311"/>
      <c r="B5711" s="311" t="s">
        <v>17122</v>
      </c>
      <c r="C5711" s="311"/>
      <c r="D5711" s="311"/>
      <c r="E5711" s="311" t="s">
        <v>173</v>
      </c>
      <c r="F5711" s="311">
        <v>352</v>
      </c>
    </row>
    <row r="5712" spans="1:6">
      <c r="A5712" s="311"/>
      <c r="B5712" s="311" t="s">
        <v>17123</v>
      </c>
      <c r="C5712" s="311"/>
      <c r="D5712" s="311"/>
      <c r="E5712" s="311" t="s">
        <v>173</v>
      </c>
      <c r="F5712" s="311">
        <v>276</v>
      </c>
    </row>
    <row r="5713" spans="1:6">
      <c r="A5713" s="311"/>
      <c r="B5713" s="311" t="s">
        <v>17124</v>
      </c>
      <c r="C5713" s="311"/>
      <c r="D5713" s="311"/>
      <c r="E5713" s="311" t="s">
        <v>173</v>
      </c>
      <c r="F5713" s="311">
        <v>153</v>
      </c>
    </row>
    <row r="5714" spans="1:6">
      <c r="A5714" s="311"/>
      <c r="B5714" s="311" t="s">
        <v>17125</v>
      </c>
      <c r="C5714" s="311"/>
      <c r="D5714" s="311"/>
      <c r="E5714" s="311" t="s">
        <v>173</v>
      </c>
      <c r="F5714" s="311">
        <v>352</v>
      </c>
    </row>
    <row r="5715" spans="1:6">
      <c r="A5715" s="311"/>
      <c r="B5715" s="311" t="s">
        <v>17126</v>
      </c>
      <c r="C5715" s="311"/>
      <c r="D5715" s="311"/>
      <c r="E5715" s="311" t="s">
        <v>173</v>
      </c>
      <c r="F5715" s="311">
        <v>153</v>
      </c>
    </row>
    <row r="5716" spans="1:6">
      <c r="A5716" s="311"/>
      <c r="B5716" s="311" t="s">
        <v>17127</v>
      </c>
      <c r="C5716" s="311"/>
      <c r="D5716" s="311"/>
      <c r="E5716" s="311" t="s">
        <v>173</v>
      </c>
      <c r="F5716" s="311">
        <v>352</v>
      </c>
    </row>
    <row r="5717" spans="1:6">
      <c r="A5717" s="311"/>
      <c r="B5717" s="311" t="s">
        <v>17128</v>
      </c>
      <c r="C5717" s="311"/>
      <c r="D5717" s="311"/>
      <c r="E5717" s="311" t="s">
        <v>173</v>
      </c>
      <c r="F5717" s="311">
        <v>276</v>
      </c>
    </row>
    <row r="5718" spans="1:6">
      <c r="A5718" s="311"/>
      <c r="B5718" s="311" t="s">
        <v>17129</v>
      </c>
      <c r="C5718" s="311"/>
      <c r="D5718" s="311"/>
      <c r="E5718" s="311" t="s">
        <v>173</v>
      </c>
      <c r="F5718" s="311">
        <v>153</v>
      </c>
    </row>
    <row r="5719" spans="1:6">
      <c r="A5719" s="311"/>
      <c r="B5719" s="311" t="s">
        <v>17130</v>
      </c>
      <c r="C5719" s="311"/>
      <c r="D5719" s="311"/>
      <c r="E5719" s="311" t="s">
        <v>173</v>
      </c>
      <c r="F5719" s="311">
        <v>986</v>
      </c>
    </row>
    <row r="5720" spans="1:6">
      <c r="A5720" s="311"/>
      <c r="B5720" s="311" t="s">
        <v>17131</v>
      </c>
      <c r="C5720" s="311"/>
      <c r="D5720" s="311"/>
      <c r="E5720" s="311" t="s">
        <v>173</v>
      </c>
      <c r="F5720" s="311">
        <v>352</v>
      </c>
    </row>
    <row r="5721" spans="1:6">
      <c r="A5721" s="311"/>
      <c r="B5721" s="311" t="s">
        <v>17132</v>
      </c>
      <c r="C5721" s="311"/>
      <c r="D5721" s="311"/>
      <c r="E5721" s="311" t="s">
        <v>173</v>
      </c>
      <c r="F5721" s="311">
        <v>153</v>
      </c>
    </row>
    <row r="5722" spans="1:6">
      <c r="A5722" s="311"/>
      <c r="B5722" s="311" t="s">
        <v>17133</v>
      </c>
      <c r="C5722" s="311"/>
      <c r="D5722" s="311"/>
      <c r="E5722" s="311" t="s">
        <v>173</v>
      </c>
      <c r="F5722" s="311">
        <v>946</v>
      </c>
    </row>
    <row r="5723" spans="1:6">
      <c r="A5723" s="311"/>
      <c r="B5723" s="311" t="s">
        <v>17134</v>
      </c>
      <c r="C5723" s="311"/>
      <c r="D5723" s="311"/>
      <c r="E5723" s="311" t="s">
        <v>173</v>
      </c>
      <c r="F5723" s="311">
        <v>352</v>
      </c>
    </row>
    <row r="5724" spans="1:6">
      <c r="A5724" s="311"/>
      <c r="B5724" s="311" t="s">
        <v>17135</v>
      </c>
      <c r="C5724" s="311"/>
      <c r="D5724" s="311"/>
      <c r="E5724" s="311" t="s">
        <v>173</v>
      </c>
      <c r="F5724" s="311">
        <v>153</v>
      </c>
    </row>
    <row r="5725" spans="1:6">
      <c r="A5725" s="311"/>
      <c r="B5725" s="311" t="s">
        <v>17136</v>
      </c>
      <c r="C5725" s="311"/>
      <c r="D5725" s="311"/>
      <c r="E5725" s="311" t="s">
        <v>173</v>
      </c>
      <c r="F5725" s="311">
        <v>352</v>
      </c>
    </row>
    <row r="5726" spans="1:6">
      <c r="A5726" s="311"/>
      <c r="B5726" s="311" t="s">
        <v>17137</v>
      </c>
      <c r="C5726" s="311"/>
      <c r="D5726" s="311"/>
      <c r="E5726" s="311" t="s">
        <v>173</v>
      </c>
      <c r="F5726" s="311">
        <v>153</v>
      </c>
    </row>
    <row r="5727" spans="1:6">
      <c r="A5727" s="311"/>
      <c r="B5727" s="311" t="s">
        <v>17138</v>
      </c>
      <c r="C5727" s="311"/>
      <c r="D5727" s="311"/>
      <c r="E5727" s="311" t="s">
        <v>173</v>
      </c>
      <c r="F5727" s="311">
        <v>946</v>
      </c>
    </row>
    <row r="5728" spans="1:6">
      <c r="A5728" s="311"/>
      <c r="B5728" s="311" t="s">
        <v>17139</v>
      </c>
      <c r="C5728" s="311"/>
      <c r="D5728" s="311"/>
      <c r="E5728" s="311" t="s">
        <v>173</v>
      </c>
      <c r="F5728" s="311">
        <v>352</v>
      </c>
    </row>
    <row r="5729" spans="1:6">
      <c r="A5729" s="311"/>
      <c r="B5729" s="311" t="s">
        <v>17140</v>
      </c>
      <c r="C5729" s="311"/>
      <c r="D5729" s="311"/>
      <c r="E5729" s="311" t="s">
        <v>173</v>
      </c>
      <c r="F5729" s="311">
        <v>153</v>
      </c>
    </row>
    <row r="5730" spans="1:6">
      <c r="A5730" s="311"/>
      <c r="B5730" s="311" t="s">
        <v>17141</v>
      </c>
      <c r="C5730" s="311"/>
      <c r="D5730" s="311"/>
      <c r="E5730" s="311" t="s">
        <v>173</v>
      </c>
      <c r="F5730" s="311">
        <v>352</v>
      </c>
    </row>
    <row r="5731" spans="1:6">
      <c r="A5731" s="311"/>
      <c r="B5731" s="311" t="s">
        <v>17142</v>
      </c>
      <c r="C5731" s="311"/>
      <c r="D5731" s="311"/>
      <c r="E5731" s="311" t="s">
        <v>173</v>
      </c>
      <c r="F5731" s="311">
        <v>153</v>
      </c>
    </row>
    <row r="5732" spans="1:6">
      <c r="A5732" s="311"/>
      <c r="B5732" s="311" t="s">
        <v>17143</v>
      </c>
      <c r="C5732" s="311"/>
      <c r="D5732" s="311"/>
      <c r="E5732" s="311" t="s">
        <v>173</v>
      </c>
      <c r="F5732" s="311">
        <v>341</v>
      </c>
    </row>
    <row r="5733" spans="1:6">
      <c r="A5733" s="311"/>
      <c r="B5733" s="311" t="s">
        <v>17144</v>
      </c>
      <c r="C5733" s="311"/>
      <c r="D5733" s="311"/>
      <c r="E5733" s="311" t="s">
        <v>173</v>
      </c>
      <c r="F5733" s="311">
        <v>153</v>
      </c>
    </row>
    <row r="5734" spans="1:6">
      <c r="A5734" s="311"/>
      <c r="B5734" s="311" t="s">
        <v>17145</v>
      </c>
      <c r="C5734" s="311"/>
      <c r="D5734" s="311"/>
      <c r="E5734" s="311" t="s">
        <v>173</v>
      </c>
      <c r="F5734" s="311">
        <v>352</v>
      </c>
    </row>
    <row r="5735" spans="1:6">
      <c r="A5735" s="311"/>
      <c r="B5735" s="311" t="s">
        <v>17146</v>
      </c>
      <c r="C5735" s="311"/>
      <c r="D5735" s="311"/>
      <c r="E5735" s="311" t="s">
        <v>173</v>
      </c>
      <c r="F5735" s="311">
        <v>153</v>
      </c>
    </row>
    <row r="5736" spans="1:6">
      <c r="A5736" s="311"/>
      <c r="B5736" s="311" t="s">
        <v>17147</v>
      </c>
      <c r="C5736" s="311"/>
      <c r="D5736" s="311"/>
      <c r="E5736" s="311" t="s">
        <v>173</v>
      </c>
      <c r="F5736" s="311">
        <v>352</v>
      </c>
    </row>
    <row r="5737" spans="1:6">
      <c r="A5737" s="311"/>
      <c r="B5737" s="311" t="s">
        <v>17148</v>
      </c>
      <c r="C5737" s="311"/>
      <c r="D5737" s="311"/>
      <c r="E5737" s="311" t="s">
        <v>173</v>
      </c>
      <c r="F5737" s="311">
        <v>149</v>
      </c>
    </row>
    <row r="5738" spans="1:6">
      <c r="A5738" s="311"/>
      <c r="B5738" s="311" t="s">
        <v>17149</v>
      </c>
      <c r="C5738" s="311"/>
      <c r="D5738" s="311"/>
      <c r="E5738" s="311" t="s">
        <v>173</v>
      </c>
      <c r="F5738" s="311">
        <v>352</v>
      </c>
    </row>
    <row r="5739" spans="1:6">
      <c r="A5739" s="311"/>
      <c r="B5739" s="311" t="s">
        <v>17150</v>
      </c>
      <c r="C5739" s="311"/>
      <c r="D5739" s="311"/>
      <c r="E5739" s="311" t="s">
        <v>173</v>
      </c>
      <c r="F5739" s="311">
        <v>153</v>
      </c>
    </row>
    <row r="5740" spans="1:6">
      <c r="A5740" s="311"/>
      <c r="B5740" s="311" t="s">
        <v>17151</v>
      </c>
      <c r="C5740" s="311"/>
      <c r="D5740" s="311"/>
      <c r="E5740" s="311" t="s">
        <v>173</v>
      </c>
      <c r="F5740" s="311">
        <v>352</v>
      </c>
    </row>
    <row r="5741" spans="1:6">
      <c r="A5741" s="311"/>
      <c r="B5741" s="311" t="s">
        <v>17152</v>
      </c>
      <c r="C5741" s="311"/>
      <c r="D5741" s="311"/>
      <c r="E5741" s="311" t="s">
        <v>173</v>
      </c>
      <c r="F5741" s="311">
        <v>153</v>
      </c>
    </row>
    <row r="5742" spans="1:6">
      <c r="A5742" s="311"/>
      <c r="B5742" s="311" t="s">
        <v>17153</v>
      </c>
      <c r="C5742" s="311"/>
      <c r="D5742" s="311"/>
      <c r="E5742" s="311" t="s">
        <v>173</v>
      </c>
      <c r="F5742" s="311">
        <v>153</v>
      </c>
    </row>
    <row r="5743" spans="1:6">
      <c r="A5743" s="311"/>
      <c r="B5743" s="311" t="s">
        <v>17154</v>
      </c>
      <c r="C5743" s="311"/>
      <c r="D5743" s="311"/>
      <c r="E5743" s="311" t="s">
        <v>173</v>
      </c>
      <c r="F5743" s="311">
        <v>352</v>
      </c>
    </row>
    <row r="5744" spans="1:6">
      <c r="A5744" s="311"/>
      <c r="B5744" s="311" t="s">
        <v>17155</v>
      </c>
      <c r="C5744" s="311"/>
      <c r="D5744" s="311"/>
      <c r="E5744" s="311" t="s">
        <v>173</v>
      </c>
      <c r="F5744" s="311">
        <v>153</v>
      </c>
    </row>
    <row r="5745" spans="1:6">
      <c r="A5745" s="311"/>
      <c r="B5745" s="311" t="s">
        <v>17156</v>
      </c>
      <c r="C5745" s="311"/>
      <c r="D5745" s="311"/>
      <c r="E5745" s="311" t="s">
        <v>173</v>
      </c>
      <c r="F5745" s="311">
        <v>352</v>
      </c>
    </row>
    <row r="5746" spans="1:6">
      <c r="A5746" s="311"/>
      <c r="B5746" s="311" t="s">
        <v>17157</v>
      </c>
      <c r="C5746" s="311"/>
      <c r="D5746" s="311"/>
      <c r="E5746" s="311" t="s">
        <v>173</v>
      </c>
      <c r="F5746" s="311">
        <v>153</v>
      </c>
    </row>
    <row r="5747" spans="1:6">
      <c r="A5747" s="311"/>
      <c r="B5747" s="311" t="s">
        <v>17158</v>
      </c>
      <c r="C5747" s="311"/>
      <c r="D5747" s="311"/>
      <c r="E5747" s="311" t="s">
        <v>173</v>
      </c>
      <c r="F5747" s="311">
        <v>153</v>
      </c>
    </row>
    <row r="5748" spans="1:6">
      <c r="A5748" s="311"/>
      <c r="B5748" s="311" t="s">
        <v>17159</v>
      </c>
      <c r="C5748" s="311"/>
      <c r="D5748" s="311"/>
      <c r="E5748" s="311" t="s">
        <v>173</v>
      </c>
      <c r="F5748" s="311">
        <v>153</v>
      </c>
    </row>
    <row r="5749" spans="1:6">
      <c r="A5749" s="311"/>
      <c r="B5749" s="311" t="s">
        <v>17160</v>
      </c>
      <c r="C5749" s="311"/>
      <c r="D5749" s="311"/>
      <c r="E5749" s="311" t="s">
        <v>173</v>
      </c>
      <c r="F5749" s="311">
        <v>153</v>
      </c>
    </row>
    <row r="5750" spans="1:6">
      <c r="A5750" s="311"/>
      <c r="B5750" s="311" t="s">
        <v>17161</v>
      </c>
      <c r="C5750" s="311"/>
      <c r="D5750" s="311"/>
      <c r="E5750" s="311" t="s">
        <v>173</v>
      </c>
      <c r="F5750" s="311">
        <v>352</v>
      </c>
    </row>
    <row r="5751" spans="1:6">
      <c r="A5751" s="311"/>
      <c r="B5751" s="311" t="s">
        <v>17162</v>
      </c>
      <c r="C5751" s="311"/>
      <c r="D5751" s="311"/>
      <c r="E5751" s="311" t="s">
        <v>173</v>
      </c>
      <c r="F5751" s="311">
        <v>276</v>
      </c>
    </row>
    <row r="5752" spans="1:6">
      <c r="A5752" s="311"/>
      <c r="B5752" s="311" t="s">
        <v>17163</v>
      </c>
      <c r="C5752" s="311"/>
      <c r="D5752" s="311"/>
      <c r="E5752" s="311" t="s">
        <v>11572</v>
      </c>
      <c r="F5752" s="311">
        <v>379</v>
      </c>
    </row>
    <row r="5753" spans="1:6">
      <c r="A5753" s="311"/>
      <c r="B5753" s="311" t="s">
        <v>17164</v>
      </c>
      <c r="C5753" s="311"/>
      <c r="D5753" s="311"/>
      <c r="E5753" s="311" t="s">
        <v>11572</v>
      </c>
      <c r="F5753" s="311">
        <v>339</v>
      </c>
    </row>
    <row r="5754" spans="1:6">
      <c r="A5754" s="311"/>
      <c r="B5754" s="311" t="s">
        <v>17165</v>
      </c>
      <c r="C5754" s="311"/>
      <c r="D5754" s="311"/>
      <c r="E5754" s="311" t="s">
        <v>11572</v>
      </c>
      <c r="F5754" s="311">
        <v>113</v>
      </c>
    </row>
    <row r="5755" spans="1:6">
      <c r="A5755" s="311"/>
      <c r="B5755" s="311" t="s">
        <v>17166</v>
      </c>
      <c r="C5755" s="311"/>
      <c r="D5755" s="311"/>
      <c r="E5755" s="311" t="s">
        <v>11572</v>
      </c>
      <c r="F5755" s="311">
        <v>263</v>
      </c>
    </row>
    <row r="5756" spans="1:6">
      <c r="A5756" s="311"/>
      <c r="B5756" s="311" t="s">
        <v>17167</v>
      </c>
      <c r="C5756" s="311"/>
      <c r="D5756" s="311"/>
      <c r="E5756" s="311" t="s">
        <v>11572</v>
      </c>
      <c r="F5756" s="311">
        <v>124</v>
      </c>
    </row>
    <row r="5757" spans="1:6">
      <c r="A5757" s="311"/>
      <c r="B5757" s="311" t="s">
        <v>17168</v>
      </c>
      <c r="C5757" s="311"/>
      <c r="D5757" s="311"/>
      <c r="E5757" s="311" t="s">
        <v>11572</v>
      </c>
      <c r="F5757" s="311">
        <v>113</v>
      </c>
    </row>
    <row r="5758" spans="1:6">
      <c r="A5758" s="311"/>
      <c r="B5758" s="311" t="s">
        <v>17169</v>
      </c>
      <c r="C5758" s="311"/>
      <c r="D5758" s="311"/>
      <c r="E5758" s="311" t="s">
        <v>11572</v>
      </c>
      <c r="F5758" s="311">
        <v>262</v>
      </c>
    </row>
    <row r="5759" spans="1:6">
      <c r="A5759" s="311"/>
      <c r="B5759" s="311" t="s">
        <v>17170</v>
      </c>
      <c r="C5759" s="311"/>
      <c r="D5759" s="311"/>
      <c r="E5759" s="311" t="s">
        <v>11572</v>
      </c>
      <c r="F5759" s="311">
        <v>124</v>
      </c>
    </row>
    <row r="5760" spans="1:6">
      <c r="A5760" s="311"/>
      <c r="B5760" s="311" t="s">
        <v>17171</v>
      </c>
      <c r="C5760" s="311"/>
      <c r="D5760" s="311"/>
      <c r="E5760" s="311" t="s">
        <v>11572</v>
      </c>
      <c r="F5760" s="311">
        <v>124</v>
      </c>
    </row>
    <row r="5761" spans="1:6">
      <c r="A5761" s="311"/>
      <c r="B5761" s="311" t="s">
        <v>17172</v>
      </c>
      <c r="C5761" s="311"/>
      <c r="D5761" s="311"/>
      <c r="E5761" s="311" t="s">
        <v>11572</v>
      </c>
      <c r="F5761" s="311">
        <v>153</v>
      </c>
    </row>
    <row r="5762" spans="1:6">
      <c r="A5762" s="311"/>
      <c r="B5762" s="311" t="s">
        <v>17173</v>
      </c>
      <c r="C5762" s="311"/>
      <c r="D5762" s="311"/>
      <c r="E5762" s="311" t="s">
        <v>11572</v>
      </c>
      <c r="F5762" s="311">
        <v>124</v>
      </c>
    </row>
    <row r="5763" spans="1:6">
      <c r="A5763" s="311"/>
      <c r="B5763" s="311" t="s">
        <v>17174</v>
      </c>
      <c r="C5763" s="311"/>
      <c r="D5763" s="311"/>
      <c r="E5763" s="311" t="s">
        <v>11572</v>
      </c>
      <c r="F5763" s="311">
        <v>124</v>
      </c>
    </row>
    <row r="5764" spans="1:6">
      <c r="A5764" s="311"/>
      <c r="B5764" s="311" t="s">
        <v>17175</v>
      </c>
      <c r="C5764" s="311"/>
      <c r="D5764" s="311"/>
      <c r="E5764" s="311" t="s">
        <v>11572</v>
      </c>
      <c r="F5764" s="311">
        <v>124</v>
      </c>
    </row>
    <row r="5765" spans="1:6">
      <c r="A5765" s="311"/>
      <c r="B5765" s="311" t="s">
        <v>17176</v>
      </c>
      <c r="C5765" s="311"/>
      <c r="D5765" s="311"/>
      <c r="E5765" s="311" t="s">
        <v>11572</v>
      </c>
      <c r="F5765" s="311">
        <v>124</v>
      </c>
    </row>
    <row r="5766" spans="1:6">
      <c r="A5766" s="311"/>
      <c r="B5766" s="311" t="s">
        <v>17177</v>
      </c>
      <c r="C5766" s="311"/>
      <c r="D5766" s="311"/>
      <c r="E5766" s="311" t="s">
        <v>11572</v>
      </c>
      <c r="F5766" s="311">
        <v>124</v>
      </c>
    </row>
    <row r="5767" spans="1:6">
      <c r="A5767" s="311"/>
      <c r="B5767" s="311" t="s">
        <v>17178</v>
      </c>
      <c r="C5767" s="311"/>
      <c r="D5767" s="311"/>
      <c r="E5767" s="311" t="s">
        <v>11572</v>
      </c>
      <c r="F5767" s="311">
        <v>124</v>
      </c>
    </row>
    <row r="5768" spans="1:6">
      <c r="A5768" s="311"/>
      <c r="B5768" s="311" t="s">
        <v>17179</v>
      </c>
      <c r="C5768" s="311"/>
      <c r="D5768" s="311"/>
      <c r="E5768" s="311" t="s">
        <v>11572</v>
      </c>
      <c r="F5768" s="311">
        <v>283</v>
      </c>
    </row>
    <row r="5769" spans="1:6">
      <c r="A5769" s="311"/>
      <c r="B5769" s="311" t="s">
        <v>17180</v>
      </c>
      <c r="C5769" s="311"/>
      <c r="D5769" s="311"/>
      <c r="E5769" s="311" t="s">
        <v>11572</v>
      </c>
      <c r="F5769" s="311">
        <v>124</v>
      </c>
    </row>
    <row r="5770" spans="1:6">
      <c r="A5770" s="311"/>
      <c r="B5770" s="311" t="s">
        <v>17181</v>
      </c>
      <c r="C5770" s="311"/>
      <c r="D5770" s="311"/>
      <c r="E5770" s="311" t="s">
        <v>11572</v>
      </c>
      <c r="F5770" s="311">
        <v>153</v>
      </c>
    </row>
    <row r="5771" spans="1:6">
      <c r="A5771" s="311"/>
      <c r="B5771" s="311" t="s">
        <v>17182</v>
      </c>
      <c r="C5771" s="311"/>
      <c r="D5771" s="311"/>
      <c r="E5771" s="311" t="s">
        <v>11572</v>
      </c>
      <c r="F5771" s="311">
        <v>124</v>
      </c>
    </row>
    <row r="5772" spans="1:6">
      <c r="A5772" s="311"/>
      <c r="B5772" s="311" t="s">
        <v>17183</v>
      </c>
      <c r="C5772" s="311"/>
      <c r="D5772" s="311"/>
      <c r="E5772" s="311" t="s">
        <v>11572</v>
      </c>
      <c r="F5772" s="311">
        <v>153</v>
      </c>
    </row>
    <row r="5773" spans="1:6">
      <c r="A5773" s="311"/>
      <c r="B5773" s="311" t="s">
        <v>17184</v>
      </c>
      <c r="C5773" s="311"/>
      <c r="D5773" s="311"/>
      <c r="E5773" s="311" t="s">
        <v>11572</v>
      </c>
      <c r="F5773" s="311">
        <v>153</v>
      </c>
    </row>
    <row r="5774" spans="1:6">
      <c r="A5774" s="311"/>
      <c r="B5774" s="311" t="s">
        <v>17185</v>
      </c>
      <c r="C5774" s="311"/>
      <c r="D5774" s="311"/>
      <c r="E5774" s="311" t="s">
        <v>11572</v>
      </c>
      <c r="F5774" s="311">
        <v>124</v>
      </c>
    </row>
    <row r="5775" spans="1:6">
      <c r="A5775" s="311"/>
      <c r="B5775" s="311" t="s">
        <v>17186</v>
      </c>
      <c r="C5775" s="311"/>
      <c r="D5775" s="311"/>
      <c r="E5775" s="311" t="s">
        <v>11572</v>
      </c>
      <c r="F5775" s="311">
        <v>124</v>
      </c>
    </row>
    <row r="5776" spans="1:6">
      <c r="A5776" s="311"/>
      <c r="B5776" s="311" t="s">
        <v>17187</v>
      </c>
      <c r="C5776" s="311"/>
      <c r="D5776" s="311"/>
      <c r="E5776" s="311" t="s">
        <v>11572</v>
      </c>
      <c r="F5776" s="311">
        <v>153</v>
      </c>
    </row>
    <row r="5777" spans="1:6">
      <c r="A5777" s="311"/>
      <c r="B5777" s="311" t="s">
        <v>17188</v>
      </c>
      <c r="C5777" s="311"/>
      <c r="D5777" s="311"/>
      <c r="E5777" s="311" t="s">
        <v>11572</v>
      </c>
      <c r="F5777" s="311">
        <v>311</v>
      </c>
    </row>
    <row r="5778" spans="1:6">
      <c r="A5778" s="311"/>
      <c r="B5778" s="311" t="s">
        <v>17189</v>
      </c>
      <c r="C5778" s="311"/>
      <c r="D5778" s="311"/>
      <c r="E5778" s="311" t="s">
        <v>11572</v>
      </c>
      <c r="F5778" s="311">
        <v>311</v>
      </c>
    </row>
    <row r="5779" spans="1:6">
      <c r="A5779" s="311"/>
      <c r="B5779" s="311" t="s">
        <v>17190</v>
      </c>
      <c r="C5779" s="311"/>
      <c r="D5779" s="311"/>
      <c r="E5779" s="311" t="s">
        <v>173</v>
      </c>
      <c r="F5779" s="311">
        <v>204</v>
      </c>
    </row>
    <row r="5780" spans="1:6">
      <c r="A5780" s="311"/>
      <c r="B5780" s="311" t="s">
        <v>17191</v>
      </c>
      <c r="C5780" s="311"/>
      <c r="D5780" s="311"/>
      <c r="E5780" s="311" t="s">
        <v>173</v>
      </c>
      <c r="F5780" s="311">
        <v>222</v>
      </c>
    </row>
    <row r="5781" spans="1:6">
      <c r="A5781" s="311"/>
      <c r="B5781" s="311" t="s">
        <v>17192</v>
      </c>
      <c r="C5781" s="311"/>
      <c r="D5781" s="311"/>
      <c r="E5781" s="311" t="s">
        <v>173</v>
      </c>
      <c r="F5781" s="311">
        <v>204</v>
      </c>
    </row>
    <row r="5782" spans="1:6">
      <c r="A5782" s="311"/>
      <c r="B5782" s="311" t="s">
        <v>17193</v>
      </c>
      <c r="C5782" s="311"/>
      <c r="D5782" s="311"/>
      <c r="E5782" s="311" t="s">
        <v>173</v>
      </c>
      <c r="F5782" s="311">
        <v>222</v>
      </c>
    </row>
    <row r="5783" spans="1:6">
      <c r="A5783" s="311"/>
      <c r="B5783" s="311" t="s">
        <v>17194</v>
      </c>
      <c r="C5783" s="311"/>
      <c r="D5783" s="311"/>
      <c r="E5783" s="311" t="s">
        <v>173</v>
      </c>
      <c r="F5783" s="311">
        <v>222</v>
      </c>
    </row>
    <row r="5784" spans="1:6">
      <c r="A5784" s="311"/>
      <c r="B5784" s="311" t="s">
        <v>17195</v>
      </c>
      <c r="C5784" s="311"/>
      <c r="D5784" s="311"/>
      <c r="E5784" s="311" t="s">
        <v>173</v>
      </c>
      <c r="F5784" s="311">
        <v>222</v>
      </c>
    </row>
    <row r="5785" spans="1:6">
      <c r="A5785" s="311"/>
      <c r="B5785" s="311" t="s">
        <v>17196</v>
      </c>
      <c r="C5785" s="311"/>
      <c r="D5785" s="311"/>
      <c r="E5785" s="311" t="s">
        <v>173</v>
      </c>
      <c r="F5785" s="311">
        <v>222</v>
      </c>
    </row>
    <row r="5786" spans="1:6">
      <c r="A5786" s="311"/>
      <c r="B5786" s="311" t="s">
        <v>17197</v>
      </c>
      <c r="C5786" s="311"/>
      <c r="D5786" s="311"/>
      <c r="E5786" s="311" t="s">
        <v>173</v>
      </c>
      <c r="F5786" s="311">
        <v>222</v>
      </c>
    </row>
    <row r="5787" spans="1:6">
      <c r="A5787" s="311"/>
      <c r="B5787" s="311" t="s">
        <v>17198</v>
      </c>
      <c r="C5787" s="311"/>
      <c r="D5787" s="311"/>
      <c r="E5787" s="311" t="s">
        <v>173</v>
      </c>
      <c r="F5787" s="311">
        <v>222</v>
      </c>
    </row>
    <row r="5788" spans="1:6">
      <c r="A5788" s="311"/>
      <c r="B5788" s="311" t="s">
        <v>17199</v>
      </c>
      <c r="C5788" s="311"/>
      <c r="D5788" s="311"/>
      <c r="E5788" s="311" t="s">
        <v>173</v>
      </c>
      <c r="F5788" s="311">
        <v>222</v>
      </c>
    </row>
    <row r="5789" spans="1:6">
      <c r="A5789" s="311"/>
      <c r="B5789" s="311" t="s">
        <v>17200</v>
      </c>
      <c r="C5789" s="311"/>
      <c r="D5789" s="311"/>
      <c r="E5789" s="311" t="s">
        <v>173</v>
      </c>
      <c r="F5789" s="311">
        <v>222</v>
      </c>
    </row>
    <row r="5790" spans="1:6">
      <c r="A5790" s="311"/>
      <c r="B5790" s="311" t="s">
        <v>17201</v>
      </c>
      <c r="C5790" s="311"/>
      <c r="D5790" s="311"/>
      <c r="E5790" s="311" t="s">
        <v>173</v>
      </c>
      <c r="F5790" s="311">
        <v>239</v>
      </c>
    </row>
    <row r="5791" spans="1:6">
      <c r="A5791" s="311"/>
      <c r="B5791" s="311" t="s">
        <v>17202</v>
      </c>
      <c r="C5791" s="311"/>
      <c r="D5791" s="311"/>
      <c r="E5791" s="311" t="s">
        <v>173</v>
      </c>
      <c r="F5791" s="311">
        <v>222</v>
      </c>
    </row>
    <row r="5792" spans="1:6">
      <c r="A5792" s="311"/>
      <c r="B5792" s="311" t="s">
        <v>17203</v>
      </c>
      <c r="C5792" s="311"/>
      <c r="D5792" s="311"/>
      <c r="E5792" s="311" t="s">
        <v>173</v>
      </c>
      <c r="F5792" s="311">
        <v>222</v>
      </c>
    </row>
    <row r="5793" spans="1:6">
      <c r="A5793" s="311"/>
      <c r="B5793" s="311" t="s">
        <v>17204</v>
      </c>
      <c r="C5793" s="311"/>
      <c r="D5793" s="311"/>
      <c r="E5793" s="311" t="s">
        <v>173</v>
      </c>
      <c r="F5793" s="311">
        <v>222</v>
      </c>
    </row>
    <row r="5794" spans="1:6">
      <c r="A5794" s="311"/>
      <c r="B5794" s="311" t="s">
        <v>17205</v>
      </c>
      <c r="C5794" s="311"/>
      <c r="D5794" s="311"/>
      <c r="E5794" s="311" t="s">
        <v>173</v>
      </c>
      <c r="F5794" s="311">
        <v>222</v>
      </c>
    </row>
    <row r="5795" spans="1:6">
      <c r="A5795" s="311"/>
      <c r="B5795" s="311" t="s">
        <v>17206</v>
      </c>
      <c r="C5795" s="311"/>
      <c r="D5795" s="311"/>
      <c r="E5795" s="311" t="s">
        <v>173</v>
      </c>
      <c r="F5795" s="311">
        <v>239</v>
      </c>
    </row>
    <row r="5796" spans="1:6">
      <c r="A5796" s="311"/>
      <c r="B5796" s="311" t="s">
        <v>17207</v>
      </c>
      <c r="C5796" s="311"/>
      <c r="D5796" s="311"/>
      <c r="E5796" s="311" t="s">
        <v>11408</v>
      </c>
      <c r="F5796" s="311">
        <v>574</v>
      </c>
    </row>
    <row r="5797" spans="1:6">
      <c r="A5797" s="311"/>
      <c r="B5797" s="311" t="s">
        <v>17208</v>
      </c>
      <c r="C5797" s="311"/>
      <c r="D5797" s="311"/>
      <c r="E5797" s="311" t="s">
        <v>11408</v>
      </c>
      <c r="F5797" s="311">
        <v>549</v>
      </c>
    </row>
    <row r="5798" spans="1:6">
      <c r="A5798" s="311"/>
      <c r="B5798" s="311" t="s">
        <v>17209</v>
      </c>
      <c r="C5798" s="311"/>
      <c r="D5798" s="311"/>
      <c r="E5798" s="311" t="s">
        <v>11408</v>
      </c>
      <c r="F5798" s="311">
        <v>303</v>
      </c>
    </row>
    <row r="5799" spans="1:6">
      <c r="A5799" s="311"/>
      <c r="B5799" s="311" t="s">
        <v>17210</v>
      </c>
      <c r="C5799" s="311"/>
      <c r="D5799" s="311"/>
      <c r="E5799" s="311" t="s">
        <v>11408</v>
      </c>
      <c r="F5799" s="311">
        <v>358</v>
      </c>
    </row>
    <row r="5800" spans="1:6">
      <c r="A5800" s="311"/>
      <c r="B5800" s="311" t="s">
        <v>17211</v>
      </c>
      <c r="C5800" s="311"/>
      <c r="D5800" s="311"/>
      <c r="E5800" s="311" t="s">
        <v>11408</v>
      </c>
      <c r="F5800" s="311">
        <v>341</v>
      </c>
    </row>
    <row r="5801" spans="1:6">
      <c r="A5801" s="311"/>
      <c r="B5801" s="311" t="s">
        <v>17212</v>
      </c>
      <c r="C5801" s="311"/>
      <c r="D5801" s="311"/>
      <c r="E5801" s="311" t="s">
        <v>11408</v>
      </c>
      <c r="F5801" s="311">
        <v>740</v>
      </c>
    </row>
    <row r="5802" spans="1:6">
      <c r="A5802" s="311"/>
      <c r="B5802" s="311" t="s">
        <v>17213</v>
      </c>
      <c r="C5802" s="311"/>
      <c r="D5802" s="311"/>
      <c r="E5802" s="311" t="s">
        <v>11408</v>
      </c>
      <c r="F5802" s="311">
        <v>740</v>
      </c>
    </row>
    <row r="5803" spans="1:6">
      <c r="A5803" s="311"/>
      <c r="B5803" s="311" t="s">
        <v>17214</v>
      </c>
      <c r="C5803" s="311"/>
      <c r="D5803" s="311"/>
      <c r="E5803" s="311" t="s">
        <v>11408</v>
      </c>
      <c r="F5803" s="311">
        <v>1148</v>
      </c>
    </row>
    <row r="5804" spans="1:6">
      <c r="A5804" s="311"/>
      <c r="B5804" s="311" t="s">
        <v>17215</v>
      </c>
      <c r="C5804" s="311"/>
      <c r="D5804" s="311"/>
      <c r="E5804" s="311" t="s">
        <v>11408</v>
      </c>
      <c r="F5804" s="311">
        <v>1160</v>
      </c>
    </row>
    <row r="5805" spans="1:6">
      <c r="A5805" s="311"/>
      <c r="B5805" s="311" t="s">
        <v>17216</v>
      </c>
      <c r="C5805" s="311"/>
      <c r="D5805" s="311"/>
      <c r="E5805" s="311" t="s">
        <v>11408</v>
      </c>
      <c r="F5805" s="311">
        <v>488</v>
      </c>
    </row>
    <row r="5806" spans="1:6">
      <c r="A5806" s="311"/>
      <c r="B5806" s="311" t="s">
        <v>17217</v>
      </c>
      <c r="C5806" s="311"/>
      <c r="D5806" s="311"/>
      <c r="E5806" s="311" t="s">
        <v>11408</v>
      </c>
      <c r="F5806" s="311">
        <v>488</v>
      </c>
    </row>
    <row r="5807" spans="1:6">
      <c r="A5807" s="311"/>
      <c r="B5807" s="311" t="s">
        <v>17218</v>
      </c>
      <c r="C5807" s="311"/>
      <c r="D5807" s="311"/>
      <c r="E5807" s="311" t="s">
        <v>11408</v>
      </c>
      <c r="F5807" s="311">
        <v>1068</v>
      </c>
    </row>
    <row r="5808" spans="1:6">
      <c r="A5808" s="311"/>
      <c r="B5808" s="311" t="s">
        <v>17219</v>
      </c>
      <c r="C5808" s="311"/>
      <c r="D5808" s="311"/>
      <c r="E5808" s="311" t="s">
        <v>11408</v>
      </c>
      <c r="F5808" s="311">
        <v>857</v>
      </c>
    </row>
    <row r="5809" spans="1:6">
      <c r="A5809" s="311"/>
      <c r="B5809" s="311" t="s">
        <v>17220</v>
      </c>
      <c r="C5809" s="311"/>
      <c r="D5809" s="311"/>
      <c r="E5809" s="311" t="s">
        <v>11408</v>
      </c>
      <c r="F5809" s="311">
        <v>1068</v>
      </c>
    </row>
    <row r="5810" spans="1:6">
      <c r="A5810" s="311"/>
      <c r="B5810" s="311" t="s">
        <v>17221</v>
      </c>
      <c r="C5810" s="311"/>
      <c r="D5810" s="311"/>
      <c r="E5810" s="311" t="s">
        <v>11408</v>
      </c>
      <c r="F5810" s="311">
        <v>857</v>
      </c>
    </row>
    <row r="5811" spans="1:6">
      <c r="A5811" s="311"/>
      <c r="B5811" s="311" t="s">
        <v>17222</v>
      </c>
      <c r="C5811" s="311"/>
      <c r="D5811" s="311"/>
      <c r="E5811" s="311" t="s">
        <v>11408</v>
      </c>
      <c r="F5811" s="311">
        <v>396</v>
      </c>
    </row>
    <row r="5812" spans="1:6">
      <c r="A5812" s="311"/>
      <c r="B5812" s="311" t="s">
        <v>17223</v>
      </c>
      <c r="C5812" s="311"/>
      <c r="D5812" s="311"/>
      <c r="E5812" s="311" t="s">
        <v>11408</v>
      </c>
      <c r="F5812" s="311">
        <v>386</v>
      </c>
    </row>
    <row r="5813" spans="1:6">
      <c r="A5813" s="311"/>
      <c r="B5813" s="311" t="s">
        <v>17224</v>
      </c>
      <c r="C5813" s="311"/>
      <c r="D5813" s="311"/>
      <c r="E5813" s="311" t="s">
        <v>11408</v>
      </c>
      <c r="F5813" s="311">
        <v>396</v>
      </c>
    </row>
    <row r="5814" spans="1:6">
      <c r="A5814" s="311"/>
      <c r="B5814" s="311" t="s">
        <v>17225</v>
      </c>
      <c r="C5814" s="311"/>
      <c r="D5814" s="311"/>
      <c r="E5814" s="311" t="s">
        <v>11408</v>
      </c>
      <c r="F5814" s="311">
        <v>353</v>
      </c>
    </row>
    <row r="5815" spans="1:6">
      <c r="A5815" s="311"/>
      <c r="B5815" s="311" t="s">
        <v>17226</v>
      </c>
      <c r="C5815" s="311"/>
      <c r="D5815" s="311"/>
      <c r="E5815" s="311" t="s">
        <v>11408</v>
      </c>
      <c r="F5815" s="311">
        <v>362</v>
      </c>
    </row>
    <row r="5816" spans="1:6">
      <c r="A5816" s="311"/>
      <c r="B5816" s="311" t="s">
        <v>17227</v>
      </c>
      <c r="C5816" s="311"/>
      <c r="D5816" s="311"/>
      <c r="E5816" s="311" t="s">
        <v>11408</v>
      </c>
      <c r="F5816" s="311">
        <v>482</v>
      </c>
    </row>
    <row r="5817" spans="1:6">
      <c r="A5817" s="311"/>
      <c r="B5817" s="311" t="s">
        <v>17228</v>
      </c>
      <c r="C5817" s="311"/>
      <c r="D5817" s="311"/>
      <c r="E5817" s="311" t="s">
        <v>11408</v>
      </c>
      <c r="F5817" s="311">
        <v>482</v>
      </c>
    </row>
    <row r="5818" spans="1:6">
      <c r="A5818" s="311"/>
      <c r="B5818" s="311" t="s">
        <v>17229</v>
      </c>
      <c r="C5818" s="311"/>
      <c r="D5818" s="311"/>
      <c r="E5818" s="311" t="s">
        <v>11408</v>
      </c>
      <c r="F5818" s="311">
        <v>482</v>
      </c>
    </row>
    <row r="5819" spans="1:6">
      <c r="A5819" s="311"/>
      <c r="B5819" s="311" t="s">
        <v>17230</v>
      </c>
      <c r="C5819" s="311"/>
      <c r="D5819" s="311"/>
      <c r="E5819" s="311" t="s">
        <v>11408</v>
      </c>
      <c r="F5819" s="311">
        <v>482</v>
      </c>
    </row>
    <row r="5820" spans="1:6">
      <c r="A5820" s="311"/>
      <c r="B5820" s="311" t="s">
        <v>17231</v>
      </c>
      <c r="C5820" s="311"/>
      <c r="D5820" s="311"/>
      <c r="E5820" s="311" t="s">
        <v>173</v>
      </c>
      <c r="F5820" s="311">
        <v>81</v>
      </c>
    </row>
    <row r="5821" spans="1:6">
      <c r="A5821" s="311"/>
      <c r="B5821" s="311" t="s">
        <v>17232</v>
      </c>
      <c r="C5821" s="311"/>
      <c r="D5821" s="311"/>
      <c r="E5821" s="311" t="s">
        <v>173</v>
      </c>
      <c r="F5821" s="311">
        <v>122</v>
      </c>
    </row>
    <row r="5822" spans="1:6">
      <c r="A5822" s="311"/>
      <c r="B5822" s="311" t="s">
        <v>17233</v>
      </c>
      <c r="C5822" s="311"/>
      <c r="D5822" s="311"/>
      <c r="E5822" s="311" t="s">
        <v>173</v>
      </c>
      <c r="F5822" s="311">
        <v>122</v>
      </c>
    </row>
    <row r="5823" spans="1:6">
      <c r="A5823" s="311"/>
      <c r="B5823" s="311" t="s">
        <v>17234</v>
      </c>
      <c r="C5823" s="311"/>
      <c r="D5823" s="311"/>
      <c r="E5823" s="311" t="s">
        <v>11408</v>
      </c>
      <c r="F5823" s="311">
        <v>498</v>
      </c>
    </row>
    <row r="5824" spans="1:6">
      <c r="A5824" s="311"/>
      <c r="B5824" s="311" t="s">
        <v>17235</v>
      </c>
      <c r="C5824" s="311"/>
      <c r="D5824" s="311"/>
      <c r="E5824" s="311" t="s">
        <v>11408</v>
      </c>
      <c r="F5824" s="311">
        <v>390</v>
      </c>
    </row>
    <row r="5825" spans="1:6">
      <c r="A5825" s="311"/>
      <c r="B5825" s="311" t="s">
        <v>17236</v>
      </c>
      <c r="C5825" s="311"/>
      <c r="D5825" s="311"/>
      <c r="E5825" s="311" t="s">
        <v>11408</v>
      </c>
      <c r="F5825" s="311">
        <v>413</v>
      </c>
    </row>
    <row r="5826" spans="1:6">
      <c r="A5826" s="311"/>
      <c r="B5826" s="311" t="s">
        <v>17237</v>
      </c>
      <c r="C5826" s="311"/>
      <c r="D5826" s="311"/>
      <c r="E5826" s="311" t="s">
        <v>173</v>
      </c>
      <c r="F5826" s="311">
        <v>53</v>
      </c>
    </row>
    <row r="5827" spans="1:6">
      <c r="A5827" s="311"/>
      <c r="B5827" s="311" t="s">
        <v>17238</v>
      </c>
      <c r="C5827" s="311"/>
      <c r="D5827" s="311"/>
      <c r="E5827" s="311" t="s">
        <v>173</v>
      </c>
      <c r="F5827" s="311">
        <v>132</v>
      </c>
    </row>
    <row r="5828" spans="1:6">
      <c r="A5828" s="311"/>
      <c r="B5828" s="311" t="s">
        <v>17239</v>
      </c>
      <c r="C5828" s="311"/>
      <c r="D5828" s="311"/>
      <c r="E5828" s="311" t="s">
        <v>11408</v>
      </c>
      <c r="F5828" s="311">
        <v>767</v>
      </c>
    </row>
    <row r="5829" spans="1:6">
      <c r="A5829" s="311"/>
      <c r="B5829" s="311" t="s">
        <v>17240</v>
      </c>
      <c r="C5829" s="311"/>
      <c r="D5829" s="311"/>
      <c r="E5829" s="311" t="s">
        <v>11408</v>
      </c>
      <c r="F5829" s="311">
        <v>429</v>
      </c>
    </row>
    <row r="5830" spans="1:6">
      <c r="A5830" s="311"/>
      <c r="B5830" s="311" t="s">
        <v>17241</v>
      </c>
      <c r="C5830" s="311"/>
      <c r="D5830" s="311"/>
      <c r="E5830" s="311" t="s">
        <v>11408</v>
      </c>
      <c r="F5830" s="311">
        <v>429</v>
      </c>
    </row>
    <row r="5831" spans="1:6">
      <c r="A5831" s="311"/>
      <c r="B5831" s="311" t="s">
        <v>17242</v>
      </c>
      <c r="C5831" s="311"/>
      <c r="D5831" s="311"/>
      <c r="E5831" s="311" t="s">
        <v>173</v>
      </c>
      <c r="F5831" s="311">
        <v>114</v>
      </c>
    </row>
    <row r="5832" spans="1:6">
      <c r="A5832" s="311"/>
      <c r="B5832" s="311" t="s">
        <v>17243</v>
      </c>
      <c r="C5832" s="311"/>
      <c r="D5832" s="311"/>
      <c r="E5832" s="311" t="s">
        <v>173</v>
      </c>
      <c r="F5832" s="311">
        <v>233</v>
      </c>
    </row>
    <row r="5833" spans="1:6">
      <c r="A5833" s="311"/>
      <c r="B5833" s="311" t="s">
        <v>17244</v>
      </c>
      <c r="C5833" s="311"/>
      <c r="D5833" s="311"/>
      <c r="E5833" s="311" t="s">
        <v>11408</v>
      </c>
      <c r="F5833" s="311">
        <v>682</v>
      </c>
    </row>
    <row r="5834" spans="1:6">
      <c r="A5834" s="311"/>
      <c r="B5834" s="311" t="s">
        <v>17245</v>
      </c>
      <c r="C5834" s="311"/>
      <c r="D5834" s="311"/>
      <c r="E5834" s="311" t="s">
        <v>11408</v>
      </c>
      <c r="F5834" s="311">
        <v>644</v>
      </c>
    </row>
    <row r="5835" spans="1:6">
      <c r="A5835" s="311"/>
      <c r="B5835" s="311" t="s">
        <v>17246</v>
      </c>
      <c r="C5835" s="311"/>
      <c r="D5835" s="311"/>
      <c r="E5835" s="311" t="s">
        <v>11408</v>
      </c>
      <c r="F5835" s="311">
        <v>644</v>
      </c>
    </row>
    <row r="5836" spans="1:6">
      <c r="A5836" s="311"/>
      <c r="B5836" s="311" t="s">
        <v>17247</v>
      </c>
      <c r="C5836" s="311"/>
      <c r="D5836" s="311"/>
      <c r="E5836" s="311" t="s">
        <v>173</v>
      </c>
      <c r="F5836" s="311">
        <v>71</v>
      </c>
    </row>
    <row r="5837" spans="1:6">
      <c r="A5837" s="311"/>
      <c r="B5837" s="311" t="s">
        <v>17248</v>
      </c>
      <c r="C5837" s="311"/>
      <c r="D5837" s="311"/>
      <c r="E5837" s="311" t="s">
        <v>173</v>
      </c>
      <c r="F5837" s="311">
        <v>112</v>
      </c>
    </row>
    <row r="5838" spans="1:6">
      <c r="A5838" s="311"/>
      <c r="B5838" s="311" t="s">
        <v>17249</v>
      </c>
      <c r="C5838" s="311"/>
      <c r="D5838" s="311"/>
      <c r="E5838" s="311" t="s">
        <v>11408</v>
      </c>
      <c r="F5838" s="311">
        <v>369</v>
      </c>
    </row>
    <row r="5839" spans="1:6">
      <c r="A5839" s="311"/>
      <c r="B5839" s="311" t="s">
        <v>17250</v>
      </c>
      <c r="C5839" s="311"/>
      <c r="D5839" s="311"/>
      <c r="E5839" s="311" t="s">
        <v>11408</v>
      </c>
      <c r="F5839" s="311">
        <v>324</v>
      </c>
    </row>
    <row r="5840" spans="1:6">
      <c r="A5840" s="311"/>
      <c r="B5840" s="311" t="s">
        <v>17251</v>
      </c>
      <c r="C5840" s="311"/>
      <c r="D5840" s="311"/>
      <c r="E5840" s="311" t="s">
        <v>11408</v>
      </c>
      <c r="F5840" s="311">
        <v>304</v>
      </c>
    </row>
    <row r="5841" spans="1:6">
      <c r="A5841" s="311"/>
      <c r="B5841" s="311" t="s">
        <v>17252</v>
      </c>
      <c r="C5841" s="311"/>
      <c r="D5841" s="311"/>
      <c r="E5841" s="311" t="s">
        <v>173</v>
      </c>
      <c r="F5841" s="311">
        <v>127</v>
      </c>
    </row>
    <row r="5842" spans="1:6">
      <c r="A5842" s="311"/>
      <c r="B5842" s="311" t="s">
        <v>17253</v>
      </c>
      <c r="C5842" s="311"/>
      <c r="D5842" s="311"/>
      <c r="E5842" s="311" t="s">
        <v>173</v>
      </c>
      <c r="F5842" s="311">
        <v>212</v>
      </c>
    </row>
    <row r="5843" spans="1:6">
      <c r="A5843" s="311"/>
      <c r="B5843" s="311" t="s">
        <v>17254</v>
      </c>
      <c r="C5843" s="311"/>
      <c r="D5843" s="311"/>
      <c r="E5843" s="311" t="s">
        <v>11408</v>
      </c>
      <c r="F5843" s="311">
        <v>682</v>
      </c>
    </row>
    <row r="5844" spans="1:6">
      <c r="A5844" s="311"/>
      <c r="B5844" s="311" t="s">
        <v>17255</v>
      </c>
      <c r="C5844" s="311"/>
      <c r="D5844" s="311"/>
      <c r="E5844" s="311" t="s">
        <v>11408</v>
      </c>
      <c r="F5844" s="311">
        <v>629</v>
      </c>
    </row>
    <row r="5845" spans="1:6">
      <c r="A5845" s="311"/>
      <c r="B5845" s="311" t="s">
        <v>17256</v>
      </c>
      <c r="C5845" s="311"/>
      <c r="D5845" s="311"/>
      <c r="E5845" s="311" t="s">
        <v>11408</v>
      </c>
      <c r="F5845" s="311">
        <v>629</v>
      </c>
    </row>
    <row r="5846" spans="1:6">
      <c r="A5846" s="311"/>
      <c r="B5846" s="311" t="s">
        <v>17257</v>
      </c>
      <c r="C5846" s="311"/>
      <c r="D5846" s="311"/>
      <c r="E5846" s="311" t="s">
        <v>11408</v>
      </c>
      <c r="F5846" s="311">
        <v>285</v>
      </c>
    </row>
    <row r="5847" spans="1:6">
      <c r="A5847" s="311"/>
      <c r="B5847" s="311" t="s">
        <v>17258</v>
      </c>
      <c r="C5847" s="311"/>
      <c r="D5847" s="311"/>
      <c r="E5847" s="311" t="s">
        <v>11408</v>
      </c>
      <c r="F5847" s="311">
        <v>285</v>
      </c>
    </row>
    <row r="5848" spans="1:6">
      <c r="A5848" s="311"/>
      <c r="B5848" s="311" t="s">
        <v>17259</v>
      </c>
      <c r="C5848" s="311"/>
      <c r="D5848" s="311"/>
      <c r="E5848" s="311" t="s">
        <v>11408</v>
      </c>
      <c r="F5848" s="311">
        <v>285</v>
      </c>
    </row>
    <row r="5849" spans="1:6">
      <c r="A5849" s="311"/>
      <c r="B5849" s="311" t="s">
        <v>17260</v>
      </c>
      <c r="C5849" s="311"/>
      <c r="D5849" s="311"/>
      <c r="E5849" s="311" t="s">
        <v>11408</v>
      </c>
      <c r="F5849" s="311">
        <v>285</v>
      </c>
    </row>
    <row r="5850" spans="1:6">
      <c r="A5850" s="311"/>
      <c r="B5850" s="311" t="s">
        <v>17261</v>
      </c>
      <c r="C5850" s="311"/>
      <c r="D5850" s="311"/>
      <c r="E5850" s="311" t="s">
        <v>11408</v>
      </c>
      <c r="F5850" s="311">
        <v>285</v>
      </c>
    </row>
    <row r="5851" spans="1:6">
      <c r="A5851" s="311"/>
      <c r="B5851" s="311" t="s">
        <v>17262</v>
      </c>
      <c r="C5851" s="311"/>
      <c r="D5851" s="311"/>
      <c r="E5851" s="311" t="s">
        <v>173</v>
      </c>
      <c r="F5851" s="311">
        <v>55</v>
      </c>
    </row>
    <row r="5852" spans="1:6">
      <c r="A5852" s="311"/>
      <c r="B5852" s="311" t="s">
        <v>17263</v>
      </c>
      <c r="C5852" s="311"/>
      <c r="D5852" s="311"/>
      <c r="E5852" s="311" t="s">
        <v>173</v>
      </c>
      <c r="F5852" s="311">
        <v>67.400000000000006</v>
      </c>
    </row>
    <row r="5853" spans="1:6">
      <c r="A5853" s="311"/>
      <c r="B5853" s="311" t="s">
        <v>17264</v>
      </c>
      <c r="C5853" s="311"/>
      <c r="D5853" s="311"/>
      <c r="E5853" s="311" t="s">
        <v>11408</v>
      </c>
      <c r="F5853" s="311">
        <v>648</v>
      </c>
    </row>
    <row r="5854" spans="1:6">
      <c r="A5854" s="311"/>
      <c r="B5854" s="311" t="s">
        <v>17265</v>
      </c>
      <c r="C5854" s="311"/>
      <c r="D5854" s="311"/>
      <c r="E5854" s="311" t="s">
        <v>11408</v>
      </c>
      <c r="F5854" s="311">
        <v>429.4</v>
      </c>
    </row>
    <row r="5855" spans="1:6">
      <c r="A5855" s="311"/>
      <c r="B5855" s="311" t="s">
        <v>17266</v>
      </c>
      <c r="C5855" s="311"/>
      <c r="D5855" s="311"/>
      <c r="E5855" s="311" t="s">
        <v>11408</v>
      </c>
      <c r="F5855" s="311">
        <v>429.4</v>
      </c>
    </row>
    <row r="5856" spans="1:6">
      <c r="A5856" s="311"/>
      <c r="B5856" s="311" t="s">
        <v>17267</v>
      </c>
      <c r="C5856" s="311"/>
      <c r="D5856" s="311"/>
      <c r="E5856" s="311" t="s">
        <v>11408</v>
      </c>
      <c r="F5856" s="311">
        <v>417</v>
      </c>
    </row>
    <row r="5857" spans="1:6">
      <c r="A5857" s="311"/>
      <c r="B5857" s="311" t="s">
        <v>17268</v>
      </c>
      <c r="C5857" s="311"/>
      <c r="D5857" s="311"/>
      <c r="E5857" s="311" t="s">
        <v>11408</v>
      </c>
      <c r="F5857" s="311">
        <v>417</v>
      </c>
    </row>
    <row r="5858" spans="1:6">
      <c r="A5858" s="311"/>
      <c r="B5858" s="311" t="s">
        <v>17269</v>
      </c>
      <c r="C5858" s="311"/>
      <c r="D5858" s="311"/>
      <c r="E5858" s="311" t="s">
        <v>173</v>
      </c>
      <c r="F5858" s="311">
        <v>85</v>
      </c>
    </row>
    <row r="5859" spans="1:6">
      <c r="A5859" s="311"/>
      <c r="B5859" s="311" t="s">
        <v>17270</v>
      </c>
      <c r="C5859" s="311"/>
      <c r="D5859" s="311"/>
      <c r="E5859" s="311" t="s">
        <v>173</v>
      </c>
      <c r="F5859" s="311">
        <v>123</v>
      </c>
    </row>
    <row r="5860" spans="1:6">
      <c r="A5860" s="311"/>
      <c r="B5860" s="311" t="s">
        <v>17271</v>
      </c>
      <c r="C5860" s="311"/>
      <c r="D5860" s="311"/>
      <c r="E5860" s="311" t="s">
        <v>173</v>
      </c>
      <c r="F5860" s="311">
        <v>123</v>
      </c>
    </row>
    <row r="5861" spans="1:6">
      <c r="A5861" s="311"/>
      <c r="B5861" s="311" t="s">
        <v>17272</v>
      </c>
      <c r="C5861" s="311"/>
      <c r="D5861" s="311"/>
      <c r="E5861" s="311" t="s">
        <v>11408</v>
      </c>
      <c r="F5861" s="311">
        <v>553</v>
      </c>
    </row>
    <row r="5862" spans="1:6">
      <c r="A5862" s="311"/>
      <c r="B5862" s="311" t="s">
        <v>17273</v>
      </c>
      <c r="C5862" s="311"/>
      <c r="D5862" s="311"/>
      <c r="E5862" s="311" t="s">
        <v>11408</v>
      </c>
      <c r="F5862" s="311">
        <v>488</v>
      </c>
    </row>
    <row r="5863" spans="1:6">
      <c r="A5863" s="311"/>
      <c r="B5863" s="311" t="s">
        <v>17274</v>
      </c>
      <c r="C5863" s="311"/>
      <c r="D5863" s="311"/>
      <c r="E5863" s="311" t="s">
        <v>11408</v>
      </c>
      <c r="F5863" s="311">
        <v>476</v>
      </c>
    </row>
    <row r="5864" spans="1:6">
      <c r="A5864" s="311"/>
      <c r="B5864" s="311" t="s">
        <v>17275</v>
      </c>
      <c r="C5864" s="311"/>
      <c r="D5864" s="311"/>
      <c r="E5864" s="311" t="s">
        <v>173</v>
      </c>
      <c r="F5864" s="311">
        <v>30</v>
      </c>
    </row>
    <row r="5865" spans="1:6">
      <c r="A5865" s="311"/>
      <c r="B5865" s="311" t="s">
        <v>17276</v>
      </c>
      <c r="C5865" s="311"/>
      <c r="D5865" s="311"/>
      <c r="E5865" s="311" t="s">
        <v>173</v>
      </c>
      <c r="F5865" s="311">
        <v>30</v>
      </c>
    </row>
    <row r="5866" spans="1:6">
      <c r="A5866" s="311"/>
      <c r="B5866" s="311" t="s">
        <v>17277</v>
      </c>
      <c r="C5866" s="311"/>
      <c r="D5866" s="311"/>
      <c r="E5866" s="311" t="s">
        <v>173</v>
      </c>
      <c r="F5866" s="311">
        <v>30</v>
      </c>
    </row>
    <row r="5867" spans="1:6">
      <c r="A5867" s="311"/>
      <c r="B5867" s="311" t="s">
        <v>17278</v>
      </c>
      <c r="C5867" s="311"/>
      <c r="D5867" s="311"/>
      <c r="E5867" s="311" t="s">
        <v>173</v>
      </c>
      <c r="F5867" s="311">
        <v>85</v>
      </c>
    </row>
    <row r="5868" spans="1:6">
      <c r="A5868" s="311"/>
      <c r="B5868" s="311" t="s">
        <v>17279</v>
      </c>
      <c r="C5868" s="311"/>
      <c r="D5868" s="311"/>
      <c r="E5868" s="311" t="s">
        <v>173</v>
      </c>
      <c r="F5868" s="311">
        <v>85</v>
      </c>
    </row>
    <row r="5869" spans="1:6">
      <c r="A5869" s="311"/>
      <c r="B5869" s="311" t="s">
        <v>17280</v>
      </c>
      <c r="C5869" s="311"/>
      <c r="D5869" s="311"/>
      <c r="E5869" s="311" t="s">
        <v>11408</v>
      </c>
      <c r="F5869" s="311">
        <v>443</v>
      </c>
    </row>
    <row r="5870" spans="1:6">
      <c r="A5870" s="311"/>
      <c r="B5870" s="311" t="s">
        <v>17281</v>
      </c>
      <c r="C5870" s="311"/>
      <c r="D5870" s="311"/>
      <c r="E5870" s="311" t="s">
        <v>11408</v>
      </c>
      <c r="F5870" s="311">
        <v>443</v>
      </c>
    </row>
    <row r="5871" spans="1:6">
      <c r="A5871" s="311"/>
      <c r="B5871" s="311" t="s">
        <v>17282</v>
      </c>
      <c r="C5871" s="311"/>
      <c r="D5871" s="311"/>
      <c r="E5871" s="311" t="s">
        <v>11408</v>
      </c>
      <c r="F5871" s="311">
        <v>443</v>
      </c>
    </row>
    <row r="5872" spans="1:6">
      <c r="A5872" s="311"/>
      <c r="B5872" s="311" t="s">
        <v>17283</v>
      </c>
      <c r="C5872" s="311"/>
      <c r="D5872" s="311"/>
      <c r="E5872" s="311" t="s">
        <v>11408</v>
      </c>
      <c r="F5872" s="311">
        <v>473</v>
      </c>
    </row>
    <row r="5873" spans="1:6">
      <c r="A5873" s="311"/>
      <c r="B5873" s="311" t="s">
        <v>17284</v>
      </c>
      <c r="C5873" s="311"/>
      <c r="D5873" s="311"/>
      <c r="E5873" s="311" t="s">
        <v>11408</v>
      </c>
      <c r="F5873" s="311">
        <v>473</v>
      </c>
    </row>
    <row r="5874" spans="1:6">
      <c r="A5874" s="311"/>
      <c r="B5874" s="311" t="s">
        <v>17285</v>
      </c>
      <c r="C5874" s="311"/>
      <c r="D5874" s="311"/>
      <c r="E5874" s="311" t="s">
        <v>11408</v>
      </c>
      <c r="F5874" s="311">
        <v>473</v>
      </c>
    </row>
    <row r="5875" spans="1:6">
      <c r="A5875" s="311"/>
      <c r="B5875" s="311" t="s">
        <v>17286</v>
      </c>
      <c r="C5875" s="311"/>
      <c r="D5875" s="311"/>
      <c r="E5875" s="311" t="s">
        <v>11408</v>
      </c>
      <c r="F5875" s="311">
        <v>473</v>
      </c>
    </row>
    <row r="5876" spans="1:6">
      <c r="A5876" s="311"/>
      <c r="B5876" s="311" t="s">
        <v>17287</v>
      </c>
      <c r="C5876" s="311"/>
      <c r="D5876" s="311"/>
      <c r="E5876" s="311" t="s">
        <v>11408</v>
      </c>
      <c r="F5876" s="311">
        <v>473</v>
      </c>
    </row>
    <row r="5877" spans="1:6">
      <c r="A5877" s="311"/>
      <c r="B5877" s="311" t="s">
        <v>17288</v>
      </c>
      <c r="C5877" s="311"/>
      <c r="D5877" s="311"/>
      <c r="E5877" s="311" t="s">
        <v>11408</v>
      </c>
      <c r="F5877" s="311">
        <v>473</v>
      </c>
    </row>
    <row r="5878" spans="1:6">
      <c r="A5878" s="311"/>
      <c r="B5878" s="311" t="s">
        <v>17289</v>
      </c>
      <c r="C5878" s="311"/>
      <c r="D5878" s="311"/>
      <c r="E5878" s="311" t="s">
        <v>173</v>
      </c>
      <c r="F5878" s="311">
        <v>41</v>
      </c>
    </row>
    <row r="5879" spans="1:6">
      <c r="A5879" s="311"/>
      <c r="B5879" s="311" t="s">
        <v>17290</v>
      </c>
      <c r="C5879" s="311"/>
      <c r="D5879" s="311"/>
      <c r="E5879" s="311" t="s">
        <v>173</v>
      </c>
      <c r="F5879" s="311">
        <v>41</v>
      </c>
    </row>
    <row r="5880" spans="1:6">
      <c r="A5880" s="311"/>
      <c r="B5880" s="311" t="s">
        <v>17291</v>
      </c>
      <c r="C5880" s="311"/>
      <c r="D5880" s="311"/>
      <c r="E5880" s="311" t="s">
        <v>173</v>
      </c>
      <c r="F5880" s="311">
        <v>79</v>
      </c>
    </row>
    <row r="5881" spans="1:6">
      <c r="A5881" s="311"/>
      <c r="B5881" s="311" t="s">
        <v>17292</v>
      </c>
      <c r="C5881" s="311"/>
      <c r="D5881" s="311"/>
      <c r="E5881" s="311" t="s">
        <v>173</v>
      </c>
      <c r="F5881" s="311">
        <v>79</v>
      </c>
    </row>
    <row r="5882" spans="1:6">
      <c r="A5882" s="311"/>
      <c r="B5882" s="311" t="s">
        <v>17293</v>
      </c>
      <c r="C5882" s="311"/>
      <c r="D5882" s="311"/>
      <c r="E5882" s="311" t="s">
        <v>11408</v>
      </c>
      <c r="F5882" s="311">
        <v>398</v>
      </c>
    </row>
    <row r="5883" spans="1:6">
      <c r="A5883" s="311"/>
      <c r="B5883" s="311" t="s">
        <v>17294</v>
      </c>
      <c r="C5883" s="311"/>
      <c r="D5883" s="311"/>
      <c r="E5883" s="311" t="s">
        <v>11408</v>
      </c>
      <c r="F5883" s="311">
        <v>403</v>
      </c>
    </row>
    <row r="5884" spans="1:6">
      <c r="A5884" s="311"/>
      <c r="B5884" s="311" t="s">
        <v>17295</v>
      </c>
      <c r="C5884" s="311"/>
      <c r="D5884" s="311"/>
      <c r="E5884" s="311" t="s">
        <v>11408</v>
      </c>
      <c r="F5884" s="311">
        <v>312</v>
      </c>
    </row>
    <row r="5885" spans="1:6">
      <c r="A5885" s="311"/>
      <c r="B5885" s="311" t="s">
        <v>17296</v>
      </c>
      <c r="C5885" s="311"/>
      <c r="D5885" s="311"/>
      <c r="E5885" s="311" t="s">
        <v>11408</v>
      </c>
      <c r="F5885" s="311">
        <v>312</v>
      </c>
    </row>
    <row r="5886" spans="1:6">
      <c r="A5886" s="311"/>
      <c r="B5886" s="311" t="s">
        <v>17297</v>
      </c>
      <c r="C5886" s="311"/>
      <c r="D5886" s="311"/>
      <c r="E5886" s="311" t="s">
        <v>11408</v>
      </c>
      <c r="F5886" s="311">
        <v>312</v>
      </c>
    </row>
    <row r="5887" spans="1:6">
      <c r="A5887" s="311"/>
      <c r="B5887" s="311" t="s">
        <v>17298</v>
      </c>
      <c r="C5887" s="311"/>
      <c r="D5887" s="311"/>
      <c r="E5887" s="311" t="s">
        <v>11408</v>
      </c>
      <c r="F5887" s="311">
        <v>312</v>
      </c>
    </row>
    <row r="5888" spans="1:6">
      <c r="A5888" s="311"/>
      <c r="B5888" s="311" t="s">
        <v>17299</v>
      </c>
      <c r="C5888" s="311"/>
      <c r="D5888" s="311"/>
      <c r="E5888" s="311" t="s">
        <v>173</v>
      </c>
      <c r="F5888" s="311">
        <v>70</v>
      </c>
    </row>
    <row r="5889" spans="1:6">
      <c r="A5889" s="311"/>
      <c r="B5889" s="311" t="s">
        <v>17300</v>
      </c>
      <c r="C5889" s="311"/>
      <c r="D5889" s="311"/>
      <c r="E5889" s="311" t="s">
        <v>173</v>
      </c>
      <c r="F5889" s="311">
        <v>70</v>
      </c>
    </row>
    <row r="5890" spans="1:6">
      <c r="A5890" s="311"/>
      <c r="B5890" s="311" t="s">
        <v>17301</v>
      </c>
      <c r="C5890" s="311"/>
      <c r="D5890" s="311"/>
      <c r="E5890" s="311" t="s">
        <v>173</v>
      </c>
      <c r="F5890" s="311">
        <v>119</v>
      </c>
    </row>
    <row r="5891" spans="1:6">
      <c r="A5891" s="311"/>
      <c r="B5891" s="311" t="s">
        <v>17302</v>
      </c>
      <c r="C5891" s="311"/>
      <c r="D5891" s="311"/>
      <c r="E5891" s="311" t="s">
        <v>173</v>
      </c>
      <c r="F5891" s="311">
        <v>119</v>
      </c>
    </row>
    <row r="5892" spans="1:6">
      <c r="A5892" s="311"/>
      <c r="B5892" s="311" t="s">
        <v>17303</v>
      </c>
      <c r="C5892" s="311"/>
      <c r="D5892" s="311"/>
      <c r="E5892" s="311" t="s">
        <v>11408</v>
      </c>
      <c r="F5892" s="311">
        <v>490</v>
      </c>
    </row>
    <row r="5893" spans="1:6">
      <c r="A5893" s="311"/>
      <c r="B5893" s="311" t="s">
        <v>17304</v>
      </c>
      <c r="C5893" s="311"/>
      <c r="D5893" s="311"/>
      <c r="E5893" s="311" t="s">
        <v>11408</v>
      </c>
      <c r="F5893" s="311">
        <v>490</v>
      </c>
    </row>
    <row r="5894" spans="1:6">
      <c r="A5894" s="311"/>
      <c r="B5894" s="311" t="s">
        <v>17305</v>
      </c>
      <c r="C5894" s="311"/>
      <c r="D5894" s="311"/>
      <c r="E5894" s="311" t="s">
        <v>11408</v>
      </c>
      <c r="F5894" s="311">
        <v>360</v>
      </c>
    </row>
    <row r="5895" spans="1:6">
      <c r="A5895" s="311"/>
      <c r="B5895" s="311" t="s">
        <v>17306</v>
      </c>
      <c r="C5895" s="311"/>
      <c r="D5895" s="311"/>
      <c r="E5895" s="311" t="s">
        <v>11408</v>
      </c>
      <c r="F5895" s="311">
        <v>278</v>
      </c>
    </row>
    <row r="5896" spans="1:6">
      <c r="A5896" s="311"/>
      <c r="B5896" s="311" t="s">
        <v>17307</v>
      </c>
      <c r="C5896" s="311"/>
      <c r="D5896" s="311"/>
      <c r="E5896" s="311" t="s">
        <v>11408</v>
      </c>
      <c r="F5896" s="311">
        <v>278</v>
      </c>
    </row>
    <row r="5897" spans="1:6">
      <c r="A5897" s="311"/>
      <c r="B5897" s="311" t="s">
        <v>17308</v>
      </c>
      <c r="C5897" s="311"/>
      <c r="D5897" s="311"/>
      <c r="E5897" s="311" t="s">
        <v>11408</v>
      </c>
      <c r="F5897" s="311">
        <v>360</v>
      </c>
    </row>
    <row r="5898" spans="1:6">
      <c r="A5898" s="311"/>
      <c r="B5898" s="311" t="s">
        <v>17309</v>
      </c>
      <c r="C5898" s="311"/>
      <c r="D5898" s="311"/>
      <c r="E5898" s="311" t="s">
        <v>173</v>
      </c>
      <c r="F5898" s="311">
        <v>56</v>
      </c>
    </row>
    <row r="5899" spans="1:6">
      <c r="A5899" s="311"/>
      <c r="B5899" s="311" t="s">
        <v>17310</v>
      </c>
      <c r="C5899" s="311"/>
      <c r="D5899" s="311"/>
      <c r="E5899" s="311" t="s">
        <v>173</v>
      </c>
      <c r="F5899" s="311">
        <v>154.80000000000001</v>
      </c>
    </row>
    <row r="5900" spans="1:6">
      <c r="A5900" s="311"/>
      <c r="B5900" s="311" t="s">
        <v>17311</v>
      </c>
      <c r="C5900" s="311"/>
      <c r="D5900" s="311"/>
      <c r="E5900" s="311" t="s">
        <v>11408</v>
      </c>
      <c r="F5900" s="311">
        <v>858</v>
      </c>
    </row>
    <row r="5901" spans="1:6">
      <c r="A5901" s="311"/>
      <c r="B5901" s="311" t="s">
        <v>17312</v>
      </c>
      <c r="C5901" s="311"/>
      <c r="D5901" s="311"/>
      <c r="E5901" s="311" t="s">
        <v>11408</v>
      </c>
      <c r="F5901" s="311">
        <v>1171</v>
      </c>
    </row>
    <row r="5902" spans="1:6">
      <c r="A5902" s="311"/>
      <c r="B5902" s="311" t="s">
        <v>17313</v>
      </c>
      <c r="C5902" s="311"/>
      <c r="D5902" s="311"/>
      <c r="E5902" s="311" t="s">
        <v>11408</v>
      </c>
      <c r="F5902" s="311">
        <v>474</v>
      </c>
    </row>
    <row r="5903" spans="1:6">
      <c r="A5903" s="311"/>
      <c r="B5903" s="311" t="s">
        <v>17314</v>
      </c>
      <c r="C5903" s="311"/>
      <c r="D5903" s="311"/>
      <c r="E5903" s="311" t="s">
        <v>11408</v>
      </c>
      <c r="F5903" s="311">
        <v>474</v>
      </c>
    </row>
    <row r="5904" spans="1:6">
      <c r="A5904" s="311"/>
      <c r="B5904" s="311" t="s">
        <v>17315</v>
      </c>
      <c r="C5904" s="311"/>
      <c r="D5904" s="311"/>
      <c r="E5904" s="311" t="s">
        <v>173</v>
      </c>
      <c r="F5904" s="311">
        <v>71</v>
      </c>
    </row>
    <row r="5905" spans="1:6">
      <c r="A5905" s="311"/>
      <c r="B5905" s="311" t="s">
        <v>17316</v>
      </c>
      <c r="C5905" s="311"/>
      <c r="D5905" s="311"/>
      <c r="E5905" s="311" t="s">
        <v>173</v>
      </c>
      <c r="F5905" s="311">
        <v>71</v>
      </c>
    </row>
    <row r="5906" spans="1:6">
      <c r="A5906" s="311"/>
      <c r="B5906" s="311" t="s">
        <v>17317</v>
      </c>
      <c r="C5906" s="311"/>
      <c r="D5906" s="311"/>
      <c r="E5906" s="311" t="s">
        <v>173</v>
      </c>
      <c r="F5906" s="311">
        <v>236</v>
      </c>
    </row>
    <row r="5907" spans="1:6">
      <c r="A5907" s="311"/>
      <c r="B5907" s="311" t="s">
        <v>17318</v>
      </c>
      <c r="C5907" s="311"/>
      <c r="D5907" s="311"/>
      <c r="E5907" s="311" t="s">
        <v>173</v>
      </c>
      <c r="F5907" s="311">
        <v>236</v>
      </c>
    </row>
    <row r="5908" spans="1:6">
      <c r="A5908" s="311"/>
      <c r="B5908" s="311" t="s">
        <v>17319</v>
      </c>
      <c r="C5908" s="311"/>
      <c r="D5908" s="311"/>
      <c r="E5908" s="311" t="s">
        <v>11408</v>
      </c>
      <c r="F5908" s="311">
        <v>469</v>
      </c>
    </row>
    <row r="5909" spans="1:6">
      <c r="A5909" s="311"/>
      <c r="B5909" s="311" t="s">
        <v>17320</v>
      </c>
      <c r="C5909" s="311"/>
      <c r="D5909" s="311"/>
      <c r="E5909" s="311" t="s">
        <v>11408</v>
      </c>
      <c r="F5909" s="311">
        <v>469</v>
      </c>
    </row>
    <row r="5910" spans="1:6">
      <c r="A5910" s="311"/>
      <c r="B5910" s="311" t="s">
        <v>17321</v>
      </c>
      <c r="C5910" s="311"/>
      <c r="D5910" s="311"/>
      <c r="E5910" s="311" t="s">
        <v>11408</v>
      </c>
      <c r="F5910" s="311">
        <v>764</v>
      </c>
    </row>
    <row r="5911" spans="1:6">
      <c r="A5911" s="311"/>
      <c r="B5911" s="311" t="s">
        <v>17322</v>
      </c>
      <c r="C5911" s="311"/>
      <c r="D5911" s="311"/>
      <c r="E5911" s="311" t="s">
        <v>11408</v>
      </c>
      <c r="F5911" s="311">
        <v>764</v>
      </c>
    </row>
    <row r="5912" spans="1:6">
      <c r="A5912" s="311"/>
      <c r="B5912" s="311" t="s">
        <v>17323</v>
      </c>
      <c r="C5912" s="311"/>
      <c r="D5912" s="311"/>
      <c r="E5912" s="311" t="s">
        <v>11408</v>
      </c>
      <c r="F5912" s="311">
        <v>764</v>
      </c>
    </row>
    <row r="5913" spans="1:6">
      <c r="A5913" s="311"/>
      <c r="B5913" s="311" t="s">
        <v>17324</v>
      </c>
      <c r="C5913" s="311"/>
      <c r="D5913" s="311"/>
      <c r="E5913" s="311" t="s">
        <v>11408</v>
      </c>
      <c r="F5913" s="311">
        <v>764</v>
      </c>
    </row>
    <row r="5914" spans="1:6">
      <c r="A5914" s="311"/>
      <c r="B5914" s="311" t="s">
        <v>17325</v>
      </c>
      <c r="C5914" s="311"/>
      <c r="D5914" s="311"/>
      <c r="E5914" s="311" t="s">
        <v>173</v>
      </c>
      <c r="F5914" s="311">
        <v>71</v>
      </c>
    </row>
    <row r="5915" spans="1:6">
      <c r="A5915" s="311"/>
      <c r="B5915" s="311" t="s">
        <v>17326</v>
      </c>
      <c r="C5915" s="311"/>
      <c r="D5915" s="311"/>
      <c r="E5915" s="311" t="s">
        <v>173</v>
      </c>
      <c r="F5915" s="311">
        <v>109</v>
      </c>
    </row>
    <row r="5916" spans="1:6">
      <c r="A5916" s="311"/>
      <c r="B5916" s="311" t="s">
        <v>17327</v>
      </c>
      <c r="C5916" s="311"/>
      <c r="D5916" s="311"/>
      <c r="E5916" s="311" t="s">
        <v>11408</v>
      </c>
      <c r="F5916" s="311">
        <v>388</v>
      </c>
    </row>
    <row r="5917" spans="1:6">
      <c r="A5917" s="311"/>
      <c r="B5917" s="311" t="s">
        <v>17328</v>
      </c>
      <c r="C5917" s="311"/>
      <c r="D5917" s="311"/>
      <c r="E5917" s="311" t="s">
        <v>11408</v>
      </c>
      <c r="F5917" s="311">
        <v>388</v>
      </c>
    </row>
    <row r="5918" spans="1:6">
      <c r="A5918" s="311"/>
      <c r="B5918" s="311" t="s">
        <v>17329</v>
      </c>
      <c r="C5918" s="311"/>
      <c r="D5918" s="311"/>
      <c r="E5918" s="311" t="s">
        <v>11408</v>
      </c>
      <c r="F5918" s="311">
        <v>240</v>
      </c>
    </row>
    <row r="5919" spans="1:6">
      <c r="A5919" s="311"/>
      <c r="B5919" s="311" t="s">
        <v>17330</v>
      </c>
      <c r="C5919" s="311"/>
      <c r="D5919" s="311"/>
      <c r="E5919" s="311" t="s">
        <v>11408</v>
      </c>
      <c r="F5919" s="311">
        <v>240</v>
      </c>
    </row>
    <row r="5920" spans="1:6">
      <c r="A5920" s="311"/>
      <c r="B5920" s="311" t="s">
        <v>17331</v>
      </c>
      <c r="C5920" s="311"/>
      <c r="D5920" s="311"/>
      <c r="E5920" s="311" t="s">
        <v>11408</v>
      </c>
      <c r="F5920" s="311">
        <v>240</v>
      </c>
    </row>
    <row r="5921" spans="1:6">
      <c r="A5921" s="311"/>
      <c r="B5921" s="311" t="s">
        <v>17332</v>
      </c>
      <c r="C5921" s="311"/>
      <c r="D5921" s="311"/>
      <c r="E5921" s="311" t="s">
        <v>11408</v>
      </c>
      <c r="F5921" s="311">
        <v>329</v>
      </c>
    </row>
    <row r="5922" spans="1:6">
      <c r="A5922" s="311"/>
      <c r="B5922" s="311" t="s">
        <v>17333</v>
      </c>
      <c r="C5922" s="311"/>
      <c r="D5922" s="311"/>
      <c r="E5922" s="311" t="s">
        <v>173</v>
      </c>
      <c r="F5922" s="311">
        <v>7.6</v>
      </c>
    </row>
    <row r="5923" spans="1:6">
      <c r="A5923" s="311"/>
      <c r="B5923" s="311" t="s">
        <v>17334</v>
      </c>
      <c r="C5923" s="311"/>
      <c r="D5923" s="311"/>
      <c r="E5923" s="311" t="s">
        <v>11408</v>
      </c>
      <c r="F5923" s="311">
        <v>285</v>
      </c>
    </row>
    <row r="5924" spans="1:6">
      <c r="A5924" s="311"/>
      <c r="B5924" s="311" t="s">
        <v>17335</v>
      </c>
      <c r="C5924" s="311"/>
      <c r="D5924" s="311"/>
      <c r="E5924" s="311" t="s">
        <v>11408</v>
      </c>
      <c r="F5924" s="311">
        <v>352</v>
      </c>
    </row>
    <row r="5925" spans="1:6">
      <c r="A5925" s="311"/>
      <c r="B5925" s="311" t="s">
        <v>17336</v>
      </c>
      <c r="C5925" s="311"/>
      <c r="D5925" s="311"/>
      <c r="E5925" s="311" t="s">
        <v>11408</v>
      </c>
      <c r="F5925" s="311">
        <v>390</v>
      </c>
    </row>
    <row r="5926" spans="1:6">
      <c r="A5926" s="311"/>
      <c r="B5926" s="311" t="s">
        <v>17337</v>
      </c>
      <c r="C5926" s="311"/>
      <c r="D5926" s="311"/>
      <c r="E5926" s="311" t="s">
        <v>11408</v>
      </c>
      <c r="F5926" s="311">
        <v>403</v>
      </c>
    </row>
    <row r="5927" spans="1:6">
      <c r="A5927" s="311"/>
      <c r="B5927" s="311" t="s">
        <v>17338</v>
      </c>
      <c r="C5927" s="311"/>
      <c r="D5927" s="311"/>
      <c r="E5927" s="311" t="s">
        <v>11408</v>
      </c>
      <c r="F5927" s="311">
        <v>276</v>
      </c>
    </row>
    <row r="5928" spans="1:6">
      <c r="A5928" s="311"/>
      <c r="B5928" s="311" t="s">
        <v>17339</v>
      </c>
      <c r="C5928" s="311"/>
      <c r="D5928" s="311"/>
      <c r="E5928" s="311" t="s">
        <v>11408</v>
      </c>
      <c r="F5928" s="311">
        <v>293</v>
      </c>
    </row>
    <row r="5929" spans="1:6">
      <c r="A5929" s="311"/>
      <c r="B5929" s="311" t="s">
        <v>17340</v>
      </c>
      <c r="C5929" s="311"/>
      <c r="D5929" s="311"/>
      <c r="E5929" s="311" t="s">
        <v>11408</v>
      </c>
      <c r="F5929" s="311">
        <v>342</v>
      </c>
    </row>
    <row r="5930" spans="1:6">
      <c r="A5930" s="311"/>
      <c r="B5930" s="311" t="s">
        <v>17341</v>
      </c>
      <c r="C5930" s="311"/>
      <c r="D5930" s="311"/>
      <c r="E5930" s="311" t="s">
        <v>11408</v>
      </c>
      <c r="F5930" s="311">
        <v>23.7</v>
      </c>
    </row>
    <row r="5931" spans="1:6">
      <c r="A5931" s="311"/>
      <c r="B5931" s="311" t="s">
        <v>17342</v>
      </c>
      <c r="C5931" s="311"/>
      <c r="D5931" s="311"/>
      <c r="E5931" s="311" t="s">
        <v>11408</v>
      </c>
      <c r="F5931" s="311">
        <v>23.7</v>
      </c>
    </row>
    <row r="5932" spans="1:6">
      <c r="A5932" s="311"/>
      <c r="B5932" s="311" t="s">
        <v>17343</v>
      </c>
      <c r="C5932" s="311"/>
      <c r="D5932" s="311"/>
      <c r="E5932" s="311" t="s">
        <v>11408</v>
      </c>
      <c r="F5932" s="311">
        <v>13.3</v>
      </c>
    </row>
    <row r="5933" spans="1:6">
      <c r="A5933" s="311"/>
      <c r="B5933" s="311" t="s">
        <v>17344</v>
      </c>
      <c r="C5933" s="311"/>
      <c r="D5933" s="311"/>
      <c r="E5933" s="311" t="s">
        <v>11408</v>
      </c>
      <c r="F5933" s="311">
        <v>13.3</v>
      </c>
    </row>
    <row r="5934" spans="1:6">
      <c r="A5934" s="311"/>
      <c r="B5934" s="311" t="s">
        <v>17345</v>
      </c>
      <c r="C5934" s="311"/>
      <c r="D5934" s="311"/>
      <c r="E5934" s="311" t="s">
        <v>11408</v>
      </c>
      <c r="F5934" s="311">
        <v>13.3</v>
      </c>
    </row>
    <row r="5935" spans="1:6">
      <c r="A5935" s="311"/>
      <c r="B5935" s="311" t="s">
        <v>17346</v>
      </c>
      <c r="C5935" s="311"/>
      <c r="D5935" s="311"/>
      <c r="E5935" s="311" t="s">
        <v>11408</v>
      </c>
      <c r="F5935" s="311">
        <v>13.3</v>
      </c>
    </row>
    <row r="5936" spans="1:6">
      <c r="A5936" s="311"/>
      <c r="B5936" s="311" t="s">
        <v>17347</v>
      </c>
      <c r="C5936" s="311"/>
      <c r="D5936" s="311"/>
      <c r="E5936" s="311" t="s">
        <v>11408</v>
      </c>
      <c r="F5936" s="311">
        <v>13.3</v>
      </c>
    </row>
    <row r="5937" spans="1:6">
      <c r="A5937" s="311"/>
      <c r="B5937" s="311" t="s">
        <v>17348</v>
      </c>
      <c r="C5937" s="311"/>
      <c r="D5937" s="311"/>
      <c r="E5937" s="311" t="s">
        <v>11408</v>
      </c>
      <c r="F5937" s="311">
        <v>13.3</v>
      </c>
    </row>
    <row r="5938" spans="1:6">
      <c r="A5938" s="311"/>
      <c r="B5938" s="311" t="s">
        <v>17349</v>
      </c>
      <c r="C5938" s="311"/>
      <c r="D5938" s="311"/>
      <c r="E5938" s="311" t="s">
        <v>11408</v>
      </c>
      <c r="F5938" s="311">
        <v>14</v>
      </c>
    </row>
    <row r="5939" spans="1:6">
      <c r="A5939" s="311"/>
      <c r="B5939" s="311" t="s">
        <v>17350</v>
      </c>
      <c r="C5939" s="311"/>
      <c r="D5939" s="311"/>
      <c r="E5939" s="311" t="s">
        <v>173</v>
      </c>
      <c r="F5939" s="311">
        <v>59</v>
      </c>
    </row>
    <row r="5940" spans="1:6">
      <c r="A5940" s="311"/>
      <c r="B5940" s="311" t="s">
        <v>17351</v>
      </c>
      <c r="C5940" s="311"/>
      <c r="D5940" s="311"/>
      <c r="E5940" s="311" t="s">
        <v>173</v>
      </c>
      <c r="F5940" s="311">
        <v>39</v>
      </c>
    </row>
    <row r="5941" spans="1:6">
      <c r="A5941" s="311"/>
      <c r="B5941" s="311" t="s">
        <v>17352</v>
      </c>
      <c r="C5941" s="311"/>
      <c r="D5941" s="311"/>
      <c r="E5941" s="311" t="s">
        <v>173</v>
      </c>
      <c r="F5941" s="311">
        <v>39</v>
      </c>
    </row>
    <row r="5942" spans="1:6">
      <c r="A5942" s="311"/>
      <c r="B5942" s="311" t="s">
        <v>17353</v>
      </c>
      <c r="C5942" s="311"/>
      <c r="D5942" s="311"/>
      <c r="E5942" s="311" t="s">
        <v>173</v>
      </c>
      <c r="F5942" s="311">
        <v>39</v>
      </c>
    </row>
    <row r="5943" spans="1:6">
      <c r="A5943" s="311"/>
      <c r="B5943" s="311" t="s">
        <v>17354</v>
      </c>
      <c r="C5943" s="311"/>
      <c r="D5943" s="311"/>
      <c r="E5943" s="311" t="s">
        <v>173</v>
      </c>
      <c r="F5943" s="311">
        <v>39</v>
      </c>
    </row>
    <row r="5944" spans="1:6">
      <c r="A5944" s="311"/>
      <c r="B5944" s="311" t="s">
        <v>17355</v>
      </c>
      <c r="C5944" s="311"/>
      <c r="D5944" s="311"/>
      <c r="E5944" s="311" t="s">
        <v>173</v>
      </c>
      <c r="F5944" s="311">
        <v>39</v>
      </c>
    </row>
    <row r="5945" spans="1:6">
      <c r="A5945" s="311"/>
      <c r="B5945" s="311" t="s">
        <v>17356</v>
      </c>
      <c r="C5945" s="311"/>
      <c r="D5945" s="311"/>
      <c r="E5945" s="311" t="s">
        <v>173</v>
      </c>
      <c r="F5945" s="311">
        <v>39</v>
      </c>
    </row>
    <row r="5946" spans="1:6">
      <c r="A5946" s="311"/>
      <c r="B5946" s="311" t="s">
        <v>17357</v>
      </c>
      <c r="C5946" s="311"/>
      <c r="D5946" s="311"/>
      <c r="E5946" s="311" t="s">
        <v>173</v>
      </c>
      <c r="F5946" s="311">
        <v>39</v>
      </c>
    </row>
    <row r="5947" spans="1:6">
      <c r="A5947" s="311"/>
      <c r="B5947" s="311" t="s">
        <v>17358</v>
      </c>
      <c r="C5947" s="311"/>
      <c r="D5947" s="311"/>
      <c r="E5947" s="311" t="s">
        <v>173</v>
      </c>
      <c r="F5947" s="311">
        <v>39</v>
      </c>
    </row>
    <row r="5948" spans="1:6">
      <c r="A5948" s="311"/>
      <c r="B5948" s="311" t="s">
        <v>17359</v>
      </c>
      <c r="C5948" s="311"/>
      <c r="D5948" s="311"/>
      <c r="E5948" s="311" t="s">
        <v>173</v>
      </c>
      <c r="F5948" s="311">
        <v>39</v>
      </c>
    </row>
    <row r="5949" spans="1:6">
      <c r="A5949" s="311"/>
      <c r="B5949" s="311" t="s">
        <v>17360</v>
      </c>
      <c r="C5949" s="311"/>
      <c r="D5949" s="311"/>
      <c r="E5949" s="311" t="s">
        <v>173</v>
      </c>
      <c r="F5949" s="311">
        <v>39</v>
      </c>
    </row>
    <row r="5950" spans="1:6">
      <c r="A5950" s="311"/>
      <c r="B5950" s="311" t="s">
        <v>17361</v>
      </c>
      <c r="C5950" s="311"/>
      <c r="D5950" s="311"/>
      <c r="E5950" s="311" t="s">
        <v>173</v>
      </c>
      <c r="F5950" s="311">
        <v>39</v>
      </c>
    </row>
    <row r="5951" spans="1:6">
      <c r="A5951" s="311"/>
      <c r="B5951" s="311" t="s">
        <v>17362</v>
      </c>
      <c r="C5951" s="311"/>
      <c r="D5951" s="311"/>
      <c r="E5951" s="311" t="s">
        <v>173</v>
      </c>
      <c r="F5951" s="311">
        <v>39</v>
      </c>
    </row>
    <row r="5952" spans="1:6">
      <c r="A5952" s="311"/>
      <c r="B5952" s="311" t="s">
        <v>17363</v>
      </c>
      <c r="C5952" s="311"/>
      <c r="D5952" s="311"/>
      <c r="E5952" s="311" t="s">
        <v>173</v>
      </c>
      <c r="F5952" s="311">
        <v>56</v>
      </c>
    </row>
    <row r="5953" spans="1:6">
      <c r="A5953" s="311"/>
      <c r="B5953" s="311" t="s">
        <v>17364</v>
      </c>
      <c r="C5953" s="311"/>
      <c r="D5953" s="311"/>
      <c r="E5953" s="311" t="s">
        <v>173</v>
      </c>
      <c r="F5953" s="311">
        <v>109</v>
      </c>
    </row>
    <row r="5954" spans="1:6">
      <c r="A5954" s="311"/>
      <c r="B5954" s="311" t="s">
        <v>17365</v>
      </c>
      <c r="C5954" s="311"/>
      <c r="D5954" s="311"/>
      <c r="E5954" s="311" t="s">
        <v>173</v>
      </c>
      <c r="F5954" s="311">
        <v>189</v>
      </c>
    </row>
    <row r="5955" spans="1:6">
      <c r="A5955" s="311"/>
      <c r="B5955" s="311" t="s">
        <v>17366</v>
      </c>
      <c r="C5955" s="311"/>
      <c r="D5955" s="311"/>
      <c r="E5955" s="311" t="s">
        <v>173</v>
      </c>
      <c r="F5955" s="311">
        <v>749</v>
      </c>
    </row>
    <row r="5956" spans="1:6">
      <c r="A5956" s="311"/>
      <c r="B5956" s="311" t="s">
        <v>17367</v>
      </c>
      <c r="C5956" s="311"/>
      <c r="D5956" s="311"/>
      <c r="E5956" s="311" t="s">
        <v>173</v>
      </c>
      <c r="F5956" s="311">
        <v>1659</v>
      </c>
    </row>
    <row r="5957" spans="1:6">
      <c r="A5957" s="311"/>
      <c r="B5957" s="311" t="s">
        <v>17368</v>
      </c>
      <c r="C5957" s="311"/>
      <c r="D5957" s="311"/>
      <c r="E5957" s="311" t="s">
        <v>173</v>
      </c>
      <c r="F5957" s="311">
        <v>208</v>
      </c>
    </row>
    <row r="5958" spans="1:6">
      <c r="A5958" s="311"/>
      <c r="B5958" s="311" t="s">
        <v>17369</v>
      </c>
      <c r="C5958" s="311"/>
      <c r="D5958" s="311"/>
      <c r="E5958" s="311" t="s">
        <v>11408</v>
      </c>
      <c r="F5958" s="311">
        <v>16799</v>
      </c>
    </row>
    <row r="5959" spans="1:6">
      <c r="A5959" s="311"/>
      <c r="B5959" s="311" t="s">
        <v>17370</v>
      </c>
      <c r="C5959" s="311"/>
      <c r="D5959" s="311"/>
      <c r="E5959" s="311" t="s">
        <v>173</v>
      </c>
      <c r="F5959" s="311">
        <v>46</v>
      </c>
    </row>
    <row r="5960" spans="1:6">
      <c r="A5960" s="311"/>
      <c r="B5960" s="311" t="s">
        <v>17371</v>
      </c>
      <c r="C5960" s="311"/>
      <c r="D5960" s="311"/>
      <c r="E5960" s="311" t="s">
        <v>173</v>
      </c>
      <c r="F5960" s="311">
        <v>64</v>
      </c>
    </row>
    <row r="5961" spans="1:6">
      <c r="A5961" s="311"/>
      <c r="B5961" s="311" t="s">
        <v>17372</v>
      </c>
      <c r="C5961" s="311"/>
      <c r="D5961" s="311"/>
      <c r="E5961" s="311" t="s">
        <v>173</v>
      </c>
      <c r="F5961" s="311">
        <v>89</v>
      </c>
    </row>
    <row r="5962" spans="1:6">
      <c r="A5962" s="311"/>
      <c r="B5962" s="311" t="s">
        <v>17373</v>
      </c>
      <c r="C5962" s="311"/>
      <c r="D5962" s="311"/>
      <c r="E5962" s="311" t="s">
        <v>173</v>
      </c>
      <c r="F5962" s="311">
        <v>64</v>
      </c>
    </row>
    <row r="5963" spans="1:6">
      <c r="A5963" s="311"/>
      <c r="B5963" s="311" t="s">
        <v>17374</v>
      </c>
      <c r="C5963" s="311"/>
      <c r="D5963" s="311"/>
      <c r="E5963" s="311" t="s">
        <v>173</v>
      </c>
      <c r="F5963" s="311">
        <v>94</v>
      </c>
    </row>
    <row r="5964" spans="1:6">
      <c r="A5964" s="311"/>
      <c r="B5964" s="311" t="s">
        <v>17375</v>
      </c>
      <c r="C5964" s="311"/>
      <c r="D5964" s="311"/>
      <c r="E5964" s="311" t="s">
        <v>173</v>
      </c>
      <c r="F5964" s="311">
        <v>552</v>
      </c>
    </row>
    <row r="5965" spans="1:6">
      <c r="A5965" s="311"/>
      <c r="B5965" s="311" t="s">
        <v>17376</v>
      </c>
      <c r="C5965" s="311"/>
      <c r="D5965" s="311"/>
      <c r="E5965" s="311" t="s">
        <v>173</v>
      </c>
      <c r="F5965" s="311">
        <v>398</v>
      </c>
    </row>
    <row r="5966" spans="1:6">
      <c r="A5966" s="311"/>
      <c r="B5966" s="311" t="s">
        <v>17377</v>
      </c>
      <c r="C5966" s="311"/>
      <c r="D5966" s="311"/>
      <c r="E5966" s="311" t="s">
        <v>173</v>
      </c>
      <c r="F5966" s="311">
        <v>768</v>
      </c>
    </row>
    <row r="5967" spans="1:6">
      <c r="A5967" s="311"/>
      <c r="B5967" s="311" t="s">
        <v>17378</v>
      </c>
      <c r="C5967" s="311"/>
      <c r="D5967" s="311"/>
      <c r="E5967" s="311" t="s">
        <v>173</v>
      </c>
      <c r="F5967" s="311">
        <v>632</v>
      </c>
    </row>
    <row r="5968" spans="1:6">
      <c r="A5968" s="311"/>
      <c r="B5968" s="311" t="s">
        <v>17379</v>
      </c>
      <c r="C5968" s="311"/>
      <c r="D5968" s="311"/>
      <c r="E5968" s="311" t="s">
        <v>173</v>
      </c>
      <c r="F5968" s="311">
        <v>1099</v>
      </c>
    </row>
    <row r="5969" spans="1:6">
      <c r="A5969" s="311"/>
      <c r="B5969" s="311" t="s">
        <v>17380</v>
      </c>
      <c r="C5969" s="311"/>
      <c r="D5969" s="311"/>
      <c r="E5969" s="311" t="s">
        <v>173</v>
      </c>
      <c r="F5969" s="311">
        <v>687</v>
      </c>
    </row>
    <row r="5970" spans="1:6">
      <c r="A5970" s="311"/>
      <c r="B5970" s="311" t="s">
        <v>17381</v>
      </c>
      <c r="C5970" s="311"/>
      <c r="D5970" s="311"/>
      <c r="E5970" s="311" t="s">
        <v>11408</v>
      </c>
      <c r="F5970" s="311">
        <v>9399</v>
      </c>
    </row>
    <row r="5971" spans="1:6">
      <c r="A5971" s="311"/>
      <c r="B5971" s="311" t="s">
        <v>17382</v>
      </c>
      <c r="C5971" s="311"/>
      <c r="D5971" s="311"/>
      <c r="E5971" s="311" t="s">
        <v>11408</v>
      </c>
      <c r="F5971" s="311">
        <v>10729</v>
      </c>
    </row>
    <row r="5972" spans="1:6">
      <c r="A5972" s="311"/>
      <c r="B5972" s="311" t="s">
        <v>17383</v>
      </c>
      <c r="C5972" s="311"/>
      <c r="D5972" s="311"/>
      <c r="E5972" s="311" t="s">
        <v>11408</v>
      </c>
      <c r="F5972" s="311">
        <v>12159</v>
      </c>
    </row>
    <row r="5973" spans="1:6">
      <c r="A5973" s="311"/>
      <c r="B5973" s="311" t="s">
        <v>17384</v>
      </c>
      <c r="C5973" s="311"/>
      <c r="D5973" s="311"/>
      <c r="E5973" s="311" t="s">
        <v>11408</v>
      </c>
      <c r="F5973" s="311">
        <v>13489</v>
      </c>
    </row>
    <row r="5974" spans="1:6">
      <c r="A5974" s="311"/>
      <c r="B5974" s="311" t="s">
        <v>17385</v>
      </c>
      <c r="C5974" s="311"/>
      <c r="D5974" s="311"/>
      <c r="E5974" s="311" t="s">
        <v>11408</v>
      </c>
      <c r="F5974" s="311">
        <v>129</v>
      </c>
    </row>
    <row r="5975" spans="1:6">
      <c r="A5975" s="311"/>
      <c r="B5975" s="311" t="s">
        <v>17386</v>
      </c>
      <c r="C5975" s="311"/>
      <c r="D5975" s="311"/>
      <c r="E5975" s="311" t="s">
        <v>173</v>
      </c>
      <c r="F5975" s="311">
        <v>1766</v>
      </c>
    </row>
    <row r="5976" spans="1:6">
      <c r="A5976" s="311"/>
      <c r="B5976" s="311" t="s">
        <v>17387</v>
      </c>
      <c r="C5976" s="311"/>
      <c r="D5976" s="311"/>
      <c r="E5976" s="311" t="s">
        <v>173</v>
      </c>
      <c r="F5976" s="311">
        <v>2029</v>
      </c>
    </row>
    <row r="5977" spans="1:6">
      <c r="A5977" s="311"/>
      <c r="B5977" s="311" t="s">
        <v>17388</v>
      </c>
      <c r="C5977" s="311"/>
      <c r="D5977" s="311"/>
      <c r="E5977" s="311" t="s">
        <v>173</v>
      </c>
      <c r="F5977" s="311">
        <v>2336</v>
      </c>
    </row>
    <row r="5978" spans="1:6">
      <c r="A5978" s="311"/>
      <c r="B5978" s="311" t="s">
        <v>17389</v>
      </c>
      <c r="C5978" s="311"/>
      <c r="D5978" s="311"/>
      <c r="E5978" s="311" t="s">
        <v>173</v>
      </c>
      <c r="F5978" s="311">
        <v>1609</v>
      </c>
    </row>
    <row r="5979" spans="1:6">
      <c r="A5979" s="311"/>
      <c r="B5979" s="311" t="s">
        <v>17390</v>
      </c>
      <c r="C5979" s="311"/>
      <c r="D5979" s="311"/>
      <c r="E5979" s="311" t="s">
        <v>173</v>
      </c>
      <c r="F5979" s="311">
        <v>1699</v>
      </c>
    </row>
    <row r="5980" spans="1:6">
      <c r="A5980" s="311"/>
      <c r="B5980" s="311" t="s">
        <v>17391</v>
      </c>
      <c r="C5980" s="311"/>
      <c r="D5980" s="311"/>
      <c r="E5980" s="311" t="s">
        <v>173</v>
      </c>
      <c r="F5980" s="311">
        <v>1969</v>
      </c>
    </row>
    <row r="5981" spans="1:6">
      <c r="A5981" s="311"/>
      <c r="B5981" s="311" t="s">
        <v>17392</v>
      </c>
      <c r="C5981" s="311"/>
      <c r="D5981" s="311"/>
      <c r="E5981" s="311" t="s">
        <v>173</v>
      </c>
      <c r="F5981" s="311">
        <v>417</v>
      </c>
    </row>
    <row r="5982" spans="1:6">
      <c r="A5982" s="311"/>
      <c r="B5982" s="311" t="s">
        <v>17393</v>
      </c>
      <c r="C5982" s="311"/>
      <c r="D5982" s="311"/>
      <c r="E5982" s="311" t="s">
        <v>173</v>
      </c>
      <c r="F5982" s="311">
        <v>398</v>
      </c>
    </row>
    <row r="5983" spans="1:6">
      <c r="A5983" s="311"/>
      <c r="B5983" s="311" t="s">
        <v>17394</v>
      </c>
      <c r="C5983" s="311"/>
      <c r="D5983" s="311"/>
      <c r="E5983" s="311" t="s">
        <v>173</v>
      </c>
      <c r="F5983" s="311">
        <v>299</v>
      </c>
    </row>
    <row r="5984" spans="1:6">
      <c r="A5984" s="311"/>
      <c r="B5984" s="311" t="s">
        <v>17395</v>
      </c>
      <c r="C5984" s="311"/>
      <c r="D5984" s="311"/>
      <c r="E5984" s="311" t="s">
        <v>173</v>
      </c>
      <c r="F5984" s="311">
        <v>439</v>
      </c>
    </row>
    <row r="5985" spans="1:6">
      <c r="A5985" s="311"/>
      <c r="B5985" s="311" t="s">
        <v>17396</v>
      </c>
      <c r="C5985" s="311"/>
      <c r="D5985" s="311"/>
      <c r="E5985" s="311" t="s">
        <v>173</v>
      </c>
      <c r="F5985" s="311">
        <v>468</v>
      </c>
    </row>
    <row r="5986" spans="1:6">
      <c r="A5986" s="311"/>
      <c r="B5986" s="311" t="s">
        <v>17397</v>
      </c>
      <c r="C5986" s="311"/>
      <c r="D5986" s="311"/>
      <c r="E5986" s="311" t="s">
        <v>173</v>
      </c>
      <c r="F5986" s="311">
        <v>379</v>
      </c>
    </row>
    <row r="5987" spans="1:6">
      <c r="A5987" s="311"/>
      <c r="B5987" s="311" t="s">
        <v>17398</v>
      </c>
      <c r="C5987" s="311"/>
      <c r="D5987" s="311"/>
      <c r="E5987" s="311" t="s">
        <v>173</v>
      </c>
      <c r="F5987" s="311">
        <v>156</v>
      </c>
    </row>
    <row r="5988" spans="1:6">
      <c r="A5988" s="311"/>
      <c r="B5988" s="311" t="s">
        <v>17399</v>
      </c>
      <c r="C5988" s="311"/>
      <c r="D5988" s="311"/>
      <c r="E5988" s="311" t="s">
        <v>173</v>
      </c>
      <c r="F5988" s="311">
        <v>206</v>
      </c>
    </row>
    <row r="5989" spans="1:6">
      <c r="A5989" s="311"/>
      <c r="B5989" s="311" t="s">
        <v>17400</v>
      </c>
      <c r="C5989" s="311"/>
      <c r="D5989" s="311"/>
      <c r="E5989" s="311" t="s">
        <v>173</v>
      </c>
      <c r="F5989" s="311">
        <v>122</v>
      </c>
    </row>
    <row r="5990" spans="1:6">
      <c r="A5990" s="311"/>
      <c r="B5990" s="311" t="s">
        <v>17401</v>
      </c>
      <c r="C5990" s="311"/>
      <c r="D5990" s="311"/>
      <c r="E5990" s="311" t="s">
        <v>173</v>
      </c>
      <c r="F5990" s="311">
        <v>172</v>
      </c>
    </row>
    <row r="5991" spans="1:6">
      <c r="A5991" s="311"/>
      <c r="B5991" s="311" t="s">
        <v>17402</v>
      </c>
      <c r="C5991" s="311"/>
      <c r="D5991" s="311"/>
      <c r="E5991" s="311" t="s">
        <v>173</v>
      </c>
      <c r="F5991" s="311">
        <v>129</v>
      </c>
    </row>
    <row r="5992" spans="1:6">
      <c r="A5992" s="311"/>
      <c r="B5992" s="311" t="s">
        <v>17403</v>
      </c>
      <c r="C5992" s="311"/>
      <c r="D5992" s="311"/>
      <c r="E5992" s="311" t="s">
        <v>173</v>
      </c>
      <c r="F5992" s="311">
        <v>169</v>
      </c>
    </row>
    <row r="5993" spans="1:6">
      <c r="A5993" s="311"/>
      <c r="B5993" s="311" t="s">
        <v>17404</v>
      </c>
      <c r="C5993" s="311"/>
      <c r="D5993" s="311"/>
      <c r="E5993" s="311" t="s">
        <v>173</v>
      </c>
      <c r="F5993" s="311">
        <v>181</v>
      </c>
    </row>
    <row r="5994" spans="1:6">
      <c r="A5994" s="311"/>
      <c r="B5994" s="311" t="s">
        <v>17405</v>
      </c>
      <c r="C5994" s="311"/>
      <c r="D5994" s="311"/>
      <c r="E5994" s="311" t="s">
        <v>173</v>
      </c>
      <c r="F5994" s="311">
        <v>249</v>
      </c>
    </row>
    <row r="5995" spans="1:6">
      <c r="A5995" s="311"/>
      <c r="B5995" s="311" t="s">
        <v>17406</v>
      </c>
      <c r="C5995" s="311"/>
      <c r="D5995" s="311"/>
      <c r="E5995" s="311" t="s">
        <v>173</v>
      </c>
      <c r="F5995" s="311">
        <v>249</v>
      </c>
    </row>
    <row r="5996" spans="1:6">
      <c r="A5996" s="311"/>
      <c r="B5996" s="311" t="s">
        <v>17407</v>
      </c>
      <c r="C5996" s="311"/>
      <c r="D5996" s="311"/>
      <c r="E5996" s="311" t="s">
        <v>173</v>
      </c>
      <c r="F5996" s="311">
        <v>278</v>
      </c>
    </row>
    <row r="5997" spans="1:6">
      <c r="A5997" s="311"/>
      <c r="B5997" s="311" t="s">
        <v>17408</v>
      </c>
      <c r="C5997" s="311"/>
      <c r="D5997" s="311"/>
      <c r="E5997" s="311" t="s">
        <v>173</v>
      </c>
      <c r="F5997" s="311">
        <v>189</v>
      </c>
    </row>
    <row r="5998" spans="1:6">
      <c r="A5998" s="311"/>
      <c r="B5998" s="311" t="s">
        <v>17409</v>
      </c>
      <c r="C5998" s="311"/>
      <c r="D5998" s="311"/>
      <c r="E5998" s="311" t="s">
        <v>173</v>
      </c>
      <c r="F5998" s="311">
        <v>264</v>
      </c>
    </row>
    <row r="5999" spans="1:6">
      <c r="A5999" s="311"/>
      <c r="B5999" s="311" t="s">
        <v>17410</v>
      </c>
      <c r="C5999" s="311"/>
      <c r="D5999" s="311"/>
      <c r="E5999" s="311" t="s">
        <v>173</v>
      </c>
      <c r="F5999" s="311">
        <v>198</v>
      </c>
    </row>
    <row r="6000" spans="1:6">
      <c r="A6000" s="311"/>
      <c r="B6000" s="311" t="s">
        <v>17411</v>
      </c>
      <c r="C6000" s="311"/>
      <c r="D6000" s="311"/>
      <c r="E6000" s="311" t="s">
        <v>173</v>
      </c>
      <c r="F6000" s="311">
        <v>293</v>
      </c>
    </row>
    <row r="6001" spans="1:6">
      <c r="A6001" s="311"/>
      <c r="B6001" s="311" t="s">
        <v>17412</v>
      </c>
      <c r="C6001" s="311"/>
      <c r="D6001" s="311"/>
      <c r="E6001" s="311" t="s">
        <v>173</v>
      </c>
      <c r="F6001" s="311">
        <v>249</v>
      </c>
    </row>
    <row r="6002" spans="1:6">
      <c r="A6002" s="311"/>
      <c r="B6002" s="311" t="s">
        <v>17413</v>
      </c>
      <c r="C6002" s="311"/>
      <c r="D6002" s="311"/>
      <c r="E6002" s="311" t="s">
        <v>173</v>
      </c>
      <c r="F6002" s="311">
        <v>334</v>
      </c>
    </row>
    <row r="6003" spans="1:6">
      <c r="A6003" s="311"/>
      <c r="B6003" s="311" t="s">
        <v>17414</v>
      </c>
      <c r="C6003" s="311"/>
      <c r="D6003" s="311"/>
      <c r="E6003" s="311" t="s">
        <v>173</v>
      </c>
      <c r="F6003" s="311">
        <v>134</v>
      </c>
    </row>
    <row r="6004" spans="1:6">
      <c r="A6004" s="311"/>
      <c r="B6004" s="311" t="s">
        <v>17415</v>
      </c>
      <c r="C6004" s="311"/>
      <c r="D6004" s="311"/>
      <c r="E6004" s="311" t="s">
        <v>173</v>
      </c>
      <c r="F6004" s="311">
        <v>117</v>
      </c>
    </row>
    <row r="6005" spans="1:6">
      <c r="A6005" s="311"/>
      <c r="B6005" s="311" t="s">
        <v>17416</v>
      </c>
      <c r="C6005" s="311"/>
      <c r="D6005" s="311"/>
      <c r="E6005" s="311" t="s">
        <v>173</v>
      </c>
      <c r="F6005" s="311">
        <v>169</v>
      </c>
    </row>
    <row r="6006" spans="1:6">
      <c r="A6006" s="311"/>
      <c r="B6006" s="311" t="s">
        <v>17417</v>
      </c>
      <c r="C6006" s="311"/>
      <c r="D6006" s="311"/>
      <c r="E6006" s="311" t="s">
        <v>173</v>
      </c>
      <c r="F6006" s="311">
        <v>284</v>
      </c>
    </row>
    <row r="6007" spans="1:6">
      <c r="A6007" s="311"/>
      <c r="B6007" s="311" t="s">
        <v>17418</v>
      </c>
      <c r="C6007" s="311"/>
      <c r="D6007" s="311"/>
      <c r="E6007" s="311" t="s">
        <v>173</v>
      </c>
      <c r="F6007" s="311">
        <v>189</v>
      </c>
    </row>
    <row r="6008" spans="1:6">
      <c r="A6008" s="311"/>
      <c r="B6008" s="311" t="s">
        <v>17419</v>
      </c>
      <c r="C6008" s="311"/>
      <c r="D6008" s="311"/>
      <c r="E6008" s="311" t="s">
        <v>173</v>
      </c>
      <c r="F6008" s="311">
        <v>196</v>
      </c>
    </row>
    <row r="6009" spans="1:6">
      <c r="A6009" s="311"/>
      <c r="B6009" s="311" t="s">
        <v>17420</v>
      </c>
      <c r="C6009" s="311"/>
      <c r="D6009" s="311"/>
      <c r="E6009" s="311" t="s">
        <v>11408</v>
      </c>
      <c r="F6009" s="311">
        <v>129</v>
      </c>
    </row>
    <row r="6010" spans="1:6">
      <c r="A6010" s="311"/>
      <c r="B6010" s="311" t="s">
        <v>17421</v>
      </c>
      <c r="C6010" s="311"/>
      <c r="D6010" s="311"/>
      <c r="E6010" s="311" t="s">
        <v>173</v>
      </c>
      <c r="F6010" s="311">
        <v>134</v>
      </c>
    </row>
    <row r="6011" spans="1:6">
      <c r="A6011" s="311"/>
      <c r="B6011" s="311" t="s">
        <v>17422</v>
      </c>
      <c r="C6011" s="311"/>
      <c r="D6011" s="311"/>
      <c r="E6011" s="311" t="s">
        <v>11408</v>
      </c>
      <c r="F6011" s="311">
        <v>134</v>
      </c>
    </row>
    <row r="6012" spans="1:6">
      <c r="A6012" s="311"/>
      <c r="B6012" s="311" t="s">
        <v>17423</v>
      </c>
      <c r="C6012" s="311"/>
      <c r="D6012" s="311"/>
      <c r="E6012" s="311" t="s">
        <v>173</v>
      </c>
      <c r="F6012" s="311">
        <v>534</v>
      </c>
    </row>
    <row r="6013" spans="1:6">
      <c r="A6013" s="311"/>
      <c r="B6013" s="311" t="s">
        <v>17424</v>
      </c>
      <c r="C6013" s="311"/>
      <c r="D6013" s="311"/>
      <c r="E6013" s="311" t="s">
        <v>173</v>
      </c>
      <c r="F6013" s="311">
        <v>194</v>
      </c>
    </row>
    <row r="6014" spans="1:6">
      <c r="A6014" s="311"/>
      <c r="B6014" s="311" t="s">
        <v>17425</v>
      </c>
      <c r="C6014" s="311"/>
      <c r="D6014" s="311"/>
      <c r="E6014" s="311" t="s">
        <v>173</v>
      </c>
      <c r="F6014" s="311">
        <v>189</v>
      </c>
    </row>
    <row r="6015" spans="1:6">
      <c r="A6015" s="311"/>
      <c r="B6015" s="311" t="s">
        <v>17426</v>
      </c>
      <c r="C6015" s="311"/>
      <c r="D6015" s="311"/>
      <c r="E6015" s="311" t="s">
        <v>173</v>
      </c>
      <c r="F6015" s="311">
        <v>224</v>
      </c>
    </row>
    <row r="6016" spans="1:6">
      <c r="A6016" s="311"/>
      <c r="B6016" s="311" t="s">
        <v>17427</v>
      </c>
      <c r="C6016" s="311"/>
      <c r="D6016" s="311"/>
      <c r="E6016" s="311" t="s">
        <v>173</v>
      </c>
      <c r="F6016" s="311">
        <v>214</v>
      </c>
    </row>
    <row r="6017" spans="1:6">
      <c r="A6017" s="311"/>
      <c r="B6017" s="311" t="s">
        <v>17428</v>
      </c>
      <c r="C6017" s="311"/>
      <c r="D6017" s="311"/>
      <c r="E6017" s="311" t="s">
        <v>173</v>
      </c>
      <c r="F6017" s="311">
        <v>189</v>
      </c>
    </row>
    <row r="6018" spans="1:6">
      <c r="A6018" s="311"/>
      <c r="B6018" s="311" t="s">
        <v>17429</v>
      </c>
      <c r="C6018" s="311"/>
      <c r="D6018" s="311"/>
      <c r="E6018" s="311" t="s">
        <v>173</v>
      </c>
      <c r="F6018" s="311">
        <v>243</v>
      </c>
    </row>
    <row r="6019" spans="1:6">
      <c r="A6019" s="311"/>
      <c r="B6019" s="311" t="s">
        <v>17430</v>
      </c>
      <c r="C6019" s="311"/>
      <c r="D6019" s="311"/>
      <c r="E6019" s="311" t="s">
        <v>173</v>
      </c>
      <c r="F6019" s="311">
        <v>303</v>
      </c>
    </row>
    <row r="6020" spans="1:6">
      <c r="A6020" s="311"/>
      <c r="B6020" s="311" t="s">
        <v>17431</v>
      </c>
      <c r="C6020" s="311"/>
      <c r="D6020" s="311"/>
      <c r="E6020" s="311" t="s">
        <v>173</v>
      </c>
      <c r="F6020" s="311">
        <v>268</v>
      </c>
    </row>
    <row r="6021" spans="1:6">
      <c r="A6021" s="311"/>
      <c r="B6021" s="311" t="s">
        <v>17432</v>
      </c>
      <c r="C6021" s="311"/>
      <c r="D6021" s="311"/>
      <c r="E6021" s="311" t="s">
        <v>173</v>
      </c>
      <c r="F6021" s="311">
        <v>262</v>
      </c>
    </row>
    <row r="6022" spans="1:6">
      <c r="A6022" s="311"/>
      <c r="B6022" s="311" t="s">
        <v>17433</v>
      </c>
      <c r="C6022" s="311"/>
      <c r="D6022" s="311"/>
      <c r="E6022" s="311" t="s">
        <v>173</v>
      </c>
      <c r="F6022" s="311">
        <v>322</v>
      </c>
    </row>
    <row r="6023" spans="1:6">
      <c r="A6023" s="311"/>
      <c r="B6023" s="311" t="s">
        <v>17434</v>
      </c>
      <c r="C6023" s="311"/>
      <c r="D6023" s="311"/>
      <c r="E6023" s="311" t="s">
        <v>173</v>
      </c>
      <c r="F6023" s="311">
        <v>322</v>
      </c>
    </row>
    <row r="6024" spans="1:6">
      <c r="A6024" s="311"/>
      <c r="B6024" s="311" t="s">
        <v>17435</v>
      </c>
      <c r="C6024" s="311"/>
      <c r="D6024" s="311"/>
      <c r="E6024" s="311" t="s">
        <v>173</v>
      </c>
      <c r="F6024" s="311">
        <v>354</v>
      </c>
    </row>
    <row r="6025" spans="1:6">
      <c r="A6025" s="311"/>
      <c r="B6025" s="311" t="s">
        <v>17436</v>
      </c>
      <c r="C6025" s="311"/>
      <c r="D6025" s="311"/>
      <c r="E6025" s="311" t="s">
        <v>173</v>
      </c>
      <c r="F6025" s="311">
        <v>354</v>
      </c>
    </row>
    <row r="6026" spans="1:6">
      <c r="A6026" s="311"/>
      <c r="B6026" s="311" t="s">
        <v>17437</v>
      </c>
      <c r="C6026" s="311"/>
      <c r="D6026" s="311"/>
      <c r="E6026" s="311" t="s">
        <v>173</v>
      </c>
      <c r="F6026" s="311">
        <v>429</v>
      </c>
    </row>
    <row r="6027" spans="1:6">
      <c r="A6027" s="311"/>
      <c r="B6027" s="311" t="s">
        <v>17438</v>
      </c>
      <c r="C6027" s="311"/>
      <c r="D6027" s="311"/>
      <c r="E6027" s="311" t="s">
        <v>173</v>
      </c>
      <c r="F6027" s="311">
        <v>344</v>
      </c>
    </row>
    <row r="6028" spans="1:6">
      <c r="A6028" s="311"/>
      <c r="B6028" s="311" t="s">
        <v>17439</v>
      </c>
      <c r="C6028" s="311"/>
      <c r="D6028" s="311"/>
      <c r="E6028" s="311" t="s">
        <v>11408</v>
      </c>
      <c r="F6028" s="311">
        <v>37</v>
      </c>
    </row>
    <row r="6029" spans="1:6">
      <c r="A6029" s="311"/>
      <c r="B6029" s="311" t="s">
        <v>17440</v>
      </c>
      <c r="C6029" s="311"/>
      <c r="D6029" s="311"/>
      <c r="E6029" s="311" t="s">
        <v>173</v>
      </c>
      <c r="F6029" s="311">
        <v>42</v>
      </c>
    </row>
    <row r="6030" spans="1:6">
      <c r="A6030" s="311"/>
      <c r="B6030" s="311" t="s">
        <v>17441</v>
      </c>
      <c r="C6030" s="311"/>
      <c r="D6030" s="311"/>
      <c r="E6030" s="311" t="s">
        <v>173</v>
      </c>
      <c r="F6030" s="311">
        <v>35</v>
      </c>
    </row>
    <row r="6031" spans="1:6">
      <c r="A6031" s="311"/>
      <c r="B6031" s="311" t="s">
        <v>17442</v>
      </c>
      <c r="C6031" s="311"/>
      <c r="D6031" s="311"/>
      <c r="E6031" s="311" t="s">
        <v>11408</v>
      </c>
      <c r="F6031" s="311">
        <v>569</v>
      </c>
    </row>
    <row r="6032" spans="1:6">
      <c r="A6032" s="311"/>
      <c r="B6032" s="311" t="s">
        <v>17443</v>
      </c>
      <c r="C6032" s="311"/>
      <c r="D6032" s="311"/>
      <c r="E6032" s="311" t="s">
        <v>173</v>
      </c>
      <c r="F6032" s="311">
        <v>29</v>
      </c>
    </row>
    <row r="6033" spans="1:6">
      <c r="A6033" s="311"/>
      <c r="B6033" s="311" t="s">
        <v>17444</v>
      </c>
      <c r="C6033" s="311"/>
      <c r="D6033" s="311"/>
      <c r="E6033" s="311" t="s">
        <v>11408</v>
      </c>
      <c r="F6033" s="311">
        <v>569</v>
      </c>
    </row>
    <row r="6034" spans="1:6">
      <c r="A6034" s="311"/>
      <c r="B6034" s="311" t="s">
        <v>17445</v>
      </c>
      <c r="C6034" s="311"/>
      <c r="D6034" s="311"/>
      <c r="E6034" s="311" t="s">
        <v>173</v>
      </c>
      <c r="F6034" s="311">
        <v>27</v>
      </c>
    </row>
    <row r="6035" spans="1:6">
      <c r="A6035" s="311"/>
      <c r="B6035" s="311" t="s">
        <v>17446</v>
      </c>
      <c r="C6035" s="311"/>
      <c r="D6035" s="311"/>
      <c r="E6035" s="311" t="s">
        <v>11408</v>
      </c>
      <c r="F6035" s="311">
        <v>797</v>
      </c>
    </row>
    <row r="6036" spans="1:6">
      <c r="A6036" s="311"/>
      <c r="B6036" s="311" t="s">
        <v>17447</v>
      </c>
      <c r="C6036" s="311"/>
      <c r="D6036" s="311"/>
      <c r="E6036" s="311" t="s">
        <v>173</v>
      </c>
      <c r="F6036" s="311">
        <v>44</v>
      </c>
    </row>
    <row r="6037" spans="1:6">
      <c r="A6037" s="311"/>
      <c r="B6037" s="311" t="s">
        <v>17448</v>
      </c>
      <c r="C6037" s="311"/>
      <c r="D6037" s="311"/>
      <c r="E6037" s="311" t="s">
        <v>11408</v>
      </c>
      <c r="F6037" s="311">
        <v>683</v>
      </c>
    </row>
    <row r="6038" spans="1:6">
      <c r="A6038" s="311"/>
      <c r="B6038" s="311" t="s">
        <v>17449</v>
      </c>
      <c r="C6038" s="311"/>
      <c r="D6038" s="311"/>
      <c r="E6038" s="311" t="s">
        <v>173</v>
      </c>
      <c r="F6038" s="311">
        <v>41</v>
      </c>
    </row>
    <row r="6039" spans="1:6">
      <c r="A6039" s="311"/>
      <c r="B6039" s="311" t="s">
        <v>17450</v>
      </c>
      <c r="C6039" s="311"/>
      <c r="D6039" s="311"/>
      <c r="E6039" s="311" t="s">
        <v>11408</v>
      </c>
      <c r="F6039" s="311">
        <v>711</v>
      </c>
    </row>
    <row r="6040" spans="1:6">
      <c r="A6040" s="311"/>
      <c r="B6040" s="311" t="s">
        <v>17451</v>
      </c>
      <c r="C6040" s="311"/>
      <c r="D6040" s="311"/>
      <c r="E6040" s="311" t="s">
        <v>173</v>
      </c>
      <c r="F6040" s="311">
        <v>44</v>
      </c>
    </row>
    <row r="6041" spans="1:6">
      <c r="A6041" s="311"/>
      <c r="B6041" s="311" t="s">
        <v>17452</v>
      </c>
      <c r="C6041" s="311"/>
      <c r="D6041" s="311"/>
      <c r="E6041" s="311" t="s">
        <v>173</v>
      </c>
      <c r="F6041" s="311">
        <v>39</v>
      </c>
    </row>
    <row r="6042" spans="1:6">
      <c r="A6042" s="311"/>
      <c r="B6042" s="311" t="s">
        <v>17453</v>
      </c>
      <c r="C6042" s="311"/>
      <c r="D6042" s="311"/>
      <c r="E6042" s="311" t="s">
        <v>11408</v>
      </c>
      <c r="F6042" s="311">
        <v>634</v>
      </c>
    </row>
    <row r="6043" spans="1:6">
      <c r="A6043" s="311"/>
      <c r="B6043" s="311" t="s">
        <v>17454</v>
      </c>
      <c r="C6043" s="311"/>
      <c r="D6043" s="311"/>
      <c r="E6043" s="311" t="s">
        <v>173</v>
      </c>
      <c r="F6043" s="311">
        <v>88</v>
      </c>
    </row>
    <row r="6044" spans="1:6">
      <c r="A6044" s="311"/>
      <c r="B6044" s="311" t="s">
        <v>17455</v>
      </c>
      <c r="C6044" s="311"/>
      <c r="D6044" s="311"/>
      <c r="E6044" s="311" t="s">
        <v>11408</v>
      </c>
      <c r="F6044" s="311">
        <v>17</v>
      </c>
    </row>
    <row r="6045" spans="1:6">
      <c r="A6045" s="311"/>
      <c r="B6045" s="311" t="s">
        <v>17456</v>
      </c>
      <c r="C6045" s="311"/>
      <c r="D6045" s="311"/>
      <c r="E6045" s="311" t="s">
        <v>11408</v>
      </c>
      <c r="F6045" s="311">
        <v>31</v>
      </c>
    </row>
    <row r="6046" spans="1:6">
      <c r="A6046" s="311"/>
      <c r="B6046" s="311" t="s">
        <v>17457</v>
      </c>
      <c r="C6046" s="311"/>
      <c r="D6046" s="311"/>
      <c r="E6046" s="311" t="s">
        <v>11408</v>
      </c>
      <c r="F6046" s="311">
        <v>19</v>
      </c>
    </row>
    <row r="6047" spans="1:6">
      <c r="A6047" s="311"/>
      <c r="B6047" s="311" t="s">
        <v>17458</v>
      </c>
      <c r="C6047" s="311"/>
      <c r="D6047" s="311"/>
      <c r="E6047" s="311" t="s">
        <v>173</v>
      </c>
      <c r="F6047" s="311">
        <v>13</v>
      </c>
    </row>
    <row r="6048" spans="1:6">
      <c r="A6048" s="311"/>
      <c r="B6048" s="311" t="s">
        <v>17459</v>
      </c>
      <c r="C6048" s="311"/>
      <c r="D6048" s="311"/>
      <c r="E6048" s="311" t="s">
        <v>173</v>
      </c>
      <c r="F6048" s="311">
        <v>13</v>
      </c>
    </row>
    <row r="6049" spans="1:6">
      <c r="A6049" s="311"/>
      <c r="B6049" s="311" t="s">
        <v>17460</v>
      </c>
      <c r="C6049" s="311"/>
      <c r="D6049" s="311"/>
      <c r="E6049" s="311" t="s">
        <v>173</v>
      </c>
      <c r="F6049" s="311">
        <v>12</v>
      </c>
    </row>
    <row r="6050" spans="1:6">
      <c r="A6050" s="311"/>
      <c r="B6050" s="311" t="s">
        <v>17461</v>
      </c>
      <c r="C6050" s="311"/>
      <c r="D6050" s="311"/>
      <c r="E6050" s="311" t="s">
        <v>173</v>
      </c>
      <c r="F6050" s="311">
        <v>12</v>
      </c>
    </row>
    <row r="6051" spans="1:6">
      <c r="A6051" s="311"/>
      <c r="B6051" s="311" t="s">
        <v>17462</v>
      </c>
      <c r="C6051" s="311"/>
      <c r="D6051" s="311"/>
      <c r="E6051" s="311" t="s">
        <v>173</v>
      </c>
      <c r="F6051" s="311">
        <v>12</v>
      </c>
    </row>
    <row r="6052" spans="1:6">
      <c r="A6052" s="311"/>
      <c r="B6052" s="311" t="s">
        <v>17463</v>
      </c>
      <c r="C6052" s="311"/>
      <c r="D6052" s="311"/>
      <c r="E6052" s="311" t="s">
        <v>173</v>
      </c>
      <c r="F6052" s="311">
        <v>29</v>
      </c>
    </row>
    <row r="6053" spans="1:6">
      <c r="A6053" s="311"/>
      <c r="B6053" s="311" t="s">
        <v>17464</v>
      </c>
      <c r="C6053" s="311"/>
      <c r="D6053" s="311"/>
      <c r="E6053" s="311" t="s">
        <v>173</v>
      </c>
      <c r="F6053" s="311">
        <v>21</v>
      </c>
    </row>
    <row r="6054" spans="1:6">
      <c r="A6054" s="311"/>
      <c r="B6054" s="311" t="s">
        <v>17465</v>
      </c>
      <c r="C6054" s="311"/>
      <c r="D6054" s="311"/>
      <c r="E6054" s="311" t="s">
        <v>173</v>
      </c>
      <c r="F6054" s="311">
        <v>29</v>
      </c>
    </row>
    <row r="6055" spans="1:6">
      <c r="A6055" s="311"/>
      <c r="B6055" s="311" t="s">
        <v>17466</v>
      </c>
      <c r="C6055" s="311"/>
      <c r="D6055" s="311"/>
      <c r="E6055" s="311" t="s">
        <v>173</v>
      </c>
      <c r="F6055" s="311">
        <v>22</v>
      </c>
    </row>
    <row r="6056" spans="1:6">
      <c r="A6056" s="311"/>
      <c r="B6056" s="311" t="s">
        <v>17467</v>
      </c>
      <c r="C6056" s="311"/>
      <c r="D6056" s="311"/>
      <c r="E6056" s="311" t="s">
        <v>173</v>
      </c>
      <c r="F6056" s="311">
        <v>22</v>
      </c>
    </row>
    <row r="6057" spans="1:6">
      <c r="A6057" s="311"/>
      <c r="B6057" s="311" t="s">
        <v>17468</v>
      </c>
      <c r="C6057" s="311"/>
      <c r="D6057" s="311"/>
      <c r="E6057" s="311" t="s">
        <v>11408</v>
      </c>
      <c r="F6057" s="311">
        <v>44</v>
      </c>
    </row>
    <row r="6058" spans="1:6">
      <c r="A6058" s="311"/>
      <c r="B6058" s="311" t="s">
        <v>17469</v>
      </c>
      <c r="C6058" s="311"/>
      <c r="D6058" s="311"/>
      <c r="E6058" s="311" t="s">
        <v>11408</v>
      </c>
      <c r="F6058" s="311">
        <v>46</v>
      </c>
    </row>
    <row r="6059" spans="1:6">
      <c r="A6059" s="311"/>
      <c r="B6059" s="311" t="s">
        <v>17470</v>
      </c>
      <c r="C6059" s="311"/>
      <c r="D6059" s="311"/>
      <c r="E6059" s="311" t="s">
        <v>11408</v>
      </c>
      <c r="F6059" s="311">
        <v>228</v>
      </c>
    </row>
    <row r="6060" spans="1:6">
      <c r="A6060" s="311"/>
      <c r="B6060" s="311" t="s">
        <v>17471</v>
      </c>
      <c r="C6060" s="311"/>
      <c r="D6060" s="311"/>
      <c r="E6060" s="311" t="s">
        <v>11408</v>
      </c>
      <c r="F6060" s="311">
        <v>73</v>
      </c>
    </row>
    <row r="6061" spans="1:6">
      <c r="A6061" s="311"/>
      <c r="B6061" s="311" t="s">
        <v>17472</v>
      </c>
      <c r="C6061" s="311"/>
      <c r="D6061" s="311"/>
      <c r="E6061" s="311" t="s">
        <v>11408</v>
      </c>
      <c r="F6061" s="311">
        <v>18</v>
      </c>
    </row>
    <row r="6062" spans="1:6">
      <c r="A6062" s="311"/>
      <c r="B6062" s="311" t="s">
        <v>17473</v>
      </c>
      <c r="C6062" s="311"/>
      <c r="D6062" s="311"/>
      <c r="E6062" s="311" t="s">
        <v>11408</v>
      </c>
      <c r="F6062" s="311">
        <v>34</v>
      </c>
    </row>
    <row r="6063" spans="1:6">
      <c r="A6063" s="311"/>
      <c r="B6063" s="311" t="s">
        <v>17474</v>
      </c>
      <c r="C6063" s="311"/>
      <c r="D6063" s="311"/>
      <c r="E6063" s="311" t="s">
        <v>11408</v>
      </c>
      <c r="F6063" s="311">
        <v>88</v>
      </c>
    </row>
    <row r="6064" spans="1:6">
      <c r="A6064" s="311"/>
      <c r="B6064" s="311" t="s">
        <v>17475</v>
      </c>
      <c r="C6064" s="311"/>
      <c r="D6064" s="311"/>
      <c r="E6064" s="311" t="s">
        <v>11408</v>
      </c>
      <c r="F6064" s="311">
        <v>81</v>
      </c>
    </row>
    <row r="6065" spans="1:6">
      <c r="A6065" s="311"/>
      <c r="B6065" s="311" t="s">
        <v>17476</v>
      </c>
      <c r="C6065" s="311"/>
      <c r="D6065" s="311"/>
      <c r="E6065" s="311" t="s">
        <v>11408</v>
      </c>
      <c r="F6065" s="311">
        <v>36</v>
      </c>
    </row>
    <row r="6066" spans="1:6">
      <c r="A6066" s="311"/>
      <c r="B6066" s="311" t="s">
        <v>17477</v>
      </c>
      <c r="C6066" s="311"/>
      <c r="D6066" s="311"/>
      <c r="E6066" s="311" t="s">
        <v>11408</v>
      </c>
      <c r="F6066" s="311">
        <v>37</v>
      </c>
    </row>
    <row r="6067" spans="1:6">
      <c r="A6067" s="311"/>
      <c r="B6067" s="311" t="s">
        <v>17478</v>
      </c>
      <c r="C6067" s="311"/>
      <c r="D6067" s="311"/>
      <c r="E6067" s="311" t="s">
        <v>11408</v>
      </c>
      <c r="F6067" s="311">
        <v>176</v>
      </c>
    </row>
    <row r="6068" spans="1:6">
      <c r="A6068" s="311"/>
      <c r="B6068" s="311" t="s">
        <v>17479</v>
      </c>
      <c r="C6068" s="311"/>
      <c r="D6068" s="311"/>
      <c r="E6068" s="311" t="s">
        <v>173</v>
      </c>
      <c r="F6068" s="311">
        <v>164</v>
      </c>
    </row>
    <row r="6069" spans="1:6">
      <c r="A6069" s="311"/>
      <c r="B6069" s="311" t="s">
        <v>17480</v>
      </c>
      <c r="C6069" s="311"/>
      <c r="D6069" s="311"/>
      <c r="E6069" s="311" t="s">
        <v>173</v>
      </c>
      <c r="F6069" s="311">
        <v>53</v>
      </c>
    </row>
    <row r="6070" spans="1:6">
      <c r="A6070" s="311"/>
      <c r="B6070" s="311" t="s">
        <v>17481</v>
      </c>
      <c r="C6070" s="311"/>
      <c r="D6070" s="311"/>
      <c r="E6070" s="311" t="s">
        <v>173</v>
      </c>
      <c r="F6070" s="311">
        <v>46</v>
      </c>
    </row>
    <row r="6071" spans="1:6">
      <c r="A6071" s="311"/>
      <c r="B6071" s="311" t="s">
        <v>17482</v>
      </c>
      <c r="C6071" s="311"/>
      <c r="D6071" s="311"/>
      <c r="E6071" s="311" t="s">
        <v>173</v>
      </c>
      <c r="F6071" s="311">
        <v>108</v>
      </c>
    </row>
    <row r="6072" spans="1:6">
      <c r="A6072" s="311"/>
      <c r="B6072" s="311" t="s">
        <v>17483</v>
      </c>
      <c r="C6072" s="311"/>
      <c r="D6072" s="311"/>
      <c r="E6072" s="311" t="s">
        <v>173</v>
      </c>
      <c r="F6072" s="311">
        <v>59</v>
      </c>
    </row>
    <row r="6073" spans="1:6">
      <c r="A6073" s="311"/>
      <c r="B6073" s="311" t="s">
        <v>17484</v>
      </c>
      <c r="C6073" s="311"/>
      <c r="D6073" s="311"/>
      <c r="E6073" s="311" t="s">
        <v>173</v>
      </c>
      <c r="F6073" s="311">
        <v>209</v>
      </c>
    </row>
    <row r="6074" spans="1:6">
      <c r="A6074" s="311"/>
      <c r="B6074" s="311" t="s">
        <v>17485</v>
      </c>
      <c r="C6074" s="311"/>
      <c r="D6074" s="311"/>
      <c r="E6074" s="311" t="s">
        <v>11408</v>
      </c>
      <c r="F6074" s="311">
        <v>16</v>
      </c>
    </row>
    <row r="6075" spans="1:6">
      <c r="A6075" s="311"/>
      <c r="B6075" s="311" t="s">
        <v>17486</v>
      </c>
      <c r="C6075" s="311"/>
      <c r="D6075" s="311"/>
      <c r="E6075" s="311" t="s">
        <v>173</v>
      </c>
      <c r="F6075" s="311">
        <v>18</v>
      </c>
    </row>
    <row r="6076" spans="1:6">
      <c r="A6076" s="311"/>
      <c r="B6076" s="311" t="s">
        <v>17487</v>
      </c>
      <c r="C6076" s="311"/>
      <c r="D6076" s="311"/>
      <c r="E6076" s="311" t="s">
        <v>173</v>
      </c>
      <c r="F6076" s="311">
        <v>22</v>
      </c>
    </row>
    <row r="6077" spans="1:6">
      <c r="A6077" s="311"/>
      <c r="B6077" s="311" t="s">
        <v>17488</v>
      </c>
      <c r="C6077" s="311"/>
      <c r="D6077" s="311"/>
      <c r="E6077" s="311" t="s">
        <v>173</v>
      </c>
      <c r="F6077" s="311">
        <v>159</v>
      </c>
    </row>
    <row r="6078" spans="1:6">
      <c r="A6078" s="311"/>
      <c r="B6078" s="311" t="s">
        <v>17489</v>
      </c>
      <c r="C6078" s="311"/>
      <c r="D6078" s="311"/>
      <c r="E6078" s="311" t="s">
        <v>173</v>
      </c>
      <c r="F6078" s="311">
        <v>569</v>
      </c>
    </row>
    <row r="6079" spans="1:6">
      <c r="A6079" s="311"/>
      <c r="B6079" s="311" t="s">
        <v>17490</v>
      </c>
      <c r="C6079" s="311"/>
      <c r="D6079" s="311"/>
      <c r="E6079" s="311" t="s">
        <v>173</v>
      </c>
      <c r="F6079" s="311">
        <v>269</v>
      </c>
    </row>
    <row r="6080" spans="1:6">
      <c r="A6080" s="311"/>
      <c r="B6080" s="311" t="s">
        <v>17491</v>
      </c>
      <c r="C6080" s="311"/>
      <c r="D6080" s="311"/>
      <c r="E6080" s="311" t="s">
        <v>173</v>
      </c>
      <c r="F6080" s="311">
        <v>227</v>
      </c>
    </row>
    <row r="6081" spans="1:6">
      <c r="A6081" s="311"/>
      <c r="B6081" s="311" t="s">
        <v>17492</v>
      </c>
      <c r="C6081" s="311"/>
      <c r="D6081" s="311"/>
      <c r="E6081" s="311" t="s">
        <v>173</v>
      </c>
      <c r="F6081" s="311">
        <v>109</v>
      </c>
    </row>
    <row r="6082" spans="1:6">
      <c r="A6082" s="311"/>
      <c r="B6082" s="311" t="s">
        <v>17493</v>
      </c>
      <c r="C6082" s="311"/>
      <c r="D6082" s="311"/>
      <c r="E6082" s="311" t="s">
        <v>173</v>
      </c>
      <c r="F6082" s="311">
        <v>179</v>
      </c>
    </row>
    <row r="6083" spans="1:6">
      <c r="A6083" s="311"/>
      <c r="B6083" s="311" t="s">
        <v>17494</v>
      </c>
      <c r="C6083" s="311"/>
      <c r="D6083" s="311"/>
      <c r="E6083" s="311" t="s">
        <v>173</v>
      </c>
      <c r="F6083" s="311">
        <v>194</v>
      </c>
    </row>
    <row r="6084" spans="1:6">
      <c r="A6084" s="311"/>
      <c r="B6084" s="311" t="s">
        <v>17495</v>
      </c>
      <c r="C6084" s="311"/>
      <c r="D6084" s="311"/>
      <c r="E6084" s="311" t="s">
        <v>173</v>
      </c>
      <c r="F6084" s="311">
        <v>94</v>
      </c>
    </row>
    <row r="6085" spans="1:6">
      <c r="A6085" s="311"/>
      <c r="B6085" s="311" t="s">
        <v>17496</v>
      </c>
      <c r="C6085" s="311"/>
      <c r="D6085" s="311"/>
      <c r="E6085" s="311" t="s">
        <v>173</v>
      </c>
      <c r="F6085" s="311">
        <v>184</v>
      </c>
    </row>
    <row r="6086" spans="1:6">
      <c r="A6086" s="311"/>
      <c r="B6086" s="311" t="s">
        <v>17497</v>
      </c>
      <c r="C6086" s="311"/>
      <c r="D6086" s="311"/>
      <c r="E6086" s="311" t="s">
        <v>173</v>
      </c>
      <c r="F6086" s="311">
        <v>169</v>
      </c>
    </row>
    <row r="6087" spans="1:6">
      <c r="A6087" s="311"/>
      <c r="B6087" s="311" t="s">
        <v>17498</v>
      </c>
      <c r="C6087" s="311"/>
      <c r="D6087" s="311"/>
      <c r="E6087" s="311" t="s">
        <v>173</v>
      </c>
      <c r="F6087" s="311">
        <v>74</v>
      </c>
    </row>
    <row r="6088" spans="1:6">
      <c r="A6088" s="311"/>
      <c r="B6088" s="311" t="s">
        <v>17499</v>
      </c>
      <c r="C6088" s="311"/>
      <c r="D6088" s="311"/>
      <c r="E6088" s="311" t="s">
        <v>173</v>
      </c>
      <c r="F6088" s="311">
        <v>51</v>
      </c>
    </row>
    <row r="6089" spans="1:6">
      <c r="A6089" s="311"/>
      <c r="B6089" s="311" t="s">
        <v>17500</v>
      </c>
      <c r="C6089" s="311"/>
      <c r="D6089" s="311"/>
      <c r="E6089" s="311" t="s">
        <v>173</v>
      </c>
      <c r="F6089" s="311">
        <v>51</v>
      </c>
    </row>
    <row r="6090" spans="1:6">
      <c r="A6090" s="311"/>
      <c r="B6090" s="311" t="s">
        <v>17501</v>
      </c>
      <c r="C6090" s="311"/>
      <c r="D6090" s="311"/>
      <c r="E6090" s="311" t="s">
        <v>173</v>
      </c>
      <c r="F6090" s="311">
        <v>64</v>
      </c>
    </row>
    <row r="6091" spans="1:6">
      <c r="A6091" s="311"/>
      <c r="B6091" s="311" t="s">
        <v>17502</v>
      </c>
      <c r="C6091" s="311"/>
      <c r="D6091" s="311"/>
      <c r="E6091" s="311" t="s">
        <v>173</v>
      </c>
      <c r="F6091" s="311">
        <v>64</v>
      </c>
    </row>
    <row r="6092" spans="1:6">
      <c r="A6092" s="311"/>
      <c r="B6092" s="311" t="s">
        <v>17503</v>
      </c>
      <c r="C6092" s="311"/>
      <c r="D6092" s="311"/>
      <c r="E6092" s="311" t="s">
        <v>173</v>
      </c>
      <c r="F6092" s="311">
        <v>72</v>
      </c>
    </row>
    <row r="6093" spans="1:6">
      <c r="A6093" s="311"/>
      <c r="B6093" s="311" t="s">
        <v>17504</v>
      </c>
      <c r="C6093" s="311"/>
      <c r="D6093" s="311"/>
      <c r="E6093" s="311" t="s">
        <v>173</v>
      </c>
      <c r="F6093" s="311">
        <v>72</v>
      </c>
    </row>
    <row r="6094" spans="1:6">
      <c r="A6094" s="311"/>
      <c r="B6094" s="311" t="s">
        <v>17505</v>
      </c>
      <c r="C6094" s="311"/>
      <c r="D6094" s="311"/>
      <c r="E6094" s="311" t="s">
        <v>173</v>
      </c>
      <c r="F6094" s="311">
        <v>81</v>
      </c>
    </row>
    <row r="6095" spans="1:6">
      <c r="A6095" s="311"/>
      <c r="B6095" s="311" t="s">
        <v>17506</v>
      </c>
      <c r="C6095" s="311"/>
      <c r="D6095" s="311"/>
      <c r="E6095" s="311" t="s">
        <v>173</v>
      </c>
      <c r="F6095" s="311">
        <v>91</v>
      </c>
    </row>
    <row r="6096" spans="1:6">
      <c r="A6096" s="311"/>
      <c r="B6096" s="311" t="s">
        <v>17507</v>
      </c>
      <c r="C6096" s="311"/>
      <c r="D6096" s="311"/>
      <c r="E6096" s="311" t="s">
        <v>173</v>
      </c>
      <c r="F6096" s="311">
        <v>91</v>
      </c>
    </row>
    <row r="6097" spans="1:6">
      <c r="A6097" s="311"/>
      <c r="B6097" s="311" t="s">
        <v>17508</v>
      </c>
      <c r="C6097" s="311"/>
      <c r="D6097" s="311"/>
      <c r="E6097" s="311" t="s">
        <v>173</v>
      </c>
      <c r="F6097" s="311">
        <v>103</v>
      </c>
    </row>
    <row r="6098" spans="1:6">
      <c r="A6098" s="311"/>
      <c r="B6098" s="311" t="s">
        <v>17509</v>
      </c>
      <c r="C6098" s="311"/>
      <c r="D6098" s="311"/>
      <c r="E6098" s="311" t="s">
        <v>173</v>
      </c>
      <c r="F6098" s="311">
        <v>103</v>
      </c>
    </row>
    <row r="6099" spans="1:6">
      <c r="A6099" s="311"/>
      <c r="B6099" s="311" t="s">
        <v>17510</v>
      </c>
      <c r="C6099" s="311"/>
      <c r="D6099" s="311"/>
      <c r="E6099" s="311" t="s">
        <v>173</v>
      </c>
      <c r="F6099" s="311">
        <v>121</v>
      </c>
    </row>
    <row r="6100" spans="1:6">
      <c r="A6100" s="311"/>
      <c r="B6100" s="311" t="s">
        <v>17511</v>
      </c>
      <c r="C6100" s="311"/>
      <c r="D6100" s="311"/>
      <c r="E6100" s="311" t="s">
        <v>173</v>
      </c>
      <c r="F6100" s="311">
        <v>121</v>
      </c>
    </row>
    <row r="6101" spans="1:6">
      <c r="A6101" s="311"/>
      <c r="B6101" s="311" t="s">
        <v>17512</v>
      </c>
      <c r="C6101" s="311"/>
      <c r="D6101" s="311"/>
      <c r="E6101" s="311" t="s">
        <v>15455</v>
      </c>
      <c r="F6101" s="311">
        <v>116</v>
      </c>
    </row>
    <row r="6102" spans="1:6">
      <c r="A6102" s="311"/>
      <c r="B6102" s="311" t="s">
        <v>17513</v>
      </c>
      <c r="C6102" s="311"/>
      <c r="D6102" s="311"/>
      <c r="E6102" s="311" t="s">
        <v>15455</v>
      </c>
      <c r="F6102" s="311">
        <v>133</v>
      </c>
    </row>
    <row r="6103" spans="1:6">
      <c r="A6103" s="311"/>
      <c r="B6103" s="311" t="s">
        <v>17514</v>
      </c>
      <c r="C6103" s="311"/>
      <c r="D6103" s="311"/>
      <c r="E6103" s="311" t="s">
        <v>15455</v>
      </c>
      <c r="F6103" s="311">
        <v>157</v>
      </c>
    </row>
    <row r="6104" spans="1:6">
      <c r="A6104" s="311"/>
      <c r="B6104" s="311" t="s">
        <v>17515</v>
      </c>
      <c r="C6104" s="311"/>
      <c r="D6104" s="311"/>
      <c r="E6104" s="311" t="s">
        <v>15455</v>
      </c>
      <c r="F6104" s="311">
        <v>169</v>
      </c>
    </row>
    <row r="6105" spans="1:6">
      <c r="A6105" s="311"/>
      <c r="B6105" s="311" t="s">
        <v>17516</v>
      </c>
      <c r="C6105" s="311"/>
      <c r="D6105" s="311"/>
      <c r="E6105" s="311" t="s">
        <v>173</v>
      </c>
      <c r="F6105" s="311">
        <v>209</v>
      </c>
    </row>
    <row r="6106" spans="1:6">
      <c r="A6106" s="311"/>
      <c r="B6106" s="311" t="s">
        <v>17517</v>
      </c>
      <c r="C6106" s="311"/>
      <c r="D6106" s="311"/>
      <c r="E6106" s="311" t="s">
        <v>173</v>
      </c>
      <c r="F6106" s="311">
        <v>209</v>
      </c>
    </row>
    <row r="6107" spans="1:6">
      <c r="A6107" s="311"/>
      <c r="B6107" s="311" t="s">
        <v>17518</v>
      </c>
      <c r="C6107" s="311"/>
      <c r="D6107" s="311"/>
      <c r="E6107" s="311" t="s">
        <v>173</v>
      </c>
      <c r="F6107" s="311">
        <v>379</v>
      </c>
    </row>
    <row r="6108" spans="1:6">
      <c r="A6108" s="311"/>
      <c r="B6108" s="311" t="s">
        <v>17519</v>
      </c>
      <c r="C6108" s="311"/>
      <c r="D6108" s="311"/>
      <c r="E6108" s="311" t="s">
        <v>173</v>
      </c>
      <c r="F6108" s="311">
        <v>398</v>
      </c>
    </row>
    <row r="6109" spans="1:6">
      <c r="A6109" s="311"/>
      <c r="B6109" s="311" t="s">
        <v>17520</v>
      </c>
      <c r="C6109" s="311"/>
      <c r="D6109" s="311"/>
      <c r="E6109" s="311" t="s">
        <v>173</v>
      </c>
      <c r="F6109" s="311">
        <v>426</v>
      </c>
    </row>
    <row r="6110" spans="1:6">
      <c r="A6110" s="311"/>
      <c r="B6110" s="311" t="s">
        <v>17521</v>
      </c>
      <c r="C6110" s="311"/>
      <c r="D6110" s="311"/>
      <c r="E6110" s="311" t="s">
        <v>173</v>
      </c>
      <c r="F6110" s="311">
        <v>436</v>
      </c>
    </row>
    <row r="6111" spans="1:6">
      <c r="A6111" s="311"/>
      <c r="B6111" s="311" t="s">
        <v>17522</v>
      </c>
      <c r="C6111" s="311"/>
      <c r="D6111" s="311"/>
      <c r="E6111" s="311" t="s">
        <v>173</v>
      </c>
      <c r="F6111" s="311">
        <v>751</v>
      </c>
    </row>
    <row r="6112" spans="1:6">
      <c r="A6112" s="311"/>
      <c r="B6112" s="311" t="s">
        <v>17523</v>
      </c>
      <c r="C6112" s="311"/>
      <c r="D6112" s="311"/>
      <c r="E6112" s="311" t="s">
        <v>173</v>
      </c>
      <c r="F6112" s="311">
        <v>949</v>
      </c>
    </row>
    <row r="6113" spans="1:6">
      <c r="A6113" s="311"/>
      <c r="B6113" s="311" t="s">
        <v>17524</v>
      </c>
      <c r="C6113" s="311"/>
      <c r="D6113" s="311"/>
      <c r="E6113" s="311" t="s">
        <v>173</v>
      </c>
      <c r="F6113" s="311">
        <v>449</v>
      </c>
    </row>
    <row r="6114" spans="1:6">
      <c r="A6114" s="311"/>
      <c r="B6114" s="311" t="s">
        <v>17525</v>
      </c>
      <c r="C6114" s="311"/>
      <c r="D6114" s="311"/>
      <c r="E6114" s="311" t="s">
        <v>173</v>
      </c>
      <c r="F6114" s="311">
        <v>751</v>
      </c>
    </row>
    <row r="6115" spans="1:6">
      <c r="A6115" s="311"/>
      <c r="B6115" s="311" t="s">
        <v>17526</v>
      </c>
      <c r="C6115" s="311"/>
      <c r="D6115" s="311"/>
      <c r="E6115" s="311" t="s">
        <v>173</v>
      </c>
      <c r="F6115" s="311">
        <v>949</v>
      </c>
    </row>
    <row r="6116" spans="1:6">
      <c r="A6116" s="311"/>
      <c r="B6116" s="311" t="s">
        <v>17527</v>
      </c>
      <c r="C6116" s="311"/>
      <c r="D6116" s="311"/>
      <c r="E6116" s="311" t="s">
        <v>173</v>
      </c>
      <c r="F6116" s="311">
        <v>449</v>
      </c>
    </row>
    <row r="6117" spans="1:6">
      <c r="A6117" s="311"/>
      <c r="B6117" s="311" t="s">
        <v>17528</v>
      </c>
      <c r="C6117" s="311"/>
      <c r="D6117" s="311"/>
      <c r="E6117" s="311" t="s">
        <v>13501</v>
      </c>
      <c r="F6117" s="311">
        <v>584</v>
      </c>
    </row>
    <row r="6118" spans="1:6">
      <c r="A6118" s="311"/>
      <c r="B6118" s="311" t="s">
        <v>17529</v>
      </c>
      <c r="C6118" s="311"/>
      <c r="D6118" s="311"/>
      <c r="E6118" s="311" t="s">
        <v>13501</v>
      </c>
      <c r="F6118" s="311">
        <v>584</v>
      </c>
    </row>
    <row r="6119" spans="1:6">
      <c r="A6119" s="311"/>
      <c r="B6119" s="311" t="s">
        <v>17530</v>
      </c>
      <c r="C6119" s="311"/>
      <c r="D6119" s="311"/>
      <c r="E6119" s="311" t="s">
        <v>13501</v>
      </c>
      <c r="F6119" s="311">
        <v>944</v>
      </c>
    </row>
    <row r="6120" spans="1:6">
      <c r="A6120" s="311"/>
      <c r="B6120" s="311" t="s">
        <v>17531</v>
      </c>
      <c r="C6120" s="311"/>
      <c r="D6120" s="311"/>
      <c r="E6120" s="311" t="s">
        <v>13501</v>
      </c>
      <c r="F6120" s="311">
        <v>944</v>
      </c>
    </row>
    <row r="6121" spans="1:6">
      <c r="A6121" s="311"/>
      <c r="B6121" s="311" t="s">
        <v>17532</v>
      </c>
      <c r="C6121" s="311"/>
      <c r="D6121" s="311"/>
      <c r="E6121" s="311" t="s">
        <v>13501</v>
      </c>
      <c r="F6121" s="311">
        <v>754</v>
      </c>
    </row>
    <row r="6122" spans="1:6">
      <c r="A6122" s="311"/>
      <c r="B6122" s="311" t="s">
        <v>17533</v>
      </c>
      <c r="C6122" s="311"/>
      <c r="D6122" s="311"/>
      <c r="E6122" s="311" t="s">
        <v>13501</v>
      </c>
      <c r="F6122" s="311">
        <v>754</v>
      </c>
    </row>
    <row r="6123" spans="1:6">
      <c r="A6123" s="311"/>
      <c r="B6123" s="311" t="s">
        <v>17534</v>
      </c>
      <c r="C6123" s="311"/>
      <c r="D6123" s="311"/>
      <c r="E6123" s="311" t="s">
        <v>13158</v>
      </c>
      <c r="F6123" s="311">
        <v>49</v>
      </c>
    </row>
    <row r="6124" spans="1:6">
      <c r="A6124" s="311"/>
      <c r="B6124" s="311" t="s">
        <v>17535</v>
      </c>
      <c r="C6124" s="311"/>
      <c r="D6124" s="311"/>
      <c r="E6124" s="311" t="s">
        <v>13501</v>
      </c>
      <c r="F6124" s="311">
        <v>9489</v>
      </c>
    </row>
    <row r="6125" spans="1:6">
      <c r="A6125" s="311"/>
      <c r="B6125" s="311" t="s">
        <v>17536</v>
      </c>
      <c r="C6125" s="311"/>
      <c r="D6125" s="311"/>
      <c r="E6125" s="311" t="s">
        <v>13158</v>
      </c>
      <c r="F6125" s="311">
        <v>28</v>
      </c>
    </row>
    <row r="6126" spans="1:6">
      <c r="A6126" s="311"/>
      <c r="B6126" s="311" t="s">
        <v>17537</v>
      </c>
      <c r="C6126" s="311"/>
      <c r="D6126" s="311"/>
      <c r="E6126" s="311" t="s">
        <v>13501</v>
      </c>
      <c r="F6126" s="311">
        <v>2428</v>
      </c>
    </row>
    <row r="6127" spans="1:6">
      <c r="A6127" s="311"/>
      <c r="B6127" s="311" t="s">
        <v>17538</v>
      </c>
      <c r="C6127" s="311"/>
      <c r="D6127" s="311"/>
      <c r="E6127" s="311" t="s">
        <v>13158</v>
      </c>
      <c r="F6127" s="311">
        <v>64</v>
      </c>
    </row>
    <row r="6128" spans="1:6">
      <c r="A6128" s="311"/>
      <c r="B6128" s="311" t="s">
        <v>17539</v>
      </c>
      <c r="C6128" s="311"/>
      <c r="D6128" s="311"/>
      <c r="E6128" s="311" t="s">
        <v>13501</v>
      </c>
      <c r="F6128" s="311">
        <v>6299</v>
      </c>
    </row>
    <row r="6129" spans="1:6">
      <c r="A6129" s="311"/>
      <c r="B6129" s="311" t="s">
        <v>17540</v>
      </c>
      <c r="C6129" s="311"/>
      <c r="D6129" s="311"/>
      <c r="E6129" s="311" t="s">
        <v>13158</v>
      </c>
      <c r="F6129" s="311">
        <v>44</v>
      </c>
    </row>
    <row r="6130" spans="1:6">
      <c r="A6130" s="311"/>
      <c r="B6130" s="311" t="s">
        <v>17541</v>
      </c>
      <c r="C6130" s="311"/>
      <c r="D6130" s="311"/>
      <c r="E6130" s="311" t="s">
        <v>13501</v>
      </c>
      <c r="F6130" s="311">
        <v>3814</v>
      </c>
    </row>
    <row r="6131" spans="1:6">
      <c r="A6131" s="311"/>
      <c r="B6131" s="311" t="s">
        <v>17542</v>
      </c>
      <c r="C6131" s="311"/>
      <c r="D6131" s="311"/>
      <c r="E6131" s="311" t="s">
        <v>13158</v>
      </c>
      <c r="F6131" s="311">
        <v>114</v>
      </c>
    </row>
    <row r="6132" spans="1:6">
      <c r="A6132" s="311"/>
      <c r="B6132" s="311" t="s">
        <v>17543</v>
      </c>
      <c r="C6132" s="311"/>
      <c r="D6132" s="311"/>
      <c r="E6132" s="311" t="s">
        <v>13501</v>
      </c>
      <c r="F6132" s="311">
        <v>5649</v>
      </c>
    </row>
    <row r="6133" spans="1:6">
      <c r="A6133" s="311"/>
      <c r="B6133" s="311" t="s">
        <v>17544</v>
      </c>
      <c r="C6133" s="311"/>
      <c r="D6133" s="311"/>
      <c r="E6133" s="311" t="s">
        <v>13158</v>
      </c>
      <c r="F6133" s="311">
        <v>71</v>
      </c>
    </row>
    <row r="6134" spans="1:6">
      <c r="A6134" s="311"/>
      <c r="B6134" s="311" t="s">
        <v>17545</v>
      </c>
      <c r="C6134" s="311"/>
      <c r="D6134" s="311"/>
      <c r="E6134" s="311" t="s">
        <v>13501</v>
      </c>
      <c r="F6134" s="311">
        <v>6028</v>
      </c>
    </row>
    <row r="6135" spans="1:6">
      <c r="A6135" s="311"/>
      <c r="B6135" s="311" t="s">
        <v>17546</v>
      </c>
      <c r="C6135" s="311"/>
      <c r="D6135" s="311"/>
      <c r="E6135" s="311" t="s">
        <v>13501</v>
      </c>
      <c r="F6135" s="311">
        <v>3014</v>
      </c>
    </row>
    <row r="6136" spans="1:6">
      <c r="A6136" s="311"/>
      <c r="B6136" s="311" t="s">
        <v>17547</v>
      </c>
      <c r="C6136" s="311"/>
      <c r="D6136" s="311"/>
      <c r="E6136" s="311" t="s">
        <v>13158</v>
      </c>
      <c r="F6136" s="311">
        <v>189</v>
      </c>
    </row>
    <row r="6137" spans="1:6">
      <c r="A6137" s="311"/>
      <c r="B6137" s="311" t="s">
        <v>17548</v>
      </c>
      <c r="C6137" s="311"/>
      <c r="D6137" s="311"/>
      <c r="E6137" s="311" t="s">
        <v>13501</v>
      </c>
      <c r="F6137" s="311">
        <v>9199</v>
      </c>
    </row>
    <row r="6138" spans="1:6">
      <c r="A6138" s="311"/>
      <c r="B6138" s="311" t="s">
        <v>17549</v>
      </c>
      <c r="C6138" s="311"/>
      <c r="D6138" s="311"/>
      <c r="E6138" s="311" t="s">
        <v>11408</v>
      </c>
      <c r="F6138" s="311">
        <v>34</v>
      </c>
    </row>
    <row r="6139" spans="1:6">
      <c r="A6139" s="311"/>
      <c r="B6139" s="311" t="s">
        <v>17550</v>
      </c>
      <c r="C6139" s="311"/>
      <c r="D6139" s="311"/>
      <c r="E6139" s="311" t="s">
        <v>11408</v>
      </c>
      <c r="F6139" s="311">
        <v>74</v>
      </c>
    </row>
    <row r="6140" spans="1:6">
      <c r="A6140" s="311"/>
      <c r="B6140" s="311" t="s">
        <v>17551</v>
      </c>
      <c r="C6140" s="311"/>
      <c r="D6140" s="311"/>
      <c r="E6140" s="311" t="s">
        <v>11408</v>
      </c>
      <c r="F6140" s="311">
        <v>48</v>
      </c>
    </row>
    <row r="6141" spans="1:6">
      <c r="A6141" s="311"/>
      <c r="B6141" s="311" t="s">
        <v>17552</v>
      </c>
      <c r="C6141" s="311"/>
      <c r="D6141" s="311"/>
      <c r="E6141" s="311" t="s">
        <v>173</v>
      </c>
      <c r="F6141" s="311">
        <v>51</v>
      </c>
    </row>
    <row r="6142" spans="1:6">
      <c r="A6142" s="311"/>
      <c r="B6142" s="311" t="s">
        <v>17553</v>
      </c>
      <c r="C6142" s="311"/>
      <c r="D6142" s="311"/>
      <c r="E6142" s="311" t="s">
        <v>173</v>
      </c>
      <c r="F6142" s="311">
        <v>53</v>
      </c>
    </row>
    <row r="6143" spans="1:6">
      <c r="A6143" s="311"/>
      <c r="B6143" s="311" t="s">
        <v>17554</v>
      </c>
      <c r="C6143" s="311"/>
      <c r="D6143" s="311"/>
      <c r="E6143" s="311" t="s">
        <v>173</v>
      </c>
      <c r="F6143" s="311">
        <v>69</v>
      </c>
    </row>
    <row r="6144" spans="1:6">
      <c r="A6144" s="311"/>
      <c r="B6144" s="311" t="s">
        <v>17555</v>
      </c>
      <c r="C6144" s="311"/>
      <c r="D6144" s="311"/>
      <c r="E6144" s="311" t="s">
        <v>173</v>
      </c>
      <c r="F6144" s="311">
        <v>109</v>
      </c>
    </row>
    <row r="6145" spans="1:6">
      <c r="A6145" s="311"/>
      <c r="B6145" s="311" t="s">
        <v>17556</v>
      </c>
      <c r="C6145" s="311"/>
      <c r="D6145" s="311"/>
      <c r="E6145" s="311" t="s">
        <v>173</v>
      </c>
      <c r="F6145" s="311">
        <v>259</v>
      </c>
    </row>
    <row r="6146" spans="1:6">
      <c r="A6146" s="311"/>
      <c r="B6146" s="311" t="s">
        <v>17557</v>
      </c>
      <c r="C6146" s="311"/>
      <c r="D6146" s="311"/>
      <c r="E6146" s="311" t="s">
        <v>173</v>
      </c>
      <c r="F6146" s="311">
        <v>129</v>
      </c>
    </row>
    <row r="6147" spans="1:6">
      <c r="A6147" s="311"/>
      <c r="B6147" s="311" t="s">
        <v>17558</v>
      </c>
      <c r="C6147" s="311"/>
      <c r="D6147" s="311"/>
      <c r="E6147" s="311" t="s">
        <v>173</v>
      </c>
      <c r="F6147" s="311">
        <v>239</v>
      </c>
    </row>
    <row r="6148" spans="1:6">
      <c r="A6148" s="311"/>
      <c r="B6148" s="311" t="s">
        <v>17559</v>
      </c>
      <c r="C6148" s="311"/>
      <c r="D6148" s="311"/>
      <c r="E6148" s="311" t="s">
        <v>173</v>
      </c>
      <c r="F6148" s="311">
        <v>179</v>
      </c>
    </row>
    <row r="6149" spans="1:6">
      <c r="A6149" s="311"/>
      <c r="B6149" s="311" t="s">
        <v>17560</v>
      </c>
      <c r="C6149" s="311"/>
      <c r="D6149" s="311"/>
      <c r="E6149" s="311" t="s">
        <v>173</v>
      </c>
      <c r="F6149" s="311">
        <v>104</v>
      </c>
    </row>
    <row r="6150" spans="1:6">
      <c r="A6150" s="311"/>
      <c r="B6150" s="311" t="s">
        <v>17561</v>
      </c>
      <c r="C6150" s="311"/>
      <c r="D6150" s="311"/>
      <c r="E6150" s="311" t="s">
        <v>173</v>
      </c>
      <c r="F6150" s="311">
        <v>34</v>
      </c>
    </row>
    <row r="6151" spans="1:6">
      <c r="A6151" s="311"/>
      <c r="B6151" s="311" t="s">
        <v>17562</v>
      </c>
      <c r="C6151" s="311"/>
      <c r="D6151" s="311"/>
      <c r="E6151" s="311" t="s">
        <v>173</v>
      </c>
      <c r="F6151" s="311">
        <v>41</v>
      </c>
    </row>
    <row r="6152" spans="1:6">
      <c r="A6152" s="311"/>
      <c r="B6152" s="311" t="s">
        <v>17563</v>
      </c>
      <c r="C6152" s="311"/>
      <c r="D6152" s="311"/>
      <c r="E6152" s="311" t="s">
        <v>173</v>
      </c>
      <c r="F6152" s="311">
        <v>56</v>
      </c>
    </row>
    <row r="6153" spans="1:6">
      <c r="A6153" s="311"/>
      <c r="B6153" s="311" t="s">
        <v>17564</v>
      </c>
      <c r="C6153" s="311"/>
      <c r="D6153" s="311"/>
      <c r="E6153" s="311" t="s">
        <v>173</v>
      </c>
      <c r="F6153" s="311">
        <v>81</v>
      </c>
    </row>
    <row r="6154" spans="1:6">
      <c r="A6154" s="311"/>
      <c r="B6154" s="311" t="s">
        <v>17565</v>
      </c>
      <c r="C6154" s="311"/>
      <c r="D6154" s="311"/>
      <c r="E6154" s="311" t="s">
        <v>173</v>
      </c>
      <c r="F6154" s="311">
        <v>24</v>
      </c>
    </row>
    <row r="6155" spans="1:6">
      <c r="A6155" s="311"/>
      <c r="B6155" s="311" t="s">
        <v>17566</v>
      </c>
      <c r="C6155" s="311"/>
      <c r="D6155" s="311"/>
      <c r="E6155" s="311" t="s">
        <v>173</v>
      </c>
      <c r="F6155" s="311">
        <v>19</v>
      </c>
    </row>
    <row r="6156" spans="1:6">
      <c r="A6156" s="311"/>
      <c r="B6156" s="311" t="s">
        <v>17567</v>
      </c>
      <c r="C6156" s="311"/>
      <c r="D6156" s="311"/>
      <c r="E6156" s="311" t="s">
        <v>173</v>
      </c>
      <c r="F6156" s="311">
        <v>26</v>
      </c>
    </row>
    <row r="6157" spans="1:6">
      <c r="A6157" s="311"/>
      <c r="B6157" s="311" t="s">
        <v>17568</v>
      </c>
      <c r="C6157" s="311"/>
      <c r="D6157" s="311"/>
      <c r="E6157" s="311" t="s">
        <v>173</v>
      </c>
      <c r="F6157" s="311">
        <v>26</v>
      </c>
    </row>
    <row r="6158" spans="1:6">
      <c r="A6158" s="311"/>
      <c r="B6158" s="311" t="s">
        <v>17569</v>
      </c>
      <c r="C6158" s="311"/>
      <c r="D6158" s="311"/>
      <c r="E6158" s="311" t="s">
        <v>173</v>
      </c>
      <c r="F6158" s="311">
        <v>39</v>
      </c>
    </row>
    <row r="6159" spans="1:6">
      <c r="A6159" s="311"/>
      <c r="B6159" s="311" t="s">
        <v>17570</v>
      </c>
      <c r="C6159" s="311"/>
      <c r="D6159" s="311"/>
      <c r="E6159" s="311" t="s">
        <v>173</v>
      </c>
      <c r="F6159" s="311">
        <v>31</v>
      </c>
    </row>
    <row r="6160" spans="1:6">
      <c r="A6160" s="311"/>
      <c r="B6160" s="311" t="s">
        <v>17571</v>
      </c>
      <c r="C6160" s="311"/>
      <c r="D6160" s="311"/>
      <c r="E6160" s="311" t="s">
        <v>173</v>
      </c>
      <c r="F6160" s="311">
        <v>24</v>
      </c>
    </row>
    <row r="6161" spans="1:6">
      <c r="A6161" s="311"/>
      <c r="B6161" s="311" t="s">
        <v>17572</v>
      </c>
      <c r="C6161" s="311"/>
      <c r="D6161" s="311"/>
      <c r="E6161" s="311" t="s">
        <v>173</v>
      </c>
      <c r="F6161" s="311">
        <v>34</v>
      </c>
    </row>
    <row r="6162" spans="1:6">
      <c r="A6162" s="311"/>
      <c r="B6162" s="311" t="s">
        <v>17573</v>
      </c>
      <c r="C6162" s="311"/>
      <c r="D6162" s="311"/>
      <c r="E6162" s="311" t="s">
        <v>173</v>
      </c>
      <c r="F6162" s="311">
        <v>36</v>
      </c>
    </row>
    <row r="6163" spans="1:6">
      <c r="A6163" s="311"/>
      <c r="B6163" s="311" t="s">
        <v>17574</v>
      </c>
      <c r="C6163" s="311"/>
      <c r="D6163" s="311"/>
      <c r="E6163" s="311" t="s">
        <v>173</v>
      </c>
      <c r="F6163" s="311">
        <v>54</v>
      </c>
    </row>
    <row r="6164" spans="1:6">
      <c r="A6164" s="311"/>
      <c r="B6164" s="311" t="s">
        <v>17575</v>
      </c>
      <c r="C6164" s="311"/>
      <c r="D6164" s="311"/>
      <c r="E6164" s="311" t="s">
        <v>173</v>
      </c>
      <c r="F6164" s="311">
        <v>37</v>
      </c>
    </row>
    <row r="6165" spans="1:6">
      <c r="A6165" s="311"/>
      <c r="B6165" s="311" t="s">
        <v>17576</v>
      </c>
      <c r="C6165" s="311"/>
      <c r="D6165" s="311"/>
      <c r="E6165" s="311" t="s">
        <v>173</v>
      </c>
      <c r="F6165" s="311">
        <v>34</v>
      </c>
    </row>
    <row r="6166" spans="1:6">
      <c r="A6166" s="311"/>
      <c r="B6166" s="311" t="s">
        <v>17577</v>
      </c>
      <c r="C6166" s="311"/>
      <c r="D6166" s="311"/>
      <c r="E6166" s="311" t="s">
        <v>173</v>
      </c>
      <c r="F6166" s="311">
        <v>54</v>
      </c>
    </row>
    <row r="6167" spans="1:6">
      <c r="A6167" s="311"/>
      <c r="B6167" s="311" t="s">
        <v>17578</v>
      </c>
      <c r="C6167" s="311"/>
      <c r="D6167" s="311"/>
      <c r="E6167" s="311" t="s">
        <v>173</v>
      </c>
      <c r="F6167" s="311">
        <v>73</v>
      </c>
    </row>
    <row r="6168" spans="1:6">
      <c r="A6168" s="311"/>
      <c r="B6168" s="311" t="s">
        <v>17579</v>
      </c>
      <c r="C6168" s="311"/>
      <c r="D6168" s="311"/>
      <c r="E6168" s="311" t="s">
        <v>173</v>
      </c>
      <c r="F6168" s="311">
        <v>56</v>
      </c>
    </row>
    <row r="6169" spans="1:6">
      <c r="A6169" s="311"/>
      <c r="B6169" s="311" t="s">
        <v>17580</v>
      </c>
      <c r="C6169" s="311"/>
      <c r="D6169" s="311"/>
      <c r="E6169" s="311" t="s">
        <v>173</v>
      </c>
      <c r="F6169" s="311">
        <v>62</v>
      </c>
    </row>
    <row r="6170" spans="1:6">
      <c r="A6170" s="311"/>
      <c r="B6170" s="311" t="s">
        <v>17581</v>
      </c>
      <c r="C6170" s="311"/>
      <c r="D6170" s="311"/>
      <c r="E6170" s="311" t="s">
        <v>173</v>
      </c>
      <c r="F6170" s="311">
        <v>79</v>
      </c>
    </row>
    <row r="6171" spans="1:6">
      <c r="A6171" s="311"/>
      <c r="B6171" s="311" t="s">
        <v>17582</v>
      </c>
      <c r="C6171" s="311"/>
      <c r="D6171" s="311"/>
      <c r="E6171" s="311" t="s">
        <v>173</v>
      </c>
      <c r="F6171" s="311">
        <v>122</v>
      </c>
    </row>
    <row r="6172" spans="1:6">
      <c r="A6172" s="311"/>
      <c r="B6172" s="311" t="s">
        <v>17583</v>
      </c>
      <c r="C6172" s="311"/>
      <c r="D6172" s="311"/>
      <c r="E6172" s="311" t="s">
        <v>173</v>
      </c>
      <c r="F6172" s="311">
        <v>48</v>
      </c>
    </row>
    <row r="6173" spans="1:6">
      <c r="A6173" s="311"/>
      <c r="B6173" s="311" t="s">
        <v>17584</v>
      </c>
      <c r="C6173" s="311"/>
      <c r="D6173" s="311"/>
      <c r="E6173" s="311" t="s">
        <v>173</v>
      </c>
      <c r="F6173" s="311">
        <v>62</v>
      </c>
    </row>
    <row r="6174" spans="1:6">
      <c r="A6174" s="311"/>
      <c r="B6174" s="311" t="s">
        <v>17585</v>
      </c>
      <c r="C6174" s="311"/>
      <c r="D6174" s="311"/>
      <c r="E6174" s="311" t="s">
        <v>173</v>
      </c>
      <c r="F6174" s="311">
        <v>62</v>
      </c>
    </row>
    <row r="6175" spans="1:6">
      <c r="A6175" s="311"/>
      <c r="B6175" s="311" t="s">
        <v>17586</v>
      </c>
      <c r="C6175" s="311"/>
      <c r="D6175" s="311"/>
      <c r="E6175" s="311" t="s">
        <v>173</v>
      </c>
      <c r="F6175" s="311">
        <v>62</v>
      </c>
    </row>
    <row r="6176" spans="1:6">
      <c r="A6176" s="311"/>
      <c r="B6176" s="311" t="s">
        <v>17587</v>
      </c>
      <c r="C6176" s="311"/>
      <c r="D6176" s="311"/>
      <c r="E6176" s="311" t="s">
        <v>173</v>
      </c>
      <c r="F6176" s="311">
        <v>84</v>
      </c>
    </row>
    <row r="6177" spans="1:6">
      <c r="A6177" s="311"/>
      <c r="B6177" s="311" t="s">
        <v>17588</v>
      </c>
      <c r="C6177" s="311"/>
      <c r="D6177" s="311"/>
      <c r="E6177" s="311" t="s">
        <v>173</v>
      </c>
      <c r="F6177" s="311">
        <v>79</v>
      </c>
    </row>
    <row r="6178" spans="1:6">
      <c r="A6178" s="311"/>
      <c r="B6178" s="311" t="s">
        <v>17589</v>
      </c>
      <c r="C6178" s="311"/>
      <c r="D6178" s="311"/>
      <c r="E6178" s="311" t="s">
        <v>173</v>
      </c>
      <c r="F6178" s="311">
        <v>99</v>
      </c>
    </row>
    <row r="6179" spans="1:6">
      <c r="A6179" s="311"/>
      <c r="B6179" s="311" t="s">
        <v>17590</v>
      </c>
      <c r="C6179" s="311"/>
      <c r="D6179" s="311"/>
      <c r="E6179" s="311" t="s">
        <v>173</v>
      </c>
      <c r="F6179" s="311">
        <v>84</v>
      </c>
    </row>
    <row r="6180" spans="1:6">
      <c r="A6180" s="311"/>
      <c r="B6180" s="311" t="s">
        <v>17591</v>
      </c>
      <c r="C6180" s="311"/>
      <c r="D6180" s="311"/>
      <c r="E6180" s="311" t="s">
        <v>13158</v>
      </c>
      <c r="F6180" s="311">
        <v>22.5</v>
      </c>
    </row>
    <row r="6181" spans="1:6">
      <c r="A6181" s="311"/>
      <c r="B6181" s="311" t="s">
        <v>17592</v>
      </c>
      <c r="C6181" s="311"/>
      <c r="D6181" s="311"/>
      <c r="E6181" s="311" t="s">
        <v>13501</v>
      </c>
      <c r="F6181" s="311">
        <v>1999</v>
      </c>
    </row>
    <row r="6182" spans="1:6">
      <c r="A6182" s="311"/>
      <c r="B6182" s="311" t="s">
        <v>17593</v>
      </c>
      <c r="C6182" s="311"/>
      <c r="D6182" s="311"/>
      <c r="E6182" s="311" t="s">
        <v>13158</v>
      </c>
      <c r="F6182" s="311">
        <v>27.5</v>
      </c>
    </row>
    <row r="6183" spans="1:6">
      <c r="A6183" s="311"/>
      <c r="B6183" s="311" t="s">
        <v>17594</v>
      </c>
      <c r="C6183" s="311"/>
      <c r="D6183" s="311"/>
      <c r="E6183" s="311" t="s">
        <v>13501</v>
      </c>
      <c r="F6183" s="311">
        <v>2499</v>
      </c>
    </row>
    <row r="6184" spans="1:6">
      <c r="A6184" s="311"/>
      <c r="B6184" s="311" t="s">
        <v>17595</v>
      </c>
      <c r="C6184" s="311"/>
      <c r="D6184" s="311"/>
      <c r="E6184" s="311" t="s">
        <v>13158</v>
      </c>
      <c r="F6184" s="311">
        <v>41</v>
      </c>
    </row>
    <row r="6185" spans="1:6">
      <c r="A6185" s="311"/>
      <c r="B6185" s="311" t="s">
        <v>17596</v>
      </c>
      <c r="C6185" s="311"/>
      <c r="D6185" s="311"/>
      <c r="E6185" s="311" t="s">
        <v>13501</v>
      </c>
      <c r="F6185" s="311">
        <v>3899</v>
      </c>
    </row>
    <row r="6186" spans="1:6">
      <c r="A6186" s="311"/>
      <c r="B6186" s="311" t="s">
        <v>17597</v>
      </c>
      <c r="C6186" s="311"/>
      <c r="D6186" s="311"/>
      <c r="E6186" s="311" t="s">
        <v>13158</v>
      </c>
      <c r="F6186" s="311">
        <v>67</v>
      </c>
    </row>
    <row r="6187" spans="1:6">
      <c r="A6187" s="311"/>
      <c r="B6187" s="311" t="s">
        <v>17598</v>
      </c>
      <c r="C6187" s="311"/>
      <c r="D6187" s="311"/>
      <c r="E6187" s="311" t="s">
        <v>13501</v>
      </c>
      <c r="F6187" s="311">
        <v>6599</v>
      </c>
    </row>
    <row r="6188" spans="1:6">
      <c r="A6188" s="311"/>
      <c r="B6188" s="311" t="s">
        <v>17599</v>
      </c>
      <c r="C6188" s="311"/>
      <c r="D6188" s="311"/>
      <c r="E6188" s="311" t="s">
        <v>173</v>
      </c>
      <c r="F6188" s="311">
        <v>44</v>
      </c>
    </row>
    <row r="6189" spans="1:6">
      <c r="A6189" s="311"/>
      <c r="B6189" s="311" t="s">
        <v>17600</v>
      </c>
      <c r="C6189" s="311"/>
      <c r="D6189" s="311"/>
      <c r="E6189" s="311" t="s">
        <v>173</v>
      </c>
      <c r="F6189" s="311">
        <v>51</v>
      </c>
    </row>
    <row r="6190" spans="1:6">
      <c r="A6190" s="311"/>
      <c r="B6190" s="311" t="s">
        <v>17601</v>
      </c>
      <c r="C6190" s="311"/>
      <c r="D6190" s="311"/>
      <c r="E6190" s="311" t="s">
        <v>173</v>
      </c>
      <c r="F6190" s="311">
        <v>62</v>
      </c>
    </row>
    <row r="6191" spans="1:6">
      <c r="A6191" s="311"/>
      <c r="B6191" s="311" t="s">
        <v>17602</v>
      </c>
      <c r="C6191" s="311"/>
      <c r="D6191" s="311"/>
      <c r="E6191" s="311" t="s">
        <v>173</v>
      </c>
      <c r="F6191" s="311">
        <v>93</v>
      </c>
    </row>
    <row r="6192" spans="1:6">
      <c r="A6192" s="311"/>
      <c r="B6192" s="311" t="s">
        <v>17603</v>
      </c>
      <c r="C6192" s="311"/>
      <c r="D6192" s="311"/>
      <c r="E6192" s="311" t="s">
        <v>173</v>
      </c>
      <c r="F6192" s="311">
        <v>36</v>
      </c>
    </row>
    <row r="6193" spans="1:6">
      <c r="A6193" s="311"/>
      <c r="B6193" s="311" t="s">
        <v>17604</v>
      </c>
      <c r="C6193" s="311"/>
      <c r="D6193" s="311"/>
      <c r="E6193" s="311" t="s">
        <v>173</v>
      </c>
      <c r="F6193" s="311">
        <v>36</v>
      </c>
    </row>
    <row r="6194" spans="1:6">
      <c r="A6194" s="311"/>
      <c r="B6194" s="311" t="s">
        <v>17605</v>
      </c>
      <c r="C6194" s="311"/>
      <c r="D6194" s="311"/>
      <c r="E6194" s="311" t="s">
        <v>173</v>
      </c>
      <c r="F6194" s="311">
        <v>36</v>
      </c>
    </row>
    <row r="6195" spans="1:6">
      <c r="A6195" s="311"/>
      <c r="B6195" s="311" t="s">
        <v>17606</v>
      </c>
      <c r="C6195" s="311"/>
      <c r="D6195" s="311"/>
      <c r="E6195" s="311" t="s">
        <v>173</v>
      </c>
      <c r="F6195" s="311">
        <v>39</v>
      </c>
    </row>
    <row r="6196" spans="1:6">
      <c r="A6196" s="311"/>
      <c r="B6196" s="311" t="s">
        <v>17607</v>
      </c>
      <c r="C6196" s="311"/>
      <c r="D6196" s="311"/>
      <c r="E6196" s="311" t="s">
        <v>173</v>
      </c>
      <c r="F6196" s="311">
        <v>44</v>
      </c>
    </row>
    <row r="6197" spans="1:6">
      <c r="A6197" s="311"/>
      <c r="B6197" s="311" t="s">
        <v>17608</v>
      </c>
      <c r="C6197" s="311"/>
      <c r="D6197" s="311"/>
      <c r="E6197" s="311" t="s">
        <v>173</v>
      </c>
      <c r="F6197" s="311">
        <v>39</v>
      </c>
    </row>
    <row r="6198" spans="1:6">
      <c r="A6198" s="311"/>
      <c r="B6198" s="311" t="s">
        <v>17609</v>
      </c>
      <c r="C6198" s="311"/>
      <c r="D6198" s="311"/>
      <c r="E6198" s="311" t="s">
        <v>173</v>
      </c>
      <c r="F6198" s="311">
        <v>62</v>
      </c>
    </row>
    <row r="6199" spans="1:6">
      <c r="A6199" s="311"/>
      <c r="B6199" s="311" t="s">
        <v>17610</v>
      </c>
      <c r="C6199" s="311"/>
      <c r="D6199" s="311"/>
      <c r="E6199" s="311" t="s">
        <v>173</v>
      </c>
      <c r="F6199" s="311">
        <v>56</v>
      </c>
    </row>
    <row r="6200" spans="1:6">
      <c r="A6200" s="311"/>
      <c r="B6200" s="311" t="s">
        <v>17611</v>
      </c>
      <c r="C6200" s="311"/>
      <c r="D6200" s="311"/>
      <c r="E6200" s="311" t="s">
        <v>173</v>
      </c>
      <c r="F6200" s="311">
        <v>62</v>
      </c>
    </row>
    <row r="6201" spans="1:6">
      <c r="A6201" s="311"/>
      <c r="B6201" s="311" t="s">
        <v>17612</v>
      </c>
      <c r="C6201" s="311"/>
      <c r="D6201" s="311"/>
      <c r="E6201" s="311" t="s">
        <v>173</v>
      </c>
      <c r="F6201" s="311">
        <v>56</v>
      </c>
    </row>
    <row r="6202" spans="1:6">
      <c r="A6202" s="311"/>
      <c r="B6202" s="311" t="s">
        <v>17613</v>
      </c>
      <c r="C6202" s="311"/>
      <c r="D6202" s="311"/>
      <c r="E6202" s="311" t="s">
        <v>173</v>
      </c>
      <c r="F6202" s="311">
        <v>196</v>
      </c>
    </row>
    <row r="6203" spans="1:6">
      <c r="A6203" s="311"/>
      <c r="B6203" s="311" t="s">
        <v>17614</v>
      </c>
      <c r="C6203" s="311"/>
      <c r="D6203" s="311"/>
      <c r="E6203" s="311" t="s">
        <v>173</v>
      </c>
      <c r="F6203" s="311">
        <v>227</v>
      </c>
    </row>
    <row r="6204" spans="1:6">
      <c r="A6204" s="311"/>
      <c r="B6204" s="311" t="s">
        <v>17615</v>
      </c>
      <c r="C6204" s="311"/>
      <c r="D6204" s="311"/>
      <c r="E6204" s="311" t="s">
        <v>173</v>
      </c>
      <c r="F6204" s="311">
        <v>369</v>
      </c>
    </row>
    <row r="6205" spans="1:6">
      <c r="A6205" s="311"/>
      <c r="B6205" s="311" t="s">
        <v>17616</v>
      </c>
      <c r="C6205" s="311"/>
      <c r="D6205" s="311"/>
      <c r="E6205" s="311" t="s">
        <v>173</v>
      </c>
      <c r="F6205" s="311">
        <v>46</v>
      </c>
    </row>
    <row r="6206" spans="1:6">
      <c r="A6206" s="311"/>
      <c r="B6206" s="311" t="s">
        <v>17617</v>
      </c>
      <c r="C6206" s="311"/>
      <c r="D6206" s="311"/>
      <c r="E6206" s="311" t="s">
        <v>173</v>
      </c>
      <c r="F6206" s="311">
        <v>62</v>
      </c>
    </row>
    <row r="6207" spans="1:6">
      <c r="A6207" s="311"/>
      <c r="B6207" s="311" t="s">
        <v>17618</v>
      </c>
      <c r="C6207" s="311"/>
      <c r="D6207" s="311"/>
      <c r="E6207" s="311" t="s">
        <v>173</v>
      </c>
      <c r="F6207" s="311">
        <v>3.5</v>
      </c>
    </row>
    <row r="6208" spans="1:6">
      <c r="A6208" s="311"/>
      <c r="B6208" s="311" t="s">
        <v>17619</v>
      </c>
      <c r="C6208" s="311"/>
      <c r="D6208" s="311"/>
      <c r="E6208" s="311" t="s">
        <v>173</v>
      </c>
      <c r="F6208" s="311">
        <v>5.2</v>
      </c>
    </row>
    <row r="6209" spans="1:6">
      <c r="A6209" s="311"/>
      <c r="B6209" s="311" t="s">
        <v>17620</v>
      </c>
      <c r="C6209" s="311"/>
      <c r="D6209" s="311"/>
      <c r="E6209" s="311" t="s">
        <v>173</v>
      </c>
      <c r="F6209" s="311">
        <v>7</v>
      </c>
    </row>
    <row r="6210" spans="1:6">
      <c r="A6210" s="311"/>
      <c r="B6210" s="311" t="s">
        <v>17621</v>
      </c>
      <c r="C6210" s="311"/>
      <c r="D6210" s="311"/>
      <c r="E6210" s="311" t="s">
        <v>173</v>
      </c>
      <c r="F6210" s="311">
        <v>5.2</v>
      </c>
    </row>
    <row r="6211" spans="1:6">
      <c r="A6211" s="311"/>
      <c r="B6211" s="311" t="s">
        <v>17622</v>
      </c>
      <c r="C6211" s="311"/>
      <c r="D6211" s="311"/>
      <c r="E6211" s="311" t="s">
        <v>173</v>
      </c>
      <c r="F6211" s="311">
        <v>9.5</v>
      </c>
    </row>
    <row r="6212" spans="1:6">
      <c r="A6212" s="311"/>
      <c r="B6212" s="311" t="s">
        <v>17623</v>
      </c>
      <c r="C6212" s="311"/>
      <c r="D6212" s="311"/>
      <c r="E6212" s="311" t="s">
        <v>173</v>
      </c>
      <c r="F6212" s="311">
        <v>14.9</v>
      </c>
    </row>
    <row r="6213" spans="1:6">
      <c r="A6213" s="311"/>
      <c r="B6213" s="311" t="s">
        <v>17624</v>
      </c>
      <c r="C6213" s="311"/>
      <c r="D6213" s="311"/>
      <c r="E6213" s="311" t="s">
        <v>173</v>
      </c>
      <c r="F6213" s="311">
        <v>579</v>
      </c>
    </row>
    <row r="6214" spans="1:6">
      <c r="A6214" s="311"/>
      <c r="B6214" s="311" t="s">
        <v>17625</v>
      </c>
      <c r="C6214" s="311"/>
      <c r="D6214" s="311"/>
      <c r="E6214" s="311" t="s">
        <v>173</v>
      </c>
      <c r="F6214" s="311">
        <v>837</v>
      </c>
    </row>
    <row r="6215" spans="1:6">
      <c r="A6215" s="311"/>
      <c r="B6215" s="311" t="s">
        <v>17626</v>
      </c>
      <c r="C6215" s="311"/>
      <c r="D6215" s="311"/>
      <c r="E6215" s="311" t="s">
        <v>173</v>
      </c>
      <c r="F6215" s="311">
        <v>154</v>
      </c>
    </row>
    <row r="6216" spans="1:6">
      <c r="A6216" s="311"/>
      <c r="B6216" s="311" t="s">
        <v>17627</v>
      </c>
      <c r="C6216" s="311"/>
      <c r="D6216" s="311"/>
      <c r="E6216" s="311" t="s">
        <v>173</v>
      </c>
      <c r="F6216" s="311">
        <v>179</v>
      </c>
    </row>
    <row r="6217" spans="1:6">
      <c r="A6217" s="311"/>
      <c r="B6217" s="311" t="s">
        <v>17628</v>
      </c>
      <c r="C6217" s="311"/>
      <c r="D6217" s="311"/>
      <c r="E6217" s="311" t="s">
        <v>173</v>
      </c>
      <c r="F6217" s="311">
        <v>179</v>
      </c>
    </row>
    <row r="6218" spans="1:6">
      <c r="A6218" s="311"/>
      <c r="B6218" s="311" t="s">
        <v>17629</v>
      </c>
      <c r="C6218" s="311"/>
      <c r="D6218" s="311"/>
      <c r="E6218" s="311" t="s">
        <v>173</v>
      </c>
      <c r="F6218" s="311">
        <v>206</v>
      </c>
    </row>
    <row r="6219" spans="1:6">
      <c r="A6219" s="311"/>
      <c r="B6219" s="311" t="s">
        <v>17630</v>
      </c>
      <c r="C6219" s="311"/>
      <c r="D6219" s="311"/>
      <c r="E6219" s="311" t="s">
        <v>173</v>
      </c>
      <c r="F6219" s="311">
        <v>227</v>
      </c>
    </row>
    <row r="6220" spans="1:6">
      <c r="A6220" s="311"/>
      <c r="B6220" s="311" t="s">
        <v>17631</v>
      </c>
      <c r="C6220" s="311"/>
      <c r="D6220" s="311"/>
      <c r="E6220" s="311" t="s">
        <v>173</v>
      </c>
      <c r="F6220" s="311">
        <v>227</v>
      </c>
    </row>
    <row r="6221" spans="1:6">
      <c r="A6221" s="311"/>
      <c r="B6221" s="311" t="s">
        <v>17632</v>
      </c>
      <c r="C6221" s="311"/>
      <c r="D6221" s="311"/>
      <c r="E6221" s="311" t="s">
        <v>173</v>
      </c>
      <c r="F6221" s="311">
        <v>299</v>
      </c>
    </row>
    <row r="6222" spans="1:6">
      <c r="A6222" s="311"/>
      <c r="B6222" s="311" t="s">
        <v>17633</v>
      </c>
      <c r="C6222" s="311"/>
      <c r="D6222" s="311"/>
      <c r="E6222" s="311" t="s">
        <v>173</v>
      </c>
      <c r="F6222" s="311">
        <v>554</v>
      </c>
    </row>
    <row r="6223" spans="1:6">
      <c r="A6223" s="311"/>
      <c r="B6223" s="311" t="s">
        <v>17634</v>
      </c>
      <c r="C6223" s="311"/>
      <c r="D6223" s="311"/>
      <c r="E6223" s="311" t="s">
        <v>173</v>
      </c>
      <c r="F6223" s="311">
        <v>14</v>
      </c>
    </row>
    <row r="6224" spans="1:6">
      <c r="A6224" s="311"/>
      <c r="B6224" s="311" t="s">
        <v>17635</v>
      </c>
      <c r="C6224" s="311"/>
      <c r="D6224" s="311"/>
      <c r="E6224" s="311" t="s">
        <v>173</v>
      </c>
      <c r="F6224" s="311">
        <v>21</v>
      </c>
    </row>
    <row r="6225" spans="1:6">
      <c r="A6225" s="311"/>
      <c r="B6225" s="311" t="s">
        <v>17636</v>
      </c>
      <c r="C6225" s="311"/>
      <c r="D6225" s="311"/>
      <c r="E6225" s="311" t="s">
        <v>173</v>
      </c>
      <c r="F6225" s="311">
        <v>31</v>
      </c>
    </row>
    <row r="6226" spans="1:6">
      <c r="A6226" s="311"/>
      <c r="B6226" s="311" t="s">
        <v>17637</v>
      </c>
      <c r="C6226" s="311"/>
      <c r="D6226" s="311"/>
      <c r="E6226" s="311" t="s">
        <v>173</v>
      </c>
      <c r="F6226" s="311">
        <v>3</v>
      </c>
    </row>
    <row r="6227" spans="1:6">
      <c r="A6227" s="311"/>
      <c r="B6227" s="311" t="s">
        <v>17638</v>
      </c>
      <c r="C6227" s="311"/>
      <c r="D6227" s="311"/>
      <c r="E6227" s="311" t="s">
        <v>173</v>
      </c>
      <c r="F6227" s="311">
        <v>41</v>
      </c>
    </row>
    <row r="6228" spans="1:6">
      <c r="A6228" s="311"/>
      <c r="B6228" s="311" t="s">
        <v>17639</v>
      </c>
      <c r="C6228" s="311"/>
      <c r="D6228" s="311"/>
      <c r="E6228" s="311" t="s">
        <v>173</v>
      </c>
      <c r="F6228" s="311">
        <v>54</v>
      </c>
    </row>
    <row r="6229" spans="1:6">
      <c r="A6229" s="311"/>
      <c r="B6229" s="311" t="s">
        <v>17640</v>
      </c>
      <c r="C6229" s="311"/>
      <c r="D6229" s="311"/>
      <c r="E6229" s="311" t="s">
        <v>173</v>
      </c>
      <c r="F6229" s="311">
        <v>56</v>
      </c>
    </row>
    <row r="6230" spans="1:6">
      <c r="A6230" s="311"/>
      <c r="B6230" s="311" t="s">
        <v>17641</v>
      </c>
      <c r="C6230" s="311"/>
      <c r="D6230" s="311"/>
      <c r="E6230" s="311" t="s">
        <v>173</v>
      </c>
      <c r="F6230" s="311">
        <v>74</v>
      </c>
    </row>
    <row r="6231" spans="1:6">
      <c r="A6231" s="311"/>
      <c r="B6231" s="311" t="s">
        <v>17642</v>
      </c>
      <c r="C6231" s="311"/>
      <c r="D6231" s="311"/>
      <c r="E6231" s="311" t="s">
        <v>173</v>
      </c>
      <c r="F6231" s="311">
        <v>5.2</v>
      </c>
    </row>
    <row r="6232" spans="1:6">
      <c r="A6232" s="311"/>
      <c r="B6232" s="311" t="s">
        <v>17643</v>
      </c>
      <c r="C6232" s="311"/>
      <c r="D6232" s="311"/>
      <c r="E6232" s="311" t="s">
        <v>173</v>
      </c>
      <c r="F6232" s="311">
        <v>46</v>
      </c>
    </row>
    <row r="6233" spans="1:6">
      <c r="A6233" s="311"/>
      <c r="B6233" s="311" t="s">
        <v>17644</v>
      </c>
      <c r="C6233" s="311"/>
      <c r="D6233" s="311"/>
      <c r="E6233" s="311" t="s">
        <v>173</v>
      </c>
      <c r="F6233" s="311">
        <v>57</v>
      </c>
    </row>
    <row r="6234" spans="1:6">
      <c r="A6234" s="311"/>
      <c r="B6234" s="311" t="s">
        <v>17645</v>
      </c>
      <c r="C6234" s="311"/>
      <c r="D6234" s="311"/>
      <c r="E6234" s="311" t="s">
        <v>173</v>
      </c>
      <c r="F6234" s="311">
        <v>62</v>
      </c>
    </row>
    <row r="6235" spans="1:6">
      <c r="A6235" s="311"/>
      <c r="B6235" s="311" t="s">
        <v>17646</v>
      </c>
      <c r="C6235" s="311"/>
      <c r="D6235" s="311"/>
      <c r="E6235" s="311" t="s">
        <v>173</v>
      </c>
      <c r="F6235" s="311">
        <v>74</v>
      </c>
    </row>
    <row r="6236" spans="1:6">
      <c r="A6236" s="311"/>
      <c r="B6236" s="311" t="s">
        <v>17647</v>
      </c>
      <c r="C6236" s="311"/>
      <c r="D6236" s="311"/>
      <c r="E6236" s="311" t="s">
        <v>173</v>
      </c>
      <c r="F6236" s="311">
        <v>8</v>
      </c>
    </row>
    <row r="6237" spans="1:6">
      <c r="A6237" s="311"/>
      <c r="B6237" s="311" t="s">
        <v>17648</v>
      </c>
      <c r="C6237" s="311"/>
      <c r="D6237" s="311"/>
      <c r="E6237" s="311" t="s">
        <v>173</v>
      </c>
      <c r="F6237" s="311">
        <v>59</v>
      </c>
    </row>
    <row r="6238" spans="1:6">
      <c r="A6238" s="311"/>
      <c r="B6238" s="311" t="s">
        <v>17649</v>
      </c>
      <c r="C6238" s="311"/>
      <c r="D6238" s="311"/>
      <c r="E6238" s="311" t="s">
        <v>173</v>
      </c>
      <c r="F6238" s="311">
        <v>87</v>
      </c>
    </row>
    <row r="6239" spans="1:6">
      <c r="A6239" s="311"/>
      <c r="B6239" s="311" t="s">
        <v>17650</v>
      </c>
      <c r="C6239" s="311"/>
      <c r="D6239" s="311"/>
      <c r="E6239" s="311" t="s">
        <v>173</v>
      </c>
      <c r="F6239" s="311">
        <v>12</v>
      </c>
    </row>
    <row r="6240" spans="1:6">
      <c r="A6240" s="311"/>
      <c r="B6240" s="311" t="s">
        <v>17651</v>
      </c>
      <c r="C6240" s="311"/>
      <c r="D6240" s="311"/>
      <c r="E6240" s="311" t="s">
        <v>173</v>
      </c>
      <c r="F6240" s="311">
        <v>5.4</v>
      </c>
    </row>
    <row r="6241" spans="1:6">
      <c r="A6241" s="311"/>
      <c r="B6241" s="311" t="s">
        <v>17652</v>
      </c>
      <c r="C6241" s="311"/>
      <c r="D6241" s="311"/>
      <c r="E6241" s="311" t="s">
        <v>173</v>
      </c>
      <c r="F6241" s="311">
        <v>7</v>
      </c>
    </row>
    <row r="6242" spans="1:6">
      <c r="A6242" s="311"/>
      <c r="B6242" s="311" t="s">
        <v>17653</v>
      </c>
      <c r="C6242" s="311"/>
      <c r="D6242" s="311"/>
      <c r="E6242" s="311" t="s">
        <v>173</v>
      </c>
      <c r="F6242" s="311">
        <v>7.4</v>
      </c>
    </row>
    <row r="6243" spans="1:6">
      <c r="A6243" s="311"/>
      <c r="B6243" s="311" t="s">
        <v>17654</v>
      </c>
      <c r="C6243" s="311"/>
      <c r="D6243" s="311"/>
      <c r="E6243" s="311" t="s">
        <v>173</v>
      </c>
      <c r="F6243" s="311">
        <v>10.4</v>
      </c>
    </row>
    <row r="6244" spans="1:6">
      <c r="A6244" s="311"/>
      <c r="B6244" s="311" t="s">
        <v>17655</v>
      </c>
      <c r="C6244" s="311"/>
      <c r="D6244" s="311"/>
      <c r="E6244" s="311" t="s">
        <v>173</v>
      </c>
      <c r="F6244" s="311">
        <v>10.4</v>
      </c>
    </row>
    <row r="6245" spans="1:6">
      <c r="A6245" s="311"/>
      <c r="B6245" s="311" t="s">
        <v>17656</v>
      </c>
      <c r="C6245" s="311"/>
      <c r="D6245" s="311"/>
      <c r="E6245" s="311" t="s">
        <v>173</v>
      </c>
      <c r="F6245" s="311">
        <v>10.4</v>
      </c>
    </row>
    <row r="6246" spans="1:6">
      <c r="A6246" s="311"/>
      <c r="B6246" s="311" t="s">
        <v>17657</v>
      </c>
      <c r="C6246" s="311"/>
      <c r="D6246" s="311"/>
      <c r="E6246" s="311" t="s">
        <v>173</v>
      </c>
      <c r="F6246" s="311">
        <v>141</v>
      </c>
    </row>
    <row r="6247" spans="1:6">
      <c r="A6247" s="311"/>
      <c r="B6247" s="311" t="s">
        <v>17658</v>
      </c>
      <c r="C6247" s="311"/>
      <c r="D6247" s="311"/>
      <c r="E6247" s="311" t="s">
        <v>173</v>
      </c>
      <c r="F6247" s="311">
        <v>239</v>
      </c>
    </row>
    <row r="6248" spans="1:6">
      <c r="A6248" s="311"/>
      <c r="B6248" s="311" t="s">
        <v>17659</v>
      </c>
      <c r="C6248" s="311"/>
      <c r="D6248" s="311"/>
      <c r="E6248" s="311" t="s">
        <v>173</v>
      </c>
      <c r="F6248" s="311">
        <v>224</v>
      </c>
    </row>
    <row r="6249" spans="1:6">
      <c r="A6249" s="311"/>
      <c r="B6249" s="311" t="s">
        <v>17660</v>
      </c>
      <c r="C6249" s="311"/>
      <c r="D6249" s="311"/>
      <c r="E6249" s="311" t="s">
        <v>173</v>
      </c>
      <c r="F6249" s="311">
        <v>304</v>
      </c>
    </row>
    <row r="6250" spans="1:6">
      <c r="A6250" s="311"/>
      <c r="B6250" s="311" t="s">
        <v>17661</v>
      </c>
      <c r="C6250" s="311"/>
      <c r="D6250" s="311"/>
      <c r="E6250" s="311" t="s">
        <v>173</v>
      </c>
      <c r="F6250" s="311">
        <v>98</v>
      </c>
    </row>
    <row r="6251" spans="1:6">
      <c r="A6251" s="311"/>
      <c r="B6251" s="311" t="s">
        <v>17662</v>
      </c>
      <c r="C6251" s="311"/>
      <c r="D6251" s="311"/>
      <c r="E6251" s="311" t="s">
        <v>173</v>
      </c>
      <c r="F6251" s="311">
        <v>107</v>
      </c>
    </row>
    <row r="6252" spans="1:6">
      <c r="A6252" s="311"/>
      <c r="B6252" s="311" t="s">
        <v>17663</v>
      </c>
      <c r="C6252" s="311"/>
      <c r="D6252" s="311"/>
      <c r="E6252" s="311" t="s">
        <v>173</v>
      </c>
      <c r="F6252" s="311">
        <v>146</v>
      </c>
    </row>
    <row r="6253" spans="1:6">
      <c r="A6253" s="311"/>
      <c r="B6253" s="311" t="s">
        <v>17664</v>
      </c>
      <c r="C6253" s="311"/>
      <c r="D6253" s="311"/>
      <c r="E6253" s="311" t="s">
        <v>173</v>
      </c>
      <c r="F6253" s="311">
        <v>169</v>
      </c>
    </row>
    <row r="6254" spans="1:6">
      <c r="A6254" s="311"/>
      <c r="B6254" s="311" t="s">
        <v>17665</v>
      </c>
      <c r="C6254" s="311"/>
      <c r="D6254" s="311"/>
      <c r="E6254" s="311" t="s">
        <v>173</v>
      </c>
      <c r="F6254" s="311">
        <v>189</v>
      </c>
    </row>
    <row r="6255" spans="1:6">
      <c r="A6255" s="311"/>
      <c r="B6255" s="311" t="s">
        <v>17666</v>
      </c>
      <c r="C6255" s="311"/>
      <c r="D6255" s="311"/>
      <c r="E6255" s="311" t="s">
        <v>173</v>
      </c>
      <c r="F6255" s="311">
        <v>226</v>
      </c>
    </row>
    <row r="6256" spans="1:6">
      <c r="A6256" s="311"/>
      <c r="B6256" s="311" t="s">
        <v>17667</v>
      </c>
      <c r="C6256" s="311"/>
      <c r="D6256" s="311"/>
      <c r="E6256" s="311" t="s">
        <v>173</v>
      </c>
      <c r="F6256" s="311">
        <v>311</v>
      </c>
    </row>
    <row r="6257" spans="1:6">
      <c r="A6257" s="311"/>
      <c r="B6257" s="311" t="s">
        <v>17668</v>
      </c>
      <c r="C6257" s="311"/>
      <c r="D6257" s="311"/>
      <c r="E6257" s="311" t="s">
        <v>173</v>
      </c>
      <c r="F6257" s="311">
        <v>99</v>
      </c>
    </row>
    <row r="6258" spans="1:6">
      <c r="A6258" s="311"/>
      <c r="B6258" s="311" t="s">
        <v>17669</v>
      </c>
      <c r="C6258" s="311"/>
      <c r="D6258" s="311"/>
      <c r="E6258" s="311" t="s">
        <v>173</v>
      </c>
      <c r="F6258" s="311">
        <v>122</v>
      </c>
    </row>
    <row r="6259" spans="1:6">
      <c r="A6259" s="311"/>
      <c r="B6259" s="311" t="s">
        <v>17670</v>
      </c>
      <c r="C6259" s="311"/>
      <c r="D6259" s="311"/>
      <c r="E6259" s="311" t="s">
        <v>173</v>
      </c>
      <c r="F6259" s="311">
        <v>206</v>
      </c>
    </row>
    <row r="6260" spans="1:6">
      <c r="A6260" s="311"/>
      <c r="B6260" s="311" t="s">
        <v>17671</v>
      </c>
      <c r="C6260" s="311"/>
      <c r="D6260" s="311"/>
      <c r="E6260" s="311" t="s">
        <v>173</v>
      </c>
      <c r="F6260" s="311">
        <v>136</v>
      </c>
    </row>
    <row r="6261" spans="1:6">
      <c r="A6261" s="311"/>
      <c r="B6261" s="311" t="s">
        <v>17672</v>
      </c>
      <c r="C6261" s="311"/>
      <c r="D6261" s="311"/>
      <c r="E6261" s="311" t="s">
        <v>173</v>
      </c>
      <c r="F6261" s="311">
        <v>217</v>
      </c>
    </row>
    <row r="6262" spans="1:6">
      <c r="A6262" s="311"/>
      <c r="B6262" s="311" t="s">
        <v>17673</v>
      </c>
      <c r="C6262" s="311"/>
      <c r="D6262" s="311"/>
      <c r="E6262" s="311" t="s">
        <v>173</v>
      </c>
      <c r="F6262" s="311">
        <v>19</v>
      </c>
    </row>
    <row r="6263" spans="1:6">
      <c r="A6263" s="311"/>
      <c r="B6263" s="311" t="s">
        <v>17674</v>
      </c>
      <c r="C6263" s="311"/>
      <c r="D6263" s="311"/>
      <c r="E6263" s="311" t="s">
        <v>173</v>
      </c>
      <c r="F6263" s="311">
        <v>27</v>
      </c>
    </row>
    <row r="6264" spans="1:6">
      <c r="A6264" s="311"/>
      <c r="B6264" s="311" t="s">
        <v>17675</v>
      </c>
      <c r="C6264" s="311"/>
      <c r="D6264" s="311"/>
      <c r="E6264" s="311" t="s">
        <v>173</v>
      </c>
      <c r="F6264" s="311">
        <v>51</v>
      </c>
    </row>
    <row r="6265" spans="1:6">
      <c r="A6265" s="311"/>
      <c r="B6265" s="311" t="s">
        <v>17676</v>
      </c>
      <c r="C6265" s="311"/>
      <c r="D6265" s="311"/>
      <c r="E6265" s="311" t="s">
        <v>173</v>
      </c>
      <c r="F6265" s="311">
        <v>88</v>
      </c>
    </row>
    <row r="6266" spans="1:6">
      <c r="A6266" s="311"/>
      <c r="B6266" s="311" t="s">
        <v>17677</v>
      </c>
      <c r="C6266" s="311"/>
      <c r="D6266" s="311"/>
      <c r="E6266" s="311" t="s">
        <v>173</v>
      </c>
      <c r="F6266" s="311">
        <v>64</v>
      </c>
    </row>
    <row r="6267" spans="1:6">
      <c r="A6267" s="311"/>
      <c r="B6267" s="311" t="s">
        <v>17678</v>
      </c>
      <c r="C6267" s="311"/>
      <c r="D6267" s="311"/>
      <c r="E6267" s="311" t="s">
        <v>173</v>
      </c>
      <c r="F6267" s="311">
        <v>94</v>
      </c>
    </row>
    <row r="6268" spans="1:6">
      <c r="A6268" s="311"/>
      <c r="B6268" s="311" t="s">
        <v>17679</v>
      </c>
      <c r="C6268" s="311"/>
      <c r="D6268" s="311"/>
      <c r="E6268" s="311" t="s">
        <v>173</v>
      </c>
      <c r="F6268" s="311">
        <v>122</v>
      </c>
    </row>
    <row r="6269" spans="1:6">
      <c r="A6269" s="311"/>
      <c r="B6269" s="311" t="s">
        <v>17680</v>
      </c>
      <c r="C6269" s="311"/>
      <c r="D6269" s="311"/>
      <c r="E6269" s="311" t="s">
        <v>173</v>
      </c>
      <c r="F6269" s="311">
        <v>2999</v>
      </c>
    </row>
    <row r="6270" spans="1:6">
      <c r="A6270" s="311"/>
      <c r="B6270" s="311" t="s">
        <v>17681</v>
      </c>
      <c r="C6270" s="311"/>
      <c r="D6270" s="311"/>
      <c r="E6270" s="311" t="s">
        <v>173</v>
      </c>
      <c r="F6270" s="311">
        <v>6</v>
      </c>
    </row>
    <row r="6271" spans="1:6">
      <c r="A6271" s="311"/>
      <c r="B6271" s="311" t="s">
        <v>17682</v>
      </c>
      <c r="C6271" s="311"/>
      <c r="D6271" s="311"/>
      <c r="E6271" s="311" t="s">
        <v>173</v>
      </c>
      <c r="F6271" s="311">
        <v>46</v>
      </c>
    </row>
    <row r="6272" spans="1:6">
      <c r="A6272" s="311"/>
      <c r="B6272" s="311" t="s">
        <v>17683</v>
      </c>
      <c r="C6272" s="311"/>
      <c r="D6272" s="311"/>
      <c r="E6272" s="311" t="s">
        <v>173</v>
      </c>
      <c r="F6272" s="311">
        <v>56</v>
      </c>
    </row>
    <row r="6273" spans="1:6">
      <c r="A6273" s="311"/>
      <c r="B6273" s="311" t="s">
        <v>17684</v>
      </c>
      <c r="C6273" s="311"/>
      <c r="D6273" s="311"/>
      <c r="E6273" s="311" t="s">
        <v>173</v>
      </c>
      <c r="F6273" s="311">
        <v>77</v>
      </c>
    </row>
    <row r="6274" spans="1:6">
      <c r="A6274" s="311"/>
      <c r="B6274" s="311" t="s">
        <v>17685</v>
      </c>
      <c r="C6274" s="311"/>
      <c r="D6274" s="311"/>
      <c r="E6274" s="311" t="s">
        <v>173</v>
      </c>
      <c r="F6274" s="311">
        <v>107</v>
      </c>
    </row>
    <row r="6275" spans="1:6">
      <c r="A6275" s="311"/>
      <c r="B6275" s="311" t="s">
        <v>17686</v>
      </c>
      <c r="C6275" s="311"/>
      <c r="D6275" s="311"/>
      <c r="E6275" s="311" t="s">
        <v>173</v>
      </c>
      <c r="F6275" s="311">
        <v>9.5</v>
      </c>
    </row>
    <row r="6276" spans="1:6">
      <c r="A6276" s="311"/>
      <c r="B6276" s="311" t="s">
        <v>17687</v>
      </c>
      <c r="C6276" s="311"/>
      <c r="D6276" s="311"/>
      <c r="E6276" s="311" t="s">
        <v>173</v>
      </c>
      <c r="F6276" s="311">
        <v>54</v>
      </c>
    </row>
    <row r="6277" spans="1:6">
      <c r="A6277" s="311"/>
      <c r="B6277" s="311" t="s">
        <v>17688</v>
      </c>
      <c r="C6277" s="311"/>
      <c r="D6277" s="311"/>
      <c r="E6277" s="311" t="s">
        <v>173</v>
      </c>
      <c r="F6277" s="311">
        <v>67</v>
      </c>
    </row>
    <row r="6278" spans="1:6">
      <c r="A6278" s="311"/>
      <c r="B6278" s="311" t="s">
        <v>17689</v>
      </c>
      <c r="C6278" s="311"/>
      <c r="D6278" s="311"/>
      <c r="E6278" s="311" t="s">
        <v>173</v>
      </c>
      <c r="F6278" s="311">
        <v>74</v>
      </c>
    </row>
    <row r="6279" spans="1:6">
      <c r="A6279" s="311"/>
      <c r="B6279" s="311" t="s">
        <v>17690</v>
      </c>
      <c r="C6279" s="311"/>
      <c r="D6279" s="311"/>
      <c r="E6279" s="311" t="s">
        <v>173</v>
      </c>
      <c r="F6279" s="311">
        <v>84</v>
      </c>
    </row>
    <row r="6280" spans="1:6">
      <c r="A6280" s="311"/>
      <c r="B6280" s="311" t="s">
        <v>17691</v>
      </c>
      <c r="C6280" s="311"/>
      <c r="D6280" s="311"/>
      <c r="E6280" s="311" t="s">
        <v>173</v>
      </c>
      <c r="F6280" s="311">
        <v>18</v>
      </c>
    </row>
    <row r="6281" spans="1:6">
      <c r="A6281" s="311"/>
      <c r="B6281" s="311" t="s">
        <v>17692</v>
      </c>
      <c r="C6281" s="311"/>
      <c r="D6281" s="311"/>
      <c r="E6281" s="311" t="s">
        <v>173</v>
      </c>
      <c r="F6281" s="311">
        <v>114</v>
      </c>
    </row>
    <row r="6282" spans="1:6">
      <c r="A6282" s="311"/>
      <c r="B6282" s="311" t="s">
        <v>17693</v>
      </c>
      <c r="C6282" s="311"/>
      <c r="D6282" s="311"/>
      <c r="E6282" s="311" t="s">
        <v>173</v>
      </c>
      <c r="F6282" s="311">
        <v>146</v>
      </c>
    </row>
    <row r="6283" spans="1:6">
      <c r="A6283" s="311"/>
      <c r="B6283" s="311" t="s">
        <v>17694</v>
      </c>
      <c r="C6283" s="311"/>
      <c r="D6283" s="311"/>
      <c r="E6283" s="311" t="s">
        <v>173</v>
      </c>
      <c r="F6283" s="311">
        <v>82</v>
      </c>
    </row>
    <row r="6284" spans="1:6">
      <c r="A6284" s="311"/>
      <c r="B6284" s="311" t="s">
        <v>17695</v>
      </c>
      <c r="C6284" s="311"/>
      <c r="D6284" s="311"/>
      <c r="E6284" s="311" t="s">
        <v>173</v>
      </c>
      <c r="F6284" s="311">
        <v>109</v>
      </c>
    </row>
    <row r="6285" spans="1:6">
      <c r="A6285" s="311"/>
      <c r="B6285" s="311" t="s">
        <v>17696</v>
      </c>
      <c r="C6285" s="311"/>
      <c r="D6285" s="311"/>
      <c r="E6285" s="311" t="s">
        <v>173</v>
      </c>
      <c r="F6285" s="311">
        <v>31</v>
      </c>
    </row>
    <row r="6286" spans="1:6">
      <c r="A6286" s="311"/>
      <c r="B6286" s="311" t="s">
        <v>17697</v>
      </c>
      <c r="C6286" s="311"/>
      <c r="D6286" s="311"/>
      <c r="E6286" s="311" t="s">
        <v>173</v>
      </c>
      <c r="F6286" s="311">
        <v>13</v>
      </c>
    </row>
    <row r="6287" spans="1:6">
      <c r="A6287" s="311"/>
      <c r="B6287" s="311" t="s">
        <v>17698</v>
      </c>
      <c r="C6287" s="311"/>
      <c r="D6287" s="311"/>
      <c r="E6287" s="311" t="s">
        <v>173</v>
      </c>
      <c r="F6287" s="311">
        <v>9.5</v>
      </c>
    </row>
    <row r="6288" spans="1:6">
      <c r="A6288" s="311"/>
      <c r="B6288" s="311" t="s">
        <v>17699</v>
      </c>
      <c r="C6288" s="311"/>
      <c r="D6288" s="311"/>
      <c r="E6288" s="311" t="s">
        <v>173</v>
      </c>
      <c r="F6288" s="311">
        <v>19</v>
      </c>
    </row>
    <row r="6289" spans="1:6">
      <c r="A6289" s="311"/>
      <c r="B6289" s="311" t="s">
        <v>17700</v>
      </c>
      <c r="C6289" s="311"/>
      <c r="D6289" s="311"/>
      <c r="E6289" s="311" t="s">
        <v>173</v>
      </c>
      <c r="F6289" s="311">
        <v>19</v>
      </c>
    </row>
    <row r="6290" spans="1:6">
      <c r="A6290" s="311"/>
      <c r="B6290" s="311" t="s">
        <v>17701</v>
      </c>
      <c r="C6290" s="311"/>
      <c r="D6290" s="311"/>
      <c r="E6290" s="311" t="s">
        <v>173</v>
      </c>
      <c r="F6290" s="311">
        <v>16</v>
      </c>
    </row>
    <row r="6291" spans="1:6">
      <c r="A6291" s="311"/>
      <c r="B6291" s="311" t="s">
        <v>17702</v>
      </c>
      <c r="C6291" s="311"/>
      <c r="D6291" s="311"/>
      <c r="E6291" s="311" t="s">
        <v>173</v>
      </c>
      <c r="F6291" s="311">
        <v>14.9</v>
      </c>
    </row>
    <row r="6292" spans="1:6">
      <c r="A6292" s="311"/>
      <c r="B6292" s="311" t="s">
        <v>17703</v>
      </c>
      <c r="C6292" s="311"/>
      <c r="D6292" s="311"/>
      <c r="E6292" s="311" t="s">
        <v>173</v>
      </c>
      <c r="F6292" s="311">
        <v>16</v>
      </c>
    </row>
    <row r="6293" spans="1:6">
      <c r="A6293" s="311"/>
      <c r="B6293" s="311" t="s">
        <v>17704</v>
      </c>
      <c r="C6293" s="311"/>
      <c r="D6293" s="311"/>
      <c r="E6293" s="311" t="s">
        <v>173</v>
      </c>
      <c r="F6293" s="311">
        <v>22</v>
      </c>
    </row>
    <row r="6294" spans="1:6">
      <c r="A6294" s="311"/>
      <c r="B6294" s="311" t="s">
        <v>17705</v>
      </c>
      <c r="C6294" s="311"/>
      <c r="D6294" s="311"/>
      <c r="E6294" s="311" t="s">
        <v>173</v>
      </c>
      <c r="F6294" s="311">
        <v>26</v>
      </c>
    </row>
    <row r="6295" spans="1:6">
      <c r="A6295" s="311"/>
      <c r="B6295" s="311" t="s">
        <v>17706</v>
      </c>
      <c r="C6295" s="311"/>
      <c r="D6295" s="311"/>
      <c r="E6295" s="311" t="s">
        <v>173</v>
      </c>
      <c r="F6295" s="311">
        <v>26</v>
      </c>
    </row>
    <row r="6296" spans="1:6">
      <c r="A6296" s="311"/>
      <c r="B6296" s="311" t="s">
        <v>17707</v>
      </c>
      <c r="C6296" s="311"/>
      <c r="D6296" s="311"/>
      <c r="E6296" s="311" t="s">
        <v>173</v>
      </c>
      <c r="F6296" s="311">
        <v>163</v>
      </c>
    </row>
    <row r="6297" spans="1:6">
      <c r="A6297" s="311"/>
      <c r="B6297" s="311" t="s">
        <v>17708</v>
      </c>
      <c r="C6297" s="311"/>
      <c r="D6297" s="311"/>
      <c r="E6297" s="311" t="s">
        <v>173</v>
      </c>
      <c r="F6297" s="311">
        <v>64</v>
      </c>
    </row>
    <row r="6298" spans="1:6">
      <c r="A6298" s="311"/>
      <c r="B6298" s="311" t="s">
        <v>17709</v>
      </c>
      <c r="C6298" s="311"/>
      <c r="D6298" s="311"/>
      <c r="E6298" s="311" t="s">
        <v>173</v>
      </c>
      <c r="F6298" s="311">
        <v>109</v>
      </c>
    </row>
    <row r="6299" spans="1:6">
      <c r="A6299" s="311"/>
      <c r="B6299" s="311" t="s">
        <v>17710</v>
      </c>
      <c r="C6299" s="311"/>
      <c r="D6299" s="311"/>
      <c r="E6299" s="311" t="s">
        <v>173</v>
      </c>
      <c r="F6299" s="311">
        <v>176</v>
      </c>
    </row>
    <row r="6300" spans="1:6">
      <c r="A6300" s="311"/>
      <c r="B6300" s="311" t="s">
        <v>17711</v>
      </c>
      <c r="C6300" s="311"/>
      <c r="D6300" s="311"/>
      <c r="E6300" s="311" t="s">
        <v>173</v>
      </c>
      <c r="F6300" s="311">
        <v>278</v>
      </c>
    </row>
    <row r="6301" spans="1:6">
      <c r="A6301" s="311"/>
      <c r="B6301" s="311" t="s">
        <v>17712</v>
      </c>
      <c r="C6301" s="311"/>
      <c r="D6301" s="311"/>
      <c r="E6301" s="311" t="s">
        <v>173</v>
      </c>
      <c r="F6301" s="311">
        <v>129</v>
      </c>
    </row>
    <row r="6302" spans="1:6">
      <c r="A6302" s="311"/>
      <c r="B6302" s="311" t="s">
        <v>17713</v>
      </c>
      <c r="C6302" s="311"/>
      <c r="D6302" s="311"/>
      <c r="E6302" s="311" t="s">
        <v>173</v>
      </c>
      <c r="F6302" s="311">
        <v>179</v>
      </c>
    </row>
    <row r="6303" spans="1:6">
      <c r="A6303" s="311"/>
      <c r="B6303" s="311" t="s">
        <v>17714</v>
      </c>
      <c r="C6303" s="311"/>
      <c r="D6303" s="311"/>
      <c r="E6303" s="311" t="s">
        <v>173</v>
      </c>
      <c r="F6303" s="311">
        <v>309</v>
      </c>
    </row>
    <row r="6304" spans="1:6">
      <c r="A6304" s="311"/>
      <c r="B6304" s="311" t="s">
        <v>17715</v>
      </c>
      <c r="C6304" s="311"/>
      <c r="D6304" s="311"/>
      <c r="E6304" s="311" t="s">
        <v>173</v>
      </c>
      <c r="F6304" s="311">
        <v>347</v>
      </c>
    </row>
    <row r="6305" spans="1:6">
      <c r="A6305" s="311"/>
      <c r="B6305" s="311" t="s">
        <v>17716</v>
      </c>
      <c r="C6305" s="311"/>
      <c r="D6305" s="311"/>
      <c r="E6305" s="311" t="s">
        <v>173</v>
      </c>
      <c r="F6305" s="311">
        <v>108</v>
      </c>
    </row>
    <row r="6306" spans="1:6">
      <c r="A6306" s="311"/>
      <c r="B6306" s="311" t="s">
        <v>17717</v>
      </c>
      <c r="C6306" s="311"/>
      <c r="D6306" s="311"/>
      <c r="E6306" s="311" t="s">
        <v>173</v>
      </c>
      <c r="F6306" s="311">
        <v>153</v>
      </c>
    </row>
    <row r="6307" spans="1:6">
      <c r="A6307" s="311"/>
      <c r="B6307" s="311" t="s">
        <v>17718</v>
      </c>
      <c r="C6307" s="311"/>
      <c r="D6307" s="311"/>
      <c r="E6307" s="311" t="s">
        <v>173</v>
      </c>
      <c r="F6307" s="311">
        <v>259</v>
      </c>
    </row>
    <row r="6308" spans="1:6">
      <c r="A6308" s="311"/>
      <c r="B6308" s="311" t="s">
        <v>17719</v>
      </c>
      <c r="C6308" s="311"/>
      <c r="D6308" s="311"/>
      <c r="E6308" s="311" t="s">
        <v>173</v>
      </c>
      <c r="F6308" s="311">
        <v>339</v>
      </c>
    </row>
    <row r="6309" spans="1:6">
      <c r="A6309" s="311"/>
      <c r="B6309" s="311" t="s">
        <v>17720</v>
      </c>
      <c r="C6309" s="311"/>
      <c r="D6309" s="311"/>
      <c r="E6309" s="311" t="s">
        <v>173</v>
      </c>
      <c r="F6309" s="311">
        <v>4.5</v>
      </c>
    </row>
    <row r="6310" spans="1:6">
      <c r="A6310" s="311"/>
      <c r="B6310" s="311" t="s">
        <v>17721</v>
      </c>
      <c r="C6310" s="311"/>
      <c r="D6310" s="311"/>
      <c r="E6310" s="311" t="s">
        <v>173</v>
      </c>
      <c r="F6310" s="311">
        <v>5.2</v>
      </c>
    </row>
    <row r="6311" spans="1:6">
      <c r="A6311" s="311"/>
      <c r="B6311" s="311" t="s">
        <v>17722</v>
      </c>
      <c r="C6311" s="311"/>
      <c r="D6311" s="311"/>
      <c r="E6311" s="311" t="s">
        <v>173</v>
      </c>
      <c r="F6311" s="311">
        <v>43</v>
      </c>
    </row>
    <row r="6312" spans="1:6">
      <c r="A6312" s="311"/>
      <c r="B6312" s="311" t="s">
        <v>17723</v>
      </c>
      <c r="C6312" s="311"/>
      <c r="D6312" s="311"/>
      <c r="E6312" s="311" t="s">
        <v>173</v>
      </c>
      <c r="F6312" s="311">
        <v>54</v>
      </c>
    </row>
    <row r="6313" spans="1:6">
      <c r="A6313" s="311"/>
      <c r="B6313" s="311" t="s">
        <v>17724</v>
      </c>
      <c r="C6313" s="311"/>
      <c r="D6313" s="311"/>
      <c r="E6313" s="311" t="s">
        <v>173</v>
      </c>
      <c r="F6313" s="311">
        <v>62</v>
      </c>
    </row>
    <row r="6314" spans="1:6">
      <c r="A6314" s="311"/>
      <c r="B6314" s="311" t="s">
        <v>17725</v>
      </c>
      <c r="C6314" s="311"/>
      <c r="D6314" s="311"/>
      <c r="E6314" s="311" t="s">
        <v>173</v>
      </c>
      <c r="F6314" s="311">
        <v>79</v>
      </c>
    </row>
    <row r="6315" spans="1:6">
      <c r="A6315" s="311"/>
      <c r="B6315" s="311" t="s">
        <v>17726</v>
      </c>
      <c r="C6315" s="311"/>
      <c r="D6315" s="311"/>
      <c r="E6315" s="311" t="s">
        <v>173</v>
      </c>
      <c r="F6315" s="311">
        <v>7</v>
      </c>
    </row>
    <row r="6316" spans="1:6">
      <c r="A6316" s="311"/>
      <c r="B6316" s="311" t="s">
        <v>17727</v>
      </c>
      <c r="C6316" s="311"/>
      <c r="D6316" s="311"/>
      <c r="E6316" s="311" t="s">
        <v>173</v>
      </c>
      <c r="F6316" s="311">
        <v>7</v>
      </c>
    </row>
    <row r="6317" spans="1:6">
      <c r="A6317" s="311"/>
      <c r="B6317" s="311" t="s">
        <v>17728</v>
      </c>
      <c r="C6317" s="311"/>
      <c r="D6317" s="311"/>
      <c r="E6317" s="311" t="s">
        <v>173</v>
      </c>
      <c r="F6317" s="311">
        <v>44</v>
      </c>
    </row>
    <row r="6318" spans="1:6">
      <c r="A6318" s="311"/>
      <c r="B6318" s="311" t="s">
        <v>17729</v>
      </c>
      <c r="C6318" s="311"/>
      <c r="D6318" s="311"/>
      <c r="E6318" s="311" t="s">
        <v>173</v>
      </c>
      <c r="F6318" s="311">
        <v>63</v>
      </c>
    </row>
    <row r="6319" spans="1:6">
      <c r="A6319" s="311"/>
      <c r="B6319" s="311" t="s">
        <v>17730</v>
      </c>
      <c r="C6319" s="311"/>
      <c r="D6319" s="311"/>
      <c r="E6319" s="311" t="s">
        <v>173</v>
      </c>
      <c r="F6319" s="311">
        <v>64</v>
      </c>
    </row>
    <row r="6320" spans="1:6">
      <c r="A6320" s="311"/>
      <c r="B6320" s="311" t="s">
        <v>17731</v>
      </c>
      <c r="C6320" s="311"/>
      <c r="D6320" s="311"/>
      <c r="E6320" s="311" t="s">
        <v>173</v>
      </c>
      <c r="F6320" s="311">
        <v>79</v>
      </c>
    </row>
    <row r="6321" spans="1:6">
      <c r="A6321" s="311"/>
      <c r="B6321" s="311" t="s">
        <v>17732</v>
      </c>
      <c r="C6321" s="311"/>
      <c r="D6321" s="311"/>
      <c r="E6321" s="311" t="s">
        <v>173</v>
      </c>
      <c r="F6321" s="311">
        <v>12.5</v>
      </c>
    </row>
    <row r="6322" spans="1:6">
      <c r="A6322" s="311"/>
      <c r="B6322" s="311" t="s">
        <v>17733</v>
      </c>
      <c r="C6322" s="311"/>
      <c r="D6322" s="311"/>
      <c r="E6322" s="311" t="s">
        <v>173</v>
      </c>
      <c r="F6322" s="311">
        <v>14.8</v>
      </c>
    </row>
    <row r="6323" spans="1:6">
      <c r="A6323" s="311"/>
      <c r="B6323" s="311" t="s">
        <v>17734</v>
      </c>
      <c r="C6323" s="311"/>
      <c r="D6323" s="311"/>
      <c r="E6323" s="311" t="s">
        <v>173</v>
      </c>
      <c r="F6323" s="311">
        <v>122</v>
      </c>
    </row>
    <row r="6324" spans="1:6">
      <c r="A6324" s="311"/>
      <c r="B6324" s="311" t="s">
        <v>17735</v>
      </c>
      <c r="C6324" s="311"/>
      <c r="D6324" s="311"/>
      <c r="E6324" s="311" t="s">
        <v>173</v>
      </c>
      <c r="F6324" s="311">
        <v>146</v>
      </c>
    </row>
    <row r="6325" spans="1:6">
      <c r="A6325" s="311"/>
      <c r="B6325" s="311" t="s">
        <v>17736</v>
      </c>
      <c r="C6325" s="311"/>
      <c r="D6325" s="311"/>
      <c r="E6325" s="311" t="s">
        <v>173</v>
      </c>
      <c r="F6325" s="311">
        <v>86</v>
      </c>
    </row>
    <row r="6326" spans="1:6">
      <c r="A6326" s="311"/>
      <c r="B6326" s="311" t="s">
        <v>17737</v>
      </c>
      <c r="C6326" s="311"/>
      <c r="D6326" s="311"/>
      <c r="E6326" s="311" t="s">
        <v>173</v>
      </c>
      <c r="F6326" s="311">
        <v>98</v>
      </c>
    </row>
    <row r="6327" spans="1:6">
      <c r="A6327" s="311"/>
      <c r="B6327" s="311" t="s">
        <v>17738</v>
      </c>
      <c r="C6327" s="311"/>
      <c r="D6327" s="311"/>
      <c r="E6327" s="311" t="s">
        <v>173</v>
      </c>
      <c r="F6327" s="311">
        <v>18</v>
      </c>
    </row>
    <row r="6328" spans="1:6">
      <c r="A6328" s="311"/>
      <c r="B6328" s="311" t="s">
        <v>17739</v>
      </c>
      <c r="C6328" s="311"/>
      <c r="D6328" s="311"/>
      <c r="E6328" s="311" t="s">
        <v>173</v>
      </c>
      <c r="F6328" s="311">
        <v>22</v>
      </c>
    </row>
    <row r="6329" spans="1:6">
      <c r="A6329" s="311"/>
      <c r="B6329" s="311" t="s">
        <v>17740</v>
      </c>
      <c r="C6329" s="311"/>
      <c r="D6329" s="311"/>
      <c r="E6329" s="311" t="s">
        <v>173</v>
      </c>
      <c r="F6329" s="311">
        <v>113</v>
      </c>
    </row>
    <row r="6330" spans="1:6">
      <c r="A6330" s="311"/>
      <c r="B6330" s="311" t="s">
        <v>17741</v>
      </c>
      <c r="C6330" s="311"/>
      <c r="D6330" s="311"/>
      <c r="E6330" s="311" t="s">
        <v>173</v>
      </c>
      <c r="F6330" s="311">
        <v>132</v>
      </c>
    </row>
    <row r="6331" spans="1:6">
      <c r="A6331" s="311"/>
      <c r="B6331" s="311" t="s">
        <v>17742</v>
      </c>
      <c r="C6331" s="311"/>
      <c r="D6331" s="311"/>
      <c r="E6331" s="311" t="s">
        <v>173</v>
      </c>
      <c r="F6331" s="311">
        <v>217</v>
      </c>
    </row>
    <row r="6332" spans="1:6">
      <c r="A6332" s="311"/>
      <c r="B6332" s="311" t="s">
        <v>17743</v>
      </c>
      <c r="C6332" s="311"/>
      <c r="D6332" s="311"/>
      <c r="E6332" s="311" t="s">
        <v>173</v>
      </c>
      <c r="F6332" s="311">
        <v>151</v>
      </c>
    </row>
    <row r="6333" spans="1:6">
      <c r="A6333" s="311"/>
      <c r="B6333" s="311" t="s">
        <v>17744</v>
      </c>
      <c r="C6333" s="311"/>
      <c r="D6333" s="311"/>
      <c r="E6333" s="311" t="s">
        <v>173</v>
      </c>
      <c r="F6333" s="311">
        <v>244</v>
      </c>
    </row>
    <row r="6334" spans="1:6">
      <c r="A6334" s="311"/>
      <c r="B6334" s="311" t="s">
        <v>17745</v>
      </c>
      <c r="C6334" s="311"/>
      <c r="D6334" s="311"/>
      <c r="E6334" s="311" t="s">
        <v>173</v>
      </c>
      <c r="F6334" s="311">
        <v>193</v>
      </c>
    </row>
    <row r="6335" spans="1:6">
      <c r="A6335" s="311"/>
      <c r="B6335" s="311" t="s">
        <v>17746</v>
      </c>
      <c r="C6335" s="311"/>
      <c r="D6335" s="311"/>
      <c r="E6335" s="311" t="s">
        <v>173</v>
      </c>
      <c r="F6335" s="311">
        <v>3</v>
      </c>
    </row>
    <row r="6336" spans="1:6">
      <c r="A6336" s="311"/>
      <c r="B6336" s="311" t="s">
        <v>17747</v>
      </c>
      <c r="C6336" s="311"/>
      <c r="D6336" s="311"/>
      <c r="E6336" s="311" t="s">
        <v>173</v>
      </c>
      <c r="F6336" s="311">
        <v>3.5</v>
      </c>
    </row>
    <row r="6337" spans="1:6">
      <c r="A6337" s="311"/>
      <c r="B6337" s="311" t="s">
        <v>17748</v>
      </c>
      <c r="C6337" s="311"/>
      <c r="D6337" s="311"/>
      <c r="E6337" s="311" t="s">
        <v>173</v>
      </c>
      <c r="F6337" s="311">
        <v>3.5</v>
      </c>
    </row>
    <row r="6338" spans="1:6">
      <c r="A6338" s="311"/>
      <c r="B6338" s="311" t="s">
        <v>17749</v>
      </c>
      <c r="C6338" s="311"/>
      <c r="D6338" s="311"/>
      <c r="E6338" s="311" t="s">
        <v>173</v>
      </c>
      <c r="F6338" s="311">
        <v>4.9000000000000004</v>
      </c>
    </row>
    <row r="6339" spans="1:6">
      <c r="A6339" s="311"/>
      <c r="B6339" s="311" t="s">
        <v>17750</v>
      </c>
      <c r="C6339" s="311"/>
      <c r="D6339" s="311"/>
      <c r="E6339" s="311" t="s">
        <v>173</v>
      </c>
      <c r="F6339" s="311">
        <v>5.2</v>
      </c>
    </row>
    <row r="6340" spans="1:6">
      <c r="A6340" s="311"/>
      <c r="B6340" s="311" t="s">
        <v>17751</v>
      </c>
      <c r="C6340" s="311"/>
      <c r="D6340" s="311"/>
      <c r="E6340" s="311" t="s">
        <v>173</v>
      </c>
      <c r="F6340" s="311">
        <v>81</v>
      </c>
    </row>
    <row r="6341" spans="1:6">
      <c r="A6341" s="311"/>
      <c r="B6341" s="311" t="s">
        <v>17752</v>
      </c>
      <c r="C6341" s="311"/>
      <c r="D6341" s="311"/>
      <c r="E6341" s="311" t="s">
        <v>173</v>
      </c>
      <c r="F6341" s="311">
        <v>99</v>
      </c>
    </row>
    <row r="6342" spans="1:6">
      <c r="A6342" s="311"/>
      <c r="B6342" s="311" t="s">
        <v>17753</v>
      </c>
      <c r="C6342" s="311"/>
      <c r="D6342" s="311"/>
      <c r="E6342" s="311" t="s">
        <v>173</v>
      </c>
      <c r="F6342" s="311">
        <v>209</v>
      </c>
    </row>
    <row r="6343" spans="1:6">
      <c r="A6343" s="311"/>
      <c r="B6343" s="311" t="s">
        <v>17754</v>
      </c>
      <c r="C6343" s="311"/>
      <c r="D6343" s="311"/>
      <c r="E6343" s="311" t="s">
        <v>173</v>
      </c>
      <c r="F6343" s="311">
        <v>1035</v>
      </c>
    </row>
    <row r="6344" spans="1:6">
      <c r="A6344" s="311"/>
      <c r="B6344" s="311" t="s">
        <v>17755</v>
      </c>
      <c r="C6344" s="311"/>
      <c r="D6344" s="311"/>
      <c r="E6344" s="311" t="s">
        <v>173</v>
      </c>
      <c r="F6344" s="311">
        <v>939</v>
      </c>
    </row>
    <row r="6345" spans="1:6">
      <c r="A6345" s="311"/>
      <c r="B6345" s="311" t="s">
        <v>17756</v>
      </c>
      <c r="C6345" s="311"/>
      <c r="D6345" s="311"/>
      <c r="E6345" s="311" t="s">
        <v>173</v>
      </c>
      <c r="F6345" s="311">
        <v>751</v>
      </c>
    </row>
    <row r="6346" spans="1:6">
      <c r="A6346" s="311"/>
      <c r="B6346" s="311" t="s">
        <v>17757</v>
      </c>
      <c r="C6346" s="311"/>
      <c r="D6346" s="311"/>
      <c r="E6346" s="311" t="s">
        <v>173</v>
      </c>
      <c r="F6346" s="311">
        <v>1212</v>
      </c>
    </row>
    <row r="6347" spans="1:6">
      <c r="A6347" s="311"/>
      <c r="B6347" s="311" t="s">
        <v>17758</v>
      </c>
      <c r="C6347" s="311"/>
      <c r="D6347" s="311"/>
      <c r="E6347" s="311" t="s">
        <v>173</v>
      </c>
      <c r="F6347" s="311">
        <v>431</v>
      </c>
    </row>
    <row r="6348" spans="1:6">
      <c r="A6348" s="311"/>
      <c r="B6348" s="311" t="s">
        <v>17759</v>
      </c>
      <c r="C6348" s="311"/>
      <c r="D6348" s="311"/>
      <c r="E6348" s="311" t="s">
        <v>173</v>
      </c>
      <c r="F6348" s="311">
        <v>5348</v>
      </c>
    </row>
    <row r="6349" spans="1:6">
      <c r="A6349" s="311"/>
      <c r="B6349" s="311" t="s">
        <v>17760</v>
      </c>
      <c r="C6349" s="311"/>
      <c r="D6349" s="311"/>
      <c r="E6349" s="311" t="s">
        <v>173</v>
      </c>
      <c r="F6349" s="311">
        <v>1494</v>
      </c>
    </row>
    <row r="6350" spans="1:6">
      <c r="A6350" s="311"/>
      <c r="B6350" s="311" t="s">
        <v>17761</v>
      </c>
      <c r="C6350" s="311"/>
      <c r="D6350" s="311"/>
      <c r="E6350" s="311" t="s">
        <v>173</v>
      </c>
      <c r="F6350" s="311">
        <v>1870</v>
      </c>
    </row>
    <row r="6351" spans="1:6">
      <c r="A6351" s="311"/>
      <c r="B6351" s="311" t="s">
        <v>17762</v>
      </c>
      <c r="C6351" s="311"/>
      <c r="D6351" s="311"/>
      <c r="E6351" s="311" t="s">
        <v>173</v>
      </c>
      <c r="F6351" s="311">
        <v>281</v>
      </c>
    </row>
    <row r="6352" spans="1:6">
      <c r="A6352" s="311"/>
      <c r="B6352" s="311" t="s">
        <v>17763</v>
      </c>
      <c r="C6352" s="311"/>
      <c r="D6352" s="311"/>
      <c r="E6352" s="311" t="s">
        <v>173</v>
      </c>
      <c r="F6352" s="311">
        <v>2491</v>
      </c>
    </row>
    <row r="6353" spans="1:6">
      <c r="A6353" s="311"/>
      <c r="B6353" s="311" t="s">
        <v>17764</v>
      </c>
      <c r="C6353" s="311"/>
      <c r="D6353" s="311"/>
      <c r="E6353" s="311" t="s">
        <v>173</v>
      </c>
      <c r="F6353" s="311">
        <v>149</v>
      </c>
    </row>
    <row r="6354" spans="1:6">
      <c r="A6354" s="311"/>
      <c r="B6354" s="311" t="s">
        <v>17765</v>
      </c>
      <c r="C6354" s="311"/>
      <c r="D6354" s="311"/>
      <c r="E6354" s="311" t="s">
        <v>173</v>
      </c>
      <c r="F6354" s="311">
        <v>351</v>
      </c>
    </row>
    <row r="6355" spans="1:6">
      <c r="A6355" s="311"/>
      <c r="B6355" s="311" t="s">
        <v>17766</v>
      </c>
      <c r="C6355" s="311"/>
      <c r="D6355" s="311"/>
      <c r="E6355" s="311" t="s">
        <v>173</v>
      </c>
      <c r="F6355" s="311">
        <v>2157</v>
      </c>
    </row>
    <row r="6356" spans="1:6">
      <c r="A6356" s="311"/>
      <c r="B6356" s="311" t="s">
        <v>17767</v>
      </c>
      <c r="C6356" s="311"/>
      <c r="D6356" s="311"/>
      <c r="E6356" s="311" t="s">
        <v>173</v>
      </c>
      <c r="F6356" s="311">
        <v>366</v>
      </c>
    </row>
    <row r="6357" spans="1:6">
      <c r="A6357" s="311"/>
      <c r="B6357" s="311" t="s">
        <v>17768</v>
      </c>
      <c r="C6357" s="311"/>
      <c r="D6357" s="311"/>
      <c r="E6357" s="311" t="s">
        <v>173</v>
      </c>
      <c r="F6357" s="311">
        <v>319</v>
      </c>
    </row>
    <row r="6358" spans="1:6">
      <c r="A6358" s="311"/>
      <c r="B6358" s="311" t="s">
        <v>17769</v>
      </c>
      <c r="C6358" s="311"/>
      <c r="D6358" s="311"/>
      <c r="E6358" s="311" t="s">
        <v>173</v>
      </c>
      <c r="F6358" s="311">
        <v>446</v>
      </c>
    </row>
    <row r="6359" spans="1:6">
      <c r="A6359" s="311"/>
      <c r="B6359" s="311" t="s">
        <v>17770</v>
      </c>
      <c r="C6359" s="311"/>
      <c r="D6359" s="311"/>
      <c r="E6359" s="311" t="s">
        <v>173</v>
      </c>
      <c r="F6359" s="311">
        <v>404</v>
      </c>
    </row>
    <row r="6360" spans="1:6">
      <c r="A6360" s="311"/>
      <c r="B6360" s="311" t="s">
        <v>17771</v>
      </c>
      <c r="C6360" s="311"/>
      <c r="D6360" s="311"/>
      <c r="E6360" s="311" t="s">
        <v>173</v>
      </c>
      <c r="F6360" s="311">
        <v>2340</v>
      </c>
    </row>
    <row r="6361" spans="1:6">
      <c r="A6361" s="311"/>
      <c r="B6361" s="311" t="s">
        <v>17772</v>
      </c>
      <c r="C6361" s="311"/>
      <c r="D6361" s="311"/>
      <c r="E6361" s="311" t="s">
        <v>173</v>
      </c>
      <c r="F6361" s="311">
        <v>1490</v>
      </c>
    </row>
    <row r="6362" spans="1:6">
      <c r="A6362" s="311"/>
      <c r="B6362" s="311" t="s">
        <v>17773</v>
      </c>
      <c r="C6362" s="311"/>
      <c r="D6362" s="311"/>
      <c r="E6362" s="311" t="s">
        <v>173</v>
      </c>
      <c r="F6362" s="311">
        <v>356</v>
      </c>
    </row>
    <row r="6363" spans="1:6">
      <c r="A6363" s="311"/>
      <c r="B6363" s="311" t="s">
        <v>17774</v>
      </c>
      <c r="C6363" s="311"/>
      <c r="D6363" s="311"/>
      <c r="E6363" s="311" t="s">
        <v>173</v>
      </c>
      <c r="F6363" s="311">
        <v>409</v>
      </c>
    </row>
    <row r="6364" spans="1:6">
      <c r="A6364" s="311"/>
      <c r="B6364" s="311" t="s">
        <v>17775</v>
      </c>
      <c r="C6364" s="311"/>
      <c r="D6364" s="311"/>
      <c r="E6364" s="311" t="s">
        <v>173</v>
      </c>
      <c r="F6364" s="311">
        <v>83</v>
      </c>
    </row>
    <row r="6365" spans="1:6">
      <c r="A6365" s="311"/>
      <c r="B6365" s="311" t="s">
        <v>17776</v>
      </c>
      <c r="C6365" s="311"/>
      <c r="D6365" s="311"/>
      <c r="E6365" s="311" t="s">
        <v>173</v>
      </c>
      <c r="F6365" s="311">
        <v>291</v>
      </c>
    </row>
    <row r="6366" spans="1:6">
      <c r="A6366" s="311"/>
      <c r="B6366" s="311" t="s">
        <v>17777</v>
      </c>
      <c r="C6366" s="311"/>
      <c r="D6366" s="311"/>
      <c r="E6366" s="311" t="s">
        <v>173</v>
      </c>
      <c r="F6366" s="311">
        <v>291</v>
      </c>
    </row>
    <row r="6367" spans="1:6">
      <c r="A6367" s="311"/>
      <c r="B6367" s="311" t="s">
        <v>17778</v>
      </c>
      <c r="C6367" s="311"/>
      <c r="D6367" s="311"/>
      <c r="E6367" s="311" t="s">
        <v>173</v>
      </c>
      <c r="F6367" s="311">
        <v>573</v>
      </c>
    </row>
    <row r="6368" spans="1:6">
      <c r="A6368" s="311"/>
      <c r="B6368" s="311" t="s">
        <v>17779</v>
      </c>
      <c r="C6368" s="311"/>
      <c r="D6368" s="311"/>
      <c r="E6368" s="311" t="s">
        <v>173</v>
      </c>
      <c r="F6368" s="311">
        <v>573</v>
      </c>
    </row>
    <row r="6369" spans="1:6">
      <c r="A6369" s="311"/>
      <c r="B6369" s="311" t="s">
        <v>17780</v>
      </c>
      <c r="C6369" s="311"/>
      <c r="D6369" s="311"/>
      <c r="E6369" s="311" t="s">
        <v>173</v>
      </c>
      <c r="F6369" s="311">
        <v>56</v>
      </c>
    </row>
    <row r="6370" spans="1:6">
      <c r="A6370" s="311"/>
      <c r="B6370" s="311" t="s">
        <v>17781</v>
      </c>
      <c r="C6370" s="311"/>
      <c r="D6370" s="311"/>
      <c r="E6370" s="311" t="s">
        <v>173</v>
      </c>
      <c r="F6370" s="311">
        <v>64</v>
      </c>
    </row>
    <row r="6371" spans="1:6">
      <c r="A6371" s="311"/>
      <c r="B6371" s="311" t="s">
        <v>17782</v>
      </c>
      <c r="C6371" s="311"/>
      <c r="D6371" s="311"/>
      <c r="E6371" s="311" t="s">
        <v>173</v>
      </c>
      <c r="F6371" s="311">
        <v>64</v>
      </c>
    </row>
    <row r="6372" spans="1:6">
      <c r="A6372" s="311"/>
      <c r="B6372" s="311" t="s">
        <v>17783</v>
      </c>
      <c r="C6372" s="311"/>
      <c r="D6372" s="311"/>
      <c r="E6372" s="311" t="s">
        <v>173</v>
      </c>
      <c r="F6372" s="311">
        <v>349</v>
      </c>
    </row>
    <row r="6373" spans="1:6">
      <c r="A6373" s="311"/>
      <c r="B6373" s="311" t="s">
        <v>17784</v>
      </c>
      <c r="C6373" s="311"/>
      <c r="D6373" s="311"/>
      <c r="E6373" s="311" t="s">
        <v>173</v>
      </c>
      <c r="F6373" s="311">
        <v>139</v>
      </c>
    </row>
    <row r="6374" spans="1:6">
      <c r="A6374" s="311"/>
      <c r="B6374" s="311" t="s">
        <v>17785</v>
      </c>
      <c r="C6374" s="311"/>
      <c r="D6374" s="311"/>
      <c r="E6374" s="311" t="s">
        <v>173</v>
      </c>
      <c r="F6374" s="311">
        <v>189</v>
      </c>
    </row>
    <row r="6375" spans="1:6">
      <c r="A6375" s="311"/>
      <c r="B6375" s="311" t="s">
        <v>17786</v>
      </c>
      <c r="C6375" s="311"/>
      <c r="D6375" s="311"/>
      <c r="E6375" s="311" t="s">
        <v>173</v>
      </c>
      <c r="F6375" s="311">
        <v>129</v>
      </c>
    </row>
    <row r="6376" spans="1:6">
      <c r="A6376" s="311"/>
      <c r="B6376" s="311" t="s">
        <v>17787</v>
      </c>
      <c r="C6376" s="311"/>
      <c r="D6376" s="311"/>
      <c r="E6376" s="311" t="s">
        <v>173</v>
      </c>
      <c r="F6376" s="311">
        <v>188</v>
      </c>
    </row>
    <row r="6377" spans="1:6">
      <c r="A6377" s="311"/>
      <c r="B6377" s="311" t="s">
        <v>17788</v>
      </c>
      <c r="C6377" s="311"/>
      <c r="D6377" s="311"/>
      <c r="E6377" s="311" t="s">
        <v>173</v>
      </c>
      <c r="F6377" s="311">
        <v>227</v>
      </c>
    </row>
    <row r="6378" spans="1:6">
      <c r="A6378" s="311"/>
      <c r="B6378" s="311" t="s">
        <v>17789</v>
      </c>
      <c r="C6378" s="311"/>
      <c r="D6378" s="311"/>
      <c r="E6378" s="311" t="s">
        <v>173</v>
      </c>
      <c r="F6378" s="311">
        <v>339</v>
      </c>
    </row>
    <row r="6379" spans="1:6">
      <c r="A6379" s="311"/>
      <c r="B6379" s="311" t="s">
        <v>17790</v>
      </c>
      <c r="C6379" s="311"/>
      <c r="D6379" s="311"/>
      <c r="E6379" s="311" t="s">
        <v>173</v>
      </c>
      <c r="F6379" s="311">
        <v>51</v>
      </c>
    </row>
    <row r="6380" spans="1:6">
      <c r="A6380" s="311"/>
      <c r="B6380" s="311" t="s">
        <v>17791</v>
      </c>
      <c r="C6380" s="311"/>
      <c r="D6380" s="311"/>
      <c r="E6380" s="311" t="s">
        <v>173</v>
      </c>
      <c r="F6380" s="311">
        <v>39</v>
      </c>
    </row>
    <row r="6381" spans="1:6">
      <c r="A6381" s="311"/>
      <c r="B6381" s="311" t="s">
        <v>17792</v>
      </c>
      <c r="C6381" s="311"/>
      <c r="D6381" s="311"/>
      <c r="E6381" s="311" t="s">
        <v>173</v>
      </c>
      <c r="F6381" s="311">
        <v>44</v>
      </c>
    </row>
    <row r="6382" spans="1:6">
      <c r="A6382" s="311"/>
      <c r="B6382" s="311" t="s">
        <v>17793</v>
      </c>
      <c r="C6382" s="311"/>
      <c r="D6382" s="311"/>
      <c r="E6382" s="311" t="s">
        <v>173</v>
      </c>
      <c r="F6382" s="311">
        <v>149</v>
      </c>
    </row>
    <row r="6383" spans="1:6">
      <c r="A6383" s="311"/>
      <c r="B6383" s="311" t="s">
        <v>17794</v>
      </c>
      <c r="C6383" s="311"/>
      <c r="D6383" s="311"/>
      <c r="E6383" s="311" t="s">
        <v>173</v>
      </c>
      <c r="F6383" s="311">
        <v>186</v>
      </c>
    </row>
    <row r="6384" spans="1:6">
      <c r="A6384" s="311"/>
      <c r="B6384" s="311" t="s">
        <v>17795</v>
      </c>
      <c r="C6384" s="311"/>
      <c r="D6384" s="311"/>
      <c r="E6384" s="311" t="s">
        <v>173</v>
      </c>
      <c r="F6384" s="311">
        <v>288</v>
      </c>
    </row>
    <row r="6385" spans="1:6">
      <c r="A6385" s="311"/>
      <c r="B6385" s="311" t="s">
        <v>17796</v>
      </c>
      <c r="C6385" s="311"/>
      <c r="D6385" s="311"/>
      <c r="E6385" s="311" t="s">
        <v>173</v>
      </c>
      <c r="F6385" s="311">
        <v>309</v>
      </c>
    </row>
    <row r="6386" spans="1:6">
      <c r="A6386" s="311"/>
      <c r="B6386" s="311" t="s">
        <v>17797</v>
      </c>
      <c r="C6386" s="311"/>
      <c r="D6386" s="311"/>
      <c r="E6386" s="311" t="s">
        <v>173</v>
      </c>
      <c r="F6386" s="311">
        <v>526</v>
      </c>
    </row>
    <row r="6387" spans="1:6">
      <c r="A6387" s="311"/>
      <c r="B6387" s="311" t="s">
        <v>17798</v>
      </c>
      <c r="C6387" s="311"/>
      <c r="D6387" s="311"/>
      <c r="E6387" s="311" t="s">
        <v>173</v>
      </c>
      <c r="F6387" s="311">
        <v>266</v>
      </c>
    </row>
    <row r="6388" spans="1:6">
      <c r="A6388" s="311"/>
      <c r="B6388" s="311" t="s">
        <v>17799</v>
      </c>
      <c r="C6388" s="311"/>
      <c r="D6388" s="311"/>
      <c r="E6388" s="311" t="s">
        <v>173</v>
      </c>
      <c r="F6388" s="311">
        <v>89</v>
      </c>
    </row>
    <row r="6389" spans="1:6">
      <c r="A6389" s="311"/>
      <c r="B6389" s="311" t="s">
        <v>17800</v>
      </c>
      <c r="C6389" s="311"/>
      <c r="D6389" s="311"/>
      <c r="E6389" s="311" t="s">
        <v>173</v>
      </c>
      <c r="F6389" s="311">
        <v>79</v>
      </c>
    </row>
    <row r="6390" spans="1:6">
      <c r="A6390" s="311"/>
      <c r="B6390" s="311" t="s">
        <v>17801</v>
      </c>
      <c r="C6390" s="311"/>
      <c r="D6390" s="311"/>
      <c r="E6390" s="311" t="s">
        <v>173</v>
      </c>
      <c r="F6390" s="311">
        <v>141</v>
      </c>
    </row>
    <row r="6391" spans="1:6">
      <c r="A6391" s="311"/>
      <c r="B6391" s="311" t="s">
        <v>17802</v>
      </c>
      <c r="C6391" s="311"/>
      <c r="D6391" s="311"/>
      <c r="E6391" s="311" t="s">
        <v>173</v>
      </c>
      <c r="F6391" s="311">
        <v>98</v>
      </c>
    </row>
    <row r="6392" spans="1:6">
      <c r="A6392" s="311"/>
      <c r="B6392" s="311" t="s">
        <v>17803</v>
      </c>
      <c r="C6392" s="311"/>
      <c r="D6392" s="311"/>
      <c r="E6392" s="311" t="s">
        <v>173</v>
      </c>
      <c r="F6392" s="311">
        <v>138</v>
      </c>
    </row>
    <row r="6393" spans="1:6">
      <c r="A6393" s="311"/>
      <c r="B6393" s="311" t="s">
        <v>17804</v>
      </c>
      <c r="C6393" s="311"/>
      <c r="D6393" s="311"/>
      <c r="E6393" s="311" t="s">
        <v>173</v>
      </c>
      <c r="F6393" s="311">
        <v>122</v>
      </c>
    </row>
    <row r="6394" spans="1:6">
      <c r="A6394" s="311"/>
      <c r="B6394" s="311" t="s">
        <v>17805</v>
      </c>
      <c r="C6394" s="311"/>
      <c r="D6394" s="311"/>
      <c r="E6394" s="311" t="s">
        <v>173</v>
      </c>
      <c r="F6394" s="311">
        <v>119</v>
      </c>
    </row>
    <row r="6395" spans="1:6">
      <c r="A6395" s="311"/>
      <c r="B6395" s="311" t="s">
        <v>17806</v>
      </c>
      <c r="C6395" s="311"/>
      <c r="D6395" s="311"/>
      <c r="E6395" s="311" t="s">
        <v>173</v>
      </c>
      <c r="F6395" s="311">
        <v>219</v>
      </c>
    </row>
    <row r="6396" spans="1:6">
      <c r="A6396" s="311"/>
      <c r="B6396" s="311" t="s">
        <v>17807</v>
      </c>
      <c r="C6396" s="311"/>
      <c r="D6396" s="311"/>
      <c r="E6396" s="311" t="s">
        <v>173</v>
      </c>
      <c r="F6396" s="311">
        <v>193</v>
      </c>
    </row>
    <row r="6397" spans="1:6">
      <c r="A6397" s="311"/>
      <c r="B6397" s="311" t="s">
        <v>17808</v>
      </c>
      <c r="C6397" s="311"/>
      <c r="D6397" s="311"/>
      <c r="E6397" s="311" t="s">
        <v>173</v>
      </c>
      <c r="F6397" s="311">
        <v>149</v>
      </c>
    </row>
    <row r="6398" spans="1:6">
      <c r="A6398" s="311"/>
      <c r="B6398" s="311" t="s">
        <v>17809</v>
      </c>
      <c r="C6398" s="311"/>
      <c r="D6398" s="311"/>
      <c r="E6398" s="311" t="s">
        <v>173</v>
      </c>
      <c r="F6398" s="311">
        <v>129</v>
      </c>
    </row>
    <row r="6399" spans="1:6">
      <c r="A6399" s="311"/>
      <c r="B6399" s="311" t="s">
        <v>17810</v>
      </c>
      <c r="C6399" s="311"/>
      <c r="D6399" s="311"/>
      <c r="E6399" s="311" t="s">
        <v>173</v>
      </c>
      <c r="F6399" s="311">
        <v>221</v>
      </c>
    </row>
    <row r="6400" spans="1:6">
      <c r="A6400" s="311"/>
      <c r="B6400" s="311" t="s">
        <v>17811</v>
      </c>
      <c r="C6400" s="311"/>
      <c r="D6400" s="311"/>
      <c r="E6400" s="311" t="s">
        <v>173</v>
      </c>
      <c r="F6400" s="311">
        <v>199</v>
      </c>
    </row>
    <row r="6401" spans="1:6">
      <c r="A6401" s="311"/>
      <c r="B6401" s="311" t="s">
        <v>17812</v>
      </c>
      <c r="C6401" s="311"/>
      <c r="D6401" s="311"/>
      <c r="E6401" s="311" t="s">
        <v>173</v>
      </c>
      <c r="F6401" s="311">
        <v>322</v>
      </c>
    </row>
    <row r="6402" spans="1:6">
      <c r="A6402" s="311"/>
      <c r="B6402" s="311" t="s">
        <v>17813</v>
      </c>
      <c r="C6402" s="311"/>
      <c r="D6402" s="311"/>
      <c r="E6402" s="311" t="s">
        <v>173</v>
      </c>
      <c r="F6402" s="311">
        <v>319</v>
      </c>
    </row>
    <row r="6403" spans="1:6">
      <c r="A6403" s="311"/>
      <c r="B6403" s="311" t="s">
        <v>17814</v>
      </c>
      <c r="C6403" s="311"/>
      <c r="D6403" s="311"/>
      <c r="E6403" s="311" t="s">
        <v>173</v>
      </c>
      <c r="F6403" s="311">
        <v>181</v>
      </c>
    </row>
    <row r="6404" spans="1:6">
      <c r="A6404" s="311"/>
      <c r="B6404" s="311" t="s">
        <v>17815</v>
      </c>
      <c r="C6404" s="311"/>
      <c r="D6404" s="311"/>
      <c r="E6404" s="311" t="s">
        <v>173</v>
      </c>
      <c r="F6404" s="311">
        <v>199</v>
      </c>
    </row>
    <row r="6405" spans="1:6">
      <c r="A6405" s="311"/>
      <c r="B6405" s="311" t="s">
        <v>17816</v>
      </c>
      <c r="C6405" s="311"/>
      <c r="D6405" s="311"/>
      <c r="E6405" s="311" t="s">
        <v>173</v>
      </c>
      <c r="F6405" s="311">
        <v>138</v>
      </c>
    </row>
    <row r="6406" spans="1:6">
      <c r="A6406" s="311"/>
      <c r="B6406" s="311" t="s">
        <v>17817</v>
      </c>
      <c r="C6406" s="311"/>
      <c r="D6406" s="311"/>
      <c r="E6406" s="311" t="s">
        <v>173</v>
      </c>
      <c r="F6406" s="311">
        <v>129</v>
      </c>
    </row>
    <row r="6407" spans="1:6">
      <c r="A6407" s="311"/>
      <c r="B6407" s="311" t="s">
        <v>17818</v>
      </c>
      <c r="C6407" s="311"/>
      <c r="D6407" s="311"/>
      <c r="E6407" s="311" t="s">
        <v>173</v>
      </c>
      <c r="F6407" s="311">
        <v>229</v>
      </c>
    </row>
    <row r="6408" spans="1:6">
      <c r="A6408" s="311"/>
      <c r="B6408" s="311" t="s">
        <v>17819</v>
      </c>
      <c r="C6408" s="311"/>
      <c r="D6408" s="311"/>
      <c r="E6408" s="311" t="s">
        <v>173</v>
      </c>
      <c r="F6408" s="311">
        <v>331</v>
      </c>
    </row>
    <row r="6409" spans="1:6">
      <c r="A6409" s="311"/>
      <c r="B6409" s="311" t="s">
        <v>17820</v>
      </c>
      <c r="C6409" s="311"/>
      <c r="D6409" s="311"/>
      <c r="E6409" s="311" t="s">
        <v>173</v>
      </c>
      <c r="F6409" s="311">
        <v>109</v>
      </c>
    </row>
    <row r="6410" spans="1:6">
      <c r="A6410" s="311"/>
      <c r="B6410" s="311" t="s">
        <v>17821</v>
      </c>
      <c r="C6410" s="311"/>
      <c r="D6410" s="311"/>
      <c r="E6410" s="311" t="s">
        <v>173</v>
      </c>
      <c r="F6410" s="311">
        <v>204</v>
      </c>
    </row>
    <row r="6411" spans="1:6">
      <c r="A6411" s="311"/>
      <c r="B6411" s="311" t="s">
        <v>17822</v>
      </c>
      <c r="C6411" s="311"/>
      <c r="D6411" s="311"/>
      <c r="E6411" s="311" t="s">
        <v>173</v>
      </c>
      <c r="F6411" s="311">
        <v>339</v>
      </c>
    </row>
    <row r="6412" spans="1:6">
      <c r="A6412" s="311"/>
      <c r="B6412" s="311" t="s">
        <v>17823</v>
      </c>
      <c r="C6412" s="311"/>
      <c r="D6412" s="311"/>
      <c r="E6412" s="311" t="s">
        <v>173</v>
      </c>
      <c r="F6412" s="311">
        <v>359</v>
      </c>
    </row>
    <row r="6413" spans="1:6">
      <c r="A6413" s="311"/>
      <c r="B6413" s="311" t="s">
        <v>17824</v>
      </c>
      <c r="C6413" s="311"/>
      <c r="D6413" s="311"/>
      <c r="E6413" s="311" t="s">
        <v>173</v>
      </c>
      <c r="F6413" s="311">
        <v>319</v>
      </c>
    </row>
    <row r="6414" spans="1:6">
      <c r="A6414" s="311"/>
      <c r="B6414" s="311" t="s">
        <v>17825</v>
      </c>
      <c r="C6414" s="311"/>
      <c r="D6414" s="311"/>
      <c r="E6414" s="311" t="s">
        <v>173</v>
      </c>
      <c r="F6414" s="311">
        <v>279</v>
      </c>
    </row>
    <row r="6415" spans="1:6">
      <c r="A6415" s="311"/>
      <c r="B6415" s="311" t="s">
        <v>17826</v>
      </c>
      <c r="C6415" s="311"/>
      <c r="D6415" s="311"/>
      <c r="E6415" s="311" t="s">
        <v>173</v>
      </c>
      <c r="F6415" s="311">
        <v>199</v>
      </c>
    </row>
    <row r="6416" spans="1:6">
      <c r="A6416" s="311"/>
      <c r="B6416" s="311" t="s">
        <v>17827</v>
      </c>
      <c r="C6416" s="311"/>
      <c r="D6416" s="311"/>
      <c r="E6416" s="311" t="s">
        <v>173</v>
      </c>
      <c r="F6416" s="311">
        <v>314</v>
      </c>
    </row>
    <row r="6417" spans="1:6">
      <c r="A6417" s="311"/>
      <c r="B6417" s="311" t="s">
        <v>17828</v>
      </c>
      <c r="C6417" s="311"/>
      <c r="D6417" s="311"/>
      <c r="E6417" s="311" t="s">
        <v>173</v>
      </c>
      <c r="F6417" s="311">
        <v>324</v>
      </c>
    </row>
    <row r="6418" spans="1:6">
      <c r="A6418" s="311"/>
      <c r="B6418" s="311" t="s">
        <v>17829</v>
      </c>
      <c r="C6418" s="311"/>
      <c r="D6418" s="311"/>
      <c r="E6418" s="311" t="s">
        <v>173</v>
      </c>
      <c r="F6418" s="311">
        <v>338</v>
      </c>
    </row>
    <row r="6419" spans="1:6">
      <c r="A6419" s="311"/>
      <c r="B6419" s="311" t="s">
        <v>17830</v>
      </c>
      <c r="C6419" s="311"/>
      <c r="D6419" s="311"/>
      <c r="E6419" s="311" t="s">
        <v>173</v>
      </c>
      <c r="F6419" s="311">
        <v>376</v>
      </c>
    </row>
    <row r="6420" spans="1:6">
      <c r="A6420" s="311"/>
      <c r="B6420" s="311" t="s">
        <v>17831</v>
      </c>
      <c r="C6420" s="311"/>
      <c r="D6420" s="311"/>
      <c r="E6420" s="311" t="s">
        <v>173</v>
      </c>
      <c r="F6420" s="311">
        <v>417</v>
      </c>
    </row>
    <row r="6421" spans="1:6">
      <c r="A6421" s="311"/>
      <c r="B6421" s="311" t="s">
        <v>17832</v>
      </c>
      <c r="C6421" s="311"/>
      <c r="D6421" s="311"/>
      <c r="E6421" s="311" t="s">
        <v>173</v>
      </c>
      <c r="F6421" s="311">
        <v>379</v>
      </c>
    </row>
    <row r="6422" spans="1:6">
      <c r="A6422" s="311"/>
      <c r="B6422" s="311" t="s">
        <v>17833</v>
      </c>
      <c r="C6422" s="311"/>
      <c r="D6422" s="311"/>
      <c r="E6422" s="311" t="s">
        <v>173</v>
      </c>
      <c r="F6422" s="311">
        <v>117</v>
      </c>
    </row>
    <row r="6423" spans="1:6">
      <c r="A6423" s="311"/>
      <c r="B6423" s="311" t="s">
        <v>17834</v>
      </c>
      <c r="C6423" s="311"/>
      <c r="D6423" s="311"/>
      <c r="E6423" s="311" t="s">
        <v>173</v>
      </c>
      <c r="F6423" s="311">
        <v>129</v>
      </c>
    </row>
    <row r="6424" spans="1:6">
      <c r="A6424" s="311"/>
      <c r="B6424" s="311" t="s">
        <v>17835</v>
      </c>
      <c r="C6424" s="311"/>
      <c r="D6424" s="311"/>
      <c r="E6424" s="311" t="s">
        <v>173</v>
      </c>
      <c r="F6424" s="311">
        <v>169</v>
      </c>
    </row>
    <row r="6425" spans="1:6">
      <c r="A6425" s="311"/>
      <c r="B6425" s="311" t="s">
        <v>17836</v>
      </c>
      <c r="C6425" s="311"/>
      <c r="D6425" s="311"/>
      <c r="E6425" s="311" t="s">
        <v>173</v>
      </c>
      <c r="F6425" s="311">
        <v>169</v>
      </c>
    </row>
    <row r="6426" spans="1:6">
      <c r="A6426" s="311"/>
      <c r="B6426" s="311" t="s">
        <v>17837</v>
      </c>
      <c r="C6426" s="311"/>
      <c r="D6426" s="311"/>
      <c r="E6426" s="311" t="s">
        <v>173</v>
      </c>
      <c r="F6426" s="311">
        <v>149</v>
      </c>
    </row>
    <row r="6427" spans="1:6">
      <c r="A6427" s="311"/>
      <c r="B6427" s="311" t="s">
        <v>17838</v>
      </c>
      <c r="C6427" s="311"/>
      <c r="D6427" s="311"/>
      <c r="E6427" s="311" t="s">
        <v>173</v>
      </c>
      <c r="F6427" s="311">
        <v>133</v>
      </c>
    </row>
    <row r="6428" spans="1:6">
      <c r="A6428" s="311"/>
      <c r="B6428" s="311" t="s">
        <v>17839</v>
      </c>
      <c r="C6428" s="311"/>
      <c r="D6428" s="311"/>
      <c r="E6428" s="311" t="s">
        <v>173</v>
      </c>
      <c r="F6428" s="311">
        <v>169</v>
      </c>
    </row>
    <row r="6429" spans="1:6">
      <c r="A6429" s="311"/>
      <c r="B6429" s="311" t="s">
        <v>17840</v>
      </c>
      <c r="C6429" s="311"/>
      <c r="D6429" s="311"/>
      <c r="E6429" s="311" t="s">
        <v>173</v>
      </c>
      <c r="F6429" s="311">
        <v>249</v>
      </c>
    </row>
    <row r="6430" spans="1:6">
      <c r="A6430" s="311"/>
      <c r="B6430" s="311" t="s">
        <v>17841</v>
      </c>
      <c r="C6430" s="311"/>
      <c r="D6430" s="311"/>
      <c r="E6430" s="311" t="s">
        <v>173</v>
      </c>
      <c r="F6430" s="311">
        <v>148</v>
      </c>
    </row>
    <row r="6431" spans="1:6">
      <c r="A6431" s="311"/>
      <c r="B6431" s="311" t="s">
        <v>17842</v>
      </c>
      <c r="C6431" s="311"/>
      <c r="D6431" s="311"/>
      <c r="E6431" s="311" t="s">
        <v>173</v>
      </c>
      <c r="F6431" s="311">
        <v>179</v>
      </c>
    </row>
    <row r="6432" spans="1:6">
      <c r="A6432" s="311"/>
      <c r="B6432" s="311" t="s">
        <v>17843</v>
      </c>
      <c r="C6432" s="311"/>
      <c r="D6432" s="311"/>
      <c r="E6432" s="311" t="s">
        <v>173</v>
      </c>
      <c r="F6432" s="311">
        <v>268</v>
      </c>
    </row>
    <row r="6433" spans="1:6">
      <c r="A6433" s="311"/>
      <c r="B6433" s="311" t="s">
        <v>17844</v>
      </c>
      <c r="C6433" s="311"/>
      <c r="D6433" s="311"/>
      <c r="E6433" s="311" t="s">
        <v>173</v>
      </c>
      <c r="F6433" s="311">
        <v>216</v>
      </c>
    </row>
    <row r="6434" spans="1:6">
      <c r="A6434" s="311"/>
      <c r="B6434" s="311" t="s">
        <v>17845</v>
      </c>
      <c r="C6434" s="311"/>
      <c r="D6434" s="311"/>
      <c r="E6434" s="311" t="s">
        <v>173</v>
      </c>
      <c r="F6434" s="311">
        <v>274</v>
      </c>
    </row>
    <row r="6435" spans="1:6">
      <c r="A6435" s="311"/>
      <c r="B6435" s="311" t="s">
        <v>17846</v>
      </c>
      <c r="C6435" s="311"/>
      <c r="D6435" s="311"/>
      <c r="E6435" s="311" t="s">
        <v>173</v>
      </c>
      <c r="F6435" s="311">
        <v>239</v>
      </c>
    </row>
    <row r="6436" spans="1:6">
      <c r="A6436" s="311"/>
      <c r="B6436" s="311" t="s">
        <v>17847</v>
      </c>
      <c r="C6436" s="311"/>
      <c r="D6436" s="311"/>
      <c r="E6436" s="311" t="s">
        <v>173</v>
      </c>
      <c r="F6436" s="311">
        <v>279</v>
      </c>
    </row>
    <row r="6437" spans="1:6">
      <c r="A6437" s="311"/>
      <c r="B6437" s="311" t="s">
        <v>17848</v>
      </c>
      <c r="C6437" s="311"/>
      <c r="D6437" s="311"/>
      <c r="E6437" s="311" t="s">
        <v>173</v>
      </c>
      <c r="F6437" s="311">
        <v>154</v>
      </c>
    </row>
    <row r="6438" spans="1:6">
      <c r="A6438" s="311"/>
      <c r="B6438" s="311" t="s">
        <v>17849</v>
      </c>
      <c r="C6438" s="311"/>
      <c r="D6438" s="311"/>
      <c r="E6438" s="311" t="s">
        <v>173</v>
      </c>
      <c r="F6438" s="311">
        <v>209</v>
      </c>
    </row>
    <row r="6439" spans="1:6">
      <c r="A6439" s="311"/>
      <c r="B6439" s="311" t="s">
        <v>17850</v>
      </c>
      <c r="C6439" s="311"/>
      <c r="D6439" s="311"/>
      <c r="E6439" s="311" t="s">
        <v>173</v>
      </c>
      <c r="F6439" s="311">
        <v>319</v>
      </c>
    </row>
    <row r="6440" spans="1:6">
      <c r="A6440" s="311"/>
      <c r="B6440" s="311" t="s">
        <v>17851</v>
      </c>
      <c r="C6440" s="311"/>
      <c r="D6440" s="311"/>
      <c r="E6440" s="311" t="s">
        <v>173</v>
      </c>
      <c r="F6440" s="311">
        <v>346</v>
      </c>
    </row>
    <row r="6441" spans="1:6">
      <c r="A6441" s="311"/>
      <c r="B6441" s="311" t="s">
        <v>17852</v>
      </c>
      <c r="C6441" s="311"/>
      <c r="D6441" s="311"/>
      <c r="E6441" s="311" t="s">
        <v>173</v>
      </c>
      <c r="F6441" s="311">
        <v>22</v>
      </c>
    </row>
    <row r="6442" spans="1:6">
      <c r="A6442" s="311"/>
      <c r="B6442" s="311" t="s">
        <v>17853</v>
      </c>
      <c r="C6442" s="311"/>
      <c r="D6442" s="311"/>
      <c r="E6442" s="311" t="s">
        <v>173</v>
      </c>
      <c r="F6442" s="311">
        <v>24</v>
      </c>
    </row>
    <row r="6443" spans="1:6">
      <c r="A6443" s="311"/>
      <c r="B6443" s="311" t="s">
        <v>17854</v>
      </c>
      <c r="C6443" s="311"/>
      <c r="D6443" s="311"/>
      <c r="E6443" s="311" t="s">
        <v>173</v>
      </c>
      <c r="F6443" s="311">
        <v>36</v>
      </c>
    </row>
    <row r="6444" spans="1:6">
      <c r="A6444" s="311"/>
      <c r="B6444" s="311" t="s">
        <v>17855</v>
      </c>
      <c r="C6444" s="311"/>
      <c r="D6444" s="311"/>
      <c r="E6444" s="311" t="s">
        <v>173</v>
      </c>
      <c r="F6444" s="311">
        <v>49</v>
      </c>
    </row>
    <row r="6445" spans="1:6">
      <c r="A6445" s="311"/>
      <c r="B6445" s="311" t="s">
        <v>17856</v>
      </c>
      <c r="C6445" s="311"/>
      <c r="D6445" s="311"/>
      <c r="E6445" s="311" t="s">
        <v>173</v>
      </c>
      <c r="F6445" s="311">
        <v>429</v>
      </c>
    </row>
    <row r="6446" spans="1:6">
      <c r="A6446" s="311"/>
      <c r="B6446" s="311" t="s">
        <v>17857</v>
      </c>
      <c r="C6446" s="311"/>
      <c r="D6446" s="311"/>
      <c r="E6446" s="311" t="s">
        <v>173</v>
      </c>
      <c r="F6446" s="311">
        <v>549</v>
      </c>
    </row>
    <row r="6447" spans="1:6">
      <c r="A6447" s="311"/>
      <c r="B6447" s="311" t="s">
        <v>17858</v>
      </c>
      <c r="C6447" s="311"/>
      <c r="D6447" s="311"/>
      <c r="E6447" s="311" t="s">
        <v>173</v>
      </c>
      <c r="F6447" s="311">
        <v>73</v>
      </c>
    </row>
    <row r="6448" spans="1:6">
      <c r="A6448" s="311"/>
      <c r="B6448" s="311" t="s">
        <v>17859</v>
      </c>
      <c r="C6448" s="311"/>
      <c r="D6448" s="311"/>
      <c r="E6448" s="311" t="s">
        <v>173</v>
      </c>
      <c r="F6448" s="311">
        <v>62</v>
      </c>
    </row>
    <row r="6449" spans="1:6">
      <c r="A6449" s="311"/>
      <c r="B6449" s="311" t="s">
        <v>17860</v>
      </c>
      <c r="C6449" s="311"/>
      <c r="D6449" s="311"/>
      <c r="E6449" s="311" t="s">
        <v>173</v>
      </c>
      <c r="F6449" s="311">
        <v>93</v>
      </c>
    </row>
    <row r="6450" spans="1:6">
      <c r="A6450" s="311"/>
      <c r="B6450" s="311" t="s">
        <v>17861</v>
      </c>
      <c r="C6450" s="311"/>
      <c r="D6450" s="311"/>
      <c r="E6450" s="311" t="s">
        <v>173</v>
      </c>
      <c r="F6450" s="311">
        <v>168</v>
      </c>
    </row>
    <row r="6451" spans="1:6">
      <c r="A6451" s="311"/>
      <c r="B6451" s="311" t="s">
        <v>17862</v>
      </c>
      <c r="C6451" s="311"/>
      <c r="D6451" s="311"/>
      <c r="E6451" s="311" t="s">
        <v>173</v>
      </c>
      <c r="F6451" s="311">
        <v>109</v>
      </c>
    </row>
    <row r="6452" spans="1:6">
      <c r="A6452" s="311"/>
      <c r="B6452" s="311" t="s">
        <v>17863</v>
      </c>
      <c r="C6452" s="311"/>
      <c r="D6452" s="311"/>
      <c r="E6452" s="311" t="s">
        <v>173</v>
      </c>
      <c r="F6452" s="311">
        <v>99</v>
      </c>
    </row>
    <row r="6453" spans="1:6">
      <c r="A6453" s="311"/>
      <c r="B6453" s="311" t="s">
        <v>17864</v>
      </c>
      <c r="C6453" s="311"/>
      <c r="D6453" s="311"/>
      <c r="E6453" s="311" t="s">
        <v>173</v>
      </c>
      <c r="F6453" s="311">
        <v>73</v>
      </c>
    </row>
    <row r="6454" spans="1:6">
      <c r="A6454" s="311"/>
      <c r="B6454" s="311" t="s">
        <v>17865</v>
      </c>
      <c r="C6454" s="311"/>
      <c r="D6454" s="311"/>
      <c r="E6454" s="311" t="s">
        <v>173</v>
      </c>
      <c r="F6454" s="311">
        <v>128</v>
      </c>
    </row>
    <row r="6455" spans="1:6">
      <c r="A6455" s="311"/>
      <c r="B6455" s="311" t="s">
        <v>17866</v>
      </c>
      <c r="C6455" s="311"/>
      <c r="D6455" s="311"/>
      <c r="E6455" s="311" t="s">
        <v>173</v>
      </c>
      <c r="F6455" s="311">
        <v>119</v>
      </c>
    </row>
    <row r="6456" spans="1:6">
      <c r="A6456" s="311"/>
      <c r="B6456" s="311" t="s">
        <v>17867</v>
      </c>
      <c r="C6456" s="311"/>
      <c r="D6456" s="311"/>
      <c r="E6456" s="311" t="s">
        <v>173</v>
      </c>
      <c r="F6456" s="311">
        <v>129</v>
      </c>
    </row>
    <row r="6457" spans="1:6">
      <c r="A6457" s="311"/>
      <c r="B6457" s="311" t="s">
        <v>17868</v>
      </c>
      <c r="C6457" s="311"/>
      <c r="D6457" s="311"/>
      <c r="E6457" s="311" t="s">
        <v>173</v>
      </c>
      <c r="F6457" s="311">
        <v>93</v>
      </c>
    </row>
    <row r="6458" spans="1:6">
      <c r="A6458" s="311"/>
      <c r="B6458" s="311" t="s">
        <v>17869</v>
      </c>
      <c r="C6458" s="311"/>
      <c r="D6458" s="311"/>
      <c r="E6458" s="311" t="s">
        <v>173</v>
      </c>
      <c r="F6458" s="311">
        <v>239</v>
      </c>
    </row>
    <row r="6459" spans="1:6">
      <c r="A6459" s="311"/>
      <c r="B6459" s="311" t="s">
        <v>17870</v>
      </c>
      <c r="C6459" s="311"/>
      <c r="D6459" s="311"/>
      <c r="E6459" s="311" t="s">
        <v>173</v>
      </c>
      <c r="F6459" s="311">
        <v>209</v>
      </c>
    </row>
    <row r="6460" spans="1:6">
      <c r="A6460" s="311"/>
      <c r="B6460" s="311" t="s">
        <v>17871</v>
      </c>
      <c r="C6460" s="311"/>
      <c r="D6460" s="311"/>
      <c r="E6460" s="311" t="s">
        <v>173</v>
      </c>
      <c r="F6460" s="311">
        <v>196</v>
      </c>
    </row>
    <row r="6461" spans="1:6">
      <c r="A6461" s="311"/>
      <c r="B6461" s="311" t="s">
        <v>17872</v>
      </c>
      <c r="C6461" s="311"/>
      <c r="D6461" s="311"/>
      <c r="E6461" s="311" t="s">
        <v>173</v>
      </c>
      <c r="F6461" s="311">
        <v>219</v>
      </c>
    </row>
    <row r="6462" spans="1:6">
      <c r="A6462" s="311"/>
      <c r="B6462" s="311" t="s">
        <v>17873</v>
      </c>
      <c r="C6462" s="311"/>
      <c r="D6462" s="311"/>
      <c r="E6462" s="311" t="s">
        <v>173</v>
      </c>
      <c r="F6462" s="311">
        <v>177</v>
      </c>
    </row>
    <row r="6463" spans="1:6">
      <c r="A6463" s="311"/>
      <c r="B6463" s="311" t="s">
        <v>17874</v>
      </c>
      <c r="C6463" s="311"/>
      <c r="D6463" s="311"/>
      <c r="E6463" s="311" t="s">
        <v>173</v>
      </c>
      <c r="F6463" s="311">
        <v>168</v>
      </c>
    </row>
    <row r="6464" spans="1:6">
      <c r="A6464" s="311"/>
      <c r="B6464" s="311" t="s">
        <v>17875</v>
      </c>
      <c r="C6464" s="311"/>
      <c r="D6464" s="311"/>
      <c r="E6464" s="311" t="s">
        <v>173</v>
      </c>
      <c r="F6464" s="311">
        <v>134</v>
      </c>
    </row>
    <row r="6465" spans="1:6">
      <c r="A6465" s="311"/>
      <c r="B6465" s="311" t="s">
        <v>17876</v>
      </c>
      <c r="C6465" s="311"/>
      <c r="D6465" s="311"/>
      <c r="E6465" s="311" t="s">
        <v>173</v>
      </c>
      <c r="F6465" s="311">
        <v>276</v>
      </c>
    </row>
    <row r="6466" spans="1:6">
      <c r="A6466" s="311"/>
      <c r="B6466" s="311" t="s">
        <v>17877</v>
      </c>
      <c r="C6466" s="311"/>
      <c r="D6466" s="311"/>
      <c r="E6466" s="311" t="s">
        <v>173</v>
      </c>
      <c r="F6466" s="311">
        <v>239</v>
      </c>
    </row>
    <row r="6467" spans="1:6">
      <c r="A6467" s="311"/>
      <c r="B6467" s="311" t="s">
        <v>17878</v>
      </c>
      <c r="C6467" s="311"/>
      <c r="D6467" s="311"/>
      <c r="E6467" s="311" t="s">
        <v>173</v>
      </c>
      <c r="F6467" s="311">
        <v>309</v>
      </c>
    </row>
    <row r="6468" spans="1:6">
      <c r="A6468" s="311"/>
      <c r="B6468" s="311" t="s">
        <v>17879</v>
      </c>
      <c r="C6468" s="311"/>
      <c r="D6468" s="311"/>
      <c r="E6468" s="311" t="s">
        <v>173</v>
      </c>
      <c r="F6468" s="311">
        <v>337</v>
      </c>
    </row>
    <row r="6469" spans="1:6">
      <c r="A6469" s="311"/>
      <c r="B6469" s="311" t="s">
        <v>17880</v>
      </c>
      <c r="C6469" s="311"/>
      <c r="D6469" s="311"/>
      <c r="E6469" s="311" t="s">
        <v>173</v>
      </c>
      <c r="F6469" s="311">
        <v>299</v>
      </c>
    </row>
    <row r="6470" spans="1:6">
      <c r="A6470" s="311"/>
      <c r="B6470" s="311" t="s">
        <v>17881</v>
      </c>
      <c r="C6470" s="311"/>
      <c r="D6470" s="311"/>
      <c r="E6470" s="311" t="s">
        <v>173</v>
      </c>
      <c r="F6470" s="311">
        <v>209</v>
      </c>
    </row>
    <row r="6471" spans="1:6">
      <c r="A6471" s="311"/>
      <c r="B6471" s="311" t="s">
        <v>17882</v>
      </c>
      <c r="C6471" s="311"/>
      <c r="D6471" s="311"/>
      <c r="E6471" s="311" t="s">
        <v>173</v>
      </c>
      <c r="F6471" s="311">
        <v>248</v>
      </c>
    </row>
    <row r="6472" spans="1:6">
      <c r="A6472" s="311"/>
      <c r="B6472" s="311" t="s">
        <v>17883</v>
      </c>
      <c r="C6472" s="311"/>
      <c r="D6472" s="311"/>
      <c r="E6472" s="311" t="s">
        <v>173</v>
      </c>
      <c r="F6472" s="311">
        <v>219</v>
      </c>
    </row>
    <row r="6473" spans="1:6">
      <c r="A6473" s="311"/>
      <c r="B6473" s="311" t="s">
        <v>17884</v>
      </c>
      <c r="C6473" s="311"/>
      <c r="D6473" s="311"/>
      <c r="E6473" s="311" t="s">
        <v>173</v>
      </c>
      <c r="F6473" s="311">
        <v>238</v>
      </c>
    </row>
    <row r="6474" spans="1:6">
      <c r="A6474" s="311"/>
      <c r="B6474" s="311" t="s">
        <v>17885</v>
      </c>
      <c r="C6474" s="311"/>
      <c r="D6474" s="311"/>
      <c r="E6474" s="311" t="s">
        <v>173</v>
      </c>
      <c r="F6474" s="311">
        <v>399</v>
      </c>
    </row>
    <row r="6475" spans="1:6">
      <c r="A6475" s="311"/>
      <c r="B6475" s="311" t="s">
        <v>17886</v>
      </c>
      <c r="C6475" s="311"/>
      <c r="D6475" s="311"/>
      <c r="E6475" s="311" t="s">
        <v>173</v>
      </c>
      <c r="F6475" s="311">
        <v>299</v>
      </c>
    </row>
    <row r="6476" spans="1:6">
      <c r="A6476" s="311"/>
      <c r="B6476" s="311" t="s">
        <v>17887</v>
      </c>
      <c r="C6476" s="311"/>
      <c r="D6476" s="311"/>
      <c r="E6476" s="311" t="s">
        <v>173</v>
      </c>
      <c r="F6476" s="311">
        <v>599</v>
      </c>
    </row>
    <row r="6477" spans="1:6">
      <c r="A6477" s="311"/>
      <c r="B6477" s="311" t="s">
        <v>17888</v>
      </c>
      <c r="C6477" s="311"/>
      <c r="D6477" s="311"/>
      <c r="E6477" s="311" t="s">
        <v>11408</v>
      </c>
      <c r="F6477" s="311">
        <v>83</v>
      </c>
    </row>
    <row r="6478" spans="1:6">
      <c r="A6478" s="311"/>
      <c r="B6478" s="311" t="s">
        <v>17889</v>
      </c>
      <c r="C6478" s="311"/>
      <c r="D6478" s="311"/>
      <c r="E6478" s="311" t="s">
        <v>11408</v>
      </c>
      <c r="F6478" s="311">
        <v>119</v>
      </c>
    </row>
    <row r="6479" spans="1:6">
      <c r="A6479" s="311"/>
      <c r="B6479" s="311" t="s">
        <v>17890</v>
      </c>
      <c r="C6479" s="311"/>
      <c r="D6479" s="311"/>
      <c r="E6479" s="311" t="s">
        <v>11408</v>
      </c>
      <c r="F6479" s="311">
        <v>99</v>
      </c>
    </row>
    <row r="6480" spans="1:6">
      <c r="A6480" s="311"/>
      <c r="B6480" s="311" t="s">
        <v>17891</v>
      </c>
      <c r="C6480" s="311"/>
      <c r="D6480" s="311"/>
      <c r="E6480" s="311" t="s">
        <v>11408</v>
      </c>
      <c r="F6480" s="311">
        <v>129</v>
      </c>
    </row>
    <row r="6481" spans="1:6">
      <c r="A6481" s="311"/>
      <c r="B6481" s="311" t="s">
        <v>17892</v>
      </c>
      <c r="C6481" s="311"/>
      <c r="D6481" s="311"/>
      <c r="E6481" s="311" t="s">
        <v>173</v>
      </c>
      <c r="F6481" s="311">
        <v>87</v>
      </c>
    </row>
    <row r="6482" spans="1:6">
      <c r="A6482" s="311"/>
      <c r="B6482" s="311" t="s">
        <v>17893</v>
      </c>
      <c r="C6482" s="311"/>
      <c r="D6482" s="311"/>
      <c r="E6482" s="311" t="s">
        <v>173</v>
      </c>
      <c r="F6482" s="311">
        <v>248</v>
      </c>
    </row>
    <row r="6483" spans="1:6">
      <c r="A6483" s="311"/>
      <c r="B6483" s="311" t="s">
        <v>17894</v>
      </c>
      <c r="C6483" s="311"/>
      <c r="D6483" s="311"/>
      <c r="E6483" s="311" t="s">
        <v>173</v>
      </c>
      <c r="F6483" s="311">
        <v>107</v>
      </c>
    </row>
    <row r="6484" spans="1:6">
      <c r="A6484" s="311"/>
      <c r="B6484" s="311" t="s">
        <v>17895</v>
      </c>
      <c r="C6484" s="311"/>
      <c r="D6484" s="311"/>
      <c r="E6484" s="311" t="s">
        <v>173</v>
      </c>
      <c r="F6484" s="311">
        <v>259</v>
      </c>
    </row>
    <row r="6485" spans="1:6">
      <c r="A6485" s="311"/>
      <c r="B6485" s="311" t="s">
        <v>17896</v>
      </c>
      <c r="C6485" s="311"/>
      <c r="D6485" s="311"/>
      <c r="E6485" s="311" t="s">
        <v>173</v>
      </c>
      <c r="F6485" s="311">
        <v>209</v>
      </c>
    </row>
    <row r="6486" spans="1:6">
      <c r="A6486" s="311"/>
      <c r="B6486" s="311" t="s">
        <v>17897</v>
      </c>
      <c r="C6486" s="311"/>
      <c r="D6486" s="311"/>
      <c r="E6486" s="311" t="s">
        <v>173</v>
      </c>
      <c r="F6486" s="311">
        <v>229</v>
      </c>
    </row>
    <row r="6487" spans="1:6">
      <c r="A6487" s="311"/>
      <c r="B6487" s="311" t="s">
        <v>17898</v>
      </c>
      <c r="C6487" s="311"/>
      <c r="D6487" s="311"/>
      <c r="E6487" s="311" t="s">
        <v>173</v>
      </c>
      <c r="F6487" s="311">
        <v>146</v>
      </c>
    </row>
    <row r="6488" spans="1:6">
      <c r="A6488" s="311"/>
      <c r="B6488" s="311" t="s">
        <v>17899</v>
      </c>
      <c r="C6488" s="311"/>
      <c r="D6488" s="311"/>
      <c r="E6488" s="311" t="s">
        <v>173</v>
      </c>
      <c r="F6488" s="311">
        <v>239</v>
      </c>
    </row>
    <row r="6489" spans="1:6">
      <c r="A6489" s="311"/>
      <c r="B6489" s="311" t="s">
        <v>17900</v>
      </c>
      <c r="C6489" s="311"/>
      <c r="D6489" s="311"/>
      <c r="E6489" s="311" t="s">
        <v>173</v>
      </c>
      <c r="F6489" s="311">
        <v>229</v>
      </c>
    </row>
    <row r="6490" spans="1:6">
      <c r="A6490" s="311"/>
      <c r="B6490" s="311" t="s">
        <v>17901</v>
      </c>
      <c r="C6490" s="311"/>
      <c r="D6490" s="311"/>
      <c r="E6490" s="311" t="s">
        <v>173</v>
      </c>
      <c r="F6490" s="311">
        <v>259</v>
      </c>
    </row>
    <row r="6491" spans="1:6">
      <c r="A6491" s="311"/>
      <c r="B6491" s="311" t="s">
        <v>17902</v>
      </c>
      <c r="C6491" s="311"/>
      <c r="D6491" s="311"/>
      <c r="E6491" s="311" t="s">
        <v>173</v>
      </c>
      <c r="F6491" s="311">
        <v>219</v>
      </c>
    </row>
    <row r="6492" spans="1:6">
      <c r="A6492" s="311"/>
      <c r="B6492" s="311" t="s">
        <v>17903</v>
      </c>
      <c r="C6492" s="311"/>
      <c r="D6492" s="311"/>
      <c r="E6492" s="311" t="s">
        <v>173</v>
      </c>
      <c r="F6492" s="311">
        <v>187</v>
      </c>
    </row>
    <row r="6493" spans="1:6">
      <c r="A6493" s="311"/>
      <c r="B6493" s="311" t="s">
        <v>17904</v>
      </c>
      <c r="C6493" s="311"/>
      <c r="D6493" s="311"/>
      <c r="E6493" s="311" t="s">
        <v>173</v>
      </c>
      <c r="F6493" s="311">
        <v>239</v>
      </c>
    </row>
    <row r="6494" spans="1:6">
      <c r="A6494" s="311"/>
      <c r="B6494" s="311" t="s">
        <v>17905</v>
      </c>
      <c r="C6494" s="311"/>
      <c r="D6494" s="311"/>
      <c r="E6494" s="311" t="s">
        <v>173</v>
      </c>
      <c r="F6494" s="311">
        <v>184</v>
      </c>
    </row>
    <row r="6495" spans="1:6">
      <c r="A6495" s="311"/>
      <c r="B6495" s="311" t="s">
        <v>17906</v>
      </c>
      <c r="C6495" s="311"/>
      <c r="D6495" s="311"/>
      <c r="E6495" s="311" t="s">
        <v>173</v>
      </c>
      <c r="F6495" s="311">
        <v>398</v>
      </c>
    </row>
    <row r="6496" spans="1:6">
      <c r="A6496" s="311"/>
      <c r="B6496" s="311" t="s">
        <v>17907</v>
      </c>
      <c r="C6496" s="311"/>
      <c r="D6496" s="311"/>
      <c r="E6496" s="311" t="s">
        <v>173</v>
      </c>
      <c r="F6496" s="311">
        <v>289</v>
      </c>
    </row>
    <row r="6497" spans="1:6">
      <c r="A6497" s="311"/>
      <c r="B6497" s="311" t="s">
        <v>17908</v>
      </c>
      <c r="C6497" s="311"/>
      <c r="D6497" s="311"/>
      <c r="E6497" s="311" t="s">
        <v>173</v>
      </c>
      <c r="F6497" s="311">
        <v>279</v>
      </c>
    </row>
    <row r="6498" spans="1:6">
      <c r="A6498" s="311"/>
      <c r="B6498" s="311" t="s">
        <v>17909</v>
      </c>
      <c r="C6498" s="311"/>
      <c r="D6498" s="311"/>
      <c r="E6498" s="311" t="s">
        <v>173</v>
      </c>
      <c r="F6498" s="311">
        <v>459</v>
      </c>
    </row>
    <row r="6499" spans="1:6">
      <c r="A6499" s="311"/>
      <c r="B6499" s="311" t="s">
        <v>17910</v>
      </c>
      <c r="C6499" s="311"/>
      <c r="D6499" s="311"/>
      <c r="E6499" s="311" t="s">
        <v>173</v>
      </c>
      <c r="F6499" s="311">
        <v>459</v>
      </c>
    </row>
    <row r="6500" spans="1:6">
      <c r="A6500" s="311"/>
      <c r="B6500" s="311" t="s">
        <v>17911</v>
      </c>
      <c r="C6500" s="311"/>
      <c r="D6500" s="311"/>
      <c r="E6500" s="311" t="s">
        <v>173</v>
      </c>
      <c r="F6500" s="311">
        <v>398</v>
      </c>
    </row>
    <row r="6501" spans="1:6">
      <c r="A6501" s="311"/>
      <c r="B6501" s="311" t="s">
        <v>17912</v>
      </c>
      <c r="C6501" s="311"/>
      <c r="D6501" s="311"/>
      <c r="E6501" s="311" t="s">
        <v>173</v>
      </c>
      <c r="F6501" s="311">
        <v>339</v>
      </c>
    </row>
    <row r="6502" spans="1:6">
      <c r="A6502" s="311"/>
      <c r="B6502" s="311" t="s">
        <v>17913</v>
      </c>
      <c r="C6502" s="311"/>
      <c r="D6502" s="311"/>
      <c r="E6502" s="311" t="s">
        <v>173</v>
      </c>
      <c r="F6502" s="311">
        <v>399</v>
      </c>
    </row>
    <row r="6503" spans="1:6">
      <c r="A6503" s="311"/>
      <c r="B6503" s="311" t="s">
        <v>17914</v>
      </c>
      <c r="C6503" s="311"/>
      <c r="D6503" s="311"/>
      <c r="E6503" s="311" t="s">
        <v>173</v>
      </c>
      <c r="F6503" s="311">
        <v>389</v>
      </c>
    </row>
    <row r="6504" spans="1:6">
      <c r="A6504" s="311"/>
      <c r="B6504" s="311" t="s">
        <v>17915</v>
      </c>
      <c r="C6504" s="311"/>
      <c r="D6504" s="311"/>
      <c r="E6504" s="311" t="s">
        <v>173</v>
      </c>
      <c r="F6504" s="311">
        <v>389</v>
      </c>
    </row>
    <row r="6505" spans="1:6">
      <c r="A6505" s="311"/>
      <c r="B6505" s="311" t="s">
        <v>17916</v>
      </c>
      <c r="C6505" s="311"/>
      <c r="D6505" s="311"/>
      <c r="E6505" s="311" t="s">
        <v>173</v>
      </c>
      <c r="F6505" s="311">
        <v>398</v>
      </c>
    </row>
    <row r="6506" spans="1:6">
      <c r="A6506" s="311"/>
      <c r="B6506" s="311" t="s">
        <v>17917</v>
      </c>
      <c r="C6506" s="311"/>
      <c r="D6506" s="311"/>
      <c r="E6506" s="311" t="s">
        <v>173</v>
      </c>
      <c r="F6506" s="311">
        <v>399</v>
      </c>
    </row>
    <row r="6507" spans="1:6">
      <c r="A6507" s="311"/>
      <c r="B6507" s="311" t="s">
        <v>17918</v>
      </c>
      <c r="C6507" s="311"/>
      <c r="D6507" s="311"/>
      <c r="E6507" s="311" t="s">
        <v>173</v>
      </c>
      <c r="F6507" s="311">
        <v>419</v>
      </c>
    </row>
    <row r="6508" spans="1:6">
      <c r="A6508" s="311"/>
      <c r="B6508" s="311" t="s">
        <v>17919</v>
      </c>
      <c r="C6508" s="311"/>
      <c r="D6508" s="311"/>
      <c r="E6508" s="311" t="s">
        <v>173</v>
      </c>
      <c r="F6508" s="311">
        <v>336</v>
      </c>
    </row>
    <row r="6509" spans="1:6">
      <c r="A6509" s="311"/>
      <c r="B6509" s="311" t="s">
        <v>17920</v>
      </c>
      <c r="C6509" s="311"/>
      <c r="D6509" s="311"/>
      <c r="E6509" s="311" t="s">
        <v>173</v>
      </c>
      <c r="F6509" s="311">
        <v>419</v>
      </c>
    </row>
    <row r="6510" spans="1:6">
      <c r="A6510" s="311"/>
      <c r="B6510" s="311" t="s">
        <v>17921</v>
      </c>
      <c r="C6510" s="311"/>
      <c r="D6510" s="311"/>
      <c r="E6510" s="311" t="s">
        <v>173</v>
      </c>
      <c r="F6510" s="311">
        <v>449</v>
      </c>
    </row>
    <row r="6511" spans="1:6">
      <c r="A6511" s="311"/>
      <c r="B6511" s="311" t="s">
        <v>17922</v>
      </c>
      <c r="C6511" s="311"/>
      <c r="D6511" s="311"/>
      <c r="E6511" s="311" t="s">
        <v>173</v>
      </c>
      <c r="F6511" s="311">
        <v>599</v>
      </c>
    </row>
    <row r="6512" spans="1:6">
      <c r="A6512" s="311"/>
      <c r="B6512" s="311" t="s">
        <v>17923</v>
      </c>
      <c r="C6512" s="311"/>
      <c r="D6512" s="311"/>
      <c r="E6512" s="311" t="s">
        <v>173</v>
      </c>
      <c r="F6512" s="311">
        <v>599</v>
      </c>
    </row>
    <row r="6513" spans="1:6">
      <c r="A6513" s="311"/>
      <c r="B6513" s="311" t="s">
        <v>17924</v>
      </c>
      <c r="C6513" s="311"/>
      <c r="D6513" s="311"/>
      <c r="E6513" s="311" t="s">
        <v>173</v>
      </c>
      <c r="F6513" s="311">
        <v>539</v>
      </c>
    </row>
    <row r="6514" spans="1:6">
      <c r="A6514" s="311"/>
      <c r="B6514" s="311" t="s">
        <v>17925</v>
      </c>
      <c r="C6514" s="311"/>
      <c r="D6514" s="311"/>
      <c r="E6514" s="311" t="s">
        <v>173</v>
      </c>
      <c r="F6514" s="311">
        <v>657</v>
      </c>
    </row>
    <row r="6515" spans="1:6">
      <c r="A6515" s="311"/>
      <c r="B6515" s="311" t="s">
        <v>17926</v>
      </c>
      <c r="C6515" s="311"/>
      <c r="D6515" s="311"/>
      <c r="E6515" s="311" t="s">
        <v>173</v>
      </c>
      <c r="F6515" s="311">
        <v>529</v>
      </c>
    </row>
    <row r="6516" spans="1:6">
      <c r="A6516" s="311"/>
      <c r="B6516" s="311" t="s">
        <v>17927</v>
      </c>
      <c r="C6516" s="311"/>
      <c r="D6516" s="311"/>
      <c r="E6516" s="311" t="s">
        <v>173</v>
      </c>
      <c r="F6516" s="311">
        <v>529</v>
      </c>
    </row>
    <row r="6517" spans="1:6">
      <c r="A6517" s="311"/>
      <c r="B6517" s="311" t="s">
        <v>17928</v>
      </c>
      <c r="C6517" s="311"/>
      <c r="D6517" s="311"/>
      <c r="E6517" s="311" t="s">
        <v>173</v>
      </c>
      <c r="F6517" s="311">
        <v>529</v>
      </c>
    </row>
    <row r="6518" spans="1:6">
      <c r="A6518" s="311"/>
      <c r="B6518" s="311" t="s">
        <v>17929</v>
      </c>
      <c r="C6518" s="311"/>
      <c r="D6518" s="311"/>
      <c r="E6518" s="311" t="s">
        <v>173</v>
      </c>
      <c r="F6518" s="311">
        <v>509</v>
      </c>
    </row>
    <row r="6519" spans="1:6">
      <c r="A6519" s="311"/>
      <c r="B6519" s="311" t="s">
        <v>17930</v>
      </c>
      <c r="C6519" s="311"/>
      <c r="D6519" s="311"/>
      <c r="E6519" s="311" t="s">
        <v>173</v>
      </c>
      <c r="F6519" s="311">
        <v>519</v>
      </c>
    </row>
    <row r="6520" spans="1:6">
      <c r="A6520" s="311"/>
      <c r="B6520" s="311" t="s">
        <v>17931</v>
      </c>
      <c r="C6520" s="311"/>
      <c r="D6520" s="311"/>
      <c r="E6520" s="311" t="s">
        <v>173</v>
      </c>
      <c r="F6520" s="311">
        <v>509</v>
      </c>
    </row>
    <row r="6521" spans="1:6">
      <c r="A6521" s="311"/>
      <c r="B6521" s="311" t="s">
        <v>17932</v>
      </c>
      <c r="C6521" s="311"/>
      <c r="D6521" s="311"/>
      <c r="E6521" s="311" t="s">
        <v>173</v>
      </c>
      <c r="F6521" s="311">
        <v>599</v>
      </c>
    </row>
    <row r="6522" spans="1:6">
      <c r="A6522" s="311"/>
      <c r="B6522" s="311" t="s">
        <v>17933</v>
      </c>
      <c r="C6522" s="311"/>
      <c r="D6522" s="311"/>
      <c r="E6522" s="311" t="s">
        <v>173</v>
      </c>
      <c r="F6522" s="311">
        <v>729</v>
      </c>
    </row>
    <row r="6523" spans="1:6">
      <c r="A6523" s="311"/>
      <c r="B6523" s="311" t="s">
        <v>17934</v>
      </c>
      <c r="C6523" s="311"/>
      <c r="D6523" s="311"/>
      <c r="E6523" s="311" t="s">
        <v>173</v>
      </c>
      <c r="F6523" s="311">
        <v>647</v>
      </c>
    </row>
    <row r="6524" spans="1:6">
      <c r="A6524" s="311"/>
      <c r="B6524" s="311" t="s">
        <v>17935</v>
      </c>
      <c r="C6524" s="311"/>
      <c r="D6524" s="311"/>
      <c r="E6524" s="311" t="s">
        <v>173</v>
      </c>
      <c r="F6524" s="311">
        <v>609</v>
      </c>
    </row>
    <row r="6525" spans="1:6">
      <c r="A6525" s="311"/>
      <c r="B6525" s="311" t="s">
        <v>17936</v>
      </c>
      <c r="C6525" s="311"/>
      <c r="D6525" s="311"/>
      <c r="E6525" s="311" t="s">
        <v>173</v>
      </c>
      <c r="F6525" s="311">
        <v>539</v>
      </c>
    </row>
    <row r="6526" spans="1:6">
      <c r="A6526" s="311"/>
      <c r="B6526" s="311" t="s">
        <v>17937</v>
      </c>
      <c r="C6526" s="311"/>
      <c r="D6526" s="311"/>
      <c r="E6526" s="311" t="s">
        <v>173</v>
      </c>
      <c r="F6526" s="311">
        <v>107</v>
      </c>
    </row>
    <row r="6527" spans="1:6">
      <c r="A6527" s="311"/>
      <c r="B6527" s="311" t="s">
        <v>17938</v>
      </c>
      <c r="C6527" s="311"/>
      <c r="D6527" s="311"/>
      <c r="E6527" s="311" t="s">
        <v>173</v>
      </c>
      <c r="F6527" s="311">
        <v>111</v>
      </c>
    </row>
    <row r="6528" spans="1:6">
      <c r="A6528" s="311"/>
      <c r="B6528" s="311" t="s">
        <v>17939</v>
      </c>
      <c r="C6528" s="311"/>
      <c r="D6528" s="311"/>
      <c r="E6528" s="311" t="s">
        <v>173</v>
      </c>
      <c r="F6528" s="311">
        <v>111</v>
      </c>
    </row>
    <row r="6529" spans="1:6">
      <c r="A6529" s="311"/>
      <c r="B6529" s="311" t="s">
        <v>17940</v>
      </c>
      <c r="C6529" s="311"/>
      <c r="D6529" s="311"/>
      <c r="E6529" s="311" t="s">
        <v>173</v>
      </c>
      <c r="F6529" s="311">
        <v>119</v>
      </c>
    </row>
    <row r="6530" spans="1:6">
      <c r="A6530" s="311"/>
      <c r="B6530" s="311" t="s">
        <v>17941</v>
      </c>
      <c r="C6530" s="311"/>
      <c r="D6530" s="311"/>
      <c r="E6530" s="311" t="s">
        <v>173</v>
      </c>
      <c r="F6530" s="311">
        <v>119</v>
      </c>
    </row>
    <row r="6531" spans="1:6">
      <c r="A6531" s="311"/>
      <c r="B6531" s="311" t="s">
        <v>17942</v>
      </c>
      <c r="C6531" s="311"/>
      <c r="D6531" s="311"/>
      <c r="E6531" s="311" t="s">
        <v>173</v>
      </c>
      <c r="F6531" s="311">
        <v>144</v>
      </c>
    </row>
    <row r="6532" spans="1:6">
      <c r="A6532" s="311"/>
      <c r="B6532" s="311" t="s">
        <v>17943</v>
      </c>
      <c r="C6532" s="311"/>
      <c r="D6532" s="311"/>
      <c r="E6532" s="311" t="s">
        <v>173</v>
      </c>
      <c r="F6532" s="311">
        <v>187</v>
      </c>
    </row>
    <row r="6533" spans="1:6">
      <c r="A6533" s="311"/>
      <c r="B6533" s="311" t="s">
        <v>17944</v>
      </c>
      <c r="C6533" s="311"/>
      <c r="D6533" s="311"/>
      <c r="E6533" s="311" t="s">
        <v>173</v>
      </c>
      <c r="F6533" s="311">
        <v>163</v>
      </c>
    </row>
    <row r="6534" spans="1:6">
      <c r="A6534" s="311"/>
      <c r="B6534" s="311" t="s">
        <v>17945</v>
      </c>
      <c r="C6534" s="311"/>
      <c r="D6534" s="311"/>
      <c r="E6534" s="311" t="s">
        <v>173</v>
      </c>
      <c r="F6534" s="311">
        <v>439</v>
      </c>
    </row>
    <row r="6535" spans="1:6">
      <c r="A6535" s="311"/>
      <c r="B6535" s="311" t="s">
        <v>17946</v>
      </c>
      <c r="C6535" s="311"/>
      <c r="D6535" s="311"/>
      <c r="E6535" s="311" t="s">
        <v>173</v>
      </c>
      <c r="F6535" s="311">
        <v>234</v>
      </c>
    </row>
    <row r="6536" spans="1:6">
      <c r="A6536" s="311"/>
      <c r="B6536" s="311" t="s">
        <v>17947</v>
      </c>
      <c r="C6536" s="311"/>
      <c r="D6536" s="311"/>
      <c r="E6536" s="311" t="s">
        <v>173</v>
      </c>
      <c r="F6536" s="311">
        <v>239</v>
      </c>
    </row>
    <row r="6537" spans="1:6">
      <c r="A6537" s="311"/>
      <c r="B6537" s="311" t="s">
        <v>17948</v>
      </c>
      <c r="C6537" s="311"/>
      <c r="D6537" s="311"/>
      <c r="E6537" s="311" t="s">
        <v>173</v>
      </c>
      <c r="F6537" s="311">
        <v>187</v>
      </c>
    </row>
    <row r="6538" spans="1:6">
      <c r="A6538" s="311"/>
      <c r="B6538" s="311" t="s">
        <v>17949</v>
      </c>
      <c r="C6538" s="311"/>
      <c r="D6538" s="311"/>
      <c r="E6538" s="311" t="s">
        <v>173</v>
      </c>
      <c r="F6538" s="311">
        <v>449</v>
      </c>
    </row>
    <row r="6539" spans="1:6">
      <c r="A6539" s="311"/>
      <c r="B6539" s="311" t="s">
        <v>17950</v>
      </c>
      <c r="C6539" s="311"/>
      <c r="D6539" s="311"/>
      <c r="E6539" s="311" t="s">
        <v>173</v>
      </c>
      <c r="F6539" s="311">
        <v>389</v>
      </c>
    </row>
    <row r="6540" spans="1:6">
      <c r="A6540" s="311"/>
      <c r="B6540" s="311" t="s">
        <v>17951</v>
      </c>
      <c r="C6540" s="311"/>
      <c r="D6540" s="311"/>
      <c r="E6540" s="311" t="s">
        <v>173</v>
      </c>
      <c r="F6540" s="311">
        <v>346</v>
      </c>
    </row>
    <row r="6541" spans="1:6">
      <c r="A6541" s="311"/>
      <c r="B6541" s="311" t="s">
        <v>17952</v>
      </c>
      <c r="C6541" s="311"/>
      <c r="D6541" s="311"/>
      <c r="E6541" s="311" t="s">
        <v>173</v>
      </c>
      <c r="F6541" s="311">
        <v>209</v>
      </c>
    </row>
    <row r="6542" spans="1:6">
      <c r="A6542" s="311"/>
      <c r="B6542" s="311" t="s">
        <v>17953</v>
      </c>
      <c r="C6542" s="311"/>
      <c r="D6542" s="311"/>
      <c r="E6542" s="311" t="s">
        <v>173</v>
      </c>
      <c r="F6542" s="311">
        <v>94</v>
      </c>
    </row>
    <row r="6543" spans="1:6">
      <c r="A6543" s="311"/>
      <c r="B6543" s="311" t="s">
        <v>17954</v>
      </c>
      <c r="C6543" s="311"/>
      <c r="D6543" s="311"/>
      <c r="E6543" s="311" t="s">
        <v>173</v>
      </c>
      <c r="F6543" s="311">
        <v>181</v>
      </c>
    </row>
    <row r="6544" spans="1:6">
      <c r="A6544" s="311"/>
      <c r="B6544" s="311" t="s">
        <v>17955</v>
      </c>
      <c r="C6544" s="311"/>
      <c r="D6544" s="311"/>
      <c r="E6544" s="311" t="s">
        <v>173</v>
      </c>
      <c r="F6544" s="311">
        <v>284</v>
      </c>
    </row>
    <row r="6545" spans="1:6">
      <c r="A6545" s="311"/>
      <c r="B6545" s="311" t="s">
        <v>17956</v>
      </c>
      <c r="C6545" s="311"/>
      <c r="D6545" s="311"/>
      <c r="E6545" s="311" t="s">
        <v>173</v>
      </c>
      <c r="F6545" s="311">
        <v>107</v>
      </c>
    </row>
    <row r="6546" spans="1:6">
      <c r="A6546" s="311"/>
      <c r="B6546" s="311" t="s">
        <v>17957</v>
      </c>
      <c r="C6546" s="311"/>
      <c r="D6546" s="311"/>
      <c r="E6546" s="311" t="s">
        <v>173</v>
      </c>
      <c r="F6546" s="311">
        <v>164</v>
      </c>
    </row>
    <row r="6547" spans="1:6">
      <c r="A6547" s="311"/>
      <c r="B6547" s="311" t="s">
        <v>17958</v>
      </c>
      <c r="C6547" s="311"/>
      <c r="D6547" s="311"/>
      <c r="E6547" s="311" t="s">
        <v>173</v>
      </c>
      <c r="F6547" s="311">
        <v>89</v>
      </c>
    </row>
    <row r="6548" spans="1:6">
      <c r="A6548" s="311"/>
      <c r="B6548" s="311" t="s">
        <v>17959</v>
      </c>
      <c r="C6548" s="311"/>
      <c r="D6548" s="311"/>
      <c r="E6548" s="311" t="s">
        <v>173</v>
      </c>
      <c r="F6548" s="311">
        <v>56</v>
      </c>
    </row>
    <row r="6549" spans="1:6">
      <c r="A6549" s="311"/>
      <c r="B6549" s="311" t="s">
        <v>17960</v>
      </c>
      <c r="C6549" s="311"/>
      <c r="D6549" s="311"/>
      <c r="E6549" s="311" t="s">
        <v>173</v>
      </c>
      <c r="F6549" s="311">
        <v>56</v>
      </c>
    </row>
    <row r="6550" spans="1:6">
      <c r="A6550" s="311"/>
      <c r="B6550" s="311" t="s">
        <v>17961</v>
      </c>
      <c r="C6550" s="311"/>
      <c r="D6550" s="311"/>
      <c r="E6550" s="311" t="s">
        <v>173</v>
      </c>
      <c r="F6550" s="311">
        <v>27</v>
      </c>
    </row>
    <row r="6551" spans="1:6">
      <c r="A6551" s="311"/>
      <c r="B6551" s="311" t="s">
        <v>17962</v>
      </c>
      <c r="C6551" s="311"/>
      <c r="D6551" s="311"/>
      <c r="E6551" s="311" t="s">
        <v>173</v>
      </c>
      <c r="F6551" s="311">
        <v>29</v>
      </c>
    </row>
    <row r="6552" spans="1:6">
      <c r="A6552" s="311"/>
      <c r="B6552" s="311" t="s">
        <v>17963</v>
      </c>
      <c r="C6552" s="311"/>
      <c r="D6552" s="311"/>
      <c r="E6552" s="311" t="s">
        <v>173</v>
      </c>
      <c r="F6552" s="311">
        <v>39</v>
      </c>
    </row>
    <row r="6553" spans="1:6">
      <c r="A6553" s="311"/>
      <c r="B6553" s="311" t="s">
        <v>17964</v>
      </c>
      <c r="C6553" s="311"/>
      <c r="D6553" s="311"/>
      <c r="E6553" s="311" t="s">
        <v>173</v>
      </c>
      <c r="F6553" s="311">
        <v>38</v>
      </c>
    </row>
    <row r="6554" spans="1:6">
      <c r="A6554" s="311"/>
      <c r="B6554" s="311" t="s">
        <v>17965</v>
      </c>
      <c r="C6554" s="311"/>
      <c r="D6554" s="311"/>
      <c r="E6554" s="311" t="s">
        <v>173</v>
      </c>
      <c r="F6554" s="311">
        <v>36</v>
      </c>
    </row>
    <row r="6555" spans="1:6">
      <c r="A6555" s="311"/>
      <c r="B6555" s="311" t="s">
        <v>17966</v>
      </c>
      <c r="C6555" s="311"/>
      <c r="D6555" s="311"/>
      <c r="E6555" s="311" t="s">
        <v>173</v>
      </c>
      <c r="F6555" s="311">
        <v>21</v>
      </c>
    </row>
    <row r="6556" spans="1:6">
      <c r="A6556" s="311"/>
      <c r="B6556" s="311" t="s">
        <v>17967</v>
      </c>
      <c r="C6556" s="311"/>
      <c r="D6556" s="311"/>
      <c r="E6556" s="311" t="s">
        <v>173</v>
      </c>
      <c r="F6556" s="311">
        <v>24</v>
      </c>
    </row>
    <row r="6557" spans="1:6">
      <c r="A6557" s="311"/>
      <c r="B6557" s="311" t="s">
        <v>17968</v>
      </c>
      <c r="C6557" s="311"/>
      <c r="D6557" s="311"/>
      <c r="E6557" s="311" t="s">
        <v>173</v>
      </c>
      <c r="F6557" s="311">
        <v>138</v>
      </c>
    </row>
    <row r="6558" spans="1:6">
      <c r="A6558" s="311"/>
      <c r="B6558" s="311" t="s">
        <v>17969</v>
      </c>
      <c r="C6558" s="311"/>
      <c r="D6558" s="311"/>
      <c r="E6558" s="311" t="s">
        <v>173</v>
      </c>
      <c r="F6558" s="311">
        <v>44</v>
      </c>
    </row>
    <row r="6559" spans="1:6">
      <c r="A6559" s="311"/>
      <c r="B6559" s="311" t="s">
        <v>17970</v>
      </c>
      <c r="C6559" s="311"/>
      <c r="D6559" s="311"/>
      <c r="E6559" s="311" t="s">
        <v>173</v>
      </c>
      <c r="F6559" s="311">
        <v>69</v>
      </c>
    </row>
    <row r="6560" spans="1:6">
      <c r="A6560" s="311"/>
      <c r="B6560" s="311" t="s">
        <v>17971</v>
      </c>
      <c r="C6560" s="311"/>
      <c r="D6560" s="311"/>
      <c r="E6560" s="311" t="s">
        <v>173</v>
      </c>
      <c r="F6560" s="311">
        <v>68</v>
      </c>
    </row>
    <row r="6561" spans="1:6">
      <c r="A6561" s="311"/>
      <c r="B6561" s="311" t="s">
        <v>17972</v>
      </c>
      <c r="C6561" s="311"/>
      <c r="D6561" s="311"/>
      <c r="E6561" s="311" t="s">
        <v>173</v>
      </c>
      <c r="F6561" s="311">
        <v>81</v>
      </c>
    </row>
    <row r="6562" spans="1:6">
      <c r="A6562" s="311"/>
      <c r="B6562" s="311" t="s">
        <v>17973</v>
      </c>
      <c r="C6562" s="311"/>
      <c r="D6562" s="311"/>
      <c r="E6562" s="311" t="s">
        <v>173</v>
      </c>
      <c r="F6562" s="311">
        <v>74</v>
      </c>
    </row>
    <row r="6563" spans="1:6">
      <c r="A6563" s="311"/>
      <c r="B6563" s="311" t="s">
        <v>17974</v>
      </c>
      <c r="C6563" s="311"/>
      <c r="D6563" s="311"/>
      <c r="E6563" s="311" t="s">
        <v>173</v>
      </c>
      <c r="F6563" s="311">
        <v>101</v>
      </c>
    </row>
    <row r="6564" spans="1:6">
      <c r="A6564" s="311"/>
      <c r="B6564" s="311" t="s">
        <v>17975</v>
      </c>
      <c r="C6564" s="311"/>
      <c r="D6564" s="311"/>
      <c r="E6564" s="311" t="s">
        <v>173</v>
      </c>
      <c r="F6564" s="311">
        <v>29</v>
      </c>
    </row>
    <row r="6565" spans="1:6">
      <c r="A6565" s="311"/>
      <c r="B6565" s="311" t="s">
        <v>17976</v>
      </c>
      <c r="C6565" s="311"/>
      <c r="D6565" s="311"/>
      <c r="E6565" s="311" t="s">
        <v>173</v>
      </c>
      <c r="F6565" s="311">
        <v>53</v>
      </c>
    </row>
    <row r="6566" spans="1:6">
      <c r="A6566" s="311"/>
      <c r="B6566" s="311" t="s">
        <v>17977</v>
      </c>
      <c r="C6566" s="311"/>
      <c r="D6566" s="311"/>
      <c r="E6566" s="311" t="s">
        <v>173</v>
      </c>
      <c r="F6566" s="311">
        <v>87</v>
      </c>
    </row>
    <row r="6567" spans="1:6">
      <c r="A6567" s="311"/>
      <c r="B6567" s="311" t="s">
        <v>17978</v>
      </c>
      <c r="C6567" s="311"/>
      <c r="D6567" s="311"/>
      <c r="E6567" s="311" t="s">
        <v>173</v>
      </c>
      <c r="F6567" s="311">
        <v>91</v>
      </c>
    </row>
    <row r="6568" spans="1:6">
      <c r="A6568" s="311"/>
      <c r="B6568" s="311" t="s">
        <v>17979</v>
      </c>
      <c r="C6568" s="311"/>
      <c r="D6568" s="311"/>
      <c r="E6568" s="311" t="s">
        <v>173</v>
      </c>
      <c r="F6568" s="311">
        <v>29</v>
      </c>
    </row>
    <row r="6569" spans="1:6">
      <c r="A6569" s="311"/>
      <c r="B6569" s="311" t="s">
        <v>17980</v>
      </c>
      <c r="C6569" s="311"/>
      <c r="D6569" s="311"/>
      <c r="E6569" s="311" t="s">
        <v>173</v>
      </c>
      <c r="F6569" s="311">
        <v>44</v>
      </c>
    </row>
    <row r="6570" spans="1:6">
      <c r="A6570" s="311"/>
      <c r="B6570" s="311" t="s">
        <v>17981</v>
      </c>
      <c r="C6570" s="311"/>
      <c r="D6570" s="311"/>
      <c r="E6570" s="311" t="s">
        <v>173</v>
      </c>
      <c r="F6570" s="311">
        <v>109</v>
      </c>
    </row>
    <row r="6571" spans="1:6">
      <c r="A6571" s="311"/>
      <c r="B6571" s="311" t="s">
        <v>17982</v>
      </c>
      <c r="C6571" s="311"/>
      <c r="D6571" s="311"/>
      <c r="E6571" s="311" t="s">
        <v>173</v>
      </c>
      <c r="F6571" s="311">
        <v>132</v>
      </c>
    </row>
    <row r="6572" spans="1:6">
      <c r="A6572" s="311"/>
      <c r="B6572" s="311" t="s">
        <v>17983</v>
      </c>
      <c r="C6572" s="311"/>
      <c r="D6572" s="311"/>
      <c r="E6572" s="311" t="s">
        <v>173</v>
      </c>
      <c r="F6572" s="311">
        <v>91</v>
      </c>
    </row>
    <row r="6573" spans="1:6">
      <c r="A6573" s="311"/>
      <c r="B6573" s="311" t="s">
        <v>17984</v>
      </c>
      <c r="C6573" s="311"/>
      <c r="D6573" s="311"/>
      <c r="E6573" s="311" t="s">
        <v>173</v>
      </c>
      <c r="F6573" s="311">
        <v>173</v>
      </c>
    </row>
    <row r="6574" spans="1:6">
      <c r="A6574" s="311"/>
      <c r="B6574" s="311" t="s">
        <v>17985</v>
      </c>
      <c r="C6574" s="311"/>
      <c r="D6574" s="311"/>
      <c r="E6574" s="311" t="s">
        <v>173</v>
      </c>
      <c r="F6574" s="311">
        <v>208</v>
      </c>
    </row>
    <row r="6575" spans="1:6">
      <c r="A6575" s="311"/>
      <c r="B6575" s="311" t="s">
        <v>17986</v>
      </c>
      <c r="C6575" s="311"/>
      <c r="D6575" s="311"/>
      <c r="E6575" s="311" t="s">
        <v>173</v>
      </c>
      <c r="F6575" s="311">
        <v>138</v>
      </c>
    </row>
    <row r="6576" spans="1:6">
      <c r="A6576" s="311"/>
      <c r="B6576" s="311" t="s">
        <v>17987</v>
      </c>
      <c r="C6576" s="311"/>
      <c r="D6576" s="311"/>
      <c r="E6576" s="311" t="s">
        <v>173</v>
      </c>
      <c r="F6576" s="311">
        <v>74</v>
      </c>
    </row>
    <row r="6577" spans="1:6">
      <c r="A6577" s="311"/>
      <c r="B6577" s="311" t="s">
        <v>17988</v>
      </c>
      <c r="C6577" s="311"/>
      <c r="D6577" s="311"/>
      <c r="E6577" s="311" t="s">
        <v>173</v>
      </c>
      <c r="F6577" s="311">
        <v>82</v>
      </c>
    </row>
    <row r="6578" spans="1:6">
      <c r="A6578" s="311"/>
      <c r="B6578" s="311" t="s">
        <v>17989</v>
      </c>
      <c r="C6578" s="311"/>
      <c r="D6578" s="311"/>
      <c r="E6578" s="311" t="s">
        <v>173</v>
      </c>
      <c r="F6578" s="311">
        <v>38</v>
      </c>
    </row>
    <row r="6579" spans="1:6">
      <c r="A6579" s="311"/>
      <c r="B6579" s="311" t="s">
        <v>17990</v>
      </c>
      <c r="C6579" s="311"/>
      <c r="D6579" s="311"/>
      <c r="E6579" s="311" t="s">
        <v>173</v>
      </c>
      <c r="F6579" s="311">
        <v>53</v>
      </c>
    </row>
    <row r="6580" spans="1:6">
      <c r="A6580" s="311"/>
      <c r="B6580" s="311" t="s">
        <v>17991</v>
      </c>
      <c r="C6580" s="311"/>
      <c r="D6580" s="311"/>
      <c r="E6580" s="311" t="s">
        <v>173</v>
      </c>
      <c r="F6580" s="311">
        <v>48</v>
      </c>
    </row>
    <row r="6581" spans="1:6">
      <c r="A6581" s="311"/>
      <c r="B6581" s="311" t="s">
        <v>17992</v>
      </c>
      <c r="C6581" s="311"/>
      <c r="D6581" s="311"/>
      <c r="E6581" s="311" t="s">
        <v>173</v>
      </c>
      <c r="F6581" s="311">
        <v>169</v>
      </c>
    </row>
    <row r="6582" spans="1:6">
      <c r="A6582" s="311"/>
      <c r="B6582" s="311" t="s">
        <v>17993</v>
      </c>
      <c r="C6582" s="311"/>
      <c r="D6582" s="311"/>
      <c r="E6582" s="311" t="s">
        <v>173</v>
      </c>
      <c r="F6582" s="311">
        <v>53</v>
      </c>
    </row>
    <row r="6583" spans="1:6">
      <c r="A6583" s="311"/>
      <c r="B6583" s="311" t="s">
        <v>17994</v>
      </c>
      <c r="C6583" s="311"/>
      <c r="D6583" s="311"/>
      <c r="E6583" s="311" t="s">
        <v>173</v>
      </c>
      <c r="F6583" s="311">
        <v>69</v>
      </c>
    </row>
    <row r="6584" spans="1:6">
      <c r="A6584" s="311"/>
      <c r="B6584" s="311" t="s">
        <v>17995</v>
      </c>
      <c r="C6584" s="311"/>
      <c r="D6584" s="311"/>
      <c r="E6584" s="311" t="s">
        <v>173</v>
      </c>
      <c r="F6584" s="311">
        <v>94</v>
      </c>
    </row>
    <row r="6585" spans="1:6">
      <c r="A6585" s="311"/>
      <c r="B6585" s="311" t="s">
        <v>17996</v>
      </c>
      <c r="C6585" s="311"/>
      <c r="D6585" s="311"/>
      <c r="E6585" s="311" t="s">
        <v>173</v>
      </c>
      <c r="F6585" s="311">
        <v>139</v>
      </c>
    </row>
    <row r="6586" spans="1:6">
      <c r="A6586" s="311"/>
      <c r="B6586" s="311" t="s">
        <v>17997</v>
      </c>
      <c r="C6586" s="311"/>
      <c r="D6586" s="311"/>
      <c r="E6586" s="311" t="s">
        <v>173</v>
      </c>
      <c r="F6586" s="311">
        <v>74</v>
      </c>
    </row>
    <row r="6587" spans="1:6">
      <c r="A6587" s="311"/>
      <c r="B6587" s="311" t="s">
        <v>17998</v>
      </c>
      <c r="C6587" s="311"/>
      <c r="D6587" s="311"/>
      <c r="E6587" s="311" t="s">
        <v>173</v>
      </c>
      <c r="F6587" s="311">
        <v>56</v>
      </c>
    </row>
    <row r="6588" spans="1:6">
      <c r="A6588" s="311"/>
      <c r="B6588" s="311" t="s">
        <v>17999</v>
      </c>
      <c r="C6588" s="311"/>
      <c r="D6588" s="311"/>
      <c r="E6588" s="311" t="s">
        <v>173</v>
      </c>
      <c r="F6588" s="311">
        <v>113</v>
      </c>
    </row>
    <row r="6589" spans="1:6">
      <c r="A6589" s="311"/>
      <c r="B6589" s="311" t="s">
        <v>18000</v>
      </c>
      <c r="C6589" s="311"/>
      <c r="D6589" s="311"/>
      <c r="E6589" s="311" t="s">
        <v>173</v>
      </c>
      <c r="F6589" s="311">
        <v>103</v>
      </c>
    </row>
    <row r="6590" spans="1:6">
      <c r="A6590" s="311"/>
      <c r="B6590" s="311" t="s">
        <v>18001</v>
      </c>
      <c r="C6590" s="311"/>
      <c r="D6590" s="311"/>
      <c r="E6590" s="311" t="s">
        <v>173</v>
      </c>
      <c r="F6590" s="311">
        <v>78</v>
      </c>
    </row>
    <row r="6591" spans="1:6">
      <c r="A6591" s="311"/>
      <c r="B6591" s="311" t="s">
        <v>18002</v>
      </c>
      <c r="C6591" s="311"/>
      <c r="D6591" s="311"/>
      <c r="E6591" s="311" t="s">
        <v>173</v>
      </c>
      <c r="F6591" s="311">
        <v>59</v>
      </c>
    </row>
    <row r="6592" spans="1:6">
      <c r="A6592" s="311"/>
      <c r="B6592" s="311" t="s">
        <v>18003</v>
      </c>
      <c r="C6592" s="311"/>
      <c r="D6592" s="311"/>
      <c r="E6592" s="311" t="s">
        <v>173</v>
      </c>
      <c r="F6592" s="311">
        <v>56</v>
      </c>
    </row>
    <row r="6593" spans="1:6">
      <c r="A6593" s="311"/>
      <c r="B6593" s="311" t="s">
        <v>18004</v>
      </c>
      <c r="C6593" s="311"/>
      <c r="D6593" s="311"/>
      <c r="E6593" s="311" t="s">
        <v>173</v>
      </c>
      <c r="F6593" s="311">
        <v>78</v>
      </c>
    </row>
    <row r="6594" spans="1:6">
      <c r="A6594" s="311"/>
      <c r="B6594" s="311" t="s">
        <v>18005</v>
      </c>
      <c r="C6594" s="311"/>
      <c r="D6594" s="311"/>
      <c r="E6594" s="311" t="s">
        <v>173</v>
      </c>
      <c r="F6594" s="311">
        <v>87</v>
      </c>
    </row>
    <row r="6595" spans="1:6">
      <c r="A6595" s="311"/>
      <c r="B6595" s="311" t="s">
        <v>18006</v>
      </c>
      <c r="C6595" s="311"/>
      <c r="D6595" s="311"/>
      <c r="E6595" s="311" t="s">
        <v>173</v>
      </c>
      <c r="F6595" s="311">
        <v>87</v>
      </c>
    </row>
    <row r="6596" spans="1:6">
      <c r="A6596" s="311"/>
      <c r="B6596" s="311" t="s">
        <v>18007</v>
      </c>
      <c r="C6596" s="311"/>
      <c r="D6596" s="311"/>
      <c r="E6596" s="311" t="s">
        <v>173</v>
      </c>
      <c r="F6596" s="311">
        <v>29</v>
      </c>
    </row>
    <row r="6597" spans="1:6">
      <c r="A6597" s="311"/>
      <c r="B6597" s="311" t="s">
        <v>18008</v>
      </c>
      <c r="C6597" s="311"/>
      <c r="D6597" s="311"/>
      <c r="E6597" s="311" t="s">
        <v>173</v>
      </c>
      <c r="F6597" s="311">
        <v>36</v>
      </c>
    </row>
    <row r="6598" spans="1:6">
      <c r="A6598" s="311"/>
      <c r="B6598" s="311" t="s">
        <v>18009</v>
      </c>
      <c r="C6598" s="311"/>
      <c r="D6598" s="311"/>
      <c r="E6598" s="311" t="s">
        <v>173</v>
      </c>
      <c r="F6598" s="311">
        <v>46</v>
      </c>
    </row>
    <row r="6599" spans="1:6">
      <c r="A6599" s="311"/>
      <c r="B6599" s="311" t="s">
        <v>18010</v>
      </c>
      <c r="C6599" s="311"/>
      <c r="D6599" s="311"/>
      <c r="E6599" s="311" t="s">
        <v>173</v>
      </c>
      <c r="F6599" s="311">
        <v>49</v>
      </c>
    </row>
    <row r="6600" spans="1:6">
      <c r="A6600" s="311"/>
      <c r="B6600" s="311" t="s">
        <v>18011</v>
      </c>
      <c r="C6600" s="311"/>
      <c r="D6600" s="311"/>
      <c r="E6600" s="311" t="s">
        <v>173</v>
      </c>
      <c r="F6600" s="311">
        <v>56</v>
      </c>
    </row>
    <row r="6601" spans="1:6">
      <c r="A6601" s="311"/>
      <c r="B6601" s="311" t="s">
        <v>18012</v>
      </c>
      <c r="C6601" s="311"/>
      <c r="D6601" s="311"/>
      <c r="E6601" s="311" t="s">
        <v>173</v>
      </c>
      <c r="F6601" s="311">
        <v>73</v>
      </c>
    </row>
    <row r="6602" spans="1:6">
      <c r="A6602" s="311"/>
      <c r="B6602" s="311" t="s">
        <v>18013</v>
      </c>
      <c r="C6602" s="311"/>
      <c r="D6602" s="311"/>
      <c r="E6602" s="311" t="s">
        <v>173</v>
      </c>
      <c r="F6602" s="311">
        <v>89</v>
      </c>
    </row>
    <row r="6603" spans="1:6">
      <c r="A6603" s="311"/>
      <c r="B6603" s="311" t="s">
        <v>18014</v>
      </c>
      <c r="C6603" s="311"/>
      <c r="D6603" s="311"/>
      <c r="E6603" s="311" t="s">
        <v>173</v>
      </c>
      <c r="F6603" s="311">
        <v>98</v>
      </c>
    </row>
    <row r="6604" spans="1:6">
      <c r="A6604" s="311"/>
      <c r="B6604" s="311" t="s">
        <v>18015</v>
      </c>
      <c r="C6604" s="311"/>
      <c r="D6604" s="311"/>
      <c r="E6604" s="311" t="s">
        <v>173</v>
      </c>
      <c r="F6604" s="311">
        <v>77</v>
      </c>
    </row>
    <row r="6605" spans="1:6">
      <c r="A6605" s="311"/>
      <c r="B6605" s="311" t="s">
        <v>18016</v>
      </c>
      <c r="C6605" s="311"/>
      <c r="D6605" s="311"/>
      <c r="E6605" s="311" t="s">
        <v>173</v>
      </c>
      <c r="F6605" s="311">
        <v>64</v>
      </c>
    </row>
    <row r="6606" spans="1:6">
      <c r="A6606" s="311"/>
      <c r="B6606" s="311" t="s">
        <v>18017</v>
      </c>
      <c r="C6606" s="311"/>
      <c r="D6606" s="311"/>
      <c r="E6606" s="311" t="s">
        <v>173</v>
      </c>
      <c r="F6606" s="311">
        <v>26</v>
      </c>
    </row>
    <row r="6607" spans="1:6">
      <c r="A6607" s="311"/>
      <c r="B6607" s="311" t="s">
        <v>18018</v>
      </c>
      <c r="C6607" s="311"/>
      <c r="D6607" s="311"/>
      <c r="E6607" s="311" t="s">
        <v>173</v>
      </c>
      <c r="F6607" s="311">
        <v>38</v>
      </c>
    </row>
    <row r="6608" spans="1:6">
      <c r="A6608" s="311"/>
      <c r="B6608" s="311" t="s">
        <v>18019</v>
      </c>
      <c r="C6608" s="311"/>
      <c r="D6608" s="311"/>
      <c r="E6608" s="311" t="s">
        <v>173</v>
      </c>
      <c r="F6608" s="311">
        <v>189</v>
      </c>
    </row>
    <row r="6609" spans="1:6">
      <c r="A6609" s="311"/>
      <c r="B6609" s="311" t="s">
        <v>18020</v>
      </c>
      <c r="C6609" s="311"/>
      <c r="D6609" s="311"/>
      <c r="E6609" s="311" t="s">
        <v>173</v>
      </c>
      <c r="F6609" s="311">
        <v>91</v>
      </c>
    </row>
    <row r="6610" spans="1:6">
      <c r="A6610" s="311"/>
      <c r="B6610" s="311" t="s">
        <v>18021</v>
      </c>
      <c r="C6610" s="311"/>
      <c r="D6610" s="311"/>
      <c r="E6610" s="311" t="s">
        <v>173</v>
      </c>
      <c r="F6610" s="311">
        <v>36</v>
      </c>
    </row>
    <row r="6611" spans="1:6">
      <c r="A6611" s="311"/>
      <c r="B6611" s="311" t="s">
        <v>18022</v>
      </c>
      <c r="C6611" s="311"/>
      <c r="D6611" s="311"/>
      <c r="E6611" s="311" t="s">
        <v>173</v>
      </c>
      <c r="F6611" s="311">
        <v>39</v>
      </c>
    </row>
    <row r="6612" spans="1:6">
      <c r="A6612" s="311"/>
      <c r="B6612" s="311" t="s">
        <v>18023</v>
      </c>
      <c r="C6612" s="311"/>
      <c r="D6612" s="311"/>
      <c r="E6612" s="311" t="s">
        <v>173</v>
      </c>
      <c r="F6612" s="311">
        <v>44</v>
      </c>
    </row>
    <row r="6613" spans="1:6">
      <c r="A6613" s="311"/>
      <c r="B6613" s="311" t="s">
        <v>18024</v>
      </c>
      <c r="C6613" s="311"/>
      <c r="D6613" s="311"/>
      <c r="E6613" s="311" t="s">
        <v>173</v>
      </c>
      <c r="F6613" s="311">
        <v>31</v>
      </c>
    </row>
    <row r="6614" spans="1:6">
      <c r="A6614" s="311"/>
      <c r="B6614" s="311" t="s">
        <v>18025</v>
      </c>
      <c r="C6614" s="311"/>
      <c r="D6614" s="311"/>
      <c r="E6614" s="311" t="s">
        <v>173</v>
      </c>
      <c r="F6614" s="311">
        <v>38</v>
      </c>
    </row>
    <row r="6615" spans="1:6">
      <c r="A6615" s="311"/>
      <c r="B6615" s="311" t="s">
        <v>18026</v>
      </c>
      <c r="C6615" s="311"/>
      <c r="D6615" s="311"/>
      <c r="E6615" s="311" t="s">
        <v>173</v>
      </c>
      <c r="F6615" s="311">
        <v>44</v>
      </c>
    </row>
    <row r="6616" spans="1:6">
      <c r="A6616" s="311"/>
      <c r="B6616" s="311" t="s">
        <v>18027</v>
      </c>
      <c r="C6616" s="311"/>
      <c r="D6616" s="311"/>
      <c r="E6616" s="311" t="s">
        <v>173</v>
      </c>
      <c r="F6616" s="311">
        <v>57</v>
      </c>
    </row>
    <row r="6617" spans="1:6">
      <c r="A6617" s="311"/>
      <c r="B6617" s="311" t="s">
        <v>18028</v>
      </c>
      <c r="C6617" s="311"/>
      <c r="D6617" s="311"/>
      <c r="E6617" s="311" t="s">
        <v>173</v>
      </c>
      <c r="F6617" s="311">
        <v>214</v>
      </c>
    </row>
    <row r="6618" spans="1:6">
      <c r="A6618" s="311"/>
      <c r="B6618" s="311" t="s">
        <v>18029</v>
      </c>
      <c r="C6618" s="311"/>
      <c r="D6618" s="311"/>
      <c r="E6618" s="311" t="s">
        <v>173</v>
      </c>
      <c r="F6618" s="311">
        <v>186</v>
      </c>
    </row>
    <row r="6619" spans="1:6">
      <c r="A6619" s="311"/>
      <c r="B6619" s="311" t="s">
        <v>18030</v>
      </c>
      <c r="C6619" s="311"/>
      <c r="D6619" s="311"/>
      <c r="E6619" s="311" t="s">
        <v>173</v>
      </c>
      <c r="F6619" s="311">
        <v>226</v>
      </c>
    </row>
    <row r="6620" spans="1:6">
      <c r="A6620" s="311"/>
      <c r="B6620" s="311" t="s">
        <v>18031</v>
      </c>
      <c r="C6620" s="311"/>
      <c r="D6620" s="311"/>
      <c r="E6620" s="311" t="s">
        <v>173</v>
      </c>
      <c r="F6620" s="311">
        <v>196</v>
      </c>
    </row>
    <row r="6621" spans="1:6">
      <c r="A6621" s="311"/>
      <c r="B6621" s="311" t="s">
        <v>18032</v>
      </c>
      <c r="C6621" s="311"/>
      <c r="D6621" s="311"/>
      <c r="E6621" s="311" t="s">
        <v>173</v>
      </c>
      <c r="F6621" s="311">
        <v>249</v>
      </c>
    </row>
    <row r="6622" spans="1:6">
      <c r="A6622" s="311"/>
      <c r="B6622" s="311" t="s">
        <v>18033</v>
      </c>
      <c r="C6622" s="311"/>
      <c r="D6622" s="311"/>
      <c r="E6622" s="311" t="s">
        <v>173</v>
      </c>
      <c r="F6622" s="311">
        <v>209</v>
      </c>
    </row>
    <row r="6623" spans="1:6">
      <c r="A6623" s="311"/>
      <c r="B6623" s="311" t="s">
        <v>18034</v>
      </c>
      <c r="C6623" s="311"/>
      <c r="D6623" s="311"/>
      <c r="E6623" s="311" t="s">
        <v>173</v>
      </c>
      <c r="F6623" s="311">
        <v>284</v>
      </c>
    </row>
    <row r="6624" spans="1:6">
      <c r="A6624" s="311"/>
      <c r="B6624" s="311" t="s">
        <v>18035</v>
      </c>
      <c r="C6624" s="311"/>
      <c r="D6624" s="311"/>
      <c r="E6624" s="311" t="s">
        <v>173</v>
      </c>
      <c r="F6624" s="311">
        <v>254</v>
      </c>
    </row>
    <row r="6625" spans="1:6">
      <c r="A6625" s="311"/>
      <c r="B6625" s="311" t="s">
        <v>18036</v>
      </c>
      <c r="C6625" s="311"/>
      <c r="D6625" s="311"/>
      <c r="E6625" s="311" t="s">
        <v>173</v>
      </c>
      <c r="F6625" s="311">
        <v>303</v>
      </c>
    </row>
    <row r="6626" spans="1:6">
      <c r="A6626" s="311"/>
      <c r="B6626" s="311" t="s">
        <v>18037</v>
      </c>
      <c r="C6626" s="311"/>
      <c r="D6626" s="311"/>
      <c r="E6626" s="311" t="s">
        <v>173</v>
      </c>
      <c r="F6626" s="311">
        <v>269</v>
      </c>
    </row>
    <row r="6627" spans="1:6">
      <c r="A6627" s="311"/>
      <c r="B6627" s="311" t="s">
        <v>18038</v>
      </c>
      <c r="C6627" s="311"/>
      <c r="D6627" s="311"/>
      <c r="E6627" s="311" t="s">
        <v>173</v>
      </c>
      <c r="F6627" s="311">
        <v>159</v>
      </c>
    </row>
    <row r="6628" spans="1:6">
      <c r="A6628" s="311"/>
      <c r="B6628" s="311" t="s">
        <v>18039</v>
      </c>
      <c r="C6628" s="311"/>
      <c r="D6628" s="311"/>
      <c r="E6628" s="311" t="s">
        <v>173</v>
      </c>
      <c r="F6628" s="311">
        <v>169</v>
      </c>
    </row>
    <row r="6629" spans="1:6">
      <c r="A6629" s="311"/>
      <c r="B6629" s="311" t="s">
        <v>18040</v>
      </c>
      <c r="C6629" s="311"/>
      <c r="D6629" s="311"/>
      <c r="E6629" s="311" t="s">
        <v>173</v>
      </c>
      <c r="F6629" s="311">
        <v>179</v>
      </c>
    </row>
    <row r="6630" spans="1:6">
      <c r="A6630" s="311"/>
      <c r="B6630" s="311" t="s">
        <v>18041</v>
      </c>
      <c r="C6630" s="311"/>
      <c r="D6630" s="311"/>
      <c r="E6630" s="311" t="s">
        <v>173</v>
      </c>
      <c r="F6630" s="311">
        <v>189</v>
      </c>
    </row>
    <row r="6631" spans="1:6">
      <c r="A6631" s="311"/>
      <c r="B6631" s="311" t="s">
        <v>18042</v>
      </c>
      <c r="C6631" s="311"/>
      <c r="D6631" s="311"/>
      <c r="E6631" s="311" t="s">
        <v>173</v>
      </c>
      <c r="F6631" s="311">
        <v>227</v>
      </c>
    </row>
    <row r="6632" spans="1:6">
      <c r="A6632" s="311"/>
      <c r="B6632" s="311" t="s">
        <v>18043</v>
      </c>
      <c r="C6632" s="311"/>
      <c r="D6632" s="311"/>
      <c r="E6632" s="311" t="s">
        <v>173</v>
      </c>
      <c r="F6632" s="311">
        <v>254</v>
      </c>
    </row>
    <row r="6633" spans="1:6">
      <c r="A6633" s="311"/>
      <c r="B6633" s="311" t="s">
        <v>18044</v>
      </c>
      <c r="C6633" s="311"/>
      <c r="D6633" s="311"/>
      <c r="E6633" s="311" t="s">
        <v>173</v>
      </c>
      <c r="F6633" s="311">
        <v>2039</v>
      </c>
    </row>
    <row r="6634" spans="1:6">
      <c r="A6634" s="311"/>
      <c r="B6634" s="311" t="s">
        <v>18045</v>
      </c>
      <c r="C6634" s="311"/>
      <c r="D6634" s="311"/>
      <c r="E6634" s="311" t="s">
        <v>11408</v>
      </c>
      <c r="F6634" s="311">
        <v>3699</v>
      </c>
    </row>
    <row r="6635" spans="1:6">
      <c r="A6635" s="311"/>
      <c r="B6635" s="311" t="s">
        <v>18046</v>
      </c>
      <c r="C6635" s="311"/>
      <c r="D6635" s="311"/>
      <c r="E6635" s="311" t="s">
        <v>173</v>
      </c>
      <c r="F6635" s="311">
        <v>2536</v>
      </c>
    </row>
    <row r="6636" spans="1:6">
      <c r="A6636" s="311"/>
      <c r="B6636" s="311" t="s">
        <v>18047</v>
      </c>
      <c r="C6636" s="311"/>
      <c r="D6636" s="311"/>
      <c r="E6636" s="311" t="s">
        <v>173</v>
      </c>
      <c r="F6636" s="311">
        <v>4930</v>
      </c>
    </row>
    <row r="6637" spans="1:6">
      <c r="A6637" s="311"/>
      <c r="B6637" s="311" t="s">
        <v>18048</v>
      </c>
      <c r="C6637" s="311"/>
      <c r="D6637" s="311"/>
      <c r="E6637" s="311" t="s">
        <v>173</v>
      </c>
      <c r="F6637" s="311">
        <v>4246</v>
      </c>
    </row>
    <row r="6638" spans="1:6">
      <c r="A6638" s="311"/>
      <c r="B6638" s="311" t="s">
        <v>18049</v>
      </c>
      <c r="C6638" s="311"/>
      <c r="D6638" s="311"/>
      <c r="E6638" s="311" t="s">
        <v>173</v>
      </c>
      <c r="F6638" s="311">
        <v>522</v>
      </c>
    </row>
    <row r="6639" spans="1:6">
      <c r="A6639" s="311"/>
      <c r="B6639" s="311" t="s">
        <v>18050</v>
      </c>
      <c r="C6639" s="311"/>
      <c r="D6639" s="311"/>
      <c r="E6639" s="311" t="s">
        <v>173</v>
      </c>
      <c r="F6639" s="311">
        <v>389</v>
      </c>
    </row>
    <row r="6640" spans="1:6">
      <c r="A6640" s="311"/>
      <c r="B6640" s="311" t="s">
        <v>18051</v>
      </c>
      <c r="C6640" s="311"/>
      <c r="D6640" s="311"/>
      <c r="E6640" s="311" t="s">
        <v>173</v>
      </c>
      <c r="F6640" s="311">
        <v>370</v>
      </c>
    </row>
    <row r="6641" spans="1:6">
      <c r="A6641" s="311"/>
      <c r="B6641" s="311" t="s">
        <v>18052</v>
      </c>
      <c r="C6641" s="311"/>
      <c r="D6641" s="311"/>
      <c r="E6641" s="311" t="s">
        <v>173</v>
      </c>
      <c r="F6641" s="311">
        <v>311</v>
      </c>
    </row>
    <row r="6642" spans="1:6">
      <c r="A6642" s="311"/>
      <c r="B6642" s="311" t="s">
        <v>18053</v>
      </c>
      <c r="C6642" s="311"/>
      <c r="D6642" s="311"/>
      <c r="E6642" s="311" t="s">
        <v>173</v>
      </c>
      <c r="F6642" s="311">
        <v>66970</v>
      </c>
    </row>
    <row r="6643" spans="1:6">
      <c r="A6643" s="311"/>
      <c r="B6643" s="311" t="s">
        <v>18054</v>
      </c>
      <c r="C6643" s="311"/>
      <c r="D6643" s="311"/>
      <c r="E6643" s="311" t="s">
        <v>173</v>
      </c>
      <c r="F6643" s="311">
        <v>78790</v>
      </c>
    </row>
    <row r="6644" spans="1:6">
      <c r="A6644" s="311"/>
      <c r="B6644" s="311" t="s">
        <v>18055</v>
      </c>
      <c r="C6644" s="311"/>
      <c r="D6644" s="311"/>
      <c r="E6644" s="311" t="s">
        <v>173</v>
      </c>
      <c r="F6644" s="311">
        <v>97790</v>
      </c>
    </row>
    <row r="6645" spans="1:6">
      <c r="A6645" s="311"/>
      <c r="B6645" s="311" t="s">
        <v>18056</v>
      </c>
      <c r="C6645" s="311"/>
      <c r="D6645" s="311"/>
      <c r="E6645" s="311" t="s">
        <v>173</v>
      </c>
      <c r="F6645" s="311">
        <v>64999</v>
      </c>
    </row>
    <row r="6646" spans="1:6">
      <c r="A6646" s="311"/>
      <c r="B6646" s="311" t="s">
        <v>18057</v>
      </c>
      <c r="C6646" s="311"/>
      <c r="D6646" s="311"/>
      <c r="E6646" s="311" t="s">
        <v>173</v>
      </c>
      <c r="F6646" s="311">
        <v>38559</v>
      </c>
    </row>
    <row r="6647" spans="1:6">
      <c r="A6647" s="311"/>
      <c r="B6647" s="311" t="s">
        <v>18058</v>
      </c>
      <c r="C6647" s="311"/>
      <c r="D6647" s="311"/>
      <c r="E6647" s="311" t="s">
        <v>173</v>
      </c>
      <c r="F6647" s="311">
        <v>47671</v>
      </c>
    </row>
    <row r="6648" spans="1:6">
      <c r="A6648" s="311"/>
      <c r="B6648" s="311" t="s">
        <v>18059</v>
      </c>
      <c r="C6648" s="311"/>
      <c r="D6648" s="311"/>
      <c r="E6648" s="311" t="s">
        <v>173</v>
      </c>
      <c r="F6648" s="311">
        <v>8532</v>
      </c>
    </row>
    <row r="6649" spans="1:6">
      <c r="A6649" s="311"/>
      <c r="B6649" s="311" t="s">
        <v>18060</v>
      </c>
      <c r="C6649" s="311"/>
      <c r="D6649" s="311"/>
      <c r="E6649" s="311" t="s">
        <v>173</v>
      </c>
      <c r="F6649" s="311">
        <v>2407</v>
      </c>
    </row>
    <row r="6650" spans="1:6">
      <c r="A6650" s="311"/>
      <c r="B6650" s="311" t="s">
        <v>18061</v>
      </c>
      <c r="C6650" s="311"/>
      <c r="D6650" s="311"/>
      <c r="E6650" s="311" t="s">
        <v>173</v>
      </c>
      <c r="F6650" s="311">
        <v>363</v>
      </c>
    </row>
    <row r="6651" spans="1:6">
      <c r="A6651" s="311"/>
      <c r="B6651" s="311" t="s">
        <v>18062</v>
      </c>
      <c r="C6651" s="311"/>
      <c r="D6651" s="311"/>
      <c r="E6651" s="311" t="s">
        <v>173</v>
      </c>
      <c r="F6651" s="311">
        <v>373</v>
      </c>
    </row>
    <row r="6652" spans="1:6">
      <c r="A6652" s="311"/>
      <c r="B6652" s="311" t="s">
        <v>18063</v>
      </c>
      <c r="C6652" s="311"/>
      <c r="D6652" s="311"/>
      <c r="E6652" s="311" t="s">
        <v>173</v>
      </c>
      <c r="F6652" s="311">
        <v>382</v>
      </c>
    </row>
    <row r="6653" spans="1:6">
      <c r="A6653" s="311"/>
      <c r="B6653" s="311" t="s">
        <v>18064</v>
      </c>
      <c r="C6653" s="311"/>
      <c r="D6653" s="311"/>
      <c r="E6653" s="311" t="s">
        <v>173</v>
      </c>
      <c r="F6653" s="311">
        <v>392</v>
      </c>
    </row>
    <row r="6654" spans="1:6">
      <c r="A6654" s="311"/>
      <c r="B6654" s="311" t="s">
        <v>18065</v>
      </c>
      <c r="C6654" s="311"/>
      <c r="D6654" s="311"/>
      <c r="E6654" s="311" t="s">
        <v>173</v>
      </c>
      <c r="F6654" s="311">
        <v>419</v>
      </c>
    </row>
    <row r="6655" spans="1:6">
      <c r="A6655" s="311"/>
      <c r="B6655" s="311" t="s">
        <v>18066</v>
      </c>
      <c r="C6655" s="311"/>
      <c r="D6655" s="311"/>
      <c r="E6655" s="311" t="s">
        <v>173</v>
      </c>
      <c r="F6655" s="311">
        <v>739</v>
      </c>
    </row>
    <row r="6656" spans="1:6">
      <c r="A6656" s="311"/>
      <c r="B6656" s="311" t="s">
        <v>18067</v>
      </c>
      <c r="C6656" s="311"/>
      <c r="D6656" s="311"/>
      <c r="E6656" s="311" t="s">
        <v>173</v>
      </c>
      <c r="F6656" s="311">
        <v>62</v>
      </c>
    </row>
    <row r="6657" spans="1:6">
      <c r="A6657" s="311"/>
      <c r="B6657" s="311" t="s">
        <v>18068</v>
      </c>
      <c r="C6657" s="311"/>
      <c r="D6657" s="311"/>
      <c r="E6657" s="311" t="s">
        <v>173</v>
      </c>
      <c r="F6657" s="311">
        <v>93</v>
      </c>
    </row>
    <row r="6658" spans="1:6">
      <c r="A6658" s="311"/>
      <c r="B6658" s="311" t="s">
        <v>18069</v>
      </c>
      <c r="C6658" s="311"/>
      <c r="D6658" s="311"/>
      <c r="E6658" s="311" t="s">
        <v>173</v>
      </c>
      <c r="F6658" s="311">
        <v>62</v>
      </c>
    </row>
    <row r="6659" spans="1:6">
      <c r="A6659" s="311"/>
      <c r="B6659" s="311" t="s">
        <v>18070</v>
      </c>
      <c r="C6659" s="311"/>
      <c r="D6659" s="311"/>
      <c r="E6659" s="311" t="s">
        <v>173</v>
      </c>
      <c r="F6659" s="311">
        <v>338</v>
      </c>
    </row>
    <row r="6660" spans="1:6">
      <c r="A6660" s="311"/>
      <c r="B6660" s="311" t="s">
        <v>18071</v>
      </c>
      <c r="C6660" s="311"/>
      <c r="D6660" s="311"/>
      <c r="E6660" s="311" t="s">
        <v>173</v>
      </c>
      <c r="F6660" s="311">
        <v>203</v>
      </c>
    </row>
    <row r="6661" spans="1:6">
      <c r="A6661" s="311"/>
      <c r="B6661" s="311" t="s">
        <v>18072</v>
      </c>
      <c r="C6661" s="311"/>
      <c r="D6661" s="311"/>
      <c r="E6661" s="311" t="s">
        <v>173</v>
      </c>
      <c r="F6661" s="311">
        <v>184</v>
      </c>
    </row>
    <row r="6662" spans="1:6">
      <c r="A6662" s="311"/>
      <c r="B6662" s="311" t="s">
        <v>18073</v>
      </c>
      <c r="C6662" s="311"/>
      <c r="D6662" s="311"/>
      <c r="E6662" s="311" t="s">
        <v>173</v>
      </c>
      <c r="F6662" s="311">
        <v>138</v>
      </c>
    </row>
    <row r="6663" spans="1:6">
      <c r="A6663" s="311"/>
      <c r="B6663" s="311" t="s">
        <v>18074</v>
      </c>
      <c r="C6663" s="311"/>
      <c r="D6663" s="311"/>
      <c r="E6663" s="311" t="s">
        <v>173</v>
      </c>
      <c r="F6663" s="311">
        <v>168</v>
      </c>
    </row>
    <row r="6664" spans="1:6">
      <c r="A6664" s="311"/>
      <c r="B6664" s="311" t="s">
        <v>18075</v>
      </c>
      <c r="C6664" s="311"/>
      <c r="D6664" s="311"/>
      <c r="E6664" s="311" t="s">
        <v>173</v>
      </c>
      <c r="F6664" s="311">
        <v>94</v>
      </c>
    </row>
    <row r="6665" spans="1:6">
      <c r="A6665" s="311"/>
      <c r="B6665" s="311" t="s">
        <v>18076</v>
      </c>
      <c r="C6665" s="311"/>
      <c r="D6665" s="311"/>
      <c r="E6665" s="311" t="s">
        <v>173</v>
      </c>
      <c r="F6665" s="311">
        <v>92</v>
      </c>
    </row>
    <row r="6666" spans="1:6">
      <c r="A6666" s="311"/>
      <c r="B6666" s="311" t="s">
        <v>18077</v>
      </c>
      <c r="C6666" s="311"/>
      <c r="D6666" s="311"/>
      <c r="E6666" s="311" t="s">
        <v>173</v>
      </c>
      <c r="F6666" s="311">
        <v>307</v>
      </c>
    </row>
    <row r="6667" spans="1:6">
      <c r="A6667" s="311"/>
      <c r="B6667" s="311" t="s">
        <v>18078</v>
      </c>
      <c r="C6667" s="311"/>
      <c r="D6667" s="311"/>
      <c r="E6667" s="311" t="s">
        <v>173</v>
      </c>
      <c r="F6667" s="311">
        <v>124</v>
      </c>
    </row>
    <row r="6668" spans="1:6">
      <c r="A6668" s="311"/>
      <c r="B6668" s="311" t="s">
        <v>18079</v>
      </c>
      <c r="C6668" s="311"/>
      <c r="D6668" s="311"/>
      <c r="E6668" s="311" t="s">
        <v>173</v>
      </c>
      <c r="F6668" s="311">
        <v>176</v>
      </c>
    </row>
    <row r="6669" spans="1:6">
      <c r="A6669" s="311"/>
      <c r="B6669" s="311" t="s">
        <v>18080</v>
      </c>
      <c r="C6669" s="311"/>
      <c r="D6669" s="311"/>
      <c r="E6669" s="311" t="s">
        <v>173</v>
      </c>
      <c r="F6669" s="311">
        <v>192</v>
      </c>
    </row>
    <row r="6670" spans="1:6">
      <c r="A6670" s="311"/>
      <c r="B6670" s="311" t="s">
        <v>18081</v>
      </c>
      <c r="C6670" s="311"/>
      <c r="D6670" s="311"/>
      <c r="E6670" s="311" t="s">
        <v>173</v>
      </c>
      <c r="F6670" s="311">
        <v>174</v>
      </c>
    </row>
    <row r="6671" spans="1:6">
      <c r="A6671" s="311"/>
      <c r="B6671" s="311" t="s">
        <v>18082</v>
      </c>
      <c r="C6671" s="311"/>
      <c r="D6671" s="311"/>
      <c r="E6671" s="311" t="s">
        <v>173</v>
      </c>
      <c r="F6671" s="311">
        <v>249</v>
      </c>
    </row>
    <row r="6672" spans="1:6">
      <c r="A6672" s="311"/>
      <c r="B6672" s="311" t="s">
        <v>18083</v>
      </c>
      <c r="C6672" s="311"/>
      <c r="D6672" s="311"/>
      <c r="E6672" s="311" t="s">
        <v>173</v>
      </c>
      <c r="F6672" s="311">
        <v>209</v>
      </c>
    </row>
    <row r="6673" spans="1:6">
      <c r="A6673" s="311"/>
      <c r="B6673" s="311" t="s">
        <v>18084</v>
      </c>
      <c r="C6673" s="311"/>
      <c r="D6673" s="311"/>
      <c r="E6673" s="311" t="s">
        <v>173</v>
      </c>
      <c r="F6673" s="311">
        <v>203</v>
      </c>
    </row>
    <row r="6674" spans="1:6">
      <c r="A6674" s="311"/>
      <c r="B6674" s="311" t="s">
        <v>18085</v>
      </c>
      <c r="C6674" s="311"/>
      <c r="D6674" s="311"/>
      <c r="E6674" s="311" t="s">
        <v>173</v>
      </c>
      <c r="F6674" s="311">
        <v>198</v>
      </c>
    </row>
    <row r="6675" spans="1:6">
      <c r="A6675" s="311"/>
      <c r="B6675" s="311" t="s">
        <v>18086</v>
      </c>
      <c r="C6675" s="311"/>
      <c r="D6675" s="311"/>
      <c r="E6675" s="311" t="s">
        <v>173</v>
      </c>
      <c r="F6675" s="311">
        <v>217</v>
      </c>
    </row>
    <row r="6676" spans="1:6">
      <c r="A6676" s="311"/>
      <c r="B6676" s="311" t="s">
        <v>18087</v>
      </c>
      <c r="C6676" s="311"/>
      <c r="D6676" s="311"/>
      <c r="E6676" s="311" t="s">
        <v>173</v>
      </c>
      <c r="F6676" s="311">
        <v>168</v>
      </c>
    </row>
    <row r="6677" spans="1:6">
      <c r="A6677" s="311"/>
      <c r="B6677" s="311" t="s">
        <v>18088</v>
      </c>
      <c r="C6677" s="311"/>
      <c r="D6677" s="311"/>
      <c r="E6677" s="311" t="s">
        <v>173</v>
      </c>
      <c r="F6677" s="311">
        <v>999</v>
      </c>
    </row>
    <row r="6678" spans="1:6">
      <c r="A6678" s="311"/>
      <c r="B6678" s="311" t="s">
        <v>18089</v>
      </c>
      <c r="C6678" s="311"/>
      <c r="D6678" s="311"/>
      <c r="E6678" s="311" t="s">
        <v>173</v>
      </c>
      <c r="F6678" s="311">
        <v>354</v>
      </c>
    </row>
    <row r="6679" spans="1:6">
      <c r="A6679" s="311"/>
      <c r="B6679" s="311" t="s">
        <v>18090</v>
      </c>
      <c r="C6679" s="311"/>
      <c r="D6679" s="311"/>
      <c r="E6679" s="311" t="s">
        <v>173</v>
      </c>
      <c r="F6679" s="311">
        <v>569</v>
      </c>
    </row>
    <row r="6680" spans="1:6">
      <c r="A6680" s="311"/>
      <c r="B6680" s="311" t="s">
        <v>18091</v>
      </c>
      <c r="C6680" s="311"/>
      <c r="D6680" s="311"/>
      <c r="E6680" s="311" t="s">
        <v>173</v>
      </c>
      <c r="F6680" s="311">
        <v>217</v>
      </c>
    </row>
    <row r="6681" spans="1:6">
      <c r="A6681" s="311"/>
      <c r="B6681" s="311" t="s">
        <v>18092</v>
      </c>
      <c r="C6681" s="311"/>
      <c r="D6681" s="311"/>
      <c r="E6681" s="311" t="s">
        <v>173</v>
      </c>
      <c r="F6681" s="311">
        <v>289</v>
      </c>
    </row>
    <row r="6682" spans="1:6">
      <c r="A6682" s="311"/>
      <c r="B6682" s="311" t="s">
        <v>18093</v>
      </c>
      <c r="C6682" s="311"/>
      <c r="D6682" s="311"/>
      <c r="E6682" s="311" t="s">
        <v>173</v>
      </c>
      <c r="F6682" s="311">
        <v>136</v>
      </c>
    </row>
    <row r="6683" spans="1:6">
      <c r="A6683" s="311"/>
      <c r="B6683" s="311" t="s">
        <v>18094</v>
      </c>
      <c r="C6683" s="311"/>
      <c r="D6683" s="311"/>
      <c r="E6683" s="311" t="s">
        <v>173</v>
      </c>
      <c r="F6683" s="311">
        <v>619</v>
      </c>
    </row>
    <row r="6684" spans="1:6">
      <c r="A6684" s="311"/>
      <c r="B6684" s="311" t="s">
        <v>18095</v>
      </c>
      <c r="C6684" s="311"/>
      <c r="D6684" s="311"/>
      <c r="E6684" s="311" t="s">
        <v>173</v>
      </c>
      <c r="F6684" s="311">
        <v>702</v>
      </c>
    </row>
    <row r="6685" spans="1:6">
      <c r="A6685" s="311"/>
      <c r="B6685" s="311" t="s">
        <v>18096</v>
      </c>
      <c r="C6685" s="311"/>
      <c r="D6685" s="311"/>
      <c r="E6685" s="311" t="s">
        <v>173</v>
      </c>
      <c r="F6685" s="311">
        <v>164</v>
      </c>
    </row>
    <row r="6686" spans="1:6">
      <c r="A6686" s="311"/>
      <c r="B6686" s="311" t="s">
        <v>18097</v>
      </c>
      <c r="C6686" s="311"/>
      <c r="D6686" s="311"/>
      <c r="E6686" s="311" t="s">
        <v>173</v>
      </c>
      <c r="F6686" s="311">
        <v>149</v>
      </c>
    </row>
    <row r="6687" spans="1:6">
      <c r="A6687" s="311"/>
      <c r="B6687" s="311" t="s">
        <v>18098</v>
      </c>
      <c r="C6687" s="311"/>
      <c r="D6687" s="311"/>
      <c r="E6687" s="311" t="s">
        <v>173</v>
      </c>
      <c r="F6687" s="311">
        <v>189</v>
      </c>
    </row>
    <row r="6688" spans="1:6">
      <c r="A6688" s="311"/>
      <c r="B6688" s="311" t="s">
        <v>18099</v>
      </c>
      <c r="C6688" s="311"/>
      <c r="D6688" s="311"/>
      <c r="E6688" s="311" t="s">
        <v>173</v>
      </c>
      <c r="F6688" s="311">
        <v>384</v>
      </c>
    </row>
    <row r="6689" spans="1:6">
      <c r="A6689" s="311"/>
      <c r="B6689" s="311" t="s">
        <v>18100</v>
      </c>
      <c r="C6689" s="311"/>
      <c r="D6689" s="311"/>
      <c r="E6689" s="311" t="s">
        <v>173</v>
      </c>
      <c r="F6689" s="311">
        <v>659</v>
      </c>
    </row>
    <row r="6690" spans="1:6">
      <c r="A6690" s="311"/>
      <c r="B6690" s="311" t="s">
        <v>18101</v>
      </c>
      <c r="C6690" s="311"/>
      <c r="D6690" s="311"/>
      <c r="E6690" s="311" t="s">
        <v>173</v>
      </c>
      <c r="F6690" s="311">
        <v>626</v>
      </c>
    </row>
    <row r="6691" spans="1:6">
      <c r="A6691" s="311"/>
      <c r="B6691" s="311" t="s">
        <v>18102</v>
      </c>
      <c r="C6691" s="311"/>
      <c r="D6691" s="311"/>
      <c r="E6691" s="311" t="s">
        <v>173</v>
      </c>
      <c r="F6691" s="311">
        <v>136</v>
      </c>
    </row>
    <row r="6692" spans="1:6">
      <c r="A6692" s="311"/>
      <c r="B6692" s="311" t="s">
        <v>18103</v>
      </c>
      <c r="C6692" s="311"/>
      <c r="D6692" s="311"/>
      <c r="E6692" s="311" t="s">
        <v>173</v>
      </c>
      <c r="F6692" s="311">
        <v>692</v>
      </c>
    </row>
    <row r="6693" spans="1:6">
      <c r="A6693" s="311"/>
      <c r="B6693" s="311" t="s">
        <v>18104</v>
      </c>
      <c r="C6693" s="311"/>
      <c r="D6693" s="311"/>
      <c r="E6693" s="311" t="s">
        <v>173</v>
      </c>
      <c r="F6693" s="311">
        <v>772</v>
      </c>
    </row>
    <row r="6694" spans="1:6">
      <c r="A6694" s="311"/>
      <c r="B6694" s="311" t="s">
        <v>18105</v>
      </c>
      <c r="C6694" s="311"/>
      <c r="D6694" s="311"/>
      <c r="E6694" s="311" t="s">
        <v>173</v>
      </c>
      <c r="F6694" s="311">
        <v>151</v>
      </c>
    </row>
    <row r="6695" spans="1:6">
      <c r="A6695" s="311"/>
      <c r="B6695" s="311" t="s">
        <v>18106</v>
      </c>
      <c r="C6695" s="311"/>
      <c r="D6695" s="311"/>
      <c r="E6695" s="311" t="s">
        <v>173</v>
      </c>
      <c r="F6695" s="311">
        <v>626</v>
      </c>
    </row>
    <row r="6696" spans="1:6">
      <c r="A6696" s="311"/>
      <c r="B6696" s="311" t="s">
        <v>18107</v>
      </c>
      <c r="C6696" s="311"/>
      <c r="D6696" s="311"/>
      <c r="E6696" s="311" t="s">
        <v>173</v>
      </c>
      <c r="F6696" s="311">
        <v>639</v>
      </c>
    </row>
    <row r="6697" spans="1:6">
      <c r="A6697" s="311"/>
      <c r="B6697" s="311" t="s">
        <v>18108</v>
      </c>
      <c r="C6697" s="311"/>
      <c r="D6697" s="311"/>
      <c r="E6697" s="311" t="s">
        <v>173</v>
      </c>
      <c r="F6697" s="311">
        <v>71</v>
      </c>
    </row>
    <row r="6698" spans="1:6">
      <c r="A6698" s="311"/>
      <c r="B6698" s="311" t="s">
        <v>18109</v>
      </c>
      <c r="C6698" s="311"/>
      <c r="D6698" s="311"/>
      <c r="E6698" s="311" t="s">
        <v>173</v>
      </c>
      <c r="F6698" s="311">
        <v>38</v>
      </c>
    </row>
    <row r="6699" spans="1:6">
      <c r="A6699" s="311"/>
      <c r="B6699" s="311" t="s">
        <v>18110</v>
      </c>
      <c r="C6699" s="311"/>
      <c r="D6699" s="311"/>
      <c r="E6699" s="311" t="s">
        <v>173</v>
      </c>
      <c r="F6699" s="311">
        <v>1209</v>
      </c>
    </row>
    <row r="6700" spans="1:6">
      <c r="A6700" s="311"/>
      <c r="B6700" s="311" t="s">
        <v>18111</v>
      </c>
      <c r="C6700" s="311"/>
      <c r="D6700" s="311"/>
      <c r="E6700" s="311" t="s">
        <v>173</v>
      </c>
      <c r="F6700" s="311">
        <v>22</v>
      </c>
    </row>
    <row r="6701" spans="1:6">
      <c r="A6701" s="311"/>
      <c r="B6701" s="311" t="s">
        <v>18112</v>
      </c>
      <c r="C6701" s="311"/>
      <c r="D6701" s="311"/>
      <c r="E6701" s="311" t="s">
        <v>173</v>
      </c>
      <c r="F6701" s="311">
        <v>488</v>
      </c>
    </row>
    <row r="6702" spans="1:6">
      <c r="A6702" s="311"/>
      <c r="B6702" s="311" t="s">
        <v>18113</v>
      </c>
      <c r="C6702" s="311"/>
      <c r="D6702" s="311"/>
      <c r="E6702" s="311" t="s">
        <v>173</v>
      </c>
      <c r="F6702" s="311">
        <v>283</v>
      </c>
    </row>
    <row r="6703" spans="1:6">
      <c r="A6703" s="311"/>
      <c r="B6703" s="311" t="s">
        <v>18114</v>
      </c>
      <c r="C6703" s="311"/>
      <c r="D6703" s="311"/>
      <c r="E6703" s="311" t="s">
        <v>173</v>
      </c>
      <c r="F6703" s="311">
        <v>267</v>
      </c>
    </row>
    <row r="6704" spans="1:6">
      <c r="A6704" s="311"/>
      <c r="B6704" s="311" t="s">
        <v>18115</v>
      </c>
      <c r="C6704" s="311"/>
      <c r="D6704" s="311"/>
      <c r="E6704" s="311" t="s">
        <v>173</v>
      </c>
      <c r="F6704" s="311">
        <v>51</v>
      </c>
    </row>
    <row r="6705" spans="1:6">
      <c r="A6705" s="311"/>
      <c r="B6705" s="311" t="s">
        <v>18116</v>
      </c>
      <c r="C6705" s="311"/>
      <c r="D6705" s="311"/>
      <c r="E6705" s="311" t="s">
        <v>173</v>
      </c>
      <c r="F6705" s="311">
        <v>126</v>
      </c>
    </row>
    <row r="6706" spans="1:6">
      <c r="A6706" s="311"/>
      <c r="B6706" s="311" t="s">
        <v>18117</v>
      </c>
      <c r="C6706" s="311"/>
      <c r="D6706" s="311"/>
      <c r="E6706" s="311" t="s">
        <v>173</v>
      </c>
      <c r="F6706" s="311">
        <v>46</v>
      </c>
    </row>
    <row r="6707" spans="1:6">
      <c r="A6707" s="311"/>
      <c r="B6707" s="311" t="s">
        <v>18118</v>
      </c>
      <c r="C6707" s="311"/>
      <c r="D6707" s="311"/>
      <c r="E6707" s="311" t="s">
        <v>173</v>
      </c>
      <c r="F6707" s="311">
        <v>51</v>
      </c>
    </row>
    <row r="6708" spans="1:6">
      <c r="A6708" s="311"/>
      <c r="B6708" s="311" t="s">
        <v>18119</v>
      </c>
      <c r="C6708" s="311"/>
      <c r="D6708" s="311"/>
      <c r="E6708" s="311" t="s">
        <v>173</v>
      </c>
      <c r="F6708" s="311">
        <v>163</v>
      </c>
    </row>
    <row r="6709" spans="1:6">
      <c r="A6709" s="311"/>
      <c r="B6709" s="311" t="s">
        <v>18120</v>
      </c>
      <c r="C6709" s="311"/>
      <c r="D6709" s="311"/>
      <c r="E6709" s="311" t="s">
        <v>173</v>
      </c>
      <c r="F6709" s="311">
        <v>69</v>
      </c>
    </row>
    <row r="6710" spans="1:6">
      <c r="A6710" s="311"/>
      <c r="B6710" s="311" t="s">
        <v>18121</v>
      </c>
      <c r="C6710" s="311"/>
      <c r="D6710" s="311"/>
      <c r="E6710" s="311" t="s">
        <v>173</v>
      </c>
      <c r="F6710" s="311">
        <v>69</v>
      </c>
    </row>
    <row r="6711" spans="1:6">
      <c r="A6711" s="311"/>
      <c r="B6711" s="311" t="s">
        <v>18122</v>
      </c>
      <c r="C6711" s="311"/>
      <c r="D6711" s="311"/>
      <c r="E6711" s="311" t="s">
        <v>173</v>
      </c>
      <c r="F6711" s="311">
        <v>46</v>
      </c>
    </row>
    <row r="6712" spans="1:6">
      <c r="A6712" s="311"/>
      <c r="B6712" s="311" t="s">
        <v>18123</v>
      </c>
      <c r="C6712" s="311"/>
      <c r="D6712" s="311"/>
      <c r="E6712" s="311" t="s">
        <v>173</v>
      </c>
      <c r="F6712" s="311">
        <v>69</v>
      </c>
    </row>
    <row r="6713" spans="1:6">
      <c r="A6713" s="311"/>
      <c r="B6713" s="311" t="s">
        <v>18124</v>
      </c>
      <c r="C6713" s="311"/>
      <c r="D6713" s="311"/>
      <c r="E6713" s="311" t="s">
        <v>173</v>
      </c>
      <c r="F6713" s="311">
        <v>49</v>
      </c>
    </row>
    <row r="6714" spans="1:6">
      <c r="A6714" s="311"/>
      <c r="B6714" s="311" t="s">
        <v>18125</v>
      </c>
      <c r="C6714" s="311"/>
      <c r="D6714" s="311"/>
      <c r="E6714" s="311" t="s">
        <v>173</v>
      </c>
      <c r="F6714" s="311">
        <v>136</v>
      </c>
    </row>
    <row r="6715" spans="1:6">
      <c r="A6715" s="311"/>
      <c r="B6715" s="311" t="s">
        <v>18126</v>
      </c>
      <c r="C6715" s="311"/>
      <c r="D6715" s="311"/>
      <c r="E6715" s="311" t="s">
        <v>173</v>
      </c>
      <c r="F6715" s="311">
        <v>88</v>
      </c>
    </row>
    <row r="6716" spans="1:6">
      <c r="A6716" s="311"/>
      <c r="B6716" s="311" t="s">
        <v>18127</v>
      </c>
      <c r="C6716" s="311"/>
      <c r="D6716" s="311"/>
      <c r="E6716" s="311" t="s">
        <v>173</v>
      </c>
      <c r="F6716" s="311">
        <v>117</v>
      </c>
    </row>
    <row r="6717" spans="1:6">
      <c r="A6717" s="311"/>
      <c r="B6717" s="311" t="s">
        <v>18128</v>
      </c>
      <c r="C6717" s="311"/>
      <c r="D6717" s="311"/>
      <c r="E6717" s="311" t="s">
        <v>173</v>
      </c>
      <c r="F6717" s="311">
        <v>84</v>
      </c>
    </row>
    <row r="6718" spans="1:6">
      <c r="A6718" s="311"/>
      <c r="B6718" s="311" t="s">
        <v>18129</v>
      </c>
      <c r="C6718" s="311"/>
      <c r="D6718" s="311"/>
      <c r="E6718" s="311" t="s">
        <v>173</v>
      </c>
      <c r="F6718" s="311">
        <v>67</v>
      </c>
    </row>
    <row r="6719" spans="1:6">
      <c r="A6719" s="311"/>
      <c r="B6719" s="311" t="s">
        <v>18130</v>
      </c>
      <c r="C6719" s="311"/>
      <c r="D6719" s="311"/>
      <c r="E6719" s="311" t="s">
        <v>173</v>
      </c>
      <c r="F6719" s="311">
        <v>97</v>
      </c>
    </row>
    <row r="6720" spans="1:6">
      <c r="A6720" s="311"/>
      <c r="B6720" s="311" t="s">
        <v>18131</v>
      </c>
      <c r="C6720" s="311"/>
      <c r="D6720" s="311"/>
      <c r="E6720" s="311" t="s">
        <v>173</v>
      </c>
      <c r="F6720" s="311">
        <v>64</v>
      </c>
    </row>
    <row r="6721" spans="1:6">
      <c r="A6721" s="311"/>
      <c r="B6721" s="311" t="s">
        <v>18132</v>
      </c>
      <c r="C6721" s="311"/>
      <c r="D6721" s="311"/>
      <c r="E6721" s="311" t="s">
        <v>173</v>
      </c>
      <c r="F6721" s="311">
        <v>196</v>
      </c>
    </row>
    <row r="6722" spans="1:6">
      <c r="A6722" s="311"/>
      <c r="B6722" s="311" t="s">
        <v>18133</v>
      </c>
      <c r="C6722" s="311"/>
      <c r="D6722" s="311"/>
      <c r="E6722" s="311" t="s">
        <v>173</v>
      </c>
      <c r="F6722" s="311">
        <v>72</v>
      </c>
    </row>
    <row r="6723" spans="1:6">
      <c r="A6723" s="311"/>
      <c r="B6723" s="311" t="s">
        <v>18134</v>
      </c>
      <c r="C6723" s="311"/>
      <c r="D6723" s="311"/>
      <c r="E6723" s="311" t="s">
        <v>173</v>
      </c>
      <c r="F6723" s="311">
        <v>302</v>
      </c>
    </row>
    <row r="6724" spans="1:6">
      <c r="A6724" s="311"/>
      <c r="B6724" s="311" t="s">
        <v>18135</v>
      </c>
      <c r="C6724" s="311"/>
      <c r="D6724" s="311"/>
      <c r="E6724" s="311" t="s">
        <v>173</v>
      </c>
      <c r="F6724" s="311">
        <v>328</v>
      </c>
    </row>
    <row r="6725" spans="1:6">
      <c r="A6725" s="311"/>
      <c r="B6725" s="311" t="s">
        <v>18136</v>
      </c>
      <c r="C6725" s="311"/>
      <c r="D6725" s="311"/>
      <c r="E6725" s="311" t="s">
        <v>173</v>
      </c>
      <c r="F6725" s="311">
        <v>88</v>
      </c>
    </row>
    <row r="6726" spans="1:6">
      <c r="A6726" s="311"/>
      <c r="B6726" s="311" t="s">
        <v>18137</v>
      </c>
      <c r="C6726" s="311"/>
      <c r="D6726" s="311"/>
      <c r="E6726" s="311" t="s">
        <v>173</v>
      </c>
      <c r="F6726" s="311">
        <v>129</v>
      </c>
    </row>
    <row r="6727" spans="1:6">
      <c r="A6727" s="311"/>
      <c r="B6727" s="311" t="s">
        <v>18138</v>
      </c>
      <c r="C6727" s="311"/>
      <c r="D6727" s="311"/>
      <c r="E6727" s="311" t="s">
        <v>11408</v>
      </c>
      <c r="F6727" s="311">
        <v>74</v>
      </c>
    </row>
    <row r="6728" spans="1:6">
      <c r="A6728" s="311"/>
      <c r="B6728" s="311" t="s">
        <v>18139</v>
      </c>
      <c r="C6728" s="311"/>
      <c r="D6728" s="311"/>
      <c r="E6728" s="311" t="s">
        <v>173</v>
      </c>
      <c r="F6728" s="311">
        <v>19.5</v>
      </c>
    </row>
    <row r="6729" spans="1:6">
      <c r="A6729" s="311"/>
      <c r="B6729" s="311" t="s">
        <v>18140</v>
      </c>
      <c r="C6729" s="311"/>
      <c r="D6729" s="311"/>
      <c r="E6729" s="311" t="s">
        <v>173</v>
      </c>
      <c r="F6729" s="311">
        <v>11</v>
      </c>
    </row>
    <row r="6730" spans="1:6">
      <c r="A6730" s="311"/>
      <c r="B6730" s="311" t="s">
        <v>18141</v>
      </c>
      <c r="C6730" s="311"/>
      <c r="D6730" s="311"/>
      <c r="E6730" s="311" t="s">
        <v>173</v>
      </c>
      <c r="F6730" s="311">
        <v>41</v>
      </c>
    </row>
    <row r="6731" spans="1:6">
      <c r="A6731" s="311"/>
      <c r="B6731" s="311" t="s">
        <v>18142</v>
      </c>
      <c r="C6731" s="311"/>
      <c r="D6731" s="311"/>
      <c r="E6731" s="311" t="s">
        <v>173</v>
      </c>
      <c r="F6731" s="311">
        <v>41</v>
      </c>
    </row>
    <row r="6732" spans="1:6">
      <c r="A6732" s="311"/>
      <c r="B6732" s="311" t="s">
        <v>18143</v>
      </c>
      <c r="C6732" s="311"/>
      <c r="D6732" s="311"/>
      <c r="E6732" s="311" t="s">
        <v>173</v>
      </c>
      <c r="F6732" s="311">
        <v>41</v>
      </c>
    </row>
    <row r="6733" spans="1:6">
      <c r="A6733" s="311"/>
      <c r="B6733" s="311" t="s">
        <v>18144</v>
      </c>
      <c r="C6733" s="311"/>
      <c r="D6733" s="311"/>
      <c r="E6733" s="311" t="s">
        <v>173</v>
      </c>
      <c r="F6733" s="311">
        <v>31</v>
      </c>
    </row>
    <row r="6734" spans="1:6">
      <c r="A6734" s="311"/>
      <c r="B6734" s="311" t="s">
        <v>18145</v>
      </c>
      <c r="C6734" s="311"/>
      <c r="D6734" s="311"/>
      <c r="E6734" s="311" t="s">
        <v>173</v>
      </c>
      <c r="F6734" s="311">
        <v>31</v>
      </c>
    </row>
    <row r="6735" spans="1:6">
      <c r="A6735" s="311"/>
      <c r="B6735" s="311" t="s">
        <v>18146</v>
      </c>
      <c r="C6735" s="311"/>
      <c r="D6735" s="311"/>
      <c r="E6735" s="311" t="s">
        <v>173</v>
      </c>
      <c r="F6735" s="311">
        <v>31</v>
      </c>
    </row>
    <row r="6736" spans="1:6">
      <c r="A6736" s="311"/>
      <c r="B6736" s="311" t="s">
        <v>18147</v>
      </c>
      <c r="C6736" s="311"/>
      <c r="D6736" s="311"/>
      <c r="E6736" s="311" t="s">
        <v>173</v>
      </c>
      <c r="F6736" s="311">
        <v>31</v>
      </c>
    </row>
    <row r="6737" spans="1:6">
      <c r="A6737" s="311"/>
      <c r="B6737" s="311" t="s">
        <v>18148</v>
      </c>
      <c r="C6737" s="311"/>
      <c r="D6737" s="311"/>
      <c r="E6737" s="311" t="s">
        <v>173</v>
      </c>
      <c r="F6737" s="311">
        <v>31</v>
      </c>
    </row>
    <row r="6738" spans="1:6">
      <c r="A6738" s="311"/>
      <c r="B6738" s="311" t="s">
        <v>18149</v>
      </c>
      <c r="C6738" s="311"/>
      <c r="D6738" s="311"/>
      <c r="E6738" s="311" t="s">
        <v>173</v>
      </c>
      <c r="F6738" s="311">
        <v>51</v>
      </c>
    </row>
    <row r="6739" spans="1:6">
      <c r="A6739" s="311"/>
      <c r="B6739" s="311" t="s">
        <v>18150</v>
      </c>
      <c r="C6739" s="311"/>
      <c r="D6739" s="311"/>
      <c r="E6739" s="311" t="s">
        <v>173</v>
      </c>
      <c r="F6739" s="311">
        <v>51</v>
      </c>
    </row>
    <row r="6740" spans="1:6">
      <c r="A6740" s="311"/>
      <c r="B6740" s="311" t="s">
        <v>18151</v>
      </c>
      <c r="C6740" s="311"/>
      <c r="D6740" s="311"/>
      <c r="E6740" s="311" t="s">
        <v>173</v>
      </c>
      <c r="F6740" s="311">
        <v>51</v>
      </c>
    </row>
    <row r="6741" spans="1:6">
      <c r="A6741" s="311"/>
      <c r="B6741" s="311" t="s">
        <v>18152</v>
      </c>
      <c r="C6741" s="311"/>
      <c r="D6741" s="311"/>
      <c r="E6741" s="311" t="s">
        <v>173</v>
      </c>
      <c r="F6741" s="311">
        <v>64</v>
      </c>
    </row>
    <row r="6742" spans="1:6">
      <c r="A6742" s="311"/>
      <c r="B6742" s="311" t="s">
        <v>18153</v>
      </c>
      <c r="C6742" s="311"/>
      <c r="D6742" s="311"/>
      <c r="E6742" s="311" t="s">
        <v>173</v>
      </c>
      <c r="F6742" s="311">
        <v>29</v>
      </c>
    </row>
    <row r="6743" spans="1:6">
      <c r="A6743" s="311"/>
      <c r="B6743" s="311" t="s">
        <v>18154</v>
      </c>
      <c r="C6743" s="311"/>
      <c r="D6743" s="311"/>
      <c r="E6743" s="311" t="s">
        <v>173</v>
      </c>
      <c r="F6743" s="311">
        <v>92</v>
      </c>
    </row>
    <row r="6744" spans="1:6">
      <c r="A6744" s="311"/>
      <c r="B6744" s="311" t="s">
        <v>18155</v>
      </c>
      <c r="C6744" s="311"/>
      <c r="D6744" s="311"/>
      <c r="E6744" s="311" t="s">
        <v>173</v>
      </c>
      <c r="F6744" s="311">
        <v>141</v>
      </c>
    </row>
    <row r="6745" spans="1:6">
      <c r="A6745" s="311"/>
      <c r="B6745" s="311" t="s">
        <v>18156</v>
      </c>
      <c r="C6745" s="311"/>
      <c r="D6745" s="311"/>
      <c r="E6745" s="311" t="s">
        <v>173</v>
      </c>
      <c r="F6745" s="311">
        <v>31</v>
      </c>
    </row>
    <row r="6746" spans="1:6">
      <c r="A6746" s="311"/>
      <c r="B6746" s="311" t="s">
        <v>18157</v>
      </c>
      <c r="C6746" s="311"/>
      <c r="D6746" s="311"/>
      <c r="E6746" s="311" t="s">
        <v>173</v>
      </c>
      <c r="F6746" s="311">
        <v>46</v>
      </c>
    </row>
    <row r="6747" spans="1:6">
      <c r="A6747" s="311"/>
      <c r="B6747" s="311" t="s">
        <v>18158</v>
      </c>
      <c r="C6747" s="311"/>
      <c r="D6747" s="311"/>
      <c r="E6747" s="311" t="s">
        <v>173</v>
      </c>
      <c r="F6747" s="311">
        <v>21</v>
      </c>
    </row>
    <row r="6748" spans="1:6">
      <c r="A6748" s="311"/>
      <c r="B6748" s="311" t="s">
        <v>18159</v>
      </c>
      <c r="C6748" s="311"/>
      <c r="D6748" s="311"/>
      <c r="E6748" s="311" t="s">
        <v>173</v>
      </c>
      <c r="F6748" s="311">
        <v>12</v>
      </c>
    </row>
    <row r="6749" spans="1:6">
      <c r="A6749" s="311"/>
      <c r="B6749" s="311" t="s">
        <v>18160</v>
      </c>
      <c r="C6749" s="311"/>
      <c r="D6749" s="311"/>
      <c r="E6749" s="311" t="s">
        <v>173</v>
      </c>
      <c r="F6749" s="311">
        <v>41</v>
      </c>
    </row>
    <row r="6750" spans="1:6">
      <c r="A6750" s="311"/>
      <c r="B6750" s="311" t="s">
        <v>18161</v>
      </c>
      <c r="C6750" s="311"/>
      <c r="D6750" s="311"/>
      <c r="E6750" s="311" t="s">
        <v>173</v>
      </c>
      <c r="F6750" s="311">
        <v>26</v>
      </c>
    </row>
    <row r="6751" spans="1:6">
      <c r="A6751" s="311"/>
      <c r="B6751" s="311" t="s">
        <v>18162</v>
      </c>
      <c r="C6751" s="311"/>
      <c r="D6751" s="311"/>
      <c r="E6751" s="311" t="s">
        <v>173</v>
      </c>
      <c r="F6751" s="311">
        <v>26</v>
      </c>
    </row>
    <row r="6752" spans="1:6">
      <c r="A6752" s="311"/>
      <c r="B6752" s="311" t="s">
        <v>18163</v>
      </c>
      <c r="C6752" s="311"/>
      <c r="D6752" s="311"/>
      <c r="E6752" s="311" t="s">
        <v>173</v>
      </c>
      <c r="F6752" s="311">
        <v>22</v>
      </c>
    </row>
    <row r="6753" spans="1:6">
      <c r="A6753" s="311"/>
      <c r="B6753" s="311" t="s">
        <v>18164</v>
      </c>
      <c r="C6753" s="311"/>
      <c r="D6753" s="311"/>
      <c r="E6753" s="311" t="s">
        <v>173</v>
      </c>
      <c r="F6753" s="311">
        <v>26</v>
      </c>
    </row>
    <row r="6754" spans="1:6">
      <c r="A6754" s="311"/>
      <c r="B6754" s="311" t="s">
        <v>18165</v>
      </c>
      <c r="C6754" s="311"/>
      <c r="D6754" s="311"/>
      <c r="E6754" s="311" t="s">
        <v>173</v>
      </c>
      <c r="F6754" s="311">
        <v>22</v>
      </c>
    </row>
    <row r="6755" spans="1:6">
      <c r="A6755" s="311"/>
      <c r="B6755" s="311" t="s">
        <v>18166</v>
      </c>
      <c r="C6755" s="311"/>
      <c r="D6755" s="311"/>
      <c r="E6755" s="311" t="s">
        <v>173</v>
      </c>
      <c r="F6755" s="311">
        <v>48</v>
      </c>
    </row>
    <row r="6756" spans="1:6">
      <c r="A6756" s="311"/>
      <c r="B6756" s="311" t="s">
        <v>18167</v>
      </c>
      <c r="C6756" s="311"/>
      <c r="D6756" s="311"/>
      <c r="E6756" s="311" t="s">
        <v>173</v>
      </c>
      <c r="F6756" s="311">
        <v>48</v>
      </c>
    </row>
    <row r="6757" spans="1:6">
      <c r="A6757" s="311"/>
      <c r="B6757" s="311" t="s">
        <v>18168</v>
      </c>
      <c r="C6757" s="311"/>
      <c r="D6757" s="311"/>
      <c r="E6757" s="311" t="s">
        <v>173</v>
      </c>
      <c r="F6757" s="311">
        <v>48</v>
      </c>
    </row>
    <row r="6758" spans="1:6">
      <c r="A6758" s="311"/>
      <c r="B6758" s="311" t="s">
        <v>18169</v>
      </c>
      <c r="C6758" s="311"/>
      <c r="D6758" s="311"/>
      <c r="E6758" s="311" t="s">
        <v>173</v>
      </c>
      <c r="F6758" s="311">
        <v>56</v>
      </c>
    </row>
    <row r="6759" spans="1:6">
      <c r="A6759" s="311"/>
      <c r="B6759" s="311" t="s">
        <v>18170</v>
      </c>
      <c r="C6759" s="311"/>
      <c r="D6759" s="311"/>
      <c r="E6759" s="311" t="s">
        <v>173</v>
      </c>
      <c r="F6759" s="311">
        <v>27</v>
      </c>
    </row>
    <row r="6760" spans="1:6">
      <c r="A6760" s="311"/>
      <c r="B6760" s="311" t="s">
        <v>18171</v>
      </c>
      <c r="C6760" s="311"/>
      <c r="D6760" s="311"/>
      <c r="E6760" s="311" t="s">
        <v>173</v>
      </c>
      <c r="F6760" s="311">
        <v>83</v>
      </c>
    </row>
    <row r="6761" spans="1:6">
      <c r="A6761" s="311"/>
      <c r="B6761" s="311" t="s">
        <v>18172</v>
      </c>
      <c r="C6761" s="311"/>
      <c r="D6761" s="311"/>
      <c r="E6761" s="311" t="s">
        <v>173</v>
      </c>
      <c r="F6761" s="311">
        <v>103</v>
      </c>
    </row>
    <row r="6762" spans="1:6">
      <c r="A6762" s="311"/>
      <c r="B6762" s="311" t="s">
        <v>18173</v>
      </c>
      <c r="C6762" s="311"/>
      <c r="D6762" s="311"/>
      <c r="E6762" s="311" t="s">
        <v>173</v>
      </c>
      <c r="F6762" s="311">
        <v>31</v>
      </c>
    </row>
    <row r="6763" spans="1:6">
      <c r="A6763" s="311"/>
      <c r="B6763" s="311" t="s">
        <v>18174</v>
      </c>
      <c r="C6763" s="311"/>
      <c r="D6763" s="311"/>
      <c r="E6763" s="311" t="s">
        <v>173</v>
      </c>
      <c r="F6763" s="311">
        <v>39</v>
      </c>
    </row>
    <row r="6764" spans="1:6">
      <c r="A6764" s="311"/>
      <c r="B6764" s="311" t="s">
        <v>18175</v>
      </c>
      <c r="C6764" s="311"/>
      <c r="D6764" s="311"/>
      <c r="E6764" s="311" t="s">
        <v>11408</v>
      </c>
      <c r="F6764" s="311">
        <v>51</v>
      </c>
    </row>
    <row r="6765" spans="1:6">
      <c r="A6765" s="311"/>
      <c r="B6765" s="311" t="s">
        <v>18176</v>
      </c>
      <c r="C6765" s="311"/>
      <c r="D6765" s="311"/>
      <c r="E6765" s="311" t="s">
        <v>173</v>
      </c>
      <c r="F6765" s="311">
        <v>62</v>
      </c>
    </row>
    <row r="6766" spans="1:6">
      <c r="A6766" s="311"/>
      <c r="B6766" s="311" t="s">
        <v>18177</v>
      </c>
      <c r="C6766" s="311"/>
      <c r="D6766" s="311"/>
      <c r="E6766" s="311" t="s">
        <v>173</v>
      </c>
      <c r="F6766" s="311">
        <v>26</v>
      </c>
    </row>
    <row r="6767" spans="1:6">
      <c r="A6767" s="311"/>
      <c r="B6767" s="311" t="s">
        <v>18178</v>
      </c>
      <c r="C6767" s="311"/>
      <c r="D6767" s="311"/>
      <c r="E6767" s="311" t="s">
        <v>173</v>
      </c>
      <c r="F6767" s="311">
        <v>426</v>
      </c>
    </row>
    <row r="6768" spans="1:6">
      <c r="A6768" s="311"/>
      <c r="B6768" s="311" t="s">
        <v>18179</v>
      </c>
      <c r="C6768" s="311"/>
      <c r="D6768" s="311"/>
      <c r="E6768" s="311" t="s">
        <v>173</v>
      </c>
      <c r="F6768" s="311">
        <v>664</v>
      </c>
    </row>
    <row r="6769" spans="1:6">
      <c r="A6769" s="311"/>
      <c r="B6769" s="311" t="s">
        <v>18180</v>
      </c>
      <c r="C6769" s="311"/>
      <c r="D6769" s="311"/>
      <c r="E6769" s="311" t="s">
        <v>173</v>
      </c>
      <c r="F6769" s="311">
        <v>14</v>
      </c>
    </row>
    <row r="6770" spans="1:6">
      <c r="A6770" s="311"/>
      <c r="B6770" s="311" t="s">
        <v>18181</v>
      </c>
      <c r="C6770" s="311"/>
      <c r="D6770" s="311"/>
      <c r="E6770" s="311" t="s">
        <v>173</v>
      </c>
      <c r="F6770" s="311">
        <v>219</v>
      </c>
    </row>
    <row r="6771" spans="1:6">
      <c r="A6771" s="311"/>
      <c r="B6771" s="311" t="s">
        <v>18182</v>
      </c>
      <c r="C6771" s="311"/>
      <c r="D6771" s="311"/>
      <c r="E6771" s="311" t="s">
        <v>173</v>
      </c>
      <c r="F6771" s="311">
        <v>26</v>
      </c>
    </row>
    <row r="6772" spans="1:6">
      <c r="A6772" s="311"/>
      <c r="B6772" s="311" t="s">
        <v>18183</v>
      </c>
      <c r="C6772" s="311"/>
      <c r="D6772" s="311"/>
      <c r="E6772" s="311" t="s">
        <v>173</v>
      </c>
      <c r="F6772" s="311">
        <v>64</v>
      </c>
    </row>
    <row r="6773" spans="1:6">
      <c r="A6773" s="311"/>
      <c r="B6773" s="311" t="s">
        <v>18184</v>
      </c>
      <c r="C6773" s="311"/>
      <c r="D6773" s="311"/>
      <c r="E6773" s="311" t="s">
        <v>173</v>
      </c>
      <c r="F6773" s="311">
        <v>31</v>
      </c>
    </row>
    <row r="6774" spans="1:6">
      <c r="A6774" s="311"/>
      <c r="B6774" s="311" t="s">
        <v>18185</v>
      </c>
      <c r="C6774" s="311"/>
      <c r="D6774" s="311"/>
      <c r="E6774" s="311" t="s">
        <v>173</v>
      </c>
      <c r="F6774" s="311">
        <v>89</v>
      </c>
    </row>
    <row r="6775" spans="1:6">
      <c r="A6775" s="311"/>
      <c r="B6775" s="311" t="s">
        <v>18186</v>
      </c>
      <c r="C6775" s="311"/>
      <c r="D6775" s="311"/>
      <c r="E6775" s="311" t="s">
        <v>173</v>
      </c>
      <c r="F6775" s="311">
        <v>31</v>
      </c>
    </row>
    <row r="6776" spans="1:6">
      <c r="A6776" s="311"/>
      <c r="B6776" s="311" t="s">
        <v>18187</v>
      </c>
      <c r="C6776" s="311"/>
      <c r="D6776" s="311"/>
      <c r="E6776" s="311" t="s">
        <v>173</v>
      </c>
      <c r="F6776" s="311">
        <v>31</v>
      </c>
    </row>
    <row r="6777" spans="1:6">
      <c r="A6777" s="311"/>
      <c r="B6777" s="311" t="s">
        <v>18188</v>
      </c>
      <c r="C6777" s="311"/>
      <c r="D6777" s="311"/>
      <c r="E6777" s="311" t="s">
        <v>173</v>
      </c>
      <c r="F6777" s="311">
        <v>16</v>
      </c>
    </row>
    <row r="6778" spans="1:6">
      <c r="A6778" s="311"/>
      <c r="B6778" s="311" t="s">
        <v>18189</v>
      </c>
      <c r="C6778" s="311"/>
      <c r="D6778" s="311"/>
      <c r="E6778" s="311" t="s">
        <v>173</v>
      </c>
      <c r="F6778" s="311">
        <v>31</v>
      </c>
    </row>
    <row r="6779" spans="1:6">
      <c r="A6779" s="311"/>
      <c r="B6779" s="311" t="s">
        <v>18190</v>
      </c>
      <c r="C6779" s="311"/>
      <c r="D6779" s="311"/>
      <c r="E6779" s="311" t="s">
        <v>173</v>
      </c>
      <c r="F6779" s="311">
        <v>16</v>
      </c>
    </row>
    <row r="6780" spans="1:6">
      <c r="A6780" s="311"/>
      <c r="B6780" s="311" t="s">
        <v>18191</v>
      </c>
      <c r="C6780" s="311"/>
      <c r="D6780" s="311"/>
      <c r="E6780" s="311" t="s">
        <v>173</v>
      </c>
      <c r="F6780" s="311">
        <v>103</v>
      </c>
    </row>
    <row r="6781" spans="1:6">
      <c r="A6781" s="311"/>
      <c r="B6781" s="311" t="s">
        <v>18192</v>
      </c>
      <c r="C6781" s="311"/>
      <c r="D6781" s="311"/>
      <c r="E6781" s="311" t="s">
        <v>173</v>
      </c>
      <c r="F6781" s="311">
        <v>36</v>
      </c>
    </row>
    <row r="6782" spans="1:6">
      <c r="A6782" s="311"/>
      <c r="B6782" s="311" t="s">
        <v>18193</v>
      </c>
      <c r="C6782" s="311"/>
      <c r="D6782" s="311"/>
      <c r="E6782" s="311" t="s">
        <v>173</v>
      </c>
      <c r="F6782" s="311">
        <v>57</v>
      </c>
    </row>
    <row r="6783" spans="1:6">
      <c r="A6783" s="311"/>
      <c r="B6783" s="311" t="s">
        <v>18194</v>
      </c>
      <c r="C6783" s="311"/>
      <c r="D6783" s="311"/>
      <c r="E6783" s="311" t="s">
        <v>173</v>
      </c>
      <c r="F6783" s="311">
        <v>36</v>
      </c>
    </row>
    <row r="6784" spans="1:6">
      <c r="A6784" s="311"/>
      <c r="B6784" s="311" t="s">
        <v>18195</v>
      </c>
      <c r="C6784" s="311"/>
      <c r="D6784" s="311"/>
      <c r="E6784" s="311" t="s">
        <v>173</v>
      </c>
      <c r="F6784" s="311">
        <v>51</v>
      </c>
    </row>
    <row r="6785" spans="1:6">
      <c r="A6785" s="311"/>
      <c r="B6785" s="311" t="s">
        <v>18196</v>
      </c>
      <c r="C6785" s="311"/>
      <c r="D6785" s="311"/>
      <c r="E6785" s="311" t="s">
        <v>173</v>
      </c>
      <c r="F6785" s="311">
        <v>51</v>
      </c>
    </row>
    <row r="6786" spans="1:6">
      <c r="A6786" s="311"/>
      <c r="B6786" s="311" t="s">
        <v>18197</v>
      </c>
      <c r="C6786" s="311"/>
      <c r="D6786" s="311"/>
      <c r="E6786" s="311" t="s">
        <v>173</v>
      </c>
      <c r="F6786" s="311">
        <v>51</v>
      </c>
    </row>
    <row r="6787" spans="1:6">
      <c r="A6787" s="311"/>
      <c r="B6787" s="311" t="s">
        <v>18198</v>
      </c>
      <c r="C6787" s="311"/>
      <c r="D6787" s="311"/>
      <c r="E6787" s="311" t="s">
        <v>173</v>
      </c>
      <c r="F6787" s="311">
        <v>74</v>
      </c>
    </row>
    <row r="6788" spans="1:6">
      <c r="A6788" s="311"/>
      <c r="B6788" s="311" t="s">
        <v>18199</v>
      </c>
      <c r="C6788" s="311"/>
      <c r="D6788" s="311"/>
      <c r="E6788" s="311" t="s">
        <v>173</v>
      </c>
      <c r="F6788" s="311">
        <v>31</v>
      </c>
    </row>
    <row r="6789" spans="1:6">
      <c r="A6789" s="311"/>
      <c r="B6789" s="311" t="s">
        <v>18200</v>
      </c>
      <c r="C6789" s="311"/>
      <c r="D6789" s="311"/>
      <c r="E6789" s="311" t="s">
        <v>173</v>
      </c>
      <c r="F6789" s="311">
        <v>103</v>
      </c>
    </row>
    <row r="6790" spans="1:6">
      <c r="A6790" s="311"/>
      <c r="B6790" s="311" t="s">
        <v>18201</v>
      </c>
      <c r="C6790" s="311"/>
      <c r="D6790" s="311"/>
      <c r="E6790" s="311" t="s">
        <v>173</v>
      </c>
      <c r="F6790" s="311">
        <v>127</v>
      </c>
    </row>
    <row r="6791" spans="1:6">
      <c r="A6791" s="311"/>
      <c r="B6791" s="311" t="s">
        <v>18202</v>
      </c>
      <c r="C6791" s="311"/>
      <c r="D6791" s="311"/>
      <c r="E6791" s="311" t="s">
        <v>173</v>
      </c>
      <c r="F6791" s="311">
        <v>36</v>
      </c>
    </row>
    <row r="6792" spans="1:6">
      <c r="A6792" s="311"/>
      <c r="B6792" s="311" t="s">
        <v>18203</v>
      </c>
      <c r="C6792" s="311"/>
      <c r="D6792" s="311"/>
      <c r="E6792" s="311" t="s">
        <v>173</v>
      </c>
      <c r="F6792" s="311">
        <v>46</v>
      </c>
    </row>
    <row r="6793" spans="1:6">
      <c r="A6793" s="311"/>
      <c r="B6793" s="311" t="s">
        <v>18204</v>
      </c>
      <c r="C6793" s="311"/>
      <c r="D6793" s="311"/>
      <c r="E6793" s="311" t="s">
        <v>11408</v>
      </c>
      <c r="F6793" s="311">
        <v>53</v>
      </c>
    </row>
    <row r="6794" spans="1:6">
      <c r="A6794" s="311"/>
      <c r="B6794" s="311" t="s">
        <v>18205</v>
      </c>
      <c r="C6794" s="311"/>
      <c r="D6794" s="311"/>
      <c r="E6794" s="311" t="s">
        <v>173</v>
      </c>
      <c r="F6794" s="311">
        <v>38</v>
      </c>
    </row>
    <row r="6795" spans="1:6">
      <c r="A6795" s="311"/>
      <c r="B6795" s="311" t="s">
        <v>18206</v>
      </c>
      <c r="C6795" s="311"/>
      <c r="D6795" s="311"/>
      <c r="E6795" s="311" t="s">
        <v>173</v>
      </c>
      <c r="F6795" s="311">
        <v>1739</v>
      </c>
    </row>
    <row r="6796" spans="1:6">
      <c r="A6796" s="311"/>
      <c r="B6796" s="311" t="s">
        <v>18207</v>
      </c>
      <c r="C6796" s="311"/>
      <c r="D6796" s="311"/>
      <c r="E6796" s="311" t="s">
        <v>173</v>
      </c>
      <c r="F6796" s="311">
        <v>151</v>
      </c>
    </row>
    <row r="6797" spans="1:6">
      <c r="A6797" s="311"/>
      <c r="B6797" s="311" t="s">
        <v>18208</v>
      </c>
      <c r="C6797" s="311"/>
      <c r="D6797" s="311"/>
      <c r="E6797" s="311" t="s">
        <v>173</v>
      </c>
      <c r="F6797" s="311">
        <v>76</v>
      </c>
    </row>
    <row r="6798" spans="1:6">
      <c r="A6798" s="311"/>
      <c r="B6798" s="311" t="s">
        <v>18209</v>
      </c>
      <c r="C6798" s="311"/>
      <c r="D6798" s="311"/>
      <c r="E6798" s="311" t="s">
        <v>173</v>
      </c>
      <c r="F6798" s="311">
        <v>78</v>
      </c>
    </row>
    <row r="6799" spans="1:6">
      <c r="A6799" s="311"/>
      <c r="B6799" s="311" t="s">
        <v>18210</v>
      </c>
      <c r="C6799" s="311"/>
      <c r="D6799" s="311"/>
      <c r="E6799" s="311" t="s">
        <v>173</v>
      </c>
      <c r="F6799" s="311">
        <v>91</v>
      </c>
    </row>
    <row r="6800" spans="1:6">
      <c r="A6800" s="311"/>
      <c r="B6800" s="311" t="s">
        <v>18211</v>
      </c>
      <c r="C6800" s="311"/>
      <c r="D6800" s="311"/>
      <c r="E6800" s="311" t="s">
        <v>173</v>
      </c>
      <c r="F6800" s="311">
        <v>133</v>
      </c>
    </row>
    <row r="6801" spans="1:6">
      <c r="A6801" s="311"/>
      <c r="B6801" s="311" t="s">
        <v>18212</v>
      </c>
      <c r="C6801" s="311"/>
      <c r="D6801" s="311"/>
      <c r="E6801" s="311" t="s">
        <v>173</v>
      </c>
      <c r="F6801" s="311">
        <v>996</v>
      </c>
    </row>
    <row r="6802" spans="1:6">
      <c r="A6802" s="311"/>
      <c r="B6802" s="311" t="s">
        <v>18213</v>
      </c>
      <c r="C6802" s="311"/>
      <c r="D6802" s="311"/>
      <c r="E6802" s="311" t="s">
        <v>173</v>
      </c>
      <c r="F6802" s="311">
        <v>203</v>
      </c>
    </row>
    <row r="6803" spans="1:6">
      <c r="A6803" s="311"/>
      <c r="B6803" s="311" t="s">
        <v>18214</v>
      </c>
      <c r="C6803" s="311"/>
      <c r="D6803" s="311"/>
      <c r="E6803" s="311" t="s">
        <v>173</v>
      </c>
      <c r="F6803" s="311">
        <v>189</v>
      </c>
    </row>
    <row r="6804" spans="1:6">
      <c r="A6804" s="311"/>
      <c r="B6804" s="311" t="s">
        <v>18215</v>
      </c>
      <c r="C6804" s="311"/>
      <c r="D6804" s="311"/>
      <c r="E6804" s="311" t="s">
        <v>173</v>
      </c>
      <c r="F6804" s="311">
        <v>211</v>
      </c>
    </row>
    <row r="6805" spans="1:6">
      <c r="A6805" s="311"/>
      <c r="B6805" s="311" t="s">
        <v>18216</v>
      </c>
      <c r="C6805" s="311"/>
      <c r="D6805" s="311"/>
      <c r="E6805" s="311" t="s">
        <v>173</v>
      </c>
      <c r="F6805" s="311">
        <v>336</v>
      </c>
    </row>
    <row r="6806" spans="1:6">
      <c r="A6806" s="311"/>
      <c r="B6806" s="311" t="s">
        <v>18217</v>
      </c>
      <c r="C6806" s="311"/>
      <c r="D6806" s="311"/>
      <c r="E6806" s="311" t="s">
        <v>173</v>
      </c>
      <c r="F6806" s="311">
        <v>338</v>
      </c>
    </row>
    <row r="6807" spans="1:6">
      <c r="A6807" s="311"/>
      <c r="B6807" s="311" t="s">
        <v>18218</v>
      </c>
      <c r="C6807" s="311"/>
      <c r="D6807" s="311"/>
      <c r="E6807" s="311" t="s">
        <v>173</v>
      </c>
      <c r="F6807" s="311">
        <v>119</v>
      </c>
    </row>
    <row r="6808" spans="1:6">
      <c r="A6808" s="311"/>
      <c r="B6808" s="311" t="s">
        <v>18219</v>
      </c>
      <c r="C6808" s="311"/>
      <c r="D6808" s="311"/>
      <c r="E6808" s="311" t="s">
        <v>173</v>
      </c>
      <c r="F6808" s="311">
        <v>83</v>
      </c>
    </row>
    <row r="6809" spans="1:6">
      <c r="A6809" s="311"/>
      <c r="B6809" s="311" t="s">
        <v>18220</v>
      </c>
      <c r="C6809" s="311"/>
      <c r="D6809" s="311"/>
      <c r="E6809" s="311" t="s">
        <v>173</v>
      </c>
      <c r="F6809" s="311">
        <v>4999</v>
      </c>
    </row>
    <row r="6810" spans="1:6">
      <c r="A6810" s="311"/>
      <c r="B6810" s="311" t="s">
        <v>18221</v>
      </c>
      <c r="C6810" s="311"/>
      <c r="D6810" s="311"/>
      <c r="E6810" s="311" t="s">
        <v>173</v>
      </c>
      <c r="F6810" s="311">
        <v>254</v>
      </c>
    </row>
    <row r="6811" spans="1:6">
      <c r="A6811" s="311"/>
      <c r="B6811" s="311" t="s">
        <v>18222</v>
      </c>
      <c r="C6811" s="311"/>
      <c r="D6811" s="311"/>
      <c r="E6811" s="311" t="s">
        <v>173</v>
      </c>
      <c r="F6811" s="311">
        <v>183</v>
      </c>
    </row>
    <row r="6812" spans="1:6">
      <c r="A6812" s="311"/>
      <c r="B6812" s="311" t="s">
        <v>18223</v>
      </c>
      <c r="C6812" s="311"/>
      <c r="D6812" s="311"/>
      <c r="E6812" s="311" t="s">
        <v>173</v>
      </c>
      <c r="F6812" s="311">
        <v>217</v>
      </c>
    </row>
    <row r="6813" spans="1:6">
      <c r="A6813" s="311"/>
      <c r="B6813" s="311" t="s">
        <v>18224</v>
      </c>
      <c r="C6813" s="311"/>
      <c r="D6813" s="311"/>
      <c r="E6813" s="311" t="s">
        <v>173</v>
      </c>
      <c r="F6813" s="311">
        <v>274</v>
      </c>
    </row>
    <row r="6814" spans="1:6">
      <c r="A6814" s="311"/>
      <c r="B6814" s="311" t="s">
        <v>18225</v>
      </c>
      <c r="C6814" s="311"/>
      <c r="D6814" s="311"/>
      <c r="E6814" s="311" t="s">
        <v>173</v>
      </c>
      <c r="F6814" s="311">
        <v>1376</v>
      </c>
    </row>
    <row r="6815" spans="1:6">
      <c r="A6815" s="311"/>
      <c r="B6815" s="311" t="s">
        <v>18226</v>
      </c>
      <c r="C6815" s="311"/>
      <c r="D6815" s="311"/>
      <c r="E6815" s="311" t="s">
        <v>173</v>
      </c>
      <c r="F6815" s="311">
        <v>512</v>
      </c>
    </row>
    <row r="6816" spans="1:6">
      <c r="A6816" s="311"/>
      <c r="B6816" s="311" t="s">
        <v>18227</v>
      </c>
      <c r="C6816" s="311"/>
      <c r="D6816" s="311"/>
      <c r="E6816" s="311" t="s">
        <v>173</v>
      </c>
      <c r="F6816" s="311">
        <v>512</v>
      </c>
    </row>
    <row r="6817" spans="1:6">
      <c r="A6817" s="311"/>
      <c r="B6817" s="311" t="s">
        <v>18228</v>
      </c>
      <c r="C6817" s="311"/>
      <c r="D6817" s="311"/>
      <c r="E6817" s="311" t="s">
        <v>173</v>
      </c>
      <c r="F6817" s="311">
        <v>426</v>
      </c>
    </row>
    <row r="6818" spans="1:6">
      <c r="A6818" s="311"/>
      <c r="B6818" s="311" t="s">
        <v>18229</v>
      </c>
      <c r="C6818" s="311"/>
      <c r="D6818" s="311"/>
      <c r="E6818" s="311" t="s">
        <v>173</v>
      </c>
      <c r="F6818" s="311">
        <v>426</v>
      </c>
    </row>
    <row r="6819" spans="1:6">
      <c r="A6819" s="311"/>
      <c r="B6819" s="311" t="s">
        <v>18230</v>
      </c>
      <c r="C6819" s="311"/>
      <c r="D6819" s="311"/>
      <c r="E6819" s="311" t="s">
        <v>173</v>
      </c>
      <c r="F6819" s="311">
        <v>436</v>
      </c>
    </row>
    <row r="6820" spans="1:6">
      <c r="A6820" s="311"/>
      <c r="B6820" s="311" t="s">
        <v>18231</v>
      </c>
      <c r="C6820" s="311"/>
      <c r="D6820" s="311"/>
      <c r="E6820" s="311" t="s">
        <v>173</v>
      </c>
      <c r="F6820" s="311">
        <v>654</v>
      </c>
    </row>
    <row r="6821" spans="1:6">
      <c r="A6821" s="311"/>
      <c r="B6821" s="311" t="s">
        <v>18232</v>
      </c>
      <c r="C6821" s="311"/>
      <c r="D6821" s="311"/>
      <c r="E6821" s="311" t="s">
        <v>173</v>
      </c>
      <c r="F6821" s="311">
        <v>274</v>
      </c>
    </row>
    <row r="6822" spans="1:6">
      <c r="A6822" s="311"/>
      <c r="B6822" s="311" t="s">
        <v>18233</v>
      </c>
      <c r="C6822" s="311"/>
      <c r="D6822" s="311"/>
      <c r="E6822" s="311" t="s">
        <v>173</v>
      </c>
      <c r="F6822" s="311">
        <v>219</v>
      </c>
    </row>
    <row r="6823" spans="1:6">
      <c r="A6823" s="311"/>
      <c r="B6823" s="311" t="s">
        <v>18234</v>
      </c>
      <c r="C6823" s="311"/>
      <c r="D6823" s="311"/>
      <c r="E6823" s="311" t="s">
        <v>173</v>
      </c>
      <c r="F6823" s="311">
        <v>224</v>
      </c>
    </row>
    <row r="6824" spans="1:6">
      <c r="A6824" s="311"/>
      <c r="B6824" s="311" t="s">
        <v>18235</v>
      </c>
      <c r="C6824" s="311"/>
      <c r="D6824" s="311"/>
      <c r="E6824" s="311" t="s">
        <v>173</v>
      </c>
      <c r="F6824" s="311">
        <v>313</v>
      </c>
    </row>
    <row r="6825" spans="1:6">
      <c r="A6825" s="311"/>
      <c r="B6825" s="311" t="s">
        <v>18236</v>
      </c>
      <c r="C6825" s="311"/>
      <c r="D6825" s="311"/>
      <c r="E6825" s="311" t="s">
        <v>173</v>
      </c>
      <c r="F6825" s="311">
        <v>266</v>
      </c>
    </row>
    <row r="6826" spans="1:6">
      <c r="A6826" s="311"/>
      <c r="B6826" s="311" t="s">
        <v>18237</v>
      </c>
      <c r="C6826" s="311"/>
      <c r="D6826" s="311"/>
      <c r="E6826" s="311" t="s">
        <v>173</v>
      </c>
      <c r="F6826" s="311">
        <v>371</v>
      </c>
    </row>
    <row r="6827" spans="1:6">
      <c r="A6827" s="311"/>
      <c r="B6827" s="311" t="s">
        <v>18238</v>
      </c>
      <c r="C6827" s="311"/>
      <c r="D6827" s="311"/>
      <c r="E6827" s="311" t="s">
        <v>173</v>
      </c>
      <c r="F6827" s="311">
        <v>347</v>
      </c>
    </row>
    <row r="6828" spans="1:6">
      <c r="A6828" s="311"/>
      <c r="B6828" s="311" t="s">
        <v>18239</v>
      </c>
      <c r="C6828" s="311"/>
      <c r="D6828" s="311"/>
      <c r="E6828" s="311" t="s">
        <v>173</v>
      </c>
      <c r="F6828" s="311">
        <v>299</v>
      </c>
    </row>
    <row r="6829" spans="1:6">
      <c r="A6829" s="311"/>
      <c r="B6829" s="311" t="s">
        <v>18240</v>
      </c>
      <c r="C6829" s="311"/>
      <c r="D6829" s="311"/>
      <c r="E6829" s="311" t="s">
        <v>173</v>
      </c>
      <c r="F6829" s="311">
        <v>479</v>
      </c>
    </row>
    <row r="6830" spans="1:6">
      <c r="A6830" s="311"/>
      <c r="B6830" s="311" t="s">
        <v>18241</v>
      </c>
      <c r="C6830" s="311"/>
      <c r="D6830" s="311"/>
      <c r="E6830" s="311" t="s">
        <v>173</v>
      </c>
      <c r="F6830" s="311">
        <v>423</v>
      </c>
    </row>
    <row r="6831" spans="1:6">
      <c r="A6831" s="311"/>
      <c r="B6831" s="311" t="s">
        <v>18242</v>
      </c>
      <c r="C6831" s="311"/>
      <c r="D6831" s="311"/>
      <c r="E6831" s="311" t="s">
        <v>173</v>
      </c>
      <c r="F6831" s="311">
        <v>659</v>
      </c>
    </row>
    <row r="6832" spans="1:6">
      <c r="A6832" s="311"/>
      <c r="B6832" s="311" t="s">
        <v>18243</v>
      </c>
      <c r="C6832" s="311"/>
      <c r="D6832" s="311"/>
      <c r="E6832" s="311" t="s">
        <v>173</v>
      </c>
      <c r="F6832" s="311">
        <v>607</v>
      </c>
    </row>
    <row r="6833" spans="1:6">
      <c r="A6833" s="311"/>
      <c r="B6833" s="311" t="s">
        <v>18244</v>
      </c>
      <c r="C6833" s="311"/>
      <c r="D6833" s="311"/>
      <c r="E6833" s="311" t="s">
        <v>173</v>
      </c>
      <c r="F6833" s="311">
        <v>811</v>
      </c>
    </row>
    <row r="6834" spans="1:6">
      <c r="A6834" s="311"/>
      <c r="B6834" s="311" t="s">
        <v>18245</v>
      </c>
      <c r="C6834" s="311"/>
      <c r="D6834" s="311"/>
      <c r="E6834" s="311" t="s">
        <v>173</v>
      </c>
      <c r="F6834" s="311">
        <v>774</v>
      </c>
    </row>
    <row r="6835" spans="1:6">
      <c r="A6835" s="311"/>
      <c r="B6835" s="311" t="s">
        <v>18246</v>
      </c>
      <c r="C6835" s="311"/>
      <c r="D6835" s="311"/>
      <c r="E6835" s="311" t="s">
        <v>173</v>
      </c>
      <c r="F6835" s="311">
        <v>2571</v>
      </c>
    </row>
    <row r="6836" spans="1:6">
      <c r="A6836" s="311"/>
      <c r="B6836" s="311" t="s">
        <v>18247</v>
      </c>
      <c r="C6836" s="311"/>
      <c r="D6836" s="311"/>
      <c r="E6836" s="311" t="s">
        <v>173</v>
      </c>
      <c r="F6836" s="311">
        <v>2571</v>
      </c>
    </row>
    <row r="6837" spans="1:6">
      <c r="A6837" s="311"/>
      <c r="B6837" s="311" t="s">
        <v>18248</v>
      </c>
      <c r="C6837" s="311"/>
      <c r="D6837" s="311"/>
      <c r="E6837" s="311" t="s">
        <v>173</v>
      </c>
      <c r="F6837" s="311">
        <v>2684</v>
      </c>
    </row>
    <row r="6838" spans="1:6">
      <c r="A6838" s="311"/>
      <c r="B6838" s="311" t="s">
        <v>18249</v>
      </c>
      <c r="C6838" s="311"/>
      <c r="D6838" s="311"/>
      <c r="E6838" s="311" t="s">
        <v>173</v>
      </c>
      <c r="F6838" s="311">
        <v>2799</v>
      </c>
    </row>
    <row r="6839" spans="1:6">
      <c r="A6839" s="311"/>
      <c r="B6839" s="311" t="s">
        <v>18250</v>
      </c>
      <c r="C6839" s="311"/>
      <c r="D6839" s="311"/>
      <c r="E6839" s="311" t="s">
        <v>13501</v>
      </c>
      <c r="F6839" s="311">
        <v>93</v>
      </c>
    </row>
    <row r="6840" spans="1:6">
      <c r="A6840" s="311"/>
      <c r="B6840" s="311" t="s">
        <v>18251</v>
      </c>
      <c r="C6840" s="311"/>
      <c r="D6840" s="311"/>
      <c r="E6840" s="311" t="s">
        <v>13501</v>
      </c>
      <c r="F6840" s="311">
        <v>93</v>
      </c>
    </row>
    <row r="6841" spans="1:6">
      <c r="A6841" s="311"/>
      <c r="B6841" s="311" t="s">
        <v>18252</v>
      </c>
      <c r="C6841" s="311"/>
      <c r="D6841" s="311"/>
      <c r="E6841" s="311" t="s">
        <v>173</v>
      </c>
      <c r="F6841" s="311">
        <v>17.100000000000001</v>
      </c>
    </row>
    <row r="6842" spans="1:6">
      <c r="A6842" s="311"/>
      <c r="B6842" s="311" t="s">
        <v>18253</v>
      </c>
      <c r="C6842" s="311"/>
      <c r="D6842" s="311"/>
      <c r="E6842" s="311" t="s">
        <v>13501</v>
      </c>
      <c r="F6842" s="311">
        <v>102</v>
      </c>
    </row>
    <row r="6843" spans="1:6">
      <c r="A6843" s="311"/>
      <c r="B6843" s="311" t="s">
        <v>18254</v>
      </c>
      <c r="C6843" s="311"/>
      <c r="D6843" s="311"/>
      <c r="E6843" s="311" t="s">
        <v>13501</v>
      </c>
      <c r="F6843" s="311">
        <v>102</v>
      </c>
    </row>
    <row r="6844" spans="1:6">
      <c r="A6844" s="311"/>
      <c r="B6844" s="311" t="s">
        <v>18255</v>
      </c>
      <c r="C6844" s="311"/>
      <c r="D6844" s="311"/>
      <c r="E6844" s="311" t="s">
        <v>173</v>
      </c>
      <c r="F6844" s="311">
        <v>18.600000000000001</v>
      </c>
    </row>
    <row r="6845" spans="1:6">
      <c r="A6845" s="311"/>
      <c r="B6845" s="311" t="s">
        <v>18256</v>
      </c>
      <c r="C6845" s="311"/>
      <c r="D6845" s="311"/>
      <c r="E6845" s="311" t="s">
        <v>13501</v>
      </c>
      <c r="F6845" s="311">
        <v>127</v>
      </c>
    </row>
    <row r="6846" spans="1:6">
      <c r="A6846" s="311"/>
      <c r="B6846" s="311" t="s">
        <v>18257</v>
      </c>
      <c r="C6846" s="311"/>
      <c r="D6846" s="311"/>
      <c r="E6846" s="311" t="s">
        <v>13501</v>
      </c>
      <c r="F6846" s="311">
        <v>127</v>
      </c>
    </row>
    <row r="6847" spans="1:6">
      <c r="A6847" s="311"/>
      <c r="B6847" s="311" t="s">
        <v>18258</v>
      </c>
      <c r="C6847" s="311"/>
      <c r="D6847" s="311"/>
      <c r="E6847" s="311" t="s">
        <v>173</v>
      </c>
      <c r="F6847" s="311">
        <v>21.8</v>
      </c>
    </row>
    <row r="6848" spans="1:6">
      <c r="A6848" s="311"/>
      <c r="B6848" s="311" t="s">
        <v>18259</v>
      </c>
      <c r="C6848" s="311"/>
      <c r="D6848" s="311"/>
      <c r="E6848" s="311" t="s">
        <v>173</v>
      </c>
      <c r="F6848" s="311">
        <v>29.4</v>
      </c>
    </row>
    <row r="6849" spans="1:6">
      <c r="A6849" s="311"/>
      <c r="B6849" s="311" t="s">
        <v>18260</v>
      </c>
      <c r="C6849" s="311"/>
      <c r="D6849" s="311"/>
      <c r="E6849" s="311" t="s">
        <v>13501</v>
      </c>
      <c r="F6849" s="311">
        <v>159</v>
      </c>
    </row>
    <row r="6850" spans="1:6">
      <c r="A6850" s="311"/>
      <c r="B6850" s="311" t="s">
        <v>18261</v>
      </c>
      <c r="C6850" s="311"/>
      <c r="D6850" s="311"/>
      <c r="E6850" s="311" t="s">
        <v>13501</v>
      </c>
      <c r="F6850" s="311">
        <v>159</v>
      </c>
    </row>
    <row r="6851" spans="1:6">
      <c r="A6851" s="311"/>
      <c r="B6851" s="311" t="s">
        <v>18262</v>
      </c>
      <c r="C6851" s="311"/>
      <c r="D6851" s="311"/>
      <c r="E6851" s="311" t="s">
        <v>173</v>
      </c>
      <c r="F6851" s="311">
        <v>56</v>
      </c>
    </row>
    <row r="6852" spans="1:6">
      <c r="A6852" s="311"/>
      <c r="B6852" s="311" t="s">
        <v>18263</v>
      </c>
      <c r="C6852" s="311"/>
      <c r="D6852" s="311"/>
      <c r="E6852" s="311" t="s">
        <v>173</v>
      </c>
      <c r="F6852" s="311">
        <v>172</v>
      </c>
    </row>
    <row r="6853" spans="1:6">
      <c r="A6853" s="311"/>
      <c r="B6853" s="311" t="s">
        <v>18264</v>
      </c>
      <c r="C6853" s="311"/>
      <c r="D6853" s="311"/>
      <c r="E6853" s="311" t="s">
        <v>173</v>
      </c>
      <c r="F6853" s="311">
        <v>177</v>
      </c>
    </row>
    <row r="6854" spans="1:6">
      <c r="A6854" s="311"/>
      <c r="B6854" s="311" t="s">
        <v>18265</v>
      </c>
      <c r="C6854" s="311"/>
      <c r="D6854" s="311"/>
      <c r="E6854" s="311" t="s">
        <v>173</v>
      </c>
      <c r="F6854" s="311">
        <v>7779</v>
      </c>
    </row>
    <row r="6855" spans="1:6">
      <c r="A6855" s="311"/>
      <c r="B6855" s="311" t="s">
        <v>18266</v>
      </c>
      <c r="C6855" s="311"/>
      <c r="D6855" s="311"/>
      <c r="E6855" s="311" t="s">
        <v>173</v>
      </c>
      <c r="F6855" s="311">
        <v>5199</v>
      </c>
    </row>
    <row r="6856" spans="1:6">
      <c r="A6856" s="311"/>
      <c r="B6856" s="311" t="s">
        <v>18267</v>
      </c>
      <c r="C6856" s="311"/>
      <c r="D6856" s="311"/>
      <c r="E6856" s="311" t="s">
        <v>11408</v>
      </c>
      <c r="F6856" s="311">
        <v>2849</v>
      </c>
    </row>
    <row r="6857" spans="1:6">
      <c r="A6857" s="311"/>
      <c r="B6857" s="311" t="s">
        <v>18268</v>
      </c>
      <c r="C6857" s="311"/>
      <c r="D6857" s="311"/>
      <c r="E6857" s="311" t="s">
        <v>11408</v>
      </c>
      <c r="F6857" s="311">
        <v>5699</v>
      </c>
    </row>
    <row r="6858" spans="1:6">
      <c r="A6858" s="311"/>
      <c r="B6858" s="311" t="s">
        <v>18269</v>
      </c>
      <c r="C6858" s="311"/>
      <c r="D6858" s="311"/>
      <c r="E6858" s="311" t="s">
        <v>173</v>
      </c>
      <c r="F6858" s="311">
        <v>949</v>
      </c>
    </row>
    <row r="6859" spans="1:6">
      <c r="A6859" s="311"/>
      <c r="B6859" s="311" t="s">
        <v>18270</v>
      </c>
      <c r="C6859" s="311"/>
      <c r="D6859" s="311"/>
      <c r="E6859" s="311" t="s">
        <v>173</v>
      </c>
      <c r="F6859" s="311">
        <v>1399</v>
      </c>
    </row>
    <row r="6860" spans="1:6">
      <c r="A6860" s="311"/>
      <c r="B6860" s="311" t="s">
        <v>18271</v>
      </c>
      <c r="C6860" s="311"/>
      <c r="D6860" s="311"/>
      <c r="E6860" s="311" t="s">
        <v>173</v>
      </c>
      <c r="F6860" s="311">
        <v>899</v>
      </c>
    </row>
    <row r="6861" spans="1:6">
      <c r="A6861" s="311"/>
      <c r="B6861" s="311" t="s">
        <v>18272</v>
      </c>
      <c r="C6861" s="311"/>
      <c r="D6861" s="311"/>
      <c r="E6861" s="311" t="s">
        <v>173</v>
      </c>
      <c r="F6861" s="311">
        <v>5499</v>
      </c>
    </row>
    <row r="6862" spans="1:6">
      <c r="A6862" s="311"/>
      <c r="B6862" s="311" t="s">
        <v>18273</v>
      </c>
      <c r="C6862" s="311"/>
      <c r="D6862" s="311"/>
      <c r="E6862" s="311" t="s">
        <v>173</v>
      </c>
      <c r="F6862" s="311">
        <v>3799</v>
      </c>
    </row>
    <row r="6863" spans="1:6">
      <c r="A6863" s="311"/>
      <c r="B6863" s="311" t="s">
        <v>18274</v>
      </c>
      <c r="C6863" s="311"/>
      <c r="D6863" s="311"/>
      <c r="E6863" s="311" t="s">
        <v>173</v>
      </c>
      <c r="F6863" s="311">
        <v>3999</v>
      </c>
    </row>
    <row r="6864" spans="1:6">
      <c r="A6864" s="311"/>
      <c r="B6864" s="311" t="s">
        <v>18275</v>
      </c>
      <c r="C6864" s="311"/>
      <c r="D6864" s="311"/>
      <c r="E6864" s="311" t="s">
        <v>173</v>
      </c>
      <c r="F6864" s="311">
        <v>1599</v>
      </c>
    </row>
    <row r="6865" spans="1:6">
      <c r="A6865" s="311"/>
      <c r="B6865" s="311" t="s">
        <v>18276</v>
      </c>
      <c r="C6865" s="311"/>
      <c r="D6865" s="311"/>
      <c r="E6865" s="311" t="s">
        <v>173</v>
      </c>
      <c r="F6865" s="311">
        <v>7599</v>
      </c>
    </row>
    <row r="6866" spans="1:6">
      <c r="A6866" s="311"/>
      <c r="B6866" s="311" t="s">
        <v>18277</v>
      </c>
      <c r="C6866" s="311"/>
      <c r="D6866" s="311"/>
      <c r="E6866" s="311" t="s">
        <v>173</v>
      </c>
      <c r="F6866" s="311">
        <v>2899</v>
      </c>
    </row>
    <row r="6867" spans="1:6">
      <c r="A6867" s="311"/>
      <c r="B6867" s="311" t="s">
        <v>18278</v>
      </c>
      <c r="C6867" s="311"/>
      <c r="D6867" s="311"/>
      <c r="E6867" s="311" t="s">
        <v>173</v>
      </c>
      <c r="F6867" s="311">
        <v>4599</v>
      </c>
    </row>
    <row r="6868" spans="1:6">
      <c r="A6868" s="311"/>
      <c r="B6868" s="311" t="s">
        <v>18279</v>
      </c>
      <c r="C6868" s="311"/>
      <c r="D6868" s="311"/>
      <c r="E6868" s="311" t="s">
        <v>173</v>
      </c>
      <c r="F6868" s="311">
        <v>1219</v>
      </c>
    </row>
    <row r="6869" spans="1:6">
      <c r="A6869" s="311"/>
      <c r="B6869" s="311" t="s">
        <v>18280</v>
      </c>
      <c r="C6869" s="311"/>
      <c r="D6869" s="311"/>
      <c r="E6869" s="311" t="s">
        <v>173</v>
      </c>
      <c r="F6869" s="311">
        <v>3299</v>
      </c>
    </row>
    <row r="6870" spans="1:6">
      <c r="A6870" s="311"/>
      <c r="B6870" s="311" t="s">
        <v>18281</v>
      </c>
      <c r="C6870" s="311"/>
      <c r="D6870" s="311"/>
      <c r="E6870" s="311" t="s">
        <v>13501</v>
      </c>
      <c r="F6870" s="311">
        <v>4599</v>
      </c>
    </row>
    <row r="6871" spans="1:6">
      <c r="A6871" s="311"/>
      <c r="B6871" s="311" t="s">
        <v>18282</v>
      </c>
      <c r="C6871" s="311"/>
      <c r="D6871" s="311"/>
      <c r="E6871" s="311" t="s">
        <v>13501</v>
      </c>
      <c r="F6871" s="311">
        <v>3399</v>
      </c>
    </row>
    <row r="6872" spans="1:6">
      <c r="A6872" s="311"/>
      <c r="B6872" s="311" t="s">
        <v>18283</v>
      </c>
      <c r="C6872" s="311"/>
      <c r="D6872" s="311"/>
      <c r="E6872" s="311" t="s">
        <v>13501</v>
      </c>
      <c r="F6872" s="311">
        <v>2599</v>
      </c>
    </row>
    <row r="6873" spans="1:6">
      <c r="A6873" s="311"/>
      <c r="B6873" s="311" t="s">
        <v>18284</v>
      </c>
      <c r="C6873" s="311"/>
      <c r="D6873" s="311"/>
      <c r="E6873" s="311" t="s">
        <v>11408</v>
      </c>
      <c r="F6873" s="311">
        <v>17199</v>
      </c>
    </row>
    <row r="6874" spans="1:6">
      <c r="A6874" s="311"/>
      <c r="B6874" s="311" t="s">
        <v>18285</v>
      </c>
      <c r="C6874" s="311"/>
      <c r="D6874" s="311"/>
      <c r="E6874" s="311" t="s">
        <v>11408</v>
      </c>
      <c r="F6874" s="311">
        <v>12999</v>
      </c>
    </row>
    <row r="6875" spans="1:6">
      <c r="A6875" s="311"/>
      <c r="B6875" s="311" t="s">
        <v>18286</v>
      </c>
      <c r="C6875" s="311"/>
      <c r="D6875" s="311"/>
      <c r="E6875" s="311" t="s">
        <v>11408</v>
      </c>
      <c r="F6875" s="311">
        <v>15499</v>
      </c>
    </row>
    <row r="6876" spans="1:6">
      <c r="A6876" s="311"/>
      <c r="B6876" s="311" t="s">
        <v>18287</v>
      </c>
      <c r="C6876" s="311"/>
      <c r="D6876" s="311"/>
      <c r="E6876" s="311" t="s">
        <v>11408</v>
      </c>
      <c r="F6876" s="311">
        <v>19299</v>
      </c>
    </row>
    <row r="6877" spans="1:6">
      <c r="A6877" s="311"/>
      <c r="B6877" s="311" t="s">
        <v>18288</v>
      </c>
      <c r="C6877" s="311"/>
      <c r="D6877" s="311"/>
      <c r="E6877" s="311" t="s">
        <v>11408</v>
      </c>
      <c r="F6877" s="311">
        <v>271</v>
      </c>
    </row>
    <row r="6878" spans="1:6">
      <c r="A6878" s="311"/>
      <c r="B6878" s="311" t="s">
        <v>18289</v>
      </c>
      <c r="C6878" s="311"/>
      <c r="D6878" s="311"/>
      <c r="E6878" s="311" t="s">
        <v>11408</v>
      </c>
      <c r="F6878" s="311">
        <v>239</v>
      </c>
    </row>
    <row r="6879" spans="1:6">
      <c r="A6879" s="311"/>
      <c r="B6879" s="311" t="s">
        <v>18290</v>
      </c>
      <c r="C6879" s="311"/>
      <c r="D6879" s="311"/>
      <c r="E6879" s="311" t="s">
        <v>11408</v>
      </c>
      <c r="F6879" s="311">
        <v>569</v>
      </c>
    </row>
    <row r="6880" spans="1:6">
      <c r="A6880" s="311"/>
      <c r="B6880" s="311" t="s">
        <v>18291</v>
      </c>
      <c r="C6880" s="311"/>
      <c r="D6880" s="311"/>
      <c r="E6880" s="311" t="s">
        <v>173</v>
      </c>
      <c r="F6880" s="311">
        <v>3999</v>
      </c>
    </row>
    <row r="6881" spans="1:6">
      <c r="A6881" s="311"/>
      <c r="B6881" s="311" t="s">
        <v>18292</v>
      </c>
      <c r="C6881" s="311"/>
      <c r="D6881" s="311"/>
      <c r="E6881" s="311" t="s">
        <v>173</v>
      </c>
      <c r="F6881" s="311">
        <v>3029</v>
      </c>
    </row>
    <row r="6882" spans="1:6">
      <c r="A6882" s="311"/>
      <c r="B6882" s="311" t="s">
        <v>18293</v>
      </c>
      <c r="C6882" s="311"/>
      <c r="D6882" s="311"/>
      <c r="E6882" s="311" t="s">
        <v>173</v>
      </c>
      <c r="F6882" s="311">
        <v>3469</v>
      </c>
    </row>
    <row r="6883" spans="1:6">
      <c r="A6883" s="311"/>
      <c r="B6883" s="311" t="s">
        <v>18294</v>
      </c>
      <c r="C6883" s="311"/>
      <c r="D6883" s="311"/>
      <c r="E6883" s="311" t="s">
        <v>173</v>
      </c>
      <c r="F6883" s="311">
        <v>3149</v>
      </c>
    </row>
    <row r="6884" spans="1:6">
      <c r="A6884" s="311"/>
      <c r="B6884" s="311" t="s">
        <v>18295</v>
      </c>
      <c r="C6884" s="311"/>
      <c r="D6884" s="311"/>
      <c r="E6884" s="311" t="s">
        <v>11408</v>
      </c>
      <c r="F6884" s="311">
        <v>3799</v>
      </c>
    </row>
    <row r="6885" spans="1:6">
      <c r="A6885" s="311"/>
      <c r="B6885" s="311" t="s">
        <v>18296</v>
      </c>
      <c r="C6885" s="311"/>
      <c r="D6885" s="311"/>
      <c r="E6885" s="311" t="s">
        <v>11408</v>
      </c>
      <c r="F6885" s="311">
        <v>4549</v>
      </c>
    </row>
    <row r="6886" spans="1:6">
      <c r="A6886" s="311"/>
      <c r="B6886" s="311" t="s">
        <v>18297</v>
      </c>
      <c r="C6886" s="311"/>
      <c r="D6886" s="311"/>
      <c r="E6886" s="311" t="s">
        <v>11408</v>
      </c>
      <c r="F6886" s="311">
        <v>3999</v>
      </c>
    </row>
    <row r="6887" spans="1:6">
      <c r="A6887" s="311"/>
      <c r="B6887" s="311" t="s">
        <v>18298</v>
      </c>
      <c r="C6887" s="311"/>
      <c r="D6887" s="311"/>
      <c r="E6887" s="311" t="s">
        <v>173</v>
      </c>
      <c r="F6887" s="311">
        <v>274</v>
      </c>
    </row>
    <row r="6888" spans="1:6">
      <c r="A6888" s="311"/>
      <c r="B6888" s="311" t="s">
        <v>18299</v>
      </c>
      <c r="C6888" s="311"/>
      <c r="D6888" s="311"/>
      <c r="E6888" s="311" t="s">
        <v>173</v>
      </c>
      <c r="F6888" s="311">
        <v>189</v>
      </c>
    </row>
    <row r="6889" spans="1:6">
      <c r="A6889" s="311"/>
      <c r="B6889" s="311" t="s">
        <v>18300</v>
      </c>
      <c r="C6889" s="311"/>
      <c r="D6889" s="311"/>
      <c r="E6889" s="311" t="s">
        <v>173</v>
      </c>
      <c r="F6889" s="311">
        <v>424</v>
      </c>
    </row>
    <row r="6890" spans="1:6">
      <c r="A6890" s="311"/>
      <c r="B6890" s="311" t="s">
        <v>18301</v>
      </c>
      <c r="C6890" s="311"/>
      <c r="D6890" s="311"/>
      <c r="E6890" s="311" t="s">
        <v>173</v>
      </c>
      <c r="F6890" s="311">
        <v>268</v>
      </c>
    </row>
    <row r="6891" spans="1:6">
      <c r="A6891" s="311"/>
      <c r="B6891" s="311" t="s">
        <v>18302</v>
      </c>
      <c r="C6891" s="311"/>
      <c r="D6891" s="311"/>
      <c r="E6891" s="311" t="s">
        <v>173</v>
      </c>
      <c r="F6891" s="311">
        <v>169</v>
      </c>
    </row>
    <row r="6892" spans="1:6">
      <c r="A6892" s="311"/>
      <c r="B6892" s="311" t="s">
        <v>18303</v>
      </c>
      <c r="C6892" s="311"/>
      <c r="D6892" s="311"/>
      <c r="E6892" s="311" t="s">
        <v>173</v>
      </c>
      <c r="F6892" s="311">
        <v>434</v>
      </c>
    </row>
    <row r="6893" spans="1:6">
      <c r="A6893" s="311"/>
      <c r="B6893" s="311" t="s">
        <v>18304</v>
      </c>
      <c r="C6893" s="311"/>
      <c r="D6893" s="311"/>
      <c r="E6893" s="311" t="s">
        <v>173</v>
      </c>
      <c r="F6893" s="311">
        <v>282</v>
      </c>
    </row>
    <row r="6894" spans="1:6">
      <c r="A6894" s="311"/>
      <c r="B6894" s="311" t="s">
        <v>18305</v>
      </c>
      <c r="C6894" s="311"/>
      <c r="D6894" s="311"/>
      <c r="E6894" s="311" t="s">
        <v>173</v>
      </c>
      <c r="F6894" s="311">
        <v>198</v>
      </c>
    </row>
    <row r="6895" spans="1:6">
      <c r="A6895" s="311"/>
      <c r="B6895" s="311" t="s">
        <v>18306</v>
      </c>
      <c r="C6895" s="311"/>
      <c r="D6895" s="311"/>
      <c r="E6895" s="311" t="s">
        <v>173</v>
      </c>
      <c r="F6895" s="311">
        <v>442</v>
      </c>
    </row>
    <row r="6896" spans="1:6">
      <c r="A6896" s="311"/>
      <c r="B6896" s="311" t="s">
        <v>18307</v>
      </c>
      <c r="C6896" s="311"/>
      <c r="D6896" s="311"/>
      <c r="E6896" s="311" t="s">
        <v>173</v>
      </c>
      <c r="F6896" s="311">
        <v>299</v>
      </c>
    </row>
    <row r="6897" spans="1:6">
      <c r="A6897" s="311"/>
      <c r="B6897" s="311" t="s">
        <v>18308</v>
      </c>
      <c r="C6897" s="311"/>
      <c r="D6897" s="311"/>
      <c r="E6897" s="311" t="s">
        <v>173</v>
      </c>
      <c r="F6897" s="311">
        <v>281</v>
      </c>
    </row>
    <row r="6898" spans="1:6">
      <c r="A6898" s="311"/>
      <c r="B6898" s="311" t="s">
        <v>18309</v>
      </c>
      <c r="C6898" s="311"/>
      <c r="D6898" s="311"/>
      <c r="E6898" s="311" t="s">
        <v>173</v>
      </c>
      <c r="F6898" s="311">
        <v>466</v>
      </c>
    </row>
    <row r="6899" spans="1:6">
      <c r="A6899" s="311"/>
      <c r="B6899" s="311" t="s">
        <v>18310</v>
      </c>
      <c r="C6899" s="311"/>
      <c r="D6899" s="311"/>
      <c r="E6899" s="311" t="s">
        <v>173</v>
      </c>
      <c r="F6899" s="311">
        <v>466</v>
      </c>
    </row>
    <row r="6900" spans="1:6">
      <c r="A6900" s="311"/>
      <c r="B6900" s="311" t="s">
        <v>18311</v>
      </c>
      <c r="C6900" s="311"/>
      <c r="D6900" s="311"/>
      <c r="E6900" s="311" t="s">
        <v>173</v>
      </c>
      <c r="F6900" s="311">
        <v>459</v>
      </c>
    </row>
    <row r="6901" spans="1:6">
      <c r="A6901" s="311"/>
      <c r="B6901" s="311" t="s">
        <v>18312</v>
      </c>
      <c r="C6901" s="311"/>
      <c r="D6901" s="311"/>
      <c r="E6901" s="311" t="s">
        <v>173</v>
      </c>
      <c r="F6901" s="311">
        <v>634</v>
      </c>
    </row>
    <row r="6902" spans="1:6">
      <c r="A6902" s="311"/>
      <c r="B6902" s="311" t="s">
        <v>18313</v>
      </c>
      <c r="C6902" s="311"/>
      <c r="D6902" s="311"/>
      <c r="E6902" s="311" t="s">
        <v>173</v>
      </c>
      <c r="F6902" s="311">
        <v>729</v>
      </c>
    </row>
    <row r="6903" spans="1:6">
      <c r="A6903" s="311"/>
      <c r="B6903" s="311" t="s">
        <v>18314</v>
      </c>
      <c r="C6903" s="311"/>
      <c r="D6903" s="311"/>
      <c r="E6903" s="311" t="s">
        <v>173</v>
      </c>
      <c r="F6903" s="311">
        <v>443</v>
      </c>
    </row>
    <row r="6904" spans="1:6">
      <c r="A6904" s="311"/>
      <c r="B6904" s="311" t="s">
        <v>18315</v>
      </c>
      <c r="C6904" s="311"/>
      <c r="D6904" s="311"/>
      <c r="E6904" s="311" t="s">
        <v>173</v>
      </c>
      <c r="F6904" s="311">
        <v>406</v>
      </c>
    </row>
    <row r="6905" spans="1:6">
      <c r="A6905" s="311"/>
      <c r="B6905" s="311" t="s">
        <v>18316</v>
      </c>
      <c r="C6905" s="311"/>
      <c r="D6905" s="311"/>
      <c r="E6905" s="311" t="s">
        <v>173</v>
      </c>
      <c r="F6905" s="311">
        <v>619</v>
      </c>
    </row>
    <row r="6906" spans="1:6">
      <c r="A6906" s="311"/>
      <c r="B6906" s="311" t="s">
        <v>18317</v>
      </c>
      <c r="C6906" s="311"/>
      <c r="D6906" s="311"/>
      <c r="E6906" s="311" t="s">
        <v>173</v>
      </c>
      <c r="F6906" s="311">
        <v>619</v>
      </c>
    </row>
    <row r="6907" spans="1:6">
      <c r="A6907" s="311"/>
      <c r="B6907" s="311" t="s">
        <v>18318</v>
      </c>
      <c r="C6907" s="311"/>
      <c r="D6907" s="311"/>
      <c r="E6907" s="311" t="s">
        <v>173</v>
      </c>
      <c r="F6907" s="311">
        <v>479</v>
      </c>
    </row>
    <row r="6908" spans="1:6">
      <c r="A6908" s="311"/>
      <c r="B6908" s="311" t="s">
        <v>18319</v>
      </c>
      <c r="C6908" s="311"/>
      <c r="D6908" s="311"/>
      <c r="E6908" s="311" t="s">
        <v>173</v>
      </c>
      <c r="F6908" s="311">
        <v>36</v>
      </c>
    </row>
    <row r="6909" spans="1:6">
      <c r="A6909" s="311"/>
      <c r="B6909" s="311" t="s">
        <v>18320</v>
      </c>
      <c r="C6909" s="311"/>
      <c r="D6909" s="311"/>
      <c r="E6909" s="311" t="s">
        <v>173</v>
      </c>
      <c r="F6909" s="311">
        <v>36</v>
      </c>
    </row>
    <row r="6910" spans="1:6">
      <c r="A6910" s="311"/>
      <c r="B6910" s="311" t="s">
        <v>18321</v>
      </c>
      <c r="C6910" s="311"/>
      <c r="D6910" s="311"/>
      <c r="E6910" s="311" t="s">
        <v>173</v>
      </c>
      <c r="F6910" s="311">
        <v>37</v>
      </c>
    </row>
    <row r="6911" spans="1:6">
      <c r="A6911" s="311"/>
      <c r="B6911" s="311" t="s">
        <v>18322</v>
      </c>
      <c r="C6911" s="311"/>
      <c r="D6911" s="311"/>
      <c r="E6911" s="311" t="s">
        <v>11408</v>
      </c>
      <c r="F6911" s="311">
        <v>36</v>
      </c>
    </row>
    <row r="6912" spans="1:6">
      <c r="A6912" s="311"/>
      <c r="B6912" s="311" t="s">
        <v>18323</v>
      </c>
      <c r="C6912" s="311"/>
      <c r="D6912" s="311"/>
      <c r="E6912" s="311" t="s">
        <v>173</v>
      </c>
      <c r="F6912" s="311">
        <v>39</v>
      </c>
    </row>
    <row r="6913" spans="1:6">
      <c r="A6913" s="311"/>
      <c r="B6913" s="311" t="s">
        <v>18324</v>
      </c>
      <c r="C6913" s="311"/>
      <c r="D6913" s="311"/>
      <c r="E6913" s="311" t="s">
        <v>173</v>
      </c>
      <c r="F6913" s="311">
        <v>131</v>
      </c>
    </row>
    <row r="6914" spans="1:6">
      <c r="A6914" s="311"/>
      <c r="B6914" s="311" t="s">
        <v>18325</v>
      </c>
      <c r="C6914" s="311"/>
      <c r="D6914" s="311"/>
      <c r="E6914" s="311" t="s">
        <v>173</v>
      </c>
      <c r="F6914" s="311">
        <v>149</v>
      </c>
    </row>
    <row r="6915" spans="1:6">
      <c r="A6915" s="311"/>
      <c r="B6915" s="311" t="s">
        <v>18326</v>
      </c>
      <c r="C6915" s="311"/>
      <c r="D6915" s="311"/>
      <c r="E6915" s="311" t="s">
        <v>173</v>
      </c>
      <c r="F6915" s="311">
        <v>36</v>
      </c>
    </row>
    <row r="6916" spans="1:6">
      <c r="A6916" s="311"/>
      <c r="B6916" s="311" t="s">
        <v>18327</v>
      </c>
      <c r="C6916" s="311"/>
      <c r="D6916" s="311"/>
      <c r="E6916" s="311" t="s">
        <v>173</v>
      </c>
      <c r="F6916" s="311">
        <v>36</v>
      </c>
    </row>
    <row r="6917" spans="1:6">
      <c r="A6917" s="311"/>
      <c r="B6917" s="311" t="s">
        <v>18328</v>
      </c>
      <c r="C6917" s="311"/>
      <c r="D6917" s="311"/>
      <c r="E6917" s="311" t="s">
        <v>173</v>
      </c>
      <c r="F6917" s="311">
        <v>37</v>
      </c>
    </row>
    <row r="6918" spans="1:6">
      <c r="A6918" s="311"/>
      <c r="B6918" s="311" t="s">
        <v>18329</v>
      </c>
      <c r="C6918" s="311"/>
      <c r="D6918" s="311"/>
      <c r="E6918" s="311" t="s">
        <v>173</v>
      </c>
      <c r="F6918" s="311">
        <v>37</v>
      </c>
    </row>
    <row r="6919" spans="1:6">
      <c r="A6919" s="311"/>
      <c r="B6919" s="311" t="s">
        <v>18330</v>
      </c>
      <c r="C6919" s="311"/>
      <c r="D6919" s="311"/>
      <c r="E6919" s="311" t="s">
        <v>173</v>
      </c>
      <c r="F6919" s="311">
        <v>13</v>
      </c>
    </row>
    <row r="6920" spans="1:6">
      <c r="A6920" s="311"/>
      <c r="B6920" s="311" t="s">
        <v>18331</v>
      </c>
      <c r="C6920" s="311"/>
      <c r="D6920" s="311"/>
      <c r="E6920" s="311" t="s">
        <v>173</v>
      </c>
      <c r="F6920" s="311">
        <v>5379</v>
      </c>
    </row>
    <row r="6921" spans="1:6">
      <c r="A6921" s="311"/>
      <c r="B6921" s="311" t="s">
        <v>18332</v>
      </c>
      <c r="C6921" s="311"/>
      <c r="D6921" s="311"/>
      <c r="E6921" s="311" t="s">
        <v>173</v>
      </c>
      <c r="F6921" s="311">
        <v>6099</v>
      </c>
    </row>
    <row r="6922" spans="1:6">
      <c r="A6922" s="311"/>
      <c r="B6922" s="311" t="s">
        <v>18333</v>
      </c>
      <c r="C6922" s="311"/>
      <c r="D6922" s="311"/>
      <c r="E6922" s="311" t="s">
        <v>173</v>
      </c>
      <c r="F6922" s="311">
        <v>8999</v>
      </c>
    </row>
    <row r="6923" spans="1:6">
      <c r="A6923" s="311"/>
      <c r="B6923" s="311" t="s">
        <v>18334</v>
      </c>
      <c r="C6923" s="311"/>
      <c r="D6923" s="311"/>
      <c r="E6923" s="311" t="s">
        <v>173</v>
      </c>
      <c r="F6923" s="311">
        <v>6869</v>
      </c>
    </row>
    <row r="6924" spans="1:6">
      <c r="A6924" s="311"/>
      <c r="B6924" s="311" t="s">
        <v>18335</v>
      </c>
      <c r="C6924" s="311"/>
      <c r="D6924" s="311"/>
      <c r="E6924" s="311" t="s">
        <v>173</v>
      </c>
      <c r="F6924" s="311">
        <v>10999</v>
      </c>
    </row>
    <row r="6925" spans="1:6">
      <c r="A6925" s="311"/>
      <c r="B6925" s="311" t="s">
        <v>18336</v>
      </c>
      <c r="C6925" s="311"/>
      <c r="D6925" s="311"/>
      <c r="E6925" s="311" t="s">
        <v>173</v>
      </c>
      <c r="F6925" s="311">
        <v>7739</v>
      </c>
    </row>
    <row r="6926" spans="1:6">
      <c r="A6926" s="311"/>
      <c r="B6926" s="311" t="s">
        <v>18337</v>
      </c>
      <c r="C6926" s="311"/>
      <c r="D6926" s="311"/>
      <c r="E6926" s="311" t="s">
        <v>173</v>
      </c>
      <c r="F6926" s="311">
        <v>13199</v>
      </c>
    </row>
    <row r="6927" spans="1:6">
      <c r="A6927" s="311"/>
      <c r="B6927" s="311" t="s">
        <v>18338</v>
      </c>
      <c r="C6927" s="311"/>
      <c r="D6927" s="311"/>
      <c r="E6927" s="311" t="s">
        <v>173</v>
      </c>
      <c r="F6927" s="311">
        <v>10399</v>
      </c>
    </row>
    <row r="6928" spans="1:6">
      <c r="A6928" s="311"/>
      <c r="B6928" s="311" t="s">
        <v>18339</v>
      </c>
      <c r="C6928" s="311"/>
      <c r="D6928" s="311"/>
      <c r="E6928" s="311" t="s">
        <v>173</v>
      </c>
      <c r="F6928" s="311">
        <v>1869</v>
      </c>
    </row>
    <row r="6929" spans="1:6">
      <c r="A6929" s="311"/>
      <c r="B6929" s="311" t="s">
        <v>18340</v>
      </c>
      <c r="C6929" s="311"/>
      <c r="D6929" s="311"/>
      <c r="E6929" s="311" t="s">
        <v>173</v>
      </c>
      <c r="F6929" s="311">
        <v>67</v>
      </c>
    </row>
    <row r="6930" spans="1:6">
      <c r="A6930" s="311"/>
      <c r="B6930" s="311" t="s">
        <v>18341</v>
      </c>
      <c r="C6930" s="311"/>
      <c r="D6930" s="311"/>
      <c r="E6930" s="311" t="s">
        <v>173</v>
      </c>
      <c r="F6930" s="311">
        <v>157</v>
      </c>
    </row>
    <row r="6931" spans="1:6">
      <c r="A6931" s="311"/>
      <c r="B6931" s="311" t="s">
        <v>18342</v>
      </c>
      <c r="C6931" s="311"/>
      <c r="D6931" s="311"/>
      <c r="E6931" s="311" t="s">
        <v>173</v>
      </c>
      <c r="F6931" s="311">
        <v>157</v>
      </c>
    </row>
    <row r="6932" spans="1:6">
      <c r="A6932" s="311"/>
      <c r="B6932" s="311" t="s">
        <v>18343</v>
      </c>
      <c r="C6932" s="311"/>
      <c r="D6932" s="311"/>
      <c r="E6932" s="311" t="s">
        <v>173</v>
      </c>
      <c r="F6932" s="311">
        <v>164</v>
      </c>
    </row>
    <row r="6933" spans="1:6">
      <c r="A6933" s="311"/>
      <c r="B6933" s="311" t="s">
        <v>18344</v>
      </c>
      <c r="C6933" s="311"/>
      <c r="D6933" s="311"/>
      <c r="E6933" s="311" t="s">
        <v>173</v>
      </c>
      <c r="F6933" s="311">
        <v>189</v>
      </c>
    </row>
    <row r="6934" spans="1:6">
      <c r="A6934" s="311"/>
      <c r="B6934" s="311" t="s">
        <v>18345</v>
      </c>
      <c r="C6934" s="311"/>
      <c r="D6934" s="311"/>
      <c r="E6934" s="311" t="s">
        <v>173</v>
      </c>
      <c r="F6934" s="311">
        <v>217</v>
      </c>
    </row>
    <row r="6935" spans="1:6">
      <c r="A6935" s="311"/>
      <c r="B6935" s="311" t="s">
        <v>18346</v>
      </c>
      <c r="C6935" s="311"/>
      <c r="D6935" s="311"/>
      <c r="E6935" s="311" t="s">
        <v>173</v>
      </c>
      <c r="F6935" s="311">
        <v>229</v>
      </c>
    </row>
    <row r="6936" spans="1:6">
      <c r="A6936" s="311"/>
      <c r="B6936" s="311" t="s">
        <v>18347</v>
      </c>
      <c r="C6936" s="311"/>
      <c r="D6936" s="311"/>
      <c r="E6936" s="311" t="s">
        <v>173</v>
      </c>
      <c r="F6936" s="311">
        <v>999</v>
      </c>
    </row>
    <row r="6937" spans="1:6">
      <c r="A6937" s="311"/>
      <c r="B6937" s="311" t="s">
        <v>18348</v>
      </c>
      <c r="C6937" s="311"/>
      <c r="D6937" s="311"/>
      <c r="E6937" s="311" t="s">
        <v>173</v>
      </c>
      <c r="F6937" s="311">
        <v>1119</v>
      </c>
    </row>
    <row r="6938" spans="1:6">
      <c r="A6938" s="311"/>
      <c r="B6938" s="311" t="s">
        <v>18349</v>
      </c>
      <c r="C6938" s="311"/>
      <c r="D6938" s="311"/>
      <c r="E6938" s="311" t="s">
        <v>173</v>
      </c>
      <c r="F6938" s="311">
        <v>2299</v>
      </c>
    </row>
    <row r="6939" spans="1:6">
      <c r="A6939" s="311"/>
      <c r="B6939" s="311" t="s">
        <v>18350</v>
      </c>
      <c r="C6939" s="311"/>
      <c r="D6939" s="311"/>
      <c r="E6939" s="311" t="s">
        <v>173</v>
      </c>
      <c r="F6939" s="311">
        <v>1259</v>
      </c>
    </row>
    <row r="6940" spans="1:6">
      <c r="A6940" s="311"/>
      <c r="B6940" s="311" t="s">
        <v>18351</v>
      </c>
      <c r="C6940" s="311"/>
      <c r="D6940" s="311"/>
      <c r="E6940" s="311" t="s">
        <v>173</v>
      </c>
      <c r="F6940" s="311">
        <v>2389</v>
      </c>
    </row>
    <row r="6941" spans="1:6">
      <c r="A6941" s="311"/>
      <c r="B6941" s="311" t="s">
        <v>18352</v>
      </c>
      <c r="C6941" s="311"/>
      <c r="D6941" s="311"/>
      <c r="E6941" s="311" t="s">
        <v>173</v>
      </c>
      <c r="F6941" s="311">
        <v>1899</v>
      </c>
    </row>
    <row r="6942" spans="1:6">
      <c r="A6942" s="311"/>
      <c r="B6942" s="311" t="s">
        <v>18353</v>
      </c>
      <c r="C6942" s="311"/>
      <c r="D6942" s="311"/>
      <c r="E6942" s="311" t="s">
        <v>173</v>
      </c>
      <c r="F6942" s="311">
        <v>2526</v>
      </c>
    </row>
    <row r="6943" spans="1:6">
      <c r="A6943" s="311"/>
      <c r="B6943" s="311" t="s">
        <v>18354</v>
      </c>
      <c r="C6943" s="311"/>
      <c r="D6943" s="311"/>
      <c r="E6943" s="311" t="s">
        <v>173</v>
      </c>
      <c r="F6943" s="311">
        <v>3134</v>
      </c>
    </row>
    <row r="6944" spans="1:6">
      <c r="A6944" s="311"/>
      <c r="B6944" s="311" t="s">
        <v>18355</v>
      </c>
      <c r="C6944" s="311"/>
      <c r="D6944" s="311"/>
      <c r="E6944" s="311" t="s">
        <v>173</v>
      </c>
      <c r="F6944" s="311">
        <v>3799</v>
      </c>
    </row>
    <row r="6945" spans="1:6">
      <c r="A6945" s="311"/>
      <c r="B6945" s="311" t="s">
        <v>18356</v>
      </c>
      <c r="C6945" s="311"/>
      <c r="D6945" s="311"/>
      <c r="E6945" s="311" t="s">
        <v>173</v>
      </c>
      <c r="F6945" s="311">
        <v>2399</v>
      </c>
    </row>
    <row r="6946" spans="1:6">
      <c r="A6946" s="311"/>
      <c r="B6946" s="311" t="s">
        <v>18357</v>
      </c>
      <c r="C6946" s="311"/>
      <c r="D6946" s="311"/>
      <c r="E6946" s="311" t="s">
        <v>173</v>
      </c>
      <c r="F6946" s="311">
        <v>2879</v>
      </c>
    </row>
    <row r="6947" spans="1:6">
      <c r="A6947" s="311"/>
      <c r="B6947" s="311" t="s">
        <v>18358</v>
      </c>
      <c r="C6947" s="311"/>
      <c r="D6947" s="311"/>
      <c r="E6947" s="311" t="s">
        <v>173</v>
      </c>
      <c r="F6947" s="311">
        <v>3839</v>
      </c>
    </row>
    <row r="6948" spans="1:6">
      <c r="A6948" s="311"/>
      <c r="B6948" s="311" t="s">
        <v>18359</v>
      </c>
      <c r="C6948" s="311"/>
      <c r="D6948" s="311"/>
      <c r="E6948" s="311" t="s">
        <v>173</v>
      </c>
      <c r="F6948" s="311">
        <v>4799</v>
      </c>
    </row>
    <row r="6949" spans="1:6">
      <c r="A6949" s="311"/>
      <c r="B6949" s="311" t="s">
        <v>18360</v>
      </c>
      <c r="C6949" s="311"/>
      <c r="D6949" s="311"/>
      <c r="E6949" s="311" t="s">
        <v>173</v>
      </c>
      <c r="F6949" s="311">
        <v>5759</v>
      </c>
    </row>
    <row r="6950" spans="1:6">
      <c r="A6950" s="311"/>
      <c r="B6950" s="311" t="s">
        <v>18361</v>
      </c>
      <c r="C6950" s="311"/>
      <c r="D6950" s="311"/>
      <c r="E6950" s="311" t="s">
        <v>173</v>
      </c>
      <c r="F6950" s="311">
        <v>1729</v>
      </c>
    </row>
    <row r="6951" spans="1:6">
      <c r="A6951" s="311"/>
      <c r="B6951" s="311" t="s">
        <v>18362</v>
      </c>
      <c r="C6951" s="311"/>
      <c r="D6951" s="311"/>
      <c r="E6951" s="311" t="s">
        <v>173</v>
      </c>
      <c r="F6951" s="311">
        <v>2609</v>
      </c>
    </row>
    <row r="6952" spans="1:6">
      <c r="A6952" s="311"/>
      <c r="B6952" s="311" t="s">
        <v>18363</v>
      </c>
      <c r="C6952" s="311"/>
      <c r="D6952" s="311"/>
      <c r="E6952" s="311" t="s">
        <v>173</v>
      </c>
      <c r="F6952" s="311">
        <v>3489</v>
      </c>
    </row>
    <row r="6953" spans="1:6">
      <c r="A6953" s="311"/>
      <c r="B6953" s="311" t="s">
        <v>18364</v>
      </c>
      <c r="C6953" s="311"/>
      <c r="D6953" s="311"/>
      <c r="E6953" s="311" t="s">
        <v>173</v>
      </c>
      <c r="F6953" s="311">
        <v>4369</v>
      </c>
    </row>
    <row r="6954" spans="1:6">
      <c r="A6954" s="311"/>
      <c r="B6954" s="311" t="s">
        <v>18365</v>
      </c>
      <c r="C6954" s="311"/>
      <c r="D6954" s="311"/>
      <c r="E6954" s="311" t="s">
        <v>173</v>
      </c>
      <c r="F6954" s="311">
        <v>5219</v>
      </c>
    </row>
    <row r="6955" spans="1:6">
      <c r="A6955" s="311"/>
      <c r="B6955" s="311" t="s">
        <v>18366</v>
      </c>
      <c r="C6955" s="311"/>
      <c r="D6955" s="311"/>
      <c r="E6955" s="311" t="s">
        <v>173</v>
      </c>
      <c r="F6955" s="311">
        <v>1729</v>
      </c>
    </row>
    <row r="6956" spans="1:6">
      <c r="A6956" s="311"/>
      <c r="B6956" s="311" t="s">
        <v>18367</v>
      </c>
      <c r="C6956" s="311"/>
      <c r="D6956" s="311"/>
      <c r="E6956" s="311" t="s">
        <v>173</v>
      </c>
      <c r="F6956" s="311">
        <v>2609</v>
      </c>
    </row>
    <row r="6957" spans="1:6">
      <c r="A6957" s="311"/>
      <c r="B6957" s="311" t="s">
        <v>18368</v>
      </c>
      <c r="C6957" s="311"/>
      <c r="D6957" s="311"/>
      <c r="E6957" s="311" t="s">
        <v>173</v>
      </c>
      <c r="F6957" s="311">
        <v>3489</v>
      </c>
    </row>
    <row r="6958" spans="1:6">
      <c r="A6958" s="311"/>
      <c r="B6958" s="311" t="s">
        <v>18369</v>
      </c>
      <c r="C6958" s="311"/>
      <c r="D6958" s="311"/>
      <c r="E6958" s="311" t="s">
        <v>173</v>
      </c>
      <c r="F6958" s="311">
        <v>4369</v>
      </c>
    </row>
    <row r="6959" spans="1:6">
      <c r="A6959" s="311"/>
      <c r="B6959" s="311" t="s">
        <v>18370</v>
      </c>
      <c r="C6959" s="311"/>
      <c r="D6959" s="311"/>
      <c r="E6959" s="311" t="s">
        <v>173</v>
      </c>
      <c r="F6959" s="311">
        <v>5219</v>
      </c>
    </row>
    <row r="6960" spans="1:6">
      <c r="A6960" s="311"/>
      <c r="B6960" s="311" t="s">
        <v>18371</v>
      </c>
      <c r="C6960" s="311"/>
      <c r="D6960" s="311"/>
      <c r="E6960" s="311" t="s">
        <v>173</v>
      </c>
      <c r="F6960" s="311">
        <v>3599</v>
      </c>
    </row>
    <row r="6961" spans="1:6">
      <c r="A6961" s="311"/>
      <c r="B6961" s="311" t="s">
        <v>18372</v>
      </c>
      <c r="C6961" s="311"/>
      <c r="D6961" s="311"/>
      <c r="E6961" s="311" t="s">
        <v>173</v>
      </c>
      <c r="F6961" s="311">
        <v>4749</v>
      </c>
    </row>
    <row r="6962" spans="1:6">
      <c r="A6962" s="311"/>
      <c r="B6962" s="311" t="s">
        <v>18373</v>
      </c>
      <c r="C6962" s="311"/>
      <c r="D6962" s="311"/>
      <c r="E6962" s="311" t="s">
        <v>173</v>
      </c>
      <c r="F6962" s="311">
        <v>5999</v>
      </c>
    </row>
    <row r="6963" spans="1:6">
      <c r="A6963" s="311"/>
      <c r="B6963" s="311" t="s">
        <v>18374</v>
      </c>
      <c r="C6963" s="311"/>
      <c r="D6963" s="311"/>
      <c r="E6963" s="311" t="s">
        <v>173</v>
      </c>
      <c r="F6963" s="311">
        <v>7199</v>
      </c>
    </row>
    <row r="6964" spans="1:6">
      <c r="A6964" s="311"/>
      <c r="B6964" s="311" t="s">
        <v>18375</v>
      </c>
      <c r="C6964" s="311"/>
      <c r="D6964" s="311"/>
      <c r="E6964" s="311" t="s">
        <v>173</v>
      </c>
      <c r="F6964" s="311">
        <v>2839</v>
      </c>
    </row>
    <row r="6965" spans="1:6">
      <c r="A6965" s="311"/>
      <c r="B6965" s="311" t="s">
        <v>18376</v>
      </c>
      <c r="C6965" s="311"/>
      <c r="D6965" s="311"/>
      <c r="E6965" s="311" t="s">
        <v>173</v>
      </c>
      <c r="F6965" s="311">
        <v>3789</v>
      </c>
    </row>
    <row r="6966" spans="1:6">
      <c r="A6966" s="311"/>
      <c r="B6966" s="311" t="s">
        <v>18377</v>
      </c>
      <c r="C6966" s="311"/>
      <c r="D6966" s="311"/>
      <c r="E6966" s="311" t="s">
        <v>173</v>
      </c>
      <c r="F6966" s="311">
        <v>4739</v>
      </c>
    </row>
    <row r="6967" spans="1:6">
      <c r="A6967" s="311"/>
      <c r="B6967" s="311" t="s">
        <v>18378</v>
      </c>
      <c r="C6967" s="311"/>
      <c r="D6967" s="311"/>
      <c r="E6967" s="311" t="s">
        <v>173</v>
      </c>
      <c r="F6967" s="311">
        <v>1399</v>
      </c>
    </row>
    <row r="6968" spans="1:6">
      <c r="A6968" s="311"/>
      <c r="B6968" s="311" t="s">
        <v>18379</v>
      </c>
      <c r="C6968" s="311"/>
      <c r="D6968" s="311"/>
      <c r="E6968" s="311" t="s">
        <v>173</v>
      </c>
      <c r="F6968" s="311">
        <v>1589</v>
      </c>
    </row>
    <row r="6969" spans="1:6">
      <c r="A6969" s="311"/>
      <c r="B6969" s="311" t="s">
        <v>18380</v>
      </c>
      <c r="C6969" s="311"/>
      <c r="D6969" s="311"/>
      <c r="E6969" s="311" t="s">
        <v>173</v>
      </c>
      <c r="F6969" s="311">
        <v>1899</v>
      </c>
    </row>
    <row r="6970" spans="1:6">
      <c r="A6970" s="311"/>
      <c r="B6970" s="311" t="s">
        <v>18381</v>
      </c>
      <c r="C6970" s="311"/>
      <c r="D6970" s="311"/>
      <c r="E6970" s="311" t="s">
        <v>173</v>
      </c>
      <c r="F6970" s="311">
        <v>2279</v>
      </c>
    </row>
    <row r="6971" spans="1:6">
      <c r="A6971" s="311"/>
      <c r="B6971" s="311" t="s">
        <v>18382</v>
      </c>
      <c r="C6971" s="311"/>
      <c r="D6971" s="311"/>
      <c r="E6971" s="311" t="s">
        <v>173</v>
      </c>
      <c r="F6971" s="311">
        <v>2589</v>
      </c>
    </row>
    <row r="6972" spans="1:6">
      <c r="A6972" s="311"/>
      <c r="B6972" s="311" t="s">
        <v>18383</v>
      </c>
      <c r="C6972" s="311"/>
      <c r="D6972" s="311"/>
      <c r="E6972" s="311" t="s">
        <v>173</v>
      </c>
      <c r="F6972" s="311">
        <v>2369</v>
      </c>
    </row>
    <row r="6973" spans="1:6">
      <c r="A6973" s="311"/>
      <c r="B6973" s="311" t="s">
        <v>18384</v>
      </c>
      <c r="C6973" s="311"/>
      <c r="D6973" s="311"/>
      <c r="E6973" s="311" t="s">
        <v>173</v>
      </c>
      <c r="F6973" s="311">
        <v>2629</v>
      </c>
    </row>
    <row r="6974" spans="1:6">
      <c r="A6974" s="311"/>
      <c r="B6974" s="311" t="s">
        <v>18385</v>
      </c>
      <c r="C6974" s="311"/>
      <c r="D6974" s="311"/>
      <c r="E6974" s="311" t="s">
        <v>173</v>
      </c>
      <c r="F6974" s="311">
        <v>3069</v>
      </c>
    </row>
    <row r="6975" spans="1:6">
      <c r="A6975" s="311"/>
      <c r="B6975" s="311" t="s">
        <v>18386</v>
      </c>
      <c r="C6975" s="311"/>
      <c r="D6975" s="311"/>
      <c r="E6975" s="311" t="s">
        <v>173</v>
      </c>
      <c r="F6975" s="311">
        <v>3599</v>
      </c>
    </row>
    <row r="6976" spans="1:6">
      <c r="A6976" s="311"/>
      <c r="B6976" s="311" t="s">
        <v>18387</v>
      </c>
      <c r="C6976" s="311"/>
      <c r="D6976" s="311"/>
      <c r="E6976" s="311" t="s">
        <v>173</v>
      </c>
      <c r="F6976" s="311">
        <v>4079</v>
      </c>
    </row>
    <row r="6977" spans="1:6">
      <c r="A6977" s="311"/>
      <c r="B6977" s="311" t="s">
        <v>18388</v>
      </c>
      <c r="C6977" s="311"/>
      <c r="D6977" s="311"/>
      <c r="E6977" s="311" t="s">
        <v>173</v>
      </c>
      <c r="F6977" s="311">
        <v>245</v>
      </c>
    </row>
    <row r="6978" spans="1:6">
      <c r="A6978" s="311"/>
      <c r="B6978" s="311" t="s">
        <v>18389</v>
      </c>
      <c r="C6978" s="311"/>
      <c r="D6978" s="311"/>
      <c r="E6978" s="311" t="s">
        <v>173</v>
      </c>
      <c r="F6978" s="311">
        <v>349</v>
      </c>
    </row>
    <row r="6979" spans="1:6">
      <c r="A6979" s="311"/>
      <c r="B6979" s="311" t="s">
        <v>18390</v>
      </c>
      <c r="C6979" s="311"/>
      <c r="D6979" s="311"/>
      <c r="E6979" s="311" t="s">
        <v>173</v>
      </c>
      <c r="F6979" s="311">
        <v>442</v>
      </c>
    </row>
    <row r="6980" spans="1:6">
      <c r="A6980" s="311"/>
      <c r="B6980" s="311" t="s">
        <v>18391</v>
      </c>
      <c r="C6980" s="311"/>
      <c r="D6980" s="311"/>
      <c r="E6980" s="311" t="s">
        <v>173</v>
      </c>
      <c r="F6980" s="311">
        <v>892</v>
      </c>
    </row>
    <row r="6981" spans="1:6">
      <c r="A6981" s="311"/>
      <c r="B6981" s="311" t="s">
        <v>18392</v>
      </c>
      <c r="C6981" s="311"/>
      <c r="D6981" s="311"/>
      <c r="E6981" s="311" t="s">
        <v>173</v>
      </c>
      <c r="F6981" s="311">
        <v>1786</v>
      </c>
    </row>
    <row r="6982" spans="1:6">
      <c r="A6982" s="311"/>
      <c r="B6982" s="311" t="s">
        <v>18393</v>
      </c>
      <c r="C6982" s="311"/>
      <c r="D6982" s="311"/>
      <c r="E6982" s="311" t="s">
        <v>173</v>
      </c>
      <c r="F6982" s="311">
        <v>4459</v>
      </c>
    </row>
    <row r="6983" spans="1:6">
      <c r="A6983" s="311"/>
      <c r="B6983" s="311" t="s">
        <v>18394</v>
      </c>
      <c r="C6983" s="311"/>
      <c r="D6983" s="311"/>
      <c r="E6983" s="311" t="s">
        <v>173</v>
      </c>
      <c r="F6983" s="311">
        <v>597</v>
      </c>
    </row>
    <row r="6984" spans="1:6">
      <c r="A6984" s="311"/>
      <c r="B6984" s="311" t="s">
        <v>18395</v>
      </c>
      <c r="C6984" s="311"/>
      <c r="D6984" s="311"/>
      <c r="E6984" s="311" t="s">
        <v>173</v>
      </c>
      <c r="F6984" s="311">
        <v>602</v>
      </c>
    </row>
    <row r="6985" spans="1:6">
      <c r="A6985" s="311"/>
      <c r="B6985" s="311" t="s">
        <v>18396</v>
      </c>
      <c r="C6985" s="311"/>
      <c r="D6985" s="311"/>
      <c r="E6985" s="311" t="s">
        <v>173</v>
      </c>
      <c r="F6985" s="311">
        <v>658</v>
      </c>
    </row>
    <row r="6986" spans="1:6">
      <c r="A6986" s="311"/>
      <c r="B6986" s="311" t="s">
        <v>18397</v>
      </c>
      <c r="C6986" s="311"/>
      <c r="D6986" s="311"/>
      <c r="E6986" s="311" t="s">
        <v>173</v>
      </c>
      <c r="F6986" s="311">
        <v>451</v>
      </c>
    </row>
    <row r="6987" spans="1:6">
      <c r="A6987" s="311"/>
      <c r="B6987" s="311" t="s">
        <v>18398</v>
      </c>
      <c r="C6987" s="311"/>
      <c r="D6987" s="311"/>
      <c r="E6987" s="311" t="s">
        <v>173</v>
      </c>
      <c r="F6987" s="311">
        <v>454</v>
      </c>
    </row>
    <row r="6988" spans="1:6">
      <c r="A6988" s="311"/>
      <c r="B6988" s="311" t="s">
        <v>18399</v>
      </c>
      <c r="C6988" s="311"/>
      <c r="D6988" s="311"/>
      <c r="E6988" s="311" t="s">
        <v>173</v>
      </c>
      <c r="F6988" s="311">
        <v>519</v>
      </c>
    </row>
    <row r="6989" spans="1:6">
      <c r="A6989" s="311"/>
      <c r="B6989" s="311" t="s">
        <v>18400</v>
      </c>
      <c r="C6989" s="311"/>
      <c r="D6989" s="311"/>
      <c r="E6989" s="311" t="s">
        <v>173</v>
      </c>
      <c r="F6989" s="311">
        <v>510</v>
      </c>
    </row>
    <row r="6990" spans="1:6">
      <c r="A6990" s="311"/>
      <c r="B6990" s="311" t="s">
        <v>18401</v>
      </c>
      <c r="C6990" s="311"/>
      <c r="D6990" s="311"/>
      <c r="E6990" s="311" t="s">
        <v>173</v>
      </c>
      <c r="F6990" s="311">
        <v>622</v>
      </c>
    </row>
    <row r="6991" spans="1:6">
      <c r="A6991" s="311"/>
      <c r="B6991" s="311" t="s">
        <v>18402</v>
      </c>
      <c r="C6991" s="311"/>
      <c r="D6991" s="311"/>
      <c r="E6991" s="311" t="s">
        <v>173</v>
      </c>
      <c r="F6991" s="311">
        <v>271</v>
      </c>
    </row>
    <row r="6992" spans="1:6">
      <c r="A6992" s="311"/>
      <c r="B6992" s="311" t="s">
        <v>18403</v>
      </c>
      <c r="C6992" s="311"/>
      <c r="D6992" s="311"/>
      <c r="E6992" s="311" t="s">
        <v>173</v>
      </c>
      <c r="F6992" s="311">
        <v>470</v>
      </c>
    </row>
    <row r="6993" spans="1:6">
      <c r="A6993" s="311"/>
      <c r="B6993" s="311" t="s">
        <v>18404</v>
      </c>
      <c r="C6993" s="311"/>
      <c r="D6993" s="311"/>
      <c r="E6993" s="311" t="s">
        <v>173</v>
      </c>
      <c r="F6993" s="311">
        <v>279</v>
      </c>
    </row>
    <row r="6994" spans="1:6">
      <c r="A6994" s="311"/>
      <c r="B6994" s="311" t="s">
        <v>18405</v>
      </c>
      <c r="C6994" s="311"/>
      <c r="D6994" s="311"/>
      <c r="E6994" s="311" t="s">
        <v>173</v>
      </c>
      <c r="F6994" s="311">
        <v>336</v>
      </c>
    </row>
    <row r="6995" spans="1:6">
      <c r="A6995" s="311"/>
      <c r="B6995" s="311" t="s">
        <v>18406</v>
      </c>
      <c r="C6995" s="311"/>
      <c r="D6995" s="311"/>
      <c r="E6995" s="311" t="s">
        <v>173</v>
      </c>
      <c r="F6995" s="311">
        <v>1672</v>
      </c>
    </row>
    <row r="6996" spans="1:6">
      <c r="A6996" s="311"/>
      <c r="B6996" s="311" t="s">
        <v>18407</v>
      </c>
      <c r="C6996" s="311"/>
      <c r="D6996" s="311"/>
      <c r="E6996" s="311" t="s">
        <v>173</v>
      </c>
      <c r="F6996" s="311">
        <v>1021</v>
      </c>
    </row>
    <row r="6997" spans="1:6">
      <c r="A6997" s="311"/>
      <c r="B6997" s="311" t="s">
        <v>18408</v>
      </c>
      <c r="C6997" s="311"/>
      <c r="D6997" s="311"/>
      <c r="E6997" s="311" t="s">
        <v>173</v>
      </c>
      <c r="F6997" s="311">
        <v>1690</v>
      </c>
    </row>
    <row r="6998" spans="1:6">
      <c r="A6998" s="311"/>
      <c r="B6998" s="311" t="s">
        <v>18409</v>
      </c>
      <c r="C6998" s="311"/>
      <c r="D6998" s="311"/>
      <c r="E6998" s="311" t="s">
        <v>173</v>
      </c>
      <c r="F6998" s="311">
        <v>1108</v>
      </c>
    </row>
    <row r="6999" spans="1:6">
      <c r="A6999" s="311"/>
      <c r="B6999" s="311" t="s">
        <v>18410</v>
      </c>
      <c r="C6999" s="311"/>
      <c r="D6999" s="311"/>
      <c r="E6999" s="311" t="s">
        <v>173</v>
      </c>
      <c r="F6999" s="311">
        <v>1013</v>
      </c>
    </row>
    <row r="7000" spans="1:6">
      <c r="A7000" s="311"/>
      <c r="B7000" s="311" t="s">
        <v>18411</v>
      </c>
      <c r="C7000" s="311"/>
      <c r="D7000" s="311"/>
      <c r="E7000" s="311" t="s">
        <v>173</v>
      </c>
      <c r="F7000" s="311">
        <v>1845</v>
      </c>
    </row>
    <row r="7001" spans="1:6">
      <c r="A7001" s="311"/>
      <c r="B7001" s="311" t="s">
        <v>18412</v>
      </c>
      <c r="C7001" s="311"/>
      <c r="D7001" s="311"/>
      <c r="E7001" s="311" t="s">
        <v>173</v>
      </c>
      <c r="F7001" s="311">
        <v>298</v>
      </c>
    </row>
    <row r="7002" spans="1:6">
      <c r="A7002" s="311"/>
      <c r="B7002" s="311" t="s">
        <v>18413</v>
      </c>
      <c r="C7002" s="311"/>
      <c r="D7002" s="311"/>
      <c r="E7002" s="311" t="s">
        <v>173</v>
      </c>
      <c r="F7002" s="311">
        <v>306</v>
      </c>
    </row>
    <row r="7003" spans="1:6">
      <c r="A7003" s="311"/>
      <c r="B7003" s="311" t="s">
        <v>18414</v>
      </c>
      <c r="C7003" s="311"/>
      <c r="D7003" s="311"/>
      <c r="E7003" s="311" t="s">
        <v>173</v>
      </c>
      <c r="F7003" s="311">
        <v>330</v>
      </c>
    </row>
    <row r="7004" spans="1:6">
      <c r="A7004" s="311"/>
      <c r="B7004" s="311" t="s">
        <v>18415</v>
      </c>
      <c r="C7004" s="311"/>
      <c r="D7004" s="311"/>
      <c r="E7004" s="311" t="s">
        <v>173</v>
      </c>
      <c r="F7004" s="311">
        <v>417</v>
      </c>
    </row>
    <row r="7005" spans="1:6">
      <c r="A7005" s="311"/>
      <c r="B7005" s="311" t="s">
        <v>18416</v>
      </c>
      <c r="C7005" s="311"/>
      <c r="D7005" s="311"/>
      <c r="E7005" s="311" t="s">
        <v>173</v>
      </c>
      <c r="F7005" s="311">
        <v>444</v>
      </c>
    </row>
    <row r="7006" spans="1:6">
      <c r="A7006" s="311"/>
      <c r="B7006" s="311" t="s">
        <v>18417</v>
      </c>
      <c r="C7006" s="311"/>
      <c r="D7006" s="311"/>
      <c r="E7006" s="311" t="s">
        <v>173</v>
      </c>
      <c r="F7006" s="311">
        <v>248</v>
      </c>
    </row>
    <row r="7007" spans="1:6">
      <c r="A7007" s="311"/>
      <c r="B7007" s="311" t="s">
        <v>18418</v>
      </c>
      <c r="C7007" s="311"/>
      <c r="D7007" s="311"/>
      <c r="E7007" s="311" t="s">
        <v>173</v>
      </c>
      <c r="F7007" s="311">
        <v>253</v>
      </c>
    </row>
    <row r="7008" spans="1:6">
      <c r="A7008" s="311"/>
      <c r="B7008" s="311" t="s">
        <v>18419</v>
      </c>
      <c r="C7008" s="311"/>
      <c r="D7008" s="311"/>
      <c r="E7008" s="311" t="s">
        <v>173</v>
      </c>
      <c r="F7008" s="311">
        <v>297</v>
      </c>
    </row>
    <row r="7009" spans="1:6">
      <c r="A7009" s="311"/>
      <c r="B7009" s="311" t="s">
        <v>18420</v>
      </c>
      <c r="C7009" s="311"/>
      <c r="D7009" s="311"/>
      <c r="E7009" s="311" t="s">
        <v>173</v>
      </c>
      <c r="F7009" s="311">
        <v>284</v>
      </c>
    </row>
    <row r="7010" spans="1:6">
      <c r="A7010" s="311"/>
      <c r="B7010" s="311" t="s">
        <v>18421</v>
      </c>
      <c r="C7010" s="311"/>
      <c r="D7010" s="311"/>
      <c r="E7010" s="311" t="s">
        <v>173</v>
      </c>
      <c r="F7010" s="311">
        <v>351</v>
      </c>
    </row>
    <row r="7011" spans="1:6">
      <c r="A7011" s="311"/>
      <c r="B7011" s="311" t="s">
        <v>18422</v>
      </c>
      <c r="C7011" s="311"/>
      <c r="D7011" s="311"/>
      <c r="E7011" s="311" t="s">
        <v>173</v>
      </c>
      <c r="F7011" s="311">
        <v>291</v>
      </c>
    </row>
    <row r="7012" spans="1:6">
      <c r="A7012" s="311"/>
      <c r="B7012" s="311" t="s">
        <v>18423</v>
      </c>
      <c r="C7012" s="311"/>
      <c r="D7012" s="311"/>
      <c r="E7012" s="311" t="s">
        <v>173</v>
      </c>
      <c r="F7012" s="311">
        <v>360</v>
      </c>
    </row>
    <row r="7013" spans="1:6">
      <c r="A7013" s="311"/>
      <c r="B7013" s="311" t="s">
        <v>18424</v>
      </c>
      <c r="C7013" s="311"/>
      <c r="D7013" s="311"/>
      <c r="E7013" s="311" t="s">
        <v>173</v>
      </c>
      <c r="F7013" s="311">
        <v>361</v>
      </c>
    </row>
    <row r="7014" spans="1:6">
      <c r="A7014" s="311"/>
      <c r="B7014" s="311" t="s">
        <v>18425</v>
      </c>
      <c r="C7014" s="311"/>
      <c r="D7014" s="311"/>
      <c r="E7014" s="311" t="s">
        <v>173</v>
      </c>
      <c r="F7014" s="311">
        <v>459</v>
      </c>
    </row>
    <row r="7015" spans="1:6">
      <c r="A7015" s="311"/>
      <c r="B7015" s="311" t="s">
        <v>18426</v>
      </c>
      <c r="C7015" s="311"/>
      <c r="D7015" s="311"/>
      <c r="E7015" s="311" t="s">
        <v>173</v>
      </c>
      <c r="F7015" s="311">
        <v>1189</v>
      </c>
    </row>
    <row r="7016" spans="1:6">
      <c r="A7016" s="311"/>
      <c r="B7016" s="311" t="s">
        <v>18427</v>
      </c>
      <c r="C7016" s="311"/>
      <c r="D7016" s="311"/>
      <c r="E7016" s="311" t="s">
        <v>173</v>
      </c>
      <c r="F7016" s="311">
        <v>1782</v>
      </c>
    </row>
    <row r="7017" spans="1:6">
      <c r="A7017" s="311"/>
      <c r="B7017" s="311" t="s">
        <v>18428</v>
      </c>
      <c r="C7017" s="311"/>
      <c r="D7017" s="311"/>
      <c r="E7017" s="311" t="s">
        <v>173</v>
      </c>
      <c r="F7017" s="311">
        <v>1173</v>
      </c>
    </row>
    <row r="7018" spans="1:6">
      <c r="A7018" s="311"/>
      <c r="B7018" s="311" t="s">
        <v>18429</v>
      </c>
      <c r="C7018" s="311"/>
      <c r="D7018" s="311"/>
      <c r="E7018" s="311" t="s">
        <v>173</v>
      </c>
      <c r="F7018" s="311">
        <v>1633</v>
      </c>
    </row>
    <row r="7019" spans="1:6">
      <c r="A7019" s="311"/>
      <c r="B7019" s="311" t="s">
        <v>18430</v>
      </c>
      <c r="C7019" s="311"/>
      <c r="D7019" s="311"/>
      <c r="E7019" s="311" t="s">
        <v>173</v>
      </c>
      <c r="F7019" s="311">
        <v>1657</v>
      </c>
    </row>
    <row r="7020" spans="1:6">
      <c r="A7020" s="311"/>
      <c r="B7020" s="311" t="s">
        <v>18431</v>
      </c>
      <c r="C7020" s="311"/>
      <c r="D7020" s="311"/>
      <c r="E7020" s="311" t="s">
        <v>173</v>
      </c>
      <c r="F7020" s="311">
        <v>1273</v>
      </c>
    </row>
    <row r="7021" spans="1:6">
      <c r="A7021" s="311"/>
      <c r="B7021" s="311" t="s">
        <v>18432</v>
      </c>
      <c r="C7021" s="311"/>
      <c r="D7021" s="311"/>
      <c r="E7021" s="311" t="s">
        <v>173</v>
      </c>
      <c r="F7021" s="311">
        <v>646</v>
      </c>
    </row>
    <row r="7022" spans="1:6">
      <c r="A7022" s="311"/>
      <c r="B7022" s="311" t="s">
        <v>18433</v>
      </c>
      <c r="C7022" s="311"/>
      <c r="D7022" s="311"/>
      <c r="E7022" s="311" t="s">
        <v>173</v>
      </c>
      <c r="F7022" s="311">
        <v>652</v>
      </c>
    </row>
    <row r="7023" spans="1:6">
      <c r="A7023" s="311"/>
      <c r="B7023" s="311" t="s">
        <v>18434</v>
      </c>
      <c r="C7023" s="311"/>
      <c r="D7023" s="311"/>
      <c r="E7023" s="311" t="s">
        <v>173</v>
      </c>
      <c r="F7023" s="311">
        <v>714</v>
      </c>
    </row>
    <row r="7024" spans="1:6">
      <c r="A7024" s="311"/>
      <c r="B7024" s="311" t="s">
        <v>18435</v>
      </c>
      <c r="C7024" s="311"/>
      <c r="D7024" s="311"/>
      <c r="E7024" s="311" t="s">
        <v>173</v>
      </c>
      <c r="F7024" s="311">
        <v>376</v>
      </c>
    </row>
    <row r="7025" spans="1:6">
      <c r="A7025" s="311"/>
      <c r="B7025" s="311" t="s">
        <v>18436</v>
      </c>
      <c r="C7025" s="311"/>
      <c r="D7025" s="311"/>
      <c r="E7025" s="311" t="s">
        <v>173</v>
      </c>
      <c r="F7025" s="311">
        <v>398</v>
      </c>
    </row>
    <row r="7026" spans="1:6">
      <c r="A7026" s="311"/>
      <c r="B7026" s="311" t="s">
        <v>18437</v>
      </c>
      <c r="C7026" s="311"/>
      <c r="D7026" s="311"/>
      <c r="E7026" s="311" t="s">
        <v>173</v>
      </c>
      <c r="F7026" s="311">
        <v>545</v>
      </c>
    </row>
    <row r="7027" spans="1:6">
      <c r="A7027" s="311"/>
      <c r="B7027" s="311" t="s">
        <v>18438</v>
      </c>
      <c r="C7027" s="311"/>
      <c r="D7027" s="311"/>
      <c r="E7027" s="311" t="s">
        <v>173</v>
      </c>
      <c r="F7027" s="311">
        <v>859</v>
      </c>
    </row>
    <row r="7028" spans="1:6">
      <c r="A7028" s="311"/>
      <c r="B7028" s="311" t="s">
        <v>18439</v>
      </c>
      <c r="C7028" s="311"/>
      <c r="D7028" s="311"/>
      <c r="E7028" s="311" t="s">
        <v>173</v>
      </c>
      <c r="F7028" s="311">
        <v>1009</v>
      </c>
    </row>
    <row r="7029" spans="1:6">
      <c r="A7029" s="311"/>
      <c r="B7029" s="311" t="s">
        <v>18440</v>
      </c>
      <c r="C7029" s="311"/>
      <c r="D7029" s="311"/>
      <c r="E7029" s="311" t="s">
        <v>173</v>
      </c>
      <c r="F7029" s="311">
        <v>737</v>
      </c>
    </row>
    <row r="7030" spans="1:6">
      <c r="A7030" s="311"/>
      <c r="B7030" s="311" t="s">
        <v>18441</v>
      </c>
      <c r="C7030" s="311"/>
      <c r="D7030" s="311"/>
      <c r="E7030" s="311" t="s">
        <v>173</v>
      </c>
      <c r="F7030" s="311">
        <v>742</v>
      </c>
    </row>
    <row r="7031" spans="1:6">
      <c r="A7031" s="311"/>
      <c r="B7031" s="311" t="s">
        <v>18442</v>
      </c>
      <c r="C7031" s="311"/>
      <c r="D7031" s="311"/>
      <c r="E7031" s="311" t="s">
        <v>173</v>
      </c>
      <c r="F7031" s="311">
        <v>812</v>
      </c>
    </row>
    <row r="7032" spans="1:6">
      <c r="A7032" s="311"/>
      <c r="B7032" s="311" t="s">
        <v>18443</v>
      </c>
      <c r="C7032" s="311"/>
      <c r="D7032" s="311"/>
      <c r="E7032" s="311" t="s">
        <v>173</v>
      </c>
      <c r="F7032" s="311">
        <v>472</v>
      </c>
    </row>
    <row r="7033" spans="1:6">
      <c r="A7033" s="311"/>
      <c r="B7033" s="311" t="s">
        <v>18444</v>
      </c>
      <c r="C7033" s="311"/>
      <c r="D7033" s="311"/>
      <c r="E7033" s="311" t="s">
        <v>173</v>
      </c>
      <c r="F7033" s="311">
        <v>510</v>
      </c>
    </row>
    <row r="7034" spans="1:6">
      <c r="A7034" s="311"/>
      <c r="B7034" s="311" t="s">
        <v>18445</v>
      </c>
      <c r="C7034" s="311"/>
      <c r="D7034" s="311"/>
      <c r="E7034" s="311" t="s">
        <v>173</v>
      </c>
      <c r="F7034" s="311">
        <v>1500</v>
      </c>
    </row>
    <row r="7035" spans="1:6">
      <c r="A7035" s="311"/>
      <c r="B7035" s="311" t="s">
        <v>18446</v>
      </c>
      <c r="C7035" s="311"/>
      <c r="D7035" s="311"/>
      <c r="E7035" s="311" t="s">
        <v>173</v>
      </c>
      <c r="F7035" s="311">
        <v>1500</v>
      </c>
    </row>
    <row r="7036" spans="1:6">
      <c r="A7036" s="311"/>
      <c r="B7036" s="311" t="s">
        <v>18447</v>
      </c>
      <c r="C7036" s="311"/>
      <c r="D7036" s="311"/>
      <c r="E7036" s="311" t="s">
        <v>173</v>
      </c>
      <c r="F7036" s="311">
        <v>1500</v>
      </c>
    </row>
    <row r="7037" spans="1:6">
      <c r="A7037" s="311"/>
      <c r="B7037" s="311" t="s">
        <v>18448</v>
      </c>
      <c r="C7037" s="311"/>
      <c r="D7037" s="311"/>
      <c r="E7037" s="311" t="s">
        <v>173</v>
      </c>
      <c r="F7037" s="311">
        <v>1500</v>
      </c>
    </row>
    <row r="7038" spans="1:6">
      <c r="A7038" s="311"/>
      <c r="B7038" s="311" t="s">
        <v>18449</v>
      </c>
      <c r="C7038" s="311"/>
      <c r="D7038" s="311"/>
      <c r="E7038" s="311" t="s">
        <v>173</v>
      </c>
      <c r="F7038" s="311">
        <v>756</v>
      </c>
    </row>
    <row r="7039" spans="1:6">
      <c r="A7039" s="311"/>
      <c r="B7039" s="311" t="s">
        <v>18450</v>
      </c>
      <c r="C7039" s="311"/>
      <c r="D7039" s="311"/>
      <c r="E7039" s="311" t="s">
        <v>173</v>
      </c>
      <c r="F7039" s="311">
        <v>756</v>
      </c>
    </row>
    <row r="7040" spans="1:6">
      <c r="A7040" s="311"/>
      <c r="B7040" s="311" t="s">
        <v>18451</v>
      </c>
      <c r="C7040" s="311"/>
      <c r="D7040" s="311"/>
      <c r="E7040" s="311" t="s">
        <v>173</v>
      </c>
      <c r="F7040" s="311">
        <v>1109</v>
      </c>
    </row>
    <row r="7041" spans="1:6">
      <c r="A7041" s="311"/>
      <c r="B7041" s="311" t="s">
        <v>18452</v>
      </c>
      <c r="C7041" s="311"/>
      <c r="D7041" s="311"/>
      <c r="E7041" s="311" t="s">
        <v>173</v>
      </c>
      <c r="F7041" s="311">
        <v>1200</v>
      </c>
    </row>
    <row r="7042" spans="1:6">
      <c r="A7042" s="311"/>
      <c r="B7042" s="311" t="s">
        <v>18453</v>
      </c>
      <c r="C7042" s="311"/>
      <c r="D7042" s="311"/>
      <c r="E7042" s="311" t="s">
        <v>173</v>
      </c>
      <c r="F7042" s="311">
        <v>1200</v>
      </c>
    </row>
    <row r="7043" spans="1:6">
      <c r="A7043" s="311"/>
      <c r="B7043" s="311" t="s">
        <v>18454</v>
      </c>
      <c r="C7043" s="311"/>
      <c r="D7043" s="311"/>
      <c r="E7043" s="311" t="s">
        <v>173</v>
      </c>
      <c r="F7043" s="311">
        <v>1200</v>
      </c>
    </row>
    <row r="7044" spans="1:6">
      <c r="A7044" s="311"/>
      <c r="B7044" s="311" t="s">
        <v>18455</v>
      </c>
      <c r="C7044" s="311"/>
      <c r="D7044" s="311"/>
      <c r="E7044" s="311" t="s">
        <v>173</v>
      </c>
      <c r="F7044" s="311">
        <v>1200</v>
      </c>
    </row>
    <row r="7045" spans="1:6">
      <c r="A7045" s="311"/>
      <c r="B7045" s="311" t="s">
        <v>18456</v>
      </c>
      <c r="C7045" s="311"/>
      <c r="D7045" s="311"/>
      <c r="E7045" s="311" t="s">
        <v>173</v>
      </c>
      <c r="F7045" s="311">
        <v>422</v>
      </c>
    </row>
    <row r="7046" spans="1:6">
      <c r="A7046" s="311"/>
      <c r="B7046" s="311" t="s">
        <v>18457</v>
      </c>
      <c r="C7046" s="311"/>
      <c r="D7046" s="311"/>
      <c r="E7046" s="311" t="s">
        <v>173</v>
      </c>
      <c r="F7046" s="311">
        <v>434</v>
      </c>
    </row>
    <row r="7047" spans="1:6">
      <c r="A7047" s="311"/>
      <c r="B7047" s="311" t="s">
        <v>18458</v>
      </c>
      <c r="C7047" s="311"/>
      <c r="D7047" s="311"/>
      <c r="E7047" s="311" t="s">
        <v>173</v>
      </c>
      <c r="F7047" s="311">
        <v>506</v>
      </c>
    </row>
    <row r="7048" spans="1:6">
      <c r="A7048" s="311"/>
      <c r="B7048" s="311" t="s">
        <v>18459</v>
      </c>
      <c r="C7048" s="311"/>
      <c r="D7048" s="311"/>
      <c r="E7048" s="311" t="s">
        <v>173</v>
      </c>
      <c r="F7048" s="311">
        <v>2180</v>
      </c>
    </row>
    <row r="7049" spans="1:6">
      <c r="A7049" s="311"/>
      <c r="B7049" s="311" t="s">
        <v>18460</v>
      </c>
      <c r="C7049" s="311"/>
      <c r="D7049" s="311"/>
      <c r="E7049" s="311" t="s">
        <v>173</v>
      </c>
      <c r="F7049" s="311">
        <v>1981</v>
      </c>
    </row>
    <row r="7050" spans="1:6">
      <c r="A7050" s="311"/>
      <c r="B7050" s="311" t="s">
        <v>18461</v>
      </c>
      <c r="C7050" s="311"/>
      <c r="D7050" s="311"/>
      <c r="E7050" s="311" t="s">
        <v>173</v>
      </c>
      <c r="F7050" s="311">
        <v>2122</v>
      </c>
    </row>
    <row r="7051" spans="1:6">
      <c r="A7051" s="311"/>
      <c r="B7051" s="311" t="s">
        <v>18462</v>
      </c>
      <c r="C7051" s="311"/>
      <c r="D7051" s="311"/>
      <c r="E7051" s="311" t="s">
        <v>173</v>
      </c>
      <c r="F7051" s="311">
        <v>2141</v>
      </c>
    </row>
    <row r="7052" spans="1:6">
      <c r="A7052" s="311"/>
      <c r="B7052" s="311" t="s">
        <v>18463</v>
      </c>
      <c r="C7052" s="311"/>
      <c r="D7052" s="311"/>
      <c r="E7052" s="311" t="s">
        <v>173</v>
      </c>
      <c r="F7052" s="311">
        <v>2012</v>
      </c>
    </row>
    <row r="7053" spans="1:6">
      <c r="A7053" s="311"/>
      <c r="B7053" s="311" t="s">
        <v>18464</v>
      </c>
      <c r="C7053" s="311"/>
      <c r="D7053" s="311"/>
      <c r="E7053" s="311" t="s">
        <v>173</v>
      </c>
      <c r="F7053" s="311">
        <v>2317</v>
      </c>
    </row>
    <row r="7054" spans="1:6">
      <c r="A7054" s="311"/>
      <c r="B7054" s="311" t="s">
        <v>18465</v>
      </c>
      <c r="C7054" s="311"/>
      <c r="D7054" s="311"/>
      <c r="E7054" s="311" t="s">
        <v>173</v>
      </c>
      <c r="F7054" s="311">
        <v>660</v>
      </c>
    </row>
    <row r="7055" spans="1:6">
      <c r="A7055" s="311"/>
      <c r="B7055" s="311" t="s">
        <v>18466</v>
      </c>
      <c r="C7055" s="311"/>
      <c r="D7055" s="311"/>
      <c r="E7055" s="311" t="s">
        <v>173</v>
      </c>
      <c r="F7055" s="311">
        <v>660</v>
      </c>
    </row>
    <row r="7056" spans="1:6">
      <c r="A7056" s="311"/>
      <c r="B7056" s="311" t="s">
        <v>18467</v>
      </c>
      <c r="C7056" s="311"/>
      <c r="D7056" s="311"/>
      <c r="E7056" s="311" t="s">
        <v>173</v>
      </c>
      <c r="F7056" s="311">
        <v>660</v>
      </c>
    </row>
    <row r="7057" spans="1:6">
      <c r="A7057" s="311"/>
      <c r="B7057" s="311" t="s">
        <v>18468</v>
      </c>
      <c r="C7057" s="311"/>
      <c r="D7057" s="311"/>
      <c r="E7057" s="311" t="s">
        <v>173</v>
      </c>
      <c r="F7057" s="311">
        <v>660</v>
      </c>
    </row>
    <row r="7058" spans="1:6">
      <c r="A7058" s="311"/>
      <c r="B7058" s="311" t="s">
        <v>18469</v>
      </c>
      <c r="C7058" s="311"/>
      <c r="D7058" s="311"/>
      <c r="E7058" s="311" t="s">
        <v>173</v>
      </c>
      <c r="F7058" s="311">
        <v>860</v>
      </c>
    </row>
    <row r="7059" spans="1:6">
      <c r="A7059" s="311"/>
      <c r="B7059" s="311" t="s">
        <v>18470</v>
      </c>
      <c r="C7059" s="311"/>
      <c r="D7059" s="311"/>
      <c r="E7059" s="311" t="s">
        <v>173</v>
      </c>
      <c r="F7059" s="311">
        <v>2470</v>
      </c>
    </row>
    <row r="7060" spans="1:6">
      <c r="A7060" s="311"/>
      <c r="B7060" s="311" t="s">
        <v>18471</v>
      </c>
      <c r="C7060" s="311"/>
      <c r="D7060" s="311"/>
      <c r="E7060" s="311" t="s">
        <v>173</v>
      </c>
      <c r="F7060" s="311">
        <v>2470</v>
      </c>
    </row>
    <row r="7061" spans="1:6">
      <c r="A7061" s="311"/>
      <c r="B7061" s="311" t="s">
        <v>18472</v>
      </c>
      <c r="C7061" s="311"/>
      <c r="D7061" s="311"/>
      <c r="E7061" s="311" t="s">
        <v>173</v>
      </c>
      <c r="F7061" s="311">
        <v>513</v>
      </c>
    </row>
    <row r="7062" spans="1:6">
      <c r="A7062" s="311"/>
      <c r="B7062" s="311" t="s">
        <v>18473</v>
      </c>
      <c r="C7062" s="311"/>
      <c r="D7062" s="311"/>
      <c r="E7062" s="311" t="s">
        <v>173</v>
      </c>
      <c r="F7062" s="311">
        <v>513</v>
      </c>
    </row>
    <row r="7063" spans="1:6">
      <c r="A7063" s="311"/>
      <c r="B7063" s="311" t="s">
        <v>18474</v>
      </c>
      <c r="C7063" s="311"/>
      <c r="D7063" s="311"/>
      <c r="E7063" s="311" t="s">
        <v>173</v>
      </c>
      <c r="F7063" s="311">
        <v>513</v>
      </c>
    </row>
    <row r="7064" spans="1:6">
      <c r="A7064" s="311"/>
      <c r="B7064" s="311" t="s">
        <v>18475</v>
      </c>
      <c r="C7064" s="311"/>
      <c r="D7064" s="311"/>
      <c r="E7064" s="311" t="s">
        <v>173</v>
      </c>
      <c r="F7064" s="311">
        <v>513</v>
      </c>
    </row>
    <row r="7065" spans="1:6">
      <c r="A7065" s="311"/>
      <c r="B7065" s="311" t="s">
        <v>18476</v>
      </c>
      <c r="C7065" s="311"/>
      <c r="D7065" s="311"/>
      <c r="E7065" s="311" t="s">
        <v>173</v>
      </c>
      <c r="F7065" s="311">
        <v>513</v>
      </c>
    </row>
    <row r="7066" spans="1:6">
      <c r="A7066" s="311"/>
      <c r="B7066" s="311" t="s">
        <v>18477</v>
      </c>
      <c r="C7066" s="311"/>
      <c r="D7066" s="311"/>
      <c r="E7066" s="311" t="s">
        <v>173</v>
      </c>
      <c r="F7066" s="311">
        <v>138</v>
      </c>
    </row>
    <row r="7067" spans="1:6">
      <c r="A7067" s="311"/>
      <c r="B7067" s="311" t="s">
        <v>18478</v>
      </c>
      <c r="C7067" s="311"/>
      <c r="D7067" s="311"/>
      <c r="E7067" s="311" t="s">
        <v>173</v>
      </c>
      <c r="F7067" s="311">
        <v>138</v>
      </c>
    </row>
    <row r="7068" spans="1:6">
      <c r="A7068" s="311"/>
      <c r="B7068" s="311" t="s">
        <v>18479</v>
      </c>
      <c r="C7068" s="311"/>
      <c r="D7068" s="311"/>
      <c r="E7068" s="311" t="s">
        <v>173</v>
      </c>
      <c r="F7068" s="311">
        <v>138</v>
      </c>
    </row>
    <row r="7069" spans="1:6">
      <c r="A7069" s="311"/>
      <c r="B7069" s="311" t="s">
        <v>18480</v>
      </c>
      <c r="C7069" s="311"/>
      <c r="D7069" s="311"/>
      <c r="E7069" s="311" t="s">
        <v>173</v>
      </c>
      <c r="F7069" s="311">
        <v>158</v>
      </c>
    </row>
    <row r="7070" spans="1:6">
      <c r="A7070" s="311"/>
      <c r="B7070" s="311" t="s">
        <v>18481</v>
      </c>
      <c r="C7070" s="311"/>
      <c r="D7070" s="311"/>
      <c r="E7070" s="311" t="s">
        <v>173</v>
      </c>
      <c r="F7070" s="311">
        <v>200</v>
      </c>
    </row>
    <row r="7071" spans="1:6">
      <c r="A7071" s="311"/>
      <c r="B7071" s="311" t="s">
        <v>18482</v>
      </c>
      <c r="C7071" s="311"/>
      <c r="D7071" s="311"/>
      <c r="E7071" s="311" t="s">
        <v>173</v>
      </c>
      <c r="F7071" s="311">
        <v>183</v>
      </c>
    </row>
    <row r="7072" spans="1:6">
      <c r="A7072" s="311"/>
      <c r="B7072" s="311" t="s">
        <v>18483</v>
      </c>
      <c r="C7072" s="311"/>
      <c r="D7072" s="311"/>
      <c r="E7072" s="311" t="s">
        <v>173</v>
      </c>
      <c r="F7072" s="311">
        <v>202</v>
      </c>
    </row>
    <row r="7073" spans="1:6">
      <c r="A7073" s="311"/>
      <c r="B7073" s="311" t="s">
        <v>18484</v>
      </c>
      <c r="C7073" s="311"/>
      <c r="D7073" s="311"/>
      <c r="E7073" s="311" t="s">
        <v>173</v>
      </c>
      <c r="F7073" s="311">
        <v>419</v>
      </c>
    </row>
    <row r="7074" spans="1:6">
      <c r="A7074" s="311"/>
      <c r="B7074" s="311" t="s">
        <v>18485</v>
      </c>
      <c r="C7074" s="311"/>
      <c r="D7074" s="311"/>
      <c r="E7074" s="311" t="s">
        <v>173</v>
      </c>
      <c r="F7074" s="311">
        <v>426</v>
      </c>
    </row>
    <row r="7075" spans="1:6">
      <c r="A7075" s="311"/>
      <c r="B7075" s="311" t="s">
        <v>18486</v>
      </c>
      <c r="C7075" s="311"/>
      <c r="D7075" s="311"/>
      <c r="E7075" s="311" t="s">
        <v>173</v>
      </c>
      <c r="F7075" s="311">
        <v>481</v>
      </c>
    </row>
    <row r="7076" spans="1:6">
      <c r="A7076" s="311"/>
      <c r="B7076" s="311" t="s">
        <v>18487</v>
      </c>
      <c r="C7076" s="311"/>
      <c r="D7076" s="311"/>
      <c r="E7076" s="311" t="s">
        <v>173</v>
      </c>
      <c r="F7076" s="311">
        <v>4020</v>
      </c>
    </row>
    <row r="7077" spans="1:6">
      <c r="A7077" s="311"/>
      <c r="B7077" s="311" t="s">
        <v>18488</v>
      </c>
      <c r="C7077" s="311"/>
      <c r="D7077" s="311"/>
      <c r="E7077" s="311" t="s">
        <v>173</v>
      </c>
      <c r="F7077" s="311">
        <v>4304</v>
      </c>
    </row>
    <row r="7078" spans="1:6">
      <c r="A7078" s="311"/>
      <c r="B7078" s="311" t="s">
        <v>18489</v>
      </c>
      <c r="C7078" s="311"/>
      <c r="D7078" s="311"/>
      <c r="E7078" s="311" t="s">
        <v>173</v>
      </c>
      <c r="F7078" s="311">
        <v>2407</v>
      </c>
    </row>
    <row r="7079" spans="1:6">
      <c r="A7079" s="311"/>
      <c r="B7079" s="311" t="s">
        <v>18490</v>
      </c>
      <c r="C7079" s="311"/>
      <c r="D7079" s="311"/>
      <c r="E7079" s="311" t="s">
        <v>173</v>
      </c>
      <c r="F7079" s="311">
        <v>5101</v>
      </c>
    </row>
    <row r="7080" spans="1:6">
      <c r="A7080" s="311"/>
      <c r="B7080" s="311" t="s">
        <v>18491</v>
      </c>
      <c r="C7080" s="311"/>
      <c r="D7080" s="311"/>
      <c r="E7080" s="311" t="s">
        <v>173</v>
      </c>
      <c r="F7080" s="311">
        <v>4197</v>
      </c>
    </row>
    <row r="7081" spans="1:6">
      <c r="A7081" s="311"/>
      <c r="B7081" s="311" t="s">
        <v>18492</v>
      </c>
      <c r="C7081" s="311"/>
      <c r="D7081" s="311"/>
      <c r="E7081" s="311" t="s">
        <v>173</v>
      </c>
      <c r="F7081" s="311">
        <v>2478</v>
      </c>
    </row>
    <row r="7082" spans="1:6">
      <c r="A7082" s="311"/>
      <c r="B7082" s="311" t="s">
        <v>18493</v>
      </c>
      <c r="C7082" s="311"/>
      <c r="D7082" s="311"/>
      <c r="E7082" s="311" t="s">
        <v>173</v>
      </c>
      <c r="F7082" s="311">
        <v>300</v>
      </c>
    </row>
    <row r="7083" spans="1:6">
      <c r="A7083" s="311"/>
      <c r="B7083" s="311" t="s">
        <v>18494</v>
      </c>
      <c r="C7083" s="311"/>
      <c r="D7083" s="311"/>
      <c r="E7083" s="311" t="s">
        <v>173</v>
      </c>
      <c r="F7083" s="311">
        <v>299</v>
      </c>
    </row>
    <row r="7084" spans="1:6">
      <c r="A7084" s="311"/>
      <c r="B7084" s="311" t="s">
        <v>18495</v>
      </c>
      <c r="C7084" s="311"/>
      <c r="D7084" s="311"/>
      <c r="E7084" s="311" t="s">
        <v>173</v>
      </c>
      <c r="F7084" s="311">
        <v>13400</v>
      </c>
    </row>
    <row r="7085" spans="1:6">
      <c r="A7085" s="311"/>
      <c r="B7085" s="311" t="s">
        <v>18496</v>
      </c>
      <c r="C7085" s="311"/>
      <c r="D7085" s="311"/>
      <c r="E7085" s="311" t="s">
        <v>173</v>
      </c>
      <c r="F7085" s="311">
        <v>1020</v>
      </c>
    </row>
    <row r="7086" spans="1:6">
      <c r="A7086" s="311"/>
      <c r="B7086" s="311" t="s">
        <v>18497</v>
      </c>
      <c r="C7086" s="311"/>
      <c r="D7086" s="311"/>
      <c r="E7086" s="311" t="s">
        <v>173</v>
      </c>
      <c r="F7086" s="311">
        <v>460</v>
      </c>
    </row>
    <row r="7087" spans="1:6">
      <c r="A7087" s="311"/>
      <c r="B7087" s="311" t="s">
        <v>18498</v>
      </c>
      <c r="C7087" s="311"/>
      <c r="D7087" s="311"/>
      <c r="E7087" s="311" t="s">
        <v>173</v>
      </c>
      <c r="F7087" s="311">
        <v>137</v>
      </c>
    </row>
    <row r="7088" spans="1:6">
      <c r="A7088" s="311"/>
      <c r="B7088" s="311" t="s">
        <v>18499</v>
      </c>
      <c r="C7088" s="311"/>
      <c r="D7088" s="311"/>
      <c r="E7088" s="311" t="s">
        <v>173</v>
      </c>
      <c r="F7088" s="311">
        <v>101</v>
      </c>
    </row>
    <row r="7089" spans="1:6">
      <c r="A7089" s="311"/>
      <c r="B7089" s="311" t="s">
        <v>18500</v>
      </c>
      <c r="C7089" s="311"/>
      <c r="D7089" s="311"/>
      <c r="E7089" s="311" t="s">
        <v>173</v>
      </c>
      <c r="F7089" s="311">
        <v>5200</v>
      </c>
    </row>
    <row r="7090" spans="1:6">
      <c r="A7090" s="311"/>
      <c r="B7090" s="311" t="s">
        <v>18501</v>
      </c>
      <c r="C7090" s="311"/>
      <c r="D7090" s="311"/>
      <c r="E7090" s="311" t="s">
        <v>173</v>
      </c>
      <c r="F7090" s="311">
        <v>4950</v>
      </c>
    </row>
    <row r="7091" spans="1:6">
      <c r="A7091" s="311"/>
      <c r="B7091" s="311" t="s">
        <v>18502</v>
      </c>
      <c r="C7091" s="311"/>
      <c r="D7091" s="311"/>
      <c r="E7091" s="311" t="s">
        <v>173</v>
      </c>
      <c r="F7091" s="311">
        <v>12080</v>
      </c>
    </row>
    <row r="7092" spans="1:6">
      <c r="A7092" s="311"/>
      <c r="B7092" s="311" t="s">
        <v>18503</v>
      </c>
      <c r="C7092" s="311"/>
      <c r="D7092" s="311"/>
      <c r="E7092" s="311" t="s">
        <v>173</v>
      </c>
      <c r="F7092" s="311">
        <v>8200</v>
      </c>
    </row>
    <row r="7093" spans="1:6">
      <c r="A7093" s="311"/>
      <c r="B7093" s="311" t="s">
        <v>18504</v>
      </c>
      <c r="C7093" s="311"/>
      <c r="D7093" s="311"/>
      <c r="E7093" s="311" t="s">
        <v>173</v>
      </c>
      <c r="F7093" s="311">
        <v>12090</v>
      </c>
    </row>
    <row r="7094" spans="1:6">
      <c r="A7094" s="311"/>
      <c r="B7094" s="311" t="s">
        <v>18505</v>
      </c>
      <c r="C7094" s="311"/>
      <c r="D7094" s="311"/>
      <c r="E7094" s="311" t="s">
        <v>173</v>
      </c>
      <c r="F7094" s="311">
        <v>12590</v>
      </c>
    </row>
    <row r="7095" spans="1:6">
      <c r="A7095" s="311"/>
      <c r="B7095" s="311" t="s">
        <v>18506</v>
      </c>
      <c r="C7095" s="311"/>
      <c r="D7095" s="311"/>
      <c r="E7095" s="311" t="s">
        <v>173</v>
      </c>
      <c r="F7095" s="311">
        <v>1242</v>
      </c>
    </row>
    <row r="7096" spans="1:6">
      <c r="A7096" s="311"/>
      <c r="B7096" s="311" t="s">
        <v>18507</v>
      </c>
      <c r="C7096" s="311"/>
      <c r="D7096" s="311"/>
      <c r="E7096" s="311" t="s">
        <v>173</v>
      </c>
      <c r="F7096" s="311">
        <v>621</v>
      </c>
    </row>
    <row r="7097" spans="1:6">
      <c r="A7097" s="311"/>
      <c r="B7097" s="311" t="s">
        <v>18508</v>
      </c>
      <c r="C7097" s="311"/>
      <c r="D7097" s="311"/>
      <c r="E7097" s="311" t="s">
        <v>173</v>
      </c>
      <c r="F7097" s="311">
        <v>2600</v>
      </c>
    </row>
    <row r="7098" spans="1:6">
      <c r="A7098" s="311"/>
      <c r="B7098" s="311" t="s">
        <v>18509</v>
      </c>
      <c r="C7098" s="311"/>
      <c r="D7098" s="311"/>
      <c r="E7098" s="311" t="s">
        <v>173</v>
      </c>
      <c r="F7098" s="311">
        <v>3020</v>
      </c>
    </row>
    <row r="7099" spans="1:6">
      <c r="A7099" s="311"/>
      <c r="B7099" s="311" t="s">
        <v>18510</v>
      </c>
      <c r="C7099" s="311"/>
      <c r="D7099" s="311"/>
      <c r="E7099" s="311" t="s">
        <v>173</v>
      </c>
      <c r="F7099" s="311">
        <v>2470</v>
      </c>
    </row>
    <row r="7100" spans="1:6">
      <c r="A7100" s="311"/>
      <c r="B7100" s="311" t="s">
        <v>18511</v>
      </c>
      <c r="C7100" s="311"/>
      <c r="D7100" s="311"/>
      <c r="E7100" s="311" t="s">
        <v>173</v>
      </c>
      <c r="F7100" s="311">
        <v>629</v>
      </c>
    </row>
    <row r="7101" spans="1:6">
      <c r="A7101" s="311"/>
      <c r="B7101" s="311" t="s">
        <v>18512</v>
      </c>
      <c r="C7101" s="311"/>
      <c r="D7101" s="311"/>
      <c r="E7101" s="311" t="s">
        <v>173</v>
      </c>
      <c r="F7101" s="311">
        <v>437</v>
      </c>
    </row>
    <row r="7102" spans="1:6">
      <c r="A7102" s="311"/>
      <c r="B7102" s="311" t="s">
        <v>18513</v>
      </c>
      <c r="C7102" s="311"/>
      <c r="D7102" s="311"/>
      <c r="E7102" s="311" t="s">
        <v>173</v>
      </c>
      <c r="F7102" s="311">
        <v>475</v>
      </c>
    </row>
    <row r="7103" spans="1:6">
      <c r="A7103" s="311"/>
      <c r="B7103" s="311" t="s">
        <v>18514</v>
      </c>
      <c r="C7103" s="311"/>
      <c r="D7103" s="311"/>
      <c r="E7103" s="311" t="s">
        <v>173</v>
      </c>
      <c r="F7103" s="311">
        <v>349</v>
      </c>
    </row>
    <row r="7104" spans="1:6">
      <c r="A7104" s="311"/>
      <c r="B7104" s="311" t="s">
        <v>18515</v>
      </c>
      <c r="C7104" s="311"/>
      <c r="D7104" s="311"/>
      <c r="E7104" s="311" t="s">
        <v>173</v>
      </c>
      <c r="F7104" s="311">
        <v>828</v>
      </c>
    </row>
    <row r="7105" spans="1:6">
      <c r="A7105" s="311"/>
      <c r="B7105" s="311" t="s">
        <v>18516</v>
      </c>
      <c r="C7105" s="311"/>
      <c r="D7105" s="311"/>
      <c r="E7105" s="311" t="s">
        <v>173</v>
      </c>
      <c r="F7105" s="311">
        <v>970</v>
      </c>
    </row>
    <row r="7106" spans="1:6">
      <c r="A7106" s="311"/>
      <c r="B7106" s="311" t="s">
        <v>18517</v>
      </c>
      <c r="C7106" s="311"/>
      <c r="D7106" s="311"/>
      <c r="E7106" s="311" t="s">
        <v>173</v>
      </c>
      <c r="F7106" s="311">
        <v>2741</v>
      </c>
    </row>
    <row r="7107" spans="1:6">
      <c r="A7107" s="311"/>
      <c r="B7107" s="311" t="s">
        <v>18518</v>
      </c>
      <c r="C7107" s="311"/>
      <c r="D7107" s="311"/>
      <c r="E7107" s="311" t="s">
        <v>173</v>
      </c>
      <c r="F7107" s="311">
        <v>4780</v>
      </c>
    </row>
    <row r="7108" spans="1:6">
      <c r="A7108" s="311"/>
      <c r="B7108" s="311" t="s">
        <v>18519</v>
      </c>
      <c r="C7108" s="311"/>
      <c r="D7108" s="311"/>
      <c r="E7108" s="311" t="s">
        <v>173</v>
      </c>
      <c r="F7108" s="311">
        <v>3619</v>
      </c>
    </row>
    <row r="7109" spans="1:6">
      <c r="A7109" s="311"/>
      <c r="B7109" s="311" t="s">
        <v>18520</v>
      </c>
      <c r="C7109" s="311"/>
      <c r="D7109" s="311"/>
      <c r="E7109" s="311" t="s">
        <v>173</v>
      </c>
      <c r="F7109" s="311">
        <v>414</v>
      </c>
    </row>
    <row r="7110" spans="1:6">
      <c r="A7110" s="311"/>
      <c r="B7110" s="311" t="s">
        <v>18521</v>
      </c>
      <c r="C7110" s="311"/>
      <c r="D7110" s="311"/>
      <c r="E7110" s="311" t="s">
        <v>173</v>
      </c>
      <c r="F7110" s="311">
        <v>629</v>
      </c>
    </row>
    <row r="7111" spans="1:6">
      <c r="A7111" s="311"/>
      <c r="B7111" s="311" t="s">
        <v>18522</v>
      </c>
      <c r="C7111" s="311"/>
      <c r="D7111" s="311"/>
      <c r="E7111" s="311" t="s">
        <v>173</v>
      </c>
      <c r="F7111" s="311">
        <v>741</v>
      </c>
    </row>
    <row r="7112" spans="1:6">
      <c r="A7112" s="311"/>
      <c r="B7112" s="311" t="s">
        <v>18523</v>
      </c>
      <c r="C7112" s="311"/>
      <c r="D7112" s="311"/>
      <c r="E7112" s="311" t="s">
        <v>173</v>
      </c>
      <c r="F7112" s="311">
        <v>155</v>
      </c>
    </row>
    <row r="7113" spans="1:6">
      <c r="A7113" s="311"/>
      <c r="B7113" s="311" t="s">
        <v>18524</v>
      </c>
      <c r="C7113" s="311"/>
      <c r="D7113" s="311"/>
      <c r="E7113" s="311" t="s">
        <v>173</v>
      </c>
      <c r="F7113" s="311">
        <v>1458</v>
      </c>
    </row>
    <row r="7114" spans="1:6">
      <c r="A7114" s="311"/>
      <c r="B7114" s="311" t="s">
        <v>18525</v>
      </c>
      <c r="C7114" s="311"/>
      <c r="D7114" s="311"/>
      <c r="E7114" s="311" t="s">
        <v>173</v>
      </c>
      <c r="F7114" s="311">
        <v>2068</v>
      </c>
    </row>
    <row r="7115" spans="1:6">
      <c r="A7115" s="311"/>
      <c r="B7115" s="311" t="s">
        <v>18526</v>
      </c>
      <c r="C7115" s="311"/>
      <c r="D7115" s="311"/>
      <c r="E7115" s="311" t="s">
        <v>173</v>
      </c>
      <c r="F7115" s="311">
        <v>702</v>
      </c>
    </row>
    <row r="7116" spans="1:6">
      <c r="A7116" s="311"/>
      <c r="B7116" s="311" t="s">
        <v>18527</v>
      </c>
      <c r="C7116" s="311"/>
      <c r="D7116" s="311"/>
      <c r="E7116" s="311" t="s">
        <v>173</v>
      </c>
      <c r="F7116" s="311">
        <v>1646</v>
      </c>
    </row>
    <row r="7117" spans="1:6">
      <c r="A7117" s="311"/>
      <c r="B7117" s="311" t="s">
        <v>18528</v>
      </c>
      <c r="C7117" s="311"/>
      <c r="D7117" s="311"/>
      <c r="E7117" s="311" t="s">
        <v>173</v>
      </c>
      <c r="F7117" s="311">
        <v>1545</v>
      </c>
    </row>
    <row r="7118" spans="1:6">
      <c r="A7118" s="311"/>
      <c r="B7118" s="311" t="s">
        <v>18529</v>
      </c>
      <c r="C7118" s="311"/>
      <c r="D7118" s="311"/>
      <c r="E7118" s="311" t="s">
        <v>173</v>
      </c>
      <c r="F7118" s="311">
        <v>276</v>
      </c>
    </row>
    <row r="7119" spans="1:6">
      <c r="A7119" s="311"/>
      <c r="B7119" s="311" t="s">
        <v>18530</v>
      </c>
      <c r="C7119" s="311"/>
      <c r="D7119" s="311"/>
      <c r="E7119" s="311" t="s">
        <v>173</v>
      </c>
      <c r="F7119" s="311">
        <v>629</v>
      </c>
    </row>
    <row r="7120" spans="1:6">
      <c r="A7120" s="311"/>
      <c r="B7120" s="311" t="s">
        <v>18531</v>
      </c>
      <c r="C7120" s="311"/>
      <c r="D7120" s="311"/>
      <c r="E7120" s="311" t="s">
        <v>173</v>
      </c>
      <c r="F7120" s="311">
        <v>637</v>
      </c>
    </row>
    <row r="7121" spans="1:6">
      <c r="A7121" s="311"/>
      <c r="B7121" s="311" t="s">
        <v>18532</v>
      </c>
      <c r="C7121" s="311"/>
      <c r="D7121" s="311"/>
      <c r="E7121" s="311" t="s">
        <v>173</v>
      </c>
      <c r="F7121" s="311">
        <v>499</v>
      </c>
    </row>
    <row r="7122" spans="1:6">
      <c r="A7122" s="311"/>
      <c r="B7122" s="311" t="s">
        <v>18533</v>
      </c>
      <c r="C7122" s="311"/>
      <c r="D7122" s="311"/>
      <c r="E7122" s="311" t="s">
        <v>173</v>
      </c>
      <c r="F7122" s="311">
        <v>558</v>
      </c>
    </row>
    <row r="7123" spans="1:6">
      <c r="A7123" s="311"/>
      <c r="B7123" s="311" t="s">
        <v>18534</v>
      </c>
      <c r="C7123" s="311"/>
      <c r="D7123" s="311"/>
      <c r="E7123" s="311" t="s">
        <v>173</v>
      </c>
      <c r="F7123" s="311">
        <v>110</v>
      </c>
    </row>
    <row r="7124" spans="1:6">
      <c r="A7124" s="311"/>
      <c r="B7124" s="311" t="s">
        <v>18535</v>
      </c>
      <c r="C7124" s="311"/>
      <c r="D7124" s="311"/>
      <c r="E7124" s="311" t="s">
        <v>173</v>
      </c>
      <c r="F7124" s="311">
        <v>97</v>
      </c>
    </row>
    <row r="7125" spans="1:6">
      <c r="A7125" s="311"/>
      <c r="B7125" s="311" t="s">
        <v>18536</v>
      </c>
      <c r="C7125" s="311"/>
      <c r="D7125" s="311"/>
      <c r="E7125" s="311" t="s">
        <v>173</v>
      </c>
      <c r="F7125" s="311">
        <v>224</v>
      </c>
    </row>
    <row r="7126" spans="1:6">
      <c r="A7126" s="311"/>
      <c r="B7126" s="311" t="s">
        <v>18537</v>
      </c>
      <c r="C7126" s="311"/>
      <c r="D7126" s="311"/>
      <c r="E7126" s="311" t="s">
        <v>173</v>
      </c>
      <c r="F7126" s="311">
        <v>224</v>
      </c>
    </row>
    <row r="7127" spans="1:6">
      <c r="A7127" s="311"/>
      <c r="B7127" s="311" t="s">
        <v>18538</v>
      </c>
      <c r="C7127" s="311"/>
      <c r="D7127" s="311"/>
      <c r="E7127" s="311" t="s">
        <v>173</v>
      </c>
      <c r="F7127" s="311">
        <v>88</v>
      </c>
    </row>
    <row r="7128" spans="1:6">
      <c r="A7128" s="311"/>
      <c r="B7128" s="311" t="s">
        <v>18539</v>
      </c>
      <c r="C7128" s="311"/>
      <c r="D7128" s="311"/>
      <c r="E7128" s="311" t="s">
        <v>173</v>
      </c>
      <c r="F7128" s="311">
        <v>759</v>
      </c>
    </row>
    <row r="7129" spans="1:6">
      <c r="A7129" s="311"/>
      <c r="B7129" s="311" t="s">
        <v>18540</v>
      </c>
      <c r="C7129" s="311"/>
      <c r="D7129" s="311"/>
      <c r="E7129" s="311" t="s">
        <v>173</v>
      </c>
      <c r="F7129" s="311">
        <v>789</v>
      </c>
    </row>
    <row r="7130" spans="1:6">
      <c r="A7130" s="311"/>
      <c r="B7130" s="311" t="s">
        <v>18541</v>
      </c>
      <c r="C7130" s="311"/>
      <c r="D7130" s="311"/>
      <c r="E7130" s="311" t="s">
        <v>173</v>
      </c>
      <c r="F7130" s="311">
        <v>699</v>
      </c>
    </row>
    <row r="7131" spans="1:6">
      <c r="A7131" s="311"/>
      <c r="B7131" s="311" t="s">
        <v>18542</v>
      </c>
      <c r="C7131" s="311"/>
      <c r="D7131" s="311"/>
      <c r="E7131" s="311" t="s">
        <v>173</v>
      </c>
      <c r="F7131" s="311">
        <v>839</v>
      </c>
    </row>
    <row r="7132" spans="1:6">
      <c r="A7132" s="311"/>
      <c r="B7132" s="311" t="s">
        <v>18543</v>
      </c>
      <c r="C7132" s="311"/>
      <c r="D7132" s="311"/>
      <c r="E7132" s="311" t="s">
        <v>173</v>
      </c>
      <c r="F7132" s="311">
        <v>3428</v>
      </c>
    </row>
    <row r="7133" spans="1:6">
      <c r="A7133" s="311"/>
      <c r="B7133" s="311" t="s">
        <v>18544</v>
      </c>
      <c r="C7133" s="311"/>
      <c r="D7133" s="311"/>
      <c r="E7133" s="311" t="s">
        <v>173</v>
      </c>
      <c r="F7133" s="311">
        <v>3428</v>
      </c>
    </row>
    <row r="7134" spans="1:6">
      <c r="A7134" s="311"/>
      <c r="B7134" s="311" t="s">
        <v>18545</v>
      </c>
      <c r="C7134" s="311"/>
      <c r="D7134" s="311"/>
      <c r="E7134" s="311" t="s">
        <v>173</v>
      </c>
      <c r="F7134" s="311">
        <v>949</v>
      </c>
    </row>
    <row r="7135" spans="1:6">
      <c r="A7135" s="311"/>
      <c r="B7135" s="311" t="s">
        <v>18546</v>
      </c>
      <c r="C7135" s="311"/>
      <c r="D7135" s="311"/>
      <c r="E7135" s="311" t="s">
        <v>173</v>
      </c>
      <c r="F7135" s="311">
        <v>1494</v>
      </c>
    </row>
    <row r="7136" spans="1:6">
      <c r="A7136" s="311"/>
      <c r="B7136" s="311" t="s">
        <v>18547</v>
      </c>
      <c r="C7136" s="311"/>
      <c r="D7136" s="311"/>
      <c r="E7136" s="311" t="s">
        <v>11408</v>
      </c>
      <c r="F7136" s="311">
        <v>108</v>
      </c>
    </row>
    <row r="7137" spans="1:6">
      <c r="A7137" s="311"/>
      <c r="B7137" s="311" t="s">
        <v>18548</v>
      </c>
      <c r="C7137" s="311"/>
      <c r="D7137" s="311"/>
      <c r="E7137" s="311" t="s">
        <v>11408</v>
      </c>
      <c r="F7137" s="311">
        <v>159</v>
      </c>
    </row>
    <row r="7138" spans="1:6">
      <c r="A7138" s="311"/>
      <c r="B7138" s="311" t="s">
        <v>18549</v>
      </c>
      <c r="C7138" s="311"/>
      <c r="D7138" s="311"/>
      <c r="E7138" s="311" t="s">
        <v>173</v>
      </c>
      <c r="F7138" s="311">
        <v>781</v>
      </c>
    </row>
    <row r="7139" spans="1:6">
      <c r="A7139" s="311"/>
      <c r="B7139" s="311" t="s">
        <v>18550</v>
      </c>
      <c r="C7139" s="311"/>
      <c r="D7139" s="311"/>
      <c r="E7139" s="311" t="s">
        <v>173</v>
      </c>
      <c r="F7139" s="311">
        <v>797</v>
      </c>
    </row>
    <row r="7140" spans="1:6">
      <c r="A7140" s="311"/>
      <c r="B7140" s="311" t="s">
        <v>18551</v>
      </c>
      <c r="C7140" s="311"/>
      <c r="D7140" s="311"/>
      <c r="E7140" s="311" t="s">
        <v>173</v>
      </c>
      <c r="F7140" s="311">
        <v>1158</v>
      </c>
    </row>
    <row r="7141" spans="1:6">
      <c r="A7141" s="311"/>
      <c r="B7141" s="311" t="s">
        <v>18552</v>
      </c>
      <c r="C7141" s="311"/>
      <c r="D7141" s="311"/>
      <c r="E7141" s="311" t="s">
        <v>173</v>
      </c>
      <c r="F7141" s="311">
        <v>787</v>
      </c>
    </row>
    <row r="7142" spans="1:6">
      <c r="A7142" s="311"/>
      <c r="B7142" s="311" t="s">
        <v>18553</v>
      </c>
      <c r="C7142" s="311"/>
      <c r="D7142" s="311"/>
      <c r="E7142" s="311" t="s">
        <v>173</v>
      </c>
      <c r="F7142" s="311">
        <v>787</v>
      </c>
    </row>
    <row r="7143" spans="1:6">
      <c r="A7143" s="311"/>
      <c r="B7143" s="311" t="s">
        <v>18554</v>
      </c>
      <c r="C7143" s="311"/>
      <c r="D7143" s="311"/>
      <c r="E7143" s="311" t="s">
        <v>173</v>
      </c>
      <c r="F7143" s="311">
        <v>849</v>
      </c>
    </row>
    <row r="7144" spans="1:6">
      <c r="A7144" s="311"/>
      <c r="B7144" s="311" t="s">
        <v>18555</v>
      </c>
      <c r="C7144" s="311"/>
      <c r="D7144" s="311"/>
      <c r="E7144" s="311" t="s">
        <v>173</v>
      </c>
      <c r="F7144" s="311">
        <v>1119</v>
      </c>
    </row>
    <row r="7145" spans="1:6">
      <c r="A7145" s="311"/>
      <c r="B7145" s="311" t="s">
        <v>18556</v>
      </c>
      <c r="C7145" s="311"/>
      <c r="D7145" s="311"/>
      <c r="E7145" s="311" t="s">
        <v>173</v>
      </c>
      <c r="F7145" s="311">
        <v>1099</v>
      </c>
    </row>
    <row r="7146" spans="1:6">
      <c r="A7146" s="311"/>
      <c r="B7146" s="311" t="s">
        <v>18557</v>
      </c>
      <c r="C7146" s="311"/>
      <c r="D7146" s="311"/>
      <c r="E7146" s="311" t="s">
        <v>173</v>
      </c>
      <c r="F7146" s="311">
        <v>1196</v>
      </c>
    </row>
    <row r="7147" spans="1:6">
      <c r="A7147" s="311"/>
      <c r="B7147" s="311" t="s">
        <v>18558</v>
      </c>
      <c r="C7147" s="311"/>
      <c r="D7147" s="311"/>
      <c r="E7147" s="311" t="s">
        <v>173</v>
      </c>
      <c r="F7147" s="311">
        <v>1459</v>
      </c>
    </row>
    <row r="7148" spans="1:6">
      <c r="A7148" s="311"/>
      <c r="B7148" s="311" t="s">
        <v>18559</v>
      </c>
      <c r="C7148" s="311"/>
      <c r="D7148" s="311"/>
      <c r="E7148" s="311" t="s">
        <v>173</v>
      </c>
      <c r="F7148" s="311">
        <v>1019</v>
      </c>
    </row>
    <row r="7149" spans="1:6">
      <c r="A7149" s="311"/>
      <c r="B7149" s="311" t="s">
        <v>18560</v>
      </c>
      <c r="C7149" s="311"/>
      <c r="D7149" s="311"/>
      <c r="E7149" s="311" t="s">
        <v>173</v>
      </c>
      <c r="F7149" s="311">
        <v>1079</v>
      </c>
    </row>
    <row r="7150" spans="1:6">
      <c r="A7150" s="311"/>
      <c r="B7150" s="311" t="s">
        <v>18561</v>
      </c>
      <c r="C7150" s="311"/>
      <c r="D7150" s="311"/>
      <c r="E7150" s="311" t="s">
        <v>173</v>
      </c>
      <c r="F7150" s="311">
        <v>1089</v>
      </c>
    </row>
    <row r="7151" spans="1:6">
      <c r="A7151" s="311"/>
      <c r="B7151" s="311" t="s">
        <v>18562</v>
      </c>
      <c r="C7151" s="311"/>
      <c r="D7151" s="311"/>
      <c r="E7151" s="311" t="s">
        <v>173</v>
      </c>
      <c r="F7151" s="311">
        <v>949</v>
      </c>
    </row>
    <row r="7152" spans="1:6">
      <c r="A7152" s="311"/>
      <c r="B7152" s="311" t="s">
        <v>18563</v>
      </c>
      <c r="C7152" s="311"/>
      <c r="D7152" s="311"/>
      <c r="E7152" s="311" t="s">
        <v>173</v>
      </c>
      <c r="F7152" s="311">
        <v>1369</v>
      </c>
    </row>
    <row r="7153" spans="1:6">
      <c r="A7153" s="311"/>
      <c r="B7153" s="311" t="s">
        <v>18564</v>
      </c>
      <c r="C7153" s="311"/>
      <c r="D7153" s="311"/>
      <c r="E7153" s="311" t="s">
        <v>173</v>
      </c>
      <c r="F7153" s="311">
        <v>824</v>
      </c>
    </row>
    <row r="7154" spans="1:6">
      <c r="A7154" s="311"/>
      <c r="B7154" s="311" t="s">
        <v>18565</v>
      </c>
      <c r="C7154" s="311"/>
      <c r="D7154" s="311"/>
      <c r="E7154" s="311" t="s">
        <v>173</v>
      </c>
      <c r="F7154" s="311">
        <v>1179</v>
      </c>
    </row>
    <row r="7155" spans="1:6">
      <c r="A7155" s="311"/>
      <c r="B7155" s="311" t="s">
        <v>18566</v>
      </c>
      <c r="C7155" s="311"/>
      <c r="D7155" s="311"/>
      <c r="E7155" s="311" t="s">
        <v>173</v>
      </c>
      <c r="F7155" s="311">
        <v>1259</v>
      </c>
    </row>
    <row r="7156" spans="1:6">
      <c r="A7156" s="311"/>
      <c r="B7156" s="311" t="s">
        <v>18567</v>
      </c>
      <c r="C7156" s="311"/>
      <c r="D7156" s="311"/>
      <c r="E7156" s="311" t="s">
        <v>11408</v>
      </c>
      <c r="F7156" s="311">
        <v>8499</v>
      </c>
    </row>
    <row r="7157" spans="1:6">
      <c r="A7157" s="311"/>
      <c r="B7157" s="311" t="s">
        <v>18568</v>
      </c>
      <c r="C7157" s="311"/>
      <c r="D7157" s="311"/>
      <c r="E7157" s="311" t="s">
        <v>173</v>
      </c>
      <c r="F7157" s="311">
        <v>15999</v>
      </c>
    </row>
    <row r="7158" spans="1:6">
      <c r="A7158" s="311"/>
      <c r="B7158" s="311" t="s">
        <v>18569</v>
      </c>
      <c r="C7158" s="311"/>
      <c r="D7158" s="311"/>
      <c r="E7158" s="311" t="s">
        <v>11408</v>
      </c>
      <c r="F7158" s="311">
        <v>2089</v>
      </c>
    </row>
    <row r="7159" spans="1:6">
      <c r="A7159" s="311"/>
      <c r="B7159" s="311" t="s">
        <v>18570</v>
      </c>
      <c r="C7159" s="311"/>
      <c r="D7159" s="311"/>
      <c r="E7159" s="311" t="s">
        <v>173</v>
      </c>
      <c r="F7159" s="311">
        <v>1999</v>
      </c>
    </row>
    <row r="7160" spans="1:6">
      <c r="A7160" s="311"/>
      <c r="B7160" s="311" t="s">
        <v>18571</v>
      </c>
      <c r="C7160" s="311"/>
      <c r="D7160" s="311"/>
      <c r="E7160" s="311" t="s">
        <v>173</v>
      </c>
      <c r="F7160" s="311">
        <v>1879</v>
      </c>
    </row>
    <row r="7161" spans="1:6">
      <c r="A7161" s="311"/>
      <c r="B7161" s="311" t="s">
        <v>18572</v>
      </c>
      <c r="C7161" s="311"/>
      <c r="D7161" s="311"/>
      <c r="E7161" s="311" t="s">
        <v>11408</v>
      </c>
      <c r="F7161" s="311">
        <v>2659</v>
      </c>
    </row>
    <row r="7162" spans="1:6">
      <c r="A7162" s="311"/>
      <c r="B7162" s="311" t="s">
        <v>18573</v>
      </c>
      <c r="C7162" s="311"/>
      <c r="D7162" s="311"/>
      <c r="E7162" s="311" t="s">
        <v>173</v>
      </c>
      <c r="F7162" s="311">
        <v>824</v>
      </c>
    </row>
    <row r="7163" spans="1:6">
      <c r="A7163" s="311"/>
      <c r="B7163" s="311" t="s">
        <v>18574</v>
      </c>
      <c r="C7163" s="311"/>
      <c r="D7163" s="311"/>
      <c r="E7163" s="311" t="s">
        <v>11408</v>
      </c>
      <c r="F7163" s="311">
        <v>609</v>
      </c>
    </row>
    <row r="7164" spans="1:6">
      <c r="A7164" s="311"/>
      <c r="B7164" s="311" t="s">
        <v>18575</v>
      </c>
      <c r="C7164" s="311"/>
      <c r="D7164" s="311"/>
      <c r="E7164" s="311" t="s">
        <v>173</v>
      </c>
      <c r="F7164" s="311">
        <v>1329</v>
      </c>
    </row>
    <row r="7165" spans="1:6">
      <c r="A7165" s="311"/>
      <c r="B7165" s="311" t="s">
        <v>18576</v>
      </c>
      <c r="C7165" s="311"/>
      <c r="D7165" s="311"/>
      <c r="E7165" s="311" t="s">
        <v>11408</v>
      </c>
      <c r="F7165" s="311">
        <v>2849</v>
      </c>
    </row>
    <row r="7166" spans="1:6">
      <c r="A7166" s="311"/>
      <c r="B7166" s="311" t="s">
        <v>18577</v>
      </c>
      <c r="C7166" s="311"/>
      <c r="D7166" s="311"/>
      <c r="E7166" s="311" t="s">
        <v>173</v>
      </c>
      <c r="F7166" s="311">
        <v>2239</v>
      </c>
    </row>
    <row r="7167" spans="1:6">
      <c r="A7167" s="311"/>
      <c r="B7167" s="311" t="s">
        <v>18578</v>
      </c>
      <c r="C7167" s="311"/>
      <c r="D7167" s="311"/>
      <c r="E7167" s="311" t="s">
        <v>173</v>
      </c>
      <c r="F7167" s="311">
        <v>2579</v>
      </c>
    </row>
    <row r="7168" spans="1:6">
      <c r="A7168" s="311"/>
      <c r="B7168" s="311" t="s">
        <v>18579</v>
      </c>
      <c r="C7168" s="311"/>
      <c r="D7168" s="311"/>
      <c r="E7168" s="311" t="s">
        <v>11408</v>
      </c>
      <c r="F7168" s="311">
        <v>3419</v>
      </c>
    </row>
    <row r="7169" spans="1:6">
      <c r="A7169" s="311"/>
      <c r="B7169" s="311" t="s">
        <v>18580</v>
      </c>
      <c r="C7169" s="311"/>
      <c r="D7169" s="311"/>
      <c r="E7169" s="311" t="s">
        <v>173</v>
      </c>
      <c r="F7169" s="311">
        <v>3248</v>
      </c>
    </row>
    <row r="7170" spans="1:6">
      <c r="A7170" s="311"/>
      <c r="B7170" s="311" t="s">
        <v>18581</v>
      </c>
      <c r="C7170" s="311"/>
      <c r="D7170" s="311"/>
      <c r="E7170" s="311" t="s">
        <v>11408</v>
      </c>
      <c r="F7170" s="311">
        <v>3739</v>
      </c>
    </row>
    <row r="7171" spans="1:6">
      <c r="A7171" s="311"/>
      <c r="B7171" s="311" t="s">
        <v>18582</v>
      </c>
      <c r="C7171" s="311"/>
      <c r="D7171" s="311"/>
      <c r="E7171" s="311" t="s">
        <v>11408</v>
      </c>
      <c r="F7171" s="311">
        <v>4749</v>
      </c>
    </row>
    <row r="7172" spans="1:6">
      <c r="A7172" s="311"/>
      <c r="B7172" s="311" t="s">
        <v>18583</v>
      </c>
      <c r="C7172" s="311"/>
      <c r="D7172" s="311"/>
      <c r="E7172" s="311" t="s">
        <v>173</v>
      </c>
      <c r="F7172" s="311">
        <v>3799</v>
      </c>
    </row>
    <row r="7173" spans="1:6">
      <c r="A7173" s="311"/>
      <c r="B7173" s="311" t="s">
        <v>18584</v>
      </c>
      <c r="C7173" s="311"/>
      <c r="D7173" s="311"/>
      <c r="E7173" s="311" t="s">
        <v>11408</v>
      </c>
      <c r="F7173" s="311">
        <v>5099</v>
      </c>
    </row>
    <row r="7174" spans="1:6">
      <c r="A7174" s="311"/>
      <c r="B7174" s="311" t="s">
        <v>18585</v>
      </c>
      <c r="C7174" s="311"/>
      <c r="D7174" s="311"/>
      <c r="E7174" s="311" t="s">
        <v>173</v>
      </c>
      <c r="F7174" s="311">
        <v>6659</v>
      </c>
    </row>
    <row r="7175" spans="1:6">
      <c r="A7175" s="311"/>
      <c r="B7175" s="311" t="s">
        <v>18586</v>
      </c>
      <c r="C7175" s="311"/>
      <c r="D7175" s="311"/>
      <c r="E7175" s="311" t="s">
        <v>173</v>
      </c>
      <c r="F7175" s="311">
        <v>7429</v>
      </c>
    </row>
    <row r="7176" spans="1:6">
      <c r="A7176" s="311"/>
      <c r="B7176" s="311" t="s">
        <v>18587</v>
      </c>
      <c r="C7176" s="311"/>
      <c r="D7176" s="311"/>
      <c r="E7176" s="311" t="s">
        <v>173</v>
      </c>
      <c r="F7176" s="311">
        <v>3799</v>
      </c>
    </row>
    <row r="7177" spans="1:6">
      <c r="A7177" s="311"/>
      <c r="B7177" s="311" t="s">
        <v>18588</v>
      </c>
      <c r="C7177" s="311"/>
      <c r="D7177" s="311"/>
      <c r="E7177" s="311" t="s">
        <v>11408</v>
      </c>
      <c r="F7177" s="311">
        <v>6269</v>
      </c>
    </row>
    <row r="7178" spans="1:6">
      <c r="A7178" s="311"/>
      <c r="B7178" s="311" t="s">
        <v>18589</v>
      </c>
      <c r="C7178" s="311"/>
      <c r="D7178" s="311"/>
      <c r="E7178" s="311" t="s">
        <v>173</v>
      </c>
      <c r="F7178" s="311">
        <v>999</v>
      </c>
    </row>
    <row r="7179" spans="1:6">
      <c r="A7179" s="311"/>
      <c r="B7179" s="311" t="s">
        <v>18590</v>
      </c>
      <c r="C7179" s="311"/>
      <c r="D7179" s="311"/>
      <c r="E7179" s="311" t="s">
        <v>173</v>
      </c>
      <c r="F7179" s="311">
        <v>729</v>
      </c>
    </row>
    <row r="7180" spans="1:6">
      <c r="A7180" s="311"/>
      <c r="B7180" s="311" t="s">
        <v>18591</v>
      </c>
      <c r="C7180" s="311"/>
      <c r="D7180" s="311"/>
      <c r="E7180" s="311" t="s">
        <v>173</v>
      </c>
      <c r="F7180" s="311">
        <v>439</v>
      </c>
    </row>
    <row r="7181" spans="1:6">
      <c r="A7181" s="311"/>
      <c r="B7181" s="311" t="s">
        <v>18592</v>
      </c>
      <c r="C7181" s="311"/>
      <c r="D7181" s="311"/>
      <c r="E7181" s="311" t="s">
        <v>173</v>
      </c>
      <c r="F7181" s="311">
        <v>162</v>
      </c>
    </row>
    <row r="7182" spans="1:6">
      <c r="A7182" s="311"/>
      <c r="B7182" s="311" t="s">
        <v>18593</v>
      </c>
      <c r="C7182" s="311"/>
      <c r="D7182" s="311"/>
      <c r="E7182" s="311" t="s">
        <v>173</v>
      </c>
      <c r="F7182" s="311">
        <v>499</v>
      </c>
    </row>
    <row r="7183" spans="1:6">
      <c r="A7183" s="311"/>
      <c r="B7183" s="311" t="s">
        <v>18594</v>
      </c>
      <c r="C7183" s="311"/>
      <c r="D7183" s="311"/>
      <c r="E7183" s="311" t="s">
        <v>173</v>
      </c>
      <c r="F7183" s="311">
        <v>124</v>
      </c>
    </row>
    <row r="7184" spans="1:6">
      <c r="A7184" s="311"/>
      <c r="B7184" s="311" t="s">
        <v>18595</v>
      </c>
      <c r="C7184" s="311"/>
      <c r="D7184" s="311"/>
      <c r="E7184" s="311" t="s">
        <v>173</v>
      </c>
      <c r="F7184" s="311">
        <v>499</v>
      </c>
    </row>
    <row r="7185" spans="1:6">
      <c r="A7185" s="311"/>
      <c r="B7185" s="311" t="s">
        <v>18596</v>
      </c>
      <c r="C7185" s="311"/>
      <c r="D7185" s="311"/>
      <c r="E7185" s="311" t="s">
        <v>173</v>
      </c>
      <c r="F7185" s="311">
        <v>899</v>
      </c>
    </row>
    <row r="7186" spans="1:6">
      <c r="A7186" s="311"/>
      <c r="B7186" s="311" t="s">
        <v>18597</v>
      </c>
      <c r="C7186" s="311"/>
      <c r="D7186" s="311"/>
      <c r="E7186" s="311" t="s">
        <v>173</v>
      </c>
      <c r="F7186" s="311">
        <v>689</v>
      </c>
    </row>
    <row r="7187" spans="1:6">
      <c r="A7187" s="311"/>
      <c r="B7187" s="311" t="s">
        <v>18598</v>
      </c>
      <c r="C7187" s="311"/>
      <c r="D7187" s="311"/>
      <c r="E7187" s="311" t="s">
        <v>173</v>
      </c>
      <c r="F7187" s="311">
        <v>797</v>
      </c>
    </row>
    <row r="7188" spans="1:6">
      <c r="A7188" s="311"/>
      <c r="B7188" s="311" t="s">
        <v>18599</v>
      </c>
      <c r="C7188" s="311"/>
      <c r="D7188" s="311"/>
      <c r="E7188" s="311" t="s">
        <v>173</v>
      </c>
      <c r="F7188" s="311">
        <v>2799</v>
      </c>
    </row>
    <row r="7189" spans="1:6">
      <c r="A7189" s="311"/>
      <c r="B7189" s="311" t="s">
        <v>18600</v>
      </c>
      <c r="C7189" s="311"/>
      <c r="D7189" s="311"/>
      <c r="E7189" s="311" t="s">
        <v>173</v>
      </c>
      <c r="F7189" s="311">
        <v>3299</v>
      </c>
    </row>
    <row r="7190" spans="1:6">
      <c r="A7190" s="311"/>
      <c r="B7190" s="311" t="s">
        <v>18601</v>
      </c>
      <c r="C7190" s="311"/>
      <c r="D7190" s="311"/>
      <c r="E7190" s="311" t="s">
        <v>173</v>
      </c>
      <c r="F7190" s="311">
        <v>1999</v>
      </c>
    </row>
    <row r="7191" spans="1:6">
      <c r="A7191" s="311"/>
      <c r="B7191" s="311" t="s">
        <v>18602</v>
      </c>
      <c r="C7191" s="311"/>
      <c r="D7191" s="311"/>
      <c r="E7191" s="311" t="s">
        <v>173</v>
      </c>
      <c r="F7191" s="311">
        <v>1779</v>
      </c>
    </row>
    <row r="7192" spans="1:6">
      <c r="A7192" s="311"/>
      <c r="B7192" s="311" t="s">
        <v>18603</v>
      </c>
      <c r="C7192" s="311"/>
      <c r="D7192" s="311"/>
      <c r="E7192" s="311" t="s">
        <v>173</v>
      </c>
      <c r="F7192" s="311">
        <v>1459</v>
      </c>
    </row>
    <row r="7193" spans="1:6">
      <c r="A7193" s="311"/>
      <c r="B7193" s="311" t="s">
        <v>18604</v>
      </c>
      <c r="C7193" s="311"/>
      <c r="D7193" s="311"/>
      <c r="E7193" s="311" t="s">
        <v>173</v>
      </c>
      <c r="F7193" s="311">
        <v>1699</v>
      </c>
    </row>
    <row r="7194" spans="1:6">
      <c r="A7194" s="311"/>
      <c r="B7194" s="311" t="s">
        <v>18605</v>
      </c>
      <c r="C7194" s="311"/>
      <c r="D7194" s="311"/>
      <c r="E7194" s="311" t="s">
        <v>173</v>
      </c>
      <c r="F7194" s="311">
        <v>1499</v>
      </c>
    </row>
    <row r="7195" spans="1:6">
      <c r="A7195" s="311"/>
      <c r="B7195" s="311" t="s">
        <v>18606</v>
      </c>
      <c r="C7195" s="311"/>
      <c r="D7195" s="311"/>
      <c r="E7195" s="311" t="s">
        <v>173</v>
      </c>
      <c r="F7195" s="311">
        <v>1669</v>
      </c>
    </row>
    <row r="7196" spans="1:6">
      <c r="A7196" s="311"/>
      <c r="B7196" s="311" t="s">
        <v>18607</v>
      </c>
      <c r="C7196" s="311"/>
      <c r="D7196" s="311"/>
      <c r="E7196" s="311" t="s">
        <v>173</v>
      </c>
      <c r="F7196" s="311">
        <v>779</v>
      </c>
    </row>
    <row r="7197" spans="1:6">
      <c r="A7197" s="311"/>
      <c r="B7197" s="311" t="s">
        <v>18608</v>
      </c>
      <c r="C7197" s="311"/>
      <c r="D7197" s="311"/>
      <c r="E7197" s="311" t="s">
        <v>173</v>
      </c>
      <c r="F7197" s="311">
        <v>909</v>
      </c>
    </row>
    <row r="7198" spans="1:6">
      <c r="A7198" s="311"/>
      <c r="B7198" s="311" t="s">
        <v>18609</v>
      </c>
      <c r="C7198" s="311"/>
      <c r="D7198" s="311"/>
      <c r="E7198" s="311" t="s">
        <v>173</v>
      </c>
      <c r="F7198" s="311">
        <v>778</v>
      </c>
    </row>
    <row r="7199" spans="1:6">
      <c r="A7199" s="311"/>
      <c r="B7199" s="311" t="s">
        <v>18610</v>
      </c>
      <c r="C7199" s="311"/>
      <c r="D7199" s="311"/>
      <c r="E7199" s="311" t="s">
        <v>173</v>
      </c>
      <c r="F7199" s="311">
        <v>939</v>
      </c>
    </row>
    <row r="7200" spans="1:6">
      <c r="A7200" s="311"/>
      <c r="B7200" s="311" t="s">
        <v>18611</v>
      </c>
      <c r="C7200" s="311"/>
      <c r="D7200" s="311"/>
      <c r="E7200" s="311" t="s">
        <v>173</v>
      </c>
      <c r="F7200" s="311">
        <v>806</v>
      </c>
    </row>
    <row r="7201" spans="1:6">
      <c r="A7201" s="311"/>
      <c r="B7201" s="311" t="s">
        <v>18612</v>
      </c>
      <c r="C7201" s="311"/>
      <c r="D7201" s="311"/>
      <c r="E7201" s="311" t="s">
        <v>173</v>
      </c>
      <c r="F7201" s="311">
        <v>1069</v>
      </c>
    </row>
    <row r="7202" spans="1:6">
      <c r="A7202" s="311"/>
      <c r="B7202" s="311" t="s">
        <v>18613</v>
      </c>
      <c r="C7202" s="311"/>
      <c r="D7202" s="311"/>
      <c r="E7202" s="311" t="s">
        <v>173</v>
      </c>
      <c r="F7202" s="311">
        <v>1089</v>
      </c>
    </row>
    <row r="7203" spans="1:6">
      <c r="A7203" s="311"/>
      <c r="B7203" s="311" t="s">
        <v>18614</v>
      </c>
      <c r="C7203" s="311"/>
      <c r="D7203" s="311"/>
      <c r="E7203" s="311" t="s">
        <v>173</v>
      </c>
      <c r="F7203" s="311">
        <v>1056</v>
      </c>
    </row>
    <row r="7204" spans="1:6">
      <c r="A7204" s="311"/>
      <c r="B7204" s="311" t="s">
        <v>18615</v>
      </c>
      <c r="C7204" s="311"/>
      <c r="D7204" s="311"/>
      <c r="E7204" s="311" t="s">
        <v>173</v>
      </c>
      <c r="F7204" s="311">
        <v>1059</v>
      </c>
    </row>
    <row r="7205" spans="1:6">
      <c r="A7205" s="311"/>
      <c r="B7205" s="311" t="s">
        <v>18616</v>
      </c>
      <c r="C7205" s="311"/>
      <c r="D7205" s="311"/>
      <c r="E7205" s="311" t="s">
        <v>173</v>
      </c>
      <c r="F7205" s="311">
        <v>1859</v>
      </c>
    </row>
    <row r="7206" spans="1:6">
      <c r="A7206" s="311"/>
      <c r="B7206" s="311" t="s">
        <v>18617</v>
      </c>
      <c r="C7206" s="311"/>
      <c r="D7206" s="311"/>
      <c r="E7206" s="311" t="s">
        <v>173</v>
      </c>
      <c r="F7206" s="311">
        <v>1927</v>
      </c>
    </row>
    <row r="7207" spans="1:6">
      <c r="A7207" s="311"/>
      <c r="B7207" s="311" t="s">
        <v>18618</v>
      </c>
      <c r="C7207" s="311"/>
      <c r="D7207" s="311"/>
      <c r="E7207" s="311" t="s">
        <v>173</v>
      </c>
      <c r="F7207" s="311">
        <v>1799</v>
      </c>
    </row>
    <row r="7208" spans="1:6">
      <c r="A7208" s="311"/>
      <c r="B7208" s="311" t="s">
        <v>18619</v>
      </c>
      <c r="C7208" s="311"/>
      <c r="D7208" s="311"/>
      <c r="E7208" s="311" t="s">
        <v>173</v>
      </c>
      <c r="F7208" s="311">
        <v>2179</v>
      </c>
    </row>
    <row r="7209" spans="1:6">
      <c r="A7209" s="311"/>
      <c r="B7209" s="311" t="s">
        <v>18620</v>
      </c>
      <c r="C7209" s="311"/>
      <c r="D7209" s="311"/>
      <c r="E7209" s="311" t="s">
        <v>173</v>
      </c>
      <c r="F7209" s="311">
        <v>2179</v>
      </c>
    </row>
    <row r="7210" spans="1:6">
      <c r="A7210" s="311"/>
      <c r="B7210" s="311" t="s">
        <v>18621</v>
      </c>
      <c r="C7210" s="311"/>
      <c r="D7210" s="311"/>
      <c r="E7210" s="311" t="s">
        <v>173</v>
      </c>
      <c r="F7210" s="311">
        <v>1864</v>
      </c>
    </row>
    <row r="7211" spans="1:6">
      <c r="A7211" s="311"/>
      <c r="B7211" s="311" t="s">
        <v>18622</v>
      </c>
      <c r="C7211" s="311"/>
      <c r="D7211" s="311"/>
      <c r="E7211" s="311" t="s">
        <v>173</v>
      </c>
      <c r="F7211" s="311">
        <v>759</v>
      </c>
    </row>
    <row r="7212" spans="1:6">
      <c r="A7212" s="311"/>
      <c r="B7212" s="311" t="s">
        <v>18623</v>
      </c>
      <c r="C7212" s="311"/>
      <c r="D7212" s="311"/>
      <c r="E7212" s="311" t="s">
        <v>173</v>
      </c>
      <c r="F7212" s="311">
        <v>1009</v>
      </c>
    </row>
    <row r="7213" spans="1:6">
      <c r="A7213" s="311"/>
      <c r="B7213" s="311" t="s">
        <v>18624</v>
      </c>
      <c r="C7213" s="311"/>
      <c r="D7213" s="311"/>
      <c r="E7213" s="311" t="s">
        <v>173</v>
      </c>
      <c r="F7213" s="311">
        <v>987</v>
      </c>
    </row>
    <row r="7214" spans="1:6">
      <c r="A7214" s="311"/>
      <c r="B7214" s="311" t="s">
        <v>18625</v>
      </c>
      <c r="C7214" s="311"/>
      <c r="D7214" s="311"/>
      <c r="E7214" s="311" t="s">
        <v>173</v>
      </c>
      <c r="F7214" s="311">
        <v>949</v>
      </c>
    </row>
    <row r="7215" spans="1:6">
      <c r="A7215" s="311"/>
      <c r="B7215" s="311" t="s">
        <v>18626</v>
      </c>
      <c r="C7215" s="311"/>
      <c r="D7215" s="311"/>
      <c r="E7215" s="311" t="s">
        <v>173</v>
      </c>
      <c r="F7215" s="311">
        <v>882</v>
      </c>
    </row>
    <row r="7216" spans="1:6">
      <c r="A7216" s="311"/>
      <c r="B7216" s="311" t="s">
        <v>18627</v>
      </c>
      <c r="C7216" s="311"/>
      <c r="D7216" s="311"/>
      <c r="E7216" s="311" t="s">
        <v>173</v>
      </c>
      <c r="F7216" s="311">
        <v>1114</v>
      </c>
    </row>
    <row r="7217" spans="1:6">
      <c r="A7217" s="311"/>
      <c r="B7217" s="311" t="s">
        <v>18628</v>
      </c>
      <c r="C7217" s="311"/>
      <c r="D7217" s="311"/>
      <c r="E7217" s="311" t="s">
        <v>173</v>
      </c>
      <c r="F7217" s="311">
        <v>659</v>
      </c>
    </row>
    <row r="7218" spans="1:6">
      <c r="A7218" s="311"/>
      <c r="B7218" s="311" t="s">
        <v>18629</v>
      </c>
      <c r="C7218" s="311"/>
      <c r="D7218" s="311"/>
      <c r="E7218" s="311" t="s">
        <v>173</v>
      </c>
      <c r="F7218" s="311">
        <v>2469</v>
      </c>
    </row>
    <row r="7219" spans="1:6">
      <c r="A7219" s="311"/>
      <c r="B7219" s="311" t="s">
        <v>18630</v>
      </c>
      <c r="C7219" s="311"/>
      <c r="D7219" s="311"/>
      <c r="E7219" s="311" t="s">
        <v>173</v>
      </c>
      <c r="F7219" s="311">
        <v>3799</v>
      </c>
    </row>
    <row r="7220" spans="1:6">
      <c r="A7220" s="311"/>
      <c r="B7220" s="311" t="s">
        <v>18631</v>
      </c>
      <c r="C7220" s="311"/>
      <c r="D7220" s="311"/>
      <c r="E7220" s="311" t="s">
        <v>173</v>
      </c>
      <c r="F7220" s="311">
        <v>2539</v>
      </c>
    </row>
    <row r="7221" spans="1:6">
      <c r="A7221" s="311"/>
      <c r="B7221" s="311" t="s">
        <v>18632</v>
      </c>
      <c r="C7221" s="311"/>
      <c r="D7221" s="311"/>
      <c r="E7221" s="311" t="s">
        <v>173</v>
      </c>
      <c r="F7221" s="311">
        <v>2959</v>
      </c>
    </row>
    <row r="7222" spans="1:6">
      <c r="A7222" s="311"/>
      <c r="B7222" s="311" t="s">
        <v>18633</v>
      </c>
      <c r="C7222" s="311"/>
      <c r="D7222" s="311"/>
      <c r="E7222" s="311" t="s">
        <v>173</v>
      </c>
      <c r="F7222" s="311">
        <v>1819</v>
      </c>
    </row>
    <row r="7223" spans="1:6">
      <c r="A7223" s="311"/>
      <c r="B7223" s="311" t="s">
        <v>18634</v>
      </c>
      <c r="C7223" s="311"/>
      <c r="D7223" s="311"/>
      <c r="E7223" s="311" t="s">
        <v>173</v>
      </c>
      <c r="F7223" s="311">
        <v>2019</v>
      </c>
    </row>
    <row r="7224" spans="1:6">
      <c r="A7224" s="311"/>
      <c r="B7224" s="311" t="s">
        <v>18635</v>
      </c>
      <c r="C7224" s="311"/>
      <c r="D7224" s="311"/>
      <c r="E7224" s="311" t="s">
        <v>173</v>
      </c>
      <c r="F7224" s="311">
        <v>3109</v>
      </c>
    </row>
    <row r="7225" spans="1:6">
      <c r="A7225" s="311"/>
      <c r="B7225" s="311" t="s">
        <v>18636</v>
      </c>
      <c r="C7225" s="311"/>
      <c r="D7225" s="311"/>
      <c r="E7225" s="311" t="s">
        <v>173</v>
      </c>
      <c r="F7225" s="311">
        <v>1819</v>
      </c>
    </row>
    <row r="7226" spans="1:6">
      <c r="A7226" s="311"/>
      <c r="B7226" s="311" t="s">
        <v>18637</v>
      </c>
      <c r="C7226" s="311"/>
      <c r="D7226" s="311"/>
      <c r="E7226" s="311" t="s">
        <v>173</v>
      </c>
      <c r="F7226" s="311">
        <v>2019</v>
      </c>
    </row>
    <row r="7227" spans="1:6">
      <c r="A7227" s="311"/>
      <c r="B7227" s="311" t="s">
        <v>18638</v>
      </c>
      <c r="C7227" s="311"/>
      <c r="D7227" s="311"/>
      <c r="E7227" s="311" t="s">
        <v>173</v>
      </c>
      <c r="F7227" s="311">
        <v>2699</v>
      </c>
    </row>
    <row r="7228" spans="1:6">
      <c r="A7228" s="311"/>
      <c r="B7228" s="311" t="s">
        <v>18639</v>
      </c>
      <c r="C7228" s="311"/>
      <c r="D7228" s="311"/>
      <c r="E7228" s="311" t="s">
        <v>173</v>
      </c>
      <c r="F7228" s="311">
        <v>1999</v>
      </c>
    </row>
    <row r="7229" spans="1:6">
      <c r="A7229" s="311"/>
      <c r="B7229" s="311" t="s">
        <v>18640</v>
      </c>
      <c r="C7229" s="311"/>
      <c r="D7229" s="311"/>
      <c r="E7229" s="311" t="s">
        <v>173</v>
      </c>
      <c r="F7229" s="311">
        <v>7879</v>
      </c>
    </row>
    <row r="7230" spans="1:6">
      <c r="A7230" s="311"/>
      <c r="B7230" s="311" t="s">
        <v>18641</v>
      </c>
      <c r="C7230" s="311"/>
      <c r="D7230" s="311"/>
      <c r="E7230" s="311" t="s">
        <v>173</v>
      </c>
      <c r="F7230" s="311">
        <v>5299</v>
      </c>
    </row>
    <row r="7231" spans="1:6">
      <c r="A7231" s="311"/>
      <c r="B7231" s="311" t="s">
        <v>18642</v>
      </c>
      <c r="C7231" s="311"/>
      <c r="D7231" s="311"/>
      <c r="E7231" s="311" t="s">
        <v>173</v>
      </c>
      <c r="F7231" s="311">
        <v>2369</v>
      </c>
    </row>
    <row r="7232" spans="1:6">
      <c r="A7232" s="311"/>
      <c r="B7232" s="311" t="s">
        <v>18643</v>
      </c>
      <c r="C7232" s="311"/>
      <c r="D7232" s="311"/>
      <c r="E7232" s="311" t="s">
        <v>173</v>
      </c>
      <c r="F7232" s="311">
        <v>2199</v>
      </c>
    </row>
    <row r="7233" spans="1:6">
      <c r="A7233" s="311"/>
      <c r="B7233" s="311" t="s">
        <v>18644</v>
      </c>
      <c r="C7233" s="311"/>
      <c r="D7233" s="311"/>
      <c r="E7233" s="311" t="s">
        <v>173</v>
      </c>
      <c r="F7233" s="311">
        <v>10999</v>
      </c>
    </row>
    <row r="7234" spans="1:6">
      <c r="A7234" s="311"/>
      <c r="B7234" s="311" t="s">
        <v>18645</v>
      </c>
      <c r="C7234" s="311"/>
      <c r="D7234" s="311"/>
      <c r="E7234" s="311" t="s">
        <v>173</v>
      </c>
      <c r="F7234" s="311">
        <v>3999</v>
      </c>
    </row>
    <row r="7235" spans="1:6">
      <c r="A7235" s="311"/>
      <c r="B7235" s="311" t="s">
        <v>18646</v>
      </c>
      <c r="C7235" s="311"/>
      <c r="D7235" s="311"/>
      <c r="E7235" s="311" t="s">
        <v>173</v>
      </c>
      <c r="F7235" s="311">
        <v>1199</v>
      </c>
    </row>
    <row r="7236" spans="1:6">
      <c r="A7236" s="311"/>
      <c r="B7236" s="311" t="s">
        <v>18647</v>
      </c>
      <c r="C7236" s="311"/>
      <c r="D7236" s="311"/>
      <c r="E7236" s="311" t="s">
        <v>173</v>
      </c>
      <c r="F7236" s="311">
        <v>1069</v>
      </c>
    </row>
    <row r="7237" spans="1:6">
      <c r="A7237" s="311"/>
      <c r="B7237" s="311" t="s">
        <v>18648</v>
      </c>
      <c r="C7237" s="311"/>
      <c r="D7237" s="311"/>
      <c r="E7237" s="311" t="s">
        <v>173</v>
      </c>
      <c r="F7237" s="311">
        <v>649</v>
      </c>
    </row>
    <row r="7238" spans="1:6">
      <c r="A7238" s="311"/>
      <c r="B7238" s="311" t="s">
        <v>18649</v>
      </c>
      <c r="C7238" s="311"/>
      <c r="D7238" s="311"/>
      <c r="E7238" s="311" t="s">
        <v>173</v>
      </c>
      <c r="F7238" s="311">
        <v>559</v>
      </c>
    </row>
    <row r="7239" spans="1:6">
      <c r="A7239" s="311"/>
      <c r="B7239" s="311" t="s">
        <v>18650</v>
      </c>
      <c r="C7239" s="311"/>
      <c r="D7239" s="311"/>
      <c r="E7239" s="311" t="s">
        <v>173</v>
      </c>
      <c r="F7239" s="311">
        <v>469</v>
      </c>
    </row>
    <row r="7240" spans="1:6">
      <c r="A7240" s="311"/>
      <c r="B7240" s="311" t="s">
        <v>18651</v>
      </c>
      <c r="C7240" s="311"/>
      <c r="D7240" s="311"/>
      <c r="E7240" s="311" t="s">
        <v>173</v>
      </c>
      <c r="F7240" s="311">
        <v>198</v>
      </c>
    </row>
    <row r="7241" spans="1:6">
      <c r="A7241" s="311"/>
      <c r="B7241" s="311" t="s">
        <v>18652</v>
      </c>
      <c r="C7241" s="311"/>
      <c r="D7241" s="311"/>
      <c r="E7241" s="311" t="s">
        <v>173</v>
      </c>
      <c r="F7241" s="311">
        <v>209</v>
      </c>
    </row>
    <row r="7242" spans="1:6">
      <c r="A7242" s="311"/>
      <c r="B7242" s="311" t="s">
        <v>18653</v>
      </c>
      <c r="C7242" s="311"/>
      <c r="D7242" s="311"/>
      <c r="E7242" s="311" t="s">
        <v>173</v>
      </c>
      <c r="F7242" s="311">
        <v>195</v>
      </c>
    </row>
    <row r="7243" spans="1:6">
      <c r="A7243" s="311"/>
      <c r="B7243" s="311" t="s">
        <v>18654</v>
      </c>
      <c r="C7243" s="311"/>
      <c r="D7243" s="311"/>
      <c r="E7243" s="311" t="s">
        <v>173</v>
      </c>
      <c r="F7243" s="311">
        <v>96</v>
      </c>
    </row>
    <row r="7244" spans="1:6">
      <c r="A7244" s="311"/>
      <c r="B7244" s="311" t="s">
        <v>18655</v>
      </c>
      <c r="C7244" s="311"/>
      <c r="D7244" s="311"/>
      <c r="E7244" s="311" t="s">
        <v>13501</v>
      </c>
      <c r="F7244" s="311">
        <v>1462</v>
      </c>
    </row>
    <row r="7245" spans="1:6">
      <c r="A7245" s="311"/>
      <c r="B7245" s="311" t="s">
        <v>18656</v>
      </c>
      <c r="C7245" s="311"/>
      <c r="D7245" s="311"/>
      <c r="E7245" s="311" t="s">
        <v>13501</v>
      </c>
      <c r="F7245" s="311">
        <v>2903</v>
      </c>
    </row>
    <row r="7246" spans="1:6">
      <c r="A7246" s="311"/>
      <c r="B7246" s="311" t="s">
        <v>18657</v>
      </c>
      <c r="C7246" s="311"/>
      <c r="D7246" s="311"/>
      <c r="E7246" s="311" t="s">
        <v>13158</v>
      </c>
      <c r="F7246" s="311">
        <v>16.600000000000001</v>
      </c>
    </row>
    <row r="7247" spans="1:6">
      <c r="A7247" s="311"/>
      <c r="B7247" s="311" t="s">
        <v>18658</v>
      </c>
      <c r="C7247" s="311"/>
      <c r="D7247" s="311"/>
      <c r="E7247" s="311" t="s">
        <v>13501</v>
      </c>
      <c r="F7247" s="311">
        <v>1634</v>
      </c>
    </row>
    <row r="7248" spans="1:6">
      <c r="A7248" s="311"/>
      <c r="B7248" s="311" t="s">
        <v>18659</v>
      </c>
      <c r="C7248" s="311"/>
      <c r="D7248" s="311"/>
      <c r="E7248" s="311" t="s">
        <v>13158</v>
      </c>
      <c r="F7248" s="311">
        <v>18</v>
      </c>
    </row>
    <row r="7249" spans="1:6">
      <c r="A7249" s="311"/>
      <c r="B7249" s="311" t="s">
        <v>18660</v>
      </c>
      <c r="C7249" s="311"/>
      <c r="D7249" s="311"/>
      <c r="E7249" s="311" t="s">
        <v>13501</v>
      </c>
      <c r="F7249" s="311">
        <v>1767</v>
      </c>
    </row>
    <row r="7250" spans="1:6">
      <c r="A7250" s="311"/>
      <c r="B7250" s="311" t="s">
        <v>18661</v>
      </c>
      <c r="C7250" s="311"/>
      <c r="D7250" s="311"/>
      <c r="E7250" s="311" t="s">
        <v>13158</v>
      </c>
      <c r="F7250" s="311">
        <v>25.1</v>
      </c>
    </row>
    <row r="7251" spans="1:6">
      <c r="A7251" s="311"/>
      <c r="B7251" s="311" t="s">
        <v>18662</v>
      </c>
      <c r="C7251" s="311"/>
      <c r="D7251" s="311"/>
      <c r="E7251" s="311" t="s">
        <v>13501</v>
      </c>
      <c r="F7251" s="311">
        <v>2459</v>
      </c>
    </row>
    <row r="7252" spans="1:6">
      <c r="A7252" s="311"/>
      <c r="B7252" s="311" t="s">
        <v>18663</v>
      </c>
      <c r="C7252" s="311"/>
      <c r="D7252" s="311"/>
      <c r="E7252" s="311" t="s">
        <v>13158</v>
      </c>
      <c r="F7252" s="311">
        <v>27.4</v>
      </c>
    </row>
    <row r="7253" spans="1:6">
      <c r="A7253" s="311"/>
      <c r="B7253" s="311" t="s">
        <v>18664</v>
      </c>
      <c r="C7253" s="311"/>
      <c r="D7253" s="311"/>
      <c r="E7253" s="311" t="s">
        <v>13501</v>
      </c>
      <c r="F7253" s="311">
        <v>2698</v>
      </c>
    </row>
    <row r="7254" spans="1:6">
      <c r="A7254" s="311"/>
      <c r="B7254" s="311" t="s">
        <v>18665</v>
      </c>
      <c r="C7254" s="311"/>
      <c r="D7254" s="311"/>
      <c r="E7254" s="311" t="s">
        <v>13158</v>
      </c>
      <c r="F7254" s="311">
        <v>23.3</v>
      </c>
    </row>
    <row r="7255" spans="1:6">
      <c r="A7255" s="311"/>
      <c r="B7255" s="311" t="s">
        <v>18666</v>
      </c>
      <c r="C7255" s="311"/>
      <c r="D7255" s="311"/>
      <c r="E7255" s="311" t="s">
        <v>13501</v>
      </c>
      <c r="F7255" s="311">
        <v>2289</v>
      </c>
    </row>
    <row r="7256" spans="1:6">
      <c r="A7256" s="311"/>
      <c r="B7256" s="311" t="s">
        <v>18667</v>
      </c>
      <c r="C7256" s="311"/>
      <c r="D7256" s="311"/>
      <c r="E7256" s="311" t="s">
        <v>13158</v>
      </c>
      <c r="F7256" s="311">
        <v>24.9</v>
      </c>
    </row>
    <row r="7257" spans="1:6">
      <c r="A7257" s="311"/>
      <c r="B7257" s="311" t="s">
        <v>18668</v>
      </c>
      <c r="C7257" s="311"/>
      <c r="D7257" s="311"/>
      <c r="E7257" s="311" t="s">
        <v>13501</v>
      </c>
      <c r="F7257" s="311">
        <v>2441</v>
      </c>
    </row>
    <row r="7258" spans="1:6">
      <c r="A7258" s="311"/>
      <c r="B7258" s="311" t="s">
        <v>18669</v>
      </c>
      <c r="C7258" s="311"/>
      <c r="D7258" s="311"/>
      <c r="E7258" s="311" t="s">
        <v>13158</v>
      </c>
      <c r="F7258" s="311">
        <v>35.4</v>
      </c>
    </row>
    <row r="7259" spans="1:6">
      <c r="A7259" s="311"/>
      <c r="B7259" s="311" t="s">
        <v>18670</v>
      </c>
      <c r="C7259" s="311"/>
      <c r="D7259" s="311"/>
      <c r="E7259" s="311" t="s">
        <v>13501</v>
      </c>
      <c r="F7259" s="311">
        <v>3458</v>
      </c>
    </row>
    <row r="7260" spans="1:6">
      <c r="A7260" s="311"/>
      <c r="B7260" s="311" t="s">
        <v>18671</v>
      </c>
      <c r="C7260" s="311"/>
      <c r="D7260" s="311"/>
      <c r="E7260" s="311" t="s">
        <v>13158</v>
      </c>
      <c r="F7260" s="311">
        <v>39.799999999999997</v>
      </c>
    </row>
    <row r="7261" spans="1:6">
      <c r="A7261" s="311"/>
      <c r="B7261" s="311" t="s">
        <v>18672</v>
      </c>
      <c r="C7261" s="311"/>
      <c r="D7261" s="311"/>
      <c r="E7261" s="311" t="s">
        <v>13501</v>
      </c>
      <c r="F7261" s="311">
        <v>3894</v>
      </c>
    </row>
    <row r="7262" spans="1:6">
      <c r="A7262" s="311"/>
      <c r="B7262" s="311" t="s">
        <v>18673</v>
      </c>
      <c r="C7262" s="311"/>
      <c r="D7262" s="311"/>
      <c r="E7262" s="311" t="s">
        <v>13158</v>
      </c>
      <c r="F7262" s="311">
        <v>66.400000000000006</v>
      </c>
    </row>
    <row r="7263" spans="1:6">
      <c r="A7263" s="311"/>
      <c r="B7263" s="311" t="s">
        <v>18674</v>
      </c>
      <c r="C7263" s="311"/>
      <c r="D7263" s="311"/>
      <c r="E7263" s="311" t="s">
        <v>13501</v>
      </c>
      <c r="F7263" s="311">
        <v>6152</v>
      </c>
    </row>
    <row r="7264" spans="1:6">
      <c r="A7264" s="311"/>
      <c r="B7264" s="311" t="s">
        <v>18675</v>
      </c>
      <c r="C7264" s="311"/>
      <c r="D7264" s="311"/>
      <c r="E7264" s="311" t="s">
        <v>13158</v>
      </c>
      <c r="F7264" s="311">
        <v>95.9</v>
      </c>
    </row>
    <row r="7265" spans="1:6">
      <c r="A7265" s="311"/>
      <c r="B7265" s="311" t="s">
        <v>18676</v>
      </c>
      <c r="C7265" s="311"/>
      <c r="D7265" s="311"/>
      <c r="E7265" s="311" t="s">
        <v>13501</v>
      </c>
      <c r="F7265" s="311">
        <v>9298</v>
      </c>
    </row>
    <row r="7266" spans="1:6">
      <c r="A7266" s="311"/>
      <c r="B7266" s="311" t="s">
        <v>18677</v>
      </c>
      <c r="C7266" s="311"/>
      <c r="D7266" s="311"/>
      <c r="E7266" s="311" t="s">
        <v>13158</v>
      </c>
      <c r="F7266" s="311">
        <v>32.200000000000003</v>
      </c>
    </row>
    <row r="7267" spans="1:6">
      <c r="A7267" s="311"/>
      <c r="B7267" s="311" t="s">
        <v>18678</v>
      </c>
      <c r="C7267" s="311"/>
      <c r="D7267" s="311"/>
      <c r="E7267" s="311" t="s">
        <v>13501</v>
      </c>
      <c r="F7267" s="311">
        <v>3163</v>
      </c>
    </row>
    <row r="7268" spans="1:6">
      <c r="A7268" s="311"/>
      <c r="B7268" s="311" t="s">
        <v>18679</v>
      </c>
      <c r="C7268" s="311"/>
      <c r="D7268" s="311"/>
      <c r="E7268" s="311" t="s">
        <v>13158</v>
      </c>
      <c r="F7268" s="311">
        <v>86.4</v>
      </c>
    </row>
    <row r="7269" spans="1:6">
      <c r="A7269" s="311"/>
      <c r="B7269" s="311" t="s">
        <v>18680</v>
      </c>
      <c r="C7269" s="311"/>
      <c r="D7269" s="311"/>
      <c r="E7269" s="311" t="s">
        <v>13501</v>
      </c>
      <c r="F7269" s="311">
        <v>8017</v>
      </c>
    </row>
    <row r="7270" spans="1:6">
      <c r="A7270" s="311"/>
      <c r="B7270" s="311" t="s">
        <v>18681</v>
      </c>
      <c r="C7270" s="311"/>
      <c r="D7270" s="311"/>
      <c r="E7270" s="311" t="s">
        <v>13158</v>
      </c>
      <c r="F7270" s="311">
        <v>38.799999999999997</v>
      </c>
    </row>
    <row r="7271" spans="1:6">
      <c r="A7271" s="311"/>
      <c r="B7271" s="311" t="s">
        <v>18682</v>
      </c>
      <c r="C7271" s="311"/>
      <c r="D7271" s="311"/>
      <c r="E7271" s="311" t="s">
        <v>13501</v>
      </c>
      <c r="F7271" s="311">
        <v>3789</v>
      </c>
    </row>
    <row r="7272" spans="1:6">
      <c r="A7272" s="311"/>
      <c r="B7272" s="311" t="s">
        <v>18683</v>
      </c>
      <c r="C7272" s="311"/>
      <c r="D7272" s="311"/>
      <c r="E7272" s="311" t="s">
        <v>13158</v>
      </c>
      <c r="F7272" s="311">
        <v>61.3</v>
      </c>
    </row>
    <row r="7273" spans="1:6">
      <c r="A7273" s="311"/>
      <c r="B7273" s="311" t="s">
        <v>18684</v>
      </c>
      <c r="C7273" s="311"/>
      <c r="D7273" s="311"/>
      <c r="E7273" s="311" t="s">
        <v>13501</v>
      </c>
      <c r="F7273" s="311">
        <v>6013</v>
      </c>
    </row>
    <row r="7274" spans="1:6">
      <c r="A7274" s="311"/>
      <c r="B7274" s="311" t="s">
        <v>18685</v>
      </c>
      <c r="C7274" s="311"/>
      <c r="D7274" s="311"/>
      <c r="E7274" s="311" t="s">
        <v>13158</v>
      </c>
      <c r="F7274" s="311">
        <v>164.3</v>
      </c>
    </row>
    <row r="7275" spans="1:6">
      <c r="A7275" s="311"/>
      <c r="B7275" s="311" t="s">
        <v>18686</v>
      </c>
      <c r="C7275" s="311"/>
      <c r="D7275" s="311"/>
      <c r="E7275" s="311" t="s">
        <v>13501</v>
      </c>
      <c r="F7275" s="311">
        <v>15219</v>
      </c>
    </row>
    <row r="7276" spans="1:6">
      <c r="A7276" s="311"/>
      <c r="B7276" s="311" t="s">
        <v>18687</v>
      </c>
      <c r="C7276" s="311"/>
      <c r="D7276" s="311"/>
      <c r="E7276" s="311" t="s">
        <v>13158</v>
      </c>
      <c r="F7276" s="311">
        <v>23.7</v>
      </c>
    </row>
    <row r="7277" spans="1:6">
      <c r="A7277" s="311"/>
      <c r="B7277" s="311" t="s">
        <v>18688</v>
      </c>
      <c r="C7277" s="311"/>
      <c r="D7277" s="311"/>
      <c r="E7277" s="311" t="s">
        <v>13501</v>
      </c>
      <c r="F7277" s="311">
        <v>2144</v>
      </c>
    </row>
    <row r="7278" spans="1:6">
      <c r="A7278" s="311"/>
      <c r="B7278" s="311" t="s">
        <v>18689</v>
      </c>
      <c r="C7278" s="311"/>
      <c r="D7278" s="311"/>
      <c r="E7278" s="311" t="s">
        <v>13158</v>
      </c>
      <c r="F7278" s="311">
        <v>9.4</v>
      </c>
    </row>
    <row r="7279" spans="1:6">
      <c r="A7279" s="311"/>
      <c r="B7279" s="311" t="s">
        <v>18690</v>
      </c>
      <c r="C7279" s="311"/>
      <c r="D7279" s="311"/>
      <c r="E7279" s="311" t="s">
        <v>13501</v>
      </c>
      <c r="F7279" s="311">
        <v>908</v>
      </c>
    </row>
    <row r="7280" spans="1:6">
      <c r="A7280" s="311"/>
      <c r="B7280" s="311" t="s">
        <v>18691</v>
      </c>
      <c r="C7280" s="311"/>
      <c r="D7280" s="311"/>
      <c r="E7280" s="311" t="s">
        <v>13158</v>
      </c>
      <c r="F7280" s="311">
        <v>29</v>
      </c>
    </row>
    <row r="7281" spans="1:6">
      <c r="A7281" s="311"/>
      <c r="B7281" s="311" t="s">
        <v>18692</v>
      </c>
      <c r="C7281" s="311"/>
      <c r="D7281" s="311"/>
      <c r="E7281" s="311" t="s">
        <v>13501</v>
      </c>
      <c r="F7281" s="311">
        <v>2701.3</v>
      </c>
    </row>
    <row r="7282" spans="1:6">
      <c r="A7282" s="311"/>
      <c r="B7282" s="311" t="s">
        <v>18693</v>
      </c>
      <c r="C7282" s="311"/>
      <c r="D7282" s="311"/>
      <c r="E7282" s="311" t="s">
        <v>13158</v>
      </c>
      <c r="F7282" s="311">
        <v>48</v>
      </c>
    </row>
    <row r="7283" spans="1:6">
      <c r="A7283" s="311"/>
      <c r="B7283" s="311" t="s">
        <v>18694</v>
      </c>
      <c r="C7283" s="311"/>
      <c r="D7283" s="311"/>
      <c r="E7283" s="311" t="s">
        <v>13501</v>
      </c>
      <c r="F7283" s="311">
        <v>4459.8</v>
      </c>
    </row>
    <row r="7284" spans="1:6">
      <c r="A7284" s="311"/>
      <c r="B7284" s="311" t="s">
        <v>18695</v>
      </c>
      <c r="C7284" s="311"/>
      <c r="D7284" s="311"/>
      <c r="E7284" s="311" t="s">
        <v>13158</v>
      </c>
      <c r="F7284" s="311">
        <v>66.400000000000006</v>
      </c>
    </row>
    <row r="7285" spans="1:6">
      <c r="A7285" s="311"/>
      <c r="B7285" s="311" t="s">
        <v>18696</v>
      </c>
      <c r="C7285" s="311"/>
      <c r="D7285" s="311"/>
      <c r="E7285" s="311" t="s">
        <v>13501</v>
      </c>
      <c r="F7285" s="311">
        <v>6175.8</v>
      </c>
    </row>
    <row r="7286" spans="1:6">
      <c r="A7286" s="311"/>
      <c r="B7286" s="311" t="s">
        <v>18697</v>
      </c>
      <c r="C7286" s="311"/>
      <c r="D7286" s="311"/>
      <c r="E7286" s="311" t="s">
        <v>13158</v>
      </c>
      <c r="F7286" s="311">
        <v>99.6</v>
      </c>
    </row>
    <row r="7287" spans="1:6">
      <c r="A7287" s="311"/>
      <c r="B7287" s="311" t="s">
        <v>18698</v>
      </c>
      <c r="C7287" s="311"/>
      <c r="D7287" s="311"/>
      <c r="E7287" s="311" t="s">
        <v>13501</v>
      </c>
      <c r="F7287" s="311">
        <v>9260.4</v>
      </c>
    </row>
    <row r="7288" spans="1:6">
      <c r="A7288" s="311"/>
      <c r="B7288" s="311" t="s">
        <v>18699</v>
      </c>
      <c r="C7288" s="311"/>
      <c r="D7288" s="311"/>
      <c r="E7288" s="311" t="s">
        <v>13158</v>
      </c>
      <c r="F7288" s="311">
        <v>37</v>
      </c>
    </row>
    <row r="7289" spans="1:6">
      <c r="A7289" s="311"/>
      <c r="B7289" s="311" t="s">
        <v>18700</v>
      </c>
      <c r="C7289" s="311"/>
      <c r="D7289" s="311"/>
      <c r="E7289" s="311" t="s">
        <v>13501</v>
      </c>
      <c r="F7289" s="311">
        <v>3442.6</v>
      </c>
    </row>
    <row r="7290" spans="1:6">
      <c r="A7290" s="311"/>
      <c r="B7290" s="311" t="s">
        <v>18701</v>
      </c>
      <c r="C7290" s="311"/>
      <c r="D7290" s="311"/>
      <c r="E7290" s="311" t="s">
        <v>13158</v>
      </c>
      <c r="F7290" s="311">
        <v>59.1</v>
      </c>
    </row>
    <row r="7291" spans="1:6">
      <c r="A7291" s="311"/>
      <c r="B7291" s="311" t="s">
        <v>18702</v>
      </c>
      <c r="C7291" s="311"/>
      <c r="D7291" s="311"/>
      <c r="E7291" s="311" t="s">
        <v>13501</v>
      </c>
      <c r="F7291" s="311">
        <v>5491.4</v>
      </c>
    </row>
    <row r="7292" spans="1:6">
      <c r="A7292" s="311"/>
      <c r="B7292" s="311" t="s">
        <v>18703</v>
      </c>
      <c r="C7292" s="311"/>
      <c r="D7292" s="311"/>
      <c r="E7292" s="311" t="s">
        <v>13158</v>
      </c>
      <c r="F7292" s="311">
        <v>81.400000000000006</v>
      </c>
    </row>
    <row r="7293" spans="1:6">
      <c r="A7293" s="311"/>
      <c r="B7293" s="311" t="s">
        <v>18704</v>
      </c>
      <c r="C7293" s="311"/>
      <c r="D7293" s="311"/>
      <c r="E7293" s="311" t="s">
        <v>13501</v>
      </c>
      <c r="F7293" s="311">
        <v>7572.2</v>
      </c>
    </row>
    <row r="7294" spans="1:6">
      <c r="A7294" s="311"/>
      <c r="B7294" s="311" t="s">
        <v>18705</v>
      </c>
      <c r="C7294" s="311"/>
      <c r="D7294" s="311"/>
      <c r="E7294" s="311" t="s">
        <v>13158</v>
      </c>
      <c r="F7294" s="311">
        <v>123.6</v>
      </c>
    </row>
    <row r="7295" spans="1:6">
      <c r="A7295" s="311"/>
      <c r="B7295" s="311" t="s">
        <v>18706</v>
      </c>
      <c r="C7295" s="311"/>
      <c r="D7295" s="311"/>
      <c r="E7295" s="311" t="s">
        <v>13501</v>
      </c>
      <c r="F7295" s="311">
        <v>11483</v>
      </c>
    </row>
    <row r="7296" spans="1:6">
      <c r="A7296" s="311"/>
      <c r="B7296" s="311" t="s">
        <v>18707</v>
      </c>
      <c r="C7296" s="311"/>
      <c r="D7296" s="311"/>
      <c r="E7296" s="311" t="s">
        <v>13158</v>
      </c>
      <c r="F7296" s="311">
        <v>14.8</v>
      </c>
    </row>
    <row r="7297" spans="1:6">
      <c r="A7297" s="311"/>
      <c r="B7297" s="311" t="s">
        <v>18708</v>
      </c>
      <c r="C7297" s="311"/>
      <c r="D7297" s="311"/>
      <c r="E7297" s="311" t="s">
        <v>13501</v>
      </c>
      <c r="F7297" s="311">
        <v>1375.2</v>
      </c>
    </row>
    <row r="7298" spans="1:6">
      <c r="A7298" s="311"/>
      <c r="B7298" s="311" t="s">
        <v>18709</v>
      </c>
      <c r="C7298" s="311"/>
      <c r="D7298" s="311"/>
      <c r="E7298" s="311" t="s">
        <v>13158</v>
      </c>
      <c r="F7298" s="311">
        <v>23.6</v>
      </c>
    </row>
    <row r="7299" spans="1:6">
      <c r="A7299" s="311"/>
      <c r="B7299" s="311" t="s">
        <v>18710</v>
      </c>
      <c r="C7299" s="311"/>
      <c r="D7299" s="311"/>
      <c r="E7299" s="311" t="s">
        <v>13501</v>
      </c>
      <c r="F7299" s="311">
        <v>2193.4</v>
      </c>
    </row>
    <row r="7300" spans="1:6">
      <c r="A7300" s="311"/>
      <c r="B7300" s="311" t="s">
        <v>18711</v>
      </c>
      <c r="C7300" s="311"/>
      <c r="D7300" s="311"/>
      <c r="E7300" s="311" t="s">
        <v>13158</v>
      </c>
      <c r="F7300" s="311">
        <v>33.299999999999997</v>
      </c>
    </row>
    <row r="7301" spans="1:6">
      <c r="A7301" s="311"/>
      <c r="B7301" s="311" t="s">
        <v>18712</v>
      </c>
      <c r="C7301" s="311"/>
      <c r="D7301" s="311"/>
      <c r="E7301" s="311" t="s">
        <v>13501</v>
      </c>
      <c r="F7301" s="311">
        <v>3097.8</v>
      </c>
    </row>
    <row r="7302" spans="1:6">
      <c r="A7302" s="311"/>
      <c r="B7302" s="311" t="s">
        <v>18713</v>
      </c>
      <c r="C7302" s="311"/>
      <c r="D7302" s="311"/>
      <c r="E7302" s="311" t="s">
        <v>13158</v>
      </c>
      <c r="F7302" s="311">
        <v>21.4</v>
      </c>
    </row>
    <row r="7303" spans="1:6">
      <c r="A7303" s="311"/>
      <c r="B7303" s="311" t="s">
        <v>18714</v>
      </c>
      <c r="C7303" s="311"/>
      <c r="D7303" s="311"/>
      <c r="E7303" s="311" t="s">
        <v>13501</v>
      </c>
      <c r="F7303" s="311">
        <v>1994.4</v>
      </c>
    </row>
    <row r="7304" spans="1:6">
      <c r="A7304" s="311"/>
      <c r="B7304" s="311" t="s">
        <v>18715</v>
      </c>
      <c r="C7304" s="311"/>
      <c r="D7304" s="311"/>
      <c r="E7304" s="311" t="s">
        <v>13158</v>
      </c>
      <c r="F7304" s="311">
        <v>34.6</v>
      </c>
    </row>
    <row r="7305" spans="1:6">
      <c r="A7305" s="311"/>
      <c r="B7305" s="311" t="s">
        <v>18716</v>
      </c>
      <c r="C7305" s="311"/>
      <c r="D7305" s="311"/>
      <c r="E7305" s="311" t="s">
        <v>13501</v>
      </c>
      <c r="F7305" s="311">
        <v>3217.2</v>
      </c>
    </row>
    <row r="7306" spans="1:6">
      <c r="A7306" s="311"/>
      <c r="B7306" s="311" t="s">
        <v>18717</v>
      </c>
      <c r="C7306" s="311"/>
      <c r="D7306" s="311"/>
      <c r="E7306" s="311" t="s">
        <v>13158</v>
      </c>
      <c r="F7306" s="311">
        <v>47.2</v>
      </c>
    </row>
    <row r="7307" spans="1:6">
      <c r="A7307" s="311"/>
      <c r="B7307" s="311" t="s">
        <v>18718</v>
      </c>
      <c r="C7307" s="311"/>
      <c r="D7307" s="311"/>
      <c r="E7307" s="311" t="s">
        <v>13501</v>
      </c>
      <c r="F7307" s="311">
        <v>4384.2</v>
      </c>
    </row>
    <row r="7308" spans="1:6">
      <c r="A7308" s="311"/>
      <c r="B7308" s="311" t="s">
        <v>18719</v>
      </c>
      <c r="C7308" s="311"/>
      <c r="D7308" s="311"/>
      <c r="E7308" s="311" t="s">
        <v>13158</v>
      </c>
      <c r="F7308" s="311">
        <v>72.099999999999994</v>
      </c>
    </row>
    <row r="7309" spans="1:6">
      <c r="A7309" s="311"/>
      <c r="B7309" s="311" t="s">
        <v>18720</v>
      </c>
      <c r="C7309" s="311"/>
      <c r="D7309" s="311"/>
      <c r="E7309" s="311" t="s">
        <v>13501</v>
      </c>
      <c r="F7309" s="311">
        <v>6694.3</v>
      </c>
    </row>
    <row r="7310" spans="1:6">
      <c r="A7310" s="311"/>
      <c r="B7310" s="311" t="s">
        <v>18721</v>
      </c>
      <c r="C7310" s="311"/>
      <c r="D7310" s="311"/>
      <c r="E7310" s="311" t="s">
        <v>13158</v>
      </c>
      <c r="F7310" s="311">
        <v>15.8</v>
      </c>
    </row>
    <row r="7311" spans="1:6">
      <c r="A7311" s="311"/>
      <c r="B7311" s="311" t="s">
        <v>18722</v>
      </c>
      <c r="C7311" s="311"/>
      <c r="D7311" s="311"/>
      <c r="E7311" s="311" t="s">
        <v>13501</v>
      </c>
      <c r="F7311" s="311">
        <v>1470.6</v>
      </c>
    </row>
    <row r="7312" spans="1:6">
      <c r="A7312" s="311"/>
      <c r="B7312" s="311" t="s">
        <v>18723</v>
      </c>
      <c r="C7312" s="311"/>
      <c r="D7312" s="311"/>
      <c r="E7312" s="311" t="s">
        <v>13158</v>
      </c>
      <c r="F7312" s="311">
        <v>24.7</v>
      </c>
    </row>
    <row r="7313" spans="1:6">
      <c r="A7313" s="311"/>
      <c r="B7313" s="311" t="s">
        <v>18724</v>
      </c>
      <c r="C7313" s="311"/>
      <c r="D7313" s="311"/>
      <c r="E7313" s="311" t="s">
        <v>13501</v>
      </c>
      <c r="F7313" s="311">
        <v>2302.1</v>
      </c>
    </row>
    <row r="7314" spans="1:6">
      <c r="A7314" s="311"/>
      <c r="B7314" s="311" t="s">
        <v>18725</v>
      </c>
      <c r="C7314" s="311"/>
      <c r="D7314" s="311"/>
      <c r="E7314" s="311" t="s">
        <v>13158</v>
      </c>
      <c r="F7314" s="311">
        <v>22.8</v>
      </c>
    </row>
    <row r="7315" spans="1:6">
      <c r="A7315" s="311"/>
      <c r="B7315" s="311" t="s">
        <v>18726</v>
      </c>
      <c r="C7315" s="311"/>
      <c r="D7315" s="311"/>
      <c r="E7315" s="311" t="s">
        <v>13501</v>
      </c>
      <c r="F7315" s="311">
        <v>2120.4</v>
      </c>
    </row>
    <row r="7316" spans="1:6">
      <c r="A7316" s="311"/>
      <c r="B7316" s="311" t="s">
        <v>18727</v>
      </c>
      <c r="C7316" s="311"/>
      <c r="D7316" s="311"/>
      <c r="E7316" s="311" t="s">
        <v>13158</v>
      </c>
      <c r="F7316" s="311">
        <v>36</v>
      </c>
    </row>
    <row r="7317" spans="1:6">
      <c r="A7317" s="311"/>
      <c r="B7317" s="311" t="s">
        <v>18728</v>
      </c>
      <c r="C7317" s="311"/>
      <c r="D7317" s="311"/>
      <c r="E7317" s="311" t="s">
        <v>13501</v>
      </c>
      <c r="F7317" s="311">
        <v>3344.4</v>
      </c>
    </row>
    <row r="7318" spans="1:6">
      <c r="A7318" s="311"/>
      <c r="B7318" s="311" t="s">
        <v>18729</v>
      </c>
      <c r="C7318" s="311"/>
      <c r="D7318" s="311"/>
      <c r="E7318" s="311" t="s">
        <v>13158</v>
      </c>
      <c r="F7318" s="311">
        <v>37.4</v>
      </c>
    </row>
    <row r="7319" spans="1:6">
      <c r="A7319" s="311"/>
      <c r="B7319" s="311" t="s">
        <v>18730</v>
      </c>
      <c r="C7319" s="311"/>
      <c r="D7319" s="311"/>
      <c r="E7319" s="311" t="s">
        <v>13501</v>
      </c>
      <c r="F7319" s="311">
        <v>3479.8</v>
      </c>
    </row>
    <row r="7320" spans="1:6">
      <c r="A7320" s="311"/>
      <c r="B7320" s="311" t="s">
        <v>18731</v>
      </c>
      <c r="C7320" s="311"/>
      <c r="D7320" s="311"/>
      <c r="E7320" s="311" t="s">
        <v>13158</v>
      </c>
      <c r="F7320" s="311">
        <v>207.6</v>
      </c>
    </row>
    <row r="7321" spans="1:6">
      <c r="A7321" s="311"/>
      <c r="B7321" s="311" t="s">
        <v>18732</v>
      </c>
      <c r="C7321" s="311"/>
      <c r="D7321" s="311"/>
      <c r="E7321" s="311" t="s">
        <v>13501</v>
      </c>
      <c r="F7321" s="311">
        <v>19291.3</v>
      </c>
    </row>
    <row r="7322" spans="1:6">
      <c r="A7322" s="311"/>
      <c r="B7322" s="311" t="s">
        <v>18733</v>
      </c>
      <c r="C7322" s="311"/>
      <c r="D7322" s="311"/>
      <c r="E7322" s="311" t="s">
        <v>13158</v>
      </c>
      <c r="F7322" s="311">
        <v>59.4</v>
      </c>
    </row>
    <row r="7323" spans="1:6">
      <c r="A7323" s="311"/>
      <c r="B7323" s="311" t="s">
        <v>18734</v>
      </c>
      <c r="C7323" s="311"/>
      <c r="D7323" s="311"/>
      <c r="E7323" s="311" t="s">
        <v>13501</v>
      </c>
      <c r="F7323" s="311">
        <v>5532.6</v>
      </c>
    </row>
    <row r="7324" spans="1:6">
      <c r="A7324" s="311"/>
      <c r="B7324" s="311" t="s">
        <v>18735</v>
      </c>
      <c r="C7324" s="311"/>
      <c r="D7324" s="311"/>
      <c r="E7324" s="311" t="s">
        <v>13158</v>
      </c>
      <c r="F7324" s="311">
        <v>82</v>
      </c>
    </row>
    <row r="7325" spans="1:6">
      <c r="A7325" s="311"/>
      <c r="B7325" s="311" t="s">
        <v>18736</v>
      </c>
      <c r="C7325" s="311"/>
      <c r="D7325" s="311"/>
      <c r="E7325" s="311" t="s">
        <v>13501</v>
      </c>
      <c r="F7325" s="311">
        <v>7622.6</v>
      </c>
    </row>
    <row r="7326" spans="1:6">
      <c r="A7326" s="311"/>
      <c r="B7326" s="311" t="s">
        <v>18737</v>
      </c>
      <c r="C7326" s="311"/>
      <c r="D7326" s="311"/>
      <c r="E7326" s="311" t="s">
        <v>13158</v>
      </c>
      <c r="F7326" s="311">
        <v>124.2</v>
      </c>
    </row>
    <row r="7327" spans="1:6">
      <c r="A7327" s="311"/>
      <c r="B7327" s="311" t="s">
        <v>18738</v>
      </c>
      <c r="C7327" s="311"/>
      <c r="D7327" s="311"/>
      <c r="E7327" s="311" t="s">
        <v>13501</v>
      </c>
      <c r="F7327" s="311">
        <v>11538.7</v>
      </c>
    </row>
    <row r="7328" spans="1:6">
      <c r="A7328" s="311"/>
      <c r="B7328" s="311" t="s">
        <v>18739</v>
      </c>
      <c r="C7328" s="311"/>
      <c r="D7328" s="311"/>
      <c r="E7328" s="311" t="s">
        <v>13158</v>
      </c>
      <c r="F7328" s="311">
        <v>29.8</v>
      </c>
    </row>
    <row r="7329" spans="1:6">
      <c r="A7329" s="311"/>
      <c r="B7329" s="311" t="s">
        <v>18740</v>
      </c>
      <c r="C7329" s="311"/>
      <c r="D7329" s="311"/>
      <c r="E7329" s="311" t="s">
        <v>13501</v>
      </c>
      <c r="F7329" s="311">
        <v>2770.3</v>
      </c>
    </row>
    <row r="7330" spans="1:6">
      <c r="A7330" s="311"/>
      <c r="B7330" s="311" t="s">
        <v>18741</v>
      </c>
      <c r="C7330" s="311"/>
      <c r="D7330" s="311"/>
      <c r="E7330" s="311" t="s">
        <v>13158</v>
      </c>
      <c r="F7330" s="311">
        <v>46.6</v>
      </c>
    </row>
    <row r="7331" spans="1:6">
      <c r="A7331" s="311"/>
      <c r="B7331" s="311" t="s">
        <v>18742</v>
      </c>
      <c r="C7331" s="311"/>
      <c r="D7331" s="311"/>
      <c r="E7331" s="311" t="s">
        <v>13501</v>
      </c>
      <c r="F7331" s="311">
        <v>4332.3999999999996</v>
      </c>
    </row>
    <row r="7332" spans="1:6">
      <c r="A7332" s="311"/>
      <c r="B7332" s="311" t="s">
        <v>18743</v>
      </c>
      <c r="C7332" s="311"/>
      <c r="D7332" s="311"/>
      <c r="E7332" s="311" t="s">
        <v>13158</v>
      </c>
      <c r="F7332" s="311">
        <v>238.2</v>
      </c>
    </row>
    <row r="7333" spans="1:6">
      <c r="A7333" s="311"/>
      <c r="B7333" s="311" t="s">
        <v>18744</v>
      </c>
      <c r="C7333" s="311"/>
      <c r="D7333" s="311"/>
      <c r="E7333" s="311" t="s">
        <v>13501</v>
      </c>
      <c r="F7333" s="311">
        <v>22129.3</v>
      </c>
    </row>
    <row r="7334" spans="1:6">
      <c r="A7334" s="311"/>
      <c r="B7334" s="311" t="s">
        <v>18745</v>
      </c>
      <c r="C7334" s="311"/>
      <c r="D7334" s="311"/>
      <c r="E7334" s="311" t="s">
        <v>13158</v>
      </c>
      <c r="F7334" s="311">
        <v>70.900000000000006</v>
      </c>
    </row>
    <row r="7335" spans="1:6">
      <c r="A7335" s="311"/>
      <c r="B7335" s="311" t="s">
        <v>18746</v>
      </c>
      <c r="C7335" s="311"/>
      <c r="D7335" s="311"/>
      <c r="E7335" s="311" t="s">
        <v>13501</v>
      </c>
      <c r="F7335" s="311">
        <v>6594.9</v>
      </c>
    </row>
    <row r="7336" spans="1:6">
      <c r="A7336" s="311"/>
      <c r="B7336" s="311" t="s">
        <v>18747</v>
      </c>
      <c r="C7336" s="311"/>
      <c r="D7336" s="311"/>
      <c r="E7336" s="311" t="s">
        <v>13158</v>
      </c>
      <c r="F7336" s="311">
        <v>98.7</v>
      </c>
    </row>
    <row r="7337" spans="1:6">
      <c r="A7337" s="311"/>
      <c r="B7337" s="311" t="s">
        <v>18748</v>
      </c>
      <c r="C7337" s="311"/>
      <c r="D7337" s="311"/>
      <c r="E7337" s="311" t="s">
        <v>13501</v>
      </c>
      <c r="F7337" s="311">
        <v>9168.7999999999993</v>
      </c>
    </row>
    <row r="7338" spans="1:6">
      <c r="A7338" s="311"/>
      <c r="B7338" s="311" t="s">
        <v>18749</v>
      </c>
      <c r="C7338" s="311"/>
      <c r="D7338" s="311"/>
      <c r="E7338" s="311" t="s">
        <v>13158</v>
      </c>
      <c r="F7338" s="311">
        <v>143.4</v>
      </c>
    </row>
    <row r="7339" spans="1:6">
      <c r="A7339" s="311"/>
      <c r="B7339" s="311" t="s">
        <v>18750</v>
      </c>
      <c r="C7339" s="311"/>
      <c r="D7339" s="311"/>
      <c r="E7339" s="311" t="s">
        <v>13501</v>
      </c>
      <c r="F7339" s="311">
        <v>13324.9</v>
      </c>
    </row>
    <row r="7340" spans="1:6">
      <c r="A7340" s="311"/>
      <c r="B7340" s="311" t="s">
        <v>18751</v>
      </c>
      <c r="C7340" s="311"/>
      <c r="D7340" s="311"/>
      <c r="E7340" s="311" t="s">
        <v>13501</v>
      </c>
      <c r="F7340" s="311">
        <v>9491</v>
      </c>
    </row>
    <row r="7341" spans="1:6">
      <c r="A7341" s="311"/>
      <c r="B7341" s="311" t="s">
        <v>18752</v>
      </c>
      <c r="C7341" s="311"/>
      <c r="D7341" s="311"/>
      <c r="E7341" s="311" t="s">
        <v>13158</v>
      </c>
      <c r="F7341" s="311">
        <v>33.799999999999997</v>
      </c>
    </row>
    <row r="7342" spans="1:6">
      <c r="A7342" s="311"/>
      <c r="B7342" s="311" t="s">
        <v>18753</v>
      </c>
      <c r="C7342" s="311"/>
      <c r="D7342" s="311"/>
      <c r="E7342" s="311" t="s">
        <v>13158</v>
      </c>
      <c r="F7342" s="311">
        <v>18.399999999999999</v>
      </c>
    </row>
    <row r="7343" spans="1:6">
      <c r="A7343" s="311"/>
      <c r="B7343" s="311" t="s">
        <v>18754</v>
      </c>
      <c r="C7343" s="311"/>
      <c r="D7343" s="311"/>
      <c r="E7343" s="311" t="s">
        <v>13501</v>
      </c>
      <c r="F7343" s="311">
        <v>5196</v>
      </c>
    </row>
    <row r="7344" spans="1:6">
      <c r="A7344" s="311"/>
      <c r="B7344" s="311" t="s">
        <v>18755</v>
      </c>
      <c r="C7344" s="311"/>
      <c r="D7344" s="311"/>
      <c r="E7344" s="311" t="s">
        <v>13158</v>
      </c>
      <c r="F7344" s="311">
        <v>11.4</v>
      </c>
    </row>
    <row r="7345" spans="1:6">
      <c r="A7345" s="311"/>
      <c r="B7345" s="311" t="s">
        <v>18756</v>
      </c>
      <c r="C7345" s="311"/>
      <c r="D7345" s="311"/>
      <c r="E7345" s="311" t="s">
        <v>13501</v>
      </c>
      <c r="F7345" s="311">
        <v>3113</v>
      </c>
    </row>
    <row r="7346" spans="1:6">
      <c r="A7346" s="311"/>
      <c r="B7346" s="311" t="s">
        <v>18757</v>
      </c>
      <c r="C7346" s="311"/>
      <c r="D7346" s="311"/>
      <c r="E7346" s="311" t="s">
        <v>13158</v>
      </c>
      <c r="F7346" s="311">
        <v>26.1</v>
      </c>
    </row>
    <row r="7347" spans="1:6">
      <c r="A7347" s="311"/>
      <c r="B7347" s="311" t="s">
        <v>18758</v>
      </c>
      <c r="C7347" s="311"/>
      <c r="D7347" s="311"/>
      <c r="E7347" s="311" t="s">
        <v>13501</v>
      </c>
      <c r="F7347" s="311">
        <v>4432</v>
      </c>
    </row>
    <row r="7348" spans="1:6">
      <c r="A7348" s="311"/>
      <c r="B7348" s="311" t="s">
        <v>18759</v>
      </c>
      <c r="C7348" s="311"/>
      <c r="D7348" s="311"/>
      <c r="E7348" s="311" t="s">
        <v>13158</v>
      </c>
      <c r="F7348" s="311">
        <v>38</v>
      </c>
    </row>
    <row r="7349" spans="1:6">
      <c r="A7349" s="311"/>
      <c r="B7349" s="311" t="s">
        <v>18760</v>
      </c>
      <c r="C7349" s="311"/>
      <c r="D7349" s="311"/>
      <c r="E7349" s="311" t="s">
        <v>13501</v>
      </c>
      <c r="F7349" s="311">
        <v>6848</v>
      </c>
    </row>
    <row r="7350" spans="1:6">
      <c r="A7350" s="311"/>
      <c r="B7350" s="311" t="s">
        <v>18761</v>
      </c>
      <c r="C7350" s="311"/>
      <c r="D7350" s="311"/>
      <c r="E7350" s="311" t="s">
        <v>13158</v>
      </c>
      <c r="F7350" s="311">
        <v>6.4</v>
      </c>
    </row>
    <row r="7351" spans="1:6">
      <c r="A7351" s="311"/>
      <c r="B7351" s="311" t="s">
        <v>18762</v>
      </c>
      <c r="C7351" s="311"/>
      <c r="D7351" s="311"/>
      <c r="E7351" s="311" t="s">
        <v>13501</v>
      </c>
      <c r="F7351" s="311">
        <v>3023</v>
      </c>
    </row>
    <row r="7352" spans="1:6">
      <c r="A7352" s="311"/>
      <c r="B7352" s="311" t="s">
        <v>18763</v>
      </c>
      <c r="C7352" s="311"/>
      <c r="D7352" s="311"/>
      <c r="E7352" s="311" t="s">
        <v>13158</v>
      </c>
      <c r="F7352" s="311">
        <v>6.4</v>
      </c>
    </row>
    <row r="7353" spans="1:6">
      <c r="A7353" s="311"/>
      <c r="B7353" s="311" t="s">
        <v>18764</v>
      </c>
      <c r="C7353" s="311"/>
      <c r="D7353" s="311"/>
      <c r="E7353" s="311" t="s">
        <v>13501</v>
      </c>
      <c r="F7353" s="311">
        <v>3023</v>
      </c>
    </row>
    <row r="7354" spans="1:6">
      <c r="A7354" s="311"/>
      <c r="B7354" s="311" t="s">
        <v>18765</v>
      </c>
      <c r="C7354" s="311"/>
      <c r="D7354" s="311"/>
      <c r="E7354" s="311" t="s">
        <v>13158</v>
      </c>
      <c r="F7354" s="311">
        <v>6.4</v>
      </c>
    </row>
    <row r="7355" spans="1:6">
      <c r="A7355" s="311"/>
      <c r="B7355" s="311" t="s">
        <v>18766</v>
      </c>
      <c r="C7355" s="311"/>
      <c r="D7355" s="311"/>
      <c r="E7355" s="311" t="s">
        <v>13501</v>
      </c>
      <c r="F7355" s="311">
        <v>3023</v>
      </c>
    </row>
    <row r="7356" spans="1:6">
      <c r="A7356" s="311"/>
      <c r="B7356" s="311" t="s">
        <v>18767</v>
      </c>
      <c r="C7356" s="311"/>
      <c r="D7356" s="311"/>
      <c r="E7356" s="311" t="s">
        <v>13158</v>
      </c>
      <c r="F7356" s="311">
        <v>10.4</v>
      </c>
    </row>
    <row r="7357" spans="1:6">
      <c r="A7357" s="311"/>
      <c r="B7357" s="311" t="s">
        <v>18768</v>
      </c>
      <c r="C7357" s="311"/>
      <c r="D7357" s="311"/>
      <c r="E7357" s="311" t="s">
        <v>13501</v>
      </c>
      <c r="F7357" s="311">
        <v>4881</v>
      </c>
    </row>
    <row r="7358" spans="1:6">
      <c r="A7358" s="311"/>
      <c r="B7358" s="311" t="s">
        <v>18769</v>
      </c>
      <c r="C7358" s="311"/>
      <c r="D7358" s="311"/>
      <c r="E7358" s="311" t="s">
        <v>13158</v>
      </c>
      <c r="F7358" s="311">
        <v>10.4</v>
      </c>
    </row>
    <row r="7359" spans="1:6">
      <c r="A7359" s="311"/>
      <c r="B7359" s="311" t="s">
        <v>18770</v>
      </c>
      <c r="C7359" s="311"/>
      <c r="D7359" s="311"/>
      <c r="E7359" s="311" t="s">
        <v>13501</v>
      </c>
      <c r="F7359" s="311">
        <v>4881</v>
      </c>
    </row>
    <row r="7360" spans="1:6">
      <c r="A7360" s="311"/>
      <c r="B7360" s="311" t="s">
        <v>18771</v>
      </c>
      <c r="C7360" s="311"/>
      <c r="D7360" s="311"/>
      <c r="E7360" s="311" t="s">
        <v>13158</v>
      </c>
      <c r="F7360" s="311">
        <v>10.4</v>
      </c>
    </row>
    <row r="7361" spans="1:6">
      <c r="A7361" s="311"/>
      <c r="B7361" s="311" t="s">
        <v>18772</v>
      </c>
      <c r="C7361" s="311"/>
      <c r="D7361" s="311"/>
      <c r="E7361" s="311" t="s">
        <v>13501</v>
      </c>
      <c r="F7361" s="311">
        <v>4881</v>
      </c>
    </row>
    <row r="7362" spans="1:6">
      <c r="A7362" s="311"/>
      <c r="B7362" s="311" t="s">
        <v>18773</v>
      </c>
      <c r="C7362" s="311"/>
      <c r="D7362" s="311"/>
      <c r="E7362" s="311" t="s">
        <v>13158</v>
      </c>
      <c r="F7362" s="311">
        <v>16.8</v>
      </c>
    </row>
    <row r="7363" spans="1:6">
      <c r="A7363" s="311"/>
      <c r="B7363" s="311" t="s">
        <v>18774</v>
      </c>
      <c r="C7363" s="311"/>
      <c r="D7363" s="311"/>
      <c r="E7363" s="311" t="s">
        <v>13501</v>
      </c>
      <c r="F7363" s="311">
        <v>3133</v>
      </c>
    </row>
    <row r="7364" spans="1:6">
      <c r="A7364" s="311"/>
      <c r="B7364" s="311" t="s">
        <v>18775</v>
      </c>
      <c r="C7364" s="311"/>
      <c r="D7364" s="311"/>
      <c r="E7364" s="311" t="s">
        <v>13158</v>
      </c>
      <c r="F7364" s="311">
        <v>16.8</v>
      </c>
    </row>
    <row r="7365" spans="1:6">
      <c r="A7365" s="311"/>
      <c r="B7365" s="311" t="s">
        <v>18776</v>
      </c>
      <c r="C7365" s="311"/>
      <c r="D7365" s="311"/>
      <c r="E7365" s="311" t="s">
        <v>13501</v>
      </c>
      <c r="F7365" s="311">
        <v>3133</v>
      </c>
    </row>
    <row r="7366" spans="1:6">
      <c r="A7366" s="311"/>
      <c r="B7366" s="311" t="s">
        <v>18777</v>
      </c>
      <c r="C7366" s="311"/>
      <c r="D7366" s="311"/>
      <c r="E7366" s="311" t="s">
        <v>13158</v>
      </c>
      <c r="F7366" s="311">
        <v>16.8</v>
      </c>
    </row>
    <row r="7367" spans="1:6">
      <c r="A7367" s="311"/>
      <c r="B7367" s="311" t="s">
        <v>18778</v>
      </c>
      <c r="C7367" s="311"/>
      <c r="D7367" s="311"/>
      <c r="E7367" s="311" t="s">
        <v>13501</v>
      </c>
      <c r="F7367" s="311">
        <v>3133</v>
      </c>
    </row>
    <row r="7368" spans="1:6">
      <c r="A7368" s="311"/>
      <c r="B7368" s="311" t="s">
        <v>18779</v>
      </c>
      <c r="C7368" s="311"/>
      <c r="D7368" s="311"/>
      <c r="E7368" s="311" t="s">
        <v>13158</v>
      </c>
      <c r="F7368" s="311">
        <v>26</v>
      </c>
    </row>
    <row r="7369" spans="1:6">
      <c r="A7369" s="311"/>
      <c r="B7369" s="311" t="s">
        <v>18780</v>
      </c>
      <c r="C7369" s="311"/>
      <c r="D7369" s="311"/>
      <c r="E7369" s="311" t="s">
        <v>13501</v>
      </c>
      <c r="F7369" s="311">
        <v>3629</v>
      </c>
    </row>
    <row r="7370" spans="1:6">
      <c r="A7370" s="311"/>
      <c r="B7370" s="311" t="s">
        <v>18781</v>
      </c>
      <c r="C7370" s="311"/>
      <c r="D7370" s="311"/>
      <c r="E7370" s="311" t="s">
        <v>13158</v>
      </c>
      <c r="F7370" s="311">
        <v>26</v>
      </c>
    </row>
    <row r="7371" spans="1:6">
      <c r="A7371" s="311"/>
      <c r="B7371" s="311" t="s">
        <v>18782</v>
      </c>
      <c r="C7371" s="311"/>
      <c r="D7371" s="311"/>
      <c r="E7371" s="311" t="s">
        <v>13501</v>
      </c>
      <c r="F7371" s="311">
        <v>3629</v>
      </c>
    </row>
    <row r="7372" spans="1:6">
      <c r="A7372" s="311"/>
      <c r="B7372" s="311" t="s">
        <v>18783</v>
      </c>
      <c r="C7372" s="311"/>
      <c r="D7372" s="311"/>
      <c r="E7372" s="311" t="s">
        <v>13158</v>
      </c>
      <c r="F7372" s="311">
        <v>26</v>
      </c>
    </row>
    <row r="7373" spans="1:6">
      <c r="A7373" s="311"/>
      <c r="B7373" s="311" t="s">
        <v>18784</v>
      </c>
      <c r="C7373" s="311"/>
      <c r="D7373" s="311"/>
      <c r="E7373" s="311" t="s">
        <v>13501</v>
      </c>
      <c r="F7373" s="311">
        <v>3629</v>
      </c>
    </row>
    <row r="7374" spans="1:6">
      <c r="A7374" s="311"/>
      <c r="B7374" s="311" t="s">
        <v>18785</v>
      </c>
      <c r="C7374" s="311"/>
      <c r="D7374" s="311"/>
      <c r="E7374" s="311" t="s">
        <v>13158</v>
      </c>
      <c r="F7374" s="311">
        <v>43.7</v>
      </c>
    </row>
    <row r="7375" spans="1:6">
      <c r="A7375" s="311"/>
      <c r="B7375" s="311" t="s">
        <v>18786</v>
      </c>
      <c r="C7375" s="311"/>
      <c r="D7375" s="311"/>
      <c r="E7375" s="311" t="s">
        <v>13501</v>
      </c>
      <c r="F7375" s="311">
        <v>4059</v>
      </c>
    </row>
    <row r="7376" spans="1:6">
      <c r="A7376" s="311"/>
      <c r="B7376" s="311" t="s">
        <v>18787</v>
      </c>
      <c r="C7376" s="311"/>
      <c r="D7376" s="311"/>
      <c r="E7376" s="311" t="s">
        <v>13158</v>
      </c>
      <c r="F7376" s="311">
        <v>43.7</v>
      </c>
    </row>
    <row r="7377" spans="1:6">
      <c r="A7377" s="311"/>
      <c r="B7377" s="311" t="s">
        <v>18788</v>
      </c>
      <c r="C7377" s="311"/>
      <c r="D7377" s="311"/>
      <c r="E7377" s="311" t="s">
        <v>13501</v>
      </c>
      <c r="F7377" s="311">
        <v>4059</v>
      </c>
    </row>
    <row r="7378" spans="1:6">
      <c r="A7378" s="311"/>
      <c r="B7378" s="311" t="s">
        <v>18789</v>
      </c>
      <c r="C7378" s="311"/>
      <c r="D7378" s="311"/>
      <c r="E7378" s="311" t="s">
        <v>13158</v>
      </c>
      <c r="F7378" s="311">
        <v>43.7</v>
      </c>
    </row>
    <row r="7379" spans="1:6">
      <c r="A7379" s="311"/>
      <c r="B7379" s="311" t="s">
        <v>18790</v>
      </c>
      <c r="C7379" s="311"/>
      <c r="D7379" s="311"/>
      <c r="E7379" s="311" t="s">
        <v>13501</v>
      </c>
      <c r="F7379" s="311">
        <v>4059</v>
      </c>
    </row>
    <row r="7380" spans="1:6">
      <c r="A7380" s="311"/>
      <c r="B7380" s="311" t="s">
        <v>18791</v>
      </c>
      <c r="C7380" s="311"/>
      <c r="D7380" s="311"/>
      <c r="E7380" s="311" t="s">
        <v>13158</v>
      </c>
      <c r="F7380" s="311">
        <v>66.8</v>
      </c>
    </row>
    <row r="7381" spans="1:6">
      <c r="A7381" s="311"/>
      <c r="B7381" s="311" t="s">
        <v>18792</v>
      </c>
      <c r="C7381" s="311"/>
      <c r="D7381" s="311"/>
      <c r="E7381" s="311" t="s">
        <v>13501</v>
      </c>
      <c r="F7381" s="311">
        <v>6223</v>
      </c>
    </row>
    <row r="7382" spans="1:6">
      <c r="A7382" s="311"/>
      <c r="B7382" s="311" t="s">
        <v>18793</v>
      </c>
      <c r="C7382" s="311"/>
      <c r="D7382" s="311"/>
      <c r="E7382" s="311" t="s">
        <v>13158</v>
      </c>
      <c r="F7382" s="311">
        <v>66.8</v>
      </c>
    </row>
    <row r="7383" spans="1:6">
      <c r="A7383" s="311"/>
      <c r="B7383" s="311" t="s">
        <v>18794</v>
      </c>
      <c r="C7383" s="311"/>
      <c r="D7383" s="311"/>
      <c r="E7383" s="311" t="s">
        <v>13501</v>
      </c>
      <c r="F7383" s="311">
        <v>6223</v>
      </c>
    </row>
    <row r="7384" spans="1:6">
      <c r="A7384" s="311"/>
      <c r="B7384" s="311" t="s">
        <v>18795</v>
      </c>
      <c r="C7384" s="311"/>
      <c r="D7384" s="311"/>
      <c r="E7384" s="311" t="s">
        <v>13158</v>
      </c>
      <c r="F7384" s="311">
        <v>66.8</v>
      </c>
    </row>
    <row r="7385" spans="1:6">
      <c r="A7385" s="311"/>
      <c r="B7385" s="311" t="s">
        <v>18796</v>
      </c>
      <c r="C7385" s="311"/>
      <c r="D7385" s="311"/>
      <c r="E7385" s="311" t="s">
        <v>13501</v>
      </c>
      <c r="F7385" s="311">
        <v>6223</v>
      </c>
    </row>
    <row r="7386" spans="1:6">
      <c r="A7386" s="311"/>
      <c r="B7386" s="311" t="s">
        <v>18797</v>
      </c>
      <c r="C7386" s="311"/>
      <c r="D7386" s="311"/>
      <c r="E7386" s="311" t="s">
        <v>13158</v>
      </c>
      <c r="F7386" s="311">
        <v>11.3</v>
      </c>
    </row>
    <row r="7387" spans="1:6">
      <c r="A7387" s="311"/>
      <c r="B7387" s="311" t="s">
        <v>18798</v>
      </c>
      <c r="C7387" s="311"/>
      <c r="D7387" s="311"/>
      <c r="E7387" s="311" t="s">
        <v>13501</v>
      </c>
      <c r="F7387" s="311">
        <v>1048</v>
      </c>
    </row>
    <row r="7388" spans="1:6">
      <c r="A7388" s="311"/>
      <c r="B7388" s="311" t="s">
        <v>18799</v>
      </c>
      <c r="C7388" s="311"/>
      <c r="D7388" s="311"/>
      <c r="E7388" s="311" t="s">
        <v>13158</v>
      </c>
      <c r="F7388" s="311">
        <v>19</v>
      </c>
    </row>
    <row r="7389" spans="1:6">
      <c r="A7389" s="311"/>
      <c r="B7389" s="311" t="s">
        <v>18800</v>
      </c>
      <c r="C7389" s="311"/>
      <c r="D7389" s="311"/>
      <c r="E7389" s="311" t="s">
        <v>13501</v>
      </c>
      <c r="F7389" s="311">
        <v>1768</v>
      </c>
    </row>
    <row r="7390" spans="1:6">
      <c r="A7390" s="311"/>
      <c r="B7390" s="311" t="s">
        <v>18801</v>
      </c>
      <c r="C7390" s="311"/>
      <c r="D7390" s="311"/>
      <c r="E7390" s="311" t="s">
        <v>13158</v>
      </c>
      <c r="F7390" s="311">
        <v>28.1</v>
      </c>
    </row>
    <row r="7391" spans="1:6">
      <c r="A7391" s="311"/>
      <c r="B7391" s="311" t="s">
        <v>18802</v>
      </c>
      <c r="C7391" s="311"/>
      <c r="D7391" s="311"/>
      <c r="E7391" s="311" t="s">
        <v>13501</v>
      </c>
      <c r="F7391" s="311">
        <v>2611</v>
      </c>
    </row>
    <row r="7392" spans="1:6">
      <c r="A7392" s="311"/>
      <c r="B7392" s="311" t="s">
        <v>18803</v>
      </c>
      <c r="C7392" s="311"/>
      <c r="D7392" s="311"/>
      <c r="E7392" s="311" t="s">
        <v>13158</v>
      </c>
      <c r="F7392" s="311">
        <v>14</v>
      </c>
    </row>
    <row r="7393" spans="1:6">
      <c r="A7393" s="311"/>
      <c r="B7393" s="311" t="s">
        <v>18804</v>
      </c>
      <c r="C7393" s="311"/>
      <c r="D7393" s="311"/>
      <c r="E7393" s="311" t="s">
        <v>13501</v>
      </c>
      <c r="F7393" s="311">
        <v>1311</v>
      </c>
    </row>
    <row r="7394" spans="1:6">
      <c r="A7394" s="311"/>
      <c r="B7394" s="311" t="s">
        <v>18805</v>
      </c>
      <c r="C7394" s="311"/>
      <c r="D7394" s="311"/>
      <c r="E7394" s="311" t="s">
        <v>13158</v>
      </c>
      <c r="F7394" s="311">
        <v>25.4</v>
      </c>
    </row>
    <row r="7395" spans="1:6">
      <c r="A7395" s="311"/>
      <c r="B7395" s="311" t="s">
        <v>18806</v>
      </c>
      <c r="C7395" s="311"/>
      <c r="D7395" s="311"/>
      <c r="E7395" s="311" t="s">
        <v>13501</v>
      </c>
      <c r="F7395" s="311">
        <v>2379</v>
      </c>
    </row>
    <row r="7396" spans="1:6">
      <c r="A7396" s="311"/>
      <c r="B7396" s="311" t="s">
        <v>18807</v>
      </c>
      <c r="C7396" s="311"/>
      <c r="D7396" s="311"/>
      <c r="E7396" s="311" t="s">
        <v>13158</v>
      </c>
      <c r="F7396" s="311">
        <v>42.1</v>
      </c>
    </row>
    <row r="7397" spans="1:6">
      <c r="A7397" s="311"/>
      <c r="B7397" s="311" t="s">
        <v>18808</v>
      </c>
      <c r="C7397" s="311"/>
      <c r="D7397" s="311"/>
      <c r="E7397" s="311" t="s">
        <v>13501</v>
      </c>
      <c r="F7397" s="311">
        <v>3921</v>
      </c>
    </row>
    <row r="7398" spans="1:6">
      <c r="A7398" s="311"/>
      <c r="B7398" s="311" t="s">
        <v>18809</v>
      </c>
      <c r="C7398" s="311"/>
      <c r="D7398" s="311"/>
      <c r="E7398" s="311" t="s">
        <v>13158</v>
      </c>
      <c r="F7398" s="311">
        <v>18.2</v>
      </c>
    </row>
    <row r="7399" spans="1:6">
      <c r="A7399" s="311"/>
      <c r="B7399" s="311" t="s">
        <v>18810</v>
      </c>
      <c r="C7399" s="311"/>
      <c r="D7399" s="311"/>
      <c r="E7399" s="311" t="s">
        <v>13501</v>
      </c>
      <c r="F7399" s="311">
        <v>1692</v>
      </c>
    </row>
    <row r="7400" spans="1:6">
      <c r="A7400" s="311"/>
      <c r="B7400" s="311" t="s">
        <v>18811</v>
      </c>
      <c r="C7400" s="311"/>
      <c r="D7400" s="311"/>
      <c r="E7400" s="311" t="s">
        <v>13158</v>
      </c>
      <c r="F7400" s="311">
        <v>33.1</v>
      </c>
    </row>
    <row r="7401" spans="1:6">
      <c r="A7401" s="311"/>
      <c r="B7401" s="311" t="s">
        <v>18812</v>
      </c>
      <c r="C7401" s="311"/>
      <c r="D7401" s="311"/>
      <c r="E7401" s="311" t="s">
        <v>13501</v>
      </c>
      <c r="F7401" s="311">
        <v>3078</v>
      </c>
    </row>
    <row r="7402" spans="1:6">
      <c r="A7402" s="311"/>
      <c r="B7402" s="311" t="s">
        <v>18813</v>
      </c>
      <c r="C7402" s="311"/>
      <c r="D7402" s="311"/>
      <c r="E7402" s="311" t="s">
        <v>13158</v>
      </c>
      <c r="F7402" s="311">
        <v>54.2</v>
      </c>
    </row>
    <row r="7403" spans="1:6">
      <c r="A7403" s="311"/>
      <c r="B7403" s="311" t="s">
        <v>18814</v>
      </c>
      <c r="C7403" s="311"/>
      <c r="D7403" s="311"/>
      <c r="E7403" s="311" t="s">
        <v>13501</v>
      </c>
      <c r="F7403" s="311">
        <v>5043</v>
      </c>
    </row>
    <row r="7404" spans="1:6">
      <c r="A7404" s="311"/>
      <c r="B7404" s="311" t="s">
        <v>18815</v>
      </c>
      <c r="C7404" s="311"/>
      <c r="D7404" s="311"/>
      <c r="E7404" s="311" t="s">
        <v>13158</v>
      </c>
      <c r="F7404" s="311">
        <v>42</v>
      </c>
    </row>
    <row r="7405" spans="1:6">
      <c r="A7405" s="311"/>
      <c r="B7405" s="311" t="s">
        <v>18816</v>
      </c>
      <c r="C7405" s="311"/>
      <c r="D7405" s="311"/>
      <c r="E7405" s="311" t="s">
        <v>13501</v>
      </c>
      <c r="F7405" s="311">
        <v>3914</v>
      </c>
    </row>
    <row r="7406" spans="1:6">
      <c r="A7406" s="311"/>
      <c r="B7406" s="311" t="s">
        <v>18817</v>
      </c>
      <c r="C7406" s="311"/>
      <c r="D7406" s="311"/>
      <c r="E7406" s="311" t="s">
        <v>13158</v>
      </c>
      <c r="F7406" s="311">
        <v>3.3</v>
      </c>
    </row>
    <row r="7407" spans="1:6">
      <c r="A7407" s="311"/>
      <c r="B7407" s="311" t="s">
        <v>18818</v>
      </c>
      <c r="C7407" s="311"/>
      <c r="D7407" s="311"/>
      <c r="E7407" s="311" t="s">
        <v>13501</v>
      </c>
      <c r="F7407" s="311">
        <v>181</v>
      </c>
    </row>
    <row r="7408" spans="1:6">
      <c r="A7408" s="311"/>
      <c r="B7408" s="311" t="s">
        <v>18819</v>
      </c>
      <c r="C7408" s="311"/>
      <c r="D7408" s="311"/>
      <c r="E7408" s="311" t="s">
        <v>13158</v>
      </c>
      <c r="F7408" s="311">
        <v>3.4</v>
      </c>
    </row>
    <row r="7409" spans="1:6">
      <c r="A7409" s="311"/>
      <c r="B7409" s="311" t="s">
        <v>18820</v>
      </c>
      <c r="C7409" s="311"/>
      <c r="D7409" s="311"/>
      <c r="E7409" s="311" t="s">
        <v>13501</v>
      </c>
      <c r="F7409" s="311">
        <v>217</v>
      </c>
    </row>
    <row r="7410" spans="1:6">
      <c r="A7410" s="311"/>
      <c r="B7410" s="311" t="s">
        <v>18821</v>
      </c>
      <c r="C7410" s="311"/>
      <c r="D7410" s="311"/>
      <c r="E7410" s="311" t="s">
        <v>13158</v>
      </c>
      <c r="F7410" s="311">
        <v>6.6</v>
      </c>
    </row>
    <row r="7411" spans="1:6">
      <c r="A7411" s="311"/>
      <c r="B7411" s="311" t="s">
        <v>18822</v>
      </c>
      <c r="C7411" s="311"/>
      <c r="D7411" s="311"/>
      <c r="E7411" s="311" t="s">
        <v>13501</v>
      </c>
      <c r="F7411" s="311">
        <v>1231</v>
      </c>
    </row>
    <row r="7412" spans="1:6">
      <c r="A7412" s="311"/>
      <c r="B7412" s="311" t="s">
        <v>18823</v>
      </c>
      <c r="C7412" s="311"/>
      <c r="D7412" s="311"/>
      <c r="E7412" s="311" t="s">
        <v>13158</v>
      </c>
      <c r="F7412" s="311">
        <v>9.5</v>
      </c>
    </row>
    <row r="7413" spans="1:6">
      <c r="A7413" s="311"/>
      <c r="B7413" s="311" t="s">
        <v>18824</v>
      </c>
      <c r="C7413" s="311"/>
      <c r="D7413" s="311"/>
      <c r="E7413" s="311" t="s">
        <v>13501</v>
      </c>
      <c r="F7413" s="311">
        <v>1728</v>
      </c>
    </row>
    <row r="7414" spans="1:6">
      <c r="A7414" s="311"/>
      <c r="B7414" s="311" t="s">
        <v>18825</v>
      </c>
      <c r="C7414" s="311"/>
      <c r="D7414" s="311"/>
      <c r="E7414" s="311" t="s">
        <v>173</v>
      </c>
      <c r="F7414" s="311">
        <v>47.3</v>
      </c>
    </row>
    <row r="7415" spans="1:6">
      <c r="A7415" s="311"/>
      <c r="B7415" s="311" t="s">
        <v>18826</v>
      </c>
      <c r="C7415" s="311"/>
      <c r="D7415" s="311"/>
      <c r="E7415" s="311" t="s">
        <v>173</v>
      </c>
      <c r="F7415" s="311">
        <v>51.3</v>
      </c>
    </row>
    <row r="7416" spans="1:6">
      <c r="A7416" s="311"/>
      <c r="B7416" s="311" t="s">
        <v>18827</v>
      </c>
      <c r="C7416" s="311"/>
      <c r="D7416" s="311"/>
      <c r="E7416" s="311" t="s">
        <v>173</v>
      </c>
      <c r="F7416" s="311">
        <v>5.9</v>
      </c>
    </row>
    <row r="7417" spans="1:6">
      <c r="A7417" s="311"/>
      <c r="B7417" s="311" t="s">
        <v>18828</v>
      </c>
      <c r="C7417" s="311"/>
      <c r="D7417" s="311"/>
      <c r="E7417" s="311" t="s">
        <v>173</v>
      </c>
      <c r="F7417" s="311">
        <v>5.9</v>
      </c>
    </row>
    <row r="7418" spans="1:6">
      <c r="A7418" s="311"/>
      <c r="B7418" s="311" t="s">
        <v>18829</v>
      </c>
      <c r="C7418" s="311"/>
      <c r="D7418" s="311"/>
      <c r="E7418" s="311" t="s">
        <v>173</v>
      </c>
      <c r="F7418" s="311">
        <v>8.6999999999999993</v>
      </c>
    </row>
    <row r="7419" spans="1:6">
      <c r="A7419" s="311"/>
      <c r="B7419" s="311" t="s">
        <v>18830</v>
      </c>
      <c r="C7419" s="311"/>
      <c r="D7419" s="311"/>
      <c r="E7419" s="311" t="s">
        <v>173</v>
      </c>
      <c r="F7419" s="311">
        <v>7.7</v>
      </c>
    </row>
    <row r="7420" spans="1:6">
      <c r="A7420" s="311"/>
      <c r="B7420" s="311" t="s">
        <v>18831</v>
      </c>
      <c r="C7420" s="311"/>
      <c r="D7420" s="311"/>
      <c r="E7420" s="311" t="s">
        <v>173</v>
      </c>
      <c r="F7420" s="311">
        <v>10.199999999999999</v>
      </c>
    </row>
    <row r="7421" spans="1:6">
      <c r="A7421" s="311"/>
      <c r="B7421" s="311" t="s">
        <v>18832</v>
      </c>
      <c r="C7421" s="311"/>
      <c r="D7421" s="311"/>
      <c r="E7421" s="311" t="s">
        <v>173</v>
      </c>
      <c r="F7421" s="311">
        <v>10.4</v>
      </c>
    </row>
    <row r="7422" spans="1:6">
      <c r="A7422" s="311"/>
      <c r="B7422" s="311" t="s">
        <v>18833</v>
      </c>
      <c r="C7422" s="311"/>
      <c r="D7422" s="311"/>
      <c r="E7422" s="311" t="s">
        <v>173</v>
      </c>
      <c r="F7422" s="311">
        <v>10.6</v>
      </c>
    </row>
    <row r="7423" spans="1:6">
      <c r="A7423" s="311"/>
      <c r="B7423" s="311" t="s">
        <v>18834</v>
      </c>
      <c r="C7423" s="311"/>
      <c r="D7423" s="311"/>
      <c r="E7423" s="311" t="s">
        <v>173</v>
      </c>
      <c r="F7423" s="311">
        <v>14.9</v>
      </c>
    </row>
    <row r="7424" spans="1:6">
      <c r="A7424" s="311"/>
      <c r="B7424" s="311" t="s">
        <v>18835</v>
      </c>
      <c r="C7424" s="311"/>
      <c r="D7424" s="311"/>
      <c r="E7424" s="311" t="s">
        <v>173</v>
      </c>
      <c r="F7424" s="311">
        <v>29.2</v>
      </c>
    </row>
    <row r="7425" spans="1:6">
      <c r="A7425" s="311"/>
      <c r="B7425" s="311" t="s">
        <v>18836</v>
      </c>
      <c r="C7425" s="311"/>
      <c r="D7425" s="311"/>
      <c r="E7425" s="311" t="s">
        <v>173</v>
      </c>
      <c r="F7425" s="311">
        <v>36</v>
      </c>
    </row>
    <row r="7426" spans="1:6">
      <c r="A7426" s="311"/>
      <c r="B7426" s="311" t="s">
        <v>18837</v>
      </c>
      <c r="C7426" s="311"/>
      <c r="D7426" s="311"/>
      <c r="E7426" s="311" t="s">
        <v>173</v>
      </c>
      <c r="F7426" s="311">
        <v>193.8</v>
      </c>
    </row>
    <row r="7427" spans="1:6">
      <c r="A7427" s="311"/>
      <c r="B7427" s="311" t="s">
        <v>18838</v>
      </c>
      <c r="C7427" s="311"/>
      <c r="D7427" s="311"/>
      <c r="E7427" s="311" t="s">
        <v>173</v>
      </c>
      <c r="F7427" s="311">
        <v>218.4</v>
      </c>
    </row>
    <row r="7428" spans="1:6">
      <c r="A7428" s="311"/>
      <c r="B7428" s="311" t="s">
        <v>18839</v>
      </c>
      <c r="C7428" s="311"/>
      <c r="D7428" s="311"/>
      <c r="E7428" s="311" t="s">
        <v>173</v>
      </c>
      <c r="F7428" s="311">
        <v>14</v>
      </c>
    </row>
    <row r="7429" spans="1:6">
      <c r="A7429" s="311"/>
      <c r="B7429" s="311" t="s">
        <v>18840</v>
      </c>
      <c r="C7429" s="311"/>
      <c r="D7429" s="311"/>
      <c r="E7429" s="311" t="s">
        <v>173</v>
      </c>
      <c r="F7429" s="311">
        <v>14.2</v>
      </c>
    </row>
    <row r="7430" spans="1:6">
      <c r="A7430" s="311"/>
      <c r="B7430" s="311" t="s">
        <v>18841</v>
      </c>
      <c r="C7430" s="311"/>
      <c r="D7430" s="311"/>
      <c r="E7430" s="311" t="s">
        <v>173</v>
      </c>
      <c r="F7430" s="311">
        <v>27</v>
      </c>
    </row>
    <row r="7431" spans="1:6">
      <c r="A7431" s="311"/>
      <c r="B7431" s="311" t="s">
        <v>18842</v>
      </c>
      <c r="C7431" s="311"/>
      <c r="D7431" s="311"/>
      <c r="E7431" s="311" t="s">
        <v>173</v>
      </c>
      <c r="F7431" s="311">
        <v>18.600000000000001</v>
      </c>
    </row>
    <row r="7432" spans="1:6">
      <c r="A7432" s="311"/>
      <c r="B7432" s="311" t="s">
        <v>18843</v>
      </c>
      <c r="C7432" s="311"/>
      <c r="D7432" s="311"/>
      <c r="E7432" s="311" t="s">
        <v>173</v>
      </c>
      <c r="F7432" s="311">
        <v>34</v>
      </c>
    </row>
    <row r="7433" spans="1:6">
      <c r="A7433" s="311"/>
      <c r="B7433" s="311" t="s">
        <v>18844</v>
      </c>
      <c r="C7433" s="311"/>
      <c r="D7433" s="311"/>
      <c r="E7433" s="311" t="s">
        <v>173</v>
      </c>
      <c r="F7433" s="311">
        <v>18.600000000000001</v>
      </c>
    </row>
    <row r="7434" spans="1:6">
      <c r="A7434" s="311"/>
      <c r="B7434" s="311" t="s">
        <v>18845</v>
      </c>
      <c r="C7434" s="311"/>
      <c r="D7434" s="311"/>
      <c r="E7434" s="311" t="s">
        <v>173</v>
      </c>
      <c r="F7434" s="311">
        <v>32</v>
      </c>
    </row>
    <row r="7435" spans="1:6">
      <c r="A7435" s="311"/>
      <c r="B7435" s="311" t="s">
        <v>18846</v>
      </c>
      <c r="C7435" s="311"/>
      <c r="D7435" s="311"/>
      <c r="E7435" s="311" t="s">
        <v>173</v>
      </c>
      <c r="F7435" s="311">
        <v>28.4</v>
      </c>
    </row>
    <row r="7436" spans="1:6">
      <c r="A7436" s="311"/>
      <c r="B7436" s="311" t="s">
        <v>18847</v>
      </c>
      <c r="C7436" s="311"/>
      <c r="D7436" s="311"/>
      <c r="E7436" s="311" t="s">
        <v>173</v>
      </c>
      <c r="F7436" s="311">
        <v>37</v>
      </c>
    </row>
    <row r="7437" spans="1:6">
      <c r="A7437" s="311"/>
      <c r="B7437" s="311" t="s">
        <v>18848</v>
      </c>
      <c r="C7437" s="311"/>
      <c r="D7437" s="311"/>
      <c r="E7437" s="311" t="s">
        <v>173</v>
      </c>
      <c r="F7437" s="311">
        <v>52</v>
      </c>
    </row>
    <row r="7438" spans="1:6">
      <c r="A7438" s="311"/>
      <c r="B7438" s="311" t="s">
        <v>18849</v>
      </c>
      <c r="C7438" s="311"/>
      <c r="D7438" s="311"/>
      <c r="E7438" s="311" t="s">
        <v>173</v>
      </c>
      <c r="F7438" s="311">
        <v>43</v>
      </c>
    </row>
    <row r="7439" spans="1:6">
      <c r="A7439" s="311"/>
      <c r="B7439" s="311" t="s">
        <v>18850</v>
      </c>
      <c r="C7439" s="311"/>
      <c r="D7439" s="311"/>
      <c r="E7439" s="311" t="s">
        <v>173</v>
      </c>
      <c r="F7439" s="311">
        <v>63</v>
      </c>
    </row>
    <row r="7440" spans="1:6">
      <c r="A7440" s="311"/>
      <c r="B7440" s="311" t="s">
        <v>18851</v>
      </c>
      <c r="C7440" s="311"/>
      <c r="D7440" s="311"/>
      <c r="E7440" s="311" t="s">
        <v>173</v>
      </c>
      <c r="F7440" s="311">
        <v>54.1</v>
      </c>
    </row>
    <row r="7441" spans="1:6">
      <c r="A7441" s="311"/>
      <c r="B7441" s="311" t="s">
        <v>18852</v>
      </c>
      <c r="C7441" s="311"/>
      <c r="D7441" s="311"/>
      <c r="E7441" s="311" t="s">
        <v>173</v>
      </c>
      <c r="F7441" s="311">
        <v>66.400000000000006</v>
      </c>
    </row>
    <row r="7442" spans="1:6">
      <c r="A7442" s="311"/>
      <c r="B7442" s="311" t="s">
        <v>18853</v>
      </c>
      <c r="C7442" s="311"/>
      <c r="D7442" s="311"/>
      <c r="E7442" s="311" t="s">
        <v>173</v>
      </c>
      <c r="F7442" s="311">
        <v>101.6</v>
      </c>
    </row>
    <row r="7443" spans="1:6">
      <c r="A7443" s="311"/>
      <c r="B7443" s="311" t="s">
        <v>18854</v>
      </c>
      <c r="C7443" s="311"/>
      <c r="D7443" s="311"/>
      <c r="E7443" s="311" t="s">
        <v>173</v>
      </c>
      <c r="F7443" s="311">
        <v>47.3</v>
      </c>
    </row>
    <row r="7444" spans="1:6">
      <c r="A7444" s="311"/>
      <c r="B7444" s="311" t="s">
        <v>18855</v>
      </c>
      <c r="C7444" s="311"/>
      <c r="D7444" s="311"/>
      <c r="E7444" s="311" t="s">
        <v>173</v>
      </c>
      <c r="F7444" s="311">
        <v>51.3</v>
      </c>
    </row>
    <row r="7445" spans="1:6">
      <c r="A7445" s="311"/>
      <c r="B7445" s="311" t="s">
        <v>18856</v>
      </c>
      <c r="C7445" s="311"/>
      <c r="D7445" s="311"/>
      <c r="E7445" s="311" t="s">
        <v>173</v>
      </c>
      <c r="F7445" s="311">
        <v>5.7</v>
      </c>
    </row>
    <row r="7446" spans="1:6">
      <c r="A7446" s="311"/>
      <c r="B7446" s="311" t="s">
        <v>18857</v>
      </c>
      <c r="C7446" s="311"/>
      <c r="D7446" s="311"/>
      <c r="E7446" s="311" t="s">
        <v>173</v>
      </c>
      <c r="F7446" s="311">
        <v>5.7</v>
      </c>
    </row>
    <row r="7447" spans="1:6">
      <c r="A7447" s="311"/>
      <c r="B7447" s="311" t="s">
        <v>18858</v>
      </c>
      <c r="C7447" s="311"/>
      <c r="D7447" s="311"/>
      <c r="E7447" s="311" t="s">
        <v>173</v>
      </c>
      <c r="F7447" s="311">
        <v>8.9</v>
      </c>
    </row>
    <row r="7448" spans="1:6">
      <c r="A7448" s="311"/>
      <c r="B7448" s="311" t="s">
        <v>18859</v>
      </c>
      <c r="C7448" s="311"/>
      <c r="D7448" s="311"/>
      <c r="E7448" s="311" t="s">
        <v>173</v>
      </c>
      <c r="F7448" s="311">
        <v>7.4</v>
      </c>
    </row>
    <row r="7449" spans="1:6">
      <c r="A7449" s="311"/>
      <c r="B7449" s="311" t="s">
        <v>18860</v>
      </c>
      <c r="C7449" s="311"/>
      <c r="D7449" s="311"/>
      <c r="E7449" s="311" t="s">
        <v>173</v>
      </c>
      <c r="F7449" s="311">
        <v>10.199999999999999</v>
      </c>
    </row>
    <row r="7450" spans="1:6">
      <c r="A7450" s="311"/>
      <c r="B7450" s="311" t="s">
        <v>18861</v>
      </c>
      <c r="C7450" s="311"/>
      <c r="D7450" s="311"/>
      <c r="E7450" s="311" t="s">
        <v>173</v>
      </c>
      <c r="F7450" s="311">
        <v>10.4</v>
      </c>
    </row>
    <row r="7451" spans="1:6">
      <c r="A7451" s="311"/>
      <c r="B7451" s="311" t="s">
        <v>18862</v>
      </c>
      <c r="C7451" s="311"/>
      <c r="D7451" s="311"/>
      <c r="E7451" s="311" t="s">
        <v>173</v>
      </c>
      <c r="F7451" s="311">
        <v>10.6</v>
      </c>
    </row>
    <row r="7452" spans="1:6">
      <c r="A7452" s="311"/>
      <c r="B7452" s="311" t="s">
        <v>18863</v>
      </c>
      <c r="C7452" s="311"/>
      <c r="D7452" s="311"/>
      <c r="E7452" s="311" t="s">
        <v>173</v>
      </c>
      <c r="F7452" s="311">
        <v>14.9</v>
      </c>
    </row>
    <row r="7453" spans="1:6">
      <c r="A7453" s="311"/>
      <c r="B7453" s="311" t="s">
        <v>18864</v>
      </c>
      <c r="C7453" s="311"/>
      <c r="D7453" s="311"/>
      <c r="E7453" s="311" t="s">
        <v>173</v>
      </c>
      <c r="F7453" s="311">
        <v>29.2</v>
      </c>
    </row>
    <row r="7454" spans="1:6">
      <c r="A7454" s="311"/>
      <c r="B7454" s="311" t="s">
        <v>18865</v>
      </c>
      <c r="C7454" s="311"/>
      <c r="D7454" s="311"/>
      <c r="E7454" s="311" t="s">
        <v>173</v>
      </c>
      <c r="F7454" s="311">
        <v>36</v>
      </c>
    </row>
    <row r="7455" spans="1:6">
      <c r="A7455" s="311"/>
      <c r="B7455" s="311" t="s">
        <v>18866</v>
      </c>
      <c r="C7455" s="311"/>
      <c r="D7455" s="311"/>
      <c r="E7455" s="311" t="s">
        <v>173</v>
      </c>
      <c r="F7455" s="311">
        <v>61.8</v>
      </c>
    </row>
    <row r="7456" spans="1:6">
      <c r="A7456" s="311"/>
      <c r="B7456" s="311" t="s">
        <v>18867</v>
      </c>
      <c r="C7456" s="311"/>
      <c r="D7456" s="311"/>
      <c r="E7456" s="311" t="s">
        <v>173</v>
      </c>
      <c r="F7456" s="311">
        <v>66.8</v>
      </c>
    </row>
    <row r="7457" spans="1:6">
      <c r="A7457" s="311"/>
      <c r="B7457" s="311" t="s">
        <v>18868</v>
      </c>
      <c r="C7457" s="311"/>
      <c r="D7457" s="311"/>
      <c r="E7457" s="311" t="s">
        <v>173</v>
      </c>
      <c r="F7457" s="311">
        <v>6.3</v>
      </c>
    </row>
    <row r="7458" spans="1:6">
      <c r="A7458" s="311"/>
      <c r="B7458" s="311" t="s">
        <v>18869</v>
      </c>
      <c r="C7458" s="311"/>
      <c r="D7458" s="311"/>
      <c r="E7458" s="311" t="s">
        <v>173</v>
      </c>
      <c r="F7458" s="311">
        <v>6.3</v>
      </c>
    </row>
    <row r="7459" spans="1:6">
      <c r="A7459" s="311"/>
      <c r="B7459" s="311" t="s">
        <v>18870</v>
      </c>
      <c r="C7459" s="311"/>
      <c r="D7459" s="311"/>
      <c r="E7459" s="311" t="s">
        <v>173</v>
      </c>
      <c r="F7459" s="311">
        <v>9.8000000000000007</v>
      </c>
    </row>
    <row r="7460" spans="1:6">
      <c r="A7460" s="311"/>
      <c r="B7460" s="311" t="s">
        <v>18871</v>
      </c>
      <c r="C7460" s="311"/>
      <c r="D7460" s="311"/>
      <c r="E7460" s="311" t="s">
        <v>173</v>
      </c>
      <c r="F7460" s="311">
        <v>8.3000000000000007</v>
      </c>
    </row>
    <row r="7461" spans="1:6">
      <c r="A7461" s="311"/>
      <c r="B7461" s="311" t="s">
        <v>18872</v>
      </c>
      <c r="C7461" s="311"/>
      <c r="D7461" s="311"/>
      <c r="E7461" s="311" t="s">
        <v>173</v>
      </c>
      <c r="F7461" s="311">
        <v>10.8</v>
      </c>
    </row>
    <row r="7462" spans="1:6">
      <c r="A7462" s="311"/>
      <c r="B7462" s="311" t="s">
        <v>18873</v>
      </c>
      <c r="C7462" s="311"/>
      <c r="D7462" s="311"/>
      <c r="E7462" s="311" t="s">
        <v>173</v>
      </c>
      <c r="F7462" s="311">
        <v>11.7</v>
      </c>
    </row>
    <row r="7463" spans="1:6">
      <c r="A7463" s="311"/>
      <c r="B7463" s="311" t="s">
        <v>18874</v>
      </c>
      <c r="C7463" s="311"/>
      <c r="D7463" s="311"/>
      <c r="E7463" s="311" t="s">
        <v>173</v>
      </c>
      <c r="F7463" s="311">
        <v>12.1</v>
      </c>
    </row>
    <row r="7464" spans="1:6">
      <c r="A7464" s="311"/>
      <c r="B7464" s="311" t="s">
        <v>18875</v>
      </c>
      <c r="C7464" s="311"/>
      <c r="D7464" s="311"/>
      <c r="E7464" s="311" t="s">
        <v>173</v>
      </c>
      <c r="F7464" s="311">
        <v>17.2</v>
      </c>
    </row>
    <row r="7465" spans="1:6">
      <c r="A7465" s="311"/>
      <c r="B7465" s="311" t="s">
        <v>18876</v>
      </c>
      <c r="C7465" s="311"/>
      <c r="D7465" s="311"/>
      <c r="E7465" s="311" t="s">
        <v>173</v>
      </c>
      <c r="F7465" s="311">
        <v>33.1</v>
      </c>
    </row>
    <row r="7466" spans="1:6">
      <c r="A7466" s="311"/>
      <c r="B7466" s="311" t="s">
        <v>18877</v>
      </c>
      <c r="C7466" s="311"/>
      <c r="D7466" s="311"/>
      <c r="E7466" s="311" t="s">
        <v>173</v>
      </c>
      <c r="F7466" s="311">
        <v>44.9</v>
      </c>
    </row>
    <row r="7467" spans="1:6">
      <c r="A7467" s="311"/>
      <c r="B7467" s="311" t="s">
        <v>18878</v>
      </c>
      <c r="C7467" s="311"/>
      <c r="D7467" s="311"/>
      <c r="E7467" s="311" t="s">
        <v>173</v>
      </c>
      <c r="F7467" s="311">
        <v>61.8</v>
      </c>
    </row>
    <row r="7468" spans="1:6">
      <c r="A7468" s="311"/>
      <c r="B7468" s="311" t="s">
        <v>18879</v>
      </c>
      <c r="C7468" s="311"/>
      <c r="D7468" s="311"/>
      <c r="E7468" s="311" t="s">
        <v>173</v>
      </c>
      <c r="F7468" s="311">
        <v>66.8</v>
      </c>
    </row>
    <row r="7469" spans="1:6">
      <c r="A7469" s="311"/>
      <c r="B7469" s="311" t="s">
        <v>18880</v>
      </c>
      <c r="C7469" s="311"/>
      <c r="D7469" s="311"/>
      <c r="E7469" s="311" t="s">
        <v>173</v>
      </c>
      <c r="F7469" s="311">
        <v>6.3</v>
      </c>
    </row>
    <row r="7470" spans="1:6">
      <c r="A7470" s="311"/>
      <c r="B7470" s="311" t="s">
        <v>18881</v>
      </c>
      <c r="C7470" s="311"/>
      <c r="D7470" s="311"/>
      <c r="E7470" s="311" t="s">
        <v>173</v>
      </c>
      <c r="F7470" s="311">
        <v>6.3</v>
      </c>
    </row>
    <row r="7471" spans="1:6">
      <c r="A7471" s="311"/>
      <c r="B7471" s="311" t="s">
        <v>18882</v>
      </c>
      <c r="C7471" s="311"/>
      <c r="D7471" s="311"/>
      <c r="E7471" s="311" t="s">
        <v>173</v>
      </c>
      <c r="F7471" s="311">
        <v>9.8000000000000007</v>
      </c>
    </row>
    <row r="7472" spans="1:6">
      <c r="A7472" s="311"/>
      <c r="B7472" s="311" t="s">
        <v>18883</v>
      </c>
      <c r="C7472" s="311"/>
      <c r="D7472" s="311"/>
      <c r="E7472" s="311" t="s">
        <v>173</v>
      </c>
      <c r="F7472" s="311">
        <v>8.3000000000000007</v>
      </c>
    </row>
    <row r="7473" spans="1:6">
      <c r="A7473" s="311"/>
      <c r="B7473" s="311" t="s">
        <v>18884</v>
      </c>
      <c r="C7473" s="311"/>
      <c r="D7473" s="311"/>
      <c r="E7473" s="311" t="s">
        <v>173</v>
      </c>
      <c r="F7473" s="311">
        <v>10.8</v>
      </c>
    </row>
    <row r="7474" spans="1:6">
      <c r="A7474" s="311"/>
      <c r="B7474" s="311" t="s">
        <v>18885</v>
      </c>
      <c r="C7474" s="311"/>
      <c r="D7474" s="311"/>
      <c r="E7474" s="311" t="s">
        <v>173</v>
      </c>
      <c r="F7474" s="311">
        <v>11.7</v>
      </c>
    </row>
    <row r="7475" spans="1:6">
      <c r="A7475" s="311"/>
      <c r="B7475" s="311" t="s">
        <v>18886</v>
      </c>
      <c r="C7475" s="311"/>
      <c r="D7475" s="311"/>
      <c r="E7475" s="311" t="s">
        <v>173</v>
      </c>
      <c r="F7475" s="311">
        <v>12.1</v>
      </c>
    </row>
    <row r="7476" spans="1:6">
      <c r="A7476" s="311"/>
      <c r="B7476" s="311" t="s">
        <v>18887</v>
      </c>
      <c r="C7476" s="311"/>
      <c r="D7476" s="311"/>
      <c r="E7476" s="311" t="s">
        <v>173</v>
      </c>
      <c r="F7476" s="311">
        <v>17.2</v>
      </c>
    </row>
    <row r="7477" spans="1:6">
      <c r="A7477" s="311"/>
      <c r="B7477" s="311" t="s">
        <v>18888</v>
      </c>
      <c r="C7477" s="311"/>
      <c r="D7477" s="311"/>
      <c r="E7477" s="311" t="s">
        <v>173</v>
      </c>
      <c r="F7477" s="311">
        <v>10.8</v>
      </c>
    </row>
    <row r="7478" spans="1:6">
      <c r="A7478" s="311"/>
      <c r="B7478" s="311" t="s">
        <v>18889</v>
      </c>
      <c r="C7478" s="311"/>
      <c r="D7478" s="311"/>
      <c r="E7478" s="311" t="s">
        <v>173</v>
      </c>
      <c r="F7478" s="311">
        <v>44.9</v>
      </c>
    </row>
    <row r="7479" spans="1:6">
      <c r="A7479" s="311"/>
      <c r="B7479" s="311" t="s">
        <v>18890</v>
      </c>
      <c r="C7479" s="311"/>
      <c r="D7479" s="311"/>
      <c r="E7479" s="311" t="s">
        <v>173</v>
      </c>
      <c r="F7479" s="311">
        <v>61.8</v>
      </c>
    </row>
    <row r="7480" spans="1:6">
      <c r="A7480" s="311"/>
      <c r="B7480" s="311" t="s">
        <v>18891</v>
      </c>
      <c r="C7480" s="311"/>
      <c r="D7480" s="311"/>
      <c r="E7480" s="311" t="s">
        <v>173</v>
      </c>
      <c r="F7480" s="311">
        <v>66.8</v>
      </c>
    </row>
    <row r="7481" spans="1:6">
      <c r="A7481" s="311"/>
      <c r="B7481" s="311" t="s">
        <v>18892</v>
      </c>
      <c r="C7481" s="311"/>
      <c r="D7481" s="311"/>
      <c r="E7481" s="311" t="s">
        <v>173</v>
      </c>
      <c r="F7481" s="311">
        <v>6.3</v>
      </c>
    </row>
    <row r="7482" spans="1:6">
      <c r="A7482" s="311"/>
      <c r="B7482" s="311" t="s">
        <v>18893</v>
      </c>
      <c r="C7482" s="311"/>
      <c r="D7482" s="311"/>
      <c r="E7482" s="311" t="s">
        <v>173</v>
      </c>
      <c r="F7482" s="311">
        <v>6.3</v>
      </c>
    </row>
    <row r="7483" spans="1:6">
      <c r="A7483" s="311"/>
      <c r="B7483" s="311" t="s">
        <v>18894</v>
      </c>
      <c r="C7483" s="311"/>
      <c r="D7483" s="311"/>
      <c r="E7483" s="311" t="s">
        <v>173</v>
      </c>
      <c r="F7483" s="311">
        <v>9.4</v>
      </c>
    </row>
    <row r="7484" spans="1:6">
      <c r="A7484" s="311"/>
      <c r="B7484" s="311" t="s">
        <v>18895</v>
      </c>
      <c r="C7484" s="311"/>
      <c r="D7484" s="311"/>
      <c r="E7484" s="311" t="s">
        <v>173</v>
      </c>
      <c r="F7484" s="311">
        <v>8.3000000000000007</v>
      </c>
    </row>
    <row r="7485" spans="1:6">
      <c r="A7485" s="311"/>
      <c r="B7485" s="311" t="s">
        <v>18896</v>
      </c>
      <c r="C7485" s="311"/>
      <c r="D7485" s="311"/>
      <c r="E7485" s="311" t="s">
        <v>173</v>
      </c>
      <c r="F7485" s="311">
        <v>10.8</v>
      </c>
    </row>
    <row r="7486" spans="1:6">
      <c r="A7486" s="311"/>
      <c r="B7486" s="311" t="s">
        <v>18897</v>
      </c>
      <c r="C7486" s="311"/>
      <c r="D7486" s="311"/>
      <c r="E7486" s="311" t="s">
        <v>173</v>
      </c>
      <c r="F7486" s="311">
        <v>11.7</v>
      </c>
    </row>
    <row r="7487" spans="1:6">
      <c r="A7487" s="311"/>
      <c r="B7487" s="311" t="s">
        <v>18898</v>
      </c>
      <c r="C7487" s="311"/>
      <c r="D7487" s="311"/>
      <c r="E7487" s="311" t="s">
        <v>173</v>
      </c>
      <c r="F7487" s="311">
        <v>12.1</v>
      </c>
    </row>
    <row r="7488" spans="1:6">
      <c r="A7488" s="311"/>
      <c r="B7488" s="311" t="s">
        <v>18899</v>
      </c>
      <c r="C7488" s="311"/>
      <c r="D7488" s="311"/>
      <c r="E7488" s="311" t="s">
        <v>173</v>
      </c>
      <c r="F7488" s="311">
        <v>17.2</v>
      </c>
    </row>
    <row r="7489" spans="1:6">
      <c r="A7489" s="311"/>
      <c r="B7489" s="311" t="s">
        <v>18900</v>
      </c>
      <c r="C7489" s="311"/>
      <c r="D7489" s="311"/>
      <c r="E7489" s="311" t="s">
        <v>173</v>
      </c>
      <c r="F7489" s="311">
        <v>33.1</v>
      </c>
    </row>
    <row r="7490" spans="1:6">
      <c r="A7490" s="311"/>
      <c r="B7490" s="311" t="s">
        <v>18901</v>
      </c>
      <c r="C7490" s="311"/>
      <c r="D7490" s="311"/>
      <c r="E7490" s="311" t="s">
        <v>173</v>
      </c>
      <c r="F7490" s="311">
        <v>44.9</v>
      </c>
    </row>
    <row r="7491" spans="1:6">
      <c r="A7491" s="311"/>
      <c r="B7491" s="311" t="s">
        <v>18902</v>
      </c>
      <c r="C7491" s="311"/>
      <c r="D7491" s="311"/>
      <c r="E7491" s="311" t="s">
        <v>173</v>
      </c>
      <c r="F7491" s="311">
        <v>61.8</v>
      </c>
    </row>
    <row r="7492" spans="1:6">
      <c r="A7492" s="311"/>
      <c r="B7492" s="311" t="s">
        <v>18903</v>
      </c>
      <c r="C7492" s="311"/>
      <c r="D7492" s="311"/>
      <c r="E7492" s="311" t="s">
        <v>173</v>
      </c>
      <c r="F7492" s="311">
        <v>66.8</v>
      </c>
    </row>
    <row r="7493" spans="1:6">
      <c r="A7493" s="311"/>
      <c r="B7493" s="311" t="s">
        <v>18904</v>
      </c>
      <c r="C7493" s="311"/>
      <c r="D7493" s="311"/>
      <c r="E7493" s="311" t="s">
        <v>173</v>
      </c>
      <c r="F7493" s="311">
        <v>6.3</v>
      </c>
    </row>
    <row r="7494" spans="1:6">
      <c r="A7494" s="311"/>
      <c r="B7494" s="311" t="s">
        <v>18905</v>
      </c>
      <c r="C7494" s="311"/>
      <c r="D7494" s="311"/>
      <c r="E7494" s="311" t="s">
        <v>173</v>
      </c>
      <c r="F7494" s="311">
        <v>6.3</v>
      </c>
    </row>
    <row r="7495" spans="1:6">
      <c r="A7495" s="311"/>
      <c r="B7495" s="311" t="s">
        <v>18906</v>
      </c>
      <c r="C7495" s="311"/>
      <c r="D7495" s="311"/>
      <c r="E7495" s="311" t="s">
        <v>173</v>
      </c>
      <c r="F7495" s="311">
        <v>9.8000000000000007</v>
      </c>
    </row>
    <row r="7496" spans="1:6">
      <c r="A7496" s="311"/>
      <c r="B7496" s="311" t="s">
        <v>18907</v>
      </c>
      <c r="C7496" s="311"/>
      <c r="D7496" s="311"/>
      <c r="E7496" s="311" t="s">
        <v>173</v>
      </c>
      <c r="F7496" s="311">
        <v>8.3000000000000007</v>
      </c>
    </row>
    <row r="7497" spans="1:6">
      <c r="A7497" s="311"/>
      <c r="B7497" s="311" t="s">
        <v>18908</v>
      </c>
      <c r="C7497" s="311"/>
      <c r="D7497" s="311"/>
      <c r="E7497" s="311" t="s">
        <v>173</v>
      </c>
      <c r="F7497" s="311">
        <v>10.8</v>
      </c>
    </row>
    <row r="7498" spans="1:6">
      <c r="A7498" s="311"/>
      <c r="B7498" s="311" t="s">
        <v>18909</v>
      </c>
      <c r="C7498" s="311"/>
      <c r="D7498" s="311"/>
      <c r="E7498" s="311" t="s">
        <v>173</v>
      </c>
      <c r="F7498" s="311">
        <v>11.7</v>
      </c>
    </row>
    <row r="7499" spans="1:6">
      <c r="A7499" s="311"/>
      <c r="B7499" s="311" t="s">
        <v>18910</v>
      </c>
      <c r="C7499" s="311"/>
      <c r="D7499" s="311"/>
      <c r="E7499" s="311" t="s">
        <v>173</v>
      </c>
      <c r="F7499" s="311">
        <v>12.1</v>
      </c>
    </row>
    <row r="7500" spans="1:6">
      <c r="A7500" s="311"/>
      <c r="B7500" s="311" t="s">
        <v>18911</v>
      </c>
      <c r="C7500" s="311"/>
      <c r="D7500" s="311"/>
      <c r="E7500" s="311" t="s">
        <v>173</v>
      </c>
      <c r="F7500" s="311">
        <v>17.2</v>
      </c>
    </row>
    <row r="7501" spans="1:6">
      <c r="A7501" s="311"/>
      <c r="B7501" s="311" t="s">
        <v>18912</v>
      </c>
      <c r="C7501" s="311"/>
      <c r="D7501" s="311"/>
      <c r="E7501" s="311" t="s">
        <v>173</v>
      </c>
      <c r="F7501" s="311">
        <v>33.1</v>
      </c>
    </row>
    <row r="7502" spans="1:6">
      <c r="A7502" s="311"/>
      <c r="B7502" s="311" t="s">
        <v>18913</v>
      </c>
      <c r="C7502" s="311"/>
      <c r="D7502" s="311"/>
      <c r="E7502" s="311" t="s">
        <v>173</v>
      </c>
      <c r="F7502" s="311">
        <v>45.6</v>
      </c>
    </row>
    <row r="7503" spans="1:6">
      <c r="A7503" s="311"/>
      <c r="B7503" s="311" t="s">
        <v>18914</v>
      </c>
      <c r="C7503" s="311"/>
      <c r="D7503" s="311"/>
      <c r="E7503" s="311" t="s">
        <v>173</v>
      </c>
      <c r="F7503" s="311">
        <v>114</v>
      </c>
    </row>
    <row r="7504" spans="1:6">
      <c r="A7504" s="311"/>
      <c r="B7504" s="311" t="s">
        <v>18915</v>
      </c>
      <c r="C7504" s="311"/>
      <c r="D7504" s="311"/>
      <c r="E7504" s="311" t="s">
        <v>173</v>
      </c>
      <c r="F7504" s="311">
        <v>181</v>
      </c>
    </row>
    <row r="7505" spans="1:6">
      <c r="A7505" s="311"/>
      <c r="B7505" s="311" t="s">
        <v>18916</v>
      </c>
      <c r="C7505" s="311"/>
      <c r="D7505" s="311"/>
      <c r="E7505" s="311" t="s">
        <v>173</v>
      </c>
      <c r="F7505" s="311">
        <v>11.4</v>
      </c>
    </row>
    <row r="7506" spans="1:6">
      <c r="A7506" s="311"/>
      <c r="B7506" s="311" t="s">
        <v>18917</v>
      </c>
      <c r="C7506" s="311"/>
      <c r="D7506" s="311"/>
      <c r="E7506" s="311" t="s">
        <v>173</v>
      </c>
      <c r="F7506" s="311">
        <v>83</v>
      </c>
    </row>
    <row r="7507" spans="1:6">
      <c r="A7507" s="311"/>
      <c r="B7507" s="311" t="s">
        <v>18918</v>
      </c>
      <c r="C7507" s="311"/>
      <c r="D7507" s="311"/>
      <c r="E7507" s="311" t="s">
        <v>173</v>
      </c>
      <c r="F7507" s="311">
        <v>14</v>
      </c>
    </row>
    <row r="7508" spans="1:6">
      <c r="A7508" s="311"/>
      <c r="B7508" s="311" t="s">
        <v>18919</v>
      </c>
      <c r="C7508" s="311"/>
      <c r="D7508" s="311"/>
      <c r="E7508" s="311" t="s">
        <v>173</v>
      </c>
      <c r="F7508" s="311">
        <v>20.9</v>
      </c>
    </row>
    <row r="7509" spans="1:6">
      <c r="A7509" s="311"/>
      <c r="B7509" s="311" t="s">
        <v>18920</v>
      </c>
      <c r="C7509" s="311"/>
      <c r="D7509" s="311"/>
      <c r="E7509" s="311" t="s">
        <v>173</v>
      </c>
      <c r="F7509" s="311">
        <v>26</v>
      </c>
    </row>
    <row r="7510" spans="1:6">
      <c r="A7510" s="311"/>
      <c r="B7510" s="311" t="s">
        <v>18921</v>
      </c>
      <c r="C7510" s="311"/>
      <c r="D7510" s="311"/>
      <c r="E7510" s="311" t="s">
        <v>173</v>
      </c>
      <c r="F7510" s="311">
        <v>63.8</v>
      </c>
    </row>
    <row r="7511" spans="1:6">
      <c r="A7511" s="311"/>
      <c r="B7511" s="311" t="s">
        <v>18922</v>
      </c>
      <c r="C7511" s="311"/>
      <c r="D7511" s="311"/>
      <c r="E7511" s="311" t="s">
        <v>173</v>
      </c>
      <c r="F7511" s="311">
        <v>489</v>
      </c>
    </row>
    <row r="7512" spans="1:6">
      <c r="A7512" s="311"/>
      <c r="B7512" s="311" t="s">
        <v>18923</v>
      </c>
      <c r="C7512" s="311"/>
      <c r="D7512" s="311"/>
      <c r="E7512" s="311" t="s">
        <v>173</v>
      </c>
      <c r="F7512" s="311">
        <v>39.4</v>
      </c>
    </row>
    <row r="7513" spans="1:6">
      <c r="A7513" s="311"/>
      <c r="B7513" s="311" t="s">
        <v>18924</v>
      </c>
      <c r="C7513" s="311"/>
      <c r="D7513" s="311"/>
      <c r="E7513" s="311" t="s">
        <v>173</v>
      </c>
      <c r="F7513" s="311">
        <v>72</v>
      </c>
    </row>
    <row r="7514" spans="1:6">
      <c r="A7514" s="311"/>
      <c r="B7514" s="311" t="s">
        <v>18925</v>
      </c>
      <c r="C7514" s="311"/>
      <c r="D7514" s="311"/>
      <c r="E7514" s="311" t="s">
        <v>173</v>
      </c>
      <c r="F7514" s="311">
        <v>95.6</v>
      </c>
    </row>
    <row r="7515" spans="1:6">
      <c r="A7515" s="311"/>
      <c r="B7515" s="311" t="s">
        <v>18926</v>
      </c>
      <c r="C7515" s="311"/>
      <c r="D7515" s="311"/>
      <c r="E7515" s="311" t="s">
        <v>173</v>
      </c>
      <c r="F7515" s="311">
        <v>102</v>
      </c>
    </row>
    <row r="7516" spans="1:6">
      <c r="A7516" s="311"/>
      <c r="B7516" s="311" t="s">
        <v>18927</v>
      </c>
      <c r="C7516" s="311"/>
      <c r="D7516" s="311"/>
      <c r="E7516" s="311" t="s">
        <v>173</v>
      </c>
      <c r="F7516" s="311">
        <v>354</v>
      </c>
    </row>
    <row r="7517" spans="1:6">
      <c r="A7517" s="311"/>
      <c r="B7517" s="311" t="s">
        <v>18928</v>
      </c>
      <c r="C7517" s="311"/>
      <c r="D7517" s="311"/>
      <c r="E7517" s="311" t="s">
        <v>173</v>
      </c>
      <c r="F7517" s="311">
        <v>57.9</v>
      </c>
    </row>
    <row r="7518" spans="1:6">
      <c r="A7518" s="311"/>
      <c r="B7518" s="311" t="s">
        <v>18929</v>
      </c>
      <c r="C7518" s="311"/>
      <c r="D7518" s="311"/>
      <c r="E7518" s="311" t="s">
        <v>173</v>
      </c>
      <c r="F7518" s="311">
        <v>54.6</v>
      </c>
    </row>
    <row r="7519" spans="1:6">
      <c r="A7519" s="311"/>
      <c r="B7519" s="311" t="s">
        <v>18930</v>
      </c>
      <c r="C7519" s="311"/>
      <c r="D7519" s="311"/>
      <c r="E7519" s="311" t="s">
        <v>173</v>
      </c>
      <c r="F7519" s="311">
        <v>76.900000000000006</v>
      </c>
    </row>
    <row r="7520" spans="1:6">
      <c r="A7520" s="311"/>
      <c r="B7520" s="311" t="s">
        <v>18931</v>
      </c>
      <c r="C7520" s="311"/>
      <c r="D7520" s="311"/>
      <c r="E7520" s="311" t="s">
        <v>173</v>
      </c>
      <c r="F7520" s="311">
        <v>126</v>
      </c>
    </row>
    <row r="7521" spans="1:6">
      <c r="A7521" s="311"/>
      <c r="B7521" s="311" t="s">
        <v>18932</v>
      </c>
      <c r="C7521" s="311"/>
      <c r="D7521" s="311"/>
      <c r="E7521" s="311" t="s">
        <v>173</v>
      </c>
      <c r="F7521" s="311">
        <v>89</v>
      </c>
    </row>
    <row r="7522" spans="1:6">
      <c r="A7522" s="311"/>
      <c r="B7522" s="311" t="s">
        <v>18933</v>
      </c>
      <c r="C7522" s="311"/>
      <c r="D7522" s="311"/>
      <c r="E7522" s="311" t="s">
        <v>173</v>
      </c>
      <c r="F7522" s="311">
        <v>18</v>
      </c>
    </row>
    <row r="7523" spans="1:6">
      <c r="A7523" s="311"/>
      <c r="B7523" s="311" t="s">
        <v>18934</v>
      </c>
      <c r="C7523" s="311"/>
      <c r="D7523" s="311"/>
      <c r="E7523" s="311" t="s">
        <v>173</v>
      </c>
      <c r="F7523" s="311">
        <v>39.4</v>
      </c>
    </row>
    <row r="7524" spans="1:6">
      <c r="A7524" s="311"/>
      <c r="B7524" s="311" t="s">
        <v>18935</v>
      </c>
      <c r="C7524" s="311"/>
      <c r="D7524" s="311"/>
      <c r="E7524" s="311" t="s">
        <v>173</v>
      </c>
      <c r="F7524" s="311">
        <v>38.299999999999997</v>
      </c>
    </row>
    <row r="7525" spans="1:6">
      <c r="A7525" s="311"/>
      <c r="B7525" s="311" t="s">
        <v>18936</v>
      </c>
      <c r="C7525" s="311"/>
      <c r="D7525" s="311"/>
      <c r="E7525" s="311" t="s">
        <v>173</v>
      </c>
      <c r="F7525" s="311">
        <v>106</v>
      </c>
    </row>
    <row r="7526" spans="1:6">
      <c r="A7526" s="311"/>
      <c r="B7526" s="311" t="s">
        <v>18937</v>
      </c>
      <c r="C7526" s="311"/>
      <c r="D7526" s="311"/>
      <c r="E7526" s="311" t="s">
        <v>173</v>
      </c>
      <c r="F7526" s="311">
        <v>102</v>
      </c>
    </row>
    <row r="7527" spans="1:6">
      <c r="A7527" s="311"/>
      <c r="B7527" s="311" t="s">
        <v>18938</v>
      </c>
      <c r="C7527" s="311"/>
      <c r="D7527" s="311"/>
      <c r="E7527" s="311" t="s">
        <v>173</v>
      </c>
      <c r="F7527" s="311">
        <v>194</v>
      </c>
    </row>
    <row r="7528" spans="1:6">
      <c r="A7528" s="311"/>
      <c r="B7528" s="311" t="s">
        <v>18939</v>
      </c>
      <c r="C7528" s="311"/>
      <c r="D7528" s="311"/>
      <c r="E7528" s="311" t="s">
        <v>173</v>
      </c>
      <c r="F7528" s="311">
        <v>138</v>
      </c>
    </row>
    <row r="7529" spans="1:6">
      <c r="A7529" s="311"/>
      <c r="B7529" s="311" t="s">
        <v>18940</v>
      </c>
      <c r="C7529" s="311"/>
      <c r="D7529" s="311"/>
      <c r="E7529" s="311" t="s">
        <v>173</v>
      </c>
      <c r="F7529" s="311">
        <v>144</v>
      </c>
    </row>
    <row r="7530" spans="1:6">
      <c r="A7530" s="311"/>
      <c r="B7530" s="311" t="s">
        <v>18941</v>
      </c>
      <c r="C7530" s="311"/>
      <c r="D7530" s="311"/>
      <c r="E7530" s="311" t="s">
        <v>173</v>
      </c>
      <c r="F7530" s="311">
        <v>186</v>
      </c>
    </row>
    <row r="7531" spans="1:6">
      <c r="A7531" s="311"/>
      <c r="B7531" s="311" t="s">
        <v>18942</v>
      </c>
      <c r="C7531" s="311"/>
      <c r="D7531" s="311"/>
      <c r="E7531" s="311" t="s">
        <v>173</v>
      </c>
      <c r="F7531" s="311">
        <v>22.4</v>
      </c>
    </row>
    <row r="7532" spans="1:6">
      <c r="A7532" s="311"/>
      <c r="B7532" s="311" t="s">
        <v>18943</v>
      </c>
      <c r="C7532" s="311"/>
      <c r="D7532" s="311"/>
      <c r="E7532" s="311" t="s">
        <v>173</v>
      </c>
      <c r="F7532" s="311">
        <v>33.1</v>
      </c>
    </row>
    <row r="7533" spans="1:6">
      <c r="A7533" s="311"/>
      <c r="B7533" s="311" t="s">
        <v>18944</v>
      </c>
      <c r="C7533" s="311"/>
      <c r="D7533" s="311"/>
      <c r="E7533" s="311" t="s">
        <v>173</v>
      </c>
      <c r="F7533" s="311">
        <v>41.7</v>
      </c>
    </row>
    <row r="7534" spans="1:6">
      <c r="A7534" s="311"/>
      <c r="B7534" s="311" t="s">
        <v>18945</v>
      </c>
      <c r="C7534" s="311"/>
      <c r="D7534" s="311"/>
      <c r="E7534" s="311" t="s">
        <v>173</v>
      </c>
      <c r="F7534" s="311">
        <v>40.200000000000003</v>
      </c>
    </row>
    <row r="7535" spans="1:6">
      <c r="A7535" s="311"/>
      <c r="B7535" s="311" t="s">
        <v>18946</v>
      </c>
      <c r="C7535" s="311"/>
      <c r="D7535" s="311"/>
      <c r="E7535" s="311" t="s">
        <v>173</v>
      </c>
      <c r="F7535" s="311">
        <v>37.6</v>
      </c>
    </row>
    <row r="7536" spans="1:6">
      <c r="A7536" s="311"/>
      <c r="B7536" s="311" t="s">
        <v>18947</v>
      </c>
      <c r="C7536" s="311"/>
      <c r="D7536" s="311"/>
      <c r="E7536" s="311" t="s">
        <v>173</v>
      </c>
      <c r="F7536" s="311">
        <v>22.4</v>
      </c>
    </row>
    <row r="7537" spans="1:6">
      <c r="A7537" s="311"/>
      <c r="B7537" s="311" t="s">
        <v>18948</v>
      </c>
      <c r="C7537" s="311"/>
      <c r="D7537" s="311"/>
      <c r="E7537" s="311" t="s">
        <v>173</v>
      </c>
      <c r="F7537" s="311">
        <v>18.399999999999999</v>
      </c>
    </row>
    <row r="7538" spans="1:6">
      <c r="A7538" s="311"/>
      <c r="B7538" s="311" t="s">
        <v>18949</v>
      </c>
      <c r="C7538" s="311"/>
      <c r="D7538" s="311"/>
      <c r="E7538" s="311" t="s">
        <v>173</v>
      </c>
      <c r="F7538" s="311">
        <v>14</v>
      </c>
    </row>
    <row r="7539" spans="1:6">
      <c r="A7539" s="311"/>
      <c r="B7539" s="311" t="s">
        <v>18950</v>
      </c>
      <c r="C7539" s="311"/>
      <c r="D7539" s="311"/>
      <c r="E7539" s="311" t="s">
        <v>173</v>
      </c>
      <c r="F7539" s="311">
        <v>20.9</v>
      </c>
    </row>
    <row r="7540" spans="1:6">
      <c r="A7540" s="311"/>
      <c r="B7540" s="311" t="s">
        <v>18951</v>
      </c>
      <c r="C7540" s="311"/>
      <c r="D7540" s="311"/>
      <c r="E7540" s="311" t="s">
        <v>173</v>
      </c>
      <c r="F7540" s="311">
        <v>26</v>
      </c>
    </row>
    <row r="7541" spans="1:6">
      <c r="A7541" s="311"/>
      <c r="B7541" s="311" t="s">
        <v>18952</v>
      </c>
      <c r="C7541" s="311"/>
      <c r="D7541" s="311"/>
      <c r="E7541" s="311" t="s">
        <v>173</v>
      </c>
      <c r="F7541" s="311">
        <v>188</v>
      </c>
    </row>
    <row r="7542" spans="1:6">
      <c r="A7542" s="311"/>
      <c r="B7542" s="311" t="s">
        <v>18953</v>
      </c>
      <c r="C7542" s="311"/>
      <c r="D7542" s="311"/>
      <c r="E7542" s="311" t="s">
        <v>173</v>
      </c>
      <c r="F7542" s="311">
        <v>138</v>
      </c>
    </row>
    <row r="7543" spans="1:6">
      <c r="A7543" s="311"/>
      <c r="B7543" s="311" t="s">
        <v>18954</v>
      </c>
      <c r="C7543" s="311"/>
      <c r="D7543" s="311"/>
      <c r="E7543" s="311" t="s">
        <v>173</v>
      </c>
      <c r="F7543" s="311">
        <v>14</v>
      </c>
    </row>
    <row r="7544" spans="1:6">
      <c r="A7544" s="311"/>
      <c r="B7544" s="311" t="s">
        <v>18955</v>
      </c>
      <c r="C7544" s="311"/>
      <c r="D7544" s="311"/>
      <c r="E7544" s="311" t="s">
        <v>173</v>
      </c>
      <c r="F7544" s="311">
        <v>20.9</v>
      </c>
    </row>
    <row r="7545" spans="1:6">
      <c r="A7545" s="311"/>
      <c r="B7545" s="311" t="s">
        <v>18956</v>
      </c>
      <c r="C7545" s="311"/>
      <c r="D7545" s="311"/>
      <c r="E7545" s="311" t="s">
        <v>173</v>
      </c>
      <c r="F7545" s="311">
        <v>26</v>
      </c>
    </row>
    <row r="7546" spans="1:6">
      <c r="A7546" s="311"/>
      <c r="B7546" s="311" t="s">
        <v>18957</v>
      </c>
      <c r="C7546" s="311"/>
      <c r="D7546" s="311"/>
      <c r="E7546" s="311" t="s">
        <v>173</v>
      </c>
      <c r="F7546" s="311">
        <v>248</v>
      </c>
    </row>
    <row r="7547" spans="1:6">
      <c r="A7547" s="311"/>
      <c r="B7547" s="311" t="s">
        <v>18958</v>
      </c>
      <c r="C7547" s="311"/>
      <c r="D7547" s="311"/>
      <c r="E7547" s="311" t="s">
        <v>173</v>
      </c>
      <c r="F7547" s="311">
        <v>209</v>
      </c>
    </row>
    <row r="7548" spans="1:6">
      <c r="A7548" s="311"/>
      <c r="B7548" s="311" t="s">
        <v>18959</v>
      </c>
      <c r="C7548" s="311"/>
      <c r="D7548" s="311"/>
      <c r="E7548" s="311" t="s">
        <v>173</v>
      </c>
      <c r="F7548" s="311">
        <v>14</v>
      </c>
    </row>
    <row r="7549" spans="1:6">
      <c r="A7549" s="311"/>
      <c r="B7549" s="311" t="s">
        <v>18960</v>
      </c>
      <c r="C7549" s="311"/>
      <c r="D7549" s="311"/>
      <c r="E7549" s="311" t="s">
        <v>173</v>
      </c>
      <c r="F7549" s="311">
        <v>20.9</v>
      </c>
    </row>
    <row r="7550" spans="1:6">
      <c r="A7550" s="311"/>
      <c r="B7550" s="311" t="s">
        <v>18961</v>
      </c>
      <c r="C7550" s="311"/>
      <c r="D7550" s="311"/>
      <c r="E7550" s="311" t="s">
        <v>173</v>
      </c>
      <c r="F7550" s="311">
        <v>26</v>
      </c>
    </row>
    <row r="7551" spans="1:6">
      <c r="A7551" s="311"/>
      <c r="B7551" s="311" t="s">
        <v>18962</v>
      </c>
      <c r="C7551" s="311"/>
      <c r="D7551" s="311"/>
      <c r="E7551" s="311" t="s">
        <v>173</v>
      </c>
      <c r="F7551" s="311">
        <v>229</v>
      </c>
    </row>
    <row r="7552" spans="1:6">
      <c r="A7552" s="311"/>
      <c r="B7552" s="311" t="s">
        <v>18963</v>
      </c>
      <c r="C7552" s="311"/>
      <c r="D7552" s="311"/>
      <c r="E7552" s="311" t="s">
        <v>173</v>
      </c>
      <c r="F7552" s="311">
        <v>194</v>
      </c>
    </row>
    <row r="7553" spans="1:6">
      <c r="A7553" s="311"/>
      <c r="B7553" s="311" t="s">
        <v>18964</v>
      </c>
      <c r="C7553" s="311"/>
      <c r="D7553" s="311"/>
      <c r="E7553" s="311" t="s">
        <v>173</v>
      </c>
      <c r="F7553" s="311">
        <v>220.4</v>
      </c>
    </row>
    <row r="7554" spans="1:6">
      <c r="A7554" s="311"/>
      <c r="B7554" s="311" t="s">
        <v>18965</v>
      </c>
      <c r="C7554" s="311"/>
      <c r="D7554" s="311"/>
      <c r="E7554" s="311" t="s">
        <v>173</v>
      </c>
      <c r="F7554" s="311">
        <v>14</v>
      </c>
    </row>
    <row r="7555" spans="1:6">
      <c r="A7555" s="311"/>
      <c r="B7555" s="311" t="s">
        <v>18966</v>
      </c>
      <c r="C7555" s="311"/>
      <c r="D7555" s="311"/>
      <c r="E7555" s="311" t="s">
        <v>173</v>
      </c>
      <c r="F7555" s="311">
        <v>20.9</v>
      </c>
    </row>
    <row r="7556" spans="1:6">
      <c r="A7556" s="311"/>
      <c r="B7556" s="311" t="s">
        <v>18967</v>
      </c>
      <c r="C7556" s="311"/>
      <c r="D7556" s="311"/>
      <c r="E7556" s="311" t="s">
        <v>173</v>
      </c>
      <c r="F7556" s="311">
        <v>26</v>
      </c>
    </row>
    <row r="7557" spans="1:6">
      <c r="A7557" s="311"/>
      <c r="B7557" s="311" t="s">
        <v>18968</v>
      </c>
      <c r="C7557" s="311"/>
      <c r="D7557" s="311"/>
      <c r="E7557" s="311" t="s">
        <v>173</v>
      </c>
      <c r="F7557" s="311">
        <v>157</v>
      </c>
    </row>
    <row r="7558" spans="1:6">
      <c r="A7558" s="311"/>
      <c r="B7558" s="311" t="s">
        <v>18969</v>
      </c>
      <c r="C7558" s="311"/>
      <c r="D7558" s="311"/>
      <c r="E7558" s="311" t="s">
        <v>11408</v>
      </c>
      <c r="F7558" s="311">
        <v>24.7</v>
      </c>
    </row>
    <row r="7559" spans="1:6">
      <c r="A7559" s="311"/>
      <c r="B7559" s="311" t="s">
        <v>18970</v>
      </c>
      <c r="C7559" s="311"/>
      <c r="D7559" s="311"/>
      <c r="E7559" s="311" t="s">
        <v>11408</v>
      </c>
      <c r="F7559" s="311">
        <v>29.4</v>
      </c>
    </row>
    <row r="7560" spans="1:6">
      <c r="A7560" s="311"/>
      <c r="B7560" s="311" t="s">
        <v>18971</v>
      </c>
      <c r="C7560" s="311"/>
      <c r="D7560" s="311"/>
      <c r="E7560" s="311" t="s">
        <v>11408</v>
      </c>
      <c r="F7560" s="311">
        <v>34.200000000000003</v>
      </c>
    </row>
    <row r="7561" spans="1:6">
      <c r="A7561" s="311"/>
      <c r="B7561" s="311" t="s">
        <v>18972</v>
      </c>
      <c r="C7561" s="311"/>
      <c r="D7561" s="311"/>
      <c r="E7561" s="311" t="s">
        <v>11408</v>
      </c>
      <c r="F7561" s="311">
        <v>43.7</v>
      </c>
    </row>
    <row r="7562" spans="1:6">
      <c r="A7562" s="311"/>
      <c r="B7562" s="311" t="s">
        <v>18973</v>
      </c>
      <c r="C7562" s="311"/>
      <c r="D7562" s="311"/>
      <c r="E7562" s="311" t="s">
        <v>11408</v>
      </c>
      <c r="F7562" s="311">
        <v>262.2</v>
      </c>
    </row>
    <row r="7563" spans="1:6">
      <c r="A7563" s="311"/>
      <c r="B7563" s="311" t="s">
        <v>18974</v>
      </c>
      <c r="C7563" s="311"/>
      <c r="D7563" s="311"/>
      <c r="E7563" s="311" t="s">
        <v>11408</v>
      </c>
      <c r="F7563" s="311">
        <v>335.3</v>
      </c>
    </row>
    <row r="7564" spans="1:6">
      <c r="A7564" s="311"/>
      <c r="B7564" s="311" t="s">
        <v>18975</v>
      </c>
      <c r="C7564" s="311"/>
      <c r="D7564" s="311"/>
      <c r="E7564" s="311" t="s">
        <v>11408</v>
      </c>
      <c r="F7564" s="311">
        <v>189</v>
      </c>
    </row>
    <row r="7565" spans="1:6">
      <c r="A7565" s="311"/>
      <c r="B7565" s="311" t="s">
        <v>18976</v>
      </c>
      <c r="C7565" s="311"/>
      <c r="D7565" s="311"/>
      <c r="E7565" s="311" t="s">
        <v>11408</v>
      </c>
      <c r="F7565" s="311">
        <v>162.4</v>
      </c>
    </row>
    <row r="7566" spans="1:6">
      <c r="A7566" s="311"/>
      <c r="B7566" s="311" t="s">
        <v>18977</v>
      </c>
      <c r="C7566" s="311"/>
      <c r="D7566" s="311"/>
      <c r="E7566" s="311" t="s">
        <v>11408</v>
      </c>
      <c r="F7566" s="311">
        <v>148.19999999999999</v>
      </c>
    </row>
    <row r="7567" spans="1:6">
      <c r="A7567" s="311"/>
      <c r="B7567" s="311" t="s">
        <v>18978</v>
      </c>
      <c r="C7567" s="311"/>
      <c r="D7567" s="311"/>
      <c r="E7567" s="311" t="s">
        <v>13501</v>
      </c>
      <c r="F7567" s="311">
        <v>1582.7</v>
      </c>
    </row>
    <row r="7568" spans="1:6">
      <c r="A7568" s="311"/>
      <c r="B7568" s="311" t="s">
        <v>18979</v>
      </c>
      <c r="C7568" s="311"/>
      <c r="D7568" s="311"/>
      <c r="E7568" s="311" t="s">
        <v>13501</v>
      </c>
      <c r="F7568" s="311">
        <v>1835.4</v>
      </c>
    </row>
    <row r="7569" spans="1:6">
      <c r="A7569" s="311"/>
      <c r="B7569" s="311" t="s">
        <v>18980</v>
      </c>
      <c r="C7569" s="311"/>
      <c r="D7569" s="311"/>
      <c r="E7569" s="311" t="s">
        <v>13501</v>
      </c>
      <c r="F7569" s="311">
        <v>661.2</v>
      </c>
    </row>
    <row r="7570" spans="1:6">
      <c r="A7570" s="311"/>
      <c r="B7570" s="311" t="s">
        <v>18981</v>
      </c>
      <c r="C7570" s="311"/>
      <c r="D7570" s="311"/>
      <c r="E7570" s="311" t="s">
        <v>13501</v>
      </c>
      <c r="F7570" s="311">
        <v>588</v>
      </c>
    </row>
    <row r="7571" spans="1:6">
      <c r="A7571" s="311"/>
      <c r="B7571" s="311" t="s">
        <v>18982</v>
      </c>
      <c r="C7571" s="311"/>
      <c r="D7571" s="311"/>
      <c r="E7571" s="311" t="s">
        <v>13501</v>
      </c>
      <c r="F7571" s="311">
        <v>1329</v>
      </c>
    </row>
    <row r="7572" spans="1:6">
      <c r="A7572" s="311"/>
      <c r="B7572" s="311" t="s">
        <v>18983</v>
      </c>
      <c r="C7572" s="311"/>
      <c r="D7572" s="311"/>
      <c r="E7572" s="311" t="s">
        <v>13501</v>
      </c>
      <c r="F7572" s="311">
        <v>1826.8</v>
      </c>
    </row>
    <row r="7573" spans="1:6">
      <c r="A7573" s="311"/>
      <c r="B7573" s="311" t="s">
        <v>18984</v>
      </c>
      <c r="C7573" s="311"/>
      <c r="D7573" s="311"/>
      <c r="E7573" s="311" t="s">
        <v>13501</v>
      </c>
      <c r="F7573" s="311">
        <v>1185.5999999999999</v>
      </c>
    </row>
    <row r="7574" spans="1:6">
      <c r="A7574" s="311"/>
      <c r="B7574" s="311" t="s">
        <v>18985</v>
      </c>
      <c r="C7574" s="311"/>
      <c r="D7574" s="311"/>
      <c r="E7574" s="311" t="s">
        <v>13501</v>
      </c>
      <c r="F7574" s="311">
        <v>394</v>
      </c>
    </row>
    <row r="7575" spans="1:6">
      <c r="A7575" s="311"/>
      <c r="B7575" s="311" t="s">
        <v>18986</v>
      </c>
      <c r="C7575" s="311"/>
      <c r="D7575" s="311"/>
      <c r="E7575" s="311" t="s">
        <v>13501</v>
      </c>
      <c r="F7575" s="311">
        <v>165.3</v>
      </c>
    </row>
    <row r="7576" spans="1:6">
      <c r="A7576" s="311"/>
      <c r="B7576" s="311" t="s">
        <v>18987</v>
      </c>
      <c r="C7576" s="311"/>
      <c r="D7576" s="311"/>
      <c r="E7576" s="311" t="s">
        <v>13501</v>
      </c>
      <c r="F7576" s="311">
        <v>513</v>
      </c>
    </row>
    <row r="7577" spans="1:6">
      <c r="A7577" s="311"/>
      <c r="B7577" s="311" t="s">
        <v>18988</v>
      </c>
      <c r="C7577" s="311"/>
      <c r="D7577" s="311"/>
      <c r="E7577" s="311" t="s">
        <v>13501</v>
      </c>
      <c r="F7577" s="311">
        <v>212.8</v>
      </c>
    </row>
    <row r="7578" spans="1:6">
      <c r="A7578" s="311"/>
      <c r="B7578" s="311" t="s">
        <v>18989</v>
      </c>
      <c r="C7578" s="311"/>
      <c r="D7578" s="311"/>
      <c r="E7578" s="311" t="s">
        <v>13501</v>
      </c>
      <c r="F7578" s="311">
        <v>426</v>
      </c>
    </row>
    <row r="7579" spans="1:6">
      <c r="A7579" s="311"/>
      <c r="B7579" s="311" t="s">
        <v>18990</v>
      </c>
      <c r="C7579" s="311"/>
      <c r="D7579" s="311"/>
      <c r="E7579" s="311" t="s">
        <v>13501</v>
      </c>
      <c r="F7579" s="311">
        <v>345.8</v>
      </c>
    </row>
    <row r="7580" spans="1:6">
      <c r="A7580" s="311"/>
      <c r="B7580" s="311" t="s">
        <v>18991</v>
      </c>
      <c r="C7580" s="311"/>
      <c r="D7580" s="311"/>
      <c r="E7580" s="311" t="s">
        <v>13501</v>
      </c>
      <c r="F7580" s="311">
        <v>1109.5999999999999</v>
      </c>
    </row>
    <row r="7581" spans="1:6">
      <c r="A7581" s="311"/>
      <c r="B7581" s="311" t="s">
        <v>18992</v>
      </c>
      <c r="C7581" s="311"/>
      <c r="D7581" s="311"/>
      <c r="E7581" s="311" t="s">
        <v>13501</v>
      </c>
      <c r="F7581" s="311">
        <v>1461.1</v>
      </c>
    </row>
    <row r="7582" spans="1:6">
      <c r="A7582" s="311"/>
      <c r="B7582" s="311" t="s">
        <v>18993</v>
      </c>
      <c r="C7582" s="311"/>
      <c r="D7582" s="311"/>
      <c r="E7582" s="311" t="s">
        <v>13501</v>
      </c>
      <c r="F7582" s="311">
        <v>963.3</v>
      </c>
    </row>
    <row r="7583" spans="1:6">
      <c r="A7583" s="311"/>
      <c r="B7583" s="311" t="s">
        <v>18994</v>
      </c>
      <c r="C7583" s="311"/>
      <c r="D7583" s="311"/>
      <c r="E7583" s="311" t="s">
        <v>13501</v>
      </c>
      <c r="F7583" s="311">
        <v>809.4</v>
      </c>
    </row>
    <row r="7584" spans="1:6">
      <c r="A7584" s="311"/>
      <c r="B7584" s="311" t="s">
        <v>18995</v>
      </c>
      <c r="C7584" s="311"/>
      <c r="D7584" s="311"/>
      <c r="E7584" s="311" t="s">
        <v>173</v>
      </c>
      <c r="F7584" s="311">
        <v>5381</v>
      </c>
    </row>
    <row r="7585" spans="1:6">
      <c r="A7585" s="311"/>
      <c r="B7585" s="311" t="s">
        <v>18996</v>
      </c>
      <c r="C7585" s="311"/>
      <c r="D7585" s="311"/>
      <c r="E7585" s="311" t="s">
        <v>173</v>
      </c>
      <c r="F7585" s="311">
        <v>7689</v>
      </c>
    </row>
    <row r="7586" spans="1:6">
      <c r="A7586" s="311"/>
      <c r="B7586" s="311" t="s">
        <v>18997</v>
      </c>
      <c r="C7586" s="311"/>
      <c r="D7586" s="311"/>
      <c r="E7586" s="311" t="s">
        <v>173</v>
      </c>
      <c r="F7586" s="311">
        <v>958</v>
      </c>
    </row>
    <row r="7587" spans="1:6">
      <c r="A7587" s="311"/>
      <c r="B7587" s="311" t="s">
        <v>18998</v>
      </c>
      <c r="C7587" s="311"/>
      <c r="D7587" s="311"/>
      <c r="E7587" s="311" t="s">
        <v>173</v>
      </c>
      <c r="F7587" s="311">
        <v>10032</v>
      </c>
    </row>
    <row r="7588" spans="1:6">
      <c r="A7588" s="311"/>
      <c r="B7588" s="311" t="s">
        <v>18999</v>
      </c>
      <c r="C7588" s="311"/>
      <c r="D7588" s="311"/>
      <c r="E7588" s="311" t="s">
        <v>173</v>
      </c>
      <c r="F7588" s="311">
        <v>1588</v>
      </c>
    </row>
    <row r="7589" spans="1:6">
      <c r="A7589" s="311"/>
      <c r="B7589" s="311" t="s">
        <v>19000</v>
      </c>
      <c r="C7589" s="311"/>
      <c r="D7589" s="311"/>
      <c r="E7589" s="311" t="s">
        <v>173</v>
      </c>
      <c r="F7589" s="311">
        <v>14629</v>
      </c>
    </row>
    <row r="7590" spans="1:6">
      <c r="A7590" s="311"/>
      <c r="B7590" s="311" t="s">
        <v>19001</v>
      </c>
      <c r="C7590" s="311"/>
      <c r="D7590" s="311"/>
      <c r="E7590" s="311" t="s">
        <v>173</v>
      </c>
      <c r="F7590" s="311">
        <v>2559</v>
      </c>
    </row>
    <row r="7591" spans="1:6">
      <c r="A7591" s="311"/>
      <c r="B7591" s="311" t="s">
        <v>19002</v>
      </c>
      <c r="C7591" s="311"/>
      <c r="D7591" s="311"/>
      <c r="E7591" s="311" t="s">
        <v>173</v>
      </c>
      <c r="F7591" s="311">
        <v>3448</v>
      </c>
    </row>
    <row r="7592" spans="1:6">
      <c r="A7592" s="311"/>
      <c r="B7592" s="311" t="s">
        <v>19003</v>
      </c>
      <c r="C7592" s="311"/>
      <c r="D7592" s="311"/>
      <c r="E7592" s="311" t="s">
        <v>173</v>
      </c>
      <c r="F7592" s="311">
        <v>4389</v>
      </c>
    </row>
    <row r="7593" spans="1:6">
      <c r="A7593" s="311"/>
      <c r="B7593" s="311" t="s">
        <v>19004</v>
      </c>
      <c r="C7593" s="311"/>
      <c r="D7593" s="311"/>
      <c r="E7593" s="311" t="s">
        <v>173</v>
      </c>
      <c r="F7593" s="311">
        <v>3219</v>
      </c>
    </row>
    <row r="7594" spans="1:6">
      <c r="A7594" s="311"/>
      <c r="B7594" s="311" t="s">
        <v>19005</v>
      </c>
      <c r="C7594" s="311"/>
      <c r="D7594" s="311"/>
      <c r="E7594" s="311" t="s">
        <v>173</v>
      </c>
      <c r="F7594" s="311">
        <v>3789</v>
      </c>
    </row>
    <row r="7595" spans="1:6">
      <c r="A7595" s="311"/>
      <c r="B7595" s="311" t="s">
        <v>19006</v>
      </c>
      <c r="C7595" s="311"/>
      <c r="D7595" s="311"/>
      <c r="E7595" s="311" t="s">
        <v>173</v>
      </c>
      <c r="F7595" s="311">
        <v>4264</v>
      </c>
    </row>
    <row r="7596" spans="1:6">
      <c r="A7596" s="311"/>
      <c r="B7596" s="311" t="s">
        <v>19007</v>
      </c>
      <c r="C7596" s="311"/>
      <c r="D7596" s="311"/>
      <c r="E7596" s="311" t="s">
        <v>173</v>
      </c>
      <c r="F7596" s="311">
        <v>2839</v>
      </c>
    </row>
    <row r="7597" spans="1:6">
      <c r="A7597" s="311"/>
      <c r="B7597" s="311" t="s">
        <v>19008</v>
      </c>
      <c r="C7597" s="311"/>
      <c r="D7597" s="311"/>
      <c r="E7597" s="311" t="s">
        <v>173</v>
      </c>
      <c r="F7597" s="311">
        <v>2078</v>
      </c>
    </row>
    <row r="7598" spans="1:6">
      <c r="A7598" s="311"/>
      <c r="B7598" s="311" t="s">
        <v>19009</v>
      </c>
      <c r="C7598" s="311"/>
      <c r="D7598" s="311"/>
      <c r="E7598" s="311" t="s">
        <v>173</v>
      </c>
      <c r="F7598" s="311">
        <v>2754</v>
      </c>
    </row>
    <row r="7599" spans="1:6">
      <c r="A7599" s="311"/>
      <c r="B7599" s="311" t="s">
        <v>19010</v>
      </c>
      <c r="C7599" s="311"/>
      <c r="D7599" s="311"/>
      <c r="E7599" s="311" t="s">
        <v>173</v>
      </c>
      <c r="F7599" s="311">
        <v>4628</v>
      </c>
    </row>
    <row r="7600" spans="1:6">
      <c r="A7600" s="311"/>
      <c r="B7600" s="311" t="s">
        <v>19011</v>
      </c>
      <c r="C7600" s="311"/>
      <c r="D7600" s="311"/>
      <c r="E7600" s="311" t="s">
        <v>173</v>
      </c>
      <c r="F7600" s="311">
        <v>654</v>
      </c>
    </row>
    <row r="7601" spans="1:6">
      <c r="A7601" s="311"/>
      <c r="B7601" s="311" t="s">
        <v>19012</v>
      </c>
      <c r="C7601" s="311"/>
      <c r="D7601" s="311"/>
      <c r="E7601" s="311" t="s">
        <v>173</v>
      </c>
      <c r="F7601" s="311">
        <v>2409</v>
      </c>
    </row>
    <row r="7602" spans="1:6">
      <c r="A7602" s="311"/>
      <c r="B7602" s="311" t="s">
        <v>19013</v>
      </c>
      <c r="C7602" s="311"/>
      <c r="D7602" s="311"/>
      <c r="E7602" s="311" t="s">
        <v>173</v>
      </c>
      <c r="F7602" s="311">
        <v>2766</v>
      </c>
    </row>
    <row r="7603" spans="1:6">
      <c r="A7603" s="311"/>
      <c r="B7603" s="311" t="s">
        <v>19014</v>
      </c>
      <c r="C7603" s="311"/>
      <c r="D7603" s="311"/>
      <c r="E7603" s="311" t="s">
        <v>173</v>
      </c>
      <c r="F7603" s="311">
        <v>3289</v>
      </c>
    </row>
    <row r="7604" spans="1:6">
      <c r="A7604" s="311"/>
      <c r="B7604" s="311" t="s">
        <v>19015</v>
      </c>
      <c r="C7604" s="311"/>
      <c r="D7604" s="311"/>
      <c r="E7604" s="311" t="s">
        <v>173</v>
      </c>
      <c r="F7604" s="311">
        <v>2107</v>
      </c>
    </row>
    <row r="7605" spans="1:6">
      <c r="A7605" s="311"/>
      <c r="B7605" s="311" t="s">
        <v>19016</v>
      </c>
      <c r="C7605" s="311"/>
      <c r="D7605" s="311"/>
      <c r="E7605" s="311" t="s">
        <v>173</v>
      </c>
      <c r="F7605" s="311">
        <v>2443</v>
      </c>
    </row>
    <row r="7606" spans="1:6">
      <c r="A7606" s="311"/>
      <c r="B7606" s="311" t="s">
        <v>19017</v>
      </c>
      <c r="C7606" s="311"/>
      <c r="D7606" s="311"/>
      <c r="E7606" s="311" t="s">
        <v>173</v>
      </c>
      <c r="F7606" s="311">
        <v>2979</v>
      </c>
    </row>
    <row r="7607" spans="1:6">
      <c r="A7607" s="311"/>
      <c r="B7607" s="311" t="s">
        <v>19018</v>
      </c>
      <c r="C7607" s="311"/>
      <c r="D7607" s="311"/>
      <c r="E7607" s="311" t="s">
        <v>173</v>
      </c>
      <c r="F7607" s="311">
        <v>3124</v>
      </c>
    </row>
    <row r="7608" spans="1:6">
      <c r="A7608" s="311"/>
      <c r="B7608" s="311" t="s">
        <v>19019</v>
      </c>
      <c r="C7608" s="311"/>
      <c r="D7608" s="311"/>
      <c r="E7608" s="311" t="s">
        <v>173</v>
      </c>
      <c r="F7608" s="311">
        <v>5024</v>
      </c>
    </row>
    <row r="7609" spans="1:6">
      <c r="A7609" s="311"/>
      <c r="B7609" s="311" t="s">
        <v>19020</v>
      </c>
      <c r="C7609" s="311"/>
      <c r="D7609" s="311"/>
      <c r="E7609" s="311" t="s">
        <v>173</v>
      </c>
      <c r="F7609" s="311">
        <v>735</v>
      </c>
    </row>
    <row r="7610" spans="1:6">
      <c r="A7610" s="311"/>
      <c r="B7610" s="311" t="s">
        <v>19021</v>
      </c>
      <c r="C7610" s="311"/>
      <c r="D7610" s="311"/>
      <c r="E7610" s="311" t="s">
        <v>173</v>
      </c>
      <c r="F7610" s="311">
        <v>3647</v>
      </c>
    </row>
    <row r="7611" spans="1:6">
      <c r="A7611" s="311"/>
      <c r="B7611" s="311" t="s">
        <v>19022</v>
      </c>
      <c r="C7611" s="311"/>
      <c r="D7611" s="311"/>
      <c r="E7611" s="311" t="s">
        <v>173</v>
      </c>
      <c r="F7611" s="311">
        <v>1414</v>
      </c>
    </row>
    <row r="7612" spans="1:6">
      <c r="A7612" s="311"/>
      <c r="B7612" s="311" t="s">
        <v>19023</v>
      </c>
      <c r="C7612" s="311"/>
      <c r="D7612" s="311"/>
      <c r="E7612" s="311" t="s">
        <v>173</v>
      </c>
      <c r="F7612" s="311">
        <v>2459</v>
      </c>
    </row>
    <row r="7613" spans="1:6">
      <c r="A7613" s="311"/>
      <c r="B7613" s="311" t="s">
        <v>19024</v>
      </c>
      <c r="C7613" s="311"/>
      <c r="D7613" s="311"/>
      <c r="E7613" s="311" t="s">
        <v>173</v>
      </c>
      <c r="F7613" s="311">
        <v>3029</v>
      </c>
    </row>
    <row r="7614" spans="1:6">
      <c r="A7614" s="311"/>
      <c r="B7614" s="311" t="s">
        <v>19025</v>
      </c>
      <c r="C7614" s="311"/>
      <c r="D7614" s="311"/>
      <c r="E7614" s="311" t="s">
        <v>173</v>
      </c>
      <c r="F7614" s="311">
        <v>4359</v>
      </c>
    </row>
    <row r="7615" spans="1:6">
      <c r="A7615" s="311"/>
      <c r="B7615" s="311" t="s">
        <v>19026</v>
      </c>
      <c r="C7615" s="311"/>
      <c r="D7615" s="311"/>
      <c r="E7615" s="311" t="s">
        <v>173</v>
      </c>
      <c r="F7615" s="311">
        <v>4739</v>
      </c>
    </row>
    <row r="7616" spans="1:6">
      <c r="A7616" s="311"/>
      <c r="B7616" s="311" t="s">
        <v>19027</v>
      </c>
      <c r="C7616" s="311"/>
      <c r="D7616" s="311"/>
      <c r="E7616" s="311" t="s">
        <v>173</v>
      </c>
      <c r="F7616" s="311">
        <v>13859</v>
      </c>
    </row>
    <row r="7617" spans="1:6">
      <c r="A7617" s="311"/>
      <c r="B7617" s="311" t="s">
        <v>19028</v>
      </c>
      <c r="C7617" s="311"/>
      <c r="D7617" s="311"/>
      <c r="E7617" s="311" t="s">
        <v>173</v>
      </c>
      <c r="F7617" s="311">
        <v>14809</v>
      </c>
    </row>
    <row r="7618" spans="1:6">
      <c r="A7618" s="311"/>
      <c r="B7618" s="311" t="s">
        <v>19029</v>
      </c>
      <c r="C7618" s="311"/>
      <c r="D7618" s="311"/>
      <c r="E7618" s="311" t="s">
        <v>173</v>
      </c>
      <c r="F7618" s="311">
        <v>6344</v>
      </c>
    </row>
    <row r="7619" spans="1:6">
      <c r="A7619" s="311"/>
      <c r="B7619" s="311" t="s">
        <v>19030</v>
      </c>
      <c r="C7619" s="311"/>
      <c r="D7619" s="311"/>
      <c r="E7619" s="311" t="s">
        <v>173</v>
      </c>
      <c r="F7619" s="311">
        <v>894</v>
      </c>
    </row>
    <row r="7620" spans="1:6">
      <c r="A7620" s="311"/>
      <c r="B7620" s="311" t="s">
        <v>19031</v>
      </c>
      <c r="C7620" s="311"/>
      <c r="D7620" s="311"/>
      <c r="E7620" s="311" t="s">
        <v>173</v>
      </c>
      <c r="F7620" s="311">
        <v>124</v>
      </c>
    </row>
    <row r="7621" spans="1:6">
      <c r="A7621" s="311"/>
      <c r="B7621" s="311" t="s">
        <v>19032</v>
      </c>
      <c r="C7621" s="311"/>
      <c r="D7621" s="311"/>
      <c r="E7621" s="311" t="s">
        <v>173</v>
      </c>
      <c r="F7621" s="311">
        <v>246</v>
      </c>
    </row>
    <row r="7622" spans="1:6">
      <c r="A7622" s="311"/>
      <c r="B7622" s="311" t="s">
        <v>19033</v>
      </c>
      <c r="C7622" s="311"/>
      <c r="D7622" s="311"/>
      <c r="E7622" s="311" t="s">
        <v>173</v>
      </c>
      <c r="F7622" s="311">
        <v>369</v>
      </c>
    </row>
    <row r="7623" spans="1:6">
      <c r="A7623" s="311"/>
      <c r="B7623" s="311" t="s">
        <v>19034</v>
      </c>
      <c r="C7623" s="311"/>
      <c r="D7623" s="311"/>
      <c r="E7623" s="311" t="s">
        <v>173</v>
      </c>
      <c r="F7623" s="311">
        <v>493</v>
      </c>
    </row>
    <row r="7624" spans="1:6">
      <c r="A7624" s="311"/>
      <c r="B7624" s="311" t="s">
        <v>19035</v>
      </c>
      <c r="C7624" s="311"/>
      <c r="D7624" s="311"/>
      <c r="E7624" s="311" t="s">
        <v>173</v>
      </c>
      <c r="F7624" s="311">
        <v>616</v>
      </c>
    </row>
    <row r="7625" spans="1:6">
      <c r="A7625" s="311"/>
      <c r="B7625" s="311" t="s">
        <v>19036</v>
      </c>
      <c r="C7625" s="311"/>
      <c r="D7625" s="311"/>
      <c r="E7625" s="311" t="s">
        <v>173</v>
      </c>
      <c r="F7625" s="311">
        <v>14314</v>
      </c>
    </row>
    <row r="7626" spans="1:6">
      <c r="A7626" s="311"/>
      <c r="B7626" s="311" t="s">
        <v>19037</v>
      </c>
      <c r="C7626" s="311"/>
      <c r="D7626" s="311"/>
      <c r="E7626" s="311" t="s">
        <v>173</v>
      </c>
      <c r="F7626" s="311">
        <v>3756</v>
      </c>
    </row>
    <row r="7627" spans="1:6">
      <c r="A7627" s="311"/>
      <c r="B7627" s="311" t="s">
        <v>19038</v>
      </c>
      <c r="C7627" s="311"/>
      <c r="D7627" s="311"/>
      <c r="E7627" s="311" t="s">
        <v>173</v>
      </c>
      <c r="F7627" s="311">
        <v>4479</v>
      </c>
    </row>
    <row r="7628" spans="1:6">
      <c r="A7628" s="311"/>
      <c r="B7628" s="311" t="s">
        <v>19039</v>
      </c>
      <c r="C7628" s="311"/>
      <c r="D7628" s="311"/>
      <c r="E7628" s="311" t="s">
        <v>173</v>
      </c>
      <c r="F7628" s="311">
        <v>5664</v>
      </c>
    </row>
    <row r="7629" spans="1:6">
      <c r="A7629" s="311"/>
      <c r="B7629" s="311" t="s">
        <v>19040</v>
      </c>
      <c r="C7629" s="311"/>
      <c r="D7629" s="311"/>
      <c r="E7629" s="311" t="s">
        <v>173</v>
      </c>
      <c r="F7629" s="311">
        <v>7033</v>
      </c>
    </row>
    <row r="7630" spans="1:6">
      <c r="A7630" s="311"/>
      <c r="B7630" s="311" t="s">
        <v>19041</v>
      </c>
      <c r="C7630" s="311"/>
      <c r="D7630" s="311"/>
      <c r="E7630" s="311" t="s">
        <v>173</v>
      </c>
      <c r="F7630" s="311">
        <v>9123</v>
      </c>
    </row>
    <row r="7631" spans="1:6">
      <c r="A7631" s="311"/>
      <c r="B7631" s="311" t="s">
        <v>19042</v>
      </c>
      <c r="C7631" s="311"/>
      <c r="D7631" s="311"/>
      <c r="E7631" s="311" t="s">
        <v>173</v>
      </c>
      <c r="F7631" s="311">
        <v>10583</v>
      </c>
    </row>
    <row r="7632" spans="1:6">
      <c r="A7632" s="311"/>
      <c r="B7632" s="311" t="s">
        <v>19043</v>
      </c>
      <c r="C7632" s="311"/>
      <c r="D7632" s="311"/>
      <c r="E7632" s="311" t="s">
        <v>173</v>
      </c>
      <c r="F7632" s="311">
        <v>2318</v>
      </c>
    </row>
    <row r="7633" spans="1:6">
      <c r="A7633" s="311"/>
      <c r="B7633" s="311" t="s">
        <v>19044</v>
      </c>
      <c r="C7633" s="311"/>
      <c r="D7633" s="311"/>
      <c r="E7633" s="311" t="s">
        <v>173</v>
      </c>
      <c r="F7633" s="311">
        <v>12491</v>
      </c>
    </row>
    <row r="7634" spans="1:6">
      <c r="A7634" s="311"/>
      <c r="B7634" s="311" t="s">
        <v>19045</v>
      </c>
      <c r="C7634" s="311"/>
      <c r="D7634" s="311"/>
      <c r="E7634" s="311" t="s">
        <v>173</v>
      </c>
      <c r="F7634" s="311">
        <v>3083</v>
      </c>
    </row>
    <row r="7635" spans="1:6">
      <c r="A7635" s="311"/>
      <c r="B7635" s="311" t="s">
        <v>19046</v>
      </c>
      <c r="C7635" s="311"/>
      <c r="D7635" s="311"/>
      <c r="E7635" s="311" t="s">
        <v>173</v>
      </c>
      <c r="F7635" s="311">
        <v>3281</v>
      </c>
    </row>
    <row r="7636" spans="1:6">
      <c r="A7636" s="311"/>
      <c r="B7636" s="311" t="s">
        <v>19047</v>
      </c>
      <c r="C7636" s="311"/>
      <c r="D7636" s="311"/>
      <c r="E7636" s="311" t="s">
        <v>173</v>
      </c>
      <c r="F7636" s="311">
        <v>4959</v>
      </c>
    </row>
    <row r="7637" spans="1:6">
      <c r="A7637" s="311"/>
      <c r="B7637" s="311" t="s">
        <v>19048</v>
      </c>
      <c r="C7637" s="311"/>
      <c r="D7637" s="311"/>
      <c r="E7637" s="311" t="s">
        <v>173</v>
      </c>
      <c r="F7637" s="311">
        <v>4022</v>
      </c>
    </row>
    <row r="7638" spans="1:6">
      <c r="A7638" s="311"/>
      <c r="B7638" s="311" t="s">
        <v>19049</v>
      </c>
      <c r="C7638" s="311"/>
      <c r="D7638" s="311"/>
      <c r="E7638" s="311" t="s">
        <v>173</v>
      </c>
      <c r="F7638" s="311">
        <v>5651</v>
      </c>
    </row>
    <row r="7639" spans="1:6">
      <c r="A7639" s="311"/>
      <c r="B7639" s="311" t="s">
        <v>19050</v>
      </c>
      <c r="C7639" s="311"/>
      <c r="D7639" s="311"/>
      <c r="E7639" s="311" t="s">
        <v>173</v>
      </c>
      <c r="F7639" s="311">
        <v>4713</v>
      </c>
    </row>
    <row r="7640" spans="1:6">
      <c r="A7640" s="311"/>
      <c r="B7640" s="311" t="s">
        <v>19051</v>
      </c>
      <c r="C7640" s="311"/>
      <c r="D7640" s="311"/>
      <c r="E7640" s="311" t="s">
        <v>173</v>
      </c>
      <c r="F7640" s="311">
        <v>6244</v>
      </c>
    </row>
    <row r="7641" spans="1:6">
      <c r="A7641" s="311"/>
      <c r="B7641" s="311" t="s">
        <v>19052</v>
      </c>
      <c r="C7641" s="311"/>
      <c r="D7641" s="311"/>
      <c r="E7641" s="311" t="s">
        <v>173</v>
      </c>
      <c r="F7641" s="311">
        <v>5651</v>
      </c>
    </row>
    <row r="7642" spans="1:6">
      <c r="A7642" s="311"/>
      <c r="B7642" s="311" t="s">
        <v>19053</v>
      </c>
      <c r="C7642" s="311"/>
      <c r="D7642" s="311"/>
      <c r="E7642" s="311" t="s">
        <v>173</v>
      </c>
      <c r="F7642" s="311">
        <v>7379</v>
      </c>
    </row>
    <row r="7643" spans="1:6">
      <c r="A7643" s="311"/>
      <c r="B7643" s="311" t="s">
        <v>19054</v>
      </c>
      <c r="C7643" s="311"/>
      <c r="D7643" s="311"/>
      <c r="E7643" s="311" t="s">
        <v>173</v>
      </c>
      <c r="F7643" s="311">
        <v>7282</v>
      </c>
    </row>
    <row r="7644" spans="1:6">
      <c r="A7644" s="311"/>
      <c r="B7644" s="311" t="s">
        <v>19055</v>
      </c>
      <c r="C7644" s="311"/>
      <c r="D7644" s="311"/>
      <c r="E7644" s="311" t="s">
        <v>173</v>
      </c>
      <c r="F7644" s="311">
        <v>8121</v>
      </c>
    </row>
    <row r="7645" spans="1:6">
      <c r="A7645" s="311"/>
      <c r="B7645" s="311" t="s">
        <v>19056</v>
      </c>
      <c r="C7645" s="311"/>
      <c r="D7645" s="311"/>
      <c r="E7645" s="311" t="s">
        <v>173</v>
      </c>
      <c r="F7645" s="311">
        <v>10543</v>
      </c>
    </row>
    <row r="7646" spans="1:6">
      <c r="A7646" s="311"/>
      <c r="B7646" s="311" t="s">
        <v>19057</v>
      </c>
      <c r="C7646" s="311"/>
      <c r="D7646" s="311"/>
      <c r="E7646" s="311" t="s">
        <v>173</v>
      </c>
      <c r="F7646" s="311">
        <v>8862</v>
      </c>
    </row>
    <row r="7647" spans="1:6">
      <c r="A7647" s="311"/>
      <c r="B7647" s="311" t="s">
        <v>19058</v>
      </c>
      <c r="C7647" s="311"/>
      <c r="D7647" s="311"/>
      <c r="E7647" s="311" t="s">
        <v>173</v>
      </c>
      <c r="F7647" s="311">
        <v>9849</v>
      </c>
    </row>
    <row r="7648" spans="1:6">
      <c r="A7648" s="311"/>
      <c r="B7648" s="311" t="s">
        <v>19059</v>
      </c>
      <c r="C7648" s="311"/>
      <c r="D7648" s="311"/>
      <c r="E7648" s="311" t="s">
        <v>173</v>
      </c>
      <c r="F7648" s="311">
        <v>10838</v>
      </c>
    </row>
    <row r="7649" spans="1:6">
      <c r="A7649" s="311"/>
      <c r="B7649" s="311" t="s">
        <v>19060</v>
      </c>
      <c r="C7649" s="311"/>
      <c r="D7649" s="311"/>
      <c r="E7649" s="311" t="s">
        <v>173</v>
      </c>
      <c r="F7649" s="311">
        <v>14049</v>
      </c>
    </row>
    <row r="7650" spans="1:6">
      <c r="A7650" s="311"/>
      <c r="B7650" s="311" t="s">
        <v>19061</v>
      </c>
      <c r="C7650" s="311"/>
      <c r="D7650" s="311"/>
      <c r="E7650" s="311" t="s">
        <v>173</v>
      </c>
      <c r="F7650" s="311">
        <v>3606</v>
      </c>
    </row>
    <row r="7651" spans="1:6">
      <c r="A7651" s="311"/>
      <c r="B7651" s="311" t="s">
        <v>19062</v>
      </c>
      <c r="C7651" s="311"/>
      <c r="D7651" s="311"/>
      <c r="E7651" s="311" t="s">
        <v>173</v>
      </c>
      <c r="F7651" s="311">
        <v>4539</v>
      </c>
    </row>
    <row r="7652" spans="1:6">
      <c r="A7652" s="311"/>
      <c r="B7652" s="311" t="s">
        <v>19063</v>
      </c>
      <c r="C7652" s="311"/>
      <c r="D7652" s="311"/>
      <c r="E7652" s="311" t="s">
        <v>173</v>
      </c>
      <c r="F7652" s="311">
        <v>5413</v>
      </c>
    </row>
    <row r="7653" spans="1:6">
      <c r="A7653" s="311"/>
      <c r="B7653" s="311" t="s">
        <v>19064</v>
      </c>
      <c r="C7653" s="311"/>
      <c r="D7653" s="311"/>
      <c r="E7653" s="311" t="s">
        <v>173</v>
      </c>
      <c r="F7653" s="311">
        <v>7972</v>
      </c>
    </row>
    <row r="7654" spans="1:6">
      <c r="A7654" s="311"/>
      <c r="B7654" s="311" t="s">
        <v>19065</v>
      </c>
      <c r="C7654" s="311"/>
      <c r="D7654" s="311"/>
      <c r="E7654" s="311" t="s">
        <v>173</v>
      </c>
      <c r="F7654" s="311">
        <v>9688</v>
      </c>
    </row>
    <row r="7655" spans="1:6">
      <c r="A7655" s="311"/>
      <c r="B7655" s="311" t="s">
        <v>19066</v>
      </c>
      <c r="C7655" s="311"/>
      <c r="D7655" s="311"/>
      <c r="E7655" s="311" t="s">
        <v>173</v>
      </c>
      <c r="F7655" s="311">
        <v>10496</v>
      </c>
    </row>
    <row r="7656" spans="1:6">
      <c r="A7656" s="311"/>
      <c r="B7656" s="311" t="s">
        <v>19067</v>
      </c>
      <c r="C7656" s="311"/>
      <c r="D7656" s="311"/>
      <c r="E7656" s="311" t="s">
        <v>173</v>
      </c>
      <c r="F7656" s="311">
        <v>11588</v>
      </c>
    </row>
    <row r="7657" spans="1:6">
      <c r="A7657" s="311"/>
      <c r="B7657" s="311" t="s">
        <v>19068</v>
      </c>
      <c r="C7657" s="311"/>
      <c r="D7657" s="311"/>
      <c r="E7657" s="311" t="s">
        <v>173</v>
      </c>
      <c r="F7657" s="311">
        <v>15101</v>
      </c>
    </row>
    <row r="7658" spans="1:6">
      <c r="A7658" s="311"/>
      <c r="B7658" s="311" t="s">
        <v>19069</v>
      </c>
      <c r="C7658" s="311"/>
      <c r="D7658" s="311"/>
      <c r="E7658" s="311" t="s">
        <v>173</v>
      </c>
      <c r="F7658" s="311">
        <v>16336</v>
      </c>
    </row>
    <row r="7659" spans="1:6">
      <c r="A7659" s="311"/>
      <c r="B7659" s="311" t="s">
        <v>19070</v>
      </c>
      <c r="C7659" s="311"/>
      <c r="D7659" s="311"/>
      <c r="E7659" s="311" t="s">
        <v>173</v>
      </c>
      <c r="F7659" s="311">
        <v>2279</v>
      </c>
    </row>
    <row r="7660" spans="1:6">
      <c r="A7660" s="311"/>
      <c r="B7660" s="311" t="s">
        <v>19071</v>
      </c>
      <c r="C7660" s="311"/>
      <c r="D7660" s="311"/>
      <c r="E7660" s="311" t="s">
        <v>173</v>
      </c>
      <c r="F7660" s="311">
        <v>3789</v>
      </c>
    </row>
    <row r="7661" spans="1:6">
      <c r="A7661" s="311"/>
      <c r="B7661" s="311" t="s">
        <v>19072</v>
      </c>
      <c r="C7661" s="311"/>
      <c r="D7661" s="311"/>
      <c r="E7661" s="311" t="s">
        <v>173</v>
      </c>
      <c r="F7661" s="311">
        <v>4081</v>
      </c>
    </row>
    <row r="7662" spans="1:6">
      <c r="A7662" s="311"/>
      <c r="B7662" s="311" t="s">
        <v>19073</v>
      </c>
      <c r="C7662" s="311"/>
      <c r="D7662" s="311"/>
      <c r="E7662" s="311" t="s">
        <v>173</v>
      </c>
      <c r="F7662" s="311">
        <v>1561</v>
      </c>
    </row>
    <row r="7663" spans="1:6">
      <c r="A7663" s="311"/>
      <c r="B7663" s="311" t="s">
        <v>19074</v>
      </c>
      <c r="C7663" s="311"/>
      <c r="D7663" s="311"/>
      <c r="E7663" s="311" t="s">
        <v>173</v>
      </c>
      <c r="F7663" s="311">
        <v>1718</v>
      </c>
    </row>
    <row r="7664" spans="1:6">
      <c r="A7664" s="311"/>
      <c r="B7664" s="311" t="s">
        <v>19075</v>
      </c>
      <c r="C7664" s="311"/>
      <c r="D7664" s="311"/>
      <c r="E7664" s="311" t="s">
        <v>173</v>
      </c>
      <c r="F7664" s="311">
        <v>1913</v>
      </c>
    </row>
    <row r="7665" spans="1:6">
      <c r="A7665" s="311"/>
      <c r="B7665" s="311" t="s">
        <v>19076</v>
      </c>
      <c r="C7665" s="311"/>
      <c r="D7665" s="311"/>
      <c r="E7665" s="311" t="s">
        <v>173</v>
      </c>
      <c r="F7665" s="311">
        <v>2134</v>
      </c>
    </row>
    <row r="7666" spans="1:6">
      <c r="A7666" s="311"/>
      <c r="B7666" s="311" t="s">
        <v>19077</v>
      </c>
      <c r="C7666" s="311"/>
      <c r="D7666" s="311"/>
      <c r="E7666" s="311" t="s">
        <v>173</v>
      </c>
      <c r="F7666" s="311">
        <v>2594</v>
      </c>
    </row>
    <row r="7667" spans="1:6">
      <c r="A7667" s="311"/>
      <c r="B7667" s="311" t="s">
        <v>19078</v>
      </c>
      <c r="C7667" s="311"/>
      <c r="D7667" s="311"/>
      <c r="E7667" s="311" t="s">
        <v>173</v>
      </c>
      <c r="F7667" s="311">
        <v>2811</v>
      </c>
    </row>
    <row r="7668" spans="1:6">
      <c r="A7668" s="311"/>
      <c r="B7668" s="311" t="s">
        <v>19079</v>
      </c>
      <c r="C7668" s="311"/>
      <c r="D7668" s="311"/>
      <c r="E7668" s="311" t="s">
        <v>173</v>
      </c>
      <c r="F7668" s="311">
        <v>3209</v>
      </c>
    </row>
    <row r="7669" spans="1:6">
      <c r="A7669" s="311"/>
      <c r="B7669" s="311" t="s">
        <v>19080</v>
      </c>
      <c r="C7669" s="311"/>
      <c r="D7669" s="311"/>
      <c r="E7669" s="311" t="s">
        <v>173</v>
      </c>
      <c r="F7669" s="311">
        <v>3761</v>
      </c>
    </row>
    <row r="7670" spans="1:6">
      <c r="A7670" s="311"/>
      <c r="B7670" s="311" t="s">
        <v>19081</v>
      </c>
      <c r="C7670" s="311"/>
      <c r="D7670" s="311"/>
      <c r="E7670" s="311" t="s">
        <v>173</v>
      </c>
      <c r="F7670" s="311">
        <v>4752</v>
      </c>
    </row>
    <row r="7671" spans="1:6">
      <c r="A7671" s="311"/>
      <c r="B7671" s="311" t="s">
        <v>19082</v>
      </c>
      <c r="C7671" s="311"/>
      <c r="D7671" s="311"/>
      <c r="E7671" s="311" t="s">
        <v>173</v>
      </c>
      <c r="F7671" s="311">
        <v>2121</v>
      </c>
    </row>
    <row r="7672" spans="1:6">
      <c r="A7672" s="311"/>
      <c r="B7672" s="311" t="s">
        <v>19083</v>
      </c>
      <c r="C7672" s="311"/>
      <c r="D7672" s="311"/>
      <c r="E7672" s="311" t="s">
        <v>173</v>
      </c>
      <c r="F7672" s="311">
        <v>2299</v>
      </c>
    </row>
    <row r="7673" spans="1:6">
      <c r="A7673" s="311"/>
      <c r="B7673" s="311" t="s">
        <v>19084</v>
      </c>
      <c r="C7673" s="311"/>
      <c r="D7673" s="311"/>
      <c r="E7673" s="311" t="s">
        <v>173</v>
      </c>
      <c r="F7673" s="311">
        <v>2717</v>
      </c>
    </row>
    <row r="7674" spans="1:6">
      <c r="A7674" s="311"/>
      <c r="B7674" s="311" t="s">
        <v>19085</v>
      </c>
      <c r="C7674" s="311"/>
      <c r="D7674" s="311"/>
      <c r="E7674" s="311" t="s">
        <v>173</v>
      </c>
      <c r="F7674" s="311">
        <v>10301</v>
      </c>
    </row>
    <row r="7675" spans="1:6">
      <c r="A7675" s="311"/>
      <c r="B7675" s="311" t="s">
        <v>19086</v>
      </c>
      <c r="C7675" s="311"/>
      <c r="D7675" s="311"/>
      <c r="E7675" s="311" t="s">
        <v>173</v>
      </c>
      <c r="F7675" s="311">
        <v>3566</v>
      </c>
    </row>
    <row r="7676" spans="1:6">
      <c r="A7676" s="311"/>
      <c r="B7676" s="311" t="s">
        <v>19087</v>
      </c>
      <c r="C7676" s="311"/>
      <c r="D7676" s="311"/>
      <c r="E7676" s="311" t="s">
        <v>173</v>
      </c>
      <c r="F7676" s="311">
        <v>3974</v>
      </c>
    </row>
    <row r="7677" spans="1:6">
      <c r="A7677" s="311"/>
      <c r="B7677" s="311" t="s">
        <v>19088</v>
      </c>
      <c r="C7677" s="311"/>
      <c r="D7677" s="311"/>
      <c r="E7677" s="311" t="s">
        <v>173</v>
      </c>
      <c r="F7677" s="311">
        <v>4529</v>
      </c>
    </row>
    <row r="7678" spans="1:6">
      <c r="A7678" s="311"/>
      <c r="B7678" s="311" t="s">
        <v>19089</v>
      </c>
      <c r="C7678" s="311"/>
      <c r="D7678" s="311"/>
      <c r="E7678" s="311" t="s">
        <v>173</v>
      </c>
      <c r="F7678" s="311">
        <v>5098</v>
      </c>
    </row>
    <row r="7679" spans="1:6">
      <c r="A7679" s="311"/>
      <c r="B7679" s="311" t="s">
        <v>19090</v>
      </c>
      <c r="C7679" s="311"/>
      <c r="D7679" s="311"/>
      <c r="E7679" s="311" t="s">
        <v>173</v>
      </c>
      <c r="F7679" s="311">
        <v>5672</v>
      </c>
    </row>
    <row r="7680" spans="1:6">
      <c r="A7680" s="311"/>
      <c r="B7680" s="311" t="s">
        <v>19091</v>
      </c>
      <c r="C7680" s="311"/>
      <c r="D7680" s="311"/>
      <c r="E7680" s="311" t="s">
        <v>173</v>
      </c>
      <c r="F7680" s="311">
        <v>6028</v>
      </c>
    </row>
    <row r="7681" spans="1:6">
      <c r="A7681" s="311"/>
      <c r="B7681" s="311" t="s">
        <v>19092</v>
      </c>
      <c r="C7681" s="311"/>
      <c r="D7681" s="311"/>
      <c r="E7681" s="311" t="s">
        <v>173</v>
      </c>
      <c r="F7681" s="311">
        <v>6608</v>
      </c>
    </row>
    <row r="7682" spans="1:6">
      <c r="A7682" s="311"/>
      <c r="B7682" s="311" t="s">
        <v>19093</v>
      </c>
      <c r="C7682" s="311"/>
      <c r="D7682" s="311"/>
      <c r="E7682" s="311" t="s">
        <v>173</v>
      </c>
      <c r="F7682" s="311">
        <v>7166</v>
      </c>
    </row>
    <row r="7683" spans="1:6">
      <c r="A7683" s="311"/>
      <c r="B7683" s="311" t="s">
        <v>19094</v>
      </c>
      <c r="C7683" s="311"/>
      <c r="D7683" s="311"/>
      <c r="E7683" s="311" t="s">
        <v>173</v>
      </c>
      <c r="F7683" s="311">
        <v>8514</v>
      </c>
    </row>
    <row r="7684" spans="1:6">
      <c r="A7684" s="311"/>
      <c r="B7684" s="311" t="s">
        <v>19095</v>
      </c>
      <c r="C7684" s="311"/>
      <c r="D7684" s="311"/>
      <c r="E7684" s="311" t="s">
        <v>173</v>
      </c>
      <c r="F7684" s="311">
        <v>1604</v>
      </c>
    </row>
    <row r="7685" spans="1:6">
      <c r="A7685" s="311"/>
      <c r="B7685" s="311" t="s">
        <v>19096</v>
      </c>
      <c r="C7685" s="311"/>
      <c r="D7685" s="311"/>
      <c r="E7685" s="311" t="s">
        <v>173</v>
      </c>
      <c r="F7685" s="311">
        <v>1604</v>
      </c>
    </row>
    <row r="7686" spans="1:6">
      <c r="A7686" s="311"/>
      <c r="B7686" s="311" t="s">
        <v>19097</v>
      </c>
      <c r="C7686" s="311"/>
      <c r="D7686" s="311"/>
      <c r="E7686" s="311" t="s">
        <v>173</v>
      </c>
      <c r="F7686" s="311">
        <v>2174</v>
      </c>
    </row>
    <row r="7687" spans="1:6">
      <c r="A7687" s="311"/>
      <c r="B7687" s="311" t="s">
        <v>19098</v>
      </c>
      <c r="C7687" s="311"/>
      <c r="D7687" s="311"/>
      <c r="E7687" s="311" t="s">
        <v>173</v>
      </c>
      <c r="F7687" s="311">
        <v>3096</v>
      </c>
    </row>
    <row r="7688" spans="1:6">
      <c r="A7688" s="311"/>
      <c r="B7688" s="311" t="s">
        <v>19099</v>
      </c>
      <c r="C7688" s="311"/>
      <c r="D7688" s="311"/>
      <c r="E7688" s="311" t="s">
        <v>173</v>
      </c>
      <c r="F7688" s="311">
        <v>23.7</v>
      </c>
    </row>
    <row r="7689" spans="1:6">
      <c r="A7689" s="311"/>
      <c r="B7689" s="311" t="s">
        <v>19100</v>
      </c>
      <c r="C7689" s="311"/>
      <c r="D7689" s="311"/>
      <c r="E7689" s="311" t="s">
        <v>173</v>
      </c>
      <c r="F7689" s="311">
        <v>23.7</v>
      </c>
    </row>
    <row r="7690" spans="1:6">
      <c r="A7690" s="311"/>
      <c r="B7690" s="311" t="s">
        <v>19101</v>
      </c>
      <c r="C7690" s="311"/>
      <c r="D7690" s="311"/>
      <c r="E7690" s="311" t="s">
        <v>173</v>
      </c>
      <c r="F7690" s="311">
        <v>23.7</v>
      </c>
    </row>
    <row r="7691" spans="1:6">
      <c r="A7691" s="311"/>
      <c r="B7691" s="311" t="s">
        <v>19102</v>
      </c>
      <c r="C7691" s="311"/>
      <c r="D7691" s="311"/>
      <c r="E7691" s="311" t="s">
        <v>173</v>
      </c>
      <c r="F7691" s="311">
        <v>39.9</v>
      </c>
    </row>
    <row r="7692" spans="1:6">
      <c r="A7692" s="311"/>
      <c r="B7692" s="311" t="s">
        <v>19103</v>
      </c>
      <c r="C7692" s="311"/>
      <c r="D7692" s="311"/>
      <c r="E7692" s="311" t="s">
        <v>173</v>
      </c>
      <c r="F7692" s="311">
        <v>39.9</v>
      </c>
    </row>
    <row r="7693" spans="1:6">
      <c r="A7693" s="311"/>
      <c r="B7693" s="311" t="s">
        <v>19104</v>
      </c>
      <c r="C7693" s="311"/>
      <c r="D7693" s="311"/>
      <c r="E7693" s="311" t="s">
        <v>173</v>
      </c>
      <c r="F7693" s="311">
        <v>32</v>
      </c>
    </row>
    <row r="7694" spans="1:6">
      <c r="A7694" s="311"/>
      <c r="B7694" s="311" t="s">
        <v>19105</v>
      </c>
      <c r="C7694" s="311"/>
      <c r="D7694" s="311"/>
      <c r="E7694" s="311" t="s">
        <v>173</v>
      </c>
      <c r="F7694" s="311">
        <v>22</v>
      </c>
    </row>
    <row r="7695" spans="1:6">
      <c r="A7695" s="311"/>
      <c r="B7695" s="311" t="s">
        <v>19106</v>
      </c>
      <c r="C7695" s="311"/>
      <c r="D7695" s="311"/>
      <c r="E7695" s="311" t="s">
        <v>173</v>
      </c>
      <c r="F7695" s="311">
        <v>22</v>
      </c>
    </row>
    <row r="7696" spans="1:6">
      <c r="A7696" s="311"/>
      <c r="B7696" s="311" t="s">
        <v>19107</v>
      </c>
      <c r="C7696" s="311"/>
      <c r="D7696" s="311"/>
      <c r="E7696" s="311" t="s">
        <v>11436</v>
      </c>
      <c r="F7696" s="311">
        <v>652</v>
      </c>
    </row>
    <row r="7697" spans="1:6">
      <c r="A7697" s="311"/>
      <c r="B7697" s="311" t="s">
        <v>19108</v>
      </c>
      <c r="C7697" s="311"/>
      <c r="D7697" s="311"/>
      <c r="E7697" s="311" t="s">
        <v>173</v>
      </c>
      <c r="F7697" s="311">
        <v>29.4</v>
      </c>
    </row>
    <row r="7698" spans="1:6">
      <c r="A7698" s="311"/>
      <c r="B7698" s="311" t="s">
        <v>19109</v>
      </c>
      <c r="C7698" s="311"/>
      <c r="D7698" s="311"/>
      <c r="E7698" s="311" t="s">
        <v>173</v>
      </c>
      <c r="F7698" s="311">
        <v>27.4</v>
      </c>
    </row>
    <row r="7699" spans="1:6">
      <c r="A7699" s="311"/>
      <c r="B7699" s="311" t="s">
        <v>19110</v>
      </c>
      <c r="C7699" s="311"/>
      <c r="D7699" s="311"/>
      <c r="E7699" s="311" t="s">
        <v>173</v>
      </c>
      <c r="F7699" s="311">
        <v>48</v>
      </c>
    </row>
    <row r="7700" spans="1:6">
      <c r="A7700" s="311"/>
      <c r="B7700" s="311" t="s">
        <v>19111</v>
      </c>
      <c r="C7700" s="311"/>
      <c r="D7700" s="311"/>
      <c r="E7700" s="311" t="s">
        <v>11436</v>
      </c>
      <c r="F7700" s="311">
        <v>847</v>
      </c>
    </row>
    <row r="7701" spans="1:6">
      <c r="A7701" s="311"/>
      <c r="B7701" s="311" t="s">
        <v>19112</v>
      </c>
      <c r="C7701" s="311"/>
      <c r="D7701" s="311"/>
      <c r="E7701" s="311" t="s">
        <v>173</v>
      </c>
      <c r="F7701" s="311">
        <v>37</v>
      </c>
    </row>
    <row r="7702" spans="1:6">
      <c r="A7702" s="311"/>
      <c r="B7702" s="311" t="s">
        <v>19113</v>
      </c>
      <c r="C7702" s="311"/>
      <c r="D7702" s="311"/>
      <c r="E7702" s="311" t="s">
        <v>173</v>
      </c>
      <c r="F7702" s="311">
        <v>35.1</v>
      </c>
    </row>
    <row r="7703" spans="1:6">
      <c r="A7703" s="311"/>
      <c r="B7703" s="311" t="s">
        <v>19114</v>
      </c>
      <c r="C7703" s="311"/>
      <c r="D7703" s="311"/>
      <c r="E7703" s="311" t="s">
        <v>173</v>
      </c>
      <c r="F7703" s="311">
        <v>69</v>
      </c>
    </row>
    <row r="7704" spans="1:6">
      <c r="A7704" s="311"/>
      <c r="B7704" s="311" t="s">
        <v>19115</v>
      </c>
      <c r="C7704" s="311"/>
      <c r="D7704" s="311"/>
      <c r="E7704" s="311" t="s">
        <v>173</v>
      </c>
      <c r="F7704" s="311">
        <v>39.9</v>
      </c>
    </row>
    <row r="7705" spans="1:6">
      <c r="A7705" s="311"/>
      <c r="B7705" s="311" t="s">
        <v>19116</v>
      </c>
      <c r="C7705" s="311"/>
      <c r="D7705" s="311"/>
      <c r="E7705" s="311" t="s">
        <v>173</v>
      </c>
      <c r="F7705" s="311">
        <v>57.9</v>
      </c>
    </row>
    <row r="7706" spans="1:6">
      <c r="A7706" s="311"/>
      <c r="B7706" s="311" t="s">
        <v>19117</v>
      </c>
      <c r="C7706" s="311"/>
      <c r="D7706" s="311"/>
      <c r="E7706" s="311" t="s">
        <v>173</v>
      </c>
      <c r="F7706" s="311">
        <v>34.200000000000003</v>
      </c>
    </row>
    <row r="7707" spans="1:6">
      <c r="A7707" s="311"/>
      <c r="B7707" s="311" t="s">
        <v>19118</v>
      </c>
      <c r="C7707" s="311"/>
      <c r="D7707" s="311"/>
      <c r="E7707" s="311" t="s">
        <v>173</v>
      </c>
      <c r="F7707" s="311">
        <v>65.400000000000006</v>
      </c>
    </row>
    <row r="7708" spans="1:6">
      <c r="A7708" s="311"/>
      <c r="B7708" s="311" t="s">
        <v>19119</v>
      </c>
      <c r="C7708" s="311"/>
      <c r="D7708" s="311"/>
      <c r="E7708" s="311" t="s">
        <v>173</v>
      </c>
      <c r="F7708" s="311">
        <v>79.8</v>
      </c>
    </row>
    <row r="7709" spans="1:6">
      <c r="A7709" s="311"/>
      <c r="B7709" s="311" t="s">
        <v>19120</v>
      </c>
      <c r="C7709" s="311"/>
      <c r="D7709" s="311"/>
      <c r="E7709" s="311" t="s">
        <v>173</v>
      </c>
      <c r="F7709" s="311">
        <v>24.7</v>
      </c>
    </row>
    <row r="7710" spans="1:6">
      <c r="A7710" s="311"/>
      <c r="B7710" s="311" t="s">
        <v>19121</v>
      </c>
      <c r="C7710" s="311"/>
      <c r="D7710" s="311"/>
      <c r="E7710" s="311" t="s">
        <v>173</v>
      </c>
      <c r="F7710" s="311">
        <v>24.7</v>
      </c>
    </row>
    <row r="7711" spans="1:6">
      <c r="A7711" s="311"/>
      <c r="B7711" s="311" t="s">
        <v>19122</v>
      </c>
      <c r="C7711" s="311"/>
      <c r="D7711" s="311"/>
      <c r="E7711" s="311" t="s">
        <v>173</v>
      </c>
      <c r="F7711" s="311">
        <v>18</v>
      </c>
    </row>
    <row r="7712" spans="1:6">
      <c r="A7712" s="311"/>
      <c r="B7712" s="311" t="s">
        <v>19123</v>
      </c>
      <c r="C7712" s="311"/>
      <c r="D7712" s="311"/>
      <c r="E7712" s="311" t="s">
        <v>173</v>
      </c>
      <c r="F7712" s="311">
        <v>18</v>
      </c>
    </row>
    <row r="7713" spans="1:6">
      <c r="A7713" s="311"/>
      <c r="B7713" s="311" t="s">
        <v>19124</v>
      </c>
      <c r="C7713" s="311"/>
      <c r="D7713" s="311"/>
      <c r="E7713" s="311" t="s">
        <v>173</v>
      </c>
      <c r="F7713" s="311">
        <v>18</v>
      </c>
    </row>
    <row r="7714" spans="1:6">
      <c r="A7714" s="311"/>
      <c r="B7714" s="311" t="s">
        <v>19125</v>
      </c>
      <c r="C7714" s="311"/>
      <c r="D7714" s="311"/>
      <c r="E7714" s="311" t="s">
        <v>173</v>
      </c>
      <c r="F7714" s="311">
        <v>18</v>
      </c>
    </row>
    <row r="7715" spans="1:6">
      <c r="A7715" s="311"/>
      <c r="B7715" s="311" t="s">
        <v>19126</v>
      </c>
      <c r="C7715" s="311"/>
      <c r="D7715" s="311"/>
      <c r="E7715" s="311" t="s">
        <v>173</v>
      </c>
      <c r="F7715" s="311">
        <v>18</v>
      </c>
    </row>
    <row r="7716" spans="1:6">
      <c r="A7716" s="311"/>
      <c r="B7716" s="311" t="s">
        <v>19127</v>
      </c>
      <c r="C7716" s="311"/>
      <c r="D7716" s="311"/>
      <c r="E7716" s="311" t="s">
        <v>173</v>
      </c>
      <c r="F7716" s="311">
        <v>18</v>
      </c>
    </row>
    <row r="7717" spans="1:6">
      <c r="A7717" s="311"/>
      <c r="B7717" s="311" t="s">
        <v>19128</v>
      </c>
      <c r="C7717" s="311"/>
      <c r="D7717" s="311"/>
      <c r="E7717" s="311" t="s">
        <v>173</v>
      </c>
      <c r="F7717" s="311">
        <v>37</v>
      </c>
    </row>
    <row r="7718" spans="1:6">
      <c r="A7718" s="311"/>
      <c r="B7718" s="311" t="s">
        <v>19129</v>
      </c>
      <c r="C7718" s="311"/>
      <c r="D7718" s="311"/>
      <c r="E7718" s="311" t="s">
        <v>173</v>
      </c>
      <c r="F7718" s="311">
        <v>37</v>
      </c>
    </row>
    <row r="7719" spans="1:6">
      <c r="A7719" s="311"/>
      <c r="B7719" s="311" t="s">
        <v>19130</v>
      </c>
      <c r="C7719" s="311"/>
      <c r="D7719" s="311"/>
      <c r="E7719" s="311" t="s">
        <v>173</v>
      </c>
      <c r="F7719" s="311">
        <v>38.9</v>
      </c>
    </row>
    <row r="7720" spans="1:6">
      <c r="A7720" s="311"/>
      <c r="B7720" s="311" t="s">
        <v>19131</v>
      </c>
      <c r="C7720" s="311"/>
      <c r="D7720" s="311"/>
      <c r="E7720" s="311" t="s">
        <v>173</v>
      </c>
      <c r="F7720" s="311">
        <v>19.899999999999999</v>
      </c>
    </row>
    <row r="7721" spans="1:6">
      <c r="A7721" s="311"/>
      <c r="B7721" s="311" t="s">
        <v>19132</v>
      </c>
      <c r="C7721" s="311"/>
      <c r="D7721" s="311"/>
      <c r="E7721" s="311" t="s">
        <v>173</v>
      </c>
      <c r="F7721" s="311">
        <v>19.899999999999999</v>
      </c>
    </row>
    <row r="7722" spans="1:6">
      <c r="A7722" s="311"/>
      <c r="B7722" s="311" t="s">
        <v>19133</v>
      </c>
      <c r="C7722" s="311"/>
      <c r="D7722" s="311"/>
      <c r="E7722" s="311" t="s">
        <v>173</v>
      </c>
      <c r="F7722" s="311">
        <v>19.899999999999999</v>
      </c>
    </row>
    <row r="7723" spans="1:6">
      <c r="A7723" s="311"/>
      <c r="B7723" s="311" t="s">
        <v>19134</v>
      </c>
      <c r="C7723" s="311"/>
      <c r="D7723" s="311"/>
      <c r="E7723" s="311" t="s">
        <v>173</v>
      </c>
      <c r="F7723" s="311">
        <v>19.899999999999999</v>
      </c>
    </row>
    <row r="7724" spans="1:6">
      <c r="A7724" s="311"/>
      <c r="B7724" s="311" t="s">
        <v>19135</v>
      </c>
      <c r="C7724" s="311"/>
      <c r="D7724" s="311"/>
      <c r="E7724" s="311" t="s">
        <v>173</v>
      </c>
      <c r="F7724" s="311">
        <v>26.6</v>
      </c>
    </row>
    <row r="7725" spans="1:6">
      <c r="A7725" s="311"/>
      <c r="B7725" s="311" t="s">
        <v>19136</v>
      </c>
      <c r="C7725" s="311"/>
      <c r="D7725" s="311"/>
      <c r="E7725" s="311" t="s">
        <v>173</v>
      </c>
      <c r="F7725" s="311">
        <v>26.6</v>
      </c>
    </row>
    <row r="7726" spans="1:6">
      <c r="A7726" s="311"/>
      <c r="B7726" s="311" t="s">
        <v>19137</v>
      </c>
      <c r="C7726" s="311"/>
      <c r="D7726" s="311"/>
      <c r="E7726" s="311" t="s">
        <v>173</v>
      </c>
      <c r="F7726" s="311">
        <v>26.6</v>
      </c>
    </row>
    <row r="7727" spans="1:6">
      <c r="A7727" s="311"/>
      <c r="B7727" s="311" t="s">
        <v>19138</v>
      </c>
      <c r="C7727" s="311"/>
      <c r="D7727" s="311"/>
      <c r="E7727" s="311" t="s">
        <v>173</v>
      </c>
      <c r="F7727" s="311">
        <v>26.6</v>
      </c>
    </row>
    <row r="7728" spans="1:6">
      <c r="A7728" s="311"/>
      <c r="B7728" s="311" t="s">
        <v>19139</v>
      </c>
      <c r="C7728" s="311"/>
      <c r="D7728" s="311"/>
      <c r="E7728" s="311" t="s">
        <v>173</v>
      </c>
      <c r="F7728" s="311">
        <v>26.6</v>
      </c>
    </row>
    <row r="7729" spans="1:6">
      <c r="A7729" s="311"/>
      <c r="B7729" s="311" t="s">
        <v>19140</v>
      </c>
      <c r="C7729" s="311"/>
      <c r="D7729" s="311"/>
      <c r="E7729" s="311" t="s">
        <v>173</v>
      </c>
      <c r="F7729" s="311">
        <v>26.6</v>
      </c>
    </row>
    <row r="7730" spans="1:6">
      <c r="A7730" s="311"/>
      <c r="B7730" s="311" t="s">
        <v>19141</v>
      </c>
      <c r="C7730" s="311"/>
      <c r="D7730" s="311"/>
      <c r="E7730" s="311" t="s">
        <v>173</v>
      </c>
      <c r="F7730" s="311">
        <v>26.6</v>
      </c>
    </row>
    <row r="7731" spans="1:6">
      <c r="A7731" s="311"/>
      <c r="B7731" s="311" t="s">
        <v>19142</v>
      </c>
      <c r="C7731" s="311"/>
      <c r="D7731" s="311"/>
      <c r="E7731" s="311" t="s">
        <v>173</v>
      </c>
      <c r="F7731" s="311">
        <v>26.6</v>
      </c>
    </row>
    <row r="7732" spans="1:6">
      <c r="A7732" s="311"/>
      <c r="B7732" s="311" t="s">
        <v>19143</v>
      </c>
      <c r="C7732" s="311"/>
      <c r="D7732" s="311"/>
      <c r="E7732" s="311" t="s">
        <v>173</v>
      </c>
      <c r="F7732" s="311">
        <v>7.6</v>
      </c>
    </row>
    <row r="7733" spans="1:6">
      <c r="A7733" s="311"/>
      <c r="B7733" s="311" t="s">
        <v>19144</v>
      </c>
      <c r="C7733" s="311"/>
      <c r="D7733" s="311"/>
      <c r="E7733" s="311" t="s">
        <v>173</v>
      </c>
      <c r="F7733" s="311">
        <v>7.6</v>
      </c>
    </row>
    <row r="7734" spans="1:6">
      <c r="A7734" s="311"/>
      <c r="B7734" s="311" t="s">
        <v>19145</v>
      </c>
      <c r="C7734" s="311"/>
      <c r="D7734" s="311"/>
      <c r="E7734" s="311" t="s">
        <v>173</v>
      </c>
      <c r="F7734" s="311">
        <v>7.6</v>
      </c>
    </row>
    <row r="7735" spans="1:6">
      <c r="A7735" s="311"/>
      <c r="B7735" s="311" t="s">
        <v>19146</v>
      </c>
      <c r="C7735" s="311"/>
      <c r="D7735" s="311"/>
      <c r="E7735" s="311" t="s">
        <v>173</v>
      </c>
      <c r="F7735" s="311">
        <v>9.1</v>
      </c>
    </row>
    <row r="7736" spans="1:6">
      <c r="A7736" s="311"/>
      <c r="B7736" s="311" t="s">
        <v>19147</v>
      </c>
      <c r="C7736" s="311"/>
      <c r="D7736" s="311"/>
      <c r="E7736" s="311" t="s">
        <v>173</v>
      </c>
      <c r="F7736" s="311">
        <v>136</v>
      </c>
    </row>
    <row r="7737" spans="1:6">
      <c r="A7737" s="311"/>
      <c r="B7737" s="311" t="s">
        <v>19148</v>
      </c>
      <c r="C7737" s="311"/>
      <c r="D7737" s="311"/>
      <c r="E7737" s="311" t="s">
        <v>173</v>
      </c>
      <c r="F7737" s="311">
        <v>136</v>
      </c>
    </row>
    <row r="7738" spans="1:6">
      <c r="A7738" s="311"/>
      <c r="B7738" s="311" t="s">
        <v>19149</v>
      </c>
      <c r="C7738" s="311"/>
      <c r="D7738" s="311"/>
      <c r="E7738" s="311" t="s">
        <v>173</v>
      </c>
      <c r="F7738" s="311">
        <v>136</v>
      </c>
    </row>
    <row r="7739" spans="1:6">
      <c r="A7739" s="311"/>
      <c r="B7739" s="311" t="s">
        <v>19150</v>
      </c>
      <c r="C7739" s="311"/>
      <c r="D7739" s="311"/>
      <c r="E7739" s="311" t="s">
        <v>173</v>
      </c>
      <c r="F7739" s="311">
        <v>136</v>
      </c>
    </row>
    <row r="7740" spans="1:6">
      <c r="A7740" s="311"/>
      <c r="B7740" s="311" t="s">
        <v>19151</v>
      </c>
      <c r="C7740" s="311"/>
      <c r="D7740" s="311"/>
      <c r="E7740" s="311" t="s">
        <v>173</v>
      </c>
      <c r="F7740" s="311">
        <v>112</v>
      </c>
    </row>
    <row r="7741" spans="1:6">
      <c r="A7741" s="311"/>
      <c r="B7741" s="311" t="s">
        <v>19152</v>
      </c>
      <c r="C7741" s="311"/>
      <c r="D7741" s="311"/>
      <c r="E7741" s="311" t="s">
        <v>173</v>
      </c>
      <c r="F7741" s="311">
        <v>124</v>
      </c>
    </row>
    <row r="7742" spans="1:6">
      <c r="A7742" s="311"/>
      <c r="B7742" s="311" t="s">
        <v>19153</v>
      </c>
      <c r="C7742" s="311"/>
      <c r="D7742" s="311"/>
      <c r="E7742" s="311" t="s">
        <v>173</v>
      </c>
      <c r="F7742" s="311">
        <v>521</v>
      </c>
    </row>
    <row r="7743" spans="1:6">
      <c r="A7743" s="311"/>
      <c r="B7743" s="311" t="s">
        <v>19154</v>
      </c>
      <c r="C7743" s="311"/>
      <c r="D7743" s="311"/>
      <c r="E7743" s="311" t="s">
        <v>173</v>
      </c>
      <c r="F7743" s="311">
        <v>618</v>
      </c>
    </row>
    <row r="7744" spans="1:6">
      <c r="A7744" s="311"/>
      <c r="B7744" s="311" t="s">
        <v>19155</v>
      </c>
      <c r="C7744" s="311"/>
      <c r="D7744" s="311"/>
      <c r="E7744" s="311" t="s">
        <v>173</v>
      </c>
      <c r="F7744" s="311">
        <v>704</v>
      </c>
    </row>
    <row r="7745" spans="1:6">
      <c r="A7745" s="311"/>
      <c r="B7745" s="311" t="s">
        <v>19156</v>
      </c>
      <c r="C7745" s="311"/>
      <c r="D7745" s="311"/>
      <c r="E7745" s="311" t="s">
        <v>173</v>
      </c>
      <c r="F7745" s="311">
        <v>657</v>
      </c>
    </row>
    <row r="7746" spans="1:6">
      <c r="A7746" s="311"/>
      <c r="B7746" s="311" t="s">
        <v>19157</v>
      </c>
      <c r="C7746" s="311"/>
      <c r="D7746" s="311"/>
      <c r="E7746" s="311" t="s">
        <v>173</v>
      </c>
      <c r="F7746" s="311">
        <v>136</v>
      </c>
    </row>
    <row r="7747" spans="1:6">
      <c r="A7747" s="311"/>
      <c r="B7747" s="311" t="s">
        <v>19158</v>
      </c>
      <c r="C7747" s="311"/>
      <c r="D7747" s="311"/>
      <c r="E7747" s="311" t="s">
        <v>173</v>
      </c>
      <c r="F7747" s="311">
        <v>136</v>
      </c>
    </row>
    <row r="7748" spans="1:6">
      <c r="A7748" s="311"/>
      <c r="B7748" s="311" t="s">
        <v>19159</v>
      </c>
      <c r="C7748" s="311"/>
      <c r="D7748" s="311"/>
      <c r="E7748" s="311" t="s">
        <v>173</v>
      </c>
      <c r="F7748" s="311">
        <v>136</v>
      </c>
    </row>
    <row r="7749" spans="1:6">
      <c r="A7749" s="311"/>
      <c r="B7749" s="311" t="s">
        <v>19160</v>
      </c>
      <c r="C7749" s="311"/>
      <c r="D7749" s="311"/>
      <c r="E7749" s="311" t="s">
        <v>173</v>
      </c>
      <c r="F7749" s="311">
        <v>136</v>
      </c>
    </row>
    <row r="7750" spans="1:6">
      <c r="A7750" s="311"/>
      <c r="B7750" s="311" t="s">
        <v>19161</v>
      </c>
      <c r="C7750" s="311"/>
      <c r="D7750" s="311"/>
      <c r="E7750" s="311" t="s">
        <v>173</v>
      </c>
      <c r="F7750" s="311">
        <v>139</v>
      </c>
    </row>
    <row r="7751" spans="1:6">
      <c r="A7751" s="311"/>
      <c r="B7751" s="311" t="s">
        <v>19162</v>
      </c>
      <c r="C7751" s="311"/>
      <c r="D7751" s="311"/>
      <c r="E7751" s="311" t="s">
        <v>173</v>
      </c>
      <c r="F7751" s="311">
        <v>139</v>
      </c>
    </row>
    <row r="7752" spans="1:6">
      <c r="A7752" s="311"/>
      <c r="B7752" s="311" t="s">
        <v>19163</v>
      </c>
      <c r="C7752" s="311"/>
      <c r="D7752" s="311"/>
      <c r="E7752" s="311" t="s">
        <v>173</v>
      </c>
      <c r="F7752" s="311">
        <v>159</v>
      </c>
    </row>
    <row r="7753" spans="1:6">
      <c r="A7753" s="311"/>
      <c r="B7753" s="311" t="s">
        <v>19164</v>
      </c>
      <c r="C7753" s="311"/>
      <c r="D7753" s="311"/>
      <c r="E7753" s="311" t="s">
        <v>173</v>
      </c>
      <c r="F7753" s="311">
        <v>173</v>
      </c>
    </row>
    <row r="7754" spans="1:6">
      <c r="A7754" s="311"/>
      <c r="B7754" s="311" t="s">
        <v>19165</v>
      </c>
      <c r="C7754" s="311"/>
      <c r="D7754" s="311"/>
      <c r="E7754" s="311" t="s">
        <v>173</v>
      </c>
      <c r="F7754" s="311">
        <v>174</v>
      </c>
    </row>
    <row r="7755" spans="1:6">
      <c r="A7755" s="311"/>
      <c r="B7755" s="311" t="s">
        <v>19166</v>
      </c>
      <c r="C7755" s="311"/>
      <c r="D7755" s="311"/>
      <c r="E7755" s="311" t="s">
        <v>173</v>
      </c>
      <c r="F7755" s="311">
        <v>159</v>
      </c>
    </row>
    <row r="7756" spans="1:6">
      <c r="A7756" s="311"/>
      <c r="B7756" s="311" t="s">
        <v>19167</v>
      </c>
      <c r="C7756" s="311"/>
      <c r="D7756" s="311"/>
      <c r="E7756" s="311" t="s">
        <v>173</v>
      </c>
      <c r="F7756" s="311">
        <v>94</v>
      </c>
    </row>
    <row r="7757" spans="1:6">
      <c r="A7757" s="311"/>
      <c r="B7757" s="311" t="s">
        <v>19168</v>
      </c>
      <c r="C7757" s="311"/>
      <c r="D7757" s="311"/>
      <c r="E7757" s="311" t="s">
        <v>173</v>
      </c>
      <c r="F7757" s="311">
        <v>94</v>
      </c>
    </row>
    <row r="7758" spans="1:6">
      <c r="A7758" s="311"/>
      <c r="B7758" s="311" t="s">
        <v>19169</v>
      </c>
      <c r="C7758" s="311"/>
      <c r="D7758" s="311"/>
      <c r="E7758" s="311" t="s">
        <v>173</v>
      </c>
      <c r="F7758" s="311">
        <v>91</v>
      </c>
    </row>
    <row r="7759" spans="1:6">
      <c r="A7759" s="311"/>
      <c r="B7759" s="311" t="s">
        <v>19170</v>
      </c>
      <c r="C7759" s="311"/>
      <c r="D7759" s="311"/>
      <c r="E7759" s="311" t="s">
        <v>173</v>
      </c>
      <c r="F7759" s="311">
        <v>91</v>
      </c>
    </row>
    <row r="7760" spans="1:6">
      <c r="A7760" s="311"/>
      <c r="B7760" s="311" t="s">
        <v>19171</v>
      </c>
      <c r="C7760" s="311"/>
      <c r="D7760" s="311"/>
      <c r="E7760" s="311" t="s">
        <v>173</v>
      </c>
      <c r="F7760" s="311">
        <v>111</v>
      </c>
    </row>
    <row r="7761" spans="1:6">
      <c r="A7761" s="311"/>
      <c r="B7761" s="311" t="s">
        <v>19172</v>
      </c>
      <c r="C7761" s="311"/>
      <c r="D7761" s="311"/>
      <c r="E7761" s="311" t="s">
        <v>173</v>
      </c>
      <c r="F7761" s="311">
        <v>94</v>
      </c>
    </row>
    <row r="7762" spans="1:6">
      <c r="A7762" s="311"/>
      <c r="B7762" s="311" t="s">
        <v>19173</v>
      </c>
      <c r="C7762" s="311"/>
      <c r="D7762" s="311"/>
      <c r="E7762" s="311" t="s">
        <v>173</v>
      </c>
      <c r="F7762" s="311">
        <v>94</v>
      </c>
    </row>
    <row r="7763" spans="1:6">
      <c r="A7763" s="311"/>
      <c r="B7763" s="311" t="s">
        <v>19174</v>
      </c>
      <c r="C7763" s="311"/>
      <c r="D7763" s="311"/>
      <c r="E7763" s="311" t="s">
        <v>173</v>
      </c>
      <c r="F7763" s="311">
        <v>98</v>
      </c>
    </row>
    <row r="7764" spans="1:6">
      <c r="A7764" s="311"/>
      <c r="B7764" s="311" t="s">
        <v>19175</v>
      </c>
      <c r="C7764" s="311"/>
      <c r="D7764" s="311"/>
      <c r="E7764" s="311" t="s">
        <v>173</v>
      </c>
      <c r="F7764" s="311">
        <v>98</v>
      </c>
    </row>
    <row r="7765" spans="1:6">
      <c r="A7765" s="311"/>
      <c r="B7765" s="311" t="s">
        <v>19176</v>
      </c>
      <c r="C7765" s="311"/>
      <c r="D7765" s="311"/>
      <c r="E7765" s="311" t="s">
        <v>173</v>
      </c>
      <c r="F7765" s="311">
        <v>111</v>
      </c>
    </row>
    <row r="7766" spans="1:6">
      <c r="A7766" s="311"/>
      <c r="B7766" s="311" t="s">
        <v>19177</v>
      </c>
      <c r="C7766" s="311"/>
      <c r="D7766" s="311"/>
      <c r="E7766" s="311" t="s">
        <v>173</v>
      </c>
      <c r="F7766" s="311">
        <v>111</v>
      </c>
    </row>
    <row r="7767" spans="1:6">
      <c r="A7767" s="311"/>
      <c r="B7767" s="311" t="s">
        <v>19178</v>
      </c>
      <c r="C7767" s="311"/>
      <c r="D7767" s="311"/>
      <c r="E7767" s="311" t="s">
        <v>173</v>
      </c>
      <c r="F7767" s="311">
        <v>127</v>
      </c>
    </row>
    <row r="7768" spans="1:6">
      <c r="A7768" s="311"/>
      <c r="B7768" s="311" t="s">
        <v>19179</v>
      </c>
      <c r="C7768" s="311"/>
      <c r="D7768" s="311"/>
      <c r="E7768" s="311" t="s">
        <v>173</v>
      </c>
      <c r="F7768" s="311">
        <v>177</v>
      </c>
    </row>
    <row r="7769" spans="1:6">
      <c r="A7769" s="311"/>
      <c r="B7769" s="311" t="s">
        <v>19180</v>
      </c>
      <c r="C7769" s="311"/>
      <c r="D7769" s="311"/>
      <c r="E7769" s="311" t="s">
        <v>173</v>
      </c>
      <c r="F7769" s="311">
        <v>177</v>
      </c>
    </row>
    <row r="7770" spans="1:6">
      <c r="A7770" s="311"/>
      <c r="B7770" s="311" t="s">
        <v>19181</v>
      </c>
      <c r="C7770" s="311"/>
      <c r="D7770" s="311"/>
      <c r="E7770" s="311" t="s">
        <v>173</v>
      </c>
      <c r="F7770" s="311">
        <v>278</v>
      </c>
    </row>
    <row r="7771" spans="1:6">
      <c r="A7771" s="311"/>
      <c r="B7771" s="311" t="s">
        <v>19182</v>
      </c>
      <c r="C7771" s="311"/>
      <c r="D7771" s="311"/>
      <c r="E7771" s="311" t="s">
        <v>173</v>
      </c>
      <c r="F7771" s="311">
        <v>278</v>
      </c>
    </row>
    <row r="7772" spans="1:6">
      <c r="A7772" s="311"/>
      <c r="B7772" s="311" t="s">
        <v>19183</v>
      </c>
      <c r="C7772" s="311"/>
      <c r="D7772" s="311"/>
      <c r="E7772" s="311" t="s">
        <v>173</v>
      </c>
      <c r="F7772" s="311">
        <v>91</v>
      </c>
    </row>
    <row r="7773" spans="1:6">
      <c r="A7773" s="311"/>
      <c r="B7773" s="311" t="s">
        <v>19184</v>
      </c>
      <c r="C7773" s="311"/>
      <c r="D7773" s="311"/>
      <c r="E7773" s="311" t="s">
        <v>173</v>
      </c>
      <c r="F7773" s="311">
        <v>91</v>
      </c>
    </row>
    <row r="7774" spans="1:6">
      <c r="A7774" s="311"/>
      <c r="B7774" s="311" t="s">
        <v>19185</v>
      </c>
      <c r="C7774" s="311"/>
      <c r="D7774" s="311"/>
      <c r="E7774" s="311" t="s">
        <v>173</v>
      </c>
      <c r="F7774" s="311">
        <v>197</v>
      </c>
    </row>
    <row r="7775" spans="1:6">
      <c r="A7775" s="311"/>
      <c r="B7775" s="311" t="s">
        <v>19186</v>
      </c>
      <c r="C7775" s="311"/>
      <c r="D7775" s="311"/>
      <c r="E7775" s="311" t="s">
        <v>173</v>
      </c>
      <c r="F7775" s="311">
        <v>197</v>
      </c>
    </row>
    <row r="7776" spans="1:6">
      <c r="A7776" s="311"/>
      <c r="B7776" s="311" t="s">
        <v>19187</v>
      </c>
      <c r="C7776" s="311"/>
      <c r="D7776" s="311"/>
      <c r="E7776" s="311" t="s">
        <v>173</v>
      </c>
      <c r="F7776" s="311">
        <v>212</v>
      </c>
    </row>
    <row r="7777" spans="1:6">
      <c r="A7777" s="311"/>
      <c r="B7777" s="311" t="s">
        <v>19188</v>
      </c>
      <c r="C7777" s="311"/>
      <c r="D7777" s="311"/>
      <c r="E7777" s="311" t="s">
        <v>173</v>
      </c>
      <c r="F7777" s="311">
        <v>212</v>
      </c>
    </row>
    <row r="7778" spans="1:6">
      <c r="A7778" s="311"/>
      <c r="B7778" s="311" t="s">
        <v>19189</v>
      </c>
      <c r="C7778" s="311"/>
      <c r="D7778" s="311"/>
      <c r="E7778" s="311" t="s">
        <v>173</v>
      </c>
      <c r="F7778" s="311">
        <v>167</v>
      </c>
    </row>
    <row r="7779" spans="1:6">
      <c r="A7779" s="311"/>
      <c r="B7779" s="311" t="s">
        <v>19190</v>
      </c>
      <c r="C7779" s="311"/>
      <c r="D7779" s="311"/>
      <c r="E7779" s="311" t="s">
        <v>173</v>
      </c>
      <c r="F7779" s="311">
        <v>152</v>
      </c>
    </row>
    <row r="7780" spans="1:6">
      <c r="A7780" s="311"/>
      <c r="B7780" s="311" t="s">
        <v>19191</v>
      </c>
      <c r="C7780" s="311"/>
      <c r="D7780" s="311"/>
      <c r="E7780" s="311" t="s">
        <v>173</v>
      </c>
      <c r="F7780" s="311">
        <v>138</v>
      </c>
    </row>
    <row r="7781" spans="1:6">
      <c r="A7781" s="311"/>
      <c r="B7781" s="311" t="s">
        <v>19192</v>
      </c>
      <c r="C7781" s="311"/>
      <c r="D7781" s="311"/>
      <c r="E7781" s="311" t="s">
        <v>173</v>
      </c>
      <c r="F7781" s="311">
        <v>149</v>
      </c>
    </row>
    <row r="7782" spans="1:6">
      <c r="A7782" s="311"/>
      <c r="B7782" s="311" t="s">
        <v>19193</v>
      </c>
      <c r="C7782" s="311"/>
      <c r="D7782" s="311"/>
      <c r="E7782" s="311" t="s">
        <v>173</v>
      </c>
      <c r="F7782" s="311">
        <v>151</v>
      </c>
    </row>
    <row r="7783" spans="1:6">
      <c r="A7783" s="311"/>
      <c r="B7783" s="311" t="s">
        <v>19194</v>
      </c>
      <c r="C7783" s="311"/>
      <c r="D7783" s="311"/>
      <c r="E7783" s="311" t="s">
        <v>173</v>
      </c>
      <c r="F7783" s="311">
        <v>171</v>
      </c>
    </row>
    <row r="7784" spans="1:6">
      <c r="A7784" s="311"/>
      <c r="B7784" s="311" t="s">
        <v>19195</v>
      </c>
      <c r="C7784" s="311"/>
      <c r="D7784" s="311"/>
      <c r="E7784" s="311" t="s">
        <v>173</v>
      </c>
      <c r="F7784" s="311">
        <v>183</v>
      </c>
    </row>
    <row r="7785" spans="1:6">
      <c r="A7785" s="311"/>
      <c r="B7785" s="311" t="s">
        <v>19196</v>
      </c>
      <c r="C7785" s="311"/>
      <c r="D7785" s="311"/>
      <c r="E7785" s="311" t="s">
        <v>173</v>
      </c>
      <c r="F7785" s="311">
        <v>217</v>
      </c>
    </row>
    <row r="7786" spans="1:6">
      <c r="A7786" s="311"/>
      <c r="B7786" s="311" t="s">
        <v>19197</v>
      </c>
      <c r="C7786" s="311"/>
      <c r="D7786" s="311"/>
      <c r="E7786" s="311" t="s">
        <v>173</v>
      </c>
      <c r="F7786" s="311">
        <v>226</v>
      </c>
    </row>
    <row r="7787" spans="1:6">
      <c r="A7787" s="311"/>
      <c r="B7787" s="311" t="s">
        <v>19198</v>
      </c>
      <c r="C7787" s="311"/>
      <c r="D7787" s="311"/>
      <c r="E7787" s="311" t="s">
        <v>173</v>
      </c>
      <c r="F7787" s="311">
        <v>436</v>
      </c>
    </row>
    <row r="7788" spans="1:6">
      <c r="A7788" s="311"/>
      <c r="B7788" s="311" t="s">
        <v>19199</v>
      </c>
      <c r="C7788" s="311"/>
      <c r="D7788" s="311"/>
      <c r="E7788" s="311" t="s">
        <v>173</v>
      </c>
      <c r="F7788" s="311">
        <v>389</v>
      </c>
    </row>
    <row r="7789" spans="1:6">
      <c r="A7789" s="311"/>
      <c r="B7789" s="311" t="s">
        <v>19200</v>
      </c>
      <c r="C7789" s="311"/>
      <c r="D7789" s="311"/>
      <c r="E7789" s="311" t="s">
        <v>173</v>
      </c>
      <c r="F7789" s="311">
        <v>377</v>
      </c>
    </row>
    <row r="7790" spans="1:6">
      <c r="A7790" s="311"/>
      <c r="B7790" s="311" t="s">
        <v>19201</v>
      </c>
      <c r="C7790" s="311"/>
      <c r="D7790" s="311"/>
      <c r="E7790" s="311" t="s">
        <v>173</v>
      </c>
      <c r="F7790" s="311">
        <v>386</v>
      </c>
    </row>
    <row r="7791" spans="1:6">
      <c r="A7791" s="311"/>
      <c r="B7791" s="311" t="s">
        <v>19202</v>
      </c>
      <c r="C7791" s="311"/>
      <c r="D7791" s="311"/>
      <c r="E7791" s="311" t="s">
        <v>173</v>
      </c>
      <c r="F7791" s="311">
        <v>371</v>
      </c>
    </row>
    <row r="7792" spans="1:6">
      <c r="A7792" s="311"/>
      <c r="B7792" s="311" t="s">
        <v>19203</v>
      </c>
      <c r="C7792" s="311"/>
      <c r="D7792" s="311"/>
      <c r="E7792" s="311" t="s">
        <v>173</v>
      </c>
      <c r="F7792" s="311">
        <v>386</v>
      </c>
    </row>
    <row r="7793" spans="1:6">
      <c r="A7793" s="311"/>
      <c r="B7793" s="311" t="s">
        <v>19204</v>
      </c>
      <c r="C7793" s="311"/>
      <c r="D7793" s="311"/>
      <c r="E7793" s="311" t="s">
        <v>173</v>
      </c>
      <c r="F7793" s="311">
        <v>401</v>
      </c>
    </row>
    <row r="7794" spans="1:6">
      <c r="A7794" s="311"/>
      <c r="B7794" s="311" t="s">
        <v>19205</v>
      </c>
      <c r="C7794" s="311"/>
      <c r="D7794" s="311"/>
      <c r="E7794" s="311" t="s">
        <v>173</v>
      </c>
      <c r="F7794" s="311">
        <v>651</v>
      </c>
    </row>
    <row r="7795" spans="1:6">
      <c r="A7795" s="311"/>
      <c r="B7795" s="311" t="s">
        <v>19206</v>
      </c>
      <c r="C7795" s="311"/>
      <c r="D7795" s="311"/>
      <c r="E7795" s="311" t="s">
        <v>173</v>
      </c>
      <c r="F7795" s="311">
        <v>549</v>
      </c>
    </row>
    <row r="7796" spans="1:6">
      <c r="A7796" s="311"/>
      <c r="B7796" s="311" t="s">
        <v>19207</v>
      </c>
      <c r="C7796" s="311"/>
      <c r="D7796" s="311"/>
      <c r="E7796" s="311" t="s">
        <v>173</v>
      </c>
      <c r="F7796" s="311">
        <v>521</v>
      </c>
    </row>
    <row r="7797" spans="1:6">
      <c r="A7797" s="311"/>
      <c r="B7797" s="311" t="s">
        <v>19208</v>
      </c>
      <c r="C7797" s="311"/>
      <c r="D7797" s="311"/>
      <c r="E7797" s="311" t="s">
        <v>173</v>
      </c>
      <c r="F7797" s="311">
        <v>534</v>
      </c>
    </row>
    <row r="7798" spans="1:6">
      <c r="A7798" s="311"/>
      <c r="B7798" s="311" t="s">
        <v>19209</v>
      </c>
      <c r="C7798" s="311"/>
      <c r="D7798" s="311"/>
      <c r="E7798" s="311" t="s">
        <v>173</v>
      </c>
      <c r="F7798" s="311">
        <v>532</v>
      </c>
    </row>
    <row r="7799" spans="1:6">
      <c r="A7799" s="311"/>
      <c r="B7799" s="311" t="s">
        <v>19210</v>
      </c>
      <c r="C7799" s="311"/>
      <c r="D7799" s="311"/>
      <c r="E7799" s="311" t="s">
        <v>173</v>
      </c>
      <c r="F7799" s="311">
        <v>578</v>
      </c>
    </row>
    <row r="7800" spans="1:6">
      <c r="A7800" s="311"/>
      <c r="B7800" s="311" t="s">
        <v>19211</v>
      </c>
      <c r="C7800" s="311"/>
      <c r="D7800" s="311"/>
      <c r="E7800" s="311" t="s">
        <v>173</v>
      </c>
      <c r="F7800" s="311">
        <v>619</v>
      </c>
    </row>
    <row r="7801" spans="1:6">
      <c r="A7801" s="311"/>
      <c r="B7801" s="311" t="s">
        <v>19212</v>
      </c>
      <c r="C7801" s="311"/>
      <c r="D7801" s="311"/>
      <c r="E7801" s="311" t="s">
        <v>173</v>
      </c>
      <c r="F7801" s="311">
        <v>719</v>
      </c>
    </row>
    <row r="7802" spans="1:6">
      <c r="A7802" s="311"/>
      <c r="B7802" s="311" t="s">
        <v>19213</v>
      </c>
      <c r="C7802" s="311"/>
      <c r="D7802" s="311"/>
      <c r="E7802" s="311" t="s">
        <v>173</v>
      </c>
      <c r="F7802" s="311">
        <v>721</v>
      </c>
    </row>
    <row r="7803" spans="1:6">
      <c r="A7803" s="311"/>
      <c r="B7803" s="311" t="s">
        <v>19214</v>
      </c>
      <c r="C7803" s="311"/>
      <c r="D7803" s="311"/>
      <c r="E7803" s="311" t="s">
        <v>173</v>
      </c>
      <c r="F7803" s="311">
        <v>1146</v>
      </c>
    </row>
    <row r="7804" spans="1:6">
      <c r="A7804" s="311"/>
      <c r="B7804" s="311" t="s">
        <v>19215</v>
      </c>
      <c r="C7804" s="311"/>
      <c r="D7804" s="311"/>
      <c r="E7804" s="311" t="s">
        <v>173</v>
      </c>
      <c r="F7804" s="311">
        <v>1218</v>
      </c>
    </row>
    <row r="7805" spans="1:6">
      <c r="A7805" s="311"/>
      <c r="B7805" s="311" t="s">
        <v>19216</v>
      </c>
      <c r="C7805" s="311"/>
      <c r="D7805" s="311"/>
      <c r="E7805" s="311" t="s">
        <v>173</v>
      </c>
      <c r="F7805" s="311">
        <v>1454</v>
      </c>
    </row>
    <row r="7806" spans="1:6">
      <c r="A7806" s="311"/>
      <c r="B7806" s="311" t="s">
        <v>19217</v>
      </c>
      <c r="C7806" s="311"/>
      <c r="D7806" s="311"/>
      <c r="E7806" s="311" t="s">
        <v>173</v>
      </c>
      <c r="F7806" s="311">
        <v>2129</v>
      </c>
    </row>
    <row r="7807" spans="1:6">
      <c r="A7807" s="311"/>
      <c r="B7807" s="311" t="s">
        <v>19218</v>
      </c>
      <c r="C7807" s="311"/>
      <c r="D7807" s="311"/>
      <c r="E7807" s="311" t="s">
        <v>173</v>
      </c>
      <c r="F7807" s="311">
        <v>2404</v>
      </c>
    </row>
    <row r="7808" spans="1:6">
      <c r="A7808" s="311"/>
      <c r="B7808" s="311" t="s">
        <v>19219</v>
      </c>
      <c r="C7808" s="311"/>
      <c r="D7808" s="311"/>
      <c r="E7808" s="311" t="s">
        <v>173</v>
      </c>
      <c r="F7808" s="311">
        <v>2164</v>
      </c>
    </row>
    <row r="7809" spans="1:6">
      <c r="A7809" s="311"/>
      <c r="B7809" s="311" t="s">
        <v>19220</v>
      </c>
      <c r="C7809" s="311"/>
      <c r="D7809" s="311"/>
      <c r="E7809" s="311" t="s">
        <v>173</v>
      </c>
      <c r="F7809" s="311">
        <v>189</v>
      </c>
    </row>
    <row r="7810" spans="1:6">
      <c r="A7810" s="311"/>
      <c r="B7810" s="311" t="s">
        <v>19221</v>
      </c>
      <c r="C7810" s="311"/>
      <c r="D7810" s="311"/>
      <c r="E7810" s="311" t="s">
        <v>173</v>
      </c>
      <c r="F7810" s="311">
        <v>119</v>
      </c>
    </row>
    <row r="7811" spans="1:6">
      <c r="A7811" s="311"/>
      <c r="B7811" s="311" t="s">
        <v>19222</v>
      </c>
      <c r="C7811" s="311"/>
      <c r="D7811" s="311"/>
      <c r="E7811" s="311" t="s">
        <v>173</v>
      </c>
      <c r="F7811" s="311">
        <v>152</v>
      </c>
    </row>
    <row r="7812" spans="1:6">
      <c r="A7812" s="311"/>
      <c r="B7812" s="311" t="s">
        <v>19223</v>
      </c>
      <c r="C7812" s="311"/>
      <c r="D7812" s="311"/>
      <c r="E7812" s="311" t="s">
        <v>173</v>
      </c>
      <c r="F7812" s="311">
        <v>102</v>
      </c>
    </row>
    <row r="7813" spans="1:6">
      <c r="A7813" s="311"/>
      <c r="B7813" s="311" t="s">
        <v>19224</v>
      </c>
      <c r="C7813" s="311"/>
      <c r="D7813" s="311"/>
      <c r="E7813" s="311" t="s">
        <v>173</v>
      </c>
      <c r="F7813" s="311">
        <v>152</v>
      </c>
    </row>
    <row r="7814" spans="1:6">
      <c r="A7814" s="311"/>
      <c r="B7814" s="311" t="s">
        <v>19225</v>
      </c>
      <c r="C7814" s="311"/>
      <c r="D7814" s="311"/>
      <c r="E7814" s="311" t="s">
        <v>173</v>
      </c>
      <c r="F7814" s="311">
        <v>99</v>
      </c>
    </row>
    <row r="7815" spans="1:6">
      <c r="A7815" s="311"/>
      <c r="B7815" s="311" t="s">
        <v>19226</v>
      </c>
      <c r="C7815" s="311"/>
      <c r="D7815" s="311"/>
      <c r="E7815" s="311" t="s">
        <v>173</v>
      </c>
      <c r="F7815" s="311">
        <v>159</v>
      </c>
    </row>
    <row r="7816" spans="1:6">
      <c r="A7816" s="311"/>
      <c r="B7816" s="311" t="s">
        <v>19227</v>
      </c>
      <c r="C7816" s="311"/>
      <c r="D7816" s="311"/>
      <c r="E7816" s="311" t="s">
        <v>173</v>
      </c>
      <c r="F7816" s="311">
        <v>114</v>
      </c>
    </row>
    <row r="7817" spans="1:6">
      <c r="A7817" s="311"/>
      <c r="B7817" s="311" t="s">
        <v>19228</v>
      </c>
      <c r="C7817" s="311"/>
      <c r="D7817" s="311"/>
      <c r="E7817" s="311" t="s">
        <v>173</v>
      </c>
      <c r="F7817" s="311">
        <v>167</v>
      </c>
    </row>
    <row r="7818" spans="1:6">
      <c r="A7818" s="311"/>
      <c r="B7818" s="311" t="s">
        <v>19229</v>
      </c>
      <c r="C7818" s="311"/>
      <c r="D7818" s="311"/>
      <c r="E7818" s="311" t="s">
        <v>173</v>
      </c>
      <c r="F7818" s="311">
        <v>102</v>
      </c>
    </row>
    <row r="7819" spans="1:6">
      <c r="A7819" s="311"/>
      <c r="B7819" s="311" t="s">
        <v>19230</v>
      </c>
      <c r="C7819" s="311"/>
      <c r="D7819" s="311"/>
      <c r="E7819" s="311" t="s">
        <v>173</v>
      </c>
      <c r="F7819" s="311">
        <v>184</v>
      </c>
    </row>
    <row r="7820" spans="1:6">
      <c r="A7820" s="311"/>
      <c r="B7820" s="311" t="s">
        <v>19231</v>
      </c>
      <c r="C7820" s="311"/>
      <c r="D7820" s="311"/>
      <c r="E7820" s="311" t="s">
        <v>173</v>
      </c>
      <c r="F7820" s="311">
        <v>119</v>
      </c>
    </row>
    <row r="7821" spans="1:6">
      <c r="A7821" s="311"/>
      <c r="B7821" s="311" t="s">
        <v>19232</v>
      </c>
      <c r="C7821" s="311"/>
      <c r="D7821" s="311"/>
      <c r="E7821" s="311" t="s">
        <v>173</v>
      </c>
      <c r="F7821" s="311">
        <v>198</v>
      </c>
    </row>
    <row r="7822" spans="1:6">
      <c r="A7822" s="311"/>
      <c r="B7822" s="311" t="s">
        <v>19233</v>
      </c>
      <c r="C7822" s="311"/>
      <c r="D7822" s="311"/>
      <c r="E7822" s="311" t="s">
        <v>173</v>
      </c>
      <c r="F7822" s="311">
        <v>119</v>
      </c>
    </row>
    <row r="7823" spans="1:6">
      <c r="A7823" s="311"/>
      <c r="B7823" s="311" t="s">
        <v>19234</v>
      </c>
      <c r="C7823" s="311"/>
      <c r="D7823" s="311"/>
      <c r="E7823" s="311" t="s">
        <v>173</v>
      </c>
      <c r="F7823" s="311">
        <v>269</v>
      </c>
    </row>
    <row r="7824" spans="1:6">
      <c r="A7824" s="311"/>
      <c r="B7824" s="311" t="s">
        <v>19235</v>
      </c>
      <c r="C7824" s="311"/>
      <c r="D7824" s="311"/>
      <c r="E7824" s="311" t="s">
        <v>173</v>
      </c>
      <c r="F7824" s="311">
        <v>286</v>
      </c>
    </row>
    <row r="7825" spans="1:6">
      <c r="A7825" s="311"/>
      <c r="B7825" s="311" t="s">
        <v>19236</v>
      </c>
      <c r="C7825" s="311"/>
      <c r="D7825" s="311"/>
      <c r="E7825" s="311" t="s">
        <v>173</v>
      </c>
      <c r="F7825" s="311">
        <v>444</v>
      </c>
    </row>
    <row r="7826" spans="1:6">
      <c r="A7826" s="311"/>
      <c r="B7826" s="311" t="s">
        <v>19237</v>
      </c>
      <c r="C7826" s="311"/>
      <c r="D7826" s="311"/>
      <c r="E7826" s="311" t="s">
        <v>173</v>
      </c>
      <c r="F7826" s="311">
        <v>254</v>
      </c>
    </row>
    <row r="7827" spans="1:6">
      <c r="A7827" s="311"/>
      <c r="B7827" s="311" t="s">
        <v>19238</v>
      </c>
      <c r="C7827" s="311"/>
      <c r="D7827" s="311"/>
      <c r="E7827" s="311" t="s">
        <v>173</v>
      </c>
      <c r="F7827" s="311">
        <v>377</v>
      </c>
    </row>
    <row r="7828" spans="1:6">
      <c r="A7828" s="311"/>
      <c r="B7828" s="311" t="s">
        <v>19239</v>
      </c>
      <c r="C7828" s="311"/>
      <c r="D7828" s="311"/>
      <c r="E7828" s="311" t="s">
        <v>173</v>
      </c>
      <c r="F7828" s="311">
        <v>246</v>
      </c>
    </row>
    <row r="7829" spans="1:6">
      <c r="A7829" s="311"/>
      <c r="B7829" s="311" t="s">
        <v>19240</v>
      </c>
      <c r="C7829" s="311"/>
      <c r="D7829" s="311"/>
      <c r="E7829" s="311" t="s">
        <v>173</v>
      </c>
      <c r="F7829" s="311">
        <v>372</v>
      </c>
    </row>
    <row r="7830" spans="1:6">
      <c r="A7830" s="311"/>
      <c r="B7830" s="311" t="s">
        <v>19241</v>
      </c>
      <c r="C7830" s="311"/>
      <c r="D7830" s="311"/>
      <c r="E7830" s="311" t="s">
        <v>173</v>
      </c>
      <c r="F7830" s="311">
        <v>246</v>
      </c>
    </row>
    <row r="7831" spans="1:6">
      <c r="A7831" s="311"/>
      <c r="B7831" s="311" t="s">
        <v>19242</v>
      </c>
      <c r="C7831" s="311"/>
      <c r="D7831" s="311"/>
      <c r="E7831" s="311" t="s">
        <v>173</v>
      </c>
      <c r="F7831" s="311">
        <v>416</v>
      </c>
    </row>
    <row r="7832" spans="1:6">
      <c r="A7832" s="311"/>
      <c r="B7832" s="311" t="s">
        <v>19243</v>
      </c>
      <c r="C7832" s="311"/>
      <c r="D7832" s="311"/>
      <c r="E7832" s="311" t="s">
        <v>173</v>
      </c>
      <c r="F7832" s="311">
        <v>246</v>
      </c>
    </row>
    <row r="7833" spans="1:6">
      <c r="A7833" s="311"/>
      <c r="B7833" s="311" t="s">
        <v>19244</v>
      </c>
      <c r="C7833" s="311"/>
      <c r="D7833" s="311"/>
      <c r="E7833" s="311" t="s">
        <v>173</v>
      </c>
      <c r="F7833" s="311">
        <v>417</v>
      </c>
    </row>
    <row r="7834" spans="1:6">
      <c r="A7834" s="311"/>
      <c r="B7834" s="311" t="s">
        <v>19245</v>
      </c>
      <c r="C7834" s="311"/>
      <c r="D7834" s="311"/>
      <c r="E7834" s="311" t="s">
        <v>173</v>
      </c>
      <c r="F7834" s="311">
        <v>246</v>
      </c>
    </row>
    <row r="7835" spans="1:6">
      <c r="A7835" s="311"/>
      <c r="B7835" s="311" t="s">
        <v>19246</v>
      </c>
      <c r="C7835" s="311"/>
      <c r="D7835" s="311"/>
      <c r="E7835" s="311" t="s">
        <v>173</v>
      </c>
      <c r="F7835" s="311">
        <v>464</v>
      </c>
    </row>
    <row r="7836" spans="1:6">
      <c r="A7836" s="311"/>
      <c r="B7836" s="311" t="s">
        <v>19247</v>
      </c>
      <c r="C7836" s="311"/>
      <c r="D7836" s="311"/>
      <c r="E7836" s="311" t="s">
        <v>173</v>
      </c>
      <c r="F7836" s="311">
        <v>317</v>
      </c>
    </row>
    <row r="7837" spans="1:6">
      <c r="A7837" s="311"/>
      <c r="B7837" s="311" t="s">
        <v>19248</v>
      </c>
      <c r="C7837" s="311"/>
      <c r="D7837" s="311"/>
      <c r="E7837" s="311" t="s">
        <v>173</v>
      </c>
      <c r="F7837" s="311">
        <v>483</v>
      </c>
    </row>
    <row r="7838" spans="1:6">
      <c r="A7838" s="311"/>
      <c r="B7838" s="311" t="s">
        <v>19249</v>
      </c>
      <c r="C7838" s="311"/>
      <c r="D7838" s="311"/>
      <c r="E7838" s="311" t="s">
        <v>173</v>
      </c>
      <c r="F7838" s="311">
        <v>317</v>
      </c>
    </row>
    <row r="7839" spans="1:6">
      <c r="A7839" s="311"/>
      <c r="B7839" s="311" t="s">
        <v>19250</v>
      </c>
      <c r="C7839" s="311"/>
      <c r="D7839" s="311"/>
      <c r="E7839" s="311" t="s">
        <v>173</v>
      </c>
      <c r="F7839" s="311">
        <v>639</v>
      </c>
    </row>
    <row r="7840" spans="1:6">
      <c r="A7840" s="311"/>
      <c r="B7840" s="311" t="s">
        <v>19251</v>
      </c>
      <c r="C7840" s="311"/>
      <c r="D7840" s="311"/>
      <c r="E7840" s="311" t="s">
        <v>173</v>
      </c>
      <c r="F7840" s="311">
        <v>678</v>
      </c>
    </row>
    <row r="7841" spans="1:6">
      <c r="A7841" s="311"/>
      <c r="B7841" s="311" t="s">
        <v>19252</v>
      </c>
      <c r="C7841" s="311"/>
      <c r="D7841" s="311"/>
      <c r="E7841" s="311" t="s">
        <v>173</v>
      </c>
      <c r="F7841" s="311">
        <v>687</v>
      </c>
    </row>
    <row r="7842" spans="1:6">
      <c r="A7842" s="311"/>
      <c r="B7842" s="311" t="s">
        <v>19253</v>
      </c>
      <c r="C7842" s="311"/>
      <c r="D7842" s="311"/>
      <c r="E7842" s="311" t="s">
        <v>173</v>
      </c>
      <c r="F7842" s="311">
        <v>374</v>
      </c>
    </row>
    <row r="7843" spans="1:6">
      <c r="A7843" s="311"/>
      <c r="B7843" s="311" t="s">
        <v>19254</v>
      </c>
      <c r="C7843" s="311"/>
      <c r="D7843" s="311"/>
      <c r="E7843" s="311" t="s">
        <v>173</v>
      </c>
      <c r="F7843" s="311">
        <v>3902</v>
      </c>
    </row>
    <row r="7844" spans="1:6">
      <c r="A7844" s="311"/>
      <c r="B7844" s="311" t="s">
        <v>19255</v>
      </c>
      <c r="C7844" s="311"/>
      <c r="D7844" s="311"/>
      <c r="E7844" s="311" t="s">
        <v>173</v>
      </c>
      <c r="F7844" s="311">
        <v>514</v>
      </c>
    </row>
    <row r="7845" spans="1:6">
      <c r="A7845" s="311"/>
      <c r="B7845" s="311" t="s">
        <v>19256</v>
      </c>
      <c r="C7845" s="311"/>
      <c r="D7845" s="311"/>
      <c r="E7845" s="311" t="s">
        <v>173</v>
      </c>
      <c r="F7845" s="311">
        <v>357</v>
      </c>
    </row>
    <row r="7846" spans="1:6">
      <c r="A7846" s="311"/>
      <c r="B7846" s="311" t="s">
        <v>19257</v>
      </c>
      <c r="C7846" s="311"/>
      <c r="D7846" s="311"/>
      <c r="E7846" s="311" t="s">
        <v>173</v>
      </c>
      <c r="F7846" s="311">
        <v>518</v>
      </c>
    </row>
    <row r="7847" spans="1:6">
      <c r="A7847" s="311"/>
      <c r="B7847" s="311" t="s">
        <v>19258</v>
      </c>
      <c r="C7847" s="311"/>
      <c r="D7847" s="311"/>
      <c r="E7847" s="311" t="s">
        <v>173</v>
      </c>
      <c r="F7847" s="311">
        <v>342</v>
      </c>
    </row>
    <row r="7848" spans="1:6">
      <c r="A7848" s="311"/>
      <c r="B7848" s="311" t="s">
        <v>19259</v>
      </c>
      <c r="C7848" s="311"/>
      <c r="D7848" s="311"/>
      <c r="E7848" s="311" t="s">
        <v>173</v>
      </c>
      <c r="F7848" s="311">
        <v>611</v>
      </c>
    </row>
    <row r="7849" spans="1:6">
      <c r="A7849" s="311"/>
      <c r="B7849" s="311" t="s">
        <v>19260</v>
      </c>
      <c r="C7849" s="311"/>
      <c r="D7849" s="311"/>
      <c r="E7849" s="311" t="s">
        <v>173</v>
      </c>
      <c r="F7849" s="311">
        <v>357</v>
      </c>
    </row>
    <row r="7850" spans="1:6">
      <c r="A7850" s="311"/>
      <c r="B7850" s="311" t="s">
        <v>19261</v>
      </c>
      <c r="C7850" s="311"/>
      <c r="D7850" s="311"/>
      <c r="E7850" s="311" t="s">
        <v>173</v>
      </c>
      <c r="F7850" s="311">
        <v>638</v>
      </c>
    </row>
    <row r="7851" spans="1:6">
      <c r="A7851" s="311"/>
      <c r="B7851" s="311" t="s">
        <v>19262</v>
      </c>
      <c r="C7851" s="311"/>
      <c r="D7851" s="311"/>
      <c r="E7851" s="311" t="s">
        <v>173</v>
      </c>
      <c r="F7851" s="311">
        <v>342</v>
      </c>
    </row>
    <row r="7852" spans="1:6">
      <c r="A7852" s="311"/>
      <c r="B7852" s="311" t="s">
        <v>19263</v>
      </c>
      <c r="C7852" s="311"/>
      <c r="D7852" s="311"/>
      <c r="E7852" s="311" t="s">
        <v>173</v>
      </c>
      <c r="F7852" s="311">
        <v>664</v>
      </c>
    </row>
    <row r="7853" spans="1:6">
      <c r="A7853" s="311"/>
      <c r="B7853" s="311" t="s">
        <v>19264</v>
      </c>
      <c r="C7853" s="311"/>
      <c r="D7853" s="311"/>
      <c r="E7853" s="311" t="s">
        <v>173</v>
      </c>
      <c r="F7853" s="311">
        <v>438</v>
      </c>
    </row>
    <row r="7854" spans="1:6">
      <c r="A7854" s="311"/>
      <c r="B7854" s="311" t="s">
        <v>19265</v>
      </c>
      <c r="C7854" s="311"/>
      <c r="D7854" s="311"/>
      <c r="E7854" s="311" t="s">
        <v>173</v>
      </c>
      <c r="F7854" s="311">
        <v>692</v>
      </c>
    </row>
    <row r="7855" spans="1:6">
      <c r="A7855" s="311"/>
      <c r="B7855" s="311" t="s">
        <v>19266</v>
      </c>
      <c r="C7855" s="311"/>
      <c r="D7855" s="311"/>
      <c r="E7855" s="311" t="s">
        <v>173</v>
      </c>
      <c r="F7855" s="311">
        <v>438</v>
      </c>
    </row>
    <row r="7856" spans="1:6">
      <c r="A7856" s="311"/>
      <c r="B7856" s="311" t="s">
        <v>19267</v>
      </c>
      <c r="C7856" s="311"/>
      <c r="D7856" s="311"/>
      <c r="E7856" s="311" t="s">
        <v>173</v>
      </c>
      <c r="F7856" s="311">
        <v>893</v>
      </c>
    </row>
    <row r="7857" spans="1:6">
      <c r="A7857" s="311"/>
      <c r="B7857" s="311" t="s">
        <v>19268</v>
      </c>
      <c r="C7857" s="311"/>
      <c r="D7857" s="311"/>
      <c r="E7857" s="311" t="s">
        <v>173</v>
      </c>
      <c r="F7857" s="311">
        <v>968</v>
      </c>
    </row>
    <row r="7858" spans="1:6">
      <c r="A7858" s="311"/>
      <c r="B7858" s="311" t="s">
        <v>19269</v>
      </c>
      <c r="C7858" s="311"/>
      <c r="D7858" s="311"/>
      <c r="E7858" s="311" t="s">
        <v>173</v>
      </c>
      <c r="F7858" s="311">
        <v>3476</v>
      </c>
    </row>
    <row r="7859" spans="1:6">
      <c r="A7859" s="311"/>
      <c r="B7859" s="311" t="s">
        <v>19270</v>
      </c>
      <c r="C7859" s="311"/>
      <c r="D7859" s="311"/>
      <c r="E7859" s="311" t="s">
        <v>173</v>
      </c>
      <c r="F7859" s="311">
        <v>1447</v>
      </c>
    </row>
    <row r="7860" spans="1:6">
      <c r="A7860" s="311"/>
      <c r="B7860" s="311" t="s">
        <v>19271</v>
      </c>
      <c r="C7860" s="311"/>
      <c r="D7860" s="311"/>
      <c r="E7860" s="311" t="s">
        <v>173</v>
      </c>
      <c r="F7860" s="311">
        <v>1333</v>
      </c>
    </row>
    <row r="7861" spans="1:6">
      <c r="A7861" s="311"/>
      <c r="B7861" s="311" t="s">
        <v>19272</v>
      </c>
      <c r="C7861" s="311"/>
      <c r="D7861" s="311"/>
      <c r="E7861" s="311" t="s">
        <v>173</v>
      </c>
      <c r="F7861" s="311">
        <v>1348</v>
      </c>
    </row>
    <row r="7862" spans="1:6">
      <c r="A7862" s="311"/>
      <c r="B7862" s="311" t="s">
        <v>19273</v>
      </c>
      <c r="C7862" s="311"/>
      <c r="D7862" s="311"/>
      <c r="E7862" s="311" t="s">
        <v>173</v>
      </c>
      <c r="F7862" s="311">
        <v>1336</v>
      </c>
    </row>
    <row r="7863" spans="1:6">
      <c r="A7863" s="311"/>
      <c r="B7863" s="311" t="s">
        <v>19274</v>
      </c>
      <c r="C7863" s="311"/>
      <c r="D7863" s="311"/>
      <c r="E7863" s="311" t="s">
        <v>173</v>
      </c>
      <c r="F7863" s="311">
        <v>1482</v>
      </c>
    </row>
    <row r="7864" spans="1:6">
      <c r="A7864" s="311"/>
      <c r="B7864" s="311" t="s">
        <v>19275</v>
      </c>
      <c r="C7864" s="311"/>
      <c r="D7864" s="311"/>
      <c r="E7864" s="311" t="s">
        <v>173</v>
      </c>
      <c r="F7864" s="311">
        <v>1612</v>
      </c>
    </row>
    <row r="7865" spans="1:6">
      <c r="A7865" s="311"/>
      <c r="B7865" s="311" t="s">
        <v>19276</v>
      </c>
      <c r="C7865" s="311"/>
      <c r="D7865" s="311"/>
      <c r="E7865" s="311" t="s">
        <v>173</v>
      </c>
      <c r="F7865" s="311">
        <v>773</v>
      </c>
    </row>
    <row r="7866" spans="1:6">
      <c r="A7866" s="311"/>
      <c r="B7866" s="311" t="s">
        <v>19277</v>
      </c>
      <c r="C7866" s="311"/>
      <c r="D7866" s="311"/>
      <c r="E7866" s="311" t="s">
        <v>173</v>
      </c>
      <c r="F7866" s="311">
        <v>1402</v>
      </c>
    </row>
    <row r="7867" spans="1:6">
      <c r="A7867" s="311"/>
      <c r="B7867" s="311" t="s">
        <v>19278</v>
      </c>
      <c r="C7867" s="311"/>
      <c r="D7867" s="311"/>
      <c r="E7867" s="311" t="s">
        <v>173</v>
      </c>
      <c r="F7867" s="311">
        <v>1158</v>
      </c>
    </row>
    <row r="7868" spans="1:6">
      <c r="A7868" s="311"/>
      <c r="B7868" s="311" t="s">
        <v>19279</v>
      </c>
      <c r="C7868" s="311"/>
      <c r="D7868" s="311"/>
      <c r="E7868" s="311" t="s">
        <v>173</v>
      </c>
      <c r="F7868" s="311">
        <v>844</v>
      </c>
    </row>
    <row r="7869" spans="1:6">
      <c r="A7869" s="311"/>
      <c r="B7869" s="311" t="s">
        <v>19280</v>
      </c>
      <c r="C7869" s="311"/>
      <c r="D7869" s="311"/>
      <c r="E7869" s="311" t="s">
        <v>173</v>
      </c>
      <c r="F7869" s="311">
        <v>1911</v>
      </c>
    </row>
    <row r="7870" spans="1:6">
      <c r="A7870" s="311"/>
      <c r="B7870" s="311" t="s">
        <v>19281</v>
      </c>
      <c r="C7870" s="311"/>
      <c r="D7870" s="311"/>
      <c r="E7870" s="311" t="s">
        <v>173</v>
      </c>
      <c r="F7870" s="311">
        <v>1234</v>
      </c>
    </row>
    <row r="7871" spans="1:6">
      <c r="A7871" s="311"/>
      <c r="B7871" s="311" t="s">
        <v>19282</v>
      </c>
      <c r="C7871" s="311"/>
      <c r="D7871" s="311"/>
      <c r="E7871" s="311" t="s">
        <v>173</v>
      </c>
      <c r="F7871" s="311">
        <v>929</v>
      </c>
    </row>
    <row r="7872" spans="1:6">
      <c r="A7872" s="311"/>
      <c r="B7872" s="311" t="s">
        <v>19283</v>
      </c>
      <c r="C7872" s="311"/>
      <c r="D7872" s="311"/>
      <c r="E7872" s="311" t="s">
        <v>173</v>
      </c>
      <c r="F7872" s="311">
        <v>2089</v>
      </c>
    </row>
    <row r="7873" spans="1:6">
      <c r="A7873" s="311"/>
      <c r="B7873" s="311" t="s">
        <v>19284</v>
      </c>
      <c r="C7873" s="311"/>
      <c r="D7873" s="311"/>
      <c r="E7873" s="311" t="s">
        <v>173</v>
      </c>
      <c r="F7873" s="311">
        <v>1678</v>
      </c>
    </row>
    <row r="7874" spans="1:6">
      <c r="A7874" s="311"/>
      <c r="B7874" s="311" t="s">
        <v>19285</v>
      </c>
      <c r="C7874" s="311"/>
      <c r="D7874" s="311"/>
      <c r="E7874" s="311" t="s">
        <v>173</v>
      </c>
      <c r="F7874" s="311">
        <v>1864</v>
      </c>
    </row>
    <row r="7875" spans="1:6">
      <c r="A7875" s="311"/>
      <c r="B7875" s="311" t="s">
        <v>19286</v>
      </c>
      <c r="C7875" s="311"/>
      <c r="D7875" s="311"/>
      <c r="E7875" s="311" t="s">
        <v>173</v>
      </c>
      <c r="F7875" s="311">
        <v>1891</v>
      </c>
    </row>
    <row r="7876" spans="1:6">
      <c r="A7876" s="311"/>
      <c r="B7876" s="311" t="s">
        <v>19287</v>
      </c>
      <c r="C7876" s="311"/>
      <c r="D7876" s="311"/>
      <c r="E7876" s="311" t="s">
        <v>173</v>
      </c>
      <c r="F7876" s="311">
        <v>1649</v>
      </c>
    </row>
    <row r="7877" spans="1:6">
      <c r="A7877" s="311"/>
      <c r="B7877" s="311" t="s">
        <v>19288</v>
      </c>
      <c r="C7877" s="311"/>
      <c r="D7877" s="311"/>
      <c r="E7877" s="311" t="s">
        <v>173</v>
      </c>
      <c r="F7877" s="311">
        <v>1884</v>
      </c>
    </row>
    <row r="7878" spans="1:6">
      <c r="A7878" s="311"/>
      <c r="B7878" s="311" t="s">
        <v>19289</v>
      </c>
      <c r="C7878" s="311"/>
      <c r="D7878" s="311"/>
      <c r="E7878" s="311" t="s">
        <v>173</v>
      </c>
      <c r="F7878" s="311">
        <v>1984</v>
      </c>
    </row>
    <row r="7879" spans="1:6">
      <c r="A7879" s="311"/>
      <c r="B7879" s="311" t="s">
        <v>19290</v>
      </c>
      <c r="C7879" s="311"/>
      <c r="D7879" s="311"/>
      <c r="E7879" s="311" t="s">
        <v>173</v>
      </c>
      <c r="F7879" s="311">
        <v>2017</v>
      </c>
    </row>
    <row r="7880" spans="1:6">
      <c r="A7880" s="311"/>
      <c r="B7880" s="311" t="s">
        <v>19291</v>
      </c>
      <c r="C7880" s="311"/>
      <c r="D7880" s="311"/>
      <c r="E7880" s="311" t="s">
        <v>173</v>
      </c>
      <c r="F7880" s="311">
        <v>2134</v>
      </c>
    </row>
    <row r="7881" spans="1:6">
      <c r="A7881" s="311"/>
      <c r="B7881" s="311" t="s">
        <v>19292</v>
      </c>
      <c r="C7881" s="311"/>
      <c r="D7881" s="311"/>
      <c r="E7881" s="311" t="s">
        <v>173</v>
      </c>
      <c r="F7881" s="311">
        <v>42.9</v>
      </c>
    </row>
    <row r="7882" spans="1:6">
      <c r="A7882" s="311"/>
      <c r="B7882" s="311" t="s">
        <v>19293</v>
      </c>
      <c r="C7882" s="311"/>
      <c r="D7882" s="311"/>
      <c r="E7882" s="311" t="s">
        <v>173</v>
      </c>
      <c r="F7882" s="311">
        <v>42.9</v>
      </c>
    </row>
    <row r="7883" spans="1:6">
      <c r="A7883" s="311"/>
      <c r="B7883" s="311" t="s">
        <v>19294</v>
      </c>
      <c r="C7883" s="311"/>
      <c r="D7883" s="311"/>
      <c r="E7883" s="311" t="s">
        <v>173</v>
      </c>
      <c r="F7883" s="311">
        <v>42.9</v>
      </c>
    </row>
    <row r="7884" spans="1:6">
      <c r="A7884" s="311"/>
      <c r="B7884" s="311" t="s">
        <v>19295</v>
      </c>
      <c r="C7884" s="311"/>
      <c r="D7884" s="311"/>
      <c r="E7884" s="311" t="s">
        <v>173</v>
      </c>
      <c r="F7884" s="311">
        <v>42.9</v>
      </c>
    </row>
    <row r="7885" spans="1:6">
      <c r="A7885" s="311"/>
      <c r="B7885" s="311" t="s">
        <v>19296</v>
      </c>
      <c r="C7885" s="311"/>
      <c r="D7885" s="311"/>
      <c r="E7885" s="311" t="s">
        <v>173</v>
      </c>
      <c r="F7885" s="311">
        <v>42.9</v>
      </c>
    </row>
    <row r="7886" spans="1:6">
      <c r="A7886" s="311"/>
      <c r="B7886" s="311" t="s">
        <v>19297</v>
      </c>
      <c r="C7886" s="311"/>
      <c r="D7886" s="311"/>
      <c r="E7886" s="311" t="s">
        <v>173</v>
      </c>
      <c r="F7886" s="311">
        <v>42.9</v>
      </c>
    </row>
    <row r="7887" spans="1:6">
      <c r="A7887" s="311"/>
      <c r="B7887" s="311" t="s">
        <v>19298</v>
      </c>
      <c r="C7887" s="311"/>
      <c r="D7887" s="311"/>
      <c r="E7887" s="311" t="s">
        <v>173</v>
      </c>
      <c r="F7887" s="311">
        <v>42.9</v>
      </c>
    </row>
    <row r="7888" spans="1:6">
      <c r="A7888" s="311"/>
      <c r="B7888" s="311" t="s">
        <v>19299</v>
      </c>
      <c r="C7888" s="311"/>
      <c r="D7888" s="311"/>
      <c r="E7888" s="311" t="s">
        <v>173</v>
      </c>
      <c r="F7888" s="311">
        <v>53.9</v>
      </c>
    </row>
    <row r="7889" spans="1:6">
      <c r="A7889" s="311"/>
      <c r="B7889" s="311" t="s">
        <v>19300</v>
      </c>
      <c r="C7889" s="311"/>
      <c r="D7889" s="311"/>
      <c r="E7889" s="311" t="s">
        <v>173</v>
      </c>
      <c r="F7889" s="311">
        <v>53.9</v>
      </c>
    </row>
    <row r="7890" spans="1:6">
      <c r="A7890" s="311"/>
      <c r="B7890" s="311" t="s">
        <v>19301</v>
      </c>
      <c r="C7890" s="311"/>
      <c r="D7890" s="311"/>
      <c r="E7890" s="311" t="s">
        <v>173</v>
      </c>
      <c r="F7890" s="311">
        <v>86</v>
      </c>
    </row>
    <row r="7891" spans="1:6">
      <c r="A7891" s="311"/>
      <c r="B7891" s="311" t="s">
        <v>19302</v>
      </c>
      <c r="C7891" s="311"/>
      <c r="D7891" s="311"/>
      <c r="E7891" s="311" t="s">
        <v>173</v>
      </c>
      <c r="F7891" s="311">
        <v>86</v>
      </c>
    </row>
    <row r="7892" spans="1:6">
      <c r="A7892" s="311"/>
      <c r="B7892" s="311" t="s">
        <v>19303</v>
      </c>
      <c r="C7892" s="311"/>
      <c r="D7892" s="311"/>
      <c r="E7892" s="311" t="s">
        <v>173</v>
      </c>
      <c r="F7892" s="311">
        <v>86</v>
      </c>
    </row>
    <row r="7893" spans="1:6">
      <c r="A7893" s="311"/>
      <c r="B7893" s="311" t="s">
        <v>19304</v>
      </c>
      <c r="C7893" s="311"/>
      <c r="D7893" s="311"/>
      <c r="E7893" s="311" t="s">
        <v>173</v>
      </c>
      <c r="F7893" s="311">
        <v>86</v>
      </c>
    </row>
    <row r="7894" spans="1:6">
      <c r="A7894" s="311"/>
      <c r="B7894" s="311" t="s">
        <v>19305</v>
      </c>
      <c r="C7894" s="311"/>
      <c r="D7894" s="311"/>
      <c r="E7894" s="311" t="s">
        <v>173</v>
      </c>
      <c r="F7894" s="311">
        <v>86</v>
      </c>
    </row>
    <row r="7895" spans="1:6">
      <c r="A7895" s="311"/>
      <c r="B7895" s="311" t="s">
        <v>19306</v>
      </c>
      <c r="C7895" s="311"/>
      <c r="D7895" s="311"/>
      <c r="E7895" s="311" t="s">
        <v>173</v>
      </c>
      <c r="F7895" s="311">
        <v>107.3</v>
      </c>
    </row>
    <row r="7896" spans="1:6">
      <c r="A7896" s="311"/>
      <c r="B7896" s="311" t="s">
        <v>19307</v>
      </c>
      <c r="C7896" s="311"/>
      <c r="D7896" s="311"/>
      <c r="E7896" s="311" t="s">
        <v>173</v>
      </c>
      <c r="F7896" s="311">
        <v>107.3</v>
      </c>
    </row>
    <row r="7897" spans="1:6">
      <c r="A7897" s="311"/>
      <c r="B7897" s="311" t="s">
        <v>19308</v>
      </c>
      <c r="C7897" s="311"/>
      <c r="D7897" s="311"/>
      <c r="E7897" s="311" t="s">
        <v>173</v>
      </c>
      <c r="F7897" s="311">
        <v>129.19999999999999</v>
      </c>
    </row>
    <row r="7898" spans="1:6">
      <c r="A7898" s="311"/>
      <c r="B7898" s="311" t="s">
        <v>19309</v>
      </c>
      <c r="C7898" s="311"/>
      <c r="D7898" s="311"/>
      <c r="E7898" s="311" t="s">
        <v>173</v>
      </c>
      <c r="F7898" s="311">
        <v>633</v>
      </c>
    </row>
    <row r="7899" spans="1:6">
      <c r="A7899" s="311"/>
      <c r="B7899" s="311" t="s">
        <v>19310</v>
      </c>
      <c r="C7899" s="311"/>
      <c r="D7899" s="311"/>
      <c r="E7899" s="311" t="s">
        <v>173</v>
      </c>
      <c r="F7899" s="311">
        <v>129.19999999999999</v>
      </c>
    </row>
    <row r="7900" spans="1:6">
      <c r="A7900" s="311"/>
      <c r="B7900" s="311" t="s">
        <v>19311</v>
      </c>
      <c r="C7900" s="311"/>
      <c r="D7900" s="311"/>
      <c r="E7900" s="311" t="s">
        <v>173</v>
      </c>
      <c r="F7900" s="311">
        <v>129.19999999999999</v>
      </c>
    </row>
    <row r="7901" spans="1:6">
      <c r="A7901" s="311"/>
      <c r="B7901" s="311" t="s">
        <v>19312</v>
      </c>
      <c r="C7901" s="311"/>
      <c r="D7901" s="311"/>
      <c r="E7901" s="311" t="s">
        <v>173</v>
      </c>
      <c r="F7901" s="311">
        <v>129.19999999999999</v>
      </c>
    </row>
    <row r="7902" spans="1:6">
      <c r="A7902" s="311"/>
      <c r="B7902" s="311" t="s">
        <v>19313</v>
      </c>
      <c r="C7902" s="311"/>
      <c r="D7902" s="311"/>
      <c r="E7902" s="311" t="s">
        <v>173</v>
      </c>
      <c r="F7902" s="311">
        <v>129.19999999999999</v>
      </c>
    </row>
    <row r="7903" spans="1:6">
      <c r="A7903" s="311"/>
      <c r="B7903" s="311" t="s">
        <v>19314</v>
      </c>
      <c r="C7903" s="311"/>
      <c r="D7903" s="311"/>
      <c r="E7903" s="311" t="s">
        <v>173</v>
      </c>
      <c r="F7903" s="311">
        <v>129.19999999999999</v>
      </c>
    </row>
    <row r="7904" spans="1:6">
      <c r="A7904" s="311"/>
      <c r="B7904" s="311" t="s">
        <v>19315</v>
      </c>
      <c r="C7904" s="311"/>
      <c r="D7904" s="311"/>
      <c r="E7904" s="311" t="s">
        <v>173</v>
      </c>
      <c r="F7904" s="311">
        <v>129.19999999999999</v>
      </c>
    </row>
    <row r="7905" spans="1:6">
      <c r="A7905" s="311"/>
      <c r="B7905" s="311" t="s">
        <v>19316</v>
      </c>
      <c r="C7905" s="311"/>
      <c r="D7905" s="311"/>
      <c r="E7905" s="311" t="s">
        <v>173</v>
      </c>
      <c r="F7905" s="311">
        <v>160.4</v>
      </c>
    </row>
    <row r="7906" spans="1:6">
      <c r="A7906" s="311"/>
      <c r="B7906" s="311" t="s">
        <v>19317</v>
      </c>
      <c r="C7906" s="311"/>
      <c r="D7906" s="311"/>
      <c r="E7906" s="311" t="s">
        <v>173</v>
      </c>
      <c r="F7906" s="311">
        <v>160.4</v>
      </c>
    </row>
    <row r="7907" spans="1:6">
      <c r="A7907" s="311"/>
      <c r="B7907" s="311" t="s">
        <v>19318</v>
      </c>
      <c r="C7907" s="311"/>
      <c r="D7907" s="311"/>
      <c r="E7907" s="311" t="s">
        <v>173</v>
      </c>
      <c r="F7907" s="311">
        <v>633</v>
      </c>
    </row>
    <row r="7908" spans="1:6">
      <c r="A7908" s="311"/>
      <c r="B7908" s="311" t="s">
        <v>19319</v>
      </c>
      <c r="C7908" s="311"/>
      <c r="D7908" s="311"/>
      <c r="E7908" s="311" t="s">
        <v>173</v>
      </c>
      <c r="F7908" s="311">
        <v>482.6</v>
      </c>
    </row>
    <row r="7909" spans="1:6">
      <c r="A7909" s="311"/>
      <c r="B7909" s="311" t="s">
        <v>19320</v>
      </c>
      <c r="C7909" s="311"/>
      <c r="D7909" s="311"/>
      <c r="E7909" s="311" t="s">
        <v>173</v>
      </c>
      <c r="F7909" s="311">
        <v>482.6</v>
      </c>
    </row>
    <row r="7910" spans="1:6">
      <c r="A7910" s="311"/>
      <c r="B7910" s="311" t="s">
        <v>19321</v>
      </c>
      <c r="C7910" s="311"/>
      <c r="D7910" s="311"/>
      <c r="E7910" s="311" t="s">
        <v>173</v>
      </c>
      <c r="F7910" s="311">
        <v>482.6</v>
      </c>
    </row>
    <row r="7911" spans="1:6">
      <c r="A7911" s="311"/>
      <c r="B7911" s="311" t="s">
        <v>19322</v>
      </c>
      <c r="C7911" s="311"/>
      <c r="D7911" s="311"/>
      <c r="E7911" s="311" t="s">
        <v>173</v>
      </c>
      <c r="F7911" s="311">
        <v>361.6</v>
      </c>
    </row>
    <row r="7912" spans="1:6">
      <c r="A7912" s="311"/>
      <c r="B7912" s="311" t="s">
        <v>19323</v>
      </c>
      <c r="C7912" s="311"/>
      <c r="D7912" s="311"/>
      <c r="E7912" s="311" t="s">
        <v>173</v>
      </c>
      <c r="F7912" s="311">
        <v>361.6</v>
      </c>
    </row>
    <row r="7913" spans="1:6">
      <c r="A7913" s="311"/>
      <c r="B7913" s="311" t="s">
        <v>19324</v>
      </c>
      <c r="C7913" s="311"/>
      <c r="D7913" s="311"/>
      <c r="E7913" s="311" t="s">
        <v>173</v>
      </c>
      <c r="F7913" s="311">
        <v>361.6</v>
      </c>
    </row>
    <row r="7914" spans="1:6">
      <c r="A7914" s="311"/>
      <c r="B7914" s="311" t="s">
        <v>19325</v>
      </c>
      <c r="C7914" s="311"/>
      <c r="D7914" s="311"/>
      <c r="E7914" s="311" t="s">
        <v>173</v>
      </c>
      <c r="F7914" s="311">
        <v>361.6</v>
      </c>
    </row>
    <row r="7915" spans="1:6">
      <c r="A7915" s="311"/>
      <c r="B7915" s="311" t="s">
        <v>19326</v>
      </c>
      <c r="C7915" s="311"/>
      <c r="D7915" s="311"/>
      <c r="E7915" s="311" t="s">
        <v>173</v>
      </c>
      <c r="F7915" s="311">
        <v>542.29999999999995</v>
      </c>
    </row>
    <row r="7916" spans="1:6">
      <c r="A7916" s="311"/>
      <c r="B7916" s="311" t="s">
        <v>19327</v>
      </c>
      <c r="C7916" s="311"/>
      <c r="D7916" s="311"/>
      <c r="E7916" s="311" t="s">
        <v>173</v>
      </c>
      <c r="F7916" s="311">
        <v>542.29999999999995</v>
      </c>
    </row>
    <row r="7917" spans="1:6">
      <c r="A7917" s="311"/>
      <c r="B7917" s="311" t="s">
        <v>19328</v>
      </c>
      <c r="C7917" s="311"/>
      <c r="D7917" s="311"/>
      <c r="E7917" s="311" t="s">
        <v>173</v>
      </c>
      <c r="F7917" s="311">
        <v>542.29999999999995</v>
      </c>
    </row>
    <row r="7918" spans="1:6">
      <c r="A7918" s="311"/>
      <c r="B7918" s="311" t="s">
        <v>19329</v>
      </c>
      <c r="C7918" s="311"/>
      <c r="D7918" s="311"/>
      <c r="E7918" s="311" t="s">
        <v>173</v>
      </c>
      <c r="F7918" s="311">
        <v>542.29999999999995</v>
      </c>
    </row>
    <row r="7919" spans="1:6">
      <c r="A7919" s="311"/>
      <c r="B7919" s="311" t="s">
        <v>19330</v>
      </c>
      <c r="C7919" s="311"/>
      <c r="D7919" s="311"/>
      <c r="E7919" s="311" t="s">
        <v>173</v>
      </c>
      <c r="F7919" s="311">
        <v>874.8</v>
      </c>
    </row>
    <row r="7920" spans="1:6">
      <c r="A7920" s="311"/>
      <c r="B7920" s="311" t="s">
        <v>19331</v>
      </c>
      <c r="C7920" s="311"/>
      <c r="D7920" s="311"/>
      <c r="E7920" s="311" t="s">
        <v>173</v>
      </c>
      <c r="F7920" s="311">
        <v>943</v>
      </c>
    </row>
    <row r="7921" spans="1:6">
      <c r="A7921" s="311"/>
      <c r="B7921" s="311" t="s">
        <v>19332</v>
      </c>
      <c r="C7921" s="311"/>
      <c r="D7921" s="311"/>
      <c r="E7921" s="311" t="s">
        <v>173</v>
      </c>
      <c r="F7921" s="311">
        <v>2828</v>
      </c>
    </row>
    <row r="7922" spans="1:6">
      <c r="A7922" s="311"/>
      <c r="B7922" s="311" t="s">
        <v>19333</v>
      </c>
      <c r="C7922" s="311"/>
      <c r="D7922" s="311"/>
      <c r="E7922" s="311" t="s">
        <v>173</v>
      </c>
      <c r="F7922" s="311">
        <v>3772</v>
      </c>
    </row>
    <row r="7923" spans="1:6">
      <c r="A7923" s="311"/>
      <c r="B7923" s="311" t="s">
        <v>19334</v>
      </c>
      <c r="C7923" s="311"/>
      <c r="D7923" s="311"/>
      <c r="E7923" s="311" t="s">
        <v>173</v>
      </c>
      <c r="F7923" s="311">
        <v>506</v>
      </c>
    </row>
    <row r="7924" spans="1:6">
      <c r="A7924" s="311"/>
      <c r="B7924" s="311" t="s">
        <v>19335</v>
      </c>
      <c r="C7924" s="311"/>
      <c r="D7924" s="311"/>
      <c r="E7924" s="311" t="s">
        <v>173</v>
      </c>
      <c r="F7924" s="311">
        <v>506</v>
      </c>
    </row>
    <row r="7925" spans="1:6">
      <c r="A7925" s="311"/>
      <c r="B7925" s="311" t="s">
        <v>19336</v>
      </c>
      <c r="C7925" s="311"/>
      <c r="D7925" s="311"/>
      <c r="E7925" s="311" t="s">
        <v>173</v>
      </c>
      <c r="F7925" s="311">
        <v>506</v>
      </c>
    </row>
    <row r="7926" spans="1:6">
      <c r="A7926" s="311"/>
      <c r="B7926" s="311" t="s">
        <v>19337</v>
      </c>
      <c r="C7926" s="311"/>
      <c r="D7926" s="311"/>
      <c r="E7926" s="311" t="s">
        <v>173</v>
      </c>
      <c r="F7926" s="311">
        <v>506</v>
      </c>
    </row>
    <row r="7927" spans="1:6">
      <c r="A7927" s="311"/>
      <c r="B7927" s="311" t="s">
        <v>19338</v>
      </c>
      <c r="C7927" s="311"/>
      <c r="D7927" s="311"/>
      <c r="E7927" s="311" t="s">
        <v>173</v>
      </c>
      <c r="F7927" s="311">
        <v>574.9</v>
      </c>
    </row>
    <row r="7928" spans="1:6">
      <c r="A7928" s="311"/>
      <c r="B7928" s="311" t="s">
        <v>19339</v>
      </c>
      <c r="C7928" s="311"/>
      <c r="D7928" s="311"/>
      <c r="E7928" s="311" t="s">
        <v>173</v>
      </c>
      <c r="F7928" s="311">
        <v>687.8</v>
      </c>
    </row>
    <row r="7929" spans="1:6">
      <c r="A7929" s="311"/>
      <c r="B7929" s="311" t="s">
        <v>19340</v>
      </c>
      <c r="C7929" s="311"/>
      <c r="D7929" s="311"/>
      <c r="E7929" s="311" t="s">
        <v>173</v>
      </c>
      <c r="F7929" s="311">
        <v>687.8</v>
      </c>
    </row>
    <row r="7930" spans="1:6">
      <c r="A7930" s="311"/>
      <c r="B7930" s="311" t="s">
        <v>19341</v>
      </c>
      <c r="C7930" s="311"/>
      <c r="D7930" s="311"/>
      <c r="E7930" s="311" t="s">
        <v>173</v>
      </c>
      <c r="F7930" s="311">
        <v>687.8</v>
      </c>
    </row>
    <row r="7931" spans="1:6">
      <c r="A7931" s="311"/>
      <c r="B7931" s="311" t="s">
        <v>19342</v>
      </c>
      <c r="C7931" s="311"/>
      <c r="D7931" s="311"/>
      <c r="E7931" s="311" t="s">
        <v>173</v>
      </c>
      <c r="F7931" s="311">
        <v>794.2</v>
      </c>
    </row>
    <row r="7932" spans="1:6">
      <c r="A7932" s="311"/>
      <c r="B7932" s="311" t="s">
        <v>19343</v>
      </c>
      <c r="C7932" s="311"/>
      <c r="D7932" s="311"/>
      <c r="E7932" s="311" t="s">
        <v>173</v>
      </c>
      <c r="F7932" s="311">
        <v>1004</v>
      </c>
    </row>
    <row r="7933" spans="1:6">
      <c r="A7933" s="311"/>
      <c r="B7933" s="311" t="s">
        <v>19344</v>
      </c>
      <c r="C7933" s="311"/>
      <c r="D7933" s="311"/>
      <c r="E7933" s="311" t="s">
        <v>11408</v>
      </c>
      <c r="F7933" s="311">
        <v>22.8</v>
      </c>
    </row>
    <row r="7934" spans="1:6">
      <c r="A7934" s="311"/>
      <c r="B7934" s="311" t="s">
        <v>19345</v>
      </c>
      <c r="C7934" s="311"/>
      <c r="D7934" s="311"/>
      <c r="E7934" s="311" t="s">
        <v>173</v>
      </c>
      <c r="F7934" s="311">
        <v>24.7</v>
      </c>
    </row>
    <row r="7935" spans="1:6">
      <c r="A7935" s="311"/>
      <c r="B7935" s="311" t="s">
        <v>19346</v>
      </c>
      <c r="C7935" s="311"/>
      <c r="D7935" s="311"/>
      <c r="E7935" s="311" t="s">
        <v>173</v>
      </c>
      <c r="F7935" s="311">
        <v>16.100000000000001</v>
      </c>
    </row>
    <row r="7936" spans="1:6">
      <c r="A7936" s="311"/>
      <c r="B7936" s="311" t="s">
        <v>19347</v>
      </c>
      <c r="C7936" s="311"/>
      <c r="D7936" s="311"/>
      <c r="E7936" s="311" t="s">
        <v>11408</v>
      </c>
      <c r="F7936" s="311">
        <v>401</v>
      </c>
    </row>
    <row r="7937" spans="1:6">
      <c r="A7937" s="311"/>
      <c r="B7937" s="311" t="s">
        <v>19348</v>
      </c>
      <c r="C7937" s="311"/>
      <c r="D7937" s="311"/>
      <c r="E7937" s="311" t="s">
        <v>11408</v>
      </c>
      <c r="F7937" s="311">
        <v>526</v>
      </c>
    </row>
    <row r="7938" spans="1:6">
      <c r="A7938" s="311"/>
      <c r="B7938" s="311" t="s">
        <v>19349</v>
      </c>
      <c r="C7938" s="311"/>
      <c r="D7938" s="311"/>
      <c r="E7938" s="311" t="s">
        <v>11408</v>
      </c>
      <c r="F7938" s="311">
        <v>644</v>
      </c>
    </row>
    <row r="7939" spans="1:6">
      <c r="A7939" s="311"/>
      <c r="B7939" s="311" t="s">
        <v>19350</v>
      </c>
      <c r="C7939" s="311"/>
      <c r="D7939" s="311"/>
      <c r="E7939" s="311" t="s">
        <v>11408</v>
      </c>
      <c r="F7939" s="311">
        <v>319</v>
      </c>
    </row>
    <row r="7940" spans="1:6">
      <c r="A7940" s="311"/>
      <c r="B7940" s="311" t="s">
        <v>19351</v>
      </c>
      <c r="C7940" s="311"/>
      <c r="D7940" s="311"/>
      <c r="E7940" s="311" t="s">
        <v>11408</v>
      </c>
      <c r="F7940" s="311">
        <v>431</v>
      </c>
    </row>
    <row r="7941" spans="1:6">
      <c r="A7941" s="311"/>
      <c r="B7941" s="311" t="s">
        <v>19352</v>
      </c>
      <c r="C7941" s="311"/>
      <c r="D7941" s="311"/>
      <c r="E7941" s="311" t="s">
        <v>11408</v>
      </c>
      <c r="F7941" s="311">
        <v>53</v>
      </c>
    </row>
    <row r="7942" spans="1:6">
      <c r="A7942" s="311"/>
      <c r="B7942" s="311" t="s">
        <v>19353</v>
      </c>
      <c r="C7942" s="311"/>
      <c r="D7942" s="311"/>
      <c r="E7942" s="311" t="s">
        <v>11408</v>
      </c>
      <c r="F7942" s="311">
        <v>371</v>
      </c>
    </row>
    <row r="7943" spans="1:6">
      <c r="A7943" s="311"/>
      <c r="B7943" s="311" t="s">
        <v>19354</v>
      </c>
      <c r="C7943" s="311"/>
      <c r="D7943" s="311"/>
      <c r="E7943" s="311" t="s">
        <v>11408</v>
      </c>
      <c r="F7943" s="311">
        <v>53</v>
      </c>
    </row>
    <row r="7944" spans="1:6">
      <c r="A7944" s="311"/>
      <c r="B7944" s="311" t="s">
        <v>19355</v>
      </c>
      <c r="C7944" s="311"/>
      <c r="D7944" s="311"/>
      <c r="E7944" s="311" t="s">
        <v>11408</v>
      </c>
      <c r="F7944" s="311">
        <v>359</v>
      </c>
    </row>
    <row r="7945" spans="1:6">
      <c r="A7945" s="311"/>
      <c r="B7945" s="311" t="s">
        <v>19356</v>
      </c>
      <c r="C7945" s="311"/>
      <c r="D7945" s="311"/>
      <c r="E7945" s="311" t="s">
        <v>11408</v>
      </c>
      <c r="F7945" s="311">
        <v>431</v>
      </c>
    </row>
    <row r="7946" spans="1:6">
      <c r="A7946" s="311"/>
      <c r="B7946" s="311" t="s">
        <v>19357</v>
      </c>
      <c r="C7946" s="311"/>
      <c r="D7946" s="311"/>
      <c r="E7946" s="311" t="s">
        <v>11408</v>
      </c>
      <c r="F7946" s="311">
        <v>557</v>
      </c>
    </row>
    <row r="7947" spans="1:6">
      <c r="A7947" s="311"/>
      <c r="B7947" s="311" t="s">
        <v>19358</v>
      </c>
      <c r="C7947" s="311"/>
      <c r="D7947" s="311"/>
      <c r="E7947" s="311" t="s">
        <v>11408</v>
      </c>
      <c r="F7947" s="311">
        <v>401</v>
      </c>
    </row>
    <row r="7948" spans="1:6">
      <c r="A7948" s="311"/>
      <c r="B7948" s="311" t="s">
        <v>19359</v>
      </c>
      <c r="C7948" s="311"/>
      <c r="D7948" s="311"/>
      <c r="E7948" s="311" t="s">
        <v>11408</v>
      </c>
      <c r="F7948" s="311">
        <v>76</v>
      </c>
    </row>
    <row r="7949" spans="1:6">
      <c r="A7949" s="311"/>
      <c r="B7949" s="311" t="s">
        <v>19360</v>
      </c>
      <c r="C7949" s="311"/>
      <c r="D7949" s="311"/>
      <c r="E7949" s="311" t="s">
        <v>11408</v>
      </c>
      <c r="F7949" s="311">
        <v>929</v>
      </c>
    </row>
    <row r="7950" spans="1:6">
      <c r="A7950" s="311"/>
      <c r="B7950" s="311" t="s">
        <v>19361</v>
      </c>
      <c r="C7950" s="311"/>
      <c r="D7950" s="311"/>
      <c r="E7950" s="311" t="s">
        <v>11408</v>
      </c>
      <c r="F7950" s="311">
        <v>803</v>
      </c>
    </row>
    <row r="7951" spans="1:6">
      <c r="A7951" s="311"/>
      <c r="B7951" s="311" t="s">
        <v>19362</v>
      </c>
      <c r="C7951" s="311"/>
      <c r="D7951" s="311"/>
      <c r="E7951" s="311" t="s">
        <v>173</v>
      </c>
      <c r="F7951" s="311">
        <v>16.100000000000001</v>
      </c>
    </row>
    <row r="7952" spans="1:6">
      <c r="A7952" s="311"/>
      <c r="B7952" s="311" t="s">
        <v>19363</v>
      </c>
      <c r="C7952" s="311"/>
      <c r="D7952" s="311"/>
      <c r="E7952" s="311" t="s">
        <v>173</v>
      </c>
      <c r="F7952" s="311">
        <v>21.8</v>
      </c>
    </row>
    <row r="7953" spans="1:6">
      <c r="A7953" s="311"/>
      <c r="B7953" s="311" t="s">
        <v>19364</v>
      </c>
      <c r="C7953" s="311"/>
      <c r="D7953" s="311"/>
      <c r="E7953" s="311" t="s">
        <v>173</v>
      </c>
      <c r="F7953" s="311">
        <v>25.6</v>
      </c>
    </row>
    <row r="7954" spans="1:6">
      <c r="A7954" s="311"/>
      <c r="B7954" s="311" t="s">
        <v>19365</v>
      </c>
      <c r="C7954" s="311"/>
      <c r="D7954" s="311"/>
      <c r="E7954" s="311" t="s">
        <v>173</v>
      </c>
      <c r="F7954" s="311">
        <v>43.7</v>
      </c>
    </row>
    <row r="7955" spans="1:6">
      <c r="A7955" s="311"/>
      <c r="B7955" s="311" t="s">
        <v>19366</v>
      </c>
      <c r="C7955" s="311"/>
      <c r="D7955" s="311"/>
      <c r="E7955" s="311" t="s">
        <v>173</v>
      </c>
      <c r="F7955" s="311">
        <v>64.599999999999994</v>
      </c>
    </row>
    <row r="7956" spans="1:6">
      <c r="A7956" s="311"/>
      <c r="B7956" s="311" t="s">
        <v>19367</v>
      </c>
      <c r="C7956" s="311"/>
      <c r="D7956" s="311"/>
      <c r="E7956" s="311" t="s">
        <v>11408</v>
      </c>
      <c r="F7956" s="311">
        <v>68.2</v>
      </c>
    </row>
    <row r="7957" spans="1:6">
      <c r="A7957" s="311"/>
      <c r="B7957" s="311" t="s">
        <v>19368</v>
      </c>
      <c r="C7957" s="311"/>
      <c r="D7957" s="311"/>
      <c r="E7957" s="311" t="s">
        <v>11408</v>
      </c>
      <c r="F7957" s="311">
        <v>103.4</v>
      </c>
    </row>
    <row r="7958" spans="1:6">
      <c r="A7958" s="311"/>
      <c r="B7958" s="311" t="s">
        <v>19369</v>
      </c>
      <c r="C7958" s="311"/>
      <c r="D7958" s="311"/>
      <c r="E7958" s="311" t="s">
        <v>11408</v>
      </c>
      <c r="F7958" s="311">
        <v>148.19999999999999</v>
      </c>
    </row>
    <row r="7959" spans="1:6">
      <c r="A7959" s="311"/>
      <c r="B7959" s="311" t="s">
        <v>19370</v>
      </c>
      <c r="C7959" s="311"/>
      <c r="D7959" s="311"/>
      <c r="E7959" s="311" t="s">
        <v>11408</v>
      </c>
      <c r="F7959" s="311">
        <v>209.9</v>
      </c>
    </row>
    <row r="7960" spans="1:6">
      <c r="A7960" s="311"/>
      <c r="B7960" s="311" t="s">
        <v>19371</v>
      </c>
      <c r="C7960" s="311"/>
      <c r="D7960" s="311"/>
      <c r="E7960" s="311" t="s">
        <v>11408</v>
      </c>
      <c r="F7960" s="311">
        <v>226.1</v>
      </c>
    </row>
    <row r="7961" spans="1:6">
      <c r="A7961" s="311"/>
      <c r="B7961" s="311" t="s">
        <v>19372</v>
      </c>
      <c r="C7961" s="311"/>
      <c r="D7961" s="311"/>
      <c r="E7961" s="311" t="s">
        <v>11408</v>
      </c>
      <c r="F7961" s="311">
        <v>249.8</v>
      </c>
    </row>
    <row r="7962" spans="1:6">
      <c r="A7962" s="311"/>
      <c r="B7962" s="311" t="s">
        <v>19373</v>
      </c>
      <c r="C7962" s="311"/>
      <c r="D7962" s="311"/>
      <c r="E7962" s="311" t="s">
        <v>173</v>
      </c>
      <c r="F7962" s="311">
        <v>39.9</v>
      </c>
    </row>
    <row r="7963" spans="1:6">
      <c r="A7963" s="311"/>
      <c r="B7963" s="311" t="s">
        <v>19374</v>
      </c>
      <c r="C7963" s="311"/>
      <c r="D7963" s="311"/>
      <c r="E7963" s="311" t="s">
        <v>173</v>
      </c>
      <c r="F7963" s="311">
        <v>49.4</v>
      </c>
    </row>
    <row r="7964" spans="1:6">
      <c r="A7964" s="311"/>
      <c r="B7964" s="311" t="s">
        <v>19375</v>
      </c>
      <c r="C7964" s="311"/>
      <c r="D7964" s="311"/>
      <c r="E7964" s="311" t="s">
        <v>173</v>
      </c>
      <c r="F7964" s="311">
        <v>31.3</v>
      </c>
    </row>
    <row r="7965" spans="1:6">
      <c r="A7965" s="311"/>
      <c r="B7965" s="311" t="s">
        <v>19376</v>
      </c>
      <c r="C7965" s="311"/>
      <c r="D7965" s="311"/>
      <c r="E7965" s="311" t="s">
        <v>173</v>
      </c>
      <c r="F7965" s="311">
        <v>16.100000000000001</v>
      </c>
    </row>
    <row r="7966" spans="1:6">
      <c r="A7966" s="311"/>
      <c r="B7966" s="311" t="s">
        <v>19377</v>
      </c>
      <c r="C7966" s="311"/>
      <c r="D7966" s="311"/>
      <c r="E7966" s="311" t="s">
        <v>173</v>
      </c>
      <c r="F7966" s="311">
        <v>53.2</v>
      </c>
    </row>
    <row r="7967" spans="1:6">
      <c r="A7967" s="311"/>
      <c r="B7967" s="311" t="s">
        <v>19378</v>
      </c>
      <c r="C7967" s="311"/>
      <c r="D7967" s="311"/>
      <c r="E7967" s="311" t="s">
        <v>173</v>
      </c>
      <c r="F7967" s="311">
        <v>67.400000000000006</v>
      </c>
    </row>
    <row r="7968" spans="1:6">
      <c r="A7968" s="311"/>
      <c r="B7968" s="311" t="s">
        <v>19379</v>
      </c>
      <c r="C7968" s="311"/>
      <c r="D7968" s="311"/>
      <c r="E7968" s="311" t="s">
        <v>11408</v>
      </c>
      <c r="F7968" s="311">
        <v>19.899999999999999</v>
      </c>
    </row>
    <row r="7969" spans="1:6">
      <c r="A7969" s="311"/>
      <c r="B7969" s="311" t="s">
        <v>19380</v>
      </c>
      <c r="C7969" s="311"/>
      <c r="D7969" s="311"/>
      <c r="E7969" s="311" t="s">
        <v>11408</v>
      </c>
      <c r="F7969" s="311">
        <v>19.899999999999999</v>
      </c>
    </row>
    <row r="7970" spans="1:6">
      <c r="A7970" s="311"/>
      <c r="B7970" s="311" t="s">
        <v>19381</v>
      </c>
      <c r="C7970" s="311"/>
      <c r="D7970" s="311"/>
      <c r="E7970" s="311" t="s">
        <v>11408</v>
      </c>
      <c r="F7970" s="311">
        <v>19.899999999999999</v>
      </c>
    </row>
    <row r="7971" spans="1:6">
      <c r="A7971" s="311"/>
      <c r="B7971" s="311" t="s">
        <v>19382</v>
      </c>
      <c r="C7971" s="311"/>
      <c r="D7971" s="311"/>
      <c r="E7971" s="311" t="s">
        <v>11408</v>
      </c>
      <c r="F7971" s="311">
        <v>19.899999999999999</v>
      </c>
    </row>
    <row r="7972" spans="1:6">
      <c r="A7972" s="311"/>
      <c r="B7972" s="311" t="s">
        <v>19383</v>
      </c>
      <c r="C7972" s="311"/>
      <c r="D7972" s="311"/>
      <c r="E7972" s="311" t="s">
        <v>11408</v>
      </c>
      <c r="F7972" s="311">
        <v>38.9</v>
      </c>
    </row>
    <row r="7973" spans="1:6">
      <c r="A7973" s="311"/>
      <c r="B7973" s="311" t="s">
        <v>19384</v>
      </c>
      <c r="C7973" s="311"/>
      <c r="D7973" s="311"/>
      <c r="E7973" s="311" t="s">
        <v>11408</v>
      </c>
      <c r="F7973" s="311">
        <v>41.8</v>
      </c>
    </row>
    <row r="7974" spans="1:6">
      <c r="A7974" s="311"/>
      <c r="B7974" s="311" t="s">
        <v>19385</v>
      </c>
      <c r="C7974" s="311"/>
      <c r="D7974" s="311"/>
      <c r="E7974" s="311" t="s">
        <v>11408</v>
      </c>
      <c r="F7974" s="311">
        <v>56</v>
      </c>
    </row>
    <row r="7975" spans="1:6">
      <c r="A7975" s="311"/>
      <c r="B7975" s="311" t="s">
        <v>19386</v>
      </c>
      <c r="C7975" s="311"/>
      <c r="D7975" s="311"/>
      <c r="E7975" s="311" t="s">
        <v>11408</v>
      </c>
      <c r="F7975" s="311">
        <v>56</v>
      </c>
    </row>
    <row r="7976" spans="1:6">
      <c r="A7976" s="311"/>
      <c r="B7976" s="311" t="s">
        <v>19387</v>
      </c>
      <c r="C7976" s="311"/>
      <c r="D7976" s="311"/>
      <c r="E7976" s="311" t="s">
        <v>11408</v>
      </c>
      <c r="F7976" s="311">
        <v>121</v>
      </c>
    </row>
    <row r="7977" spans="1:6">
      <c r="A7977" s="311"/>
      <c r="B7977" s="311" t="s">
        <v>19388</v>
      </c>
      <c r="C7977" s="311"/>
      <c r="D7977" s="311"/>
      <c r="E7977" s="311" t="s">
        <v>11408</v>
      </c>
      <c r="F7977" s="311">
        <v>121</v>
      </c>
    </row>
    <row r="7978" spans="1:6">
      <c r="A7978" s="311"/>
      <c r="B7978" s="311" t="s">
        <v>19389</v>
      </c>
      <c r="C7978" s="311"/>
      <c r="D7978" s="311"/>
      <c r="E7978" s="311" t="s">
        <v>11408</v>
      </c>
      <c r="F7978" s="311">
        <v>140</v>
      </c>
    </row>
    <row r="7979" spans="1:6">
      <c r="A7979" s="311"/>
      <c r="B7979" s="311" t="s">
        <v>19390</v>
      </c>
      <c r="C7979" s="311"/>
      <c r="D7979" s="311"/>
      <c r="E7979" s="311" t="s">
        <v>11408</v>
      </c>
      <c r="F7979" s="311">
        <v>140</v>
      </c>
    </row>
    <row r="7980" spans="1:6">
      <c r="A7980" s="311"/>
      <c r="B7980" s="311" t="s">
        <v>19391</v>
      </c>
      <c r="C7980" s="311"/>
      <c r="D7980" s="311"/>
      <c r="E7980" s="311" t="s">
        <v>11408</v>
      </c>
      <c r="F7980" s="311">
        <v>269</v>
      </c>
    </row>
    <row r="7981" spans="1:6">
      <c r="A7981" s="311"/>
      <c r="B7981" s="311" t="s">
        <v>19392</v>
      </c>
      <c r="C7981" s="311"/>
      <c r="D7981" s="311"/>
      <c r="E7981" s="311" t="s">
        <v>11408</v>
      </c>
      <c r="F7981" s="311">
        <v>269</v>
      </c>
    </row>
    <row r="7982" spans="1:6">
      <c r="A7982" s="311"/>
      <c r="B7982" s="311" t="s">
        <v>19393</v>
      </c>
      <c r="C7982" s="311"/>
      <c r="D7982" s="311"/>
      <c r="E7982" s="311" t="s">
        <v>11408</v>
      </c>
      <c r="F7982" s="311">
        <v>88</v>
      </c>
    </row>
    <row r="7983" spans="1:6">
      <c r="A7983" s="311"/>
      <c r="B7983" s="311" t="s">
        <v>19394</v>
      </c>
      <c r="C7983" s="311"/>
      <c r="D7983" s="311"/>
      <c r="E7983" s="311" t="s">
        <v>11408</v>
      </c>
      <c r="F7983" s="311">
        <v>104</v>
      </c>
    </row>
    <row r="7984" spans="1:6">
      <c r="A7984" s="311"/>
      <c r="B7984" s="311" t="s">
        <v>19395</v>
      </c>
      <c r="C7984" s="311"/>
      <c r="D7984" s="311"/>
      <c r="E7984" s="311" t="s">
        <v>11408</v>
      </c>
      <c r="F7984" s="311">
        <v>77</v>
      </c>
    </row>
    <row r="7985" spans="1:6">
      <c r="A7985" s="311"/>
      <c r="B7985" s="311" t="s">
        <v>19396</v>
      </c>
      <c r="C7985" s="311"/>
      <c r="D7985" s="311"/>
      <c r="E7985" s="311" t="s">
        <v>173</v>
      </c>
      <c r="F7985" s="311">
        <v>151</v>
      </c>
    </row>
    <row r="7986" spans="1:6">
      <c r="A7986" s="311"/>
      <c r="B7986" s="311" t="s">
        <v>19397</v>
      </c>
      <c r="C7986" s="311"/>
      <c r="D7986" s="311"/>
      <c r="E7986" s="311" t="s">
        <v>173</v>
      </c>
      <c r="F7986" s="311">
        <v>89</v>
      </c>
    </row>
    <row r="7987" spans="1:6">
      <c r="A7987" s="311"/>
      <c r="B7987" s="311" t="s">
        <v>19398</v>
      </c>
      <c r="C7987" s="311"/>
      <c r="D7987" s="311"/>
      <c r="E7987" s="311" t="s">
        <v>173</v>
      </c>
      <c r="F7987" s="311">
        <v>426.4</v>
      </c>
    </row>
    <row r="7988" spans="1:6">
      <c r="A7988" s="311"/>
      <c r="B7988" s="311" t="s">
        <v>19399</v>
      </c>
      <c r="C7988" s="311"/>
      <c r="D7988" s="311"/>
      <c r="E7988" s="311" t="s">
        <v>173</v>
      </c>
      <c r="F7988" s="311">
        <v>234</v>
      </c>
    </row>
    <row r="7989" spans="1:6">
      <c r="A7989" s="311"/>
      <c r="B7989" s="311" t="s">
        <v>19400</v>
      </c>
      <c r="C7989" s="311"/>
      <c r="D7989" s="311"/>
      <c r="E7989" s="311" t="s">
        <v>173</v>
      </c>
      <c r="F7989" s="311">
        <v>1312</v>
      </c>
    </row>
    <row r="7990" spans="1:6">
      <c r="A7990" s="311"/>
      <c r="B7990" s="311" t="s">
        <v>19401</v>
      </c>
      <c r="C7990" s="311"/>
      <c r="D7990" s="311"/>
      <c r="E7990" s="311" t="s">
        <v>173</v>
      </c>
      <c r="F7990" s="311">
        <v>2228</v>
      </c>
    </row>
    <row r="7991" spans="1:6">
      <c r="A7991" s="311"/>
      <c r="B7991" s="311" t="s">
        <v>19402</v>
      </c>
      <c r="C7991" s="311"/>
      <c r="D7991" s="311"/>
      <c r="E7991" s="311" t="s">
        <v>173</v>
      </c>
      <c r="F7991" s="311">
        <v>1532</v>
      </c>
    </row>
    <row r="7992" spans="1:6">
      <c r="A7992" s="311"/>
      <c r="B7992" s="311" t="s">
        <v>19403</v>
      </c>
      <c r="C7992" s="311"/>
      <c r="D7992" s="311"/>
      <c r="E7992" s="311" t="s">
        <v>173</v>
      </c>
      <c r="F7992" s="311">
        <v>2642</v>
      </c>
    </row>
    <row r="7993" spans="1:6">
      <c r="A7993" s="311"/>
      <c r="B7993" s="311" t="s">
        <v>19404</v>
      </c>
      <c r="C7993" s="311"/>
      <c r="D7993" s="311"/>
      <c r="E7993" s="311" t="s">
        <v>173</v>
      </c>
      <c r="F7993" s="311">
        <v>1814</v>
      </c>
    </row>
    <row r="7994" spans="1:6">
      <c r="A7994" s="311"/>
      <c r="B7994" s="311" t="s">
        <v>19405</v>
      </c>
      <c r="C7994" s="311"/>
      <c r="D7994" s="311"/>
      <c r="E7994" s="311" t="s">
        <v>173</v>
      </c>
      <c r="F7994" s="311">
        <v>3176</v>
      </c>
    </row>
    <row r="7995" spans="1:6">
      <c r="A7995" s="311"/>
      <c r="B7995" s="311" t="s">
        <v>19406</v>
      </c>
      <c r="C7995" s="311"/>
      <c r="D7995" s="311"/>
      <c r="E7995" s="311" t="s">
        <v>173</v>
      </c>
      <c r="F7995" s="311">
        <v>627</v>
      </c>
    </row>
    <row r="7996" spans="1:6">
      <c r="A7996" s="311"/>
      <c r="B7996" s="311" t="s">
        <v>19407</v>
      </c>
      <c r="C7996" s="311"/>
      <c r="D7996" s="311"/>
      <c r="E7996" s="311" t="s">
        <v>173</v>
      </c>
      <c r="F7996" s="311">
        <v>730.4</v>
      </c>
    </row>
    <row r="7997" spans="1:6">
      <c r="A7997" s="311"/>
      <c r="B7997" s="311" t="s">
        <v>19408</v>
      </c>
      <c r="C7997" s="311"/>
      <c r="D7997" s="311"/>
      <c r="E7997" s="311" t="s">
        <v>173</v>
      </c>
      <c r="F7997" s="311">
        <v>929</v>
      </c>
    </row>
    <row r="7998" spans="1:6">
      <c r="A7998" s="311"/>
      <c r="B7998" s="311" t="s">
        <v>19409</v>
      </c>
      <c r="C7998" s="311"/>
      <c r="D7998" s="311"/>
      <c r="E7998" s="311" t="s">
        <v>173</v>
      </c>
      <c r="F7998" s="311">
        <v>1123</v>
      </c>
    </row>
    <row r="7999" spans="1:6">
      <c r="A7999" s="311"/>
      <c r="B7999" s="311" t="s">
        <v>19410</v>
      </c>
      <c r="C7999" s="311"/>
      <c r="D7999" s="311"/>
      <c r="E7999" s="311" t="s">
        <v>173</v>
      </c>
      <c r="F7999" s="311">
        <v>621.29999999999995</v>
      </c>
    </row>
    <row r="8000" spans="1:6">
      <c r="A8000" s="311"/>
      <c r="B8000" s="311" t="s">
        <v>19411</v>
      </c>
      <c r="C8000" s="311"/>
      <c r="D8000" s="311"/>
      <c r="E8000" s="311" t="s">
        <v>173</v>
      </c>
      <c r="F8000" s="311">
        <v>1231</v>
      </c>
    </row>
    <row r="8001" spans="1:6">
      <c r="A8001" s="311"/>
      <c r="B8001" s="311" t="s">
        <v>19412</v>
      </c>
      <c r="C8001" s="311"/>
      <c r="D8001" s="311"/>
      <c r="E8001" s="311" t="s">
        <v>173</v>
      </c>
      <c r="F8001" s="311">
        <v>1186</v>
      </c>
    </row>
    <row r="8002" spans="1:6">
      <c r="A8002" s="311"/>
      <c r="B8002" s="311" t="s">
        <v>19413</v>
      </c>
      <c r="C8002" s="311"/>
      <c r="D8002" s="311"/>
      <c r="E8002" s="311" t="s">
        <v>173</v>
      </c>
      <c r="F8002" s="311">
        <v>1398</v>
      </c>
    </row>
    <row r="8003" spans="1:6">
      <c r="A8003" s="311"/>
      <c r="B8003" s="311" t="s">
        <v>19414</v>
      </c>
      <c r="C8003" s="311"/>
      <c r="D8003" s="311"/>
      <c r="E8003" s="311" t="s">
        <v>173</v>
      </c>
      <c r="F8003" s="311">
        <v>730.4</v>
      </c>
    </row>
    <row r="8004" spans="1:6">
      <c r="A8004" s="311"/>
      <c r="B8004" s="311" t="s">
        <v>19415</v>
      </c>
      <c r="C8004" s="311"/>
      <c r="D8004" s="311"/>
      <c r="E8004" s="311" t="s">
        <v>173</v>
      </c>
      <c r="F8004" s="311">
        <v>1362</v>
      </c>
    </row>
    <row r="8005" spans="1:6">
      <c r="A8005" s="311"/>
      <c r="B8005" s="311" t="s">
        <v>19416</v>
      </c>
      <c r="C8005" s="311"/>
      <c r="D8005" s="311"/>
      <c r="E8005" s="311" t="s">
        <v>173</v>
      </c>
      <c r="F8005" s="311">
        <v>1056</v>
      </c>
    </row>
    <row r="8006" spans="1:6">
      <c r="A8006" s="311"/>
      <c r="B8006" s="311" t="s">
        <v>19417</v>
      </c>
      <c r="C8006" s="311"/>
      <c r="D8006" s="311"/>
      <c r="E8006" s="311" t="s">
        <v>173</v>
      </c>
      <c r="F8006" s="311">
        <v>580.4</v>
      </c>
    </row>
    <row r="8007" spans="1:6">
      <c r="A8007" s="311"/>
      <c r="B8007" s="311" t="s">
        <v>19418</v>
      </c>
      <c r="C8007" s="311"/>
      <c r="D8007" s="311"/>
      <c r="E8007" s="311" t="s">
        <v>173</v>
      </c>
      <c r="F8007" s="311">
        <v>616.5</v>
      </c>
    </row>
    <row r="8008" spans="1:6">
      <c r="A8008" s="311"/>
      <c r="B8008" s="311" t="s">
        <v>19419</v>
      </c>
      <c r="C8008" s="311"/>
      <c r="D8008" s="311"/>
      <c r="E8008" s="311" t="s">
        <v>173</v>
      </c>
      <c r="F8008" s="311">
        <v>911</v>
      </c>
    </row>
    <row r="8009" spans="1:6">
      <c r="A8009" s="311"/>
      <c r="B8009" s="311" t="s">
        <v>19420</v>
      </c>
      <c r="C8009" s="311"/>
      <c r="D8009" s="311"/>
      <c r="E8009" s="311" t="s">
        <v>173</v>
      </c>
      <c r="F8009" s="311">
        <v>26.6</v>
      </c>
    </row>
    <row r="8010" spans="1:6">
      <c r="A8010" s="311"/>
      <c r="B8010" s="311" t="s">
        <v>19421</v>
      </c>
      <c r="C8010" s="311"/>
      <c r="D8010" s="311"/>
      <c r="E8010" s="311" t="s">
        <v>173</v>
      </c>
      <c r="F8010" s="311">
        <v>34.200000000000003</v>
      </c>
    </row>
    <row r="8011" spans="1:6">
      <c r="A8011" s="311"/>
      <c r="B8011" s="311" t="s">
        <v>19422</v>
      </c>
      <c r="C8011" s="311"/>
      <c r="D8011" s="311"/>
      <c r="E8011" s="311" t="s">
        <v>173</v>
      </c>
      <c r="F8011" s="311">
        <v>151</v>
      </c>
    </row>
    <row r="8012" spans="1:6">
      <c r="A8012" s="311"/>
      <c r="B8012" s="311" t="s">
        <v>19423</v>
      </c>
      <c r="C8012" s="311"/>
      <c r="D8012" s="311"/>
      <c r="E8012" s="311" t="s">
        <v>173</v>
      </c>
      <c r="F8012" s="311">
        <v>186.2</v>
      </c>
    </row>
    <row r="8013" spans="1:6">
      <c r="A8013" s="311"/>
      <c r="B8013" s="311" t="s">
        <v>19424</v>
      </c>
      <c r="C8013" s="311"/>
      <c r="D8013" s="311"/>
      <c r="E8013" s="311" t="s">
        <v>173</v>
      </c>
      <c r="F8013" s="311">
        <v>184.3</v>
      </c>
    </row>
    <row r="8014" spans="1:6">
      <c r="A8014" s="311"/>
      <c r="B8014" s="311" t="s">
        <v>19425</v>
      </c>
      <c r="C8014" s="311"/>
      <c r="D8014" s="311"/>
      <c r="E8014" s="311" t="s">
        <v>173</v>
      </c>
      <c r="F8014" s="311">
        <v>262.2</v>
      </c>
    </row>
    <row r="8015" spans="1:6">
      <c r="A8015" s="311"/>
      <c r="B8015" s="311" t="s">
        <v>19426</v>
      </c>
      <c r="C8015" s="311"/>
      <c r="D8015" s="311"/>
      <c r="E8015" s="311" t="s">
        <v>173</v>
      </c>
      <c r="F8015" s="311">
        <v>209.9</v>
      </c>
    </row>
    <row r="8016" spans="1:6">
      <c r="A8016" s="311"/>
      <c r="B8016" s="311" t="s">
        <v>19427</v>
      </c>
      <c r="C8016" s="311"/>
      <c r="D8016" s="311"/>
      <c r="E8016" s="311" t="s">
        <v>173</v>
      </c>
      <c r="F8016" s="311">
        <v>938</v>
      </c>
    </row>
    <row r="8017" spans="1:6">
      <c r="A8017" s="311"/>
      <c r="B8017" s="311" t="s">
        <v>19428</v>
      </c>
      <c r="C8017" s="311"/>
      <c r="D8017" s="311"/>
      <c r="E8017" s="311" t="s">
        <v>173</v>
      </c>
      <c r="F8017" s="311">
        <v>298.3</v>
      </c>
    </row>
    <row r="8018" spans="1:6">
      <c r="A8018" s="311"/>
      <c r="B8018" s="311" t="s">
        <v>19429</v>
      </c>
      <c r="C8018" s="311"/>
      <c r="D8018" s="311"/>
      <c r="E8018" s="311" t="s">
        <v>173</v>
      </c>
      <c r="F8018" s="311">
        <v>409.4</v>
      </c>
    </row>
    <row r="8019" spans="1:6">
      <c r="A8019" s="311"/>
      <c r="B8019" s="311" t="s">
        <v>19430</v>
      </c>
      <c r="C8019" s="311"/>
      <c r="D8019" s="311"/>
      <c r="E8019" s="311" t="s">
        <v>173</v>
      </c>
      <c r="F8019" s="311">
        <v>1293</v>
      </c>
    </row>
    <row r="8020" spans="1:6">
      <c r="A8020" s="311"/>
      <c r="B8020" s="311" t="s">
        <v>19431</v>
      </c>
      <c r="C8020" s="311"/>
      <c r="D8020" s="311"/>
      <c r="E8020" s="311" t="s">
        <v>173</v>
      </c>
      <c r="F8020" s="311">
        <v>580.4</v>
      </c>
    </row>
    <row r="8021" spans="1:6">
      <c r="A8021" s="311"/>
      <c r="B8021" s="311" t="s">
        <v>19432</v>
      </c>
      <c r="C8021" s="311"/>
      <c r="D8021" s="311"/>
      <c r="E8021" s="311" t="s">
        <v>173</v>
      </c>
      <c r="F8021" s="311">
        <v>1859</v>
      </c>
    </row>
    <row r="8022" spans="1:6">
      <c r="A8022" s="311"/>
      <c r="B8022" s="311" t="s">
        <v>19433</v>
      </c>
      <c r="C8022" s="311"/>
      <c r="D8022" s="311"/>
      <c r="E8022" s="311" t="s">
        <v>173</v>
      </c>
      <c r="F8022" s="311">
        <v>2649</v>
      </c>
    </row>
    <row r="8023" spans="1:6">
      <c r="A8023" s="311"/>
      <c r="B8023" s="311" t="s">
        <v>19434</v>
      </c>
      <c r="C8023" s="311"/>
      <c r="D8023" s="311"/>
      <c r="E8023" s="311" t="s">
        <v>173</v>
      </c>
      <c r="F8023" s="311">
        <v>151</v>
      </c>
    </row>
    <row r="8024" spans="1:6">
      <c r="A8024" s="311"/>
      <c r="B8024" s="311" t="s">
        <v>19435</v>
      </c>
      <c r="C8024" s="311"/>
      <c r="D8024" s="311"/>
      <c r="E8024" s="311" t="s">
        <v>173</v>
      </c>
      <c r="F8024" s="311">
        <v>207.1</v>
      </c>
    </row>
    <row r="8025" spans="1:6">
      <c r="A8025" s="311"/>
      <c r="B8025" s="311" t="s">
        <v>19436</v>
      </c>
      <c r="C8025" s="311"/>
      <c r="D8025" s="311"/>
      <c r="E8025" s="311" t="s">
        <v>173</v>
      </c>
      <c r="F8025" s="311">
        <v>184.3</v>
      </c>
    </row>
    <row r="8026" spans="1:6">
      <c r="A8026" s="311"/>
      <c r="B8026" s="311" t="s">
        <v>19437</v>
      </c>
      <c r="C8026" s="311"/>
      <c r="D8026" s="311"/>
      <c r="E8026" s="311" t="s">
        <v>173</v>
      </c>
      <c r="F8026" s="311">
        <v>262.2</v>
      </c>
    </row>
    <row r="8027" spans="1:6">
      <c r="A8027" s="311"/>
      <c r="B8027" s="311" t="s">
        <v>19438</v>
      </c>
      <c r="C8027" s="311"/>
      <c r="D8027" s="311"/>
      <c r="E8027" s="311" t="s">
        <v>173</v>
      </c>
      <c r="F8027" s="311">
        <v>209.9</v>
      </c>
    </row>
    <row r="8028" spans="1:6">
      <c r="A8028" s="311"/>
      <c r="B8028" s="311" t="s">
        <v>19439</v>
      </c>
      <c r="C8028" s="311"/>
      <c r="D8028" s="311"/>
      <c r="E8028" s="311" t="s">
        <v>173</v>
      </c>
      <c r="F8028" s="311">
        <v>941</v>
      </c>
    </row>
    <row r="8029" spans="1:6">
      <c r="A8029" s="311"/>
      <c r="B8029" s="311" t="s">
        <v>19440</v>
      </c>
      <c r="C8029" s="311"/>
      <c r="D8029" s="311"/>
      <c r="E8029" s="311" t="s">
        <v>173</v>
      </c>
      <c r="F8029" s="311">
        <v>277.39999999999998</v>
      </c>
    </row>
    <row r="8030" spans="1:6">
      <c r="A8030" s="311"/>
      <c r="B8030" s="311" t="s">
        <v>19441</v>
      </c>
      <c r="C8030" s="311"/>
      <c r="D8030" s="311"/>
      <c r="E8030" s="311" t="s">
        <v>173</v>
      </c>
      <c r="F8030" s="311">
        <v>1247</v>
      </c>
    </row>
    <row r="8031" spans="1:6">
      <c r="A8031" s="311"/>
      <c r="B8031" s="311" t="s">
        <v>19442</v>
      </c>
      <c r="C8031" s="311"/>
      <c r="D8031" s="311"/>
      <c r="E8031" s="311" t="s">
        <v>173</v>
      </c>
      <c r="F8031" s="311">
        <v>409.4</v>
      </c>
    </row>
    <row r="8032" spans="1:6">
      <c r="A8032" s="311"/>
      <c r="B8032" s="311" t="s">
        <v>19443</v>
      </c>
      <c r="C8032" s="311"/>
      <c r="D8032" s="311"/>
      <c r="E8032" s="311" t="s">
        <v>173</v>
      </c>
      <c r="F8032" s="311">
        <v>1494</v>
      </c>
    </row>
    <row r="8033" spans="1:6">
      <c r="A8033" s="311"/>
      <c r="B8033" s="311" t="s">
        <v>19444</v>
      </c>
      <c r="C8033" s="311"/>
      <c r="D8033" s="311"/>
      <c r="E8033" s="311" t="s">
        <v>173</v>
      </c>
      <c r="F8033" s="311">
        <v>1293</v>
      </c>
    </row>
    <row r="8034" spans="1:6">
      <c r="A8034" s="311"/>
      <c r="B8034" s="311" t="s">
        <v>19445</v>
      </c>
      <c r="C8034" s="311"/>
      <c r="D8034" s="311"/>
      <c r="E8034" s="311" t="s">
        <v>173</v>
      </c>
      <c r="F8034" s="311">
        <v>558.6</v>
      </c>
    </row>
    <row r="8035" spans="1:6">
      <c r="A8035" s="311"/>
      <c r="B8035" s="311" t="s">
        <v>19446</v>
      </c>
      <c r="C8035" s="311"/>
      <c r="D8035" s="311"/>
      <c r="E8035" s="311" t="s">
        <v>173</v>
      </c>
      <c r="F8035" s="311">
        <v>2074</v>
      </c>
    </row>
    <row r="8036" spans="1:6">
      <c r="A8036" s="311"/>
      <c r="B8036" s="311" t="s">
        <v>19447</v>
      </c>
      <c r="C8036" s="311"/>
      <c r="D8036" s="311"/>
      <c r="E8036" s="311" t="s">
        <v>173</v>
      </c>
      <c r="F8036" s="311">
        <v>2051</v>
      </c>
    </row>
    <row r="8037" spans="1:6">
      <c r="A8037" s="311"/>
      <c r="B8037" s="311" t="s">
        <v>19448</v>
      </c>
      <c r="C8037" s="311"/>
      <c r="D8037" s="311"/>
      <c r="E8037" s="311" t="s">
        <v>173</v>
      </c>
      <c r="F8037" s="311">
        <v>2289</v>
      </c>
    </row>
    <row r="8038" spans="1:6">
      <c r="A8038" s="311"/>
      <c r="B8038" s="311" t="s">
        <v>19449</v>
      </c>
      <c r="C8038" s="311"/>
      <c r="D8038" s="311"/>
      <c r="E8038" s="311" t="s">
        <v>173</v>
      </c>
      <c r="F8038" s="311">
        <v>2649</v>
      </c>
    </row>
    <row r="8039" spans="1:6">
      <c r="A8039" s="311"/>
      <c r="B8039" s="311" t="s">
        <v>19450</v>
      </c>
      <c r="C8039" s="311"/>
      <c r="D8039" s="311"/>
      <c r="E8039" s="311" t="s">
        <v>173</v>
      </c>
      <c r="F8039" s="311">
        <v>789</v>
      </c>
    </row>
    <row r="8040" spans="1:6">
      <c r="A8040" s="311"/>
      <c r="B8040" s="311" t="s">
        <v>19451</v>
      </c>
      <c r="C8040" s="311"/>
      <c r="D8040" s="311"/>
      <c r="E8040" s="311" t="s">
        <v>173</v>
      </c>
      <c r="F8040" s="311">
        <v>3559</v>
      </c>
    </row>
    <row r="8041" spans="1:6">
      <c r="A8041" s="311"/>
      <c r="B8041" s="311" t="s">
        <v>19452</v>
      </c>
      <c r="C8041" s="311"/>
      <c r="D8041" s="311"/>
      <c r="E8041" s="311" t="s">
        <v>173</v>
      </c>
      <c r="F8041" s="311">
        <v>1249</v>
      </c>
    </row>
    <row r="8042" spans="1:6">
      <c r="A8042" s="311"/>
      <c r="B8042" s="311" t="s">
        <v>19453</v>
      </c>
      <c r="C8042" s="311"/>
      <c r="D8042" s="311"/>
      <c r="E8042" s="311" t="s">
        <v>173</v>
      </c>
      <c r="F8042" s="311">
        <v>1221</v>
      </c>
    </row>
    <row r="8043" spans="1:6">
      <c r="A8043" s="311"/>
      <c r="B8043" s="311" t="s">
        <v>19454</v>
      </c>
      <c r="C8043" s="311"/>
      <c r="D8043" s="311"/>
      <c r="E8043" s="311" t="s">
        <v>173</v>
      </c>
      <c r="F8043" s="311">
        <v>664</v>
      </c>
    </row>
    <row r="8044" spans="1:6">
      <c r="A8044" s="311"/>
      <c r="B8044" s="311" t="s">
        <v>19455</v>
      </c>
      <c r="C8044" s="311"/>
      <c r="D8044" s="311"/>
      <c r="E8044" s="311" t="s">
        <v>173</v>
      </c>
      <c r="F8044" s="311">
        <v>523</v>
      </c>
    </row>
    <row r="8045" spans="1:6">
      <c r="A8045" s="311"/>
      <c r="B8045" s="311" t="s">
        <v>19456</v>
      </c>
      <c r="C8045" s="311"/>
      <c r="D8045" s="311"/>
      <c r="E8045" s="311" t="s">
        <v>173</v>
      </c>
      <c r="F8045" s="311">
        <v>1527</v>
      </c>
    </row>
    <row r="8046" spans="1:6">
      <c r="A8046" s="311"/>
      <c r="B8046" s="311" t="s">
        <v>19457</v>
      </c>
      <c r="C8046" s="311"/>
      <c r="D8046" s="311"/>
      <c r="E8046" s="311" t="s">
        <v>173</v>
      </c>
      <c r="F8046" s="311">
        <v>169</v>
      </c>
    </row>
    <row r="8047" spans="1:6">
      <c r="A8047" s="311"/>
      <c r="B8047" s="311" t="s">
        <v>19458</v>
      </c>
      <c r="C8047" s="311"/>
      <c r="D8047" s="311"/>
      <c r="E8047" s="311" t="s">
        <v>173</v>
      </c>
      <c r="F8047" s="311">
        <v>122</v>
      </c>
    </row>
    <row r="8048" spans="1:6">
      <c r="A8048" s="311"/>
      <c r="B8048" s="311" t="s">
        <v>19459</v>
      </c>
      <c r="C8048" s="311"/>
      <c r="D8048" s="311"/>
      <c r="E8048" s="311" t="s">
        <v>173</v>
      </c>
      <c r="F8048" s="311">
        <v>202</v>
      </c>
    </row>
    <row r="8049" spans="1:6">
      <c r="A8049" s="311"/>
      <c r="B8049" s="311" t="s">
        <v>19460</v>
      </c>
      <c r="C8049" s="311"/>
      <c r="D8049" s="311"/>
      <c r="E8049" s="311" t="s">
        <v>173</v>
      </c>
      <c r="F8049" s="311">
        <v>164</v>
      </c>
    </row>
    <row r="8050" spans="1:6">
      <c r="A8050" s="311"/>
      <c r="B8050" s="311" t="s">
        <v>19461</v>
      </c>
      <c r="C8050" s="311"/>
      <c r="D8050" s="311"/>
      <c r="E8050" s="311" t="s">
        <v>173</v>
      </c>
      <c r="F8050" s="311">
        <v>257</v>
      </c>
    </row>
    <row r="8051" spans="1:6">
      <c r="A8051" s="311"/>
      <c r="B8051" s="311" t="s">
        <v>19462</v>
      </c>
      <c r="C8051" s="311"/>
      <c r="D8051" s="311"/>
      <c r="E8051" s="311" t="s">
        <v>173</v>
      </c>
      <c r="F8051" s="311">
        <v>175.7</v>
      </c>
    </row>
    <row r="8052" spans="1:6">
      <c r="A8052" s="311"/>
      <c r="B8052" s="311" t="s">
        <v>19463</v>
      </c>
      <c r="C8052" s="311"/>
      <c r="D8052" s="311"/>
      <c r="E8052" s="311" t="s">
        <v>173</v>
      </c>
      <c r="F8052" s="311">
        <v>190</v>
      </c>
    </row>
    <row r="8053" spans="1:6">
      <c r="A8053" s="311"/>
      <c r="B8053" s="311" t="s">
        <v>19464</v>
      </c>
      <c r="C8053" s="311"/>
      <c r="D8053" s="311"/>
      <c r="E8053" s="311" t="s">
        <v>173</v>
      </c>
      <c r="F8053" s="311">
        <v>166.2</v>
      </c>
    </row>
    <row r="8054" spans="1:6">
      <c r="A8054" s="311"/>
      <c r="B8054" s="311" t="s">
        <v>19465</v>
      </c>
      <c r="C8054" s="311"/>
      <c r="D8054" s="311"/>
      <c r="E8054" s="311" t="s">
        <v>173</v>
      </c>
      <c r="F8054" s="311">
        <v>185.2</v>
      </c>
    </row>
    <row r="8055" spans="1:6">
      <c r="A8055" s="311"/>
      <c r="B8055" s="311" t="s">
        <v>19466</v>
      </c>
      <c r="C8055" s="311"/>
      <c r="D8055" s="311"/>
      <c r="E8055" s="311" t="s">
        <v>173</v>
      </c>
      <c r="F8055" s="311">
        <v>311</v>
      </c>
    </row>
    <row r="8056" spans="1:6">
      <c r="A8056" s="311"/>
      <c r="B8056" s="311" t="s">
        <v>19467</v>
      </c>
      <c r="C8056" s="311"/>
      <c r="D8056" s="311"/>
      <c r="E8056" s="311" t="s">
        <v>173</v>
      </c>
      <c r="F8056" s="311">
        <v>176</v>
      </c>
    </row>
    <row r="8057" spans="1:6">
      <c r="A8057" s="311"/>
      <c r="B8057" s="311" t="s">
        <v>19468</v>
      </c>
      <c r="C8057" s="311"/>
      <c r="D8057" s="311"/>
      <c r="E8057" s="311" t="s">
        <v>173</v>
      </c>
      <c r="F8057" s="311">
        <v>344</v>
      </c>
    </row>
    <row r="8058" spans="1:6">
      <c r="A8058" s="311"/>
      <c r="B8058" s="311" t="s">
        <v>19469</v>
      </c>
      <c r="C8058" s="311"/>
      <c r="D8058" s="311"/>
      <c r="E8058" s="311" t="s">
        <v>173</v>
      </c>
      <c r="F8058" s="311">
        <v>238</v>
      </c>
    </row>
    <row r="8059" spans="1:6">
      <c r="A8059" s="311"/>
      <c r="B8059" s="311" t="s">
        <v>19470</v>
      </c>
      <c r="C8059" s="311"/>
      <c r="D8059" s="311"/>
      <c r="E8059" s="311" t="s">
        <v>173</v>
      </c>
      <c r="F8059" s="311">
        <v>349</v>
      </c>
    </row>
    <row r="8060" spans="1:6">
      <c r="A8060" s="311"/>
      <c r="B8060" s="311" t="s">
        <v>19471</v>
      </c>
      <c r="C8060" s="311"/>
      <c r="D8060" s="311"/>
      <c r="E8060" s="311" t="s">
        <v>173</v>
      </c>
      <c r="F8060" s="311">
        <v>281</v>
      </c>
    </row>
    <row r="8061" spans="1:6">
      <c r="A8061" s="311"/>
      <c r="B8061" s="311" t="s">
        <v>19472</v>
      </c>
      <c r="C8061" s="311"/>
      <c r="D8061" s="311"/>
      <c r="E8061" s="311" t="s">
        <v>173</v>
      </c>
      <c r="F8061" s="311">
        <v>406</v>
      </c>
    </row>
    <row r="8062" spans="1:6">
      <c r="A8062" s="311"/>
      <c r="B8062" s="311" t="s">
        <v>19473</v>
      </c>
      <c r="C8062" s="311"/>
      <c r="D8062" s="311"/>
      <c r="E8062" s="311" t="s">
        <v>173</v>
      </c>
      <c r="F8062" s="311">
        <v>306</v>
      </c>
    </row>
    <row r="8063" spans="1:6">
      <c r="A8063" s="311"/>
      <c r="B8063" s="311" t="s">
        <v>19474</v>
      </c>
      <c r="C8063" s="311"/>
      <c r="D8063" s="311"/>
      <c r="E8063" s="311" t="s">
        <v>173</v>
      </c>
      <c r="F8063" s="311">
        <v>454</v>
      </c>
    </row>
    <row r="8064" spans="1:6">
      <c r="A8064" s="311"/>
      <c r="B8064" s="311" t="s">
        <v>19475</v>
      </c>
      <c r="C8064" s="311"/>
      <c r="D8064" s="311"/>
      <c r="E8064" s="311" t="s">
        <v>173</v>
      </c>
      <c r="F8064" s="311">
        <v>583</v>
      </c>
    </row>
    <row r="8065" spans="1:6">
      <c r="A8065" s="311"/>
      <c r="B8065" s="311" t="s">
        <v>19476</v>
      </c>
      <c r="C8065" s="311"/>
      <c r="D8065" s="311"/>
      <c r="E8065" s="311" t="s">
        <v>173</v>
      </c>
      <c r="F8065" s="311">
        <v>518</v>
      </c>
    </row>
    <row r="8066" spans="1:6">
      <c r="A8066" s="311"/>
      <c r="B8066" s="311" t="s">
        <v>19477</v>
      </c>
      <c r="C8066" s="311"/>
      <c r="D8066" s="311"/>
      <c r="E8066" s="311" t="s">
        <v>173</v>
      </c>
      <c r="F8066" s="311">
        <v>613</v>
      </c>
    </row>
    <row r="8067" spans="1:6">
      <c r="A8067" s="311"/>
      <c r="B8067" s="311" t="s">
        <v>19478</v>
      </c>
      <c r="C8067" s="311"/>
      <c r="D8067" s="311"/>
      <c r="E8067" s="311" t="s">
        <v>173</v>
      </c>
      <c r="F8067" s="311">
        <v>154</v>
      </c>
    </row>
    <row r="8068" spans="1:6">
      <c r="A8068" s="311"/>
      <c r="B8068" s="311" t="s">
        <v>19479</v>
      </c>
      <c r="C8068" s="311"/>
      <c r="D8068" s="311"/>
      <c r="E8068" s="311" t="s">
        <v>173</v>
      </c>
      <c r="F8068" s="311">
        <v>240</v>
      </c>
    </row>
    <row r="8069" spans="1:6">
      <c r="A8069" s="311"/>
      <c r="B8069" s="311" t="s">
        <v>19480</v>
      </c>
      <c r="C8069" s="311"/>
      <c r="D8069" s="311"/>
      <c r="E8069" s="311" t="s">
        <v>173</v>
      </c>
      <c r="F8069" s="311">
        <v>578</v>
      </c>
    </row>
    <row r="8070" spans="1:6">
      <c r="A8070" s="311"/>
      <c r="B8070" s="311" t="s">
        <v>19481</v>
      </c>
      <c r="C8070" s="311"/>
      <c r="D8070" s="311"/>
      <c r="E8070" s="311" t="s">
        <v>173</v>
      </c>
      <c r="F8070" s="311">
        <v>512</v>
      </c>
    </row>
    <row r="8071" spans="1:6">
      <c r="A8071" s="311"/>
      <c r="B8071" s="311" t="s">
        <v>19482</v>
      </c>
      <c r="C8071" s="311"/>
      <c r="D8071" s="311"/>
      <c r="E8071" s="311" t="s">
        <v>173</v>
      </c>
      <c r="F8071" s="311">
        <v>972</v>
      </c>
    </row>
    <row r="8072" spans="1:6">
      <c r="A8072" s="311"/>
      <c r="B8072" s="311" t="s">
        <v>19483</v>
      </c>
      <c r="C8072" s="311"/>
      <c r="D8072" s="311"/>
      <c r="E8072" s="311" t="s">
        <v>173</v>
      </c>
      <c r="F8072" s="311">
        <v>664</v>
      </c>
    </row>
    <row r="8073" spans="1:6">
      <c r="A8073" s="311"/>
      <c r="B8073" s="311" t="s">
        <v>19484</v>
      </c>
      <c r="C8073" s="311"/>
      <c r="D8073" s="311"/>
      <c r="E8073" s="311" t="s">
        <v>173</v>
      </c>
      <c r="F8073" s="311">
        <v>873</v>
      </c>
    </row>
    <row r="8074" spans="1:6">
      <c r="A8074" s="311"/>
      <c r="B8074" s="311" t="s">
        <v>19485</v>
      </c>
      <c r="C8074" s="311"/>
      <c r="D8074" s="311"/>
      <c r="E8074" s="311" t="s">
        <v>173</v>
      </c>
      <c r="F8074" s="311">
        <v>144.4</v>
      </c>
    </row>
    <row r="8075" spans="1:6">
      <c r="A8075" s="311"/>
      <c r="B8075" s="311" t="s">
        <v>19486</v>
      </c>
      <c r="C8075" s="311"/>
      <c r="D8075" s="311"/>
      <c r="E8075" s="311" t="s">
        <v>173</v>
      </c>
      <c r="F8075" s="311">
        <v>152</v>
      </c>
    </row>
    <row r="8076" spans="1:6">
      <c r="A8076" s="311"/>
      <c r="B8076" s="311" t="s">
        <v>19487</v>
      </c>
      <c r="C8076" s="311"/>
      <c r="D8076" s="311"/>
      <c r="E8076" s="311" t="s">
        <v>173</v>
      </c>
      <c r="F8076" s="311">
        <v>152</v>
      </c>
    </row>
    <row r="8077" spans="1:6">
      <c r="A8077" s="311"/>
      <c r="B8077" s="311" t="s">
        <v>19488</v>
      </c>
      <c r="C8077" s="311"/>
      <c r="D8077" s="311"/>
      <c r="E8077" s="311" t="s">
        <v>173</v>
      </c>
      <c r="F8077" s="311">
        <v>152</v>
      </c>
    </row>
    <row r="8078" spans="1:6">
      <c r="A8078" s="311"/>
      <c r="B8078" s="311" t="s">
        <v>19489</v>
      </c>
      <c r="C8078" s="311"/>
      <c r="D8078" s="311"/>
      <c r="E8078" s="311" t="s">
        <v>173</v>
      </c>
      <c r="F8078" s="311">
        <v>39.9</v>
      </c>
    </row>
    <row r="8079" spans="1:6">
      <c r="A8079" s="311"/>
      <c r="B8079" s="311" t="s">
        <v>19490</v>
      </c>
      <c r="C8079" s="311"/>
      <c r="D8079" s="311"/>
      <c r="E8079" s="311" t="s">
        <v>173</v>
      </c>
      <c r="F8079" s="311">
        <v>56</v>
      </c>
    </row>
    <row r="8080" spans="1:6">
      <c r="A8080" s="311"/>
      <c r="B8080" s="311" t="s">
        <v>19491</v>
      </c>
      <c r="C8080" s="311"/>
      <c r="D8080" s="311"/>
      <c r="E8080" s="311" t="s">
        <v>173</v>
      </c>
      <c r="F8080" s="311">
        <v>56</v>
      </c>
    </row>
    <row r="8081" spans="1:6">
      <c r="A8081" s="311"/>
      <c r="B8081" s="311" t="s">
        <v>19492</v>
      </c>
      <c r="C8081" s="311"/>
      <c r="D8081" s="311"/>
      <c r="E8081" s="311" t="s">
        <v>173</v>
      </c>
      <c r="F8081" s="311">
        <v>57.9</v>
      </c>
    </row>
    <row r="8082" spans="1:6">
      <c r="A8082" s="311"/>
      <c r="B8082" s="311" t="s">
        <v>19493</v>
      </c>
      <c r="C8082" s="311"/>
      <c r="D8082" s="311"/>
      <c r="E8082" s="311" t="s">
        <v>173</v>
      </c>
      <c r="F8082" s="311">
        <v>72.2</v>
      </c>
    </row>
    <row r="8083" spans="1:6">
      <c r="A8083" s="311"/>
      <c r="B8083" s="311" t="s">
        <v>19494</v>
      </c>
      <c r="C8083" s="311"/>
      <c r="D8083" s="311"/>
      <c r="E8083" s="311" t="s">
        <v>173</v>
      </c>
      <c r="F8083" s="311">
        <v>72.2</v>
      </c>
    </row>
    <row r="8084" spans="1:6">
      <c r="A8084" s="311"/>
      <c r="B8084" s="311" t="s">
        <v>19495</v>
      </c>
      <c r="C8084" s="311"/>
      <c r="D8084" s="311"/>
      <c r="E8084" s="311" t="s">
        <v>173</v>
      </c>
      <c r="F8084" s="311">
        <v>44.6</v>
      </c>
    </row>
    <row r="8085" spans="1:6">
      <c r="A8085" s="311"/>
      <c r="B8085" s="311" t="s">
        <v>19496</v>
      </c>
      <c r="C8085" s="311"/>
      <c r="D8085" s="311"/>
      <c r="E8085" s="311" t="s">
        <v>173</v>
      </c>
      <c r="F8085" s="311">
        <v>61.7</v>
      </c>
    </row>
    <row r="8086" spans="1:6">
      <c r="A8086" s="311"/>
      <c r="B8086" s="311" t="s">
        <v>19497</v>
      </c>
      <c r="C8086" s="311"/>
      <c r="D8086" s="311"/>
      <c r="E8086" s="311" t="s">
        <v>173</v>
      </c>
      <c r="F8086" s="311">
        <v>61.7</v>
      </c>
    </row>
    <row r="8087" spans="1:6">
      <c r="A8087" s="311"/>
      <c r="B8087" s="311" t="s">
        <v>19498</v>
      </c>
      <c r="C8087" s="311"/>
      <c r="D8087" s="311"/>
      <c r="E8087" s="311" t="s">
        <v>173</v>
      </c>
      <c r="F8087" s="311">
        <v>188.1</v>
      </c>
    </row>
    <row r="8088" spans="1:6">
      <c r="A8088" s="311"/>
      <c r="B8088" s="311" t="s">
        <v>19499</v>
      </c>
      <c r="C8088" s="311"/>
      <c r="D8088" s="311"/>
      <c r="E8088" s="311" t="s">
        <v>173</v>
      </c>
      <c r="F8088" s="311">
        <v>207.1</v>
      </c>
    </row>
    <row r="8089" spans="1:6">
      <c r="A8089" s="311"/>
      <c r="B8089" s="311" t="s">
        <v>19500</v>
      </c>
      <c r="C8089" s="311"/>
      <c r="D8089" s="311"/>
      <c r="E8089" s="311" t="s">
        <v>173</v>
      </c>
      <c r="F8089" s="311">
        <v>142.5</v>
      </c>
    </row>
    <row r="8090" spans="1:6">
      <c r="A8090" s="311"/>
      <c r="B8090" s="311" t="s">
        <v>19501</v>
      </c>
      <c r="C8090" s="311"/>
      <c r="D8090" s="311"/>
      <c r="E8090" s="311" t="s">
        <v>173</v>
      </c>
      <c r="F8090" s="311">
        <v>46.5</v>
      </c>
    </row>
    <row r="8091" spans="1:6">
      <c r="A8091" s="311"/>
      <c r="B8091" s="311" t="s">
        <v>19502</v>
      </c>
      <c r="C8091" s="311"/>
      <c r="D8091" s="311"/>
      <c r="E8091" s="311" t="s">
        <v>173</v>
      </c>
      <c r="F8091" s="311">
        <v>55.1</v>
      </c>
    </row>
    <row r="8092" spans="1:6">
      <c r="A8092" s="311"/>
      <c r="B8092" s="311" t="s">
        <v>19503</v>
      </c>
      <c r="C8092" s="311"/>
      <c r="D8092" s="311"/>
      <c r="E8092" s="311" t="s">
        <v>173</v>
      </c>
      <c r="F8092" s="311">
        <v>55.1</v>
      </c>
    </row>
    <row r="8093" spans="1:6">
      <c r="A8093" s="311"/>
      <c r="B8093" s="311" t="s">
        <v>19504</v>
      </c>
      <c r="C8093" s="311"/>
      <c r="D8093" s="311"/>
      <c r="E8093" s="311" t="s">
        <v>173</v>
      </c>
      <c r="F8093" s="311">
        <v>125.4</v>
      </c>
    </row>
    <row r="8094" spans="1:6">
      <c r="A8094" s="311"/>
      <c r="B8094" s="311" t="s">
        <v>19505</v>
      </c>
      <c r="C8094" s="311"/>
      <c r="D8094" s="311"/>
      <c r="E8094" s="311" t="s">
        <v>173</v>
      </c>
      <c r="F8094" s="311">
        <v>301.10000000000002</v>
      </c>
    </row>
    <row r="8095" spans="1:6">
      <c r="A8095" s="311"/>
      <c r="B8095" s="311" t="s">
        <v>19506</v>
      </c>
      <c r="C8095" s="311"/>
      <c r="D8095" s="311"/>
      <c r="E8095" s="311" t="s">
        <v>173</v>
      </c>
      <c r="F8095" s="311">
        <v>122.5</v>
      </c>
    </row>
    <row r="8096" spans="1:6">
      <c r="A8096" s="311"/>
      <c r="B8096" s="311" t="s">
        <v>19507</v>
      </c>
      <c r="C8096" s="311"/>
      <c r="D8096" s="311"/>
      <c r="E8096" s="311" t="s">
        <v>173</v>
      </c>
      <c r="F8096" s="311">
        <v>270.7</v>
      </c>
    </row>
    <row r="8097" spans="1:6">
      <c r="A8097" s="311"/>
      <c r="B8097" s="311" t="s">
        <v>19508</v>
      </c>
      <c r="C8097" s="311"/>
      <c r="D8097" s="311"/>
      <c r="E8097" s="311" t="s">
        <v>173</v>
      </c>
      <c r="F8097" s="311">
        <v>172</v>
      </c>
    </row>
    <row r="8098" spans="1:6">
      <c r="A8098" s="311"/>
      <c r="B8098" s="311" t="s">
        <v>19509</v>
      </c>
      <c r="C8098" s="311"/>
      <c r="D8098" s="311"/>
      <c r="E8098" s="311" t="s">
        <v>173</v>
      </c>
      <c r="F8098" s="311">
        <v>172</v>
      </c>
    </row>
    <row r="8099" spans="1:6">
      <c r="A8099" s="311"/>
      <c r="B8099" s="311" t="s">
        <v>19510</v>
      </c>
      <c r="C8099" s="311"/>
      <c r="D8099" s="311"/>
      <c r="E8099" s="311" t="s">
        <v>173</v>
      </c>
      <c r="F8099" s="311">
        <v>172</v>
      </c>
    </row>
    <row r="8100" spans="1:6">
      <c r="A8100" s="311"/>
      <c r="B8100" s="311" t="s">
        <v>19511</v>
      </c>
      <c r="C8100" s="311"/>
      <c r="D8100" s="311"/>
      <c r="E8100" s="311" t="s">
        <v>173</v>
      </c>
      <c r="F8100" s="311">
        <v>172</v>
      </c>
    </row>
    <row r="8101" spans="1:6">
      <c r="A8101" s="311"/>
      <c r="B8101" s="311" t="s">
        <v>19512</v>
      </c>
      <c r="C8101" s="311"/>
      <c r="D8101" s="311"/>
      <c r="E8101" s="311" t="s">
        <v>173</v>
      </c>
      <c r="F8101" s="311">
        <v>172</v>
      </c>
    </row>
    <row r="8102" spans="1:6">
      <c r="A8102" s="311"/>
      <c r="B8102" s="311" t="s">
        <v>19513</v>
      </c>
      <c r="C8102" s="311"/>
      <c r="D8102" s="311"/>
      <c r="E8102" s="311" t="s">
        <v>173</v>
      </c>
      <c r="F8102" s="311">
        <v>172</v>
      </c>
    </row>
    <row r="8103" spans="1:6">
      <c r="A8103" s="311"/>
      <c r="B8103" s="311" t="s">
        <v>19514</v>
      </c>
      <c r="C8103" s="311"/>
      <c r="D8103" s="311"/>
      <c r="E8103" s="311" t="s">
        <v>173</v>
      </c>
      <c r="F8103" s="311">
        <v>179</v>
      </c>
    </row>
    <row r="8104" spans="1:6">
      <c r="A8104" s="311"/>
      <c r="B8104" s="311" t="s">
        <v>19515</v>
      </c>
      <c r="C8104" s="311"/>
      <c r="D8104" s="311"/>
      <c r="E8104" s="311" t="s">
        <v>173</v>
      </c>
      <c r="F8104" s="311">
        <v>179</v>
      </c>
    </row>
    <row r="8105" spans="1:6">
      <c r="A8105" s="311"/>
      <c r="B8105" s="311" t="s">
        <v>19516</v>
      </c>
      <c r="C8105" s="311"/>
      <c r="D8105" s="311"/>
      <c r="E8105" s="311" t="s">
        <v>173</v>
      </c>
      <c r="F8105" s="311">
        <v>179</v>
      </c>
    </row>
    <row r="8106" spans="1:6">
      <c r="A8106" s="311"/>
      <c r="B8106" s="311" t="s">
        <v>19517</v>
      </c>
      <c r="C8106" s="311"/>
      <c r="D8106" s="311"/>
      <c r="E8106" s="311" t="s">
        <v>173</v>
      </c>
      <c r="F8106" s="311">
        <v>531</v>
      </c>
    </row>
    <row r="8107" spans="1:6">
      <c r="A8107" s="311"/>
      <c r="B8107" s="311" t="s">
        <v>19518</v>
      </c>
      <c r="C8107" s="311"/>
      <c r="D8107" s="311"/>
      <c r="E8107" s="311" t="s">
        <v>173</v>
      </c>
      <c r="F8107" s="311">
        <v>220.4</v>
      </c>
    </row>
    <row r="8108" spans="1:6">
      <c r="A8108" s="311"/>
      <c r="B8108" s="311" t="s">
        <v>19519</v>
      </c>
      <c r="C8108" s="311"/>
      <c r="D8108" s="311"/>
      <c r="E8108" s="311" t="s">
        <v>173</v>
      </c>
      <c r="F8108" s="311">
        <v>293.39999999999998</v>
      </c>
    </row>
    <row r="8109" spans="1:6">
      <c r="A8109" s="311"/>
      <c r="B8109" s="311" t="s">
        <v>19520</v>
      </c>
      <c r="C8109" s="311"/>
      <c r="D8109" s="311"/>
      <c r="E8109" s="311" t="s">
        <v>173</v>
      </c>
      <c r="F8109" s="311">
        <v>354.3</v>
      </c>
    </row>
    <row r="8110" spans="1:6">
      <c r="A8110" s="311"/>
      <c r="B8110" s="311" t="s">
        <v>19521</v>
      </c>
      <c r="C8110" s="311"/>
      <c r="D8110" s="311"/>
      <c r="E8110" s="311" t="s">
        <v>173</v>
      </c>
      <c r="F8110" s="311">
        <v>181.4</v>
      </c>
    </row>
    <row r="8111" spans="1:6">
      <c r="A8111" s="311"/>
      <c r="B8111" s="311" t="s">
        <v>19522</v>
      </c>
      <c r="C8111" s="311"/>
      <c r="D8111" s="311"/>
      <c r="E8111" s="311" t="s">
        <v>173</v>
      </c>
      <c r="F8111" s="311">
        <v>192.8</v>
      </c>
    </row>
    <row r="8112" spans="1:6">
      <c r="A8112" s="311"/>
      <c r="B8112" s="311" t="s">
        <v>19523</v>
      </c>
      <c r="C8112" s="311"/>
      <c r="D8112" s="311"/>
      <c r="E8112" s="311" t="s">
        <v>173</v>
      </c>
      <c r="F8112" s="311">
        <v>259.3</v>
      </c>
    </row>
    <row r="8113" spans="1:6">
      <c r="A8113" s="311"/>
      <c r="B8113" s="311" t="s">
        <v>19524</v>
      </c>
      <c r="C8113" s="311"/>
      <c r="D8113" s="311"/>
      <c r="E8113" s="311" t="s">
        <v>173</v>
      </c>
      <c r="F8113" s="311">
        <v>395.2</v>
      </c>
    </row>
    <row r="8114" spans="1:6">
      <c r="A8114" s="311"/>
      <c r="B8114" s="311" t="s">
        <v>19525</v>
      </c>
      <c r="C8114" s="311"/>
      <c r="D8114" s="311"/>
      <c r="E8114" s="311" t="s">
        <v>173</v>
      </c>
      <c r="F8114" s="311">
        <v>217.4</v>
      </c>
    </row>
    <row r="8115" spans="1:6">
      <c r="A8115" s="311"/>
      <c r="B8115" s="311" t="s">
        <v>19526</v>
      </c>
      <c r="C8115" s="311"/>
      <c r="D8115" s="311"/>
      <c r="E8115" s="311" t="s">
        <v>173</v>
      </c>
      <c r="F8115" s="311">
        <v>293.39999999999998</v>
      </c>
    </row>
    <row r="8116" spans="1:6">
      <c r="A8116" s="311"/>
      <c r="B8116" s="311" t="s">
        <v>19527</v>
      </c>
      <c r="C8116" s="311"/>
      <c r="D8116" s="311"/>
      <c r="E8116" s="311" t="s">
        <v>173</v>
      </c>
      <c r="F8116" s="311">
        <v>452.2</v>
      </c>
    </row>
    <row r="8117" spans="1:6">
      <c r="A8117" s="311"/>
      <c r="B8117" s="311" t="s">
        <v>19528</v>
      </c>
      <c r="C8117" s="311"/>
      <c r="D8117" s="311"/>
      <c r="E8117" s="311" t="s">
        <v>173</v>
      </c>
      <c r="F8117" s="311">
        <v>671.6</v>
      </c>
    </row>
    <row r="8118" spans="1:6">
      <c r="A8118" s="311"/>
      <c r="B8118" s="311" t="s">
        <v>19529</v>
      </c>
      <c r="C8118" s="311"/>
      <c r="D8118" s="311"/>
      <c r="E8118" s="311" t="s">
        <v>173</v>
      </c>
      <c r="F8118" s="311">
        <v>367</v>
      </c>
    </row>
    <row r="8119" spans="1:6">
      <c r="A8119" s="311"/>
      <c r="B8119" s="311" t="s">
        <v>19530</v>
      </c>
      <c r="C8119" s="311"/>
      <c r="D8119" s="311"/>
      <c r="E8119" s="311" t="s">
        <v>173</v>
      </c>
      <c r="F8119" s="311">
        <v>297</v>
      </c>
    </row>
    <row r="8120" spans="1:6">
      <c r="A8120" s="311"/>
      <c r="B8120" s="311" t="s">
        <v>19531</v>
      </c>
      <c r="C8120" s="311"/>
      <c r="D8120" s="311"/>
      <c r="E8120" s="311" t="s">
        <v>173</v>
      </c>
      <c r="F8120" s="311">
        <v>396</v>
      </c>
    </row>
    <row r="8121" spans="1:6">
      <c r="A8121" s="311"/>
      <c r="B8121" s="311" t="s">
        <v>19532</v>
      </c>
      <c r="C8121" s="311"/>
      <c r="D8121" s="311"/>
      <c r="E8121" s="311" t="s">
        <v>173</v>
      </c>
      <c r="F8121" s="311">
        <v>484</v>
      </c>
    </row>
    <row r="8122" spans="1:6">
      <c r="A8122" s="311"/>
      <c r="B8122" s="311" t="s">
        <v>19533</v>
      </c>
      <c r="C8122" s="311"/>
      <c r="D8122" s="311"/>
      <c r="E8122" s="311" t="s">
        <v>173</v>
      </c>
      <c r="F8122" s="311">
        <v>1099</v>
      </c>
    </row>
    <row r="8123" spans="1:6">
      <c r="A8123" s="311"/>
      <c r="B8123" s="311" t="s">
        <v>19534</v>
      </c>
      <c r="C8123" s="311"/>
      <c r="D8123" s="311"/>
      <c r="E8123" s="311" t="s">
        <v>173</v>
      </c>
      <c r="F8123" s="311">
        <v>948</v>
      </c>
    </row>
    <row r="8124" spans="1:6">
      <c r="A8124" s="311"/>
      <c r="B8124" s="311" t="s">
        <v>19535</v>
      </c>
      <c r="C8124" s="311"/>
      <c r="D8124" s="311"/>
      <c r="E8124" s="311" t="s">
        <v>173</v>
      </c>
      <c r="F8124" s="311">
        <v>54</v>
      </c>
    </row>
    <row r="8125" spans="1:6">
      <c r="A8125" s="311"/>
      <c r="B8125" s="311" t="s">
        <v>19536</v>
      </c>
      <c r="C8125" s="311"/>
      <c r="D8125" s="311"/>
      <c r="E8125" s="311" t="s">
        <v>173</v>
      </c>
      <c r="F8125" s="311">
        <v>57</v>
      </c>
    </row>
    <row r="8126" spans="1:6">
      <c r="A8126" s="311"/>
      <c r="B8126" s="311" t="s">
        <v>19537</v>
      </c>
      <c r="C8126" s="311"/>
      <c r="D8126" s="311"/>
      <c r="E8126" s="311" t="s">
        <v>173</v>
      </c>
      <c r="F8126" s="311">
        <v>1246</v>
      </c>
    </row>
    <row r="8127" spans="1:6">
      <c r="A8127" s="311"/>
      <c r="B8127" s="311" t="s">
        <v>19538</v>
      </c>
      <c r="C8127" s="311"/>
      <c r="D8127" s="311"/>
      <c r="E8127" s="311" t="s">
        <v>173</v>
      </c>
      <c r="F8127" s="311">
        <v>20.9</v>
      </c>
    </row>
    <row r="8128" spans="1:6">
      <c r="A8128" s="311"/>
      <c r="B8128" s="311" t="s">
        <v>19539</v>
      </c>
      <c r="C8128" s="311"/>
      <c r="D8128" s="311"/>
      <c r="E8128" s="311" t="s">
        <v>173</v>
      </c>
      <c r="F8128" s="311">
        <v>15.2</v>
      </c>
    </row>
    <row r="8129" spans="1:6">
      <c r="A8129" s="311"/>
      <c r="B8129" s="311" t="s">
        <v>19540</v>
      </c>
      <c r="C8129" s="311"/>
      <c r="D8129" s="311"/>
      <c r="E8129" s="311" t="s">
        <v>173</v>
      </c>
      <c r="F8129" s="311">
        <v>27.5</v>
      </c>
    </row>
    <row r="8130" spans="1:6">
      <c r="A8130" s="311"/>
      <c r="B8130" s="311" t="s">
        <v>19541</v>
      </c>
      <c r="C8130" s="311"/>
      <c r="D8130" s="311"/>
      <c r="E8130" s="311" t="s">
        <v>173</v>
      </c>
      <c r="F8130" s="311">
        <v>18</v>
      </c>
    </row>
    <row r="8131" spans="1:6">
      <c r="A8131" s="311"/>
      <c r="B8131" s="311" t="s">
        <v>19542</v>
      </c>
      <c r="C8131" s="311"/>
      <c r="D8131" s="311"/>
      <c r="E8131" s="311" t="s">
        <v>173</v>
      </c>
      <c r="F8131" s="311">
        <v>18</v>
      </c>
    </row>
    <row r="8132" spans="1:6">
      <c r="A8132" s="311"/>
      <c r="B8132" s="311" t="s">
        <v>19543</v>
      </c>
      <c r="C8132" s="311"/>
      <c r="D8132" s="311"/>
      <c r="E8132" s="311" t="s">
        <v>173</v>
      </c>
      <c r="F8132" s="311">
        <v>316</v>
      </c>
    </row>
    <row r="8133" spans="1:6">
      <c r="A8133" s="311"/>
      <c r="B8133" s="311" t="s">
        <v>19544</v>
      </c>
      <c r="C8133" s="311"/>
      <c r="D8133" s="311"/>
      <c r="E8133" s="311" t="s">
        <v>173</v>
      </c>
      <c r="F8133" s="311">
        <v>421</v>
      </c>
    </row>
    <row r="8134" spans="1:6">
      <c r="A8134" s="311"/>
      <c r="B8134" s="311" t="s">
        <v>19545</v>
      </c>
      <c r="C8134" s="311"/>
      <c r="D8134" s="311"/>
      <c r="E8134" s="311" t="s">
        <v>173</v>
      </c>
      <c r="F8134" s="311">
        <v>1214</v>
      </c>
    </row>
    <row r="8135" spans="1:6">
      <c r="A8135" s="311"/>
      <c r="B8135" s="311" t="s">
        <v>19546</v>
      </c>
      <c r="C8135" s="311"/>
      <c r="D8135" s="311"/>
      <c r="E8135" s="311" t="s">
        <v>11408</v>
      </c>
      <c r="F8135" s="311">
        <v>60.8</v>
      </c>
    </row>
    <row r="8136" spans="1:6">
      <c r="A8136" s="311"/>
      <c r="B8136" s="311" t="s">
        <v>19547</v>
      </c>
      <c r="C8136" s="311"/>
      <c r="D8136" s="311"/>
      <c r="E8136" s="311" t="s">
        <v>11408</v>
      </c>
      <c r="F8136" s="311">
        <v>177.6</v>
      </c>
    </row>
    <row r="8137" spans="1:6">
      <c r="A8137" s="311"/>
      <c r="B8137" s="311" t="s">
        <v>19548</v>
      </c>
      <c r="C8137" s="311"/>
      <c r="D8137" s="311"/>
      <c r="E8137" s="311" t="s">
        <v>11408</v>
      </c>
      <c r="F8137" s="311">
        <v>181.4</v>
      </c>
    </row>
    <row r="8138" spans="1:6">
      <c r="A8138" s="311"/>
      <c r="B8138" s="311" t="s">
        <v>19549</v>
      </c>
      <c r="C8138" s="311"/>
      <c r="D8138" s="311"/>
      <c r="E8138" s="311" t="s">
        <v>173</v>
      </c>
      <c r="F8138" s="311">
        <v>124</v>
      </c>
    </row>
    <row r="8139" spans="1:6">
      <c r="A8139" s="311"/>
      <c r="B8139" s="311" t="s">
        <v>19550</v>
      </c>
      <c r="C8139" s="311"/>
      <c r="D8139" s="311"/>
      <c r="E8139" s="311" t="s">
        <v>11408</v>
      </c>
      <c r="F8139" s="311">
        <v>48.4</v>
      </c>
    </row>
    <row r="8140" spans="1:6">
      <c r="A8140" s="311"/>
      <c r="B8140" s="311" t="s">
        <v>19551</v>
      </c>
      <c r="C8140" s="311"/>
      <c r="D8140" s="311"/>
      <c r="E8140" s="311" t="s">
        <v>11408</v>
      </c>
      <c r="F8140" s="311">
        <v>46.5</v>
      </c>
    </row>
    <row r="8141" spans="1:6">
      <c r="A8141" s="311"/>
      <c r="B8141" s="311" t="s">
        <v>19552</v>
      </c>
      <c r="C8141" s="311"/>
      <c r="D8141" s="311"/>
      <c r="E8141" s="311" t="s">
        <v>11408</v>
      </c>
      <c r="F8141" s="311">
        <v>48.4</v>
      </c>
    </row>
    <row r="8142" spans="1:6">
      <c r="A8142" s="311"/>
      <c r="B8142" s="311" t="s">
        <v>19553</v>
      </c>
      <c r="C8142" s="311"/>
      <c r="D8142" s="311"/>
      <c r="E8142" s="311" t="s">
        <v>11408</v>
      </c>
      <c r="F8142" s="311">
        <v>46.5</v>
      </c>
    </row>
    <row r="8143" spans="1:6">
      <c r="A8143" s="311"/>
      <c r="B8143" s="311" t="s">
        <v>19554</v>
      </c>
      <c r="C8143" s="311"/>
      <c r="D8143" s="311"/>
      <c r="E8143" s="311" t="s">
        <v>11408</v>
      </c>
      <c r="F8143" s="311">
        <v>127.3</v>
      </c>
    </row>
    <row r="8144" spans="1:6">
      <c r="A8144" s="311"/>
      <c r="B8144" s="311" t="s">
        <v>19555</v>
      </c>
      <c r="C8144" s="311"/>
      <c r="D8144" s="311"/>
      <c r="E8144" s="311" t="s">
        <v>11408</v>
      </c>
      <c r="F8144" s="311">
        <v>114.9</v>
      </c>
    </row>
    <row r="8145" spans="1:6">
      <c r="A8145" s="311"/>
      <c r="B8145" s="311" t="s">
        <v>19556</v>
      </c>
      <c r="C8145" s="311"/>
      <c r="D8145" s="311"/>
      <c r="E8145" s="311" t="s">
        <v>173</v>
      </c>
      <c r="F8145" s="311">
        <v>563</v>
      </c>
    </row>
    <row r="8146" spans="1:6">
      <c r="A8146" s="311"/>
      <c r="B8146" s="311" t="s">
        <v>19557</v>
      </c>
      <c r="C8146" s="311"/>
      <c r="D8146" s="311"/>
      <c r="E8146" s="311" t="s">
        <v>173</v>
      </c>
      <c r="F8146" s="311">
        <v>122</v>
      </c>
    </row>
    <row r="8147" spans="1:6">
      <c r="A8147" s="311"/>
      <c r="B8147" s="311" t="s">
        <v>19558</v>
      </c>
      <c r="C8147" s="311"/>
      <c r="D8147" s="311"/>
      <c r="E8147" s="311" t="s">
        <v>173</v>
      </c>
      <c r="F8147" s="311">
        <v>284</v>
      </c>
    </row>
    <row r="8148" spans="1:6">
      <c r="A8148" s="311"/>
      <c r="B8148" s="311" t="s">
        <v>19559</v>
      </c>
      <c r="C8148" s="311"/>
      <c r="D8148" s="311"/>
      <c r="E8148" s="311" t="s">
        <v>173</v>
      </c>
      <c r="F8148" s="311">
        <v>18</v>
      </c>
    </row>
    <row r="8149" spans="1:6">
      <c r="A8149" s="311"/>
      <c r="B8149" s="311" t="s">
        <v>19560</v>
      </c>
      <c r="C8149" s="311"/>
      <c r="D8149" s="311"/>
      <c r="E8149" s="311" t="s">
        <v>173</v>
      </c>
      <c r="F8149" s="311">
        <v>13.3</v>
      </c>
    </row>
    <row r="8150" spans="1:6">
      <c r="A8150" s="311"/>
      <c r="B8150" s="311" t="s">
        <v>19561</v>
      </c>
      <c r="C8150" s="311"/>
      <c r="D8150" s="311"/>
      <c r="E8150" s="311" t="s">
        <v>173</v>
      </c>
      <c r="F8150" s="311">
        <v>27.4</v>
      </c>
    </row>
    <row r="8151" spans="1:6">
      <c r="A8151" s="311"/>
      <c r="B8151" s="311" t="s">
        <v>19562</v>
      </c>
      <c r="C8151" s="311"/>
      <c r="D8151" s="311"/>
      <c r="E8151" s="311" t="s">
        <v>173</v>
      </c>
      <c r="F8151" s="311">
        <v>18</v>
      </c>
    </row>
    <row r="8152" spans="1:6">
      <c r="A8152" s="311"/>
      <c r="B8152" s="311" t="s">
        <v>19563</v>
      </c>
      <c r="C8152" s="311"/>
      <c r="D8152" s="311"/>
      <c r="E8152" s="311" t="s">
        <v>173</v>
      </c>
      <c r="F8152" s="311">
        <v>6.6</v>
      </c>
    </row>
    <row r="8153" spans="1:6">
      <c r="A8153" s="311"/>
      <c r="B8153" s="311" t="s">
        <v>19564</v>
      </c>
      <c r="C8153" s="311"/>
      <c r="D8153" s="311"/>
      <c r="E8153" s="311" t="s">
        <v>173</v>
      </c>
      <c r="F8153" s="311">
        <v>7.6</v>
      </c>
    </row>
    <row r="8154" spans="1:6">
      <c r="A8154" s="311"/>
      <c r="B8154" s="311" t="s">
        <v>19565</v>
      </c>
      <c r="C8154" s="311"/>
      <c r="D8154" s="311"/>
      <c r="E8154" s="311" t="s">
        <v>173</v>
      </c>
      <c r="F8154" s="311">
        <v>4.8</v>
      </c>
    </row>
    <row r="8155" spans="1:6">
      <c r="A8155" s="311"/>
      <c r="B8155" s="311" t="s">
        <v>19566</v>
      </c>
      <c r="C8155" s="311"/>
      <c r="D8155" s="311"/>
      <c r="E8155" s="311" t="s">
        <v>173</v>
      </c>
      <c r="F8155" s="311">
        <v>20.9</v>
      </c>
    </row>
    <row r="8156" spans="1:6">
      <c r="A8156" s="311"/>
      <c r="B8156" s="311" t="s">
        <v>19567</v>
      </c>
      <c r="C8156" s="311"/>
      <c r="D8156" s="311"/>
      <c r="E8156" s="311" t="s">
        <v>173</v>
      </c>
      <c r="F8156" s="311">
        <v>31.3</v>
      </c>
    </row>
    <row r="8157" spans="1:6">
      <c r="A8157" s="311"/>
      <c r="B8157" s="311" t="s">
        <v>19568</v>
      </c>
      <c r="C8157" s="311"/>
      <c r="D8157" s="311"/>
      <c r="E8157" s="311" t="s">
        <v>173</v>
      </c>
      <c r="F8157" s="311">
        <v>31</v>
      </c>
    </row>
    <row r="8158" spans="1:6">
      <c r="A8158" s="311"/>
      <c r="B8158" s="311" t="s">
        <v>19569</v>
      </c>
      <c r="C8158" s="311"/>
      <c r="D8158" s="311"/>
      <c r="E8158" s="311" t="s">
        <v>173</v>
      </c>
      <c r="F8158" s="311">
        <v>12.3</v>
      </c>
    </row>
    <row r="8159" spans="1:6">
      <c r="A8159" s="311"/>
      <c r="B8159" s="311" t="s">
        <v>19570</v>
      </c>
      <c r="C8159" s="311"/>
      <c r="D8159" s="311"/>
      <c r="E8159" s="311" t="s">
        <v>173</v>
      </c>
      <c r="F8159" s="311">
        <v>122.4</v>
      </c>
    </row>
    <row r="8160" spans="1:6">
      <c r="A8160" s="311"/>
      <c r="B8160" s="311" t="s">
        <v>19571</v>
      </c>
      <c r="C8160" s="311"/>
      <c r="D8160" s="311"/>
      <c r="E8160" s="311" t="s">
        <v>173</v>
      </c>
      <c r="F8160" s="311">
        <v>16.100000000000001</v>
      </c>
    </row>
    <row r="8161" spans="1:6">
      <c r="A8161" s="311"/>
      <c r="B8161" s="311" t="s">
        <v>19572</v>
      </c>
      <c r="C8161" s="311"/>
      <c r="D8161" s="311"/>
      <c r="E8161" s="311" t="s">
        <v>173</v>
      </c>
      <c r="F8161" s="311">
        <v>20.9</v>
      </c>
    </row>
    <row r="8162" spans="1:6">
      <c r="A8162" s="311"/>
      <c r="B8162" s="311" t="s">
        <v>19573</v>
      </c>
      <c r="C8162" s="311"/>
      <c r="D8162" s="311"/>
      <c r="E8162" s="311" t="s">
        <v>173</v>
      </c>
      <c r="F8162" s="311">
        <v>46.4</v>
      </c>
    </row>
    <row r="8163" spans="1:6">
      <c r="A8163" s="311"/>
      <c r="B8163" s="311" t="s">
        <v>19574</v>
      </c>
      <c r="C8163" s="311"/>
      <c r="D8163" s="311"/>
      <c r="E8163" s="311" t="s">
        <v>173</v>
      </c>
      <c r="F8163" s="311">
        <v>24.7</v>
      </c>
    </row>
    <row r="8164" spans="1:6">
      <c r="A8164" s="311"/>
      <c r="B8164" s="311" t="s">
        <v>19575</v>
      </c>
      <c r="C8164" s="311"/>
      <c r="D8164" s="311"/>
      <c r="E8164" s="311" t="s">
        <v>173</v>
      </c>
      <c r="F8164" s="311">
        <v>64.599999999999994</v>
      </c>
    </row>
    <row r="8165" spans="1:6">
      <c r="A8165" s="311"/>
      <c r="B8165" s="311" t="s">
        <v>19576</v>
      </c>
      <c r="C8165" s="311"/>
      <c r="D8165" s="311"/>
      <c r="E8165" s="311" t="s">
        <v>173</v>
      </c>
      <c r="F8165" s="311">
        <v>32.299999999999997</v>
      </c>
    </row>
    <row r="8166" spans="1:6">
      <c r="A8166" s="311"/>
      <c r="B8166" s="311" t="s">
        <v>19577</v>
      </c>
      <c r="C8166" s="311"/>
      <c r="D8166" s="311"/>
      <c r="E8166" s="311" t="s">
        <v>173</v>
      </c>
      <c r="F8166" s="311">
        <v>38.9</v>
      </c>
    </row>
    <row r="8167" spans="1:6">
      <c r="A8167" s="311"/>
      <c r="B8167" s="311" t="s">
        <v>19578</v>
      </c>
      <c r="C8167" s="311"/>
      <c r="D8167" s="311"/>
      <c r="E8167" s="311" t="s">
        <v>11408</v>
      </c>
      <c r="F8167" s="311">
        <v>27</v>
      </c>
    </row>
    <row r="8168" spans="1:6">
      <c r="A8168" s="311"/>
      <c r="B8168" s="311" t="s">
        <v>19579</v>
      </c>
      <c r="C8168" s="311"/>
      <c r="D8168" s="311"/>
      <c r="E8168" s="311" t="s">
        <v>173</v>
      </c>
      <c r="F8168" s="311">
        <v>21.8</v>
      </c>
    </row>
    <row r="8169" spans="1:6">
      <c r="A8169" s="311"/>
      <c r="B8169" s="311" t="s">
        <v>19580</v>
      </c>
      <c r="C8169" s="311"/>
      <c r="D8169" s="311"/>
      <c r="E8169" s="311" t="s">
        <v>173</v>
      </c>
      <c r="F8169" s="311">
        <v>34.200000000000003</v>
      </c>
    </row>
    <row r="8170" spans="1:6">
      <c r="A8170" s="311"/>
      <c r="B8170" s="311" t="s">
        <v>19581</v>
      </c>
      <c r="C8170" s="311"/>
      <c r="D8170" s="311"/>
      <c r="E8170" s="311" t="s">
        <v>173</v>
      </c>
      <c r="F8170" s="311">
        <v>22.8</v>
      </c>
    </row>
    <row r="8171" spans="1:6">
      <c r="A8171" s="311"/>
      <c r="B8171" s="311" t="s">
        <v>19582</v>
      </c>
      <c r="C8171" s="311"/>
      <c r="D8171" s="311"/>
      <c r="E8171" s="311" t="s">
        <v>173</v>
      </c>
      <c r="F8171" s="311">
        <v>79.8</v>
      </c>
    </row>
    <row r="8172" spans="1:6">
      <c r="A8172" s="311"/>
      <c r="B8172" s="311" t="s">
        <v>19583</v>
      </c>
      <c r="C8172" s="311"/>
      <c r="D8172" s="311"/>
      <c r="E8172" s="311" t="s">
        <v>173</v>
      </c>
      <c r="F8172" s="311">
        <v>27.5</v>
      </c>
    </row>
    <row r="8173" spans="1:6">
      <c r="A8173" s="311"/>
      <c r="B8173" s="311" t="s">
        <v>19584</v>
      </c>
      <c r="C8173" s="311"/>
      <c r="D8173" s="311"/>
      <c r="E8173" s="311" t="s">
        <v>173</v>
      </c>
      <c r="F8173" s="311">
        <v>441.7</v>
      </c>
    </row>
    <row r="8174" spans="1:6">
      <c r="A8174" s="311"/>
      <c r="B8174" s="311" t="s">
        <v>19585</v>
      </c>
      <c r="C8174" s="311"/>
      <c r="D8174" s="311"/>
      <c r="E8174" s="311" t="s">
        <v>173</v>
      </c>
      <c r="F8174" s="311">
        <v>531</v>
      </c>
    </row>
    <row r="8175" spans="1:6">
      <c r="A8175" s="311"/>
      <c r="B8175" s="311" t="s">
        <v>19586</v>
      </c>
      <c r="C8175" s="311"/>
      <c r="D8175" s="311"/>
      <c r="E8175" s="311" t="s">
        <v>173</v>
      </c>
      <c r="F8175" s="311">
        <v>25.6</v>
      </c>
    </row>
    <row r="8176" spans="1:6">
      <c r="A8176" s="311"/>
      <c r="B8176" s="311" t="s">
        <v>19587</v>
      </c>
      <c r="C8176" s="311"/>
      <c r="D8176" s="311"/>
      <c r="E8176" s="311" t="s">
        <v>173</v>
      </c>
      <c r="F8176" s="311">
        <v>124.4</v>
      </c>
    </row>
    <row r="8177" spans="1:6">
      <c r="A8177" s="311"/>
      <c r="B8177" s="311" t="s">
        <v>19588</v>
      </c>
      <c r="C8177" s="311"/>
      <c r="D8177" s="311"/>
      <c r="E8177" s="311" t="s">
        <v>173</v>
      </c>
      <c r="F8177" s="311">
        <v>367.6</v>
      </c>
    </row>
    <row r="8178" spans="1:6">
      <c r="A8178" s="311"/>
      <c r="B8178" s="311" t="s">
        <v>19589</v>
      </c>
      <c r="C8178" s="311"/>
      <c r="D8178" s="311"/>
      <c r="E8178" s="311" t="s">
        <v>173</v>
      </c>
      <c r="F8178" s="311">
        <v>239.4</v>
      </c>
    </row>
    <row r="8179" spans="1:6">
      <c r="A8179" s="311"/>
      <c r="B8179" s="311" t="s">
        <v>19590</v>
      </c>
      <c r="C8179" s="311"/>
      <c r="D8179" s="311"/>
      <c r="E8179" s="311" t="s">
        <v>173</v>
      </c>
      <c r="F8179" s="311">
        <v>379</v>
      </c>
    </row>
    <row r="8180" spans="1:6">
      <c r="A8180" s="311"/>
      <c r="B8180" s="311" t="s">
        <v>19591</v>
      </c>
      <c r="C8180" s="311"/>
      <c r="D8180" s="311"/>
      <c r="E8180" s="311" t="s">
        <v>173</v>
      </c>
      <c r="F8180" s="311">
        <v>309.7</v>
      </c>
    </row>
    <row r="8181" spans="1:6">
      <c r="A8181" s="311"/>
      <c r="B8181" s="311" t="s">
        <v>19592</v>
      </c>
      <c r="C8181" s="311"/>
      <c r="D8181" s="311"/>
      <c r="E8181" s="311" t="s">
        <v>173</v>
      </c>
      <c r="F8181" s="311">
        <v>250.8</v>
      </c>
    </row>
    <row r="8182" spans="1:6">
      <c r="A8182" s="311"/>
      <c r="B8182" s="311" t="s">
        <v>19593</v>
      </c>
      <c r="C8182" s="311"/>
      <c r="D8182" s="311"/>
      <c r="E8182" s="311" t="s">
        <v>173</v>
      </c>
      <c r="F8182" s="311">
        <v>300.2</v>
      </c>
    </row>
    <row r="8183" spans="1:6">
      <c r="A8183" s="311"/>
      <c r="B8183" s="311" t="s">
        <v>19594</v>
      </c>
      <c r="C8183" s="311"/>
      <c r="D8183" s="311"/>
      <c r="E8183" s="311" t="s">
        <v>173</v>
      </c>
      <c r="F8183" s="311">
        <v>371.4</v>
      </c>
    </row>
    <row r="8184" spans="1:6">
      <c r="A8184" s="311"/>
      <c r="B8184" s="311" t="s">
        <v>19595</v>
      </c>
      <c r="C8184" s="311"/>
      <c r="D8184" s="311"/>
      <c r="E8184" s="311" t="s">
        <v>173</v>
      </c>
      <c r="F8184" s="311">
        <v>410.4</v>
      </c>
    </row>
    <row r="8185" spans="1:6">
      <c r="A8185" s="311"/>
      <c r="B8185" s="311" t="s">
        <v>19596</v>
      </c>
      <c r="C8185" s="311"/>
      <c r="D8185" s="311"/>
      <c r="E8185" s="311" t="s">
        <v>173</v>
      </c>
      <c r="F8185" s="311">
        <v>589.9</v>
      </c>
    </row>
    <row r="8186" spans="1:6">
      <c r="A8186" s="311"/>
      <c r="B8186" s="311" t="s">
        <v>19597</v>
      </c>
      <c r="C8186" s="311"/>
      <c r="D8186" s="311"/>
      <c r="E8186" s="311" t="s">
        <v>173</v>
      </c>
      <c r="F8186" s="311">
        <v>1628.3</v>
      </c>
    </row>
    <row r="8187" spans="1:6">
      <c r="A8187" s="311"/>
      <c r="B8187" s="311" t="s">
        <v>19598</v>
      </c>
      <c r="C8187" s="311"/>
      <c r="D8187" s="311"/>
      <c r="E8187" s="311" t="s">
        <v>173</v>
      </c>
      <c r="F8187" s="311">
        <v>1209.3</v>
      </c>
    </row>
    <row r="8188" spans="1:6">
      <c r="A8188" s="311"/>
      <c r="B8188" s="311" t="s">
        <v>19599</v>
      </c>
      <c r="C8188" s="311"/>
      <c r="D8188" s="311"/>
      <c r="E8188" s="311" t="s">
        <v>173</v>
      </c>
      <c r="F8188" s="311">
        <v>1859.1</v>
      </c>
    </row>
    <row r="8189" spans="1:6">
      <c r="A8189" s="311"/>
      <c r="B8189" s="311" t="s">
        <v>19600</v>
      </c>
      <c r="C8189" s="311"/>
      <c r="D8189" s="311"/>
      <c r="E8189" s="311" t="s">
        <v>173</v>
      </c>
      <c r="F8189" s="311">
        <v>1704.3</v>
      </c>
    </row>
    <row r="8190" spans="1:6">
      <c r="A8190" s="311"/>
      <c r="B8190" s="311" t="s">
        <v>19601</v>
      </c>
      <c r="C8190" s="311"/>
      <c r="D8190" s="311"/>
      <c r="E8190" s="311" t="s">
        <v>173</v>
      </c>
      <c r="F8190" s="311">
        <v>84.5</v>
      </c>
    </row>
    <row r="8191" spans="1:6">
      <c r="A8191" s="311"/>
      <c r="B8191" s="311" t="s">
        <v>19602</v>
      </c>
      <c r="C8191" s="311"/>
      <c r="D8191" s="311"/>
      <c r="E8191" s="311" t="s">
        <v>173</v>
      </c>
      <c r="F8191" s="311">
        <v>98.8</v>
      </c>
    </row>
    <row r="8192" spans="1:6">
      <c r="A8192" s="311"/>
      <c r="B8192" s="311" t="s">
        <v>19603</v>
      </c>
      <c r="C8192" s="311"/>
      <c r="D8192" s="311"/>
      <c r="E8192" s="311" t="s">
        <v>173</v>
      </c>
      <c r="F8192" s="311">
        <v>111.1</v>
      </c>
    </row>
    <row r="8193" spans="1:6">
      <c r="A8193" s="311"/>
      <c r="B8193" s="311" t="s">
        <v>19604</v>
      </c>
      <c r="C8193" s="311"/>
      <c r="D8193" s="311"/>
      <c r="E8193" s="311" t="s">
        <v>173</v>
      </c>
      <c r="F8193" s="311">
        <v>121.6</v>
      </c>
    </row>
    <row r="8194" spans="1:6">
      <c r="A8194" s="311"/>
      <c r="B8194" s="311" t="s">
        <v>19605</v>
      </c>
      <c r="C8194" s="311"/>
      <c r="D8194" s="311"/>
      <c r="E8194" s="311" t="s">
        <v>173</v>
      </c>
      <c r="F8194" s="311">
        <v>31.3</v>
      </c>
    </row>
    <row r="8195" spans="1:6">
      <c r="A8195" s="311"/>
      <c r="B8195" s="311" t="s">
        <v>19606</v>
      </c>
      <c r="C8195" s="311"/>
      <c r="D8195" s="311"/>
      <c r="E8195" s="311" t="s">
        <v>173</v>
      </c>
      <c r="F8195" s="311">
        <v>231</v>
      </c>
    </row>
    <row r="8196" spans="1:6">
      <c r="A8196" s="311"/>
      <c r="B8196" s="311" t="s">
        <v>19607</v>
      </c>
      <c r="C8196" s="311"/>
      <c r="D8196" s="311"/>
      <c r="E8196" s="311" t="s">
        <v>173</v>
      </c>
      <c r="F8196" s="311">
        <v>272</v>
      </c>
    </row>
    <row r="8197" spans="1:6">
      <c r="A8197" s="311"/>
      <c r="B8197" s="311" t="s">
        <v>19608</v>
      </c>
      <c r="C8197" s="311"/>
      <c r="D8197" s="311"/>
      <c r="E8197" s="311" t="s">
        <v>173</v>
      </c>
      <c r="F8197" s="311">
        <v>202</v>
      </c>
    </row>
    <row r="8198" spans="1:6">
      <c r="A8198" s="311"/>
      <c r="B8198" s="311" t="s">
        <v>19609</v>
      </c>
      <c r="C8198" s="311"/>
      <c r="D8198" s="311"/>
      <c r="E8198" s="311" t="s">
        <v>173</v>
      </c>
      <c r="F8198" s="311">
        <v>906</v>
      </c>
    </row>
    <row r="8199" spans="1:6">
      <c r="A8199" s="311"/>
      <c r="B8199" s="311" t="s">
        <v>19610</v>
      </c>
      <c r="C8199" s="311"/>
      <c r="D8199" s="311"/>
      <c r="E8199" s="311" t="s">
        <v>173</v>
      </c>
      <c r="F8199" s="311">
        <v>94</v>
      </c>
    </row>
    <row r="8200" spans="1:6">
      <c r="A8200" s="311"/>
      <c r="B8200" s="311" t="s">
        <v>19611</v>
      </c>
      <c r="C8200" s="311"/>
      <c r="D8200" s="311"/>
      <c r="E8200" s="311" t="s">
        <v>173</v>
      </c>
      <c r="F8200" s="311">
        <v>69</v>
      </c>
    </row>
    <row r="8201" spans="1:6">
      <c r="A8201" s="311"/>
      <c r="B8201" s="311" t="s">
        <v>19612</v>
      </c>
      <c r="C8201" s="311"/>
      <c r="D8201" s="311"/>
      <c r="E8201" s="311" t="s">
        <v>173</v>
      </c>
      <c r="F8201" s="311">
        <v>172</v>
      </c>
    </row>
    <row r="8202" spans="1:6">
      <c r="A8202" s="311"/>
      <c r="B8202" s="311" t="s">
        <v>19613</v>
      </c>
      <c r="C8202" s="311"/>
      <c r="D8202" s="311"/>
      <c r="E8202" s="311" t="s">
        <v>173</v>
      </c>
      <c r="F8202" s="311">
        <v>127</v>
      </c>
    </row>
    <row r="8203" spans="1:6">
      <c r="A8203" s="311"/>
      <c r="B8203" s="311" t="s">
        <v>19614</v>
      </c>
      <c r="C8203" s="311"/>
      <c r="D8203" s="311"/>
      <c r="E8203" s="311" t="s">
        <v>173</v>
      </c>
      <c r="F8203" s="311">
        <v>139</v>
      </c>
    </row>
    <row r="8204" spans="1:6">
      <c r="A8204" s="311"/>
      <c r="B8204" s="311" t="s">
        <v>19615</v>
      </c>
      <c r="C8204" s="311"/>
      <c r="D8204" s="311"/>
      <c r="E8204" s="311" t="s">
        <v>173</v>
      </c>
      <c r="F8204" s="311">
        <v>138</v>
      </c>
    </row>
    <row r="8205" spans="1:6">
      <c r="A8205" s="311"/>
      <c r="B8205" s="311" t="s">
        <v>19616</v>
      </c>
      <c r="C8205" s="311"/>
      <c r="D8205" s="311"/>
      <c r="E8205" s="311" t="s">
        <v>173</v>
      </c>
      <c r="F8205" s="311">
        <v>169</v>
      </c>
    </row>
    <row r="8206" spans="1:6">
      <c r="A8206" s="311"/>
      <c r="B8206" s="311" t="s">
        <v>19617</v>
      </c>
      <c r="C8206" s="311"/>
      <c r="D8206" s="311"/>
      <c r="E8206" s="311" t="s">
        <v>173</v>
      </c>
      <c r="F8206" s="311">
        <v>383</v>
      </c>
    </row>
    <row r="8207" spans="1:6">
      <c r="A8207" s="311"/>
      <c r="B8207" s="311" t="s">
        <v>19618</v>
      </c>
      <c r="C8207" s="311"/>
      <c r="D8207" s="311"/>
      <c r="E8207" s="311" t="s">
        <v>173</v>
      </c>
      <c r="F8207" s="311">
        <v>62</v>
      </c>
    </row>
    <row r="8208" spans="1:6">
      <c r="A8208" s="311"/>
      <c r="B8208" s="311" t="s">
        <v>19619</v>
      </c>
      <c r="C8208" s="311"/>
      <c r="D8208" s="311"/>
      <c r="E8208" s="311" t="s">
        <v>173</v>
      </c>
      <c r="F8208" s="311">
        <v>186</v>
      </c>
    </row>
    <row r="8209" spans="1:6">
      <c r="A8209" s="311"/>
      <c r="B8209" s="311" t="s">
        <v>19620</v>
      </c>
      <c r="C8209" s="311"/>
      <c r="D8209" s="311"/>
      <c r="E8209" s="311" t="s">
        <v>173</v>
      </c>
      <c r="F8209" s="311">
        <v>421</v>
      </c>
    </row>
    <row r="8210" spans="1:6">
      <c r="A8210" s="311"/>
      <c r="B8210" s="311" t="s">
        <v>19621</v>
      </c>
      <c r="C8210" s="311"/>
      <c r="D8210" s="311"/>
      <c r="E8210" s="311" t="s">
        <v>173</v>
      </c>
      <c r="F8210" s="311">
        <v>214</v>
      </c>
    </row>
    <row r="8211" spans="1:6">
      <c r="A8211" s="311"/>
      <c r="B8211" s="311" t="s">
        <v>19622</v>
      </c>
      <c r="C8211" s="311"/>
      <c r="D8211" s="311"/>
      <c r="E8211" s="311" t="s">
        <v>173</v>
      </c>
      <c r="F8211" s="311">
        <v>68</v>
      </c>
    </row>
    <row r="8212" spans="1:6">
      <c r="A8212" s="311"/>
      <c r="B8212" s="311" t="s">
        <v>19623</v>
      </c>
      <c r="C8212" s="311"/>
      <c r="D8212" s="311"/>
      <c r="E8212" s="311" t="s">
        <v>173</v>
      </c>
      <c r="F8212" s="311">
        <v>41</v>
      </c>
    </row>
    <row r="8213" spans="1:6">
      <c r="A8213" s="311"/>
      <c r="B8213" s="311" t="s">
        <v>19624</v>
      </c>
      <c r="C8213" s="311"/>
      <c r="D8213" s="311"/>
      <c r="E8213" s="311" t="s">
        <v>173</v>
      </c>
      <c r="F8213" s="311">
        <v>108</v>
      </c>
    </row>
    <row r="8214" spans="1:6">
      <c r="A8214" s="311"/>
      <c r="B8214" s="311" t="s">
        <v>19625</v>
      </c>
      <c r="C8214" s="311"/>
      <c r="D8214" s="311"/>
      <c r="E8214" s="311" t="s">
        <v>173</v>
      </c>
      <c r="F8214" s="311">
        <v>252</v>
      </c>
    </row>
    <row r="8215" spans="1:6">
      <c r="A8215" s="311"/>
      <c r="B8215" s="311" t="s">
        <v>19626</v>
      </c>
      <c r="C8215" s="311"/>
      <c r="D8215" s="311"/>
      <c r="E8215" s="311" t="s">
        <v>173</v>
      </c>
      <c r="F8215" s="311">
        <v>259</v>
      </c>
    </row>
    <row r="8216" spans="1:6">
      <c r="A8216" s="311"/>
      <c r="B8216" s="311" t="s">
        <v>19627</v>
      </c>
      <c r="C8216" s="311"/>
      <c r="D8216" s="311"/>
      <c r="E8216" s="311" t="s">
        <v>173</v>
      </c>
      <c r="F8216" s="311">
        <v>312</v>
      </c>
    </row>
    <row r="8217" spans="1:6">
      <c r="A8217" s="311"/>
      <c r="B8217" s="311" t="s">
        <v>19628</v>
      </c>
      <c r="C8217" s="311"/>
      <c r="D8217" s="311"/>
      <c r="E8217" s="311" t="s">
        <v>173</v>
      </c>
      <c r="F8217" s="311">
        <v>386</v>
      </c>
    </row>
    <row r="8218" spans="1:6">
      <c r="A8218" s="311"/>
      <c r="B8218" s="311" t="s">
        <v>19629</v>
      </c>
      <c r="C8218" s="311"/>
      <c r="D8218" s="311"/>
      <c r="E8218" s="311" t="s">
        <v>173</v>
      </c>
      <c r="F8218" s="311">
        <v>171</v>
      </c>
    </row>
    <row r="8219" spans="1:6">
      <c r="A8219" s="311"/>
      <c r="B8219" s="311" t="s">
        <v>19630</v>
      </c>
      <c r="C8219" s="311"/>
      <c r="D8219" s="311"/>
      <c r="E8219" s="311" t="s">
        <v>173</v>
      </c>
      <c r="F8219" s="311">
        <v>174</v>
      </c>
    </row>
    <row r="8220" spans="1:6">
      <c r="A8220" s="311"/>
      <c r="B8220" s="311" t="s">
        <v>19631</v>
      </c>
      <c r="C8220" s="311"/>
      <c r="D8220" s="311"/>
      <c r="E8220" s="311" t="s">
        <v>173</v>
      </c>
      <c r="F8220" s="311">
        <v>209</v>
      </c>
    </row>
    <row r="8221" spans="1:6">
      <c r="A8221" s="311"/>
      <c r="B8221" s="311" t="s">
        <v>19632</v>
      </c>
      <c r="C8221" s="311"/>
      <c r="D8221" s="311"/>
      <c r="E8221" s="311" t="s">
        <v>173</v>
      </c>
      <c r="F8221" s="311">
        <v>404</v>
      </c>
    </row>
    <row r="8222" spans="1:6">
      <c r="A8222" s="311"/>
      <c r="B8222" s="311" t="s">
        <v>19633</v>
      </c>
      <c r="C8222" s="311"/>
      <c r="D8222" s="311"/>
      <c r="E8222" s="311" t="s">
        <v>173</v>
      </c>
      <c r="F8222" s="311">
        <v>319</v>
      </c>
    </row>
    <row r="8223" spans="1:6">
      <c r="A8223" s="311"/>
      <c r="B8223" s="311" t="s">
        <v>19634</v>
      </c>
      <c r="C8223" s="311"/>
      <c r="D8223" s="311"/>
      <c r="E8223" s="311" t="s">
        <v>173</v>
      </c>
      <c r="F8223" s="311">
        <v>86.4</v>
      </c>
    </row>
    <row r="8224" spans="1:6">
      <c r="A8224" s="311"/>
      <c r="B8224" s="311" t="s">
        <v>19635</v>
      </c>
      <c r="C8224" s="311"/>
      <c r="D8224" s="311"/>
      <c r="E8224" s="311" t="s">
        <v>173</v>
      </c>
      <c r="F8224" s="311">
        <v>68.400000000000006</v>
      </c>
    </row>
    <row r="8225" spans="1:6">
      <c r="A8225" s="311"/>
      <c r="B8225" s="311" t="s">
        <v>19636</v>
      </c>
      <c r="C8225" s="311"/>
      <c r="D8225" s="311"/>
      <c r="E8225" s="311" t="s">
        <v>173</v>
      </c>
      <c r="F8225" s="311">
        <v>98.8</v>
      </c>
    </row>
    <row r="8226" spans="1:6">
      <c r="A8226" s="311"/>
      <c r="B8226" s="311" t="s">
        <v>19637</v>
      </c>
      <c r="C8226" s="311"/>
      <c r="D8226" s="311"/>
      <c r="E8226" s="311" t="s">
        <v>173</v>
      </c>
      <c r="F8226" s="311">
        <v>73.099999999999994</v>
      </c>
    </row>
    <row r="8227" spans="1:6">
      <c r="A8227" s="311"/>
      <c r="B8227" s="311" t="s">
        <v>19638</v>
      </c>
      <c r="C8227" s="311"/>
      <c r="D8227" s="311"/>
      <c r="E8227" s="311" t="s">
        <v>173</v>
      </c>
      <c r="F8227" s="311">
        <v>64.599999999999994</v>
      </c>
    </row>
    <row r="8228" spans="1:6">
      <c r="A8228" s="311"/>
      <c r="B8228" s="311" t="s">
        <v>19639</v>
      </c>
      <c r="C8228" s="311"/>
      <c r="D8228" s="311"/>
      <c r="E8228" s="311" t="s">
        <v>173</v>
      </c>
      <c r="F8228" s="311">
        <v>82.6</v>
      </c>
    </row>
    <row r="8229" spans="1:6">
      <c r="A8229" s="311"/>
      <c r="B8229" s="311" t="s">
        <v>19640</v>
      </c>
      <c r="C8229" s="311"/>
      <c r="D8229" s="311"/>
      <c r="E8229" s="311" t="s">
        <v>173</v>
      </c>
      <c r="F8229" s="311">
        <v>86.4</v>
      </c>
    </row>
    <row r="8230" spans="1:6">
      <c r="A8230" s="311"/>
      <c r="B8230" s="311" t="s">
        <v>19641</v>
      </c>
      <c r="C8230" s="311"/>
      <c r="D8230" s="311"/>
      <c r="E8230" s="311" t="s">
        <v>173</v>
      </c>
      <c r="F8230" s="311">
        <v>41.8</v>
      </c>
    </row>
    <row r="8231" spans="1:6">
      <c r="A8231" s="311"/>
      <c r="B8231" s="311" t="s">
        <v>19642</v>
      </c>
      <c r="C8231" s="311"/>
      <c r="D8231" s="311"/>
      <c r="E8231" s="311" t="s">
        <v>173</v>
      </c>
      <c r="F8231" s="311">
        <v>59.8</v>
      </c>
    </row>
    <row r="8232" spans="1:6">
      <c r="A8232" s="311"/>
      <c r="B8232" s="311" t="s">
        <v>19643</v>
      </c>
      <c r="C8232" s="311"/>
      <c r="D8232" s="311"/>
      <c r="E8232" s="311" t="s">
        <v>173</v>
      </c>
      <c r="F8232" s="311">
        <v>176.7</v>
      </c>
    </row>
    <row r="8233" spans="1:6">
      <c r="A8233" s="311"/>
      <c r="B8233" s="311" t="s">
        <v>19644</v>
      </c>
      <c r="C8233" s="311"/>
      <c r="D8233" s="311"/>
      <c r="E8233" s="311" t="s">
        <v>173</v>
      </c>
      <c r="F8233" s="311">
        <v>174.8</v>
      </c>
    </row>
    <row r="8234" spans="1:6">
      <c r="A8234" s="311"/>
      <c r="B8234" s="311" t="s">
        <v>19645</v>
      </c>
      <c r="C8234" s="311"/>
      <c r="D8234" s="311"/>
      <c r="E8234" s="311" t="s">
        <v>173</v>
      </c>
      <c r="F8234" s="311">
        <v>86.4</v>
      </c>
    </row>
    <row r="8235" spans="1:6">
      <c r="A8235" s="311"/>
      <c r="B8235" s="311" t="s">
        <v>19646</v>
      </c>
      <c r="C8235" s="311"/>
      <c r="D8235" s="311"/>
      <c r="E8235" s="311" t="s">
        <v>173</v>
      </c>
      <c r="F8235" s="311">
        <v>107.3</v>
      </c>
    </row>
    <row r="8236" spans="1:6">
      <c r="A8236" s="311"/>
      <c r="B8236" s="311" t="s">
        <v>19647</v>
      </c>
      <c r="C8236" s="311"/>
      <c r="D8236" s="311"/>
      <c r="E8236" s="311" t="s">
        <v>173</v>
      </c>
      <c r="F8236" s="311">
        <v>93.1</v>
      </c>
    </row>
    <row r="8237" spans="1:6">
      <c r="A8237" s="311"/>
      <c r="B8237" s="311" t="s">
        <v>19648</v>
      </c>
      <c r="C8237" s="311"/>
      <c r="D8237" s="311"/>
      <c r="E8237" s="311" t="s">
        <v>173</v>
      </c>
      <c r="F8237" s="311">
        <v>93.1</v>
      </c>
    </row>
    <row r="8238" spans="1:6">
      <c r="A8238" s="311"/>
      <c r="B8238" s="311" t="s">
        <v>19649</v>
      </c>
      <c r="C8238" s="311"/>
      <c r="D8238" s="311"/>
      <c r="E8238" s="311" t="s">
        <v>173</v>
      </c>
      <c r="F8238" s="311">
        <v>179.5</v>
      </c>
    </row>
    <row r="8239" spans="1:6">
      <c r="A8239" s="311"/>
      <c r="B8239" s="311" t="s">
        <v>19650</v>
      </c>
      <c r="C8239" s="311"/>
      <c r="D8239" s="311"/>
      <c r="E8239" s="311" t="s">
        <v>173</v>
      </c>
      <c r="F8239" s="311">
        <v>162.4</v>
      </c>
    </row>
    <row r="8240" spans="1:6">
      <c r="A8240" s="311"/>
      <c r="B8240" s="311" t="s">
        <v>19651</v>
      </c>
      <c r="C8240" s="311"/>
      <c r="D8240" s="311"/>
      <c r="E8240" s="311" t="s">
        <v>173</v>
      </c>
      <c r="F8240" s="311">
        <v>65.5</v>
      </c>
    </row>
    <row r="8241" spans="1:6">
      <c r="A8241" s="311"/>
      <c r="B8241" s="311" t="s">
        <v>19652</v>
      </c>
      <c r="C8241" s="311"/>
      <c r="D8241" s="311"/>
      <c r="E8241" s="311" t="s">
        <v>173</v>
      </c>
      <c r="F8241" s="311">
        <v>78.8</v>
      </c>
    </row>
    <row r="8242" spans="1:6">
      <c r="A8242" s="311"/>
      <c r="B8242" s="311" t="s">
        <v>19653</v>
      </c>
      <c r="C8242" s="311"/>
      <c r="D8242" s="311"/>
      <c r="E8242" s="311" t="s">
        <v>173</v>
      </c>
      <c r="F8242" s="311">
        <v>88.3</v>
      </c>
    </row>
    <row r="8243" spans="1:6">
      <c r="A8243" s="311"/>
      <c r="B8243" s="311" t="s">
        <v>19654</v>
      </c>
      <c r="C8243" s="311"/>
      <c r="D8243" s="311"/>
      <c r="E8243" s="311" t="s">
        <v>173</v>
      </c>
      <c r="F8243" s="311">
        <v>82.6</v>
      </c>
    </row>
    <row r="8244" spans="1:6">
      <c r="A8244" s="311"/>
      <c r="B8244" s="311" t="s">
        <v>19655</v>
      </c>
      <c r="C8244" s="311"/>
      <c r="D8244" s="311"/>
      <c r="E8244" s="311" t="s">
        <v>173</v>
      </c>
      <c r="F8244" s="311">
        <v>241.3</v>
      </c>
    </row>
    <row r="8245" spans="1:6">
      <c r="A8245" s="311"/>
      <c r="B8245" s="311" t="s">
        <v>19656</v>
      </c>
      <c r="C8245" s="311"/>
      <c r="D8245" s="311"/>
      <c r="E8245" s="311" t="s">
        <v>173</v>
      </c>
      <c r="F8245" s="311">
        <v>241.3</v>
      </c>
    </row>
    <row r="8246" spans="1:6">
      <c r="A8246" s="311"/>
      <c r="B8246" s="311" t="s">
        <v>19657</v>
      </c>
      <c r="C8246" s="311"/>
      <c r="D8246" s="311"/>
      <c r="E8246" s="311" t="s">
        <v>173</v>
      </c>
      <c r="F8246" s="311">
        <v>105.4</v>
      </c>
    </row>
    <row r="8247" spans="1:6">
      <c r="A8247" s="311"/>
      <c r="B8247" s="311" t="s">
        <v>19658</v>
      </c>
      <c r="C8247" s="311"/>
      <c r="D8247" s="311"/>
      <c r="E8247" s="311" t="s">
        <v>173</v>
      </c>
      <c r="F8247" s="311">
        <v>105.4</v>
      </c>
    </row>
    <row r="8248" spans="1:6">
      <c r="A8248" s="311"/>
      <c r="B8248" s="311" t="s">
        <v>19659</v>
      </c>
      <c r="C8248" s="311"/>
      <c r="D8248" s="311"/>
      <c r="E8248" s="311" t="s">
        <v>173</v>
      </c>
      <c r="F8248" s="311">
        <v>140.6</v>
      </c>
    </row>
    <row r="8249" spans="1:6">
      <c r="A8249" s="311"/>
      <c r="B8249" s="311" t="s">
        <v>19660</v>
      </c>
      <c r="C8249" s="311"/>
      <c r="D8249" s="311"/>
      <c r="E8249" s="311" t="s">
        <v>173</v>
      </c>
      <c r="F8249" s="311">
        <v>140.6</v>
      </c>
    </row>
    <row r="8250" spans="1:6">
      <c r="A8250" s="311"/>
      <c r="B8250" s="311" t="s">
        <v>19661</v>
      </c>
      <c r="C8250" s="311"/>
      <c r="D8250" s="311"/>
      <c r="E8250" s="311" t="s">
        <v>173</v>
      </c>
      <c r="F8250" s="311">
        <v>476.9</v>
      </c>
    </row>
    <row r="8251" spans="1:6">
      <c r="A8251" s="311"/>
      <c r="B8251" s="311" t="s">
        <v>19662</v>
      </c>
      <c r="C8251" s="311"/>
      <c r="D8251" s="311"/>
      <c r="E8251" s="311" t="s">
        <v>173</v>
      </c>
      <c r="F8251" s="311">
        <v>476.9</v>
      </c>
    </row>
    <row r="8252" spans="1:6">
      <c r="A8252" s="311"/>
      <c r="B8252" s="311" t="s">
        <v>19663</v>
      </c>
      <c r="C8252" s="311"/>
      <c r="D8252" s="311"/>
      <c r="E8252" s="311" t="s">
        <v>173</v>
      </c>
      <c r="F8252" s="311">
        <v>98.8</v>
      </c>
    </row>
    <row r="8253" spans="1:6">
      <c r="A8253" s="311"/>
      <c r="B8253" s="311" t="s">
        <v>19664</v>
      </c>
      <c r="C8253" s="311"/>
      <c r="D8253" s="311"/>
      <c r="E8253" s="311" t="s">
        <v>173</v>
      </c>
      <c r="F8253" s="311">
        <v>98.8</v>
      </c>
    </row>
    <row r="8254" spans="1:6">
      <c r="A8254" s="311"/>
      <c r="B8254" s="311" t="s">
        <v>19665</v>
      </c>
      <c r="C8254" s="311"/>
      <c r="D8254" s="311"/>
      <c r="E8254" s="311" t="s">
        <v>173</v>
      </c>
      <c r="F8254" s="311">
        <v>224.2</v>
      </c>
    </row>
    <row r="8255" spans="1:6">
      <c r="A8255" s="311"/>
      <c r="B8255" s="311" t="s">
        <v>19666</v>
      </c>
      <c r="C8255" s="311"/>
      <c r="D8255" s="311"/>
      <c r="E8255" s="311" t="s">
        <v>173</v>
      </c>
      <c r="F8255" s="311">
        <v>224.2</v>
      </c>
    </row>
    <row r="8256" spans="1:6">
      <c r="A8256" s="311"/>
      <c r="B8256" s="311" t="s">
        <v>19667</v>
      </c>
      <c r="C8256" s="311"/>
      <c r="D8256" s="311"/>
      <c r="E8256" s="311" t="s">
        <v>173</v>
      </c>
      <c r="F8256" s="311">
        <v>157.69999999999999</v>
      </c>
    </row>
    <row r="8257" spans="1:6">
      <c r="A8257" s="311"/>
      <c r="B8257" s="311" t="s">
        <v>19668</v>
      </c>
      <c r="C8257" s="311"/>
      <c r="D8257" s="311"/>
      <c r="E8257" s="311" t="s">
        <v>173</v>
      </c>
      <c r="F8257" s="311">
        <v>162.4</v>
      </c>
    </row>
    <row r="8258" spans="1:6">
      <c r="A8258" s="311"/>
      <c r="B8258" s="311" t="s">
        <v>19669</v>
      </c>
      <c r="C8258" s="311"/>
      <c r="D8258" s="311"/>
      <c r="E8258" s="311" t="s">
        <v>173</v>
      </c>
      <c r="F8258" s="311">
        <v>526.29999999999995</v>
      </c>
    </row>
    <row r="8259" spans="1:6">
      <c r="A8259" s="311"/>
      <c r="B8259" s="311" t="s">
        <v>19670</v>
      </c>
      <c r="C8259" s="311"/>
      <c r="D8259" s="311"/>
      <c r="E8259" s="311" t="s">
        <v>173</v>
      </c>
      <c r="F8259" s="311">
        <v>526.29999999999995</v>
      </c>
    </row>
    <row r="8260" spans="1:6">
      <c r="A8260" s="311"/>
      <c r="B8260" s="311" t="s">
        <v>19671</v>
      </c>
      <c r="C8260" s="311"/>
      <c r="D8260" s="311"/>
      <c r="E8260" s="311" t="s">
        <v>173</v>
      </c>
      <c r="F8260" s="311">
        <v>157.69999999999999</v>
      </c>
    </row>
    <row r="8261" spans="1:6">
      <c r="A8261" s="311"/>
      <c r="B8261" s="311" t="s">
        <v>19672</v>
      </c>
      <c r="C8261" s="311"/>
      <c r="D8261" s="311"/>
      <c r="E8261" s="311" t="s">
        <v>173</v>
      </c>
      <c r="F8261" s="311">
        <v>157.69999999999999</v>
      </c>
    </row>
    <row r="8262" spans="1:6">
      <c r="A8262" s="311"/>
      <c r="B8262" s="311" t="s">
        <v>19673</v>
      </c>
      <c r="C8262" s="311"/>
      <c r="D8262" s="311"/>
      <c r="E8262" s="311" t="s">
        <v>173</v>
      </c>
      <c r="F8262" s="311">
        <v>62.7</v>
      </c>
    </row>
    <row r="8263" spans="1:6">
      <c r="A8263" s="311"/>
      <c r="B8263" s="311" t="s">
        <v>19674</v>
      </c>
      <c r="C8263" s="311"/>
      <c r="D8263" s="311"/>
      <c r="E8263" s="311" t="s">
        <v>173</v>
      </c>
      <c r="F8263" s="311">
        <v>62.7</v>
      </c>
    </row>
    <row r="8264" spans="1:6">
      <c r="A8264" s="311"/>
      <c r="B8264" s="311" t="s">
        <v>19675</v>
      </c>
      <c r="C8264" s="311"/>
      <c r="D8264" s="311"/>
      <c r="E8264" s="311" t="s">
        <v>173</v>
      </c>
      <c r="F8264" s="311">
        <v>274.39999999999998</v>
      </c>
    </row>
    <row r="8265" spans="1:6">
      <c r="A8265" s="311"/>
      <c r="B8265" s="311" t="s">
        <v>19676</v>
      </c>
      <c r="C8265" s="311"/>
      <c r="D8265" s="311"/>
      <c r="E8265" s="311" t="s">
        <v>173</v>
      </c>
      <c r="F8265" s="311">
        <v>38.9</v>
      </c>
    </row>
    <row r="8266" spans="1:6">
      <c r="A8266" s="311"/>
      <c r="B8266" s="311" t="s">
        <v>19677</v>
      </c>
      <c r="C8266" s="311"/>
      <c r="D8266" s="311"/>
      <c r="E8266" s="311" t="s">
        <v>173</v>
      </c>
      <c r="F8266" s="311">
        <v>38.9</v>
      </c>
    </row>
    <row r="8267" spans="1:6">
      <c r="A8267" s="311"/>
      <c r="B8267" s="311" t="s">
        <v>19678</v>
      </c>
      <c r="C8267" s="311"/>
      <c r="D8267" s="311"/>
      <c r="E8267" s="311" t="s">
        <v>173</v>
      </c>
      <c r="F8267" s="311">
        <v>168.1</v>
      </c>
    </row>
    <row r="8268" spans="1:6">
      <c r="A8268" s="311"/>
      <c r="B8268" s="311" t="s">
        <v>19679</v>
      </c>
      <c r="C8268" s="311"/>
      <c r="D8268" s="311"/>
      <c r="E8268" s="311" t="s">
        <v>173</v>
      </c>
      <c r="F8268" s="311">
        <v>96.9</v>
      </c>
    </row>
    <row r="8269" spans="1:6">
      <c r="A8269" s="311"/>
      <c r="B8269" s="311" t="s">
        <v>19680</v>
      </c>
      <c r="C8269" s="311"/>
      <c r="D8269" s="311"/>
      <c r="E8269" s="311" t="s">
        <v>173</v>
      </c>
      <c r="F8269" s="311">
        <v>96.9</v>
      </c>
    </row>
    <row r="8270" spans="1:6">
      <c r="A8270" s="311"/>
      <c r="B8270" s="311" t="s">
        <v>19681</v>
      </c>
      <c r="C8270" s="311"/>
      <c r="D8270" s="311"/>
      <c r="E8270" s="311" t="s">
        <v>173</v>
      </c>
      <c r="F8270" s="311">
        <v>431.3</v>
      </c>
    </row>
    <row r="8271" spans="1:6">
      <c r="A8271" s="311"/>
      <c r="B8271" s="311" t="s">
        <v>19682</v>
      </c>
      <c r="C8271" s="311"/>
      <c r="D8271" s="311"/>
      <c r="E8271" s="311" t="s">
        <v>173</v>
      </c>
      <c r="F8271" s="311">
        <v>224</v>
      </c>
    </row>
    <row r="8272" spans="1:6">
      <c r="A8272" s="311"/>
      <c r="B8272" s="311" t="s">
        <v>19683</v>
      </c>
      <c r="C8272" s="311"/>
      <c r="D8272" s="311"/>
      <c r="E8272" s="311" t="s">
        <v>173</v>
      </c>
      <c r="F8272" s="311">
        <v>224</v>
      </c>
    </row>
    <row r="8273" spans="1:6">
      <c r="A8273" s="311"/>
      <c r="B8273" s="311" t="s">
        <v>19684</v>
      </c>
      <c r="C8273" s="311"/>
      <c r="D8273" s="311"/>
      <c r="E8273" s="311" t="s">
        <v>173</v>
      </c>
      <c r="F8273" s="311">
        <v>423</v>
      </c>
    </row>
    <row r="8274" spans="1:6">
      <c r="A8274" s="311"/>
      <c r="B8274" s="311" t="s">
        <v>19685</v>
      </c>
      <c r="C8274" s="311"/>
      <c r="D8274" s="311"/>
      <c r="E8274" s="311" t="s">
        <v>173</v>
      </c>
      <c r="F8274" s="311">
        <v>423</v>
      </c>
    </row>
    <row r="8275" spans="1:6">
      <c r="A8275" s="311"/>
      <c r="B8275" s="311" t="s">
        <v>19686</v>
      </c>
      <c r="C8275" s="311"/>
      <c r="D8275" s="311"/>
      <c r="E8275" s="311" t="s">
        <v>173</v>
      </c>
      <c r="F8275" s="311">
        <v>138</v>
      </c>
    </row>
    <row r="8276" spans="1:6">
      <c r="A8276" s="311"/>
      <c r="B8276" s="311" t="s">
        <v>19687</v>
      </c>
      <c r="C8276" s="311"/>
      <c r="D8276" s="311"/>
      <c r="E8276" s="311" t="s">
        <v>173</v>
      </c>
      <c r="F8276" s="311">
        <v>138</v>
      </c>
    </row>
    <row r="8277" spans="1:6">
      <c r="A8277" s="311"/>
      <c r="B8277" s="311" t="s">
        <v>19688</v>
      </c>
      <c r="C8277" s="311"/>
      <c r="D8277" s="311"/>
      <c r="E8277" s="311" t="s">
        <v>173</v>
      </c>
      <c r="F8277" s="311">
        <v>343</v>
      </c>
    </row>
    <row r="8278" spans="1:6">
      <c r="A8278" s="311"/>
      <c r="B8278" s="311" t="s">
        <v>19689</v>
      </c>
      <c r="C8278" s="311"/>
      <c r="D8278" s="311"/>
      <c r="E8278" s="311" t="s">
        <v>173</v>
      </c>
      <c r="F8278" s="311">
        <v>343</v>
      </c>
    </row>
    <row r="8279" spans="1:6">
      <c r="A8279" s="311"/>
      <c r="B8279" s="311" t="s">
        <v>19690</v>
      </c>
      <c r="C8279" s="311"/>
      <c r="D8279" s="311"/>
      <c r="E8279" s="311" t="s">
        <v>173</v>
      </c>
      <c r="F8279" s="311">
        <v>1654</v>
      </c>
    </row>
    <row r="8280" spans="1:6">
      <c r="A8280" s="311"/>
      <c r="B8280" s="311" t="s">
        <v>19691</v>
      </c>
      <c r="C8280" s="311"/>
      <c r="D8280" s="311"/>
      <c r="E8280" s="311" t="s">
        <v>173</v>
      </c>
      <c r="F8280" s="311">
        <v>1654</v>
      </c>
    </row>
    <row r="8281" spans="1:6">
      <c r="A8281" s="311"/>
      <c r="B8281" s="311" t="s">
        <v>19692</v>
      </c>
      <c r="C8281" s="311"/>
      <c r="D8281" s="311"/>
      <c r="E8281" s="311" t="s">
        <v>173</v>
      </c>
      <c r="F8281" s="311">
        <v>186</v>
      </c>
    </row>
    <row r="8282" spans="1:6">
      <c r="A8282" s="311"/>
      <c r="B8282" s="311" t="s">
        <v>19693</v>
      </c>
      <c r="C8282" s="311"/>
      <c r="D8282" s="311"/>
      <c r="E8282" s="311" t="s">
        <v>173</v>
      </c>
      <c r="F8282" s="311">
        <v>186</v>
      </c>
    </row>
    <row r="8283" spans="1:6">
      <c r="A8283" s="311"/>
      <c r="B8283" s="311" t="s">
        <v>19694</v>
      </c>
      <c r="C8283" s="311"/>
      <c r="D8283" s="311"/>
      <c r="E8283" s="311" t="s">
        <v>173</v>
      </c>
      <c r="F8283" s="311">
        <v>379</v>
      </c>
    </row>
    <row r="8284" spans="1:6">
      <c r="A8284" s="311"/>
      <c r="B8284" s="311" t="s">
        <v>19695</v>
      </c>
      <c r="C8284" s="311"/>
      <c r="D8284" s="311"/>
      <c r="E8284" s="311" t="s">
        <v>173</v>
      </c>
      <c r="F8284" s="311">
        <v>379</v>
      </c>
    </row>
    <row r="8285" spans="1:6">
      <c r="A8285" s="311"/>
      <c r="B8285" s="311" t="s">
        <v>19696</v>
      </c>
      <c r="C8285" s="311"/>
      <c r="D8285" s="311"/>
      <c r="E8285" s="311" t="s">
        <v>173</v>
      </c>
      <c r="F8285" s="311">
        <v>132</v>
      </c>
    </row>
    <row r="8286" spans="1:6">
      <c r="A8286" s="311"/>
      <c r="B8286" s="311" t="s">
        <v>19697</v>
      </c>
      <c r="C8286" s="311"/>
      <c r="D8286" s="311"/>
      <c r="E8286" s="311" t="s">
        <v>173</v>
      </c>
      <c r="F8286" s="311">
        <v>132</v>
      </c>
    </row>
    <row r="8287" spans="1:6">
      <c r="A8287" s="311"/>
      <c r="B8287" s="311" t="s">
        <v>19698</v>
      </c>
      <c r="C8287" s="311"/>
      <c r="D8287" s="311"/>
      <c r="E8287" s="311" t="s">
        <v>173</v>
      </c>
      <c r="F8287" s="311">
        <v>133</v>
      </c>
    </row>
    <row r="8288" spans="1:6">
      <c r="A8288" s="311"/>
      <c r="B8288" s="311" t="s">
        <v>19699</v>
      </c>
      <c r="C8288" s="311"/>
      <c r="D8288" s="311"/>
      <c r="E8288" s="311" t="s">
        <v>173</v>
      </c>
      <c r="F8288" s="311">
        <v>133</v>
      </c>
    </row>
    <row r="8289" spans="1:6">
      <c r="A8289" s="311"/>
      <c r="B8289" s="311" t="s">
        <v>19700</v>
      </c>
      <c r="C8289" s="311"/>
      <c r="D8289" s="311"/>
      <c r="E8289" s="311" t="s">
        <v>173</v>
      </c>
      <c r="F8289" s="311">
        <v>224</v>
      </c>
    </row>
    <row r="8290" spans="1:6">
      <c r="A8290" s="311"/>
      <c r="B8290" s="311" t="s">
        <v>19701</v>
      </c>
      <c r="C8290" s="311"/>
      <c r="D8290" s="311"/>
      <c r="E8290" s="311" t="s">
        <v>173</v>
      </c>
      <c r="F8290" s="311">
        <v>224</v>
      </c>
    </row>
    <row r="8291" spans="1:6">
      <c r="A8291" s="311"/>
      <c r="B8291" s="311" t="s">
        <v>19702</v>
      </c>
      <c r="C8291" s="311"/>
      <c r="D8291" s="311"/>
      <c r="E8291" s="311" t="s">
        <v>173</v>
      </c>
      <c r="F8291" s="311">
        <v>224</v>
      </c>
    </row>
    <row r="8292" spans="1:6">
      <c r="A8292" s="311"/>
      <c r="B8292" s="311" t="s">
        <v>19703</v>
      </c>
      <c r="C8292" s="311"/>
      <c r="D8292" s="311"/>
      <c r="E8292" s="311" t="s">
        <v>173</v>
      </c>
      <c r="F8292" s="311">
        <v>224</v>
      </c>
    </row>
    <row r="8293" spans="1:6">
      <c r="A8293" s="311"/>
      <c r="B8293" s="311" t="s">
        <v>19704</v>
      </c>
      <c r="C8293" s="311"/>
      <c r="D8293" s="311"/>
      <c r="E8293" s="311" t="s">
        <v>173</v>
      </c>
      <c r="F8293" s="311">
        <v>341</v>
      </c>
    </row>
    <row r="8294" spans="1:6">
      <c r="A8294" s="311"/>
      <c r="B8294" s="311" t="s">
        <v>19705</v>
      </c>
      <c r="C8294" s="311"/>
      <c r="D8294" s="311"/>
      <c r="E8294" s="311" t="s">
        <v>173</v>
      </c>
      <c r="F8294" s="311">
        <v>341</v>
      </c>
    </row>
    <row r="8295" spans="1:6">
      <c r="A8295" s="311"/>
      <c r="B8295" s="311" t="s">
        <v>19706</v>
      </c>
      <c r="C8295" s="311"/>
      <c r="D8295" s="311"/>
      <c r="E8295" s="311" t="s">
        <v>173</v>
      </c>
      <c r="F8295" s="311">
        <v>284</v>
      </c>
    </row>
    <row r="8296" spans="1:6">
      <c r="A8296" s="311"/>
      <c r="B8296" s="311" t="s">
        <v>19707</v>
      </c>
      <c r="C8296" s="311"/>
      <c r="D8296" s="311"/>
      <c r="E8296" s="311" t="s">
        <v>173</v>
      </c>
      <c r="F8296" s="311">
        <v>284</v>
      </c>
    </row>
    <row r="8297" spans="1:6">
      <c r="A8297" s="311"/>
      <c r="B8297" s="311" t="s">
        <v>19708</v>
      </c>
      <c r="C8297" s="311"/>
      <c r="D8297" s="311"/>
      <c r="E8297" s="311" t="s">
        <v>173</v>
      </c>
      <c r="F8297" s="311">
        <v>76</v>
      </c>
    </row>
    <row r="8298" spans="1:6">
      <c r="A8298" s="311"/>
      <c r="B8298" s="311" t="s">
        <v>19709</v>
      </c>
      <c r="C8298" s="311"/>
      <c r="D8298" s="311"/>
      <c r="E8298" s="311" t="s">
        <v>173</v>
      </c>
      <c r="F8298" s="311">
        <v>76</v>
      </c>
    </row>
    <row r="8299" spans="1:6">
      <c r="A8299" s="311"/>
      <c r="B8299" s="311" t="s">
        <v>19710</v>
      </c>
      <c r="C8299" s="311"/>
      <c r="D8299" s="311"/>
      <c r="E8299" s="311" t="s">
        <v>173</v>
      </c>
      <c r="F8299" s="311">
        <v>34.799999999999997</v>
      </c>
    </row>
    <row r="8300" spans="1:6">
      <c r="A8300" s="311"/>
      <c r="B8300" s="311" t="s">
        <v>19711</v>
      </c>
      <c r="C8300" s="311"/>
      <c r="D8300" s="311"/>
      <c r="E8300" s="311" t="s">
        <v>173</v>
      </c>
      <c r="F8300" s="311">
        <v>34.799999999999997</v>
      </c>
    </row>
    <row r="8301" spans="1:6">
      <c r="A8301" s="311"/>
      <c r="B8301" s="311" t="s">
        <v>19712</v>
      </c>
      <c r="C8301" s="311"/>
      <c r="D8301" s="311"/>
      <c r="E8301" s="311" t="s">
        <v>173</v>
      </c>
      <c r="F8301" s="311">
        <v>154</v>
      </c>
    </row>
    <row r="8302" spans="1:6">
      <c r="A8302" s="311"/>
      <c r="B8302" s="311" t="s">
        <v>19713</v>
      </c>
      <c r="C8302" s="311"/>
      <c r="D8302" s="311"/>
      <c r="E8302" s="311" t="s">
        <v>173</v>
      </c>
      <c r="F8302" s="311">
        <v>154</v>
      </c>
    </row>
    <row r="8303" spans="1:6">
      <c r="A8303" s="311"/>
      <c r="B8303" s="311" t="s">
        <v>19714</v>
      </c>
      <c r="C8303" s="311"/>
      <c r="D8303" s="311"/>
      <c r="E8303" s="311" t="s">
        <v>173</v>
      </c>
      <c r="F8303" s="311">
        <v>288</v>
      </c>
    </row>
    <row r="8304" spans="1:6">
      <c r="A8304" s="311"/>
      <c r="B8304" s="311" t="s">
        <v>19715</v>
      </c>
      <c r="C8304" s="311"/>
      <c r="D8304" s="311"/>
      <c r="E8304" s="311" t="s">
        <v>173</v>
      </c>
      <c r="F8304" s="311">
        <v>288</v>
      </c>
    </row>
    <row r="8305" spans="1:6">
      <c r="A8305" s="311"/>
      <c r="B8305" s="311" t="s">
        <v>19716</v>
      </c>
      <c r="C8305" s="311"/>
      <c r="D8305" s="311"/>
      <c r="E8305" s="311" t="s">
        <v>173</v>
      </c>
      <c r="F8305" s="311">
        <v>353</v>
      </c>
    </row>
    <row r="8306" spans="1:6">
      <c r="A8306" s="311"/>
      <c r="B8306" s="311" t="s">
        <v>19717</v>
      </c>
      <c r="C8306" s="311"/>
      <c r="D8306" s="311"/>
      <c r="E8306" s="311" t="s">
        <v>173</v>
      </c>
      <c r="F8306" s="311">
        <v>353</v>
      </c>
    </row>
    <row r="8307" spans="1:6">
      <c r="A8307" s="311"/>
      <c r="B8307" s="311" t="s">
        <v>19718</v>
      </c>
      <c r="C8307" s="311"/>
      <c r="D8307" s="311"/>
      <c r="E8307" s="311" t="s">
        <v>173</v>
      </c>
      <c r="F8307" s="311">
        <v>64.599999999999994</v>
      </c>
    </row>
    <row r="8308" spans="1:6">
      <c r="A8308" s="311"/>
      <c r="B8308" s="311" t="s">
        <v>19719</v>
      </c>
      <c r="C8308" s="311"/>
      <c r="D8308" s="311"/>
      <c r="E8308" s="311" t="s">
        <v>173</v>
      </c>
      <c r="F8308" s="311">
        <v>66.5</v>
      </c>
    </row>
    <row r="8309" spans="1:6">
      <c r="A8309" s="311"/>
      <c r="B8309" s="311" t="s">
        <v>19720</v>
      </c>
      <c r="C8309" s="311"/>
      <c r="D8309" s="311"/>
      <c r="E8309" s="311" t="s">
        <v>173</v>
      </c>
      <c r="F8309" s="311">
        <v>56</v>
      </c>
    </row>
    <row r="8310" spans="1:6">
      <c r="A8310" s="311"/>
      <c r="B8310" s="311" t="s">
        <v>19721</v>
      </c>
      <c r="C8310" s="311"/>
      <c r="D8310" s="311"/>
      <c r="E8310" s="311" t="s">
        <v>173</v>
      </c>
      <c r="F8310" s="311">
        <v>55.1</v>
      </c>
    </row>
    <row r="8311" spans="1:6">
      <c r="A8311" s="311"/>
      <c r="B8311" s="311" t="s">
        <v>19722</v>
      </c>
      <c r="C8311" s="311"/>
      <c r="D8311" s="311"/>
      <c r="E8311" s="311" t="s">
        <v>173</v>
      </c>
      <c r="F8311" s="311">
        <v>70.3</v>
      </c>
    </row>
    <row r="8312" spans="1:6">
      <c r="A8312" s="311"/>
      <c r="B8312" s="311" t="s">
        <v>19723</v>
      </c>
      <c r="C8312" s="311"/>
      <c r="D8312" s="311"/>
      <c r="E8312" s="311" t="s">
        <v>173</v>
      </c>
      <c r="F8312" s="311">
        <v>84.5</v>
      </c>
    </row>
    <row r="8313" spans="1:6">
      <c r="A8313" s="311"/>
      <c r="B8313" s="311" t="s">
        <v>19724</v>
      </c>
      <c r="C8313" s="311"/>
      <c r="D8313" s="311"/>
      <c r="E8313" s="311" t="s">
        <v>173</v>
      </c>
      <c r="F8313" s="311">
        <v>75</v>
      </c>
    </row>
    <row r="8314" spans="1:6">
      <c r="A8314" s="311"/>
      <c r="B8314" s="311" t="s">
        <v>19725</v>
      </c>
      <c r="C8314" s="311"/>
      <c r="D8314" s="311"/>
      <c r="E8314" s="311" t="s">
        <v>173</v>
      </c>
      <c r="F8314" s="311">
        <v>86.4</v>
      </c>
    </row>
    <row r="8315" spans="1:6">
      <c r="A8315" s="311"/>
      <c r="B8315" s="311" t="s">
        <v>19726</v>
      </c>
      <c r="C8315" s="311"/>
      <c r="D8315" s="311"/>
      <c r="E8315" s="311" t="s">
        <v>173</v>
      </c>
      <c r="F8315" s="311">
        <v>52.2</v>
      </c>
    </row>
    <row r="8316" spans="1:6">
      <c r="A8316" s="311"/>
      <c r="B8316" s="311" t="s">
        <v>19727</v>
      </c>
      <c r="C8316" s="311"/>
      <c r="D8316" s="311"/>
      <c r="E8316" s="311" t="s">
        <v>173</v>
      </c>
      <c r="F8316" s="311">
        <v>55.1</v>
      </c>
    </row>
    <row r="8317" spans="1:6">
      <c r="A8317" s="311"/>
      <c r="B8317" s="311" t="s">
        <v>19728</v>
      </c>
      <c r="C8317" s="311"/>
      <c r="D8317" s="311"/>
      <c r="E8317" s="311" t="s">
        <v>173</v>
      </c>
      <c r="F8317" s="311">
        <v>50.3</v>
      </c>
    </row>
    <row r="8318" spans="1:6">
      <c r="A8318" s="311"/>
      <c r="B8318" s="311" t="s">
        <v>19729</v>
      </c>
      <c r="C8318" s="311"/>
      <c r="D8318" s="311"/>
      <c r="E8318" s="311" t="s">
        <v>173</v>
      </c>
      <c r="F8318" s="311">
        <v>89.3</v>
      </c>
    </row>
    <row r="8319" spans="1:6">
      <c r="A8319" s="311"/>
      <c r="B8319" s="311" t="s">
        <v>19730</v>
      </c>
      <c r="C8319" s="311"/>
      <c r="D8319" s="311"/>
      <c r="E8319" s="311" t="s">
        <v>173</v>
      </c>
      <c r="F8319" s="311">
        <v>54.1</v>
      </c>
    </row>
    <row r="8320" spans="1:6">
      <c r="A8320" s="311"/>
      <c r="B8320" s="311" t="s">
        <v>19731</v>
      </c>
      <c r="C8320" s="311"/>
      <c r="D8320" s="311"/>
      <c r="E8320" s="311" t="s">
        <v>173</v>
      </c>
      <c r="F8320" s="311">
        <v>113</v>
      </c>
    </row>
    <row r="8321" spans="1:6">
      <c r="A8321" s="311"/>
      <c r="B8321" s="311" t="s">
        <v>19732</v>
      </c>
      <c r="C8321" s="311"/>
      <c r="D8321" s="311"/>
      <c r="E8321" s="311" t="s">
        <v>173</v>
      </c>
      <c r="F8321" s="311">
        <v>113</v>
      </c>
    </row>
    <row r="8322" spans="1:6">
      <c r="A8322" s="311"/>
      <c r="B8322" s="311" t="s">
        <v>19733</v>
      </c>
      <c r="C8322" s="311"/>
      <c r="D8322" s="311"/>
      <c r="E8322" s="311" t="s">
        <v>173</v>
      </c>
      <c r="F8322" s="311">
        <v>98</v>
      </c>
    </row>
    <row r="8323" spans="1:6">
      <c r="A8323" s="311"/>
      <c r="B8323" s="311" t="s">
        <v>19734</v>
      </c>
      <c r="C8323" s="311"/>
      <c r="D8323" s="311"/>
      <c r="E8323" s="311" t="s">
        <v>173</v>
      </c>
      <c r="F8323" s="311">
        <v>65</v>
      </c>
    </row>
    <row r="8324" spans="1:6">
      <c r="A8324" s="311"/>
      <c r="B8324" s="311" t="s">
        <v>19735</v>
      </c>
      <c r="C8324" s="311"/>
      <c r="D8324" s="311"/>
      <c r="E8324" s="311" t="s">
        <v>173</v>
      </c>
      <c r="F8324" s="311">
        <v>117</v>
      </c>
    </row>
    <row r="8325" spans="1:6">
      <c r="A8325" s="311"/>
      <c r="B8325" s="311" t="s">
        <v>19736</v>
      </c>
      <c r="C8325" s="311"/>
      <c r="D8325" s="311"/>
      <c r="E8325" s="311" t="s">
        <v>173</v>
      </c>
      <c r="F8325" s="311">
        <v>94</v>
      </c>
    </row>
    <row r="8326" spans="1:6">
      <c r="A8326" s="311"/>
      <c r="B8326" s="311" t="s">
        <v>19737</v>
      </c>
      <c r="C8326" s="311"/>
      <c r="D8326" s="311"/>
      <c r="E8326" s="311" t="s">
        <v>173</v>
      </c>
      <c r="F8326" s="311">
        <v>132</v>
      </c>
    </row>
    <row r="8327" spans="1:6">
      <c r="A8327" s="311"/>
      <c r="B8327" s="311" t="s">
        <v>19738</v>
      </c>
      <c r="C8327" s="311"/>
      <c r="D8327" s="311"/>
      <c r="E8327" s="311" t="s">
        <v>173</v>
      </c>
      <c r="F8327" s="311">
        <v>132</v>
      </c>
    </row>
    <row r="8328" spans="1:6">
      <c r="A8328" s="311"/>
      <c r="B8328" s="311" t="s">
        <v>19739</v>
      </c>
      <c r="C8328" s="311"/>
      <c r="D8328" s="311"/>
      <c r="E8328" s="311" t="s">
        <v>173</v>
      </c>
      <c r="F8328" s="311">
        <v>134</v>
      </c>
    </row>
    <row r="8329" spans="1:6">
      <c r="A8329" s="311"/>
      <c r="B8329" s="311" t="s">
        <v>19740</v>
      </c>
      <c r="C8329" s="311"/>
      <c r="D8329" s="311"/>
      <c r="E8329" s="311" t="s">
        <v>173</v>
      </c>
      <c r="F8329" s="311">
        <v>134</v>
      </c>
    </row>
    <row r="8330" spans="1:6">
      <c r="A8330" s="311"/>
      <c r="B8330" s="311" t="s">
        <v>19741</v>
      </c>
      <c r="C8330" s="311"/>
      <c r="D8330" s="311"/>
      <c r="E8330" s="311" t="s">
        <v>173</v>
      </c>
      <c r="F8330" s="311">
        <v>179</v>
      </c>
    </row>
    <row r="8331" spans="1:6">
      <c r="A8331" s="311"/>
      <c r="B8331" s="311" t="s">
        <v>19742</v>
      </c>
      <c r="C8331" s="311"/>
      <c r="D8331" s="311"/>
      <c r="E8331" s="311" t="s">
        <v>173</v>
      </c>
      <c r="F8331" s="311">
        <v>179</v>
      </c>
    </row>
    <row r="8332" spans="1:6">
      <c r="A8332" s="311"/>
      <c r="B8332" s="311" t="s">
        <v>19743</v>
      </c>
      <c r="C8332" s="311"/>
      <c r="D8332" s="311"/>
      <c r="E8332" s="311" t="s">
        <v>173</v>
      </c>
      <c r="F8332" s="311">
        <v>179</v>
      </c>
    </row>
    <row r="8333" spans="1:6">
      <c r="A8333" s="311"/>
      <c r="B8333" s="311" t="s">
        <v>19744</v>
      </c>
      <c r="C8333" s="311"/>
      <c r="D8333" s="311"/>
      <c r="E8333" s="311" t="s">
        <v>173</v>
      </c>
      <c r="F8333" s="311">
        <v>179</v>
      </c>
    </row>
    <row r="8334" spans="1:6">
      <c r="A8334" s="311"/>
      <c r="B8334" s="311" t="s">
        <v>19745</v>
      </c>
      <c r="C8334" s="311"/>
      <c r="D8334" s="311"/>
      <c r="E8334" s="311" t="s">
        <v>173</v>
      </c>
      <c r="F8334" s="311">
        <v>302</v>
      </c>
    </row>
    <row r="8335" spans="1:6">
      <c r="A8335" s="311"/>
      <c r="B8335" s="311" t="s">
        <v>19746</v>
      </c>
      <c r="C8335" s="311"/>
      <c r="D8335" s="311"/>
      <c r="E8335" s="311" t="s">
        <v>173</v>
      </c>
      <c r="F8335" s="311">
        <v>302</v>
      </c>
    </row>
    <row r="8336" spans="1:6">
      <c r="A8336" s="311"/>
      <c r="B8336" s="311" t="s">
        <v>19747</v>
      </c>
      <c r="C8336" s="311"/>
      <c r="D8336" s="311"/>
      <c r="E8336" s="311" t="s">
        <v>173</v>
      </c>
      <c r="F8336" s="311">
        <v>302</v>
      </c>
    </row>
    <row r="8337" spans="1:6">
      <c r="A8337" s="311"/>
      <c r="B8337" s="311" t="s">
        <v>19748</v>
      </c>
      <c r="C8337" s="311"/>
      <c r="D8337" s="311"/>
      <c r="E8337" s="311" t="s">
        <v>173</v>
      </c>
      <c r="F8337" s="311">
        <v>302</v>
      </c>
    </row>
    <row r="8338" spans="1:6">
      <c r="A8338" s="311"/>
      <c r="B8338" s="311" t="s">
        <v>19749</v>
      </c>
      <c r="C8338" s="311"/>
      <c r="D8338" s="311"/>
      <c r="E8338" s="311" t="s">
        <v>173</v>
      </c>
      <c r="F8338" s="311">
        <v>302</v>
      </c>
    </row>
    <row r="8339" spans="1:6">
      <c r="A8339" s="311"/>
      <c r="B8339" s="311" t="s">
        <v>19750</v>
      </c>
      <c r="C8339" s="311"/>
      <c r="D8339" s="311"/>
      <c r="E8339" s="311" t="s">
        <v>173</v>
      </c>
      <c r="F8339" s="311">
        <v>302</v>
      </c>
    </row>
    <row r="8340" spans="1:6">
      <c r="A8340" s="311"/>
      <c r="B8340" s="311" t="s">
        <v>19751</v>
      </c>
      <c r="C8340" s="311"/>
      <c r="D8340" s="311"/>
      <c r="E8340" s="311" t="s">
        <v>173</v>
      </c>
      <c r="F8340" s="311">
        <v>302</v>
      </c>
    </row>
    <row r="8341" spans="1:6">
      <c r="A8341" s="311"/>
      <c r="B8341" s="311" t="s">
        <v>19752</v>
      </c>
      <c r="C8341" s="311"/>
      <c r="D8341" s="311"/>
      <c r="E8341" s="311" t="s">
        <v>173</v>
      </c>
      <c r="F8341" s="311">
        <v>302</v>
      </c>
    </row>
    <row r="8342" spans="1:6">
      <c r="A8342" s="311"/>
      <c r="B8342" s="311" t="s">
        <v>19753</v>
      </c>
      <c r="C8342" s="311"/>
      <c r="D8342" s="311"/>
      <c r="E8342" s="311" t="s">
        <v>173</v>
      </c>
      <c r="F8342" s="311">
        <v>302</v>
      </c>
    </row>
    <row r="8343" spans="1:6">
      <c r="A8343" s="311"/>
      <c r="B8343" s="311" t="s">
        <v>19754</v>
      </c>
      <c r="C8343" s="311"/>
      <c r="D8343" s="311"/>
      <c r="E8343" s="311" t="s">
        <v>173</v>
      </c>
      <c r="F8343" s="311">
        <v>302</v>
      </c>
    </row>
    <row r="8344" spans="1:6">
      <c r="A8344" s="311"/>
      <c r="B8344" s="311" t="s">
        <v>19755</v>
      </c>
      <c r="C8344" s="311"/>
      <c r="D8344" s="311"/>
      <c r="E8344" s="311" t="s">
        <v>173</v>
      </c>
      <c r="F8344" s="311">
        <v>302</v>
      </c>
    </row>
    <row r="8345" spans="1:6">
      <c r="A8345" s="311"/>
      <c r="B8345" s="311" t="s">
        <v>19756</v>
      </c>
      <c r="C8345" s="311"/>
      <c r="D8345" s="311"/>
      <c r="E8345" s="311" t="s">
        <v>173</v>
      </c>
      <c r="F8345" s="311">
        <v>109</v>
      </c>
    </row>
    <row r="8346" spans="1:6">
      <c r="A8346" s="311"/>
      <c r="B8346" s="311" t="s">
        <v>19757</v>
      </c>
      <c r="C8346" s="311"/>
      <c r="D8346" s="311"/>
      <c r="E8346" s="311" t="s">
        <v>173</v>
      </c>
      <c r="F8346" s="311">
        <v>109</v>
      </c>
    </row>
    <row r="8347" spans="1:6">
      <c r="A8347" s="311"/>
      <c r="B8347" s="311" t="s">
        <v>19758</v>
      </c>
      <c r="C8347" s="311"/>
      <c r="D8347" s="311"/>
      <c r="E8347" s="311" t="s">
        <v>173</v>
      </c>
      <c r="F8347" s="311">
        <v>97</v>
      </c>
    </row>
    <row r="8348" spans="1:6">
      <c r="A8348" s="311"/>
      <c r="B8348" s="311" t="s">
        <v>19759</v>
      </c>
      <c r="C8348" s="311"/>
      <c r="D8348" s="311"/>
      <c r="E8348" s="311" t="s">
        <v>173</v>
      </c>
      <c r="F8348" s="311">
        <v>97</v>
      </c>
    </row>
    <row r="8349" spans="1:6">
      <c r="A8349" s="311"/>
      <c r="B8349" s="311" t="s">
        <v>19760</v>
      </c>
      <c r="C8349" s="311"/>
      <c r="D8349" s="311"/>
      <c r="E8349" s="311" t="s">
        <v>173</v>
      </c>
      <c r="F8349" s="311">
        <v>131</v>
      </c>
    </row>
    <row r="8350" spans="1:6">
      <c r="A8350" s="311"/>
      <c r="B8350" s="311" t="s">
        <v>19761</v>
      </c>
      <c r="C8350" s="311"/>
      <c r="D8350" s="311"/>
      <c r="E8350" s="311" t="s">
        <v>173</v>
      </c>
      <c r="F8350" s="311">
        <v>131</v>
      </c>
    </row>
    <row r="8351" spans="1:6">
      <c r="A8351" s="311"/>
      <c r="B8351" s="311" t="s">
        <v>19762</v>
      </c>
      <c r="C8351" s="311"/>
      <c r="D8351" s="311"/>
      <c r="E8351" s="311" t="s">
        <v>173</v>
      </c>
      <c r="F8351" s="311">
        <v>97</v>
      </c>
    </row>
    <row r="8352" spans="1:6">
      <c r="A8352" s="311"/>
      <c r="B8352" s="311" t="s">
        <v>19763</v>
      </c>
      <c r="C8352" s="311"/>
      <c r="D8352" s="311"/>
      <c r="E8352" s="311" t="s">
        <v>173</v>
      </c>
      <c r="F8352" s="311">
        <v>97</v>
      </c>
    </row>
    <row r="8353" spans="1:6">
      <c r="A8353" s="311"/>
      <c r="B8353" s="311" t="s">
        <v>19764</v>
      </c>
      <c r="C8353" s="311"/>
      <c r="D8353" s="311"/>
      <c r="E8353" s="311" t="s">
        <v>173</v>
      </c>
      <c r="F8353" s="311">
        <v>99</v>
      </c>
    </row>
    <row r="8354" spans="1:6">
      <c r="A8354" s="311"/>
      <c r="B8354" s="311" t="s">
        <v>19765</v>
      </c>
      <c r="C8354" s="311"/>
      <c r="D8354" s="311"/>
      <c r="E8354" s="311" t="s">
        <v>173</v>
      </c>
      <c r="F8354" s="311">
        <v>99</v>
      </c>
    </row>
    <row r="8355" spans="1:6">
      <c r="A8355" s="311"/>
      <c r="B8355" s="311" t="s">
        <v>19766</v>
      </c>
      <c r="C8355" s="311"/>
      <c r="D8355" s="311"/>
      <c r="E8355" s="311" t="s">
        <v>173</v>
      </c>
      <c r="F8355" s="311">
        <v>122</v>
      </c>
    </row>
    <row r="8356" spans="1:6">
      <c r="A8356" s="311"/>
      <c r="B8356" s="311" t="s">
        <v>19767</v>
      </c>
      <c r="C8356" s="311"/>
      <c r="D8356" s="311"/>
      <c r="E8356" s="311" t="s">
        <v>173</v>
      </c>
      <c r="F8356" s="311">
        <v>146</v>
      </c>
    </row>
    <row r="8357" spans="1:6">
      <c r="A8357" s="311"/>
      <c r="B8357" s="311" t="s">
        <v>19768</v>
      </c>
      <c r="C8357" s="311"/>
      <c r="D8357" s="311"/>
      <c r="E8357" s="311" t="s">
        <v>173</v>
      </c>
      <c r="F8357" s="311">
        <v>284</v>
      </c>
    </row>
    <row r="8358" spans="1:6">
      <c r="A8358" s="311"/>
      <c r="B8358" s="311" t="s">
        <v>19769</v>
      </c>
      <c r="C8358" s="311"/>
      <c r="D8358" s="311"/>
      <c r="E8358" s="311" t="s">
        <v>173</v>
      </c>
      <c r="F8358" s="311">
        <v>284</v>
      </c>
    </row>
    <row r="8359" spans="1:6">
      <c r="A8359" s="311"/>
      <c r="B8359" s="311" t="s">
        <v>19770</v>
      </c>
      <c r="C8359" s="311"/>
      <c r="D8359" s="311"/>
      <c r="E8359" s="311" t="s">
        <v>173</v>
      </c>
      <c r="F8359" s="311">
        <v>151</v>
      </c>
    </row>
    <row r="8360" spans="1:6">
      <c r="A8360" s="311"/>
      <c r="B8360" s="311" t="s">
        <v>19771</v>
      </c>
      <c r="C8360" s="311"/>
      <c r="D8360" s="311"/>
      <c r="E8360" s="311" t="s">
        <v>173</v>
      </c>
      <c r="F8360" s="311">
        <v>107</v>
      </c>
    </row>
    <row r="8361" spans="1:6">
      <c r="A8361" s="311"/>
      <c r="B8361" s="311" t="s">
        <v>19772</v>
      </c>
      <c r="C8361" s="311"/>
      <c r="D8361" s="311"/>
      <c r="E8361" s="311" t="s">
        <v>173</v>
      </c>
      <c r="F8361" s="311">
        <v>101</v>
      </c>
    </row>
    <row r="8362" spans="1:6">
      <c r="A8362" s="311"/>
      <c r="B8362" s="311" t="s">
        <v>19773</v>
      </c>
      <c r="C8362" s="311"/>
      <c r="D8362" s="311"/>
      <c r="E8362" s="311" t="s">
        <v>173</v>
      </c>
      <c r="F8362" s="311">
        <v>119</v>
      </c>
    </row>
    <row r="8363" spans="1:6">
      <c r="A8363" s="311"/>
      <c r="B8363" s="311" t="s">
        <v>19774</v>
      </c>
      <c r="C8363" s="311"/>
      <c r="D8363" s="311"/>
      <c r="E8363" s="311" t="s">
        <v>173</v>
      </c>
      <c r="F8363" s="311">
        <v>114</v>
      </c>
    </row>
    <row r="8364" spans="1:6">
      <c r="A8364" s="311"/>
      <c r="B8364" s="311" t="s">
        <v>19775</v>
      </c>
      <c r="C8364" s="311"/>
      <c r="D8364" s="311"/>
      <c r="E8364" s="311" t="s">
        <v>173</v>
      </c>
      <c r="F8364" s="311">
        <v>121</v>
      </c>
    </row>
    <row r="8365" spans="1:6">
      <c r="A8365" s="311"/>
      <c r="B8365" s="311" t="s">
        <v>19776</v>
      </c>
      <c r="C8365" s="311"/>
      <c r="D8365" s="311"/>
      <c r="E8365" s="311" t="s">
        <v>173</v>
      </c>
      <c r="F8365" s="311">
        <v>124</v>
      </c>
    </row>
    <row r="8366" spans="1:6">
      <c r="A8366" s="311"/>
      <c r="B8366" s="311" t="s">
        <v>19777</v>
      </c>
      <c r="C8366" s="311"/>
      <c r="D8366" s="311"/>
      <c r="E8366" s="311" t="s">
        <v>173</v>
      </c>
      <c r="F8366" s="311">
        <v>136</v>
      </c>
    </row>
    <row r="8367" spans="1:6">
      <c r="A8367" s="311"/>
      <c r="B8367" s="311" t="s">
        <v>19778</v>
      </c>
      <c r="C8367" s="311"/>
      <c r="D8367" s="311"/>
      <c r="E8367" s="311" t="s">
        <v>173</v>
      </c>
      <c r="F8367" s="311">
        <v>136</v>
      </c>
    </row>
    <row r="8368" spans="1:6">
      <c r="A8368" s="311"/>
      <c r="B8368" s="311" t="s">
        <v>19779</v>
      </c>
      <c r="C8368" s="311"/>
      <c r="D8368" s="311"/>
      <c r="E8368" s="311" t="s">
        <v>173</v>
      </c>
      <c r="F8368" s="311">
        <v>132</v>
      </c>
    </row>
    <row r="8369" spans="1:6">
      <c r="A8369" s="311"/>
      <c r="B8369" s="311" t="s">
        <v>19780</v>
      </c>
      <c r="C8369" s="311"/>
      <c r="D8369" s="311"/>
      <c r="E8369" s="311" t="s">
        <v>173</v>
      </c>
      <c r="F8369" s="311">
        <v>137</v>
      </c>
    </row>
    <row r="8370" spans="1:6">
      <c r="A8370" s="311"/>
      <c r="B8370" s="311" t="s">
        <v>19781</v>
      </c>
      <c r="C8370" s="311"/>
      <c r="D8370" s="311"/>
      <c r="E8370" s="311" t="s">
        <v>173</v>
      </c>
      <c r="F8370" s="311">
        <v>118</v>
      </c>
    </row>
    <row r="8371" spans="1:6">
      <c r="A8371" s="311"/>
      <c r="B8371" s="311" t="s">
        <v>19782</v>
      </c>
      <c r="C8371" s="311"/>
      <c r="D8371" s="311"/>
      <c r="E8371" s="311" t="s">
        <v>173</v>
      </c>
      <c r="F8371" s="311">
        <v>241</v>
      </c>
    </row>
    <row r="8372" spans="1:6">
      <c r="A8372" s="311"/>
      <c r="B8372" s="311" t="s">
        <v>19783</v>
      </c>
      <c r="C8372" s="311"/>
      <c r="D8372" s="311"/>
      <c r="E8372" s="311" t="s">
        <v>173</v>
      </c>
      <c r="F8372" s="311">
        <v>326</v>
      </c>
    </row>
    <row r="8373" spans="1:6">
      <c r="A8373" s="311"/>
      <c r="B8373" s="311" t="s">
        <v>19784</v>
      </c>
      <c r="C8373" s="311"/>
      <c r="D8373" s="311"/>
      <c r="E8373" s="311" t="s">
        <v>173</v>
      </c>
      <c r="F8373" s="311">
        <v>149</v>
      </c>
    </row>
    <row r="8374" spans="1:6">
      <c r="A8374" s="311"/>
      <c r="B8374" s="311" t="s">
        <v>19785</v>
      </c>
      <c r="C8374" s="311"/>
      <c r="D8374" s="311"/>
      <c r="E8374" s="311" t="s">
        <v>173</v>
      </c>
      <c r="F8374" s="311">
        <v>122</v>
      </c>
    </row>
    <row r="8375" spans="1:6">
      <c r="A8375" s="311"/>
      <c r="B8375" s="311" t="s">
        <v>19786</v>
      </c>
      <c r="C8375" s="311"/>
      <c r="D8375" s="311"/>
      <c r="E8375" s="311" t="s">
        <v>173</v>
      </c>
      <c r="F8375" s="311">
        <v>119</v>
      </c>
    </row>
    <row r="8376" spans="1:6">
      <c r="A8376" s="311"/>
      <c r="B8376" s="311" t="s">
        <v>19787</v>
      </c>
      <c r="C8376" s="311"/>
      <c r="D8376" s="311"/>
      <c r="E8376" s="311" t="s">
        <v>173</v>
      </c>
      <c r="F8376" s="311">
        <v>132</v>
      </c>
    </row>
    <row r="8377" spans="1:6">
      <c r="A8377" s="311"/>
      <c r="B8377" s="311" t="s">
        <v>19788</v>
      </c>
      <c r="C8377" s="311"/>
      <c r="D8377" s="311"/>
      <c r="E8377" s="311" t="s">
        <v>173</v>
      </c>
      <c r="F8377" s="311">
        <v>167</v>
      </c>
    </row>
    <row r="8378" spans="1:6">
      <c r="A8378" s="311"/>
      <c r="B8378" s="311" t="s">
        <v>19789</v>
      </c>
      <c r="C8378" s="311"/>
      <c r="D8378" s="311"/>
      <c r="E8378" s="311" t="s">
        <v>173</v>
      </c>
      <c r="F8378" s="311">
        <v>129</v>
      </c>
    </row>
    <row r="8379" spans="1:6">
      <c r="A8379" s="311"/>
      <c r="B8379" s="311" t="s">
        <v>19790</v>
      </c>
      <c r="C8379" s="311"/>
      <c r="D8379" s="311"/>
      <c r="E8379" s="311" t="s">
        <v>173</v>
      </c>
      <c r="F8379" s="311">
        <v>167</v>
      </c>
    </row>
    <row r="8380" spans="1:6">
      <c r="A8380" s="311"/>
      <c r="B8380" s="311" t="s">
        <v>19791</v>
      </c>
      <c r="C8380" s="311"/>
      <c r="D8380" s="311"/>
      <c r="E8380" s="311" t="s">
        <v>173</v>
      </c>
      <c r="F8380" s="311">
        <v>37</v>
      </c>
    </row>
    <row r="8381" spans="1:6">
      <c r="A8381" s="311"/>
      <c r="B8381" s="311" t="s">
        <v>19792</v>
      </c>
      <c r="C8381" s="311"/>
      <c r="D8381" s="311"/>
      <c r="E8381" s="311" t="s">
        <v>173</v>
      </c>
      <c r="F8381" s="311">
        <v>38</v>
      </c>
    </row>
    <row r="8382" spans="1:6">
      <c r="A8382" s="311"/>
      <c r="B8382" s="311" t="s">
        <v>19793</v>
      </c>
      <c r="C8382" s="311"/>
      <c r="D8382" s="311"/>
      <c r="E8382" s="311" t="s">
        <v>173</v>
      </c>
      <c r="F8382" s="311">
        <v>73</v>
      </c>
    </row>
    <row r="8383" spans="1:6">
      <c r="A8383" s="311"/>
      <c r="B8383" s="311" t="s">
        <v>19794</v>
      </c>
      <c r="C8383" s="311"/>
      <c r="D8383" s="311"/>
      <c r="E8383" s="311" t="s">
        <v>173</v>
      </c>
      <c r="F8383" s="311">
        <v>46</v>
      </c>
    </row>
    <row r="8384" spans="1:6">
      <c r="A8384" s="311"/>
      <c r="B8384" s="311" t="s">
        <v>19795</v>
      </c>
      <c r="C8384" s="311"/>
      <c r="D8384" s="311"/>
      <c r="E8384" s="311" t="s">
        <v>173</v>
      </c>
      <c r="F8384" s="311">
        <v>58</v>
      </c>
    </row>
    <row r="8385" spans="1:6">
      <c r="A8385" s="311"/>
      <c r="B8385" s="311" t="s">
        <v>19796</v>
      </c>
      <c r="C8385" s="311"/>
      <c r="D8385" s="311"/>
      <c r="E8385" s="311" t="s">
        <v>173</v>
      </c>
      <c r="F8385" s="311">
        <v>116</v>
      </c>
    </row>
    <row r="8386" spans="1:6">
      <c r="A8386" s="311"/>
      <c r="B8386" s="311" t="s">
        <v>19797</v>
      </c>
      <c r="C8386" s="311"/>
      <c r="D8386" s="311"/>
      <c r="E8386" s="311" t="s">
        <v>173</v>
      </c>
      <c r="F8386" s="311">
        <v>131</v>
      </c>
    </row>
    <row r="8387" spans="1:6">
      <c r="A8387" s="311"/>
      <c r="B8387" s="311" t="s">
        <v>19798</v>
      </c>
      <c r="C8387" s="311"/>
      <c r="D8387" s="311"/>
      <c r="E8387" s="311" t="s">
        <v>173</v>
      </c>
      <c r="F8387" s="311">
        <v>423</v>
      </c>
    </row>
    <row r="8388" spans="1:6">
      <c r="A8388" s="311"/>
      <c r="B8388" s="311" t="s">
        <v>19799</v>
      </c>
      <c r="C8388" s="311"/>
      <c r="D8388" s="311"/>
      <c r="E8388" s="311" t="s">
        <v>173</v>
      </c>
      <c r="F8388" s="311">
        <v>131</v>
      </c>
    </row>
    <row r="8389" spans="1:6">
      <c r="A8389" s="311"/>
      <c r="B8389" s="311" t="s">
        <v>19800</v>
      </c>
      <c r="C8389" s="311"/>
      <c r="D8389" s="311"/>
      <c r="E8389" s="311" t="s">
        <v>173</v>
      </c>
      <c r="F8389" s="311">
        <v>423</v>
      </c>
    </row>
    <row r="8390" spans="1:6">
      <c r="A8390" s="311"/>
      <c r="B8390" s="311" t="s">
        <v>19801</v>
      </c>
      <c r="C8390" s="311"/>
      <c r="D8390" s="311"/>
      <c r="E8390" s="311" t="s">
        <v>173</v>
      </c>
      <c r="F8390" s="311">
        <v>208</v>
      </c>
    </row>
    <row r="8391" spans="1:6">
      <c r="A8391" s="311"/>
      <c r="B8391" s="311" t="s">
        <v>19802</v>
      </c>
      <c r="C8391" s="311"/>
      <c r="D8391" s="311"/>
      <c r="E8391" s="311" t="s">
        <v>173</v>
      </c>
      <c r="F8391" s="311">
        <v>115</v>
      </c>
    </row>
    <row r="8392" spans="1:6">
      <c r="A8392" s="311"/>
      <c r="B8392" s="311" t="s">
        <v>19803</v>
      </c>
      <c r="C8392" s="311"/>
      <c r="D8392" s="311"/>
      <c r="E8392" s="311" t="s">
        <v>173</v>
      </c>
      <c r="F8392" s="311">
        <v>1281</v>
      </c>
    </row>
    <row r="8393" spans="1:6">
      <c r="A8393" s="311"/>
      <c r="B8393" s="311" t="s">
        <v>19804</v>
      </c>
      <c r="C8393" s="311"/>
      <c r="D8393" s="311"/>
      <c r="E8393" s="311" t="s">
        <v>173</v>
      </c>
      <c r="F8393" s="311">
        <v>3799</v>
      </c>
    </row>
    <row r="8394" spans="1:6">
      <c r="A8394" s="311"/>
      <c r="B8394" s="311" t="s">
        <v>19805</v>
      </c>
      <c r="C8394" s="311"/>
      <c r="D8394" s="311"/>
      <c r="E8394" s="311" t="s">
        <v>173</v>
      </c>
      <c r="F8394" s="311">
        <v>3139</v>
      </c>
    </row>
    <row r="8395" spans="1:6">
      <c r="A8395" s="311"/>
      <c r="B8395" s="311" t="s">
        <v>19806</v>
      </c>
      <c r="C8395" s="311"/>
      <c r="D8395" s="311"/>
      <c r="E8395" s="311" t="s">
        <v>173</v>
      </c>
      <c r="F8395" s="311">
        <v>1357</v>
      </c>
    </row>
    <row r="8396" spans="1:6">
      <c r="A8396" s="311"/>
      <c r="B8396" s="311" t="s">
        <v>19807</v>
      </c>
      <c r="C8396" s="311"/>
      <c r="D8396" s="311"/>
      <c r="E8396" s="311" t="s">
        <v>173</v>
      </c>
      <c r="F8396" s="311">
        <v>2667</v>
      </c>
    </row>
    <row r="8397" spans="1:6">
      <c r="A8397" s="311"/>
      <c r="B8397" s="311" t="s">
        <v>19808</v>
      </c>
      <c r="C8397" s="311"/>
      <c r="D8397" s="311"/>
      <c r="E8397" s="311" t="s">
        <v>173</v>
      </c>
      <c r="F8397" s="311">
        <v>217</v>
      </c>
    </row>
    <row r="8398" spans="1:6">
      <c r="A8398" s="311"/>
      <c r="B8398" s="311" t="s">
        <v>19809</v>
      </c>
      <c r="C8398" s="311"/>
      <c r="D8398" s="311"/>
      <c r="E8398" s="311" t="s">
        <v>173</v>
      </c>
      <c r="F8398" s="311">
        <v>386</v>
      </c>
    </row>
    <row r="8399" spans="1:6">
      <c r="A8399" s="311"/>
      <c r="B8399" s="311" t="s">
        <v>19810</v>
      </c>
      <c r="C8399" s="311"/>
      <c r="D8399" s="311"/>
      <c r="E8399" s="311" t="s">
        <v>173</v>
      </c>
      <c r="F8399" s="311">
        <v>3799</v>
      </c>
    </row>
    <row r="8400" spans="1:6">
      <c r="A8400" s="311"/>
      <c r="B8400" s="311" t="s">
        <v>19811</v>
      </c>
      <c r="C8400" s="311"/>
      <c r="D8400" s="311"/>
      <c r="E8400" s="311" t="s">
        <v>173</v>
      </c>
      <c r="F8400" s="311">
        <v>3561</v>
      </c>
    </row>
    <row r="8401" spans="1:6">
      <c r="A8401" s="311"/>
      <c r="B8401" s="311" t="s">
        <v>19812</v>
      </c>
      <c r="C8401" s="311"/>
      <c r="D8401" s="311"/>
      <c r="E8401" s="311" t="s">
        <v>173</v>
      </c>
      <c r="F8401" s="311">
        <v>43</v>
      </c>
    </row>
    <row r="8402" spans="1:6">
      <c r="A8402" s="311"/>
      <c r="B8402" s="311" t="s">
        <v>19813</v>
      </c>
      <c r="C8402" s="311"/>
      <c r="D8402" s="311"/>
      <c r="E8402" s="311" t="s">
        <v>173</v>
      </c>
      <c r="F8402" s="311">
        <v>159</v>
      </c>
    </row>
    <row r="8403" spans="1:6">
      <c r="A8403" s="311"/>
      <c r="B8403" s="311" t="s">
        <v>19814</v>
      </c>
      <c r="C8403" s="311"/>
      <c r="D8403" s="311"/>
      <c r="E8403" s="311" t="s">
        <v>173</v>
      </c>
      <c r="F8403" s="311">
        <v>312</v>
      </c>
    </row>
    <row r="8404" spans="1:6">
      <c r="A8404" s="311"/>
      <c r="B8404" s="311" t="s">
        <v>19815</v>
      </c>
      <c r="C8404" s="311"/>
      <c r="D8404" s="311"/>
      <c r="E8404" s="311" t="s">
        <v>173</v>
      </c>
      <c r="F8404" s="311">
        <v>151</v>
      </c>
    </row>
    <row r="8405" spans="1:6">
      <c r="A8405" s="311"/>
      <c r="B8405" s="311" t="s">
        <v>19816</v>
      </c>
      <c r="C8405" s="311"/>
      <c r="D8405" s="311"/>
      <c r="E8405" s="311" t="s">
        <v>173</v>
      </c>
      <c r="F8405" s="311">
        <v>132</v>
      </c>
    </row>
    <row r="8406" spans="1:6">
      <c r="A8406" s="311"/>
      <c r="B8406" s="311" t="s">
        <v>19817</v>
      </c>
      <c r="C8406" s="311"/>
      <c r="D8406" s="311"/>
      <c r="E8406" s="311" t="s">
        <v>173</v>
      </c>
      <c r="F8406" s="311">
        <v>151</v>
      </c>
    </row>
    <row r="8407" spans="1:6">
      <c r="A8407" s="311"/>
      <c r="B8407" s="311" t="s">
        <v>19818</v>
      </c>
      <c r="C8407" s="311"/>
      <c r="D8407" s="311"/>
      <c r="E8407" s="311" t="s">
        <v>173</v>
      </c>
      <c r="F8407" s="311">
        <v>132</v>
      </c>
    </row>
    <row r="8408" spans="1:6">
      <c r="A8408" s="311"/>
      <c r="B8408" s="311" t="s">
        <v>19819</v>
      </c>
      <c r="C8408" s="311"/>
      <c r="D8408" s="311"/>
      <c r="E8408" s="311" t="s">
        <v>173</v>
      </c>
      <c r="F8408" s="311">
        <v>891</v>
      </c>
    </row>
    <row r="8409" spans="1:6">
      <c r="A8409" s="311"/>
      <c r="B8409" s="311" t="s">
        <v>19820</v>
      </c>
      <c r="C8409" s="311"/>
      <c r="D8409" s="311"/>
      <c r="E8409" s="311" t="s">
        <v>173</v>
      </c>
      <c r="F8409" s="311">
        <v>1364</v>
      </c>
    </row>
    <row r="8410" spans="1:6">
      <c r="A8410" s="311"/>
      <c r="B8410" s="311" t="s">
        <v>19821</v>
      </c>
      <c r="C8410" s="311"/>
      <c r="D8410" s="311"/>
      <c r="E8410" s="311" t="s">
        <v>173</v>
      </c>
      <c r="F8410" s="311">
        <v>149</v>
      </c>
    </row>
    <row r="8411" spans="1:6">
      <c r="A8411" s="311"/>
      <c r="B8411" s="311" t="s">
        <v>19822</v>
      </c>
      <c r="C8411" s="311"/>
      <c r="D8411" s="311"/>
      <c r="E8411" s="311" t="s">
        <v>173</v>
      </c>
      <c r="F8411" s="311">
        <v>322</v>
      </c>
    </row>
    <row r="8412" spans="1:6">
      <c r="A8412" s="311"/>
      <c r="B8412" s="311" t="s">
        <v>19823</v>
      </c>
      <c r="C8412" s="311"/>
      <c r="D8412" s="311"/>
      <c r="E8412" s="311" t="s">
        <v>173</v>
      </c>
      <c r="F8412" s="311">
        <v>122</v>
      </c>
    </row>
    <row r="8413" spans="1:6">
      <c r="A8413" s="311"/>
      <c r="B8413" s="311" t="s">
        <v>19824</v>
      </c>
      <c r="C8413" s="311"/>
      <c r="D8413" s="311"/>
      <c r="E8413" s="311" t="s">
        <v>173</v>
      </c>
      <c r="F8413" s="311">
        <v>198</v>
      </c>
    </row>
    <row r="8414" spans="1:6">
      <c r="A8414" s="311"/>
      <c r="B8414" s="311" t="s">
        <v>19825</v>
      </c>
      <c r="C8414" s="311"/>
      <c r="D8414" s="311"/>
      <c r="E8414" s="311" t="s">
        <v>173</v>
      </c>
      <c r="F8414" s="311">
        <v>354</v>
      </c>
    </row>
    <row r="8415" spans="1:6">
      <c r="A8415" s="311"/>
      <c r="B8415" s="311" t="s">
        <v>19826</v>
      </c>
      <c r="C8415" s="311"/>
      <c r="D8415" s="311"/>
      <c r="E8415" s="311" t="s">
        <v>173</v>
      </c>
      <c r="F8415" s="311">
        <v>571</v>
      </c>
    </row>
    <row r="8416" spans="1:6">
      <c r="A8416" s="311"/>
      <c r="B8416" s="311" t="s">
        <v>19827</v>
      </c>
      <c r="C8416" s="311"/>
      <c r="D8416" s="311"/>
      <c r="E8416" s="311" t="s">
        <v>173</v>
      </c>
      <c r="F8416" s="311">
        <v>303</v>
      </c>
    </row>
    <row r="8417" spans="1:6">
      <c r="A8417" s="311"/>
      <c r="B8417" s="311" t="s">
        <v>19828</v>
      </c>
      <c r="C8417" s="311"/>
      <c r="D8417" s="311"/>
      <c r="E8417" s="311" t="s">
        <v>173</v>
      </c>
      <c r="F8417" s="311">
        <v>1364</v>
      </c>
    </row>
    <row r="8418" spans="1:6">
      <c r="A8418" s="311"/>
      <c r="B8418" s="311" t="s">
        <v>19829</v>
      </c>
      <c r="C8418" s="311"/>
      <c r="D8418" s="311"/>
      <c r="E8418" s="311" t="s">
        <v>173</v>
      </c>
      <c r="F8418" s="311">
        <v>587</v>
      </c>
    </row>
    <row r="8419" spans="1:6">
      <c r="A8419" s="311"/>
      <c r="B8419" s="311" t="s">
        <v>19830</v>
      </c>
      <c r="C8419" s="311"/>
      <c r="D8419" s="311"/>
      <c r="E8419" s="311" t="s">
        <v>173</v>
      </c>
      <c r="F8419" s="311">
        <v>94</v>
      </c>
    </row>
    <row r="8420" spans="1:6">
      <c r="A8420" s="311"/>
      <c r="B8420" s="311" t="s">
        <v>19831</v>
      </c>
      <c r="C8420" s="311"/>
      <c r="D8420" s="311"/>
      <c r="E8420" s="311" t="s">
        <v>173</v>
      </c>
      <c r="F8420" s="311">
        <v>222</v>
      </c>
    </row>
    <row r="8421" spans="1:6">
      <c r="A8421" s="311"/>
      <c r="B8421" s="311" t="s">
        <v>19832</v>
      </c>
      <c r="C8421" s="311"/>
      <c r="D8421" s="311"/>
      <c r="E8421" s="311" t="s">
        <v>173</v>
      </c>
      <c r="F8421" s="311">
        <v>856</v>
      </c>
    </row>
    <row r="8422" spans="1:6">
      <c r="A8422" s="311"/>
      <c r="B8422" s="311" t="s">
        <v>19833</v>
      </c>
      <c r="C8422" s="311"/>
      <c r="D8422" s="311"/>
      <c r="E8422" s="311" t="s">
        <v>173</v>
      </c>
      <c r="F8422" s="311">
        <v>238</v>
      </c>
    </row>
    <row r="8423" spans="1:6">
      <c r="A8423" s="311"/>
      <c r="B8423" s="311" t="s">
        <v>19834</v>
      </c>
      <c r="C8423" s="311"/>
      <c r="D8423" s="311"/>
      <c r="E8423" s="311" t="s">
        <v>173</v>
      </c>
      <c r="F8423" s="311">
        <v>474</v>
      </c>
    </row>
    <row r="8424" spans="1:6">
      <c r="A8424" s="311"/>
      <c r="B8424" s="311" t="s">
        <v>19835</v>
      </c>
      <c r="C8424" s="311"/>
      <c r="D8424" s="311"/>
      <c r="E8424" s="311" t="s">
        <v>173</v>
      </c>
      <c r="F8424" s="311">
        <v>114</v>
      </c>
    </row>
    <row r="8425" spans="1:6">
      <c r="A8425" s="311"/>
      <c r="B8425" s="311" t="s">
        <v>19836</v>
      </c>
      <c r="C8425" s="311"/>
      <c r="D8425" s="311"/>
      <c r="E8425" s="311" t="s">
        <v>173</v>
      </c>
      <c r="F8425" s="311">
        <v>266</v>
      </c>
    </row>
    <row r="8426" spans="1:6">
      <c r="A8426" s="311"/>
      <c r="B8426" s="311" t="s">
        <v>19837</v>
      </c>
      <c r="C8426" s="311"/>
      <c r="D8426" s="311"/>
      <c r="E8426" s="311" t="s">
        <v>173</v>
      </c>
      <c r="F8426" s="311">
        <v>59</v>
      </c>
    </row>
    <row r="8427" spans="1:6">
      <c r="A8427" s="311"/>
      <c r="B8427" s="311" t="s">
        <v>19838</v>
      </c>
      <c r="C8427" s="311"/>
      <c r="D8427" s="311"/>
      <c r="E8427" s="311" t="s">
        <v>173</v>
      </c>
      <c r="F8427" s="311">
        <v>518</v>
      </c>
    </row>
    <row r="8428" spans="1:6">
      <c r="A8428" s="311"/>
      <c r="B8428" s="311" t="s">
        <v>19839</v>
      </c>
      <c r="C8428" s="311"/>
      <c r="D8428" s="311"/>
      <c r="E8428" s="311" t="s">
        <v>173</v>
      </c>
      <c r="F8428" s="311">
        <v>862</v>
      </c>
    </row>
    <row r="8429" spans="1:6">
      <c r="A8429" s="311"/>
      <c r="B8429" s="311" t="s">
        <v>19840</v>
      </c>
      <c r="C8429" s="311"/>
      <c r="D8429" s="311"/>
      <c r="E8429" s="311" t="s">
        <v>173</v>
      </c>
      <c r="F8429" s="311">
        <v>132</v>
      </c>
    </row>
    <row r="8430" spans="1:6">
      <c r="A8430" s="311"/>
      <c r="B8430" s="311" t="s">
        <v>19841</v>
      </c>
      <c r="C8430" s="311"/>
      <c r="D8430" s="311"/>
      <c r="E8430" s="311" t="s">
        <v>173</v>
      </c>
      <c r="F8430" s="311">
        <v>1176</v>
      </c>
    </row>
    <row r="8431" spans="1:6">
      <c r="A8431" s="311"/>
      <c r="B8431" s="311" t="s">
        <v>19842</v>
      </c>
      <c r="C8431" s="311"/>
      <c r="D8431" s="311"/>
      <c r="E8431" s="311" t="s">
        <v>173</v>
      </c>
      <c r="F8431" s="311">
        <v>362</v>
      </c>
    </row>
    <row r="8432" spans="1:6">
      <c r="A8432" s="311"/>
      <c r="B8432" s="311" t="s">
        <v>19843</v>
      </c>
      <c r="C8432" s="311"/>
      <c r="D8432" s="311"/>
      <c r="E8432" s="311" t="s">
        <v>173</v>
      </c>
      <c r="F8432" s="311">
        <v>136</v>
      </c>
    </row>
    <row r="8433" spans="1:6">
      <c r="A8433" s="311"/>
      <c r="B8433" s="311" t="s">
        <v>19844</v>
      </c>
      <c r="C8433" s="311"/>
      <c r="D8433" s="311"/>
      <c r="E8433" s="311" t="s">
        <v>173</v>
      </c>
      <c r="F8433" s="311">
        <v>153</v>
      </c>
    </row>
    <row r="8434" spans="1:6">
      <c r="A8434" s="311"/>
      <c r="B8434" s="311" t="s">
        <v>19845</v>
      </c>
      <c r="C8434" s="311"/>
      <c r="D8434" s="311"/>
      <c r="E8434" s="311" t="s">
        <v>173</v>
      </c>
      <c r="F8434" s="311">
        <v>151</v>
      </c>
    </row>
    <row r="8435" spans="1:6">
      <c r="A8435" s="311"/>
      <c r="B8435" s="311" t="s">
        <v>19846</v>
      </c>
      <c r="C8435" s="311"/>
      <c r="D8435" s="311"/>
      <c r="E8435" s="311" t="s">
        <v>173</v>
      </c>
      <c r="F8435" s="311">
        <v>127</v>
      </c>
    </row>
    <row r="8436" spans="1:6">
      <c r="A8436" s="311"/>
      <c r="B8436" s="311" t="s">
        <v>19847</v>
      </c>
      <c r="C8436" s="311"/>
      <c r="D8436" s="311"/>
      <c r="E8436" s="311" t="s">
        <v>173</v>
      </c>
      <c r="F8436" s="311">
        <v>132</v>
      </c>
    </row>
    <row r="8437" spans="1:6">
      <c r="A8437" s="311"/>
      <c r="B8437" s="311" t="s">
        <v>19848</v>
      </c>
      <c r="C8437" s="311"/>
      <c r="D8437" s="311"/>
      <c r="E8437" s="311" t="s">
        <v>173</v>
      </c>
      <c r="F8437" s="311">
        <v>186</v>
      </c>
    </row>
    <row r="8438" spans="1:6">
      <c r="A8438" s="311"/>
      <c r="B8438" s="311" t="s">
        <v>19849</v>
      </c>
      <c r="C8438" s="311"/>
      <c r="D8438" s="311"/>
      <c r="E8438" s="311" t="s">
        <v>173</v>
      </c>
      <c r="F8438" s="311">
        <v>193</v>
      </c>
    </row>
    <row r="8439" spans="1:6">
      <c r="A8439" s="311"/>
      <c r="B8439" s="311" t="s">
        <v>19850</v>
      </c>
      <c r="C8439" s="311"/>
      <c r="D8439" s="311"/>
      <c r="E8439" s="311" t="s">
        <v>173</v>
      </c>
      <c r="F8439" s="311">
        <v>208</v>
      </c>
    </row>
    <row r="8440" spans="1:6">
      <c r="A8440" s="311"/>
      <c r="B8440" s="311" t="s">
        <v>19851</v>
      </c>
      <c r="C8440" s="311"/>
      <c r="D8440" s="311"/>
      <c r="E8440" s="311" t="s">
        <v>173</v>
      </c>
      <c r="F8440" s="311">
        <v>212</v>
      </c>
    </row>
    <row r="8441" spans="1:6">
      <c r="A8441" s="311"/>
      <c r="B8441" s="311" t="s">
        <v>19852</v>
      </c>
      <c r="C8441" s="311"/>
      <c r="D8441" s="311"/>
      <c r="E8441" s="311" t="s">
        <v>173</v>
      </c>
      <c r="F8441" s="311">
        <v>134</v>
      </c>
    </row>
    <row r="8442" spans="1:6">
      <c r="A8442" s="311"/>
      <c r="B8442" s="311" t="s">
        <v>19853</v>
      </c>
      <c r="C8442" s="311"/>
      <c r="D8442" s="311"/>
      <c r="E8442" s="311" t="s">
        <v>173</v>
      </c>
      <c r="F8442" s="311">
        <v>193</v>
      </c>
    </row>
    <row r="8443" spans="1:6">
      <c r="A8443" s="311"/>
      <c r="B8443" s="311" t="s">
        <v>19854</v>
      </c>
      <c r="C8443" s="311"/>
      <c r="D8443" s="311"/>
      <c r="E8443" s="311" t="s">
        <v>173</v>
      </c>
      <c r="F8443" s="311">
        <v>198</v>
      </c>
    </row>
    <row r="8444" spans="1:6">
      <c r="A8444" s="311"/>
      <c r="B8444" s="311" t="s">
        <v>19855</v>
      </c>
      <c r="C8444" s="311"/>
      <c r="D8444" s="311"/>
      <c r="E8444" s="311" t="s">
        <v>173</v>
      </c>
      <c r="F8444" s="311">
        <v>241</v>
      </c>
    </row>
    <row r="8445" spans="1:6">
      <c r="A8445" s="311"/>
      <c r="B8445" s="311" t="s">
        <v>19856</v>
      </c>
      <c r="C8445" s="311"/>
      <c r="D8445" s="311"/>
      <c r="E8445" s="311" t="s">
        <v>173</v>
      </c>
      <c r="F8445" s="311">
        <v>247</v>
      </c>
    </row>
    <row r="8446" spans="1:6">
      <c r="A8446" s="311"/>
      <c r="B8446" s="311" t="s">
        <v>19857</v>
      </c>
      <c r="C8446" s="311"/>
      <c r="D8446" s="311"/>
      <c r="E8446" s="311" t="s">
        <v>173</v>
      </c>
      <c r="F8446" s="311">
        <v>372</v>
      </c>
    </row>
    <row r="8447" spans="1:6">
      <c r="A8447" s="311"/>
      <c r="B8447" s="311" t="s">
        <v>19858</v>
      </c>
      <c r="C8447" s="311"/>
      <c r="D8447" s="311"/>
      <c r="E8447" s="311" t="s">
        <v>173</v>
      </c>
      <c r="F8447" s="311">
        <v>194</v>
      </c>
    </row>
    <row r="8448" spans="1:6">
      <c r="A8448" s="311"/>
      <c r="B8448" s="311" t="s">
        <v>19859</v>
      </c>
      <c r="C8448" s="311"/>
      <c r="D8448" s="311"/>
      <c r="E8448" s="311" t="s">
        <v>173</v>
      </c>
      <c r="F8448" s="311">
        <v>203</v>
      </c>
    </row>
    <row r="8449" spans="1:6">
      <c r="A8449" s="311"/>
      <c r="B8449" s="311" t="s">
        <v>19860</v>
      </c>
      <c r="C8449" s="311"/>
      <c r="D8449" s="311"/>
      <c r="E8449" s="311" t="s">
        <v>173</v>
      </c>
      <c r="F8449" s="311">
        <v>274</v>
      </c>
    </row>
    <row r="8450" spans="1:6">
      <c r="A8450" s="311"/>
      <c r="B8450" s="311" t="s">
        <v>19861</v>
      </c>
      <c r="C8450" s="311"/>
      <c r="D8450" s="311"/>
      <c r="E8450" s="311" t="s">
        <v>173</v>
      </c>
      <c r="F8450" s="311">
        <v>279</v>
      </c>
    </row>
    <row r="8451" spans="1:6">
      <c r="A8451" s="311"/>
      <c r="B8451" s="311" t="s">
        <v>19862</v>
      </c>
      <c r="C8451" s="311"/>
      <c r="D8451" s="311"/>
      <c r="E8451" s="311" t="s">
        <v>173</v>
      </c>
      <c r="F8451" s="311">
        <v>217</v>
      </c>
    </row>
    <row r="8452" spans="1:6">
      <c r="A8452" s="311"/>
      <c r="B8452" s="311" t="s">
        <v>19863</v>
      </c>
      <c r="C8452" s="311"/>
      <c r="D8452" s="311"/>
      <c r="E8452" s="311" t="s">
        <v>173</v>
      </c>
      <c r="F8452" s="311">
        <v>222</v>
      </c>
    </row>
    <row r="8453" spans="1:6">
      <c r="A8453" s="311"/>
      <c r="B8453" s="311" t="s">
        <v>19864</v>
      </c>
      <c r="C8453" s="311"/>
      <c r="D8453" s="311"/>
      <c r="E8453" s="311" t="s">
        <v>173</v>
      </c>
      <c r="F8453" s="311">
        <v>231</v>
      </c>
    </row>
    <row r="8454" spans="1:6">
      <c r="A8454" s="311"/>
      <c r="B8454" s="311" t="s">
        <v>19865</v>
      </c>
      <c r="C8454" s="311"/>
      <c r="D8454" s="311"/>
      <c r="E8454" s="311" t="s">
        <v>173</v>
      </c>
      <c r="F8454" s="311">
        <v>179</v>
      </c>
    </row>
    <row r="8455" spans="1:6">
      <c r="A8455" s="311"/>
      <c r="B8455" s="311" t="s">
        <v>19866</v>
      </c>
      <c r="C8455" s="311"/>
      <c r="D8455" s="311"/>
      <c r="E8455" s="311" t="s">
        <v>173</v>
      </c>
      <c r="F8455" s="311">
        <v>221</v>
      </c>
    </row>
    <row r="8456" spans="1:6">
      <c r="A8456" s="311"/>
      <c r="B8456" s="311" t="s">
        <v>19867</v>
      </c>
      <c r="C8456" s="311"/>
      <c r="D8456" s="311"/>
      <c r="E8456" s="311" t="s">
        <v>173</v>
      </c>
      <c r="F8456" s="311">
        <v>236</v>
      </c>
    </row>
    <row r="8457" spans="1:6">
      <c r="A8457" s="311"/>
      <c r="B8457" s="311" t="s">
        <v>19868</v>
      </c>
      <c r="C8457" s="311"/>
      <c r="D8457" s="311"/>
      <c r="E8457" s="311" t="s">
        <v>173</v>
      </c>
      <c r="F8457" s="311">
        <v>203</v>
      </c>
    </row>
    <row r="8458" spans="1:6">
      <c r="A8458" s="311"/>
      <c r="B8458" s="311" t="s">
        <v>19869</v>
      </c>
      <c r="C8458" s="311"/>
      <c r="D8458" s="311"/>
      <c r="E8458" s="311" t="s">
        <v>173</v>
      </c>
      <c r="F8458" s="311">
        <v>208</v>
      </c>
    </row>
    <row r="8459" spans="1:6">
      <c r="A8459" s="311"/>
      <c r="B8459" s="311" t="s">
        <v>19870</v>
      </c>
      <c r="C8459" s="311"/>
      <c r="D8459" s="311"/>
      <c r="E8459" s="311" t="s">
        <v>173</v>
      </c>
      <c r="F8459" s="311">
        <v>84</v>
      </c>
    </row>
    <row r="8460" spans="1:6">
      <c r="A8460" s="311"/>
      <c r="B8460" s="311" t="s">
        <v>19871</v>
      </c>
      <c r="C8460" s="311"/>
      <c r="D8460" s="311"/>
      <c r="E8460" s="311" t="s">
        <v>173</v>
      </c>
      <c r="F8460" s="311">
        <v>99</v>
      </c>
    </row>
    <row r="8461" spans="1:6">
      <c r="A8461" s="311"/>
      <c r="B8461" s="311" t="s">
        <v>19872</v>
      </c>
      <c r="C8461" s="311"/>
      <c r="D8461" s="311"/>
      <c r="E8461" s="311" t="s">
        <v>173</v>
      </c>
      <c r="F8461" s="311">
        <v>119</v>
      </c>
    </row>
    <row r="8462" spans="1:6">
      <c r="A8462" s="311"/>
      <c r="B8462" s="311" t="s">
        <v>19873</v>
      </c>
      <c r="C8462" s="311"/>
      <c r="D8462" s="311"/>
      <c r="E8462" s="311" t="s">
        <v>173</v>
      </c>
      <c r="F8462" s="311">
        <v>84</v>
      </c>
    </row>
    <row r="8463" spans="1:6">
      <c r="A8463" s="311"/>
      <c r="B8463" s="311" t="s">
        <v>19874</v>
      </c>
      <c r="C8463" s="311"/>
      <c r="D8463" s="311"/>
      <c r="E8463" s="311" t="s">
        <v>173</v>
      </c>
      <c r="F8463" s="311">
        <v>94</v>
      </c>
    </row>
    <row r="8464" spans="1:6">
      <c r="A8464" s="311"/>
      <c r="B8464" s="311" t="s">
        <v>19875</v>
      </c>
      <c r="C8464" s="311"/>
      <c r="D8464" s="311"/>
      <c r="E8464" s="311" t="s">
        <v>173</v>
      </c>
      <c r="F8464" s="311">
        <v>119</v>
      </c>
    </row>
    <row r="8465" spans="1:6">
      <c r="A8465" s="311"/>
      <c r="B8465" s="311" t="s">
        <v>19876</v>
      </c>
      <c r="C8465" s="311"/>
      <c r="D8465" s="311"/>
      <c r="E8465" s="311" t="s">
        <v>173</v>
      </c>
      <c r="F8465" s="311">
        <v>79</v>
      </c>
    </row>
    <row r="8466" spans="1:6">
      <c r="A8466" s="311"/>
      <c r="B8466" s="311" t="s">
        <v>19877</v>
      </c>
      <c r="C8466" s="311"/>
      <c r="D8466" s="311"/>
      <c r="E8466" s="311" t="s">
        <v>173</v>
      </c>
      <c r="F8466" s="311">
        <v>94</v>
      </c>
    </row>
    <row r="8467" spans="1:6">
      <c r="A8467" s="311"/>
      <c r="B8467" s="311" t="s">
        <v>19878</v>
      </c>
      <c r="C8467" s="311"/>
      <c r="D8467" s="311"/>
      <c r="E8467" s="311" t="s">
        <v>173</v>
      </c>
      <c r="F8467" s="311">
        <v>136</v>
      </c>
    </row>
    <row r="8468" spans="1:6">
      <c r="A8468" s="311"/>
      <c r="B8468" s="311" t="s">
        <v>19879</v>
      </c>
      <c r="C8468" s="311"/>
      <c r="D8468" s="311"/>
      <c r="E8468" s="311" t="s">
        <v>173</v>
      </c>
      <c r="F8468" s="311">
        <v>719</v>
      </c>
    </row>
    <row r="8469" spans="1:6">
      <c r="A8469" s="311"/>
      <c r="B8469" s="311" t="s">
        <v>19880</v>
      </c>
      <c r="C8469" s="311"/>
      <c r="D8469" s="311"/>
      <c r="E8469" s="311" t="s">
        <v>173</v>
      </c>
      <c r="F8469" s="311">
        <v>738</v>
      </c>
    </row>
    <row r="8470" spans="1:6">
      <c r="A8470" s="311"/>
      <c r="B8470" s="311" t="s">
        <v>19881</v>
      </c>
      <c r="C8470" s="311"/>
      <c r="D8470" s="311"/>
      <c r="E8470" s="311" t="s">
        <v>173</v>
      </c>
      <c r="F8470" s="311">
        <v>1229</v>
      </c>
    </row>
    <row r="8471" spans="1:6">
      <c r="A8471" s="311"/>
      <c r="B8471" s="311" t="s">
        <v>19882</v>
      </c>
      <c r="C8471" s="311"/>
      <c r="D8471" s="311"/>
      <c r="E8471" s="311" t="s">
        <v>173</v>
      </c>
      <c r="F8471" s="311">
        <v>849</v>
      </c>
    </row>
    <row r="8472" spans="1:6">
      <c r="A8472" s="311"/>
      <c r="B8472" s="311" t="s">
        <v>19883</v>
      </c>
      <c r="C8472" s="311"/>
      <c r="D8472" s="311"/>
      <c r="E8472" s="311" t="s">
        <v>173</v>
      </c>
      <c r="F8472" s="311">
        <v>1357</v>
      </c>
    </row>
    <row r="8473" spans="1:6">
      <c r="A8473" s="311"/>
      <c r="B8473" s="311" t="s">
        <v>19884</v>
      </c>
      <c r="C8473" s="311"/>
      <c r="D8473" s="311"/>
      <c r="E8473" s="311" t="s">
        <v>173</v>
      </c>
      <c r="F8473" s="311">
        <v>1566</v>
      </c>
    </row>
    <row r="8474" spans="1:6">
      <c r="A8474" s="311"/>
      <c r="B8474" s="311" t="s">
        <v>19885</v>
      </c>
      <c r="C8474" s="311"/>
      <c r="D8474" s="311"/>
      <c r="E8474" s="311" t="s">
        <v>173</v>
      </c>
      <c r="F8474" s="311">
        <v>1059</v>
      </c>
    </row>
    <row r="8475" spans="1:6">
      <c r="A8475" s="311"/>
      <c r="B8475" s="311" t="s">
        <v>19886</v>
      </c>
      <c r="C8475" s="311"/>
      <c r="D8475" s="311"/>
      <c r="E8475" s="311" t="s">
        <v>173</v>
      </c>
      <c r="F8475" s="311">
        <v>284</v>
      </c>
    </row>
    <row r="8476" spans="1:6">
      <c r="A8476" s="311"/>
      <c r="B8476" s="311" t="s">
        <v>19887</v>
      </c>
      <c r="C8476" s="311"/>
      <c r="D8476" s="311"/>
      <c r="E8476" s="311" t="s">
        <v>173</v>
      </c>
      <c r="F8476" s="311">
        <v>289</v>
      </c>
    </row>
    <row r="8477" spans="1:6">
      <c r="A8477" s="311"/>
      <c r="B8477" s="311" t="s">
        <v>19888</v>
      </c>
      <c r="C8477" s="311"/>
      <c r="D8477" s="311"/>
      <c r="E8477" s="311" t="s">
        <v>173</v>
      </c>
      <c r="F8477" s="311">
        <v>439</v>
      </c>
    </row>
    <row r="8478" spans="1:6">
      <c r="A8478" s="311"/>
      <c r="B8478" s="311" t="s">
        <v>19889</v>
      </c>
      <c r="C8478" s="311"/>
      <c r="D8478" s="311"/>
      <c r="E8478" s="311" t="s">
        <v>173</v>
      </c>
      <c r="F8478" s="311">
        <v>664</v>
      </c>
    </row>
    <row r="8479" spans="1:6">
      <c r="A8479" s="311"/>
      <c r="B8479" s="311" t="s">
        <v>19890</v>
      </c>
      <c r="C8479" s="311"/>
      <c r="D8479" s="311"/>
      <c r="E8479" s="311" t="s">
        <v>173</v>
      </c>
      <c r="F8479" s="311">
        <v>398</v>
      </c>
    </row>
    <row r="8480" spans="1:6">
      <c r="A8480" s="311"/>
      <c r="B8480" s="311" t="s">
        <v>19891</v>
      </c>
      <c r="C8480" s="311"/>
      <c r="D8480" s="311"/>
      <c r="E8480" s="311" t="s">
        <v>173</v>
      </c>
      <c r="F8480" s="311">
        <v>519</v>
      </c>
    </row>
    <row r="8481" spans="1:6">
      <c r="A8481" s="311"/>
      <c r="B8481" s="311" t="s">
        <v>19892</v>
      </c>
      <c r="C8481" s="311"/>
      <c r="D8481" s="311"/>
      <c r="E8481" s="311" t="s">
        <v>173</v>
      </c>
      <c r="F8481" s="311">
        <v>1129</v>
      </c>
    </row>
    <row r="8482" spans="1:6">
      <c r="A8482" s="311"/>
      <c r="B8482" s="311" t="s">
        <v>19893</v>
      </c>
      <c r="C8482" s="311"/>
      <c r="D8482" s="311"/>
      <c r="E8482" s="311" t="s">
        <v>173</v>
      </c>
      <c r="F8482" s="311">
        <v>999</v>
      </c>
    </row>
    <row r="8483" spans="1:6">
      <c r="A8483" s="311"/>
      <c r="B8483" s="311" t="s">
        <v>19894</v>
      </c>
      <c r="C8483" s="311"/>
      <c r="D8483" s="311"/>
      <c r="E8483" s="311" t="s">
        <v>173</v>
      </c>
      <c r="F8483" s="311">
        <v>899</v>
      </c>
    </row>
    <row r="8484" spans="1:6">
      <c r="A8484" s="311"/>
      <c r="B8484" s="311" t="s">
        <v>19895</v>
      </c>
      <c r="C8484" s="311"/>
      <c r="D8484" s="311"/>
      <c r="E8484" s="311" t="s">
        <v>173</v>
      </c>
      <c r="F8484" s="311">
        <v>312</v>
      </c>
    </row>
    <row r="8485" spans="1:6">
      <c r="A8485" s="311"/>
      <c r="B8485" s="311" t="s">
        <v>19896</v>
      </c>
      <c r="C8485" s="311"/>
      <c r="D8485" s="311"/>
      <c r="E8485" s="311" t="s">
        <v>173</v>
      </c>
      <c r="F8485" s="311">
        <v>949</v>
      </c>
    </row>
    <row r="8486" spans="1:6">
      <c r="A8486" s="311"/>
      <c r="B8486" s="311" t="s">
        <v>19897</v>
      </c>
      <c r="C8486" s="311"/>
      <c r="D8486" s="311"/>
      <c r="E8486" s="311" t="s">
        <v>173</v>
      </c>
      <c r="F8486" s="311">
        <v>1088</v>
      </c>
    </row>
    <row r="8487" spans="1:6">
      <c r="A8487" s="311"/>
      <c r="B8487" s="311" t="s">
        <v>19898</v>
      </c>
      <c r="C8487" s="311"/>
      <c r="D8487" s="311"/>
      <c r="E8487" s="311" t="s">
        <v>173</v>
      </c>
      <c r="F8487" s="311">
        <v>2049</v>
      </c>
    </row>
    <row r="8488" spans="1:6">
      <c r="A8488" s="311"/>
      <c r="B8488" s="311" t="s">
        <v>19899</v>
      </c>
      <c r="C8488" s="311"/>
      <c r="D8488" s="311"/>
      <c r="E8488" s="311" t="s">
        <v>173</v>
      </c>
      <c r="F8488" s="311">
        <v>1357</v>
      </c>
    </row>
    <row r="8489" spans="1:6">
      <c r="A8489" s="311"/>
      <c r="B8489" s="311" t="s">
        <v>19900</v>
      </c>
      <c r="C8489" s="311"/>
      <c r="D8489" s="311"/>
      <c r="E8489" s="311" t="s">
        <v>173</v>
      </c>
      <c r="F8489" s="311">
        <v>3999</v>
      </c>
    </row>
    <row r="8490" spans="1:6">
      <c r="A8490" s="311"/>
      <c r="B8490" s="311" t="s">
        <v>19901</v>
      </c>
      <c r="C8490" s="311"/>
      <c r="D8490" s="311"/>
      <c r="E8490" s="311" t="s">
        <v>173</v>
      </c>
      <c r="F8490" s="311">
        <v>849</v>
      </c>
    </row>
    <row r="8491" spans="1:6">
      <c r="A8491" s="311"/>
      <c r="B8491" s="311" t="s">
        <v>19902</v>
      </c>
      <c r="C8491" s="311"/>
      <c r="D8491" s="311"/>
      <c r="E8491" s="311" t="s">
        <v>173</v>
      </c>
      <c r="F8491" s="311">
        <v>349</v>
      </c>
    </row>
    <row r="8492" spans="1:6">
      <c r="A8492" s="311"/>
      <c r="B8492" s="311" t="s">
        <v>19903</v>
      </c>
      <c r="C8492" s="311"/>
      <c r="D8492" s="311"/>
      <c r="E8492" s="311" t="s">
        <v>173</v>
      </c>
      <c r="F8492" s="311">
        <v>519</v>
      </c>
    </row>
    <row r="8493" spans="1:6">
      <c r="A8493" s="311"/>
      <c r="B8493" s="311" t="s">
        <v>19904</v>
      </c>
      <c r="C8493" s="311"/>
      <c r="D8493" s="311"/>
      <c r="E8493" s="311" t="s">
        <v>173</v>
      </c>
      <c r="F8493" s="311">
        <v>454</v>
      </c>
    </row>
    <row r="8494" spans="1:6">
      <c r="A8494" s="311"/>
      <c r="B8494" s="311" t="s">
        <v>19905</v>
      </c>
      <c r="C8494" s="311"/>
      <c r="D8494" s="311"/>
      <c r="E8494" s="311" t="s">
        <v>173</v>
      </c>
      <c r="F8494" s="311">
        <v>664</v>
      </c>
    </row>
    <row r="8495" spans="1:6">
      <c r="A8495" s="311"/>
      <c r="B8495" s="311" t="s">
        <v>19906</v>
      </c>
      <c r="C8495" s="311"/>
      <c r="D8495" s="311"/>
      <c r="E8495" s="311" t="s">
        <v>173</v>
      </c>
      <c r="F8495" s="311">
        <v>379</v>
      </c>
    </row>
    <row r="8496" spans="1:6">
      <c r="A8496" s="311"/>
      <c r="B8496" s="311" t="s">
        <v>19907</v>
      </c>
      <c r="C8496" s="311"/>
      <c r="D8496" s="311"/>
      <c r="E8496" s="311" t="s">
        <v>173</v>
      </c>
      <c r="F8496" s="311">
        <v>994</v>
      </c>
    </row>
    <row r="8497" spans="1:6">
      <c r="A8497" s="311"/>
      <c r="B8497" s="311" t="s">
        <v>19908</v>
      </c>
      <c r="C8497" s="311"/>
      <c r="D8497" s="311"/>
      <c r="E8497" s="311" t="s">
        <v>173</v>
      </c>
      <c r="F8497" s="311">
        <v>548</v>
      </c>
    </row>
    <row r="8498" spans="1:6">
      <c r="A8498" s="311"/>
      <c r="B8498" s="311" t="s">
        <v>19909</v>
      </c>
      <c r="C8498" s="311"/>
      <c r="D8498" s="311"/>
      <c r="E8498" s="311" t="s">
        <v>173</v>
      </c>
      <c r="F8498" s="311">
        <v>699</v>
      </c>
    </row>
    <row r="8499" spans="1:6">
      <c r="A8499" s="311"/>
      <c r="B8499" s="311" t="s">
        <v>19910</v>
      </c>
      <c r="C8499" s="311"/>
      <c r="D8499" s="311"/>
      <c r="E8499" s="311" t="s">
        <v>173</v>
      </c>
      <c r="F8499" s="311">
        <v>739</v>
      </c>
    </row>
    <row r="8500" spans="1:6">
      <c r="A8500" s="311"/>
      <c r="B8500" s="311" t="s">
        <v>19911</v>
      </c>
      <c r="C8500" s="311"/>
      <c r="D8500" s="311"/>
      <c r="E8500" s="311" t="s">
        <v>173</v>
      </c>
      <c r="F8500" s="311">
        <v>5969</v>
      </c>
    </row>
    <row r="8501" spans="1:6">
      <c r="A8501" s="311"/>
      <c r="B8501" s="311" t="s">
        <v>19912</v>
      </c>
      <c r="C8501" s="311"/>
      <c r="D8501" s="311"/>
      <c r="E8501" s="311" t="s">
        <v>173</v>
      </c>
      <c r="F8501" s="311">
        <v>1749</v>
      </c>
    </row>
    <row r="8502" spans="1:6">
      <c r="A8502" s="311"/>
      <c r="B8502" s="311" t="s">
        <v>19913</v>
      </c>
      <c r="C8502" s="311"/>
      <c r="D8502" s="311"/>
      <c r="E8502" s="311" t="s">
        <v>173</v>
      </c>
      <c r="F8502" s="311">
        <v>2429</v>
      </c>
    </row>
    <row r="8503" spans="1:6">
      <c r="A8503" s="311"/>
      <c r="B8503" s="311" t="s">
        <v>19914</v>
      </c>
      <c r="C8503" s="311"/>
      <c r="D8503" s="311"/>
      <c r="E8503" s="311" t="s">
        <v>173</v>
      </c>
      <c r="F8503" s="311">
        <v>2069</v>
      </c>
    </row>
    <row r="8504" spans="1:6">
      <c r="A8504" s="311"/>
      <c r="B8504" s="311" t="s">
        <v>19915</v>
      </c>
      <c r="C8504" s="311"/>
      <c r="D8504" s="311"/>
      <c r="E8504" s="311" t="s">
        <v>173</v>
      </c>
      <c r="F8504" s="311">
        <v>3769</v>
      </c>
    </row>
    <row r="8505" spans="1:6">
      <c r="A8505" s="311"/>
      <c r="B8505" s="311" t="s">
        <v>19916</v>
      </c>
      <c r="C8505" s="311"/>
      <c r="D8505" s="311"/>
      <c r="E8505" s="311" t="s">
        <v>173</v>
      </c>
      <c r="F8505" s="311">
        <v>2849</v>
      </c>
    </row>
    <row r="8506" spans="1:6">
      <c r="A8506" s="311"/>
      <c r="B8506" s="311" t="s">
        <v>19917</v>
      </c>
      <c r="C8506" s="311"/>
      <c r="D8506" s="311"/>
      <c r="E8506" s="311" t="s">
        <v>173</v>
      </c>
      <c r="F8506" s="311">
        <v>3779</v>
      </c>
    </row>
    <row r="8507" spans="1:6">
      <c r="A8507" s="311"/>
      <c r="B8507" s="311" t="s">
        <v>19918</v>
      </c>
      <c r="C8507" s="311"/>
      <c r="D8507" s="311"/>
      <c r="E8507" s="311" t="s">
        <v>173</v>
      </c>
      <c r="F8507" s="311">
        <v>2989</v>
      </c>
    </row>
    <row r="8508" spans="1:6">
      <c r="A8508" s="311"/>
      <c r="B8508" s="311" t="s">
        <v>19919</v>
      </c>
      <c r="C8508" s="311"/>
      <c r="D8508" s="311"/>
      <c r="E8508" s="311" t="s">
        <v>173</v>
      </c>
      <c r="F8508" s="311">
        <v>4599</v>
      </c>
    </row>
    <row r="8509" spans="1:6">
      <c r="A8509" s="311"/>
      <c r="B8509" s="311" t="s">
        <v>19920</v>
      </c>
      <c r="C8509" s="311"/>
      <c r="D8509" s="311"/>
      <c r="E8509" s="311" t="s">
        <v>173</v>
      </c>
      <c r="F8509" s="311">
        <v>3229</v>
      </c>
    </row>
    <row r="8510" spans="1:6">
      <c r="A8510" s="311"/>
      <c r="B8510" s="311" t="s">
        <v>19921</v>
      </c>
      <c r="C8510" s="311"/>
      <c r="D8510" s="311"/>
      <c r="E8510" s="311" t="s">
        <v>173</v>
      </c>
      <c r="F8510" s="311">
        <v>3539</v>
      </c>
    </row>
    <row r="8511" spans="1:6">
      <c r="A8511" s="311"/>
      <c r="B8511" s="311" t="s">
        <v>19922</v>
      </c>
      <c r="C8511" s="311"/>
      <c r="D8511" s="311"/>
      <c r="E8511" s="311" t="s">
        <v>173</v>
      </c>
      <c r="F8511" s="311">
        <v>106</v>
      </c>
    </row>
    <row r="8512" spans="1:6">
      <c r="A8512" s="311"/>
      <c r="B8512" s="311" t="s">
        <v>19923</v>
      </c>
      <c r="C8512" s="311"/>
      <c r="D8512" s="311"/>
      <c r="E8512" s="311" t="s">
        <v>173</v>
      </c>
      <c r="F8512" s="311">
        <v>144</v>
      </c>
    </row>
    <row r="8513" spans="1:6">
      <c r="A8513" s="311"/>
      <c r="B8513" s="311" t="s">
        <v>19924</v>
      </c>
      <c r="C8513" s="311"/>
      <c r="D8513" s="311"/>
      <c r="E8513" s="311" t="s">
        <v>173</v>
      </c>
      <c r="F8513" s="311">
        <v>149</v>
      </c>
    </row>
    <row r="8514" spans="1:6">
      <c r="A8514" s="311"/>
      <c r="B8514" s="311" t="s">
        <v>19925</v>
      </c>
      <c r="C8514" s="311"/>
      <c r="D8514" s="311"/>
      <c r="E8514" s="311" t="s">
        <v>173</v>
      </c>
      <c r="F8514" s="311">
        <v>529</v>
      </c>
    </row>
    <row r="8515" spans="1:6">
      <c r="A8515" s="311"/>
      <c r="B8515" s="311" t="s">
        <v>19926</v>
      </c>
      <c r="C8515" s="311"/>
      <c r="D8515" s="311"/>
      <c r="E8515" s="311" t="s">
        <v>173</v>
      </c>
      <c r="F8515" s="311">
        <v>739</v>
      </c>
    </row>
    <row r="8516" spans="1:6">
      <c r="A8516" s="311"/>
      <c r="B8516" s="311" t="s">
        <v>19927</v>
      </c>
      <c r="C8516" s="311"/>
      <c r="D8516" s="311"/>
      <c r="E8516" s="311" t="s">
        <v>173</v>
      </c>
      <c r="F8516" s="311">
        <v>949</v>
      </c>
    </row>
    <row r="8517" spans="1:6">
      <c r="A8517" s="311"/>
      <c r="B8517" s="311" t="s">
        <v>19928</v>
      </c>
      <c r="C8517" s="311"/>
      <c r="D8517" s="311"/>
      <c r="E8517" s="311" t="s">
        <v>173</v>
      </c>
      <c r="F8517" s="311">
        <v>999</v>
      </c>
    </row>
    <row r="8518" spans="1:6">
      <c r="A8518" s="311"/>
      <c r="B8518" s="311" t="s">
        <v>19929</v>
      </c>
      <c r="C8518" s="311"/>
      <c r="D8518" s="311"/>
      <c r="E8518" s="311" t="s">
        <v>173</v>
      </c>
      <c r="F8518" s="311">
        <v>49</v>
      </c>
    </row>
    <row r="8519" spans="1:6">
      <c r="A8519" s="311"/>
      <c r="B8519" s="311" t="s">
        <v>19930</v>
      </c>
      <c r="C8519" s="311"/>
      <c r="D8519" s="311"/>
      <c r="E8519" s="311" t="s">
        <v>173</v>
      </c>
      <c r="F8519" s="311">
        <v>79</v>
      </c>
    </row>
    <row r="8520" spans="1:6">
      <c r="A8520" s="311"/>
      <c r="B8520" s="311" t="s">
        <v>19931</v>
      </c>
      <c r="C8520" s="311"/>
      <c r="D8520" s="311"/>
      <c r="E8520" s="311" t="s">
        <v>11408</v>
      </c>
      <c r="F8520" s="311">
        <v>103</v>
      </c>
    </row>
    <row r="8521" spans="1:6">
      <c r="A8521" s="311"/>
      <c r="B8521" s="311" t="s">
        <v>19932</v>
      </c>
      <c r="C8521" s="311"/>
      <c r="D8521" s="311"/>
      <c r="E8521" s="311" t="s">
        <v>173</v>
      </c>
      <c r="F8521" s="311">
        <v>56</v>
      </c>
    </row>
    <row r="8522" spans="1:6">
      <c r="A8522" s="311"/>
      <c r="B8522" s="311" t="s">
        <v>19933</v>
      </c>
      <c r="C8522" s="311"/>
      <c r="D8522" s="311"/>
      <c r="E8522" s="311" t="s">
        <v>173</v>
      </c>
      <c r="F8522" s="311">
        <v>44</v>
      </c>
    </row>
    <row r="8523" spans="1:6">
      <c r="A8523" s="311"/>
      <c r="B8523" s="311" t="s">
        <v>19934</v>
      </c>
      <c r="C8523" s="311"/>
      <c r="D8523" s="311"/>
      <c r="E8523" s="311" t="s">
        <v>173</v>
      </c>
      <c r="F8523" s="311">
        <v>122</v>
      </c>
    </row>
    <row r="8524" spans="1:6">
      <c r="A8524" s="311"/>
      <c r="B8524" s="311" t="s">
        <v>19935</v>
      </c>
      <c r="C8524" s="311"/>
      <c r="D8524" s="311"/>
      <c r="E8524" s="311" t="s">
        <v>173</v>
      </c>
      <c r="F8524" s="311">
        <v>56</v>
      </c>
    </row>
    <row r="8525" spans="1:6">
      <c r="A8525" s="311"/>
      <c r="B8525" s="311" t="s">
        <v>19936</v>
      </c>
      <c r="C8525" s="311"/>
      <c r="D8525" s="311"/>
      <c r="E8525" s="311" t="s">
        <v>173</v>
      </c>
      <c r="F8525" s="311">
        <v>79</v>
      </c>
    </row>
    <row r="8526" spans="1:6">
      <c r="A8526" s="311"/>
      <c r="B8526" s="311" t="s">
        <v>19937</v>
      </c>
      <c r="C8526" s="311"/>
      <c r="D8526" s="311"/>
      <c r="E8526" s="311" t="s">
        <v>173</v>
      </c>
      <c r="F8526" s="311">
        <v>198</v>
      </c>
    </row>
    <row r="8527" spans="1:6">
      <c r="A8527" s="311"/>
      <c r="B8527" s="311" t="s">
        <v>19938</v>
      </c>
      <c r="C8527" s="311"/>
      <c r="D8527" s="311"/>
      <c r="E8527" s="311" t="s">
        <v>173</v>
      </c>
      <c r="F8527" s="311">
        <v>59</v>
      </c>
    </row>
    <row r="8528" spans="1:6">
      <c r="A8528" s="311"/>
      <c r="B8528" s="311" t="s">
        <v>19939</v>
      </c>
      <c r="C8528" s="311"/>
      <c r="D8528" s="311"/>
      <c r="E8528" s="311" t="s">
        <v>173</v>
      </c>
      <c r="F8528" s="311">
        <v>97</v>
      </c>
    </row>
    <row r="8529" spans="1:6">
      <c r="A8529" s="311"/>
      <c r="B8529" s="311" t="s">
        <v>19940</v>
      </c>
      <c r="C8529" s="311"/>
      <c r="D8529" s="311"/>
      <c r="E8529" s="311" t="s">
        <v>173</v>
      </c>
      <c r="F8529" s="311">
        <v>124</v>
      </c>
    </row>
    <row r="8530" spans="1:6">
      <c r="A8530" s="311"/>
      <c r="B8530" s="311" t="s">
        <v>19941</v>
      </c>
      <c r="C8530" s="311"/>
      <c r="D8530" s="311"/>
      <c r="E8530" s="311" t="s">
        <v>173</v>
      </c>
      <c r="F8530" s="311">
        <v>189</v>
      </c>
    </row>
    <row r="8531" spans="1:6">
      <c r="A8531" s="311"/>
      <c r="B8531" s="311" t="s">
        <v>19942</v>
      </c>
      <c r="C8531" s="311"/>
      <c r="D8531" s="311"/>
      <c r="E8531" s="311" t="s">
        <v>173</v>
      </c>
      <c r="F8531" s="311">
        <v>119</v>
      </c>
    </row>
    <row r="8532" spans="1:6">
      <c r="A8532" s="311"/>
      <c r="B8532" s="311" t="s">
        <v>19943</v>
      </c>
      <c r="C8532" s="311"/>
      <c r="D8532" s="311"/>
      <c r="E8532" s="311" t="s">
        <v>173</v>
      </c>
      <c r="F8532" s="311">
        <v>126</v>
      </c>
    </row>
    <row r="8533" spans="1:6">
      <c r="A8533" s="311"/>
      <c r="B8533" s="311" t="s">
        <v>19944</v>
      </c>
      <c r="C8533" s="311"/>
      <c r="D8533" s="311"/>
      <c r="E8533" s="311" t="s">
        <v>173</v>
      </c>
      <c r="F8533" s="311">
        <v>154</v>
      </c>
    </row>
    <row r="8534" spans="1:6">
      <c r="A8534" s="311"/>
      <c r="B8534" s="311" t="s">
        <v>19945</v>
      </c>
      <c r="C8534" s="311"/>
      <c r="D8534" s="311"/>
      <c r="E8534" s="311" t="s">
        <v>173</v>
      </c>
      <c r="F8534" s="311">
        <v>198</v>
      </c>
    </row>
    <row r="8535" spans="1:6">
      <c r="A8535" s="311"/>
      <c r="B8535" s="311" t="s">
        <v>19946</v>
      </c>
      <c r="C8535" s="311"/>
      <c r="D8535" s="311"/>
      <c r="E8535" s="311" t="s">
        <v>173</v>
      </c>
      <c r="F8535" s="311">
        <v>358</v>
      </c>
    </row>
    <row r="8536" spans="1:6">
      <c r="A8536" s="311"/>
      <c r="B8536" s="311" t="s">
        <v>19947</v>
      </c>
      <c r="C8536" s="311"/>
      <c r="D8536" s="311"/>
      <c r="E8536" s="311" t="s">
        <v>173</v>
      </c>
      <c r="F8536" s="311">
        <v>37</v>
      </c>
    </row>
    <row r="8537" spans="1:6">
      <c r="A8537" s="311"/>
      <c r="B8537" s="311" t="s">
        <v>19948</v>
      </c>
      <c r="C8537" s="311"/>
      <c r="D8537" s="311"/>
      <c r="E8537" s="311" t="s">
        <v>173</v>
      </c>
      <c r="F8537" s="311">
        <v>48</v>
      </c>
    </row>
    <row r="8538" spans="1:6">
      <c r="A8538" s="311"/>
      <c r="B8538" s="311" t="s">
        <v>19949</v>
      </c>
      <c r="C8538" s="311"/>
      <c r="D8538" s="311"/>
      <c r="E8538" s="311" t="s">
        <v>173</v>
      </c>
      <c r="F8538" s="311">
        <v>74</v>
      </c>
    </row>
    <row r="8539" spans="1:6">
      <c r="A8539" s="311"/>
      <c r="B8539" s="311" t="s">
        <v>19950</v>
      </c>
      <c r="C8539" s="311"/>
      <c r="D8539" s="311"/>
      <c r="E8539" s="311" t="s">
        <v>173</v>
      </c>
      <c r="F8539" s="311">
        <v>159</v>
      </c>
    </row>
    <row r="8540" spans="1:6">
      <c r="A8540" s="311"/>
      <c r="B8540" s="311" t="s">
        <v>19951</v>
      </c>
      <c r="C8540" s="311"/>
      <c r="D8540" s="311"/>
      <c r="E8540" s="311" t="s">
        <v>173</v>
      </c>
      <c r="F8540" s="311">
        <v>116</v>
      </c>
    </row>
    <row r="8541" spans="1:6">
      <c r="A8541" s="311"/>
      <c r="B8541" s="311" t="s">
        <v>19952</v>
      </c>
      <c r="C8541" s="311"/>
      <c r="D8541" s="311"/>
      <c r="E8541" s="311" t="s">
        <v>173</v>
      </c>
      <c r="F8541" s="311">
        <v>146</v>
      </c>
    </row>
    <row r="8542" spans="1:6">
      <c r="A8542" s="311"/>
      <c r="B8542" s="311" t="s">
        <v>19953</v>
      </c>
      <c r="C8542" s="311"/>
      <c r="D8542" s="311"/>
      <c r="E8542" s="311" t="s">
        <v>173</v>
      </c>
      <c r="F8542" s="311">
        <v>186</v>
      </c>
    </row>
    <row r="8543" spans="1:6">
      <c r="A8543" s="311"/>
      <c r="B8543" s="311" t="s">
        <v>19954</v>
      </c>
      <c r="C8543" s="311"/>
      <c r="D8543" s="311"/>
      <c r="E8543" s="311" t="s">
        <v>173</v>
      </c>
      <c r="F8543" s="311">
        <v>259</v>
      </c>
    </row>
    <row r="8544" spans="1:6">
      <c r="A8544" s="311"/>
      <c r="B8544" s="311" t="s">
        <v>19955</v>
      </c>
      <c r="C8544" s="311"/>
      <c r="D8544" s="311"/>
      <c r="E8544" s="311" t="s">
        <v>173</v>
      </c>
      <c r="F8544" s="311">
        <v>317</v>
      </c>
    </row>
    <row r="8545" spans="1:6">
      <c r="A8545" s="311"/>
      <c r="B8545" s="311" t="s">
        <v>19956</v>
      </c>
      <c r="C8545" s="311"/>
      <c r="D8545" s="311"/>
      <c r="E8545" s="311" t="s">
        <v>173</v>
      </c>
      <c r="F8545" s="311">
        <v>434</v>
      </c>
    </row>
    <row r="8546" spans="1:6">
      <c r="A8546" s="311"/>
      <c r="B8546" s="311" t="s">
        <v>19957</v>
      </c>
      <c r="C8546" s="311"/>
      <c r="D8546" s="311"/>
      <c r="E8546" s="311" t="s">
        <v>173</v>
      </c>
      <c r="F8546" s="311">
        <v>526</v>
      </c>
    </row>
    <row r="8547" spans="1:6">
      <c r="A8547" s="311"/>
      <c r="B8547" s="311" t="s">
        <v>19958</v>
      </c>
      <c r="C8547" s="311"/>
      <c r="D8547" s="311"/>
      <c r="E8547" s="311" t="s">
        <v>173</v>
      </c>
      <c r="F8547" s="311">
        <v>569</v>
      </c>
    </row>
    <row r="8548" spans="1:6">
      <c r="A8548" s="311"/>
      <c r="B8548" s="311" t="s">
        <v>19959</v>
      </c>
      <c r="C8548" s="311"/>
      <c r="D8548" s="311"/>
      <c r="E8548" s="311" t="s">
        <v>173</v>
      </c>
      <c r="F8548" s="311">
        <v>108</v>
      </c>
    </row>
    <row r="8549" spans="1:6">
      <c r="A8549" s="311"/>
      <c r="B8549" s="311" t="s">
        <v>19960</v>
      </c>
      <c r="C8549" s="311"/>
      <c r="D8549" s="311"/>
      <c r="E8549" s="311" t="s">
        <v>173</v>
      </c>
      <c r="F8549" s="311">
        <v>107</v>
      </c>
    </row>
    <row r="8550" spans="1:6">
      <c r="A8550" s="311"/>
      <c r="B8550" s="311" t="s">
        <v>19961</v>
      </c>
      <c r="C8550" s="311"/>
      <c r="D8550" s="311"/>
      <c r="E8550" s="311" t="s">
        <v>173</v>
      </c>
      <c r="F8550" s="311">
        <v>124</v>
      </c>
    </row>
    <row r="8551" spans="1:6">
      <c r="A8551" s="311"/>
      <c r="B8551" s="311" t="s">
        <v>19962</v>
      </c>
      <c r="C8551" s="311"/>
      <c r="D8551" s="311"/>
      <c r="E8551" s="311" t="s">
        <v>173</v>
      </c>
      <c r="F8551" s="311">
        <v>124</v>
      </c>
    </row>
    <row r="8552" spans="1:6">
      <c r="A8552" s="311"/>
      <c r="B8552" s="311" t="s">
        <v>19963</v>
      </c>
      <c r="C8552" s="311"/>
      <c r="D8552" s="311"/>
      <c r="E8552" s="311" t="s">
        <v>173</v>
      </c>
      <c r="F8552" s="311">
        <v>127</v>
      </c>
    </row>
    <row r="8553" spans="1:6">
      <c r="A8553" s="311"/>
      <c r="B8553" s="311" t="s">
        <v>19964</v>
      </c>
      <c r="C8553" s="311"/>
      <c r="D8553" s="311"/>
      <c r="E8553" s="311" t="s">
        <v>173</v>
      </c>
      <c r="F8553" s="311">
        <v>132</v>
      </c>
    </row>
    <row r="8554" spans="1:6">
      <c r="A8554" s="311"/>
      <c r="B8554" s="311" t="s">
        <v>19965</v>
      </c>
      <c r="C8554" s="311"/>
      <c r="D8554" s="311"/>
      <c r="E8554" s="311" t="s">
        <v>173</v>
      </c>
      <c r="F8554" s="311">
        <v>164</v>
      </c>
    </row>
    <row r="8555" spans="1:6">
      <c r="A8555" s="311"/>
      <c r="B8555" s="311" t="s">
        <v>19966</v>
      </c>
      <c r="C8555" s="311"/>
      <c r="D8555" s="311"/>
      <c r="E8555" s="311" t="s">
        <v>173</v>
      </c>
      <c r="F8555" s="311">
        <v>169</v>
      </c>
    </row>
    <row r="8556" spans="1:6">
      <c r="A8556" s="311"/>
      <c r="B8556" s="311" t="s">
        <v>19967</v>
      </c>
      <c r="C8556" s="311"/>
      <c r="D8556" s="311"/>
      <c r="E8556" s="311" t="s">
        <v>173</v>
      </c>
      <c r="F8556" s="311">
        <v>189</v>
      </c>
    </row>
    <row r="8557" spans="1:6">
      <c r="A8557" s="311"/>
      <c r="B8557" s="311" t="s">
        <v>19968</v>
      </c>
      <c r="C8557" s="311"/>
      <c r="D8557" s="311"/>
      <c r="E8557" s="311" t="s">
        <v>173</v>
      </c>
      <c r="F8557" s="311">
        <v>217</v>
      </c>
    </row>
    <row r="8558" spans="1:6">
      <c r="A8558" s="311"/>
      <c r="B8558" s="311" t="s">
        <v>19969</v>
      </c>
      <c r="C8558" s="311"/>
      <c r="D8558" s="311"/>
      <c r="E8558" s="311" t="s">
        <v>173</v>
      </c>
      <c r="F8558" s="311">
        <v>254</v>
      </c>
    </row>
    <row r="8559" spans="1:6">
      <c r="A8559" s="311"/>
      <c r="B8559" s="311" t="s">
        <v>19970</v>
      </c>
      <c r="C8559" s="311"/>
      <c r="D8559" s="311"/>
      <c r="E8559" s="311" t="s">
        <v>173</v>
      </c>
      <c r="F8559" s="311">
        <v>64</v>
      </c>
    </row>
    <row r="8560" spans="1:6">
      <c r="A8560" s="311"/>
      <c r="B8560" s="311" t="s">
        <v>19971</v>
      </c>
      <c r="C8560" s="311"/>
      <c r="D8560" s="311"/>
      <c r="E8560" s="311" t="s">
        <v>173</v>
      </c>
      <c r="F8560" s="311">
        <v>69</v>
      </c>
    </row>
    <row r="8561" spans="1:6">
      <c r="A8561" s="311"/>
      <c r="B8561" s="311" t="s">
        <v>19972</v>
      </c>
      <c r="C8561" s="311"/>
      <c r="D8561" s="311"/>
      <c r="E8561" s="311" t="s">
        <v>173</v>
      </c>
      <c r="F8561" s="311">
        <v>86</v>
      </c>
    </row>
    <row r="8562" spans="1:6">
      <c r="A8562" s="311"/>
      <c r="B8562" s="311" t="s">
        <v>19973</v>
      </c>
      <c r="C8562" s="311"/>
      <c r="D8562" s="311"/>
      <c r="E8562" s="311" t="s">
        <v>173</v>
      </c>
      <c r="F8562" s="311">
        <v>73</v>
      </c>
    </row>
    <row r="8563" spans="1:6">
      <c r="A8563" s="311"/>
      <c r="B8563" s="311" t="s">
        <v>19974</v>
      </c>
      <c r="C8563" s="311"/>
      <c r="D8563" s="311"/>
      <c r="E8563" s="311" t="s">
        <v>173</v>
      </c>
      <c r="F8563" s="311">
        <v>89</v>
      </c>
    </row>
    <row r="8564" spans="1:6">
      <c r="A8564" s="311"/>
      <c r="B8564" s="311" t="s">
        <v>19975</v>
      </c>
      <c r="C8564" s="311"/>
      <c r="D8564" s="311"/>
      <c r="E8564" s="311" t="s">
        <v>173</v>
      </c>
      <c r="F8564" s="311">
        <v>189</v>
      </c>
    </row>
    <row r="8565" spans="1:6">
      <c r="A8565" s="311"/>
      <c r="B8565" s="311" t="s">
        <v>19976</v>
      </c>
      <c r="C8565" s="311"/>
      <c r="D8565" s="311"/>
      <c r="E8565" s="311" t="s">
        <v>173</v>
      </c>
      <c r="F8565" s="311">
        <v>246</v>
      </c>
    </row>
    <row r="8566" spans="1:6">
      <c r="A8566" s="311"/>
      <c r="B8566" s="311" t="s">
        <v>19977</v>
      </c>
      <c r="C8566" s="311"/>
      <c r="D8566" s="311"/>
      <c r="E8566" s="311" t="s">
        <v>173</v>
      </c>
      <c r="F8566" s="311">
        <v>284</v>
      </c>
    </row>
    <row r="8567" spans="1:6">
      <c r="A8567" s="311"/>
      <c r="B8567" s="311" t="s">
        <v>19978</v>
      </c>
      <c r="C8567" s="311"/>
      <c r="D8567" s="311"/>
      <c r="E8567" s="311" t="s">
        <v>173</v>
      </c>
      <c r="F8567" s="311">
        <v>77</v>
      </c>
    </row>
    <row r="8568" spans="1:6">
      <c r="A8568" s="311"/>
      <c r="B8568" s="311" t="s">
        <v>19979</v>
      </c>
      <c r="C8568" s="311"/>
      <c r="D8568" s="311"/>
      <c r="E8568" s="311" t="s">
        <v>173</v>
      </c>
      <c r="F8568" s="311">
        <v>77</v>
      </c>
    </row>
    <row r="8569" spans="1:6">
      <c r="A8569" s="311"/>
      <c r="B8569" s="311" t="s">
        <v>19980</v>
      </c>
      <c r="C8569" s="311"/>
      <c r="D8569" s="311"/>
      <c r="E8569" s="311" t="s">
        <v>173</v>
      </c>
      <c r="F8569" s="311">
        <v>77</v>
      </c>
    </row>
    <row r="8570" spans="1:6">
      <c r="A8570" s="311"/>
      <c r="B8570" s="311" t="s">
        <v>19981</v>
      </c>
      <c r="C8570" s="311"/>
      <c r="D8570" s="311"/>
      <c r="E8570" s="311" t="s">
        <v>173</v>
      </c>
      <c r="F8570" s="311">
        <v>77</v>
      </c>
    </row>
    <row r="8571" spans="1:6">
      <c r="A8571" s="311"/>
      <c r="B8571" s="311" t="s">
        <v>19982</v>
      </c>
      <c r="C8571" s="311"/>
      <c r="D8571" s="311"/>
      <c r="E8571" s="311" t="s">
        <v>173</v>
      </c>
      <c r="F8571" s="311">
        <v>77</v>
      </c>
    </row>
    <row r="8572" spans="1:6">
      <c r="A8572" s="311"/>
      <c r="B8572" s="311" t="s">
        <v>19983</v>
      </c>
      <c r="C8572" s="311"/>
      <c r="D8572" s="311"/>
      <c r="E8572" s="311" t="s">
        <v>173</v>
      </c>
      <c r="F8572" s="311">
        <v>189</v>
      </c>
    </row>
    <row r="8573" spans="1:6">
      <c r="A8573" s="311"/>
      <c r="B8573" s="311" t="s">
        <v>19984</v>
      </c>
      <c r="C8573" s="311"/>
      <c r="D8573" s="311"/>
      <c r="E8573" s="311" t="s">
        <v>173</v>
      </c>
      <c r="F8573" s="311">
        <v>259</v>
      </c>
    </row>
    <row r="8574" spans="1:6">
      <c r="A8574" s="311"/>
      <c r="B8574" s="311" t="s">
        <v>19985</v>
      </c>
      <c r="C8574" s="311"/>
      <c r="D8574" s="311"/>
      <c r="E8574" s="311" t="s">
        <v>173</v>
      </c>
      <c r="F8574" s="311">
        <v>299</v>
      </c>
    </row>
    <row r="8575" spans="1:6">
      <c r="A8575" s="311"/>
      <c r="B8575" s="311" t="s">
        <v>19986</v>
      </c>
      <c r="C8575" s="311"/>
      <c r="D8575" s="311"/>
      <c r="E8575" s="311" t="s">
        <v>173</v>
      </c>
      <c r="F8575" s="311">
        <v>74</v>
      </c>
    </row>
    <row r="8576" spans="1:6">
      <c r="A8576" s="311"/>
      <c r="B8576" s="311" t="s">
        <v>19987</v>
      </c>
      <c r="C8576" s="311"/>
      <c r="D8576" s="311"/>
      <c r="E8576" s="311" t="s">
        <v>173</v>
      </c>
      <c r="F8576" s="311">
        <v>97</v>
      </c>
    </row>
    <row r="8577" spans="1:6">
      <c r="A8577" s="311"/>
      <c r="B8577" s="311" t="s">
        <v>19988</v>
      </c>
      <c r="C8577" s="311"/>
      <c r="D8577" s="311"/>
      <c r="E8577" s="311" t="s">
        <v>173</v>
      </c>
      <c r="F8577" s="311">
        <v>122</v>
      </c>
    </row>
    <row r="8578" spans="1:6">
      <c r="A8578" s="311"/>
      <c r="B8578" s="311" t="s">
        <v>19989</v>
      </c>
      <c r="C8578" s="311"/>
      <c r="D8578" s="311"/>
      <c r="E8578" s="311" t="s">
        <v>173</v>
      </c>
      <c r="F8578" s="311">
        <v>22</v>
      </c>
    </row>
    <row r="8579" spans="1:6">
      <c r="A8579" s="311"/>
      <c r="B8579" s="311" t="s">
        <v>19990</v>
      </c>
      <c r="C8579" s="311"/>
      <c r="D8579" s="311"/>
      <c r="E8579" s="311" t="s">
        <v>173</v>
      </c>
      <c r="F8579" s="311">
        <v>22</v>
      </c>
    </row>
    <row r="8580" spans="1:6">
      <c r="A8580" s="311"/>
      <c r="B8580" s="311" t="s">
        <v>19991</v>
      </c>
      <c r="C8580" s="311"/>
      <c r="D8580" s="311"/>
      <c r="E8580" s="311" t="s">
        <v>173</v>
      </c>
      <c r="F8580" s="311">
        <v>19.5</v>
      </c>
    </row>
    <row r="8581" spans="1:6">
      <c r="A8581" s="311"/>
      <c r="B8581" s="311" t="s">
        <v>19992</v>
      </c>
      <c r="C8581" s="311"/>
      <c r="D8581" s="311"/>
      <c r="E8581" s="311" t="s">
        <v>173</v>
      </c>
      <c r="F8581" s="311">
        <v>74</v>
      </c>
    </row>
    <row r="8582" spans="1:6">
      <c r="A8582" s="311"/>
      <c r="B8582" s="311" t="s">
        <v>19993</v>
      </c>
      <c r="C8582" s="311"/>
      <c r="D8582" s="311"/>
      <c r="E8582" s="311" t="s">
        <v>173</v>
      </c>
      <c r="F8582" s="311">
        <v>84</v>
      </c>
    </row>
    <row r="8583" spans="1:6">
      <c r="A8583" s="311"/>
      <c r="B8583" s="311" t="s">
        <v>19994</v>
      </c>
      <c r="C8583" s="311"/>
      <c r="D8583" s="311"/>
      <c r="E8583" s="311" t="s">
        <v>173</v>
      </c>
      <c r="F8583" s="311">
        <v>89</v>
      </c>
    </row>
    <row r="8584" spans="1:6">
      <c r="A8584" s="311"/>
      <c r="B8584" s="311" t="s">
        <v>19995</v>
      </c>
      <c r="C8584" s="311"/>
      <c r="D8584" s="311"/>
      <c r="E8584" s="311" t="s">
        <v>173</v>
      </c>
      <c r="F8584" s="311">
        <v>98</v>
      </c>
    </row>
    <row r="8585" spans="1:6">
      <c r="A8585" s="311"/>
      <c r="B8585" s="311" t="s">
        <v>19996</v>
      </c>
      <c r="C8585" s="311"/>
      <c r="D8585" s="311"/>
      <c r="E8585" s="311" t="s">
        <v>173</v>
      </c>
      <c r="F8585" s="311">
        <v>109</v>
      </c>
    </row>
    <row r="8586" spans="1:6">
      <c r="A8586" s="311"/>
      <c r="B8586" s="311" t="s">
        <v>19997</v>
      </c>
      <c r="C8586" s="311"/>
      <c r="D8586" s="311"/>
      <c r="E8586" s="311" t="s">
        <v>173</v>
      </c>
      <c r="F8586" s="311">
        <v>151</v>
      </c>
    </row>
    <row r="8587" spans="1:6">
      <c r="A8587" s="311"/>
      <c r="B8587" s="311" t="s">
        <v>19998</v>
      </c>
      <c r="C8587" s="311"/>
      <c r="D8587" s="311"/>
      <c r="E8587" s="311" t="s">
        <v>173</v>
      </c>
      <c r="F8587" s="311">
        <v>151</v>
      </c>
    </row>
    <row r="8588" spans="1:6">
      <c r="A8588" s="311"/>
      <c r="B8588" s="311" t="s">
        <v>19999</v>
      </c>
      <c r="C8588" s="311"/>
      <c r="D8588" s="311"/>
      <c r="E8588" s="311" t="s">
        <v>173</v>
      </c>
      <c r="F8588" s="311">
        <v>164</v>
      </c>
    </row>
    <row r="8589" spans="1:6">
      <c r="A8589" s="311"/>
      <c r="B8589" s="311" t="s">
        <v>20000</v>
      </c>
      <c r="C8589" s="311"/>
      <c r="D8589" s="311"/>
      <c r="E8589" s="311" t="s">
        <v>173</v>
      </c>
      <c r="F8589" s="311">
        <v>168</v>
      </c>
    </row>
    <row r="8590" spans="1:6">
      <c r="A8590" s="311"/>
      <c r="B8590" s="311" t="s">
        <v>20001</v>
      </c>
      <c r="C8590" s="311"/>
      <c r="D8590" s="311"/>
      <c r="E8590" s="311" t="s">
        <v>173</v>
      </c>
      <c r="F8590" s="311">
        <v>208</v>
      </c>
    </row>
    <row r="8591" spans="1:6">
      <c r="A8591" s="311"/>
      <c r="B8591" s="311" t="s">
        <v>20002</v>
      </c>
      <c r="C8591" s="311"/>
      <c r="D8591" s="311"/>
      <c r="E8591" s="311" t="s">
        <v>173</v>
      </c>
      <c r="F8591" s="311">
        <v>148</v>
      </c>
    </row>
    <row r="8592" spans="1:6">
      <c r="A8592" s="311"/>
      <c r="B8592" s="311" t="s">
        <v>20003</v>
      </c>
      <c r="C8592" s="311"/>
      <c r="D8592" s="311"/>
      <c r="E8592" s="311" t="s">
        <v>173</v>
      </c>
      <c r="F8592" s="311">
        <v>222</v>
      </c>
    </row>
    <row r="8593" spans="1:6">
      <c r="A8593" s="311"/>
      <c r="B8593" s="311" t="s">
        <v>20004</v>
      </c>
      <c r="C8593" s="311"/>
      <c r="D8593" s="311"/>
      <c r="E8593" s="311" t="s">
        <v>173</v>
      </c>
      <c r="F8593" s="311">
        <v>296</v>
      </c>
    </row>
    <row r="8594" spans="1:6">
      <c r="A8594" s="311"/>
      <c r="B8594" s="311" t="s">
        <v>20005</v>
      </c>
      <c r="C8594" s="311"/>
      <c r="D8594" s="311"/>
      <c r="E8594" s="311" t="s">
        <v>173</v>
      </c>
      <c r="F8594" s="311">
        <v>84</v>
      </c>
    </row>
    <row r="8595" spans="1:6">
      <c r="A8595" s="311"/>
      <c r="B8595" s="311" t="s">
        <v>20006</v>
      </c>
      <c r="C8595" s="311"/>
      <c r="D8595" s="311"/>
      <c r="E8595" s="311" t="s">
        <v>173</v>
      </c>
      <c r="F8595" s="311">
        <v>56</v>
      </c>
    </row>
    <row r="8596" spans="1:6">
      <c r="A8596" s="311"/>
      <c r="B8596" s="311" t="s">
        <v>20007</v>
      </c>
      <c r="C8596" s="311"/>
      <c r="D8596" s="311"/>
      <c r="E8596" s="311" t="s">
        <v>173</v>
      </c>
      <c r="F8596" s="311">
        <v>849</v>
      </c>
    </row>
    <row r="8597" spans="1:6">
      <c r="A8597" s="311"/>
      <c r="B8597" s="311" t="s">
        <v>20008</v>
      </c>
      <c r="C8597" s="311"/>
      <c r="D8597" s="311"/>
      <c r="E8597" s="311" t="s">
        <v>173</v>
      </c>
      <c r="F8597" s="311">
        <v>64</v>
      </c>
    </row>
    <row r="8598" spans="1:6">
      <c r="A8598" s="311"/>
      <c r="B8598" s="311" t="s">
        <v>20009</v>
      </c>
      <c r="C8598" s="311"/>
      <c r="D8598" s="311"/>
      <c r="E8598" s="311" t="s">
        <v>173</v>
      </c>
      <c r="F8598" s="311">
        <v>34</v>
      </c>
    </row>
    <row r="8599" spans="1:6">
      <c r="A8599" s="311"/>
      <c r="B8599" s="311" t="s">
        <v>20010</v>
      </c>
      <c r="C8599" s="311"/>
      <c r="D8599" s="311"/>
      <c r="E8599" s="311" t="s">
        <v>173</v>
      </c>
      <c r="F8599" s="311">
        <v>26</v>
      </c>
    </row>
    <row r="8600" spans="1:6">
      <c r="A8600" s="311"/>
      <c r="B8600" s="311" t="s">
        <v>20011</v>
      </c>
      <c r="C8600" s="311"/>
      <c r="D8600" s="311"/>
      <c r="E8600" s="311" t="s">
        <v>173</v>
      </c>
      <c r="F8600" s="311">
        <v>32</v>
      </c>
    </row>
    <row r="8601" spans="1:6">
      <c r="A8601" s="311"/>
      <c r="B8601" s="311" t="s">
        <v>20012</v>
      </c>
      <c r="C8601" s="311"/>
      <c r="D8601" s="311"/>
      <c r="E8601" s="311" t="s">
        <v>173</v>
      </c>
      <c r="F8601" s="311">
        <v>27</v>
      </c>
    </row>
    <row r="8602" spans="1:6">
      <c r="A8602" s="311"/>
      <c r="B8602" s="311" t="s">
        <v>20013</v>
      </c>
      <c r="C8602" s="311"/>
      <c r="D8602" s="311"/>
      <c r="E8602" s="311" t="s">
        <v>173</v>
      </c>
      <c r="F8602" s="311">
        <v>34</v>
      </c>
    </row>
    <row r="8603" spans="1:6">
      <c r="A8603" s="311"/>
      <c r="B8603" s="311" t="s">
        <v>20014</v>
      </c>
      <c r="C8603" s="311"/>
      <c r="D8603" s="311"/>
      <c r="E8603" s="311" t="s">
        <v>173</v>
      </c>
      <c r="F8603" s="311">
        <v>91</v>
      </c>
    </row>
    <row r="8604" spans="1:6">
      <c r="A8604" s="311"/>
      <c r="B8604" s="311" t="s">
        <v>20015</v>
      </c>
      <c r="C8604" s="311"/>
      <c r="D8604" s="311"/>
      <c r="E8604" s="311" t="s">
        <v>173</v>
      </c>
      <c r="F8604" s="311">
        <v>51</v>
      </c>
    </row>
    <row r="8605" spans="1:6">
      <c r="A8605" s="311"/>
      <c r="B8605" s="311" t="s">
        <v>20016</v>
      </c>
      <c r="C8605" s="311"/>
      <c r="D8605" s="311"/>
      <c r="E8605" s="311" t="s">
        <v>173</v>
      </c>
      <c r="F8605" s="311">
        <v>183</v>
      </c>
    </row>
    <row r="8606" spans="1:6">
      <c r="A8606" s="311"/>
      <c r="B8606" s="311" t="s">
        <v>20017</v>
      </c>
      <c r="C8606" s="311"/>
      <c r="D8606" s="311"/>
      <c r="E8606" s="311" t="s">
        <v>173</v>
      </c>
      <c r="F8606" s="311">
        <v>274</v>
      </c>
    </row>
    <row r="8607" spans="1:6">
      <c r="A8607" s="311"/>
      <c r="B8607" s="311" t="s">
        <v>20018</v>
      </c>
      <c r="C8607" s="311"/>
      <c r="D8607" s="311"/>
      <c r="E8607" s="311" t="s">
        <v>173</v>
      </c>
      <c r="F8607" s="311">
        <v>369</v>
      </c>
    </row>
    <row r="8608" spans="1:6">
      <c r="A8608" s="311"/>
      <c r="B8608" s="311" t="s">
        <v>20019</v>
      </c>
      <c r="C8608" s="311"/>
      <c r="D8608" s="311"/>
      <c r="E8608" s="311" t="s">
        <v>173</v>
      </c>
      <c r="F8608" s="311">
        <v>99</v>
      </c>
    </row>
    <row r="8609" spans="1:6">
      <c r="A8609" s="311"/>
      <c r="B8609" s="311" t="s">
        <v>20020</v>
      </c>
      <c r="C8609" s="311"/>
      <c r="D8609" s="311"/>
      <c r="E8609" s="311" t="s">
        <v>173</v>
      </c>
      <c r="F8609" s="311">
        <v>64</v>
      </c>
    </row>
    <row r="8610" spans="1:6">
      <c r="A8610" s="311"/>
      <c r="B8610" s="311" t="s">
        <v>20021</v>
      </c>
      <c r="C8610" s="311"/>
      <c r="D8610" s="311"/>
      <c r="E8610" s="311" t="s">
        <v>173</v>
      </c>
      <c r="F8610" s="311">
        <v>1069</v>
      </c>
    </row>
    <row r="8611" spans="1:6">
      <c r="A8611" s="311"/>
      <c r="B8611" s="311" t="s">
        <v>20022</v>
      </c>
      <c r="C8611" s="311"/>
      <c r="D8611" s="311"/>
      <c r="E8611" s="311" t="s">
        <v>173</v>
      </c>
      <c r="F8611" s="311">
        <v>79</v>
      </c>
    </row>
    <row r="8612" spans="1:6">
      <c r="A8612" s="311"/>
      <c r="B8612" s="311" t="s">
        <v>20023</v>
      </c>
      <c r="C8612" s="311"/>
      <c r="D8612" s="311"/>
      <c r="E8612" s="311" t="s">
        <v>173</v>
      </c>
      <c r="F8612" s="311">
        <v>34</v>
      </c>
    </row>
    <row r="8613" spans="1:6">
      <c r="A8613" s="311"/>
      <c r="B8613" s="311" t="s">
        <v>20024</v>
      </c>
      <c r="C8613" s="311"/>
      <c r="D8613" s="311"/>
      <c r="E8613" s="311" t="s">
        <v>173</v>
      </c>
      <c r="F8613" s="311">
        <v>32</v>
      </c>
    </row>
    <row r="8614" spans="1:6">
      <c r="A8614" s="311"/>
      <c r="B8614" s="311" t="s">
        <v>20025</v>
      </c>
      <c r="C8614" s="311"/>
      <c r="D8614" s="311"/>
      <c r="E8614" s="311" t="s">
        <v>173</v>
      </c>
      <c r="F8614" s="311">
        <v>43</v>
      </c>
    </row>
    <row r="8615" spans="1:6">
      <c r="A8615" s="311"/>
      <c r="B8615" s="311" t="s">
        <v>20026</v>
      </c>
      <c r="C8615" s="311"/>
      <c r="D8615" s="311"/>
      <c r="E8615" s="311" t="s">
        <v>173</v>
      </c>
      <c r="F8615" s="311">
        <v>76</v>
      </c>
    </row>
    <row r="8616" spans="1:6">
      <c r="A8616" s="311"/>
      <c r="B8616" s="311" t="s">
        <v>20027</v>
      </c>
      <c r="C8616" s="311"/>
      <c r="D8616" s="311"/>
      <c r="E8616" s="311" t="s">
        <v>173</v>
      </c>
      <c r="F8616" s="311">
        <v>108</v>
      </c>
    </row>
    <row r="8617" spans="1:6">
      <c r="A8617" s="311"/>
      <c r="B8617" s="311" t="s">
        <v>20028</v>
      </c>
      <c r="C8617" s="311"/>
      <c r="D8617" s="311"/>
      <c r="E8617" s="311" t="s">
        <v>173</v>
      </c>
      <c r="F8617" s="311">
        <v>59</v>
      </c>
    </row>
    <row r="8618" spans="1:6">
      <c r="A8618" s="311"/>
      <c r="B8618" s="311" t="s">
        <v>20029</v>
      </c>
      <c r="C8618" s="311"/>
      <c r="D8618" s="311"/>
      <c r="E8618" s="311" t="s">
        <v>173</v>
      </c>
      <c r="F8618" s="311">
        <v>148</v>
      </c>
    </row>
    <row r="8619" spans="1:6">
      <c r="A8619" s="311"/>
      <c r="B8619" s="311" t="s">
        <v>20030</v>
      </c>
      <c r="C8619" s="311"/>
      <c r="D8619" s="311"/>
      <c r="E8619" s="311" t="s">
        <v>173</v>
      </c>
      <c r="F8619" s="311">
        <v>87</v>
      </c>
    </row>
    <row r="8620" spans="1:6">
      <c r="A8620" s="311"/>
      <c r="B8620" s="311" t="s">
        <v>20031</v>
      </c>
      <c r="C8620" s="311"/>
      <c r="D8620" s="311"/>
      <c r="E8620" s="311" t="s">
        <v>173</v>
      </c>
      <c r="F8620" s="311">
        <v>19.5</v>
      </c>
    </row>
    <row r="8621" spans="1:6">
      <c r="A8621" s="311"/>
      <c r="B8621" s="311" t="s">
        <v>20032</v>
      </c>
      <c r="C8621" s="311"/>
      <c r="D8621" s="311"/>
      <c r="E8621" s="311" t="s">
        <v>173</v>
      </c>
      <c r="F8621" s="311">
        <v>64</v>
      </c>
    </row>
    <row r="8622" spans="1:6">
      <c r="A8622" s="311"/>
      <c r="B8622" s="311" t="s">
        <v>20033</v>
      </c>
      <c r="C8622" s="311"/>
      <c r="D8622" s="311"/>
      <c r="E8622" s="311" t="s">
        <v>173</v>
      </c>
      <c r="F8622" s="311">
        <v>77</v>
      </c>
    </row>
    <row r="8623" spans="1:6">
      <c r="A8623" s="311"/>
      <c r="B8623" s="311" t="s">
        <v>20034</v>
      </c>
      <c r="C8623" s="311"/>
      <c r="D8623" s="311"/>
      <c r="E8623" s="311" t="s">
        <v>173</v>
      </c>
      <c r="F8623" s="311">
        <v>33</v>
      </c>
    </row>
    <row r="8624" spans="1:6">
      <c r="A8624" s="311"/>
      <c r="B8624" s="311" t="s">
        <v>20035</v>
      </c>
      <c r="C8624" s="311"/>
      <c r="D8624" s="311"/>
      <c r="E8624" s="311" t="s">
        <v>173</v>
      </c>
      <c r="F8624" s="311">
        <v>136</v>
      </c>
    </row>
    <row r="8625" spans="1:6">
      <c r="A8625" s="311"/>
      <c r="B8625" s="311" t="s">
        <v>20036</v>
      </c>
      <c r="C8625" s="311"/>
      <c r="D8625" s="311"/>
      <c r="E8625" s="311" t="s">
        <v>173</v>
      </c>
      <c r="F8625" s="311">
        <v>37</v>
      </c>
    </row>
    <row r="8626" spans="1:6">
      <c r="A8626" s="311"/>
      <c r="B8626" s="311" t="s">
        <v>20037</v>
      </c>
      <c r="C8626" s="311"/>
      <c r="D8626" s="311"/>
      <c r="E8626" s="311" t="s">
        <v>173</v>
      </c>
      <c r="F8626" s="311">
        <v>51</v>
      </c>
    </row>
    <row r="8627" spans="1:6">
      <c r="A8627" s="311"/>
      <c r="B8627" s="311" t="s">
        <v>20038</v>
      </c>
      <c r="C8627" s="311"/>
      <c r="D8627" s="311"/>
      <c r="E8627" s="311" t="s">
        <v>173</v>
      </c>
      <c r="F8627" s="311">
        <v>63</v>
      </c>
    </row>
    <row r="8628" spans="1:6">
      <c r="A8628" s="311"/>
      <c r="B8628" s="311" t="s">
        <v>20039</v>
      </c>
      <c r="C8628" s="311"/>
      <c r="D8628" s="311"/>
      <c r="E8628" s="311" t="s">
        <v>173</v>
      </c>
      <c r="F8628" s="311">
        <v>79</v>
      </c>
    </row>
    <row r="8629" spans="1:6">
      <c r="A8629" s="311"/>
      <c r="B8629" s="311" t="s">
        <v>20040</v>
      </c>
      <c r="C8629" s="311"/>
      <c r="D8629" s="311"/>
      <c r="E8629" s="311" t="s">
        <v>173</v>
      </c>
      <c r="F8629" s="311">
        <v>84</v>
      </c>
    </row>
    <row r="8630" spans="1:6">
      <c r="A8630" s="311"/>
      <c r="B8630" s="311" t="s">
        <v>20041</v>
      </c>
      <c r="C8630" s="311"/>
      <c r="D8630" s="311"/>
      <c r="E8630" s="311" t="s">
        <v>173</v>
      </c>
      <c r="F8630" s="311">
        <v>151</v>
      </c>
    </row>
    <row r="8631" spans="1:6">
      <c r="A8631" s="311"/>
      <c r="B8631" s="311" t="s">
        <v>20042</v>
      </c>
      <c r="C8631" s="311"/>
      <c r="D8631" s="311"/>
      <c r="E8631" s="311" t="s">
        <v>173</v>
      </c>
      <c r="F8631" s="311">
        <v>224</v>
      </c>
    </row>
    <row r="8632" spans="1:6">
      <c r="A8632" s="311"/>
      <c r="B8632" s="311" t="s">
        <v>20043</v>
      </c>
      <c r="C8632" s="311"/>
      <c r="D8632" s="311"/>
      <c r="E8632" s="311" t="s">
        <v>173</v>
      </c>
      <c r="F8632" s="311">
        <v>293</v>
      </c>
    </row>
    <row r="8633" spans="1:6">
      <c r="A8633" s="311"/>
      <c r="B8633" s="311" t="s">
        <v>20044</v>
      </c>
      <c r="C8633" s="311"/>
      <c r="D8633" s="311"/>
      <c r="E8633" s="311" t="s">
        <v>173</v>
      </c>
      <c r="F8633" s="311">
        <v>84</v>
      </c>
    </row>
    <row r="8634" spans="1:6">
      <c r="A8634" s="311"/>
      <c r="B8634" s="311" t="s">
        <v>20045</v>
      </c>
      <c r="C8634" s="311"/>
      <c r="D8634" s="311"/>
      <c r="E8634" s="311" t="s">
        <v>173</v>
      </c>
      <c r="F8634" s="311">
        <v>19</v>
      </c>
    </row>
    <row r="8635" spans="1:6">
      <c r="A8635" s="311"/>
      <c r="B8635" s="311" t="s">
        <v>20046</v>
      </c>
      <c r="C8635" s="311"/>
      <c r="D8635" s="311"/>
      <c r="E8635" s="311" t="s">
        <v>173</v>
      </c>
      <c r="F8635" s="311">
        <v>56</v>
      </c>
    </row>
    <row r="8636" spans="1:6">
      <c r="A8636" s="311"/>
      <c r="B8636" s="311" t="s">
        <v>20047</v>
      </c>
      <c r="C8636" s="311"/>
      <c r="D8636" s="311"/>
      <c r="E8636" s="311" t="s">
        <v>173</v>
      </c>
      <c r="F8636" s="311">
        <v>64</v>
      </c>
    </row>
    <row r="8637" spans="1:6">
      <c r="A8637" s="311"/>
      <c r="B8637" s="311" t="s">
        <v>20048</v>
      </c>
      <c r="C8637" s="311"/>
      <c r="D8637" s="311"/>
      <c r="E8637" s="311" t="s">
        <v>173</v>
      </c>
      <c r="F8637" s="311">
        <v>59</v>
      </c>
    </row>
    <row r="8638" spans="1:6">
      <c r="A8638" s="311"/>
      <c r="B8638" s="311" t="s">
        <v>20049</v>
      </c>
      <c r="C8638" s="311"/>
      <c r="D8638" s="311"/>
      <c r="E8638" s="311" t="s">
        <v>173</v>
      </c>
      <c r="F8638" s="311">
        <v>34</v>
      </c>
    </row>
    <row r="8639" spans="1:6">
      <c r="A8639" s="311"/>
      <c r="B8639" s="311" t="s">
        <v>20050</v>
      </c>
      <c r="C8639" s="311"/>
      <c r="D8639" s="311"/>
      <c r="E8639" s="311" t="s">
        <v>173</v>
      </c>
      <c r="F8639" s="311">
        <v>49</v>
      </c>
    </row>
    <row r="8640" spans="1:6">
      <c r="A8640" s="311"/>
      <c r="B8640" s="311" t="s">
        <v>20051</v>
      </c>
      <c r="C8640" s="311"/>
      <c r="D8640" s="311"/>
      <c r="E8640" s="311" t="s">
        <v>173</v>
      </c>
      <c r="F8640" s="311">
        <v>33</v>
      </c>
    </row>
    <row r="8641" spans="1:6">
      <c r="A8641" s="311"/>
      <c r="B8641" s="311" t="s">
        <v>20052</v>
      </c>
      <c r="C8641" s="311"/>
      <c r="D8641" s="311"/>
      <c r="E8641" s="311" t="s">
        <v>173</v>
      </c>
      <c r="F8641" s="311">
        <v>43</v>
      </c>
    </row>
    <row r="8642" spans="1:6">
      <c r="A8642" s="311"/>
      <c r="B8642" s="311" t="s">
        <v>20053</v>
      </c>
      <c r="C8642" s="311"/>
      <c r="D8642" s="311"/>
      <c r="E8642" s="311" t="s">
        <v>173</v>
      </c>
      <c r="F8642" s="311">
        <v>169</v>
      </c>
    </row>
    <row r="8643" spans="1:6">
      <c r="A8643" s="311"/>
      <c r="B8643" s="311" t="s">
        <v>20054</v>
      </c>
      <c r="C8643" s="311"/>
      <c r="D8643" s="311"/>
      <c r="E8643" s="311" t="s">
        <v>173</v>
      </c>
      <c r="F8643" s="311">
        <v>69</v>
      </c>
    </row>
    <row r="8644" spans="1:6">
      <c r="A8644" s="311"/>
      <c r="B8644" s="311" t="s">
        <v>20055</v>
      </c>
      <c r="C8644" s="311"/>
      <c r="D8644" s="311"/>
      <c r="E8644" s="311" t="s">
        <v>173</v>
      </c>
      <c r="F8644" s="311">
        <v>56</v>
      </c>
    </row>
    <row r="8645" spans="1:6">
      <c r="A8645" s="311"/>
      <c r="B8645" s="311" t="s">
        <v>20056</v>
      </c>
      <c r="C8645" s="311"/>
      <c r="D8645" s="311"/>
      <c r="E8645" s="311" t="s">
        <v>173</v>
      </c>
      <c r="F8645" s="311">
        <v>69</v>
      </c>
    </row>
    <row r="8646" spans="1:6">
      <c r="A8646" s="311"/>
      <c r="B8646" s="311" t="s">
        <v>20057</v>
      </c>
      <c r="C8646" s="311"/>
      <c r="D8646" s="311"/>
      <c r="E8646" s="311" t="s">
        <v>173</v>
      </c>
      <c r="F8646" s="311">
        <v>56</v>
      </c>
    </row>
    <row r="8647" spans="1:6">
      <c r="A8647" s="311"/>
      <c r="B8647" s="311" t="s">
        <v>20058</v>
      </c>
      <c r="C8647" s="311"/>
      <c r="D8647" s="311"/>
      <c r="E8647" s="311" t="s">
        <v>173</v>
      </c>
      <c r="F8647" s="311">
        <v>74</v>
      </c>
    </row>
    <row r="8648" spans="1:6">
      <c r="A8648" s="311"/>
      <c r="B8648" s="311" t="s">
        <v>20059</v>
      </c>
      <c r="C8648" s="311"/>
      <c r="D8648" s="311"/>
      <c r="E8648" s="311" t="s">
        <v>173</v>
      </c>
      <c r="F8648" s="311">
        <v>227</v>
      </c>
    </row>
    <row r="8649" spans="1:6">
      <c r="A8649" s="311"/>
      <c r="B8649" s="311" t="s">
        <v>20060</v>
      </c>
      <c r="C8649" s="311"/>
      <c r="D8649" s="311"/>
      <c r="E8649" s="311" t="s">
        <v>173</v>
      </c>
      <c r="F8649" s="311">
        <v>339</v>
      </c>
    </row>
    <row r="8650" spans="1:6">
      <c r="A8650" s="311"/>
      <c r="B8650" s="311" t="s">
        <v>20061</v>
      </c>
      <c r="C8650" s="311"/>
      <c r="D8650" s="311"/>
      <c r="E8650" s="311" t="s">
        <v>173</v>
      </c>
      <c r="F8650" s="311">
        <v>459</v>
      </c>
    </row>
    <row r="8651" spans="1:6">
      <c r="A8651" s="311"/>
      <c r="B8651" s="311" t="s">
        <v>20062</v>
      </c>
      <c r="C8651" s="311"/>
      <c r="D8651" s="311"/>
      <c r="E8651" s="311" t="s">
        <v>173</v>
      </c>
      <c r="F8651" s="311">
        <v>127</v>
      </c>
    </row>
    <row r="8652" spans="1:6">
      <c r="A8652" s="311"/>
      <c r="B8652" s="311" t="s">
        <v>20063</v>
      </c>
      <c r="C8652" s="311"/>
      <c r="D8652" s="311"/>
      <c r="E8652" s="311" t="s">
        <v>173</v>
      </c>
      <c r="F8652" s="311">
        <v>29</v>
      </c>
    </row>
    <row r="8653" spans="1:6">
      <c r="A8653" s="311"/>
      <c r="B8653" s="311" t="s">
        <v>20064</v>
      </c>
      <c r="C8653" s="311"/>
      <c r="D8653" s="311"/>
      <c r="E8653" s="311" t="s">
        <v>173</v>
      </c>
      <c r="F8653" s="311">
        <v>72</v>
      </c>
    </row>
    <row r="8654" spans="1:6">
      <c r="A8654" s="311"/>
      <c r="B8654" s="311" t="s">
        <v>20065</v>
      </c>
      <c r="C8654" s="311"/>
      <c r="D8654" s="311"/>
      <c r="E8654" s="311" t="s">
        <v>173</v>
      </c>
      <c r="F8654" s="311">
        <v>136</v>
      </c>
    </row>
    <row r="8655" spans="1:6">
      <c r="A8655" s="311"/>
      <c r="B8655" s="311" t="s">
        <v>20066</v>
      </c>
      <c r="C8655" s="311"/>
      <c r="D8655" s="311"/>
      <c r="E8655" s="311" t="s">
        <v>173</v>
      </c>
      <c r="F8655" s="311">
        <v>136</v>
      </c>
    </row>
    <row r="8656" spans="1:6">
      <c r="A8656" s="311"/>
      <c r="B8656" s="311" t="s">
        <v>20067</v>
      </c>
      <c r="C8656" s="311"/>
      <c r="D8656" s="311"/>
      <c r="E8656" s="311" t="s">
        <v>173</v>
      </c>
      <c r="F8656" s="311">
        <v>46</v>
      </c>
    </row>
    <row r="8657" spans="1:6">
      <c r="A8657" s="311"/>
      <c r="B8657" s="311" t="s">
        <v>20068</v>
      </c>
      <c r="C8657" s="311"/>
      <c r="D8657" s="311"/>
      <c r="E8657" s="311" t="s">
        <v>173</v>
      </c>
      <c r="F8657" s="311">
        <v>69</v>
      </c>
    </row>
    <row r="8658" spans="1:6">
      <c r="A8658" s="311"/>
      <c r="B8658" s="311" t="s">
        <v>20069</v>
      </c>
      <c r="C8658" s="311"/>
      <c r="D8658" s="311"/>
      <c r="E8658" s="311" t="s">
        <v>173</v>
      </c>
      <c r="F8658" s="311">
        <v>46</v>
      </c>
    </row>
    <row r="8659" spans="1:6">
      <c r="A8659" s="311"/>
      <c r="B8659" s="311" t="s">
        <v>20070</v>
      </c>
      <c r="C8659" s="311"/>
      <c r="D8659" s="311"/>
      <c r="E8659" s="311" t="s">
        <v>173</v>
      </c>
      <c r="F8659" s="311">
        <v>64</v>
      </c>
    </row>
    <row r="8660" spans="1:6">
      <c r="A8660" s="311"/>
      <c r="B8660" s="311" t="s">
        <v>20071</v>
      </c>
      <c r="C8660" s="311"/>
      <c r="D8660" s="311"/>
      <c r="E8660" s="311" t="s">
        <v>173</v>
      </c>
      <c r="F8660" s="311">
        <v>169</v>
      </c>
    </row>
    <row r="8661" spans="1:6">
      <c r="A8661" s="311"/>
      <c r="B8661" s="311" t="s">
        <v>20072</v>
      </c>
      <c r="C8661" s="311"/>
      <c r="D8661" s="311"/>
      <c r="E8661" s="311" t="s">
        <v>173</v>
      </c>
      <c r="F8661" s="311">
        <v>116</v>
      </c>
    </row>
    <row r="8662" spans="1:6">
      <c r="A8662" s="311"/>
      <c r="B8662" s="311" t="s">
        <v>20073</v>
      </c>
      <c r="C8662" s="311"/>
      <c r="D8662" s="311"/>
      <c r="E8662" s="311" t="s">
        <v>173</v>
      </c>
      <c r="F8662" s="311">
        <v>99</v>
      </c>
    </row>
    <row r="8663" spans="1:6">
      <c r="A8663" s="311"/>
      <c r="B8663" s="311" t="s">
        <v>20074</v>
      </c>
      <c r="C8663" s="311"/>
      <c r="D8663" s="311"/>
      <c r="E8663" s="311" t="s">
        <v>173</v>
      </c>
      <c r="F8663" s="311">
        <v>97</v>
      </c>
    </row>
    <row r="8664" spans="1:6">
      <c r="A8664" s="311"/>
      <c r="B8664" s="311" t="s">
        <v>20075</v>
      </c>
      <c r="C8664" s="311"/>
      <c r="D8664" s="311"/>
      <c r="E8664" s="311" t="s">
        <v>173</v>
      </c>
      <c r="F8664" s="311">
        <v>139</v>
      </c>
    </row>
  </sheetData>
  <autoFilter ref="A1:F1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FF0000"/>
  </sheetPr>
  <dimension ref="A1:F188"/>
  <sheetViews>
    <sheetView workbookViewId="0">
      <selection sqref="A1:F1"/>
    </sheetView>
  </sheetViews>
  <sheetFormatPr defaultRowHeight="15"/>
  <cols>
    <col min="2" max="2" width="91.85546875" customWidth="1"/>
  </cols>
  <sheetData>
    <row r="1" spans="1:6" ht="24">
      <c r="A1" s="264" t="s">
        <v>178</v>
      </c>
      <c r="B1" s="264" t="s">
        <v>194</v>
      </c>
      <c r="C1" s="265" t="s">
        <v>171</v>
      </c>
      <c r="D1" s="266" t="s">
        <v>113</v>
      </c>
      <c r="E1" s="265" t="s">
        <v>195</v>
      </c>
      <c r="F1" s="305" t="s">
        <v>196</v>
      </c>
    </row>
    <row r="2" spans="1:6">
      <c r="A2" s="311"/>
      <c r="B2" s="312" t="s">
        <v>20076</v>
      </c>
      <c r="C2" s="312"/>
      <c r="D2" s="312"/>
      <c r="E2" s="311" t="s">
        <v>12273</v>
      </c>
      <c r="F2" s="311">
        <v>10.1</v>
      </c>
    </row>
    <row r="3" spans="1:6">
      <c r="A3" s="311"/>
      <c r="B3" s="312" t="s">
        <v>20077</v>
      </c>
      <c r="C3" s="312"/>
      <c r="D3" s="312"/>
      <c r="E3" s="311" t="s">
        <v>12273</v>
      </c>
      <c r="F3" s="311">
        <v>10.1</v>
      </c>
    </row>
    <row r="4" spans="1:6">
      <c r="A4" s="311"/>
      <c r="B4" s="312" t="s">
        <v>20078</v>
      </c>
      <c r="C4" s="312"/>
      <c r="D4" s="312"/>
      <c r="E4" s="311" t="s">
        <v>12273</v>
      </c>
      <c r="F4" s="311">
        <v>9.8000000000000007</v>
      </c>
    </row>
    <row r="5" spans="1:6">
      <c r="A5" s="311"/>
      <c r="B5" s="312" t="s">
        <v>20079</v>
      </c>
      <c r="C5" s="312"/>
      <c r="D5" s="312"/>
      <c r="E5" s="311" t="s">
        <v>12273</v>
      </c>
      <c r="F5" s="311">
        <v>9.8000000000000007</v>
      </c>
    </row>
    <row r="6" spans="1:6">
      <c r="A6" s="311"/>
      <c r="B6" s="312" t="s">
        <v>20080</v>
      </c>
      <c r="C6" s="312"/>
      <c r="D6" s="312"/>
      <c r="E6" s="311" t="s">
        <v>12273</v>
      </c>
      <c r="F6" s="311">
        <v>10.1</v>
      </c>
    </row>
    <row r="7" spans="1:6">
      <c r="A7" s="311"/>
      <c r="B7" s="312" t="s">
        <v>20081</v>
      </c>
      <c r="C7" s="312"/>
      <c r="D7" s="312"/>
      <c r="E7" s="311" t="s">
        <v>12273</v>
      </c>
      <c r="F7" s="311">
        <v>10.1</v>
      </c>
    </row>
    <row r="8" spans="1:6">
      <c r="A8" s="311"/>
      <c r="B8" s="312" t="s">
        <v>20082</v>
      </c>
      <c r="C8" s="312"/>
      <c r="D8" s="312"/>
      <c r="E8" s="311" t="s">
        <v>12273</v>
      </c>
      <c r="F8" s="311">
        <v>9.8000000000000007</v>
      </c>
    </row>
    <row r="9" spans="1:6">
      <c r="A9" s="311"/>
      <c r="B9" s="312" t="s">
        <v>20083</v>
      </c>
      <c r="C9" s="312"/>
      <c r="D9" s="312"/>
      <c r="E9" s="311" t="s">
        <v>12273</v>
      </c>
      <c r="F9" s="311">
        <v>9.8000000000000007</v>
      </c>
    </row>
    <row r="10" spans="1:6">
      <c r="A10" s="311"/>
      <c r="B10" s="312" t="s">
        <v>20084</v>
      </c>
      <c r="C10" s="312"/>
      <c r="D10" s="312"/>
      <c r="E10" s="311" t="s">
        <v>12273</v>
      </c>
      <c r="F10" s="311">
        <v>10.1</v>
      </c>
    </row>
    <row r="11" spans="1:6">
      <c r="A11" s="311"/>
      <c r="B11" s="312" t="s">
        <v>20085</v>
      </c>
      <c r="C11" s="312"/>
      <c r="D11" s="312"/>
      <c r="E11" s="311" t="s">
        <v>12273</v>
      </c>
      <c r="F11" s="311">
        <v>10.1</v>
      </c>
    </row>
    <row r="12" spans="1:6">
      <c r="A12" s="311"/>
      <c r="B12" s="312" t="s">
        <v>20086</v>
      </c>
      <c r="C12" s="312"/>
      <c r="D12" s="312"/>
      <c r="E12" s="311" t="s">
        <v>12273</v>
      </c>
      <c r="F12" s="311">
        <v>13.66</v>
      </c>
    </row>
    <row r="13" spans="1:6">
      <c r="A13" s="311"/>
      <c r="B13" s="312" t="s">
        <v>20087</v>
      </c>
      <c r="C13" s="312"/>
      <c r="D13" s="312"/>
      <c r="E13" s="311" t="s">
        <v>12273</v>
      </c>
      <c r="F13" s="311">
        <v>13.66</v>
      </c>
    </row>
    <row r="14" spans="1:6">
      <c r="A14" s="311"/>
      <c r="B14" s="312" t="s">
        <v>20088</v>
      </c>
      <c r="C14" s="312"/>
      <c r="D14" s="312"/>
      <c r="E14" s="311" t="s">
        <v>12273</v>
      </c>
      <c r="F14" s="311">
        <v>12.77</v>
      </c>
    </row>
    <row r="15" spans="1:6">
      <c r="A15" s="311"/>
      <c r="B15" s="312" t="s">
        <v>20089</v>
      </c>
      <c r="C15" s="312"/>
      <c r="D15" s="312"/>
      <c r="E15" s="311" t="s">
        <v>12273</v>
      </c>
      <c r="F15" s="311">
        <v>12.77</v>
      </c>
    </row>
    <row r="16" spans="1:6">
      <c r="A16" s="311"/>
      <c r="B16" s="312" t="s">
        <v>20090</v>
      </c>
      <c r="C16" s="312"/>
      <c r="D16" s="312"/>
      <c r="E16" s="311" t="s">
        <v>12273</v>
      </c>
      <c r="F16" s="311">
        <v>13.66</v>
      </c>
    </row>
    <row r="17" spans="1:6">
      <c r="A17" s="311"/>
      <c r="B17" s="312" t="s">
        <v>20091</v>
      </c>
      <c r="C17" s="312"/>
      <c r="D17" s="312"/>
      <c r="E17" s="311" t="s">
        <v>12273</v>
      </c>
      <c r="F17" s="311">
        <v>13.66</v>
      </c>
    </row>
    <row r="18" spans="1:6">
      <c r="A18" s="311"/>
      <c r="B18" s="312" t="s">
        <v>20092</v>
      </c>
      <c r="C18" s="312"/>
      <c r="D18" s="312"/>
      <c r="E18" s="311" t="s">
        <v>12273</v>
      </c>
      <c r="F18" s="311">
        <v>12.77</v>
      </c>
    </row>
    <row r="19" spans="1:6">
      <c r="A19" s="311"/>
      <c r="B19" s="312" t="s">
        <v>20093</v>
      </c>
      <c r="C19" s="312"/>
      <c r="D19" s="312"/>
      <c r="E19" s="311" t="s">
        <v>12273</v>
      </c>
      <c r="F19" s="311">
        <v>12.77</v>
      </c>
    </row>
    <row r="20" spans="1:6">
      <c r="A20" s="311"/>
      <c r="B20" s="312" t="s">
        <v>20094</v>
      </c>
      <c r="C20" s="312"/>
      <c r="D20" s="312"/>
      <c r="E20" s="311" t="s">
        <v>12273</v>
      </c>
      <c r="F20" s="311">
        <v>13.66</v>
      </c>
    </row>
    <row r="21" spans="1:6">
      <c r="A21" s="311"/>
      <c r="B21" s="312" t="s">
        <v>20095</v>
      </c>
      <c r="C21" s="312"/>
      <c r="D21" s="312"/>
      <c r="E21" s="311" t="s">
        <v>12273</v>
      </c>
      <c r="F21" s="311">
        <v>13.66</v>
      </c>
    </row>
    <row r="22" spans="1:6">
      <c r="A22" s="311"/>
      <c r="B22" s="312" t="s">
        <v>20096</v>
      </c>
      <c r="C22" s="312"/>
      <c r="D22" s="312"/>
      <c r="E22" s="311" t="s">
        <v>12273</v>
      </c>
      <c r="F22" s="311">
        <v>34.450000000000003</v>
      </c>
    </row>
    <row r="23" spans="1:6">
      <c r="A23" s="311"/>
      <c r="B23" s="312" t="s">
        <v>20097</v>
      </c>
      <c r="C23" s="312"/>
      <c r="D23" s="312"/>
      <c r="E23" s="311" t="s">
        <v>12273</v>
      </c>
      <c r="F23" s="311">
        <v>483.52</v>
      </c>
    </row>
    <row r="24" spans="1:6">
      <c r="A24" s="311"/>
      <c r="B24" s="312" t="s">
        <v>20098</v>
      </c>
      <c r="C24" s="312"/>
      <c r="D24" s="312"/>
      <c r="E24" s="311" t="s">
        <v>12273</v>
      </c>
      <c r="F24" s="311">
        <v>2970</v>
      </c>
    </row>
    <row r="25" spans="1:6">
      <c r="A25" s="311"/>
      <c r="B25" s="312" t="s">
        <v>20099</v>
      </c>
      <c r="C25" s="312"/>
      <c r="D25" s="312"/>
      <c r="E25" s="311" t="s">
        <v>12273</v>
      </c>
      <c r="F25" s="311">
        <v>1752.3</v>
      </c>
    </row>
    <row r="26" spans="1:6">
      <c r="A26" s="311"/>
      <c r="B26" s="312" t="s">
        <v>20100</v>
      </c>
      <c r="C26" s="312"/>
      <c r="D26" s="312"/>
      <c r="E26" s="311" t="s">
        <v>12273</v>
      </c>
      <c r="F26" s="311">
        <v>1514.7</v>
      </c>
    </row>
    <row r="27" spans="1:6">
      <c r="A27" s="311"/>
      <c r="B27" s="312" t="s">
        <v>20101</v>
      </c>
      <c r="C27" s="312"/>
      <c r="D27" s="312"/>
      <c r="E27" s="311" t="s">
        <v>12273</v>
      </c>
      <c r="F27" s="311">
        <v>1752.3</v>
      </c>
    </row>
    <row r="28" spans="1:6">
      <c r="A28" s="311"/>
      <c r="B28" s="312" t="s">
        <v>20102</v>
      </c>
      <c r="C28" s="312"/>
      <c r="D28" s="312"/>
      <c r="E28" s="311" t="s">
        <v>12273</v>
      </c>
      <c r="F28" s="311">
        <v>1514.7</v>
      </c>
    </row>
    <row r="29" spans="1:6">
      <c r="A29" s="311"/>
      <c r="B29" s="312" t="s">
        <v>20103</v>
      </c>
      <c r="C29" s="312"/>
      <c r="D29" s="312"/>
      <c r="E29" s="311" t="s">
        <v>12273</v>
      </c>
      <c r="F29" s="311">
        <v>1514.7</v>
      </c>
    </row>
    <row r="30" spans="1:6">
      <c r="A30" s="311"/>
      <c r="B30" s="312" t="s">
        <v>20104</v>
      </c>
      <c r="C30" s="312"/>
      <c r="D30" s="312"/>
      <c r="E30" s="311" t="s">
        <v>12273</v>
      </c>
      <c r="F30" s="311">
        <v>1514.7</v>
      </c>
    </row>
    <row r="31" spans="1:6">
      <c r="A31" s="311"/>
      <c r="B31" s="312" t="s">
        <v>20105</v>
      </c>
      <c r="C31" s="312"/>
      <c r="D31" s="312"/>
      <c r="E31" s="311" t="s">
        <v>12273</v>
      </c>
      <c r="F31" s="311">
        <v>1514.7</v>
      </c>
    </row>
    <row r="32" spans="1:6">
      <c r="A32" s="311"/>
      <c r="B32" s="312" t="s">
        <v>20106</v>
      </c>
      <c r="C32" s="312"/>
      <c r="D32" s="312"/>
      <c r="E32" s="311" t="s">
        <v>12273</v>
      </c>
      <c r="F32" s="311">
        <v>718.15</v>
      </c>
    </row>
    <row r="33" spans="1:6">
      <c r="A33" s="311"/>
      <c r="B33" s="312" t="s">
        <v>20107</v>
      </c>
      <c r="C33" s="312"/>
      <c r="D33" s="312"/>
      <c r="E33" s="311" t="s">
        <v>12273</v>
      </c>
      <c r="F33" s="311">
        <v>740.72</v>
      </c>
    </row>
    <row r="34" spans="1:6">
      <c r="A34" s="311"/>
      <c r="B34" s="312" t="s">
        <v>20108</v>
      </c>
      <c r="C34" s="312"/>
      <c r="D34" s="312"/>
      <c r="E34" s="311" t="s">
        <v>12273</v>
      </c>
      <c r="F34" s="311">
        <v>718.15</v>
      </c>
    </row>
    <row r="35" spans="1:6">
      <c r="A35" s="311"/>
      <c r="B35" s="312" t="s">
        <v>20109</v>
      </c>
      <c r="C35" s="312"/>
      <c r="D35" s="312"/>
      <c r="E35" s="311" t="s">
        <v>12273</v>
      </c>
      <c r="F35" s="311">
        <v>718.15</v>
      </c>
    </row>
    <row r="36" spans="1:6">
      <c r="A36" s="311"/>
      <c r="B36" s="312" t="s">
        <v>20110</v>
      </c>
      <c r="C36" s="312"/>
      <c r="D36" s="312"/>
      <c r="E36" s="311" t="s">
        <v>12273</v>
      </c>
      <c r="F36" s="311">
        <v>718.15</v>
      </c>
    </row>
    <row r="37" spans="1:6">
      <c r="A37" s="311"/>
      <c r="B37" s="312" t="s">
        <v>20111</v>
      </c>
      <c r="C37" s="312"/>
      <c r="D37" s="312"/>
      <c r="E37" s="311" t="s">
        <v>12273</v>
      </c>
      <c r="F37" s="311">
        <v>718.15</v>
      </c>
    </row>
    <row r="38" spans="1:6">
      <c r="A38" s="311"/>
      <c r="B38" s="312" t="s">
        <v>20112</v>
      </c>
      <c r="C38" s="312"/>
      <c r="D38" s="312"/>
      <c r="E38" s="311" t="s">
        <v>12273</v>
      </c>
      <c r="F38" s="311">
        <v>718.15</v>
      </c>
    </row>
    <row r="39" spans="1:6">
      <c r="A39" s="311"/>
      <c r="B39" s="312" t="s">
        <v>20113</v>
      </c>
      <c r="C39" s="312"/>
      <c r="D39" s="312"/>
      <c r="E39" s="311" t="s">
        <v>12273</v>
      </c>
      <c r="F39" s="311">
        <v>2693.25</v>
      </c>
    </row>
    <row r="40" spans="1:6">
      <c r="A40" s="311"/>
      <c r="B40" s="312" t="s">
        <v>20114</v>
      </c>
      <c r="C40" s="312"/>
      <c r="D40" s="312"/>
      <c r="E40" s="311" t="s">
        <v>12273</v>
      </c>
      <c r="F40" s="311">
        <v>1930.5</v>
      </c>
    </row>
    <row r="41" spans="1:6">
      <c r="A41" s="311"/>
      <c r="B41" s="312" t="s">
        <v>20115</v>
      </c>
      <c r="C41" s="312"/>
      <c r="D41" s="312"/>
      <c r="E41" s="311" t="s">
        <v>12273</v>
      </c>
      <c r="F41" s="311">
        <v>950.4</v>
      </c>
    </row>
    <row r="42" spans="1:6">
      <c r="A42" s="311"/>
      <c r="B42" s="312" t="s">
        <v>20116</v>
      </c>
      <c r="C42" s="312"/>
      <c r="D42" s="312"/>
      <c r="E42" s="311" t="s">
        <v>12273</v>
      </c>
      <c r="F42" s="311">
        <v>950.4</v>
      </c>
    </row>
    <row r="43" spans="1:6">
      <c r="A43" s="311"/>
      <c r="B43" s="312" t="s">
        <v>20117</v>
      </c>
      <c r="C43" s="312"/>
      <c r="D43" s="312"/>
      <c r="E43" s="311" t="s">
        <v>12273</v>
      </c>
      <c r="F43" s="311">
        <v>950.4</v>
      </c>
    </row>
    <row r="44" spans="1:6">
      <c r="A44" s="311"/>
      <c r="B44" s="312" t="s">
        <v>20118</v>
      </c>
      <c r="C44" s="312"/>
      <c r="D44" s="312"/>
      <c r="E44" s="311" t="s">
        <v>12273</v>
      </c>
      <c r="F44" s="311">
        <v>1021.09</v>
      </c>
    </row>
    <row r="45" spans="1:6">
      <c r="A45" s="311"/>
      <c r="B45" s="312" t="s">
        <v>20119</v>
      </c>
      <c r="C45" s="312"/>
      <c r="D45" s="312"/>
      <c r="E45" s="311" t="s">
        <v>12273</v>
      </c>
      <c r="F45" s="311">
        <v>2971.49</v>
      </c>
    </row>
    <row r="46" spans="1:6">
      <c r="A46" s="311"/>
      <c r="B46" s="312" t="s">
        <v>20120</v>
      </c>
      <c r="C46" s="312"/>
      <c r="D46" s="312"/>
      <c r="E46" s="311" t="s">
        <v>12273</v>
      </c>
      <c r="F46" s="311">
        <v>1752.3</v>
      </c>
    </row>
    <row r="47" spans="1:6">
      <c r="A47" s="311"/>
      <c r="B47" s="312" t="s">
        <v>20121</v>
      </c>
      <c r="C47" s="312"/>
      <c r="D47" s="312"/>
      <c r="E47" s="311" t="s">
        <v>12273</v>
      </c>
      <c r="F47" s="311">
        <v>1752.3</v>
      </c>
    </row>
    <row r="48" spans="1:6">
      <c r="A48" s="311"/>
      <c r="B48" s="312" t="s">
        <v>20122</v>
      </c>
      <c r="C48" s="312"/>
      <c r="D48" s="312"/>
      <c r="E48" s="311" t="s">
        <v>12273</v>
      </c>
      <c r="F48" s="311">
        <v>1752.3</v>
      </c>
    </row>
    <row r="49" spans="1:6">
      <c r="A49" s="311"/>
      <c r="B49" s="312" t="s">
        <v>20123</v>
      </c>
      <c r="C49" s="312"/>
      <c r="D49" s="312"/>
      <c r="E49" s="311" t="s">
        <v>12273</v>
      </c>
      <c r="F49" s="311">
        <v>1752.3</v>
      </c>
    </row>
    <row r="50" spans="1:6">
      <c r="A50" s="311"/>
      <c r="B50" s="312" t="s">
        <v>20124</v>
      </c>
      <c r="C50" s="312"/>
      <c r="D50" s="312"/>
      <c r="E50" s="311" t="s">
        <v>12273</v>
      </c>
      <c r="F50" s="311">
        <v>1752.3</v>
      </c>
    </row>
    <row r="51" spans="1:6">
      <c r="A51" s="311"/>
      <c r="B51" s="312" t="s">
        <v>20125</v>
      </c>
      <c r="C51" s="312"/>
      <c r="D51" s="312"/>
      <c r="E51" s="311" t="s">
        <v>12273</v>
      </c>
      <c r="F51" s="311">
        <v>1188</v>
      </c>
    </row>
    <row r="52" spans="1:6">
      <c r="A52" s="311"/>
      <c r="B52" s="312" t="s">
        <v>20126</v>
      </c>
      <c r="C52" s="312"/>
      <c r="D52" s="312"/>
      <c r="E52" s="311" t="s">
        <v>12273</v>
      </c>
      <c r="F52" s="311">
        <v>1188</v>
      </c>
    </row>
    <row r="53" spans="1:6">
      <c r="A53" s="311"/>
      <c r="B53" s="312" t="s">
        <v>20127</v>
      </c>
      <c r="C53" s="312"/>
      <c r="D53" s="312"/>
      <c r="E53" s="311" t="s">
        <v>12273</v>
      </c>
      <c r="F53" s="311">
        <v>1188</v>
      </c>
    </row>
    <row r="54" spans="1:6">
      <c r="A54" s="311"/>
      <c r="B54" s="312" t="s">
        <v>20128</v>
      </c>
      <c r="C54" s="312"/>
      <c r="D54" s="312"/>
      <c r="E54" s="311" t="s">
        <v>12273</v>
      </c>
      <c r="F54" s="311">
        <v>1188</v>
      </c>
    </row>
    <row r="55" spans="1:6">
      <c r="A55" s="311"/>
      <c r="B55" s="312" t="s">
        <v>20129</v>
      </c>
      <c r="C55" s="312"/>
      <c r="D55" s="312"/>
      <c r="E55" s="311" t="s">
        <v>12273</v>
      </c>
      <c r="F55" s="311">
        <v>1188</v>
      </c>
    </row>
    <row r="56" spans="1:6">
      <c r="A56" s="311"/>
      <c r="B56" s="312" t="s">
        <v>20130</v>
      </c>
      <c r="C56" s="312"/>
      <c r="D56" s="312"/>
      <c r="E56" s="311" t="s">
        <v>12273</v>
      </c>
      <c r="F56" s="311">
        <v>1485</v>
      </c>
    </row>
    <row r="57" spans="1:6">
      <c r="A57" s="311"/>
      <c r="B57" s="312" t="s">
        <v>20131</v>
      </c>
      <c r="C57" s="312"/>
      <c r="D57" s="312"/>
      <c r="E57" s="311" t="s">
        <v>12273</v>
      </c>
      <c r="F57" s="311">
        <v>1485</v>
      </c>
    </row>
    <row r="58" spans="1:6">
      <c r="A58" s="311"/>
      <c r="B58" s="312" t="s">
        <v>20132</v>
      </c>
      <c r="C58" s="312"/>
      <c r="D58" s="312"/>
      <c r="E58" s="311" t="s">
        <v>12273</v>
      </c>
      <c r="F58" s="311">
        <v>1485</v>
      </c>
    </row>
    <row r="59" spans="1:6">
      <c r="A59" s="311"/>
      <c r="B59" s="312" t="s">
        <v>20133</v>
      </c>
      <c r="C59" s="312"/>
      <c r="D59" s="312"/>
      <c r="E59" s="311" t="s">
        <v>12273</v>
      </c>
      <c r="F59" s="311">
        <v>1485</v>
      </c>
    </row>
    <row r="60" spans="1:6">
      <c r="A60" s="311"/>
      <c r="B60" s="312" t="s">
        <v>20134</v>
      </c>
      <c r="C60" s="312"/>
      <c r="D60" s="312"/>
      <c r="E60" s="311" t="s">
        <v>12273</v>
      </c>
      <c r="F60" s="311">
        <v>1485</v>
      </c>
    </row>
    <row r="61" spans="1:6">
      <c r="A61" s="311"/>
      <c r="B61" s="312" t="s">
        <v>20135</v>
      </c>
      <c r="C61" s="312"/>
      <c r="D61" s="312"/>
      <c r="E61" s="311" t="s">
        <v>12273</v>
      </c>
      <c r="F61" s="311">
        <v>1485</v>
      </c>
    </row>
    <row r="62" spans="1:6">
      <c r="A62" s="311"/>
      <c r="B62" s="312" t="s">
        <v>20136</v>
      </c>
      <c r="C62" s="312"/>
      <c r="D62" s="312"/>
      <c r="E62" s="311" t="s">
        <v>12273</v>
      </c>
      <c r="F62" s="311">
        <v>1722.6</v>
      </c>
    </row>
    <row r="63" spans="1:6">
      <c r="A63" s="311"/>
      <c r="B63" s="312" t="s">
        <v>20137</v>
      </c>
      <c r="C63" s="312"/>
      <c r="D63" s="312"/>
      <c r="E63" s="311" t="s">
        <v>12273</v>
      </c>
      <c r="F63" s="311">
        <v>1722.6</v>
      </c>
    </row>
    <row r="64" spans="1:6">
      <c r="A64" s="311"/>
      <c r="B64" s="312" t="s">
        <v>20138</v>
      </c>
      <c r="C64" s="312"/>
      <c r="D64" s="312"/>
      <c r="E64" s="311" t="s">
        <v>12273</v>
      </c>
      <c r="F64" s="311">
        <v>1692.9</v>
      </c>
    </row>
    <row r="65" spans="1:6">
      <c r="A65" s="311"/>
      <c r="B65" s="312" t="s">
        <v>20139</v>
      </c>
      <c r="C65" s="312"/>
      <c r="D65" s="312"/>
      <c r="E65" s="311" t="s">
        <v>12273</v>
      </c>
      <c r="F65" s="311">
        <v>1722.6</v>
      </c>
    </row>
    <row r="66" spans="1:6">
      <c r="A66" s="311"/>
      <c r="B66" s="312" t="s">
        <v>20140</v>
      </c>
      <c r="C66" s="312"/>
      <c r="D66" s="312"/>
      <c r="E66" s="311" t="s">
        <v>12273</v>
      </c>
      <c r="F66" s="311">
        <v>1692.9</v>
      </c>
    </row>
    <row r="67" spans="1:6">
      <c r="A67" s="311"/>
      <c r="B67" s="312" t="s">
        <v>20141</v>
      </c>
      <c r="C67" s="312"/>
      <c r="D67" s="312"/>
      <c r="E67" s="311" t="s">
        <v>12273</v>
      </c>
      <c r="F67" s="311">
        <v>103.95</v>
      </c>
    </row>
    <row r="68" spans="1:6">
      <c r="A68" s="311"/>
      <c r="B68" s="312" t="s">
        <v>20142</v>
      </c>
      <c r="C68" s="312"/>
      <c r="D68" s="312"/>
      <c r="E68" s="311" t="s">
        <v>12273</v>
      </c>
      <c r="F68" s="311">
        <v>103.95</v>
      </c>
    </row>
    <row r="69" spans="1:6">
      <c r="A69" s="311"/>
      <c r="B69" s="312" t="s">
        <v>20143</v>
      </c>
      <c r="C69" s="312"/>
      <c r="D69" s="312"/>
      <c r="E69" s="311" t="s">
        <v>12273</v>
      </c>
      <c r="F69" s="311">
        <v>103.95</v>
      </c>
    </row>
    <row r="70" spans="1:6">
      <c r="A70" s="311"/>
      <c r="B70" s="312" t="s">
        <v>20144</v>
      </c>
      <c r="C70" s="312"/>
      <c r="D70" s="312"/>
      <c r="E70" s="311" t="s">
        <v>12273</v>
      </c>
      <c r="F70" s="311">
        <v>108.41</v>
      </c>
    </row>
    <row r="71" spans="1:6">
      <c r="A71" s="311"/>
      <c r="B71" s="312" t="s">
        <v>20145</v>
      </c>
      <c r="C71" s="312"/>
      <c r="D71" s="312"/>
      <c r="E71" s="311" t="s">
        <v>12273</v>
      </c>
      <c r="F71" s="311">
        <v>102.47</v>
      </c>
    </row>
    <row r="72" spans="1:6">
      <c r="A72" s="311"/>
      <c r="B72" s="312" t="s">
        <v>20146</v>
      </c>
      <c r="C72" s="312"/>
      <c r="D72" s="312"/>
      <c r="E72" s="311" t="s">
        <v>12273</v>
      </c>
      <c r="F72" s="311">
        <v>83.16</v>
      </c>
    </row>
    <row r="73" spans="1:6">
      <c r="A73" s="311"/>
      <c r="B73" s="312" t="s">
        <v>20147</v>
      </c>
      <c r="C73" s="312"/>
      <c r="D73" s="312"/>
      <c r="E73" s="311" t="s">
        <v>12273</v>
      </c>
      <c r="F73" s="311">
        <v>83.16</v>
      </c>
    </row>
    <row r="74" spans="1:6">
      <c r="A74" s="311"/>
      <c r="B74" s="312" t="s">
        <v>20148</v>
      </c>
      <c r="C74" s="312"/>
      <c r="D74" s="312"/>
      <c r="E74" s="311" t="s">
        <v>12273</v>
      </c>
      <c r="F74" s="311">
        <v>83.16</v>
      </c>
    </row>
    <row r="75" spans="1:6">
      <c r="A75" s="311"/>
      <c r="B75" s="312" t="s">
        <v>20149</v>
      </c>
      <c r="C75" s="312"/>
      <c r="D75" s="312"/>
      <c r="E75" s="311" t="s">
        <v>12273</v>
      </c>
      <c r="F75" s="311">
        <v>83.16</v>
      </c>
    </row>
    <row r="76" spans="1:6">
      <c r="A76" s="311"/>
      <c r="B76" s="312" t="s">
        <v>20150</v>
      </c>
      <c r="C76" s="312"/>
      <c r="D76" s="312"/>
      <c r="E76" s="311" t="s">
        <v>12273</v>
      </c>
      <c r="F76" s="311">
        <v>79.599999999999994</v>
      </c>
    </row>
    <row r="77" spans="1:6">
      <c r="A77" s="311"/>
      <c r="B77" s="312" t="s">
        <v>20151</v>
      </c>
      <c r="C77" s="312"/>
      <c r="D77" s="312"/>
      <c r="E77" s="311" t="s">
        <v>12273</v>
      </c>
      <c r="F77" s="311">
        <v>61.18</v>
      </c>
    </row>
    <row r="78" spans="1:6">
      <c r="A78" s="311"/>
      <c r="B78" s="312" t="s">
        <v>20152</v>
      </c>
      <c r="C78" s="312"/>
      <c r="D78" s="312"/>
      <c r="E78" s="311" t="s">
        <v>12273</v>
      </c>
      <c r="F78" s="311">
        <v>61.18</v>
      </c>
    </row>
    <row r="79" spans="1:6">
      <c r="A79" s="311"/>
      <c r="B79" s="312" t="s">
        <v>20153</v>
      </c>
      <c r="C79" s="312"/>
      <c r="D79" s="312"/>
      <c r="E79" s="311" t="s">
        <v>12273</v>
      </c>
      <c r="F79" s="311">
        <v>61.18</v>
      </c>
    </row>
    <row r="80" spans="1:6">
      <c r="A80" s="311"/>
      <c r="B80" s="312" t="s">
        <v>20154</v>
      </c>
      <c r="C80" s="312"/>
      <c r="D80" s="312"/>
      <c r="E80" s="311" t="s">
        <v>12273</v>
      </c>
      <c r="F80" s="311">
        <v>61.18</v>
      </c>
    </row>
    <row r="81" spans="1:6">
      <c r="A81" s="311"/>
      <c r="B81" s="312" t="s">
        <v>20155</v>
      </c>
      <c r="C81" s="312"/>
      <c r="D81" s="312"/>
      <c r="E81" s="311" t="s">
        <v>12273</v>
      </c>
      <c r="F81" s="311">
        <v>61.18</v>
      </c>
    </row>
    <row r="82" spans="1:6">
      <c r="A82" s="311"/>
      <c r="B82" s="312" t="s">
        <v>20156</v>
      </c>
      <c r="C82" s="312"/>
      <c r="D82" s="312"/>
      <c r="E82" s="311" t="s">
        <v>12273</v>
      </c>
      <c r="F82" s="311">
        <v>61.18</v>
      </c>
    </row>
    <row r="83" spans="1:6">
      <c r="A83" s="311"/>
      <c r="B83" s="312" t="s">
        <v>20157</v>
      </c>
      <c r="C83" s="312"/>
      <c r="D83" s="312"/>
      <c r="E83" s="311" t="s">
        <v>12273</v>
      </c>
      <c r="F83" s="311">
        <v>12.77</v>
      </c>
    </row>
    <row r="84" spans="1:6">
      <c r="A84" s="311"/>
      <c r="B84" s="312" t="s">
        <v>20158</v>
      </c>
      <c r="C84" s="312"/>
      <c r="D84" s="312"/>
      <c r="E84" s="311" t="s">
        <v>12273</v>
      </c>
      <c r="F84" s="311">
        <v>12.77</v>
      </c>
    </row>
    <row r="85" spans="1:6">
      <c r="A85" s="311"/>
      <c r="B85" s="312" t="s">
        <v>20159</v>
      </c>
      <c r="C85" s="312"/>
      <c r="D85" s="312"/>
      <c r="E85" s="311" t="s">
        <v>12273</v>
      </c>
      <c r="F85" s="311">
        <v>12.77</v>
      </c>
    </row>
    <row r="86" spans="1:6">
      <c r="A86" s="311"/>
      <c r="B86" s="312" t="s">
        <v>20160</v>
      </c>
      <c r="C86" s="312"/>
      <c r="D86" s="312"/>
      <c r="E86" s="311" t="s">
        <v>12273</v>
      </c>
      <c r="F86" s="311">
        <v>12.77</v>
      </c>
    </row>
    <row r="87" spans="1:6">
      <c r="A87" s="311"/>
      <c r="B87" s="312" t="s">
        <v>20161</v>
      </c>
      <c r="C87" s="312"/>
      <c r="D87" s="312"/>
      <c r="E87" s="311" t="s">
        <v>12273</v>
      </c>
      <c r="F87" s="311">
        <v>12.77</v>
      </c>
    </row>
    <row r="88" spans="1:6">
      <c r="A88" s="311"/>
      <c r="B88" s="312" t="s">
        <v>20162</v>
      </c>
      <c r="C88" s="312"/>
      <c r="D88" s="312"/>
      <c r="E88" s="311" t="s">
        <v>12273</v>
      </c>
      <c r="F88" s="311">
        <v>20.79</v>
      </c>
    </row>
    <row r="89" spans="1:6">
      <c r="A89" s="311"/>
      <c r="B89" s="312" t="s">
        <v>20163</v>
      </c>
      <c r="C89" s="312"/>
      <c r="D89" s="312"/>
      <c r="E89" s="311" t="s">
        <v>12273</v>
      </c>
      <c r="F89" s="311">
        <v>34.450000000000003</v>
      </c>
    </row>
    <row r="90" spans="1:6">
      <c r="A90" s="311"/>
      <c r="B90" s="312" t="s">
        <v>20164</v>
      </c>
      <c r="C90" s="312"/>
      <c r="D90" s="312"/>
      <c r="E90" s="311" t="s">
        <v>12273</v>
      </c>
      <c r="F90" s="311">
        <v>34.450000000000003</v>
      </c>
    </row>
    <row r="91" spans="1:6">
      <c r="A91" s="311"/>
      <c r="B91" s="312" t="s">
        <v>20165</v>
      </c>
      <c r="C91" s="312"/>
      <c r="D91" s="312"/>
      <c r="E91" s="311" t="s">
        <v>12273</v>
      </c>
      <c r="F91" s="311">
        <v>34.450000000000003</v>
      </c>
    </row>
    <row r="92" spans="1:6">
      <c r="A92" s="311"/>
      <c r="B92" s="312" t="s">
        <v>20166</v>
      </c>
      <c r="C92" s="312"/>
      <c r="D92" s="312"/>
      <c r="E92" s="311" t="s">
        <v>12273</v>
      </c>
      <c r="F92" s="311">
        <v>22.28</v>
      </c>
    </row>
    <row r="93" spans="1:6">
      <c r="A93" s="311"/>
      <c r="B93" s="312" t="s">
        <v>20167</v>
      </c>
      <c r="C93" s="312"/>
      <c r="D93" s="312"/>
      <c r="E93" s="311" t="s">
        <v>12273</v>
      </c>
      <c r="F93" s="311">
        <v>22.28</v>
      </c>
    </row>
    <row r="94" spans="1:6">
      <c r="A94" s="311"/>
      <c r="B94" s="312" t="s">
        <v>20168</v>
      </c>
      <c r="C94" s="312"/>
      <c r="D94" s="312"/>
      <c r="E94" s="311" t="s">
        <v>12273</v>
      </c>
      <c r="F94" s="311">
        <v>22.28</v>
      </c>
    </row>
    <row r="95" spans="1:6">
      <c r="A95" s="311"/>
      <c r="B95" s="312" t="s">
        <v>20169</v>
      </c>
      <c r="C95" s="312"/>
      <c r="D95" s="312"/>
      <c r="E95" s="311" t="s">
        <v>12273</v>
      </c>
      <c r="F95" s="311">
        <v>22.28</v>
      </c>
    </row>
    <row r="96" spans="1:6">
      <c r="A96" s="311"/>
      <c r="B96" s="312" t="s">
        <v>20170</v>
      </c>
      <c r="C96" s="312"/>
      <c r="D96" s="312"/>
      <c r="E96" s="311" t="s">
        <v>12273</v>
      </c>
      <c r="F96" s="311">
        <v>53.16</v>
      </c>
    </row>
    <row r="97" spans="1:6">
      <c r="A97" s="311"/>
      <c r="B97" s="312" t="s">
        <v>20171</v>
      </c>
      <c r="C97" s="312"/>
      <c r="D97" s="312"/>
      <c r="E97" s="311" t="s">
        <v>12273</v>
      </c>
      <c r="F97" s="311">
        <v>31.48</v>
      </c>
    </row>
    <row r="98" spans="1:6">
      <c r="A98" s="311"/>
      <c r="B98" s="312" t="s">
        <v>20172</v>
      </c>
      <c r="C98" s="312"/>
      <c r="D98" s="312"/>
      <c r="E98" s="311" t="s">
        <v>12273</v>
      </c>
      <c r="F98" s="311">
        <v>31.48</v>
      </c>
    </row>
    <row r="99" spans="1:6">
      <c r="A99" s="311"/>
      <c r="B99" s="312" t="s">
        <v>20173</v>
      </c>
      <c r="C99" s="312"/>
      <c r="D99" s="312"/>
      <c r="E99" s="311" t="s">
        <v>12273</v>
      </c>
      <c r="F99" s="311">
        <v>31.48</v>
      </c>
    </row>
    <row r="100" spans="1:6">
      <c r="A100" s="311"/>
      <c r="B100" s="312" t="s">
        <v>20174</v>
      </c>
      <c r="C100" s="312"/>
      <c r="D100" s="312"/>
      <c r="E100" s="311" t="s">
        <v>12273</v>
      </c>
      <c r="F100" s="311">
        <v>31.48</v>
      </c>
    </row>
    <row r="101" spans="1:6">
      <c r="A101" s="311"/>
      <c r="B101" s="312" t="s">
        <v>20175</v>
      </c>
      <c r="C101" s="312"/>
      <c r="D101" s="312"/>
      <c r="E101" s="311" t="s">
        <v>12273</v>
      </c>
      <c r="F101" s="311">
        <v>31.48</v>
      </c>
    </row>
    <row r="102" spans="1:6">
      <c r="A102" s="311"/>
      <c r="B102" s="312" t="s">
        <v>20176</v>
      </c>
      <c r="C102" s="312"/>
      <c r="D102" s="312"/>
      <c r="E102" s="311" t="s">
        <v>12273</v>
      </c>
      <c r="F102" s="311">
        <v>31.48</v>
      </c>
    </row>
    <row r="103" spans="1:6">
      <c r="A103" s="311"/>
      <c r="B103" s="312" t="s">
        <v>20177</v>
      </c>
      <c r="C103" s="312"/>
      <c r="D103" s="312"/>
      <c r="E103" s="311" t="s">
        <v>12273</v>
      </c>
      <c r="F103" s="311">
        <v>990</v>
      </c>
    </row>
    <row r="104" spans="1:6">
      <c r="A104" s="311"/>
      <c r="B104" s="312" t="s">
        <v>20178</v>
      </c>
      <c r="C104" s="312"/>
      <c r="D104" s="312"/>
      <c r="E104" s="311" t="s">
        <v>12273</v>
      </c>
      <c r="F104" s="311">
        <v>2640</v>
      </c>
    </row>
    <row r="105" spans="1:6">
      <c r="A105" s="311"/>
      <c r="B105" s="312" t="s">
        <v>20179</v>
      </c>
      <c r="C105" s="312"/>
      <c r="D105" s="312"/>
      <c r="E105" s="311" t="s">
        <v>12273</v>
      </c>
      <c r="F105" s="311">
        <v>4059</v>
      </c>
    </row>
    <row r="106" spans="1:6">
      <c r="A106" s="311"/>
      <c r="B106" s="312" t="s">
        <v>20180</v>
      </c>
      <c r="C106" s="312"/>
      <c r="D106" s="312"/>
      <c r="E106" s="311" t="s">
        <v>12273</v>
      </c>
      <c r="F106" s="311">
        <v>7260</v>
      </c>
    </row>
    <row r="107" spans="1:6">
      <c r="A107" s="311"/>
      <c r="B107" s="312" t="s">
        <v>20181</v>
      </c>
      <c r="C107" s="312"/>
      <c r="D107" s="312"/>
      <c r="E107" s="311" t="s">
        <v>12273</v>
      </c>
      <c r="F107" s="311">
        <v>118.8</v>
      </c>
    </row>
    <row r="108" spans="1:6">
      <c r="A108" s="311"/>
      <c r="B108" s="312" t="s">
        <v>20182</v>
      </c>
      <c r="C108" s="312"/>
      <c r="D108" s="312"/>
      <c r="E108" s="311" t="s">
        <v>12273</v>
      </c>
      <c r="F108" s="311">
        <v>118.8</v>
      </c>
    </row>
    <row r="109" spans="1:6">
      <c r="A109" s="311"/>
      <c r="B109" s="312" t="s">
        <v>20183</v>
      </c>
      <c r="C109" s="312"/>
      <c r="D109" s="312"/>
      <c r="E109" s="311" t="s">
        <v>12273</v>
      </c>
      <c r="F109" s="311">
        <v>118.8</v>
      </c>
    </row>
    <row r="110" spans="1:6">
      <c r="A110" s="311"/>
      <c r="B110" s="312" t="s">
        <v>20184</v>
      </c>
      <c r="C110" s="312"/>
      <c r="D110" s="312"/>
      <c r="E110" s="311" t="s">
        <v>12273</v>
      </c>
      <c r="F110" s="311">
        <v>118.8</v>
      </c>
    </row>
    <row r="111" spans="1:6">
      <c r="A111" s="311"/>
      <c r="B111" s="312" t="s">
        <v>20185</v>
      </c>
      <c r="C111" s="312"/>
      <c r="D111" s="312"/>
      <c r="E111" s="311" t="s">
        <v>12273</v>
      </c>
      <c r="F111" s="311">
        <v>118.8</v>
      </c>
    </row>
    <row r="112" spans="1:6">
      <c r="A112" s="311"/>
      <c r="B112" s="312" t="s">
        <v>20186</v>
      </c>
      <c r="C112" s="312"/>
      <c r="D112" s="312"/>
      <c r="E112" s="311" t="s">
        <v>12273</v>
      </c>
      <c r="F112" s="311">
        <v>118.8</v>
      </c>
    </row>
    <row r="113" spans="1:6">
      <c r="A113" s="311"/>
      <c r="B113" s="312" t="s">
        <v>20187</v>
      </c>
      <c r="C113" s="312"/>
      <c r="D113" s="312"/>
      <c r="E113" s="311" t="s">
        <v>12273</v>
      </c>
      <c r="F113" s="311">
        <v>118.8</v>
      </c>
    </row>
    <row r="114" spans="1:6">
      <c r="A114" s="311"/>
      <c r="B114" s="312" t="s">
        <v>20188</v>
      </c>
      <c r="C114" s="312"/>
      <c r="D114" s="312"/>
      <c r="E114" s="311" t="s">
        <v>12273</v>
      </c>
      <c r="F114" s="311">
        <v>118.8</v>
      </c>
    </row>
    <row r="115" spans="1:6">
      <c r="A115" s="311"/>
      <c r="B115" s="312" t="s">
        <v>20189</v>
      </c>
      <c r="C115" s="312"/>
      <c r="D115" s="312"/>
      <c r="E115" s="311" t="s">
        <v>12273</v>
      </c>
      <c r="F115" s="311">
        <v>118.8</v>
      </c>
    </row>
    <row r="116" spans="1:6">
      <c r="A116" s="311"/>
      <c r="B116" s="312" t="s">
        <v>20190</v>
      </c>
      <c r="C116" s="312"/>
      <c r="D116" s="312"/>
      <c r="E116" s="311" t="s">
        <v>12273</v>
      </c>
      <c r="F116" s="311">
        <v>118.8</v>
      </c>
    </row>
    <row r="117" spans="1:6">
      <c r="A117" s="311"/>
      <c r="B117" s="312" t="s">
        <v>20191</v>
      </c>
      <c r="C117" s="312"/>
      <c r="D117" s="312"/>
      <c r="E117" s="311" t="s">
        <v>12273</v>
      </c>
      <c r="F117" s="311">
        <v>178.2</v>
      </c>
    </row>
    <row r="118" spans="1:6">
      <c r="A118" s="311"/>
      <c r="B118" s="312" t="s">
        <v>20192</v>
      </c>
      <c r="C118" s="312"/>
      <c r="D118" s="312"/>
      <c r="E118" s="311" t="s">
        <v>12273</v>
      </c>
      <c r="F118" s="311">
        <v>130.68</v>
      </c>
    </row>
    <row r="119" spans="1:6">
      <c r="A119" s="311"/>
      <c r="B119" s="312" t="s">
        <v>20193</v>
      </c>
      <c r="C119" s="312"/>
      <c r="D119" s="312"/>
      <c r="E119" s="311" t="s">
        <v>12273</v>
      </c>
      <c r="F119" s="311">
        <v>130.68</v>
      </c>
    </row>
    <row r="120" spans="1:6">
      <c r="A120" s="311"/>
      <c r="B120" s="312" t="s">
        <v>20194</v>
      </c>
      <c r="C120" s="312"/>
      <c r="D120" s="312"/>
      <c r="E120" s="311" t="s">
        <v>12273</v>
      </c>
      <c r="F120" s="311">
        <v>178.2</v>
      </c>
    </row>
    <row r="121" spans="1:6">
      <c r="A121" s="311"/>
      <c r="B121" s="312" t="s">
        <v>20195</v>
      </c>
      <c r="C121" s="312"/>
      <c r="D121" s="312"/>
      <c r="E121" s="311" t="s">
        <v>12273</v>
      </c>
      <c r="F121" s="311">
        <v>178.2</v>
      </c>
    </row>
    <row r="122" spans="1:6">
      <c r="A122" s="311"/>
      <c r="B122" s="312" t="s">
        <v>20196</v>
      </c>
      <c r="C122" s="312"/>
      <c r="D122" s="312"/>
      <c r="E122" s="311" t="s">
        <v>12273</v>
      </c>
      <c r="F122" s="311">
        <v>222.75</v>
      </c>
    </row>
    <row r="123" spans="1:6">
      <c r="A123" s="311"/>
      <c r="B123" s="312" t="s">
        <v>20197</v>
      </c>
      <c r="C123" s="312"/>
      <c r="D123" s="312"/>
      <c r="E123" s="311" t="s">
        <v>12273</v>
      </c>
      <c r="F123" s="311">
        <v>286.31</v>
      </c>
    </row>
    <row r="124" spans="1:6">
      <c r="A124" s="311"/>
      <c r="B124" s="312" t="s">
        <v>20198</v>
      </c>
      <c r="C124" s="312"/>
      <c r="D124" s="312"/>
      <c r="E124" s="311" t="s">
        <v>12273</v>
      </c>
      <c r="F124" s="311">
        <v>259</v>
      </c>
    </row>
    <row r="125" spans="1:6">
      <c r="A125" s="311"/>
      <c r="B125" s="312" t="s">
        <v>20199</v>
      </c>
      <c r="C125" s="312"/>
      <c r="D125" s="312"/>
      <c r="E125" s="311" t="s">
        <v>12273</v>
      </c>
      <c r="F125" s="311">
        <v>1345</v>
      </c>
    </row>
    <row r="126" spans="1:6">
      <c r="A126" s="311"/>
      <c r="B126" s="312" t="s">
        <v>20200</v>
      </c>
      <c r="C126" s="312"/>
      <c r="D126" s="312"/>
      <c r="E126" s="311" t="s">
        <v>12273</v>
      </c>
      <c r="F126" s="311">
        <v>392</v>
      </c>
    </row>
    <row r="127" spans="1:6">
      <c r="A127" s="311"/>
      <c r="B127" s="312" t="s">
        <v>20201</v>
      </c>
      <c r="C127" s="312"/>
      <c r="D127" s="312"/>
      <c r="E127" s="311" t="s">
        <v>12273</v>
      </c>
      <c r="F127" s="311">
        <v>1722</v>
      </c>
    </row>
    <row r="128" spans="1:6">
      <c r="A128" s="311"/>
      <c r="B128" s="312" t="s">
        <v>20202</v>
      </c>
      <c r="C128" s="312"/>
      <c r="D128" s="312"/>
      <c r="E128" s="311" t="s">
        <v>12273</v>
      </c>
      <c r="F128" s="311">
        <v>378</v>
      </c>
    </row>
    <row r="129" spans="1:6">
      <c r="A129" s="311"/>
      <c r="B129" s="312" t="s">
        <v>20203</v>
      </c>
      <c r="C129" s="312"/>
      <c r="D129" s="312"/>
      <c r="E129" s="311" t="s">
        <v>12273</v>
      </c>
      <c r="F129" s="311">
        <v>1900</v>
      </c>
    </row>
    <row r="130" spans="1:6">
      <c r="A130" s="311"/>
      <c r="B130" s="312" t="s">
        <v>20204</v>
      </c>
      <c r="C130" s="312"/>
      <c r="D130" s="312"/>
      <c r="E130" s="311" t="s">
        <v>12273</v>
      </c>
      <c r="F130" s="311">
        <v>2670</v>
      </c>
    </row>
    <row r="131" spans="1:6">
      <c r="A131" s="311"/>
      <c r="B131" s="312" t="s">
        <v>20205</v>
      </c>
      <c r="C131" s="312"/>
      <c r="D131" s="312"/>
      <c r="E131" s="311" t="s">
        <v>12273</v>
      </c>
      <c r="F131" s="311">
        <v>3920</v>
      </c>
    </row>
    <row r="132" spans="1:6">
      <c r="A132" s="311"/>
      <c r="B132" s="312" t="s">
        <v>20206</v>
      </c>
      <c r="C132" s="312"/>
      <c r="D132" s="312"/>
      <c r="E132" s="311" t="s">
        <v>12273</v>
      </c>
      <c r="F132" s="311">
        <v>2800</v>
      </c>
    </row>
    <row r="133" spans="1:6">
      <c r="A133" s="311"/>
      <c r="B133" s="312" t="s">
        <v>20207</v>
      </c>
      <c r="C133" s="312"/>
      <c r="D133" s="312"/>
      <c r="E133" s="311" t="s">
        <v>12273</v>
      </c>
      <c r="F133" s="311">
        <v>1752</v>
      </c>
    </row>
    <row r="134" spans="1:6">
      <c r="A134" s="311"/>
      <c r="B134" s="312" t="s">
        <v>20208</v>
      </c>
      <c r="C134" s="312"/>
      <c r="D134" s="312"/>
      <c r="E134" s="311" t="s">
        <v>12273</v>
      </c>
      <c r="F134" s="311">
        <v>1613</v>
      </c>
    </row>
    <row r="135" spans="1:6">
      <c r="A135" s="311"/>
      <c r="B135" s="312" t="s">
        <v>20209</v>
      </c>
      <c r="C135" s="312"/>
      <c r="D135" s="312"/>
      <c r="E135" s="311" t="s">
        <v>12273</v>
      </c>
      <c r="F135" s="311">
        <v>1752</v>
      </c>
    </row>
    <row r="136" spans="1:6">
      <c r="A136" s="311"/>
      <c r="B136" s="312" t="s">
        <v>20210</v>
      </c>
      <c r="C136" s="312"/>
      <c r="D136" s="312"/>
      <c r="E136" s="311" t="s">
        <v>12273</v>
      </c>
      <c r="F136" s="311">
        <v>1613</v>
      </c>
    </row>
    <row r="137" spans="1:6">
      <c r="A137" s="311"/>
      <c r="B137" s="312" t="s">
        <v>20211</v>
      </c>
      <c r="C137" s="312"/>
      <c r="D137" s="312"/>
      <c r="E137" s="311" t="s">
        <v>12273</v>
      </c>
      <c r="F137" s="311">
        <v>1752</v>
      </c>
    </row>
    <row r="138" spans="1:6">
      <c r="A138" s="311"/>
      <c r="B138" s="312" t="s">
        <v>20212</v>
      </c>
      <c r="C138" s="312"/>
      <c r="D138" s="312"/>
      <c r="E138" s="311" t="s">
        <v>12273</v>
      </c>
      <c r="F138" s="311">
        <v>4145</v>
      </c>
    </row>
    <row r="139" spans="1:6">
      <c r="A139" s="311"/>
      <c r="B139" s="312" t="s">
        <v>20213</v>
      </c>
      <c r="C139" s="312"/>
      <c r="D139" s="312"/>
      <c r="E139" s="311" t="s">
        <v>12273</v>
      </c>
      <c r="F139" s="311">
        <v>3110</v>
      </c>
    </row>
    <row r="140" spans="1:6">
      <c r="A140" s="311"/>
      <c r="B140" s="312" t="s">
        <v>20214</v>
      </c>
      <c r="C140" s="312"/>
      <c r="D140" s="312"/>
      <c r="E140" s="311" t="s">
        <v>12273</v>
      </c>
      <c r="F140" s="311">
        <v>286</v>
      </c>
    </row>
    <row r="141" spans="1:6">
      <c r="A141" s="311"/>
      <c r="B141" s="312" t="s">
        <v>20215</v>
      </c>
      <c r="C141" s="312"/>
      <c r="D141" s="312"/>
      <c r="E141" s="311" t="s">
        <v>12273</v>
      </c>
      <c r="F141" s="311">
        <v>1722</v>
      </c>
    </row>
    <row r="142" spans="1:6">
      <c r="A142" s="311"/>
      <c r="B142" s="312" t="s">
        <v>20216</v>
      </c>
      <c r="C142" s="312"/>
      <c r="D142" s="312"/>
      <c r="E142" s="311" t="s">
        <v>12273</v>
      </c>
      <c r="F142" s="311">
        <v>13871.09</v>
      </c>
    </row>
    <row r="143" spans="1:6">
      <c r="A143" s="311"/>
      <c r="B143" s="312" t="s">
        <v>20217</v>
      </c>
      <c r="C143" s="312"/>
      <c r="D143" s="312"/>
      <c r="E143" s="311" t="s">
        <v>12273</v>
      </c>
      <c r="F143" s="311">
        <v>1417.28</v>
      </c>
    </row>
    <row r="144" spans="1:6">
      <c r="A144" s="311"/>
      <c r="B144" s="312" t="s">
        <v>20218</v>
      </c>
      <c r="C144" s="312"/>
      <c r="D144" s="312"/>
      <c r="E144" s="311" t="s">
        <v>12273</v>
      </c>
      <c r="F144" s="311">
        <v>1848.23</v>
      </c>
    </row>
    <row r="145" spans="1:6">
      <c r="A145" s="311"/>
      <c r="B145" s="312" t="s">
        <v>20219</v>
      </c>
      <c r="C145" s="312"/>
      <c r="D145" s="312"/>
      <c r="E145" s="311" t="s">
        <v>12273</v>
      </c>
      <c r="F145" s="311">
        <v>1348.68</v>
      </c>
    </row>
    <row r="146" spans="1:6">
      <c r="A146" s="311"/>
      <c r="B146" s="312" t="s">
        <v>20220</v>
      </c>
      <c r="C146" s="312"/>
      <c r="D146" s="312"/>
      <c r="E146" s="311" t="s">
        <v>12273</v>
      </c>
      <c r="F146" s="311">
        <v>307.69</v>
      </c>
    </row>
    <row r="147" spans="1:6">
      <c r="A147" s="311"/>
      <c r="B147" s="312" t="s">
        <v>20221</v>
      </c>
      <c r="C147" s="312"/>
      <c r="D147" s="312"/>
      <c r="E147" s="311" t="s">
        <v>12273</v>
      </c>
      <c r="F147" s="311">
        <v>1772.2</v>
      </c>
    </row>
    <row r="148" spans="1:6">
      <c r="A148" s="311"/>
      <c r="B148" s="312" t="s">
        <v>20222</v>
      </c>
      <c r="C148" s="312"/>
      <c r="D148" s="312"/>
      <c r="E148" s="311" t="s">
        <v>12273</v>
      </c>
      <c r="F148" s="311">
        <v>360.56</v>
      </c>
    </row>
    <row r="149" spans="1:6">
      <c r="A149" s="311"/>
      <c r="B149" s="312" t="s">
        <v>20223</v>
      </c>
      <c r="C149" s="312"/>
      <c r="D149" s="312"/>
      <c r="E149" s="311" t="s">
        <v>12273</v>
      </c>
      <c r="F149" s="311">
        <v>421.74</v>
      </c>
    </row>
    <row r="150" spans="1:6">
      <c r="A150" s="311"/>
      <c r="B150" s="312" t="s">
        <v>20224</v>
      </c>
      <c r="C150" s="312"/>
      <c r="D150" s="312"/>
      <c r="E150" s="311" t="s">
        <v>12273</v>
      </c>
      <c r="F150" s="311">
        <v>583.30999999999995</v>
      </c>
    </row>
    <row r="151" spans="1:6">
      <c r="A151" s="311"/>
      <c r="B151" s="312" t="s">
        <v>20225</v>
      </c>
      <c r="C151" s="312"/>
      <c r="D151" s="312"/>
      <c r="E151" s="311" t="s">
        <v>12273</v>
      </c>
      <c r="F151" s="311">
        <v>791.8</v>
      </c>
    </row>
    <row r="152" spans="1:6">
      <c r="A152" s="311"/>
      <c r="B152" s="312" t="s">
        <v>20226</v>
      </c>
      <c r="C152" s="312"/>
      <c r="D152" s="312"/>
      <c r="E152" s="311" t="s">
        <v>12273</v>
      </c>
      <c r="F152" s="311">
        <v>991.98</v>
      </c>
    </row>
    <row r="153" spans="1:6">
      <c r="A153" s="311"/>
      <c r="B153" s="312" t="s">
        <v>20227</v>
      </c>
      <c r="C153" s="312"/>
      <c r="D153" s="312"/>
      <c r="E153" s="311" t="s">
        <v>12273</v>
      </c>
      <c r="F153" s="311">
        <v>459.76</v>
      </c>
    </row>
    <row r="154" spans="1:6">
      <c r="A154" s="311"/>
      <c r="B154" s="312" t="s">
        <v>20228</v>
      </c>
      <c r="C154" s="312"/>
      <c r="D154" s="312"/>
      <c r="E154" s="311" t="s">
        <v>12273</v>
      </c>
      <c r="F154" s="311">
        <v>1358.48</v>
      </c>
    </row>
    <row r="155" spans="1:6">
      <c r="A155" s="311"/>
      <c r="B155" s="312" t="s">
        <v>20229</v>
      </c>
      <c r="C155" s="312"/>
      <c r="D155" s="312"/>
      <c r="E155" s="311" t="s">
        <v>12273</v>
      </c>
      <c r="F155" s="311">
        <v>1946.84</v>
      </c>
    </row>
    <row r="156" spans="1:6">
      <c r="A156" s="311"/>
      <c r="B156" s="312" t="s">
        <v>20230</v>
      </c>
      <c r="C156" s="312"/>
      <c r="D156" s="312"/>
      <c r="E156" s="311" t="s">
        <v>12273</v>
      </c>
      <c r="F156" s="311">
        <v>1735.67</v>
      </c>
    </row>
    <row r="157" spans="1:6">
      <c r="A157" s="311"/>
      <c r="B157" s="312" t="s">
        <v>20231</v>
      </c>
      <c r="C157" s="312"/>
      <c r="D157" s="312"/>
      <c r="E157" s="311" t="s">
        <v>12273</v>
      </c>
      <c r="F157" s="311">
        <v>1915.65</v>
      </c>
    </row>
    <row r="158" spans="1:6">
      <c r="A158" s="311"/>
      <c r="B158" s="312" t="s">
        <v>20232</v>
      </c>
      <c r="C158" s="312"/>
      <c r="D158" s="312"/>
      <c r="E158" s="311" t="s">
        <v>12273</v>
      </c>
      <c r="F158" s="311">
        <v>2387.58</v>
      </c>
    </row>
    <row r="159" spans="1:6">
      <c r="A159" s="311"/>
      <c r="B159" s="312" t="s">
        <v>20233</v>
      </c>
      <c r="C159" s="312"/>
      <c r="D159" s="312"/>
      <c r="E159" s="311" t="s">
        <v>12273</v>
      </c>
      <c r="F159" s="311">
        <v>901.69</v>
      </c>
    </row>
    <row r="160" spans="1:6">
      <c r="A160" s="311"/>
      <c r="B160" s="312" t="s">
        <v>20234</v>
      </c>
      <c r="C160" s="312"/>
      <c r="D160" s="312"/>
      <c r="E160" s="311" t="s">
        <v>12273</v>
      </c>
      <c r="F160" s="311">
        <v>57.92</v>
      </c>
    </row>
    <row r="161" spans="1:6">
      <c r="A161" s="311"/>
      <c r="B161" s="312" t="s">
        <v>20235</v>
      </c>
      <c r="C161" s="312"/>
      <c r="D161" s="312"/>
      <c r="E161" s="311" t="s">
        <v>12273</v>
      </c>
      <c r="F161" s="311">
        <v>24.95</v>
      </c>
    </row>
    <row r="162" spans="1:6">
      <c r="A162" s="311"/>
      <c r="B162" s="312" t="s">
        <v>20236</v>
      </c>
      <c r="C162" s="312"/>
      <c r="D162" s="312"/>
      <c r="E162" s="311" t="s">
        <v>12273</v>
      </c>
      <c r="F162" s="311">
        <v>1415.21</v>
      </c>
    </row>
    <row r="163" spans="1:6">
      <c r="A163" s="311"/>
      <c r="B163" s="312" t="s">
        <v>20237</v>
      </c>
      <c r="C163" s="312"/>
      <c r="D163" s="312"/>
      <c r="E163" s="311" t="s">
        <v>12273</v>
      </c>
      <c r="F163" s="311">
        <v>1366.2</v>
      </c>
    </row>
    <row r="164" spans="1:6">
      <c r="A164" s="311"/>
      <c r="B164" s="312" t="s">
        <v>20238</v>
      </c>
      <c r="C164" s="312"/>
      <c r="D164" s="312"/>
      <c r="E164" s="311" t="s">
        <v>12273</v>
      </c>
      <c r="F164" s="311">
        <v>1814.67</v>
      </c>
    </row>
    <row r="165" spans="1:6">
      <c r="A165" s="311"/>
      <c r="B165" s="312" t="s">
        <v>20239</v>
      </c>
      <c r="C165" s="312"/>
      <c r="D165" s="312"/>
      <c r="E165" s="311" t="s">
        <v>12273</v>
      </c>
      <c r="F165" s="311">
        <v>1324.32</v>
      </c>
    </row>
    <row r="166" spans="1:6">
      <c r="A166" s="311"/>
      <c r="B166" s="312" t="s">
        <v>20240</v>
      </c>
      <c r="C166" s="312"/>
      <c r="D166" s="312"/>
      <c r="E166" s="311" t="s">
        <v>12273</v>
      </c>
      <c r="F166" s="311">
        <v>1514.7</v>
      </c>
    </row>
    <row r="167" spans="1:6">
      <c r="A167" s="311"/>
      <c r="B167" s="312" t="s">
        <v>20241</v>
      </c>
      <c r="C167" s="312"/>
      <c r="D167" s="312"/>
      <c r="E167" s="311" t="s">
        <v>12273</v>
      </c>
      <c r="F167" s="311">
        <v>1513.51</v>
      </c>
    </row>
    <row r="168" spans="1:6">
      <c r="A168" s="311"/>
      <c r="B168" s="312" t="s">
        <v>20242</v>
      </c>
      <c r="C168" s="312"/>
      <c r="D168" s="312"/>
      <c r="E168" s="311" t="s">
        <v>12273</v>
      </c>
      <c r="F168" s="311">
        <v>4455</v>
      </c>
    </row>
    <row r="169" spans="1:6">
      <c r="A169" s="311"/>
      <c r="B169" s="312" t="s">
        <v>20243</v>
      </c>
      <c r="C169" s="312"/>
      <c r="D169" s="312"/>
      <c r="E169" s="311" t="s">
        <v>12273</v>
      </c>
      <c r="F169" s="311">
        <v>1352.54</v>
      </c>
    </row>
    <row r="170" spans="1:6">
      <c r="A170" s="311"/>
      <c r="B170" s="312" t="s">
        <v>20244</v>
      </c>
      <c r="C170" s="312"/>
      <c r="D170" s="312"/>
      <c r="E170" s="311" t="s">
        <v>12273</v>
      </c>
      <c r="F170" s="311">
        <v>1594.3</v>
      </c>
    </row>
    <row r="171" spans="1:6">
      <c r="A171" s="311"/>
      <c r="B171" s="312" t="s">
        <v>20245</v>
      </c>
      <c r="C171" s="312"/>
      <c r="D171" s="312"/>
      <c r="E171" s="311" t="s">
        <v>12273</v>
      </c>
      <c r="F171" s="311">
        <v>1571.13</v>
      </c>
    </row>
    <row r="172" spans="1:6">
      <c r="A172" s="311"/>
      <c r="B172" s="312" t="s">
        <v>20246</v>
      </c>
      <c r="C172" s="312"/>
      <c r="D172" s="312"/>
      <c r="E172" s="311" t="s">
        <v>12273</v>
      </c>
      <c r="F172" s="311">
        <v>2203.7399999999998</v>
      </c>
    </row>
    <row r="173" spans="1:6">
      <c r="A173" s="311"/>
      <c r="B173" s="312" t="s">
        <v>20247</v>
      </c>
      <c r="C173" s="312"/>
      <c r="D173" s="312"/>
      <c r="E173" s="311" t="s">
        <v>12273</v>
      </c>
      <c r="F173" s="311">
        <v>1352.84</v>
      </c>
    </row>
    <row r="174" spans="1:6">
      <c r="A174" s="311"/>
      <c r="B174" s="312" t="s">
        <v>20248</v>
      </c>
      <c r="C174" s="312"/>
      <c r="D174" s="312"/>
      <c r="E174" s="311" t="s">
        <v>12273</v>
      </c>
      <c r="F174" s="311">
        <v>1073.06</v>
      </c>
    </row>
    <row r="175" spans="1:6">
      <c r="A175" s="311"/>
      <c r="B175" s="312" t="s">
        <v>20249</v>
      </c>
      <c r="C175" s="312"/>
      <c r="D175" s="312"/>
      <c r="E175" s="311" t="s">
        <v>12273</v>
      </c>
      <c r="F175" s="311">
        <v>1073.06</v>
      </c>
    </row>
    <row r="176" spans="1:6">
      <c r="A176" s="311"/>
      <c r="B176" s="312" t="s">
        <v>20250</v>
      </c>
      <c r="C176" s="312"/>
      <c r="D176" s="312"/>
      <c r="E176" s="311" t="s">
        <v>12273</v>
      </c>
      <c r="F176" s="311">
        <v>810</v>
      </c>
    </row>
    <row r="177" spans="1:6">
      <c r="A177" s="311"/>
      <c r="B177" s="312" t="s">
        <v>20251</v>
      </c>
      <c r="C177" s="312"/>
      <c r="D177" s="312"/>
      <c r="E177" s="311" t="s">
        <v>12273</v>
      </c>
      <c r="F177" s="311">
        <v>2160</v>
      </c>
    </row>
    <row r="178" spans="1:6">
      <c r="A178" s="311"/>
      <c r="B178" s="312" t="s">
        <v>20252</v>
      </c>
      <c r="C178" s="312"/>
      <c r="D178" s="312"/>
      <c r="E178" s="311" t="s">
        <v>12273</v>
      </c>
      <c r="F178" s="311">
        <v>3150</v>
      </c>
    </row>
    <row r="179" spans="1:6">
      <c r="A179" s="311"/>
      <c r="B179" s="312" t="s">
        <v>20253</v>
      </c>
      <c r="C179" s="312"/>
      <c r="D179" s="312"/>
      <c r="E179" s="311" t="s">
        <v>12273</v>
      </c>
      <c r="F179" s="311">
        <v>359.07</v>
      </c>
    </row>
    <row r="180" spans="1:6">
      <c r="A180" s="311"/>
      <c r="B180" s="312" t="s">
        <v>20254</v>
      </c>
      <c r="C180" s="312"/>
      <c r="D180" s="312"/>
      <c r="E180" s="311" t="s">
        <v>12273</v>
      </c>
      <c r="F180" s="311">
        <v>802.2</v>
      </c>
    </row>
    <row r="181" spans="1:6">
      <c r="A181" s="311"/>
      <c r="B181" s="312" t="s">
        <v>20255</v>
      </c>
      <c r="C181" s="312"/>
      <c r="D181" s="312"/>
      <c r="E181" s="311" t="s">
        <v>12273</v>
      </c>
      <c r="F181" s="311">
        <v>2150.87</v>
      </c>
    </row>
    <row r="182" spans="1:6">
      <c r="A182" s="311"/>
      <c r="B182" s="312" t="s">
        <v>20256</v>
      </c>
      <c r="C182" s="312"/>
      <c r="D182" s="312"/>
      <c r="E182" s="311" t="s">
        <v>12273</v>
      </c>
      <c r="F182" s="311">
        <v>5937.33</v>
      </c>
    </row>
    <row r="183" spans="1:6">
      <c r="A183" s="311"/>
      <c r="B183" s="312" t="s">
        <v>20257</v>
      </c>
      <c r="C183" s="312"/>
      <c r="D183" s="312"/>
      <c r="E183" s="311" t="s">
        <v>12273</v>
      </c>
      <c r="F183" s="311">
        <v>7153.54</v>
      </c>
    </row>
    <row r="184" spans="1:6">
      <c r="A184" s="311"/>
      <c r="B184" s="312" t="s">
        <v>20258</v>
      </c>
      <c r="C184" s="312"/>
      <c r="D184" s="312"/>
      <c r="E184" s="311" t="s">
        <v>12273</v>
      </c>
      <c r="F184" s="311">
        <v>807.3</v>
      </c>
    </row>
    <row r="185" spans="1:6">
      <c r="A185" s="311"/>
      <c r="B185" s="312" t="s">
        <v>20259</v>
      </c>
      <c r="C185" s="312"/>
      <c r="D185" s="312"/>
      <c r="E185" s="311" t="s">
        <v>12273</v>
      </c>
      <c r="F185" s="311">
        <v>1039.5</v>
      </c>
    </row>
    <row r="186" spans="1:6">
      <c r="A186" s="311"/>
      <c r="B186" s="312" t="s">
        <v>20260</v>
      </c>
      <c r="C186" s="312"/>
      <c r="D186" s="312"/>
      <c r="E186" s="311" t="s">
        <v>12273</v>
      </c>
      <c r="F186" s="311">
        <v>1158.3</v>
      </c>
    </row>
    <row r="187" spans="1:6">
      <c r="A187" s="311"/>
      <c r="B187" s="312" t="s">
        <v>20261</v>
      </c>
      <c r="C187" s="312"/>
      <c r="D187" s="312"/>
      <c r="E187" s="311" t="s">
        <v>12273</v>
      </c>
      <c r="F187" s="311">
        <v>1229.8800000000001</v>
      </c>
    </row>
    <row r="188" spans="1:6">
      <c r="A188" s="311"/>
      <c r="B188" s="312" t="s">
        <v>20262</v>
      </c>
      <c r="C188" s="312"/>
      <c r="D188" s="312"/>
      <c r="E188" s="311" t="s">
        <v>12273</v>
      </c>
      <c r="F188" s="311">
        <v>321.95</v>
      </c>
    </row>
  </sheetData>
  <autoFilter ref="A1:F1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00B0F0"/>
  </sheetPr>
  <dimension ref="A1:G404"/>
  <sheetViews>
    <sheetView workbookViewId="0">
      <selection sqref="A1:G1"/>
    </sheetView>
  </sheetViews>
  <sheetFormatPr defaultRowHeight="15"/>
  <cols>
    <col min="1" max="1" width="6" bestFit="1" customWidth="1"/>
    <col min="2" max="2" width="30.85546875" customWidth="1"/>
    <col min="7" max="7" width="11.42578125" bestFit="1" customWidth="1"/>
  </cols>
  <sheetData>
    <row r="1" spans="1:7" ht="24">
      <c r="A1" s="264" t="s">
        <v>178</v>
      </c>
      <c r="B1" s="264" t="s">
        <v>194</v>
      </c>
      <c r="C1" s="265" t="s">
        <v>171</v>
      </c>
      <c r="D1" s="266" t="s">
        <v>113</v>
      </c>
      <c r="E1" s="265" t="s">
        <v>195</v>
      </c>
      <c r="F1" s="305" t="s">
        <v>196</v>
      </c>
      <c r="G1" s="330" t="s">
        <v>20692</v>
      </c>
    </row>
    <row r="2" spans="1:7">
      <c r="A2" s="313">
        <v>21989</v>
      </c>
      <c r="B2" s="314" t="s">
        <v>20263</v>
      </c>
      <c r="C2" s="314"/>
      <c r="D2" s="314"/>
      <c r="E2" s="314"/>
      <c r="F2" s="315">
        <v>7.71</v>
      </c>
      <c r="G2" s="316">
        <v>50</v>
      </c>
    </row>
    <row r="3" spans="1:7">
      <c r="A3" s="313">
        <v>20994</v>
      </c>
      <c r="B3" s="314" t="s">
        <v>20264</v>
      </c>
      <c r="C3" s="314"/>
      <c r="D3" s="314"/>
      <c r="E3" s="314"/>
      <c r="F3" s="315">
        <v>2.92</v>
      </c>
      <c r="G3" s="317">
        <v>100</v>
      </c>
    </row>
    <row r="4" spans="1:7">
      <c r="A4" s="313">
        <v>20407</v>
      </c>
      <c r="B4" s="314" t="s">
        <v>20265</v>
      </c>
      <c r="C4" s="314"/>
      <c r="D4" s="314"/>
      <c r="E4" s="314"/>
      <c r="F4" s="315">
        <v>2.74</v>
      </c>
      <c r="G4" s="317">
        <v>100</v>
      </c>
    </row>
    <row r="5" spans="1:7">
      <c r="A5" s="313">
        <v>20633</v>
      </c>
      <c r="B5" s="314" t="s">
        <v>20266</v>
      </c>
      <c r="C5" s="314"/>
      <c r="D5" s="314"/>
      <c r="E5" s="314"/>
      <c r="F5" s="315">
        <v>3.06</v>
      </c>
      <c r="G5" s="317">
        <v>100</v>
      </c>
    </row>
    <row r="6" spans="1:7">
      <c r="A6" s="313">
        <v>21118</v>
      </c>
      <c r="B6" s="314" t="s">
        <v>20267</v>
      </c>
      <c r="C6" s="314"/>
      <c r="D6" s="314"/>
      <c r="E6" s="314"/>
      <c r="F6" s="315">
        <v>2.73</v>
      </c>
      <c r="G6" s="317">
        <v>100</v>
      </c>
    </row>
    <row r="7" spans="1:7">
      <c r="A7" s="313">
        <v>21119</v>
      </c>
      <c r="B7" s="314" t="s">
        <v>20268</v>
      </c>
      <c r="C7" s="314"/>
      <c r="D7" s="314"/>
      <c r="E7" s="314"/>
      <c r="F7" s="315">
        <v>3.6</v>
      </c>
      <c r="G7" s="317">
        <v>100</v>
      </c>
    </row>
    <row r="8" spans="1:7">
      <c r="A8" s="313">
        <v>20527</v>
      </c>
      <c r="B8" s="314" t="s">
        <v>20269</v>
      </c>
      <c r="C8" s="314"/>
      <c r="D8" s="314"/>
      <c r="E8" s="314"/>
      <c r="F8" s="315">
        <v>4.34</v>
      </c>
      <c r="G8" s="317">
        <v>50</v>
      </c>
    </row>
    <row r="9" spans="1:7">
      <c r="A9" s="313">
        <v>21121</v>
      </c>
      <c r="B9" s="314" t="s">
        <v>20270</v>
      </c>
      <c r="C9" s="314"/>
      <c r="D9" s="314"/>
      <c r="E9" s="314"/>
      <c r="F9" s="315">
        <v>4.34</v>
      </c>
      <c r="G9" s="317">
        <v>50</v>
      </c>
    </row>
    <row r="10" spans="1:7">
      <c r="A10" s="313">
        <v>20674</v>
      </c>
      <c r="B10" s="314" t="s">
        <v>20271</v>
      </c>
      <c r="C10" s="314"/>
      <c r="D10" s="314"/>
      <c r="E10" s="314"/>
      <c r="F10" s="315">
        <v>5.0999999999999996</v>
      </c>
      <c r="G10" s="316">
        <v>50</v>
      </c>
    </row>
    <row r="11" spans="1:7">
      <c r="A11" s="313">
        <v>21919</v>
      </c>
      <c r="B11" s="314" t="s">
        <v>20272</v>
      </c>
      <c r="C11" s="314"/>
      <c r="D11" s="314"/>
      <c r="E11" s="314"/>
      <c r="F11" s="315">
        <v>4.53</v>
      </c>
      <c r="G11" s="317">
        <v>50</v>
      </c>
    </row>
    <row r="12" spans="1:7">
      <c r="A12" s="313">
        <v>20995</v>
      </c>
      <c r="B12" s="314" t="s">
        <v>20273</v>
      </c>
      <c r="C12" s="314"/>
      <c r="D12" s="314"/>
      <c r="E12" s="314"/>
      <c r="F12" s="315">
        <v>5.75</v>
      </c>
      <c r="G12" s="316">
        <v>50</v>
      </c>
    </row>
    <row r="13" spans="1:7">
      <c r="A13" s="313">
        <v>20675</v>
      </c>
      <c r="B13" s="314" t="s">
        <v>20274</v>
      </c>
      <c r="C13" s="314"/>
      <c r="D13" s="314"/>
      <c r="E13" s="314"/>
      <c r="F13" s="315">
        <v>4.9800000000000004</v>
      </c>
      <c r="G13" s="317">
        <v>50</v>
      </c>
    </row>
    <row r="14" spans="1:7">
      <c r="A14" s="313">
        <v>21117</v>
      </c>
      <c r="B14" s="314" t="s">
        <v>20275</v>
      </c>
      <c r="C14" s="314"/>
      <c r="D14" s="314"/>
      <c r="E14" s="314"/>
      <c r="F14" s="315">
        <v>7.04</v>
      </c>
      <c r="G14" s="316">
        <v>50</v>
      </c>
    </row>
    <row r="15" spans="1:7">
      <c r="A15" s="313">
        <v>20528</v>
      </c>
      <c r="B15" s="314" t="s">
        <v>20276</v>
      </c>
      <c r="C15" s="314"/>
      <c r="D15" s="314"/>
      <c r="E15" s="314"/>
      <c r="F15" s="315">
        <v>3.91</v>
      </c>
      <c r="G15" s="317">
        <v>100</v>
      </c>
    </row>
    <row r="16" spans="1:7">
      <c r="A16" s="313">
        <v>20502</v>
      </c>
      <c r="B16" s="314" t="s">
        <v>20277</v>
      </c>
      <c r="C16" s="314"/>
      <c r="D16" s="314"/>
      <c r="E16" s="314"/>
      <c r="F16" s="315">
        <v>4.2300000000000004</v>
      </c>
      <c r="G16" s="316">
        <v>100</v>
      </c>
    </row>
    <row r="17" spans="1:7">
      <c r="A17" s="313">
        <v>21215</v>
      </c>
      <c r="B17" s="314" t="s">
        <v>20278</v>
      </c>
      <c r="C17" s="314"/>
      <c r="D17" s="314"/>
      <c r="E17" s="314"/>
      <c r="F17" s="315">
        <v>4.2300000000000004</v>
      </c>
      <c r="G17" s="317">
        <v>50</v>
      </c>
    </row>
    <row r="18" spans="1:7">
      <c r="A18" s="313">
        <v>21120</v>
      </c>
      <c r="B18" s="314" t="s">
        <v>20279</v>
      </c>
      <c r="C18" s="314"/>
      <c r="D18" s="314"/>
      <c r="E18" s="314"/>
      <c r="F18" s="315">
        <v>4.53</v>
      </c>
      <c r="G18" s="317">
        <v>50</v>
      </c>
    </row>
    <row r="19" spans="1:7">
      <c r="A19" s="313">
        <v>20896</v>
      </c>
      <c r="B19" s="314" t="s">
        <v>20280</v>
      </c>
      <c r="C19" s="314"/>
      <c r="D19" s="314"/>
      <c r="E19" s="314"/>
      <c r="F19" s="315">
        <v>5.1100000000000003</v>
      </c>
      <c r="G19" s="317">
        <v>50</v>
      </c>
    </row>
    <row r="20" spans="1:7">
      <c r="A20" s="313">
        <v>21216</v>
      </c>
      <c r="B20" s="314" t="s">
        <v>20281</v>
      </c>
      <c r="C20" s="314"/>
      <c r="D20" s="314"/>
      <c r="E20" s="314"/>
      <c r="F20" s="315">
        <v>7.05</v>
      </c>
      <c r="G20" s="317">
        <v>50</v>
      </c>
    </row>
    <row r="21" spans="1:7">
      <c r="A21" s="313">
        <v>21217</v>
      </c>
      <c r="B21" s="314" t="s">
        <v>20282</v>
      </c>
      <c r="C21" s="314"/>
      <c r="D21" s="314"/>
      <c r="E21" s="314"/>
      <c r="F21" s="315">
        <v>7.93</v>
      </c>
      <c r="G21" s="316">
        <v>50</v>
      </c>
    </row>
    <row r="22" spans="1:7">
      <c r="A22" s="313">
        <v>3953</v>
      </c>
      <c r="B22" s="314" t="s">
        <v>20283</v>
      </c>
      <c r="C22" s="314"/>
      <c r="D22" s="314"/>
      <c r="E22" s="314"/>
      <c r="F22" s="315">
        <v>9.0500000000000007</v>
      </c>
      <c r="G22" s="317">
        <v>25</v>
      </c>
    </row>
    <row r="23" spans="1:7">
      <c r="A23" s="313">
        <v>3955</v>
      </c>
      <c r="B23" s="314" t="s">
        <v>20284</v>
      </c>
      <c r="C23" s="314"/>
      <c r="D23" s="314"/>
      <c r="E23" s="314"/>
      <c r="F23" s="315">
        <v>13.75</v>
      </c>
      <c r="G23" s="318">
        <v>50</v>
      </c>
    </row>
    <row r="24" spans="1:7">
      <c r="A24" s="313">
        <v>3956</v>
      </c>
      <c r="B24" s="314" t="s">
        <v>20285</v>
      </c>
      <c r="C24" s="314"/>
      <c r="D24" s="314"/>
      <c r="E24" s="314"/>
      <c r="F24" s="315">
        <v>13.73</v>
      </c>
      <c r="G24" s="318">
        <v>50</v>
      </c>
    </row>
    <row r="25" spans="1:7">
      <c r="A25" s="313">
        <v>3958</v>
      </c>
      <c r="B25" s="314" t="s">
        <v>20286</v>
      </c>
      <c r="C25" s="314"/>
      <c r="D25" s="314"/>
      <c r="E25" s="314"/>
      <c r="F25" s="315">
        <v>14.64</v>
      </c>
      <c r="G25" s="317">
        <v>25</v>
      </c>
    </row>
    <row r="26" spans="1:7">
      <c r="A26" s="313">
        <v>4067</v>
      </c>
      <c r="B26" s="314" t="s">
        <v>20287</v>
      </c>
      <c r="C26" s="314"/>
      <c r="D26" s="314"/>
      <c r="E26" s="314"/>
      <c r="F26" s="315">
        <v>0.4</v>
      </c>
      <c r="G26" s="317">
        <v>200</v>
      </c>
    </row>
    <row r="27" spans="1:7">
      <c r="A27" s="313">
        <v>4658</v>
      </c>
      <c r="B27" s="314" t="s">
        <v>20288</v>
      </c>
      <c r="C27" s="314"/>
      <c r="D27" s="314"/>
      <c r="E27" s="314"/>
      <c r="F27" s="315">
        <v>0.61</v>
      </c>
      <c r="G27" s="316">
        <v>500</v>
      </c>
    </row>
    <row r="28" spans="1:7">
      <c r="A28" s="313">
        <v>6338</v>
      </c>
      <c r="B28" s="314" t="s">
        <v>20289</v>
      </c>
      <c r="C28" s="314"/>
      <c r="D28" s="314"/>
      <c r="E28" s="314"/>
      <c r="F28" s="315">
        <v>0.35</v>
      </c>
      <c r="G28" s="317">
        <v>200</v>
      </c>
    </row>
    <row r="29" spans="1:7">
      <c r="A29" s="313">
        <v>3813</v>
      </c>
      <c r="B29" s="314" t="s">
        <v>20290</v>
      </c>
      <c r="C29" s="314"/>
      <c r="D29" s="314"/>
      <c r="E29" s="314"/>
      <c r="F29" s="315">
        <v>0.52</v>
      </c>
      <c r="G29" s="316">
        <v>500</v>
      </c>
    </row>
    <row r="30" spans="1:7">
      <c r="A30" s="313">
        <v>3814</v>
      </c>
      <c r="B30" s="314" t="s">
        <v>20291</v>
      </c>
      <c r="C30" s="314"/>
      <c r="D30" s="314"/>
      <c r="E30" s="314"/>
      <c r="F30" s="315">
        <v>0.47</v>
      </c>
      <c r="G30" s="317">
        <v>200</v>
      </c>
    </row>
    <row r="31" spans="1:7">
      <c r="A31" s="313">
        <v>3922</v>
      </c>
      <c r="B31" s="314" t="s">
        <v>20292</v>
      </c>
      <c r="C31" s="314"/>
      <c r="D31" s="314"/>
      <c r="E31" s="314"/>
      <c r="F31" s="315">
        <v>0.52</v>
      </c>
      <c r="G31" s="317">
        <v>200</v>
      </c>
    </row>
    <row r="32" spans="1:7">
      <c r="A32" s="313">
        <v>20635</v>
      </c>
      <c r="B32" s="314" t="s">
        <v>20293</v>
      </c>
      <c r="C32" s="314"/>
      <c r="D32" s="314"/>
      <c r="E32" s="314"/>
      <c r="F32" s="315">
        <v>0.74</v>
      </c>
      <c r="G32" s="317">
        <v>200</v>
      </c>
    </row>
    <row r="33" spans="1:7">
      <c r="A33" s="313">
        <v>20898</v>
      </c>
      <c r="B33" s="314" t="s">
        <v>20294</v>
      </c>
      <c r="C33" s="314"/>
      <c r="D33" s="314"/>
      <c r="E33" s="314"/>
      <c r="F33" s="315">
        <v>0.82</v>
      </c>
      <c r="G33" s="317">
        <v>200</v>
      </c>
    </row>
    <row r="34" spans="1:7">
      <c r="A34" s="313">
        <v>21921</v>
      </c>
      <c r="B34" s="314" t="s">
        <v>20295</v>
      </c>
      <c r="C34" s="314"/>
      <c r="D34" s="314"/>
      <c r="E34" s="314"/>
      <c r="F34" s="315">
        <v>0.97</v>
      </c>
      <c r="G34" s="317">
        <v>200</v>
      </c>
    </row>
    <row r="35" spans="1:7">
      <c r="A35" s="313">
        <v>20529</v>
      </c>
      <c r="B35" s="314" t="s">
        <v>20296</v>
      </c>
      <c r="C35" s="314"/>
      <c r="D35" s="314"/>
      <c r="E35" s="314"/>
      <c r="F35" s="315">
        <v>1.1100000000000001</v>
      </c>
      <c r="G35" s="317">
        <v>200</v>
      </c>
    </row>
    <row r="36" spans="1:7">
      <c r="A36" s="313">
        <v>20996</v>
      </c>
      <c r="B36" s="314" t="s">
        <v>20297</v>
      </c>
      <c r="C36" s="314"/>
      <c r="D36" s="314"/>
      <c r="E36" s="314"/>
      <c r="F36" s="315">
        <v>1.27</v>
      </c>
      <c r="G36" s="317">
        <v>200</v>
      </c>
    </row>
    <row r="37" spans="1:7">
      <c r="A37" s="313">
        <v>21662</v>
      </c>
      <c r="B37" s="314" t="s">
        <v>20298</v>
      </c>
      <c r="C37" s="314"/>
      <c r="D37" s="314"/>
      <c r="E37" s="314"/>
      <c r="F37" s="315">
        <v>1.07</v>
      </c>
      <c r="G37" s="317">
        <v>200</v>
      </c>
    </row>
    <row r="38" spans="1:7">
      <c r="A38" s="313">
        <v>21665</v>
      </c>
      <c r="B38" s="314" t="s">
        <v>20299</v>
      </c>
      <c r="C38" s="314"/>
      <c r="D38" s="314"/>
      <c r="E38" s="314"/>
      <c r="F38" s="315">
        <v>1.31</v>
      </c>
      <c r="G38" s="317">
        <v>200</v>
      </c>
    </row>
    <row r="39" spans="1:7">
      <c r="A39" s="313">
        <v>20530</v>
      </c>
      <c r="B39" s="314" t="s">
        <v>20300</v>
      </c>
      <c r="C39" s="314"/>
      <c r="D39" s="314"/>
      <c r="E39" s="314"/>
      <c r="F39" s="315">
        <v>1.36</v>
      </c>
      <c r="G39" s="316">
        <v>200</v>
      </c>
    </row>
    <row r="40" spans="1:7">
      <c r="A40" s="313">
        <v>20405</v>
      </c>
      <c r="B40" s="314" t="s">
        <v>20301</v>
      </c>
      <c r="C40" s="314"/>
      <c r="D40" s="314"/>
      <c r="E40" s="314"/>
      <c r="F40" s="315">
        <v>1.47</v>
      </c>
      <c r="G40" s="317">
        <v>200</v>
      </c>
    </row>
    <row r="41" spans="1:7">
      <c r="A41" s="313">
        <v>20406</v>
      </c>
      <c r="B41" s="314" t="s">
        <v>20302</v>
      </c>
      <c r="C41" s="314"/>
      <c r="D41" s="314"/>
      <c r="E41" s="314"/>
      <c r="F41" s="315">
        <v>1.64</v>
      </c>
      <c r="G41" s="317">
        <v>200</v>
      </c>
    </row>
    <row r="42" spans="1:7">
      <c r="A42" s="313">
        <v>20531</v>
      </c>
      <c r="B42" s="314" t="s">
        <v>20303</v>
      </c>
      <c r="C42" s="314"/>
      <c r="D42" s="314"/>
      <c r="E42" s="314"/>
      <c r="F42" s="315">
        <v>1.93</v>
      </c>
      <c r="G42" s="317">
        <v>200</v>
      </c>
    </row>
    <row r="43" spans="1:7">
      <c r="A43" s="313">
        <v>20362</v>
      </c>
      <c r="B43" s="314" t="s">
        <v>20304</v>
      </c>
      <c r="C43" s="314"/>
      <c r="D43" s="314"/>
      <c r="E43" s="314"/>
      <c r="F43" s="315">
        <v>2.16</v>
      </c>
      <c r="G43" s="317">
        <v>200</v>
      </c>
    </row>
    <row r="44" spans="1:7">
      <c r="A44" s="313">
        <v>21113</v>
      </c>
      <c r="B44" s="314" t="s">
        <v>20305</v>
      </c>
      <c r="C44" s="314"/>
      <c r="D44" s="314"/>
      <c r="E44" s="314"/>
      <c r="F44" s="315">
        <v>2.38</v>
      </c>
      <c r="G44" s="317">
        <v>200</v>
      </c>
    </row>
    <row r="45" spans="1:7">
      <c r="A45" s="313">
        <v>21114</v>
      </c>
      <c r="B45" s="314" t="s">
        <v>20306</v>
      </c>
      <c r="C45" s="314"/>
      <c r="D45" s="314"/>
      <c r="E45" s="314"/>
      <c r="F45" s="315">
        <v>2.84</v>
      </c>
      <c r="G45" s="317">
        <v>100</v>
      </c>
    </row>
    <row r="46" spans="1:7">
      <c r="A46" s="313">
        <v>21116</v>
      </c>
      <c r="B46" s="314" t="s">
        <v>20307</v>
      </c>
      <c r="C46" s="314"/>
      <c r="D46" s="314"/>
      <c r="E46" s="314"/>
      <c r="F46" s="315">
        <v>2.56</v>
      </c>
      <c r="G46" s="317">
        <v>100</v>
      </c>
    </row>
    <row r="47" spans="1:7">
      <c r="A47" s="313">
        <v>21678</v>
      </c>
      <c r="B47" s="314" t="s">
        <v>20308</v>
      </c>
      <c r="C47" s="314"/>
      <c r="D47" s="314"/>
      <c r="E47" s="314"/>
      <c r="F47" s="315">
        <v>3.29</v>
      </c>
      <c r="G47" s="317">
        <v>100</v>
      </c>
    </row>
    <row r="48" spans="1:7">
      <c r="A48" s="313">
        <v>21115</v>
      </c>
      <c r="B48" s="314" t="s">
        <v>20309</v>
      </c>
      <c r="C48" s="314"/>
      <c r="D48" s="314"/>
      <c r="E48" s="314"/>
      <c r="F48" s="315">
        <v>3.19</v>
      </c>
      <c r="G48" s="317">
        <v>100</v>
      </c>
    </row>
    <row r="49" spans="1:7">
      <c r="A49" s="319">
        <v>23093</v>
      </c>
      <c r="B49" s="320" t="s">
        <v>20310</v>
      </c>
      <c r="C49" s="320"/>
      <c r="D49" s="320"/>
      <c r="E49" s="320"/>
      <c r="F49" s="321">
        <v>0.26</v>
      </c>
      <c r="G49" s="322">
        <v>1000</v>
      </c>
    </row>
    <row r="50" spans="1:7">
      <c r="A50" s="319">
        <v>28624</v>
      </c>
      <c r="B50" s="320" t="s">
        <v>20311</v>
      </c>
      <c r="C50" s="320"/>
      <c r="D50" s="320"/>
      <c r="E50" s="320"/>
      <c r="F50" s="321">
        <v>0.37</v>
      </c>
      <c r="G50" s="322">
        <v>1000</v>
      </c>
    </row>
    <row r="51" spans="1:7">
      <c r="A51" s="319">
        <v>22415</v>
      </c>
      <c r="B51" s="320" t="s">
        <v>20312</v>
      </c>
      <c r="C51" s="320"/>
      <c r="D51" s="320"/>
      <c r="E51" s="320"/>
      <c r="F51" s="321">
        <v>0.41</v>
      </c>
      <c r="G51" s="322">
        <v>1000</v>
      </c>
    </row>
    <row r="52" spans="1:7">
      <c r="A52" s="319">
        <v>25765</v>
      </c>
      <c r="B52" s="320" t="s">
        <v>20313</v>
      </c>
      <c r="C52" s="320"/>
      <c r="D52" s="320"/>
      <c r="E52" s="320"/>
      <c r="F52" s="321">
        <v>0.88</v>
      </c>
      <c r="G52" s="322">
        <v>1000</v>
      </c>
    </row>
    <row r="53" spans="1:7">
      <c r="A53" s="319">
        <v>32345</v>
      </c>
      <c r="B53" s="320" t="s">
        <v>20314</v>
      </c>
      <c r="C53" s="320"/>
      <c r="D53" s="320"/>
      <c r="E53" s="320"/>
      <c r="F53" s="321">
        <v>1.48</v>
      </c>
      <c r="G53" s="322">
        <v>500</v>
      </c>
    </row>
    <row r="54" spans="1:7">
      <c r="A54" s="319">
        <v>27521</v>
      </c>
      <c r="B54" s="320" t="s">
        <v>20315</v>
      </c>
      <c r="C54" s="320"/>
      <c r="D54" s="320"/>
      <c r="E54" s="320"/>
      <c r="F54" s="321">
        <v>2.4900000000000002</v>
      </c>
      <c r="G54" s="322">
        <v>200</v>
      </c>
    </row>
    <row r="55" spans="1:7">
      <c r="A55" s="323">
        <v>20409</v>
      </c>
      <c r="B55" s="323" t="s">
        <v>20316</v>
      </c>
      <c r="C55" s="323"/>
      <c r="D55" s="323"/>
      <c r="E55" s="323"/>
      <c r="F55" s="324">
        <v>0.42</v>
      </c>
      <c r="G55" s="322">
        <v>1000</v>
      </c>
    </row>
    <row r="56" spans="1:7">
      <c r="A56" s="323">
        <v>20422</v>
      </c>
      <c r="B56" s="323" t="s">
        <v>20317</v>
      </c>
      <c r="C56" s="323"/>
      <c r="D56" s="323"/>
      <c r="E56" s="323"/>
      <c r="F56" s="324">
        <v>0.97499999999999998</v>
      </c>
      <c r="G56" s="322">
        <v>500</v>
      </c>
    </row>
    <row r="57" spans="1:7">
      <c r="A57" s="323">
        <v>20423</v>
      </c>
      <c r="B57" s="323" t="s">
        <v>20318</v>
      </c>
      <c r="C57" s="323"/>
      <c r="D57" s="323"/>
      <c r="E57" s="323"/>
      <c r="F57" s="324">
        <v>1.47</v>
      </c>
      <c r="G57" s="322">
        <v>500</v>
      </c>
    </row>
    <row r="58" spans="1:7">
      <c r="A58" s="323">
        <v>20425</v>
      </c>
      <c r="B58" s="323" t="s">
        <v>20319</v>
      </c>
      <c r="C58" s="323"/>
      <c r="D58" s="323"/>
      <c r="E58" s="323"/>
      <c r="F58" s="324">
        <v>2.83</v>
      </c>
      <c r="G58" s="322">
        <v>100</v>
      </c>
    </row>
    <row r="59" spans="1:7">
      <c r="A59" s="325">
        <v>816</v>
      </c>
      <c r="B59" s="326" t="s">
        <v>20320</v>
      </c>
      <c r="C59" s="326"/>
      <c r="D59" s="326"/>
      <c r="E59" s="326"/>
      <c r="F59" s="327">
        <v>0.34</v>
      </c>
      <c r="G59" s="328">
        <v>1000</v>
      </c>
    </row>
    <row r="60" spans="1:7">
      <c r="A60" s="325">
        <v>5362</v>
      </c>
      <c r="B60" s="326" t="s">
        <v>20321</v>
      </c>
      <c r="C60" s="326"/>
      <c r="D60" s="326"/>
      <c r="E60" s="326"/>
      <c r="F60" s="327">
        <v>0.35</v>
      </c>
      <c r="G60" s="328">
        <v>1000</v>
      </c>
    </row>
    <row r="61" spans="1:7">
      <c r="A61" s="325">
        <v>1167</v>
      </c>
      <c r="B61" s="326" t="s">
        <v>20322</v>
      </c>
      <c r="C61" s="326"/>
      <c r="D61" s="326"/>
      <c r="E61" s="326"/>
      <c r="F61" s="327">
        <v>0.36</v>
      </c>
      <c r="G61" s="328">
        <v>1000</v>
      </c>
    </row>
    <row r="62" spans="1:7">
      <c r="A62" s="325">
        <v>755</v>
      </c>
      <c r="B62" s="326" t="s">
        <v>20323</v>
      </c>
      <c r="C62" s="326"/>
      <c r="D62" s="326"/>
      <c r="E62" s="326"/>
      <c r="F62" s="327">
        <v>0.37</v>
      </c>
      <c r="G62" s="328">
        <v>1000</v>
      </c>
    </row>
    <row r="63" spans="1:7">
      <c r="A63" s="325">
        <v>1323</v>
      </c>
      <c r="B63" s="326" t="s">
        <v>20324</v>
      </c>
      <c r="C63" s="326"/>
      <c r="D63" s="326"/>
      <c r="E63" s="326"/>
      <c r="F63" s="327">
        <v>0.4</v>
      </c>
      <c r="G63" s="328">
        <v>1000</v>
      </c>
    </row>
    <row r="64" spans="1:7">
      <c r="A64" s="325">
        <v>6612</v>
      </c>
      <c r="B64" s="326" t="s">
        <v>20325</v>
      </c>
      <c r="C64" s="326"/>
      <c r="D64" s="326"/>
      <c r="E64" s="326"/>
      <c r="F64" s="327">
        <v>0.42</v>
      </c>
      <c r="G64" s="328">
        <v>1000</v>
      </c>
    </row>
    <row r="65" spans="1:7">
      <c r="A65" s="325">
        <v>757</v>
      </c>
      <c r="B65" s="326" t="s">
        <v>20326</v>
      </c>
      <c r="C65" s="326"/>
      <c r="D65" s="326"/>
      <c r="E65" s="326"/>
      <c r="F65" s="327">
        <v>0.44</v>
      </c>
      <c r="G65" s="328">
        <v>1000</v>
      </c>
    </row>
    <row r="66" spans="1:7">
      <c r="A66" s="325">
        <v>1</v>
      </c>
      <c r="B66" s="326" t="s">
        <v>20327</v>
      </c>
      <c r="C66" s="326"/>
      <c r="D66" s="326"/>
      <c r="E66" s="326"/>
      <c r="F66" s="327">
        <v>0.54</v>
      </c>
      <c r="G66" s="328">
        <v>1000</v>
      </c>
    </row>
    <row r="67" spans="1:7">
      <c r="A67" s="325">
        <v>5363</v>
      </c>
      <c r="B67" s="326" t="s">
        <v>20328</v>
      </c>
      <c r="C67" s="326"/>
      <c r="D67" s="326"/>
      <c r="E67" s="326"/>
      <c r="F67" s="327">
        <v>0.62</v>
      </c>
      <c r="G67" s="328">
        <v>1000</v>
      </c>
    </row>
    <row r="68" spans="1:7">
      <c r="A68" s="325">
        <v>2022</v>
      </c>
      <c r="B68" s="326" t="s">
        <v>20329</v>
      </c>
      <c r="C68" s="326"/>
      <c r="D68" s="326"/>
      <c r="E68" s="326"/>
      <c r="F68" s="327">
        <v>0.7</v>
      </c>
      <c r="G68" s="328">
        <v>500</v>
      </c>
    </row>
    <row r="69" spans="1:7">
      <c r="A69" s="325">
        <v>2628</v>
      </c>
      <c r="B69" s="326" t="s">
        <v>20330</v>
      </c>
      <c r="C69" s="326"/>
      <c r="D69" s="326"/>
      <c r="E69" s="326"/>
      <c r="F69" s="327">
        <v>0.66</v>
      </c>
      <c r="G69" s="328">
        <v>1000</v>
      </c>
    </row>
    <row r="70" spans="1:7">
      <c r="A70" s="325">
        <v>759</v>
      </c>
      <c r="B70" s="326" t="s">
        <v>20331</v>
      </c>
      <c r="C70" s="326"/>
      <c r="D70" s="326"/>
      <c r="E70" s="326"/>
      <c r="F70" s="327">
        <v>0.77</v>
      </c>
      <c r="G70" s="328">
        <v>1000</v>
      </c>
    </row>
    <row r="71" spans="1:7">
      <c r="A71" s="325">
        <v>760</v>
      </c>
      <c r="B71" s="326" t="s">
        <v>20332</v>
      </c>
      <c r="C71" s="326"/>
      <c r="D71" s="326"/>
      <c r="E71" s="326"/>
      <c r="F71" s="327">
        <v>0.88</v>
      </c>
      <c r="G71" s="328">
        <v>500</v>
      </c>
    </row>
    <row r="72" spans="1:7">
      <c r="A72" s="325">
        <v>1365</v>
      </c>
      <c r="B72" s="326" t="s">
        <v>20333</v>
      </c>
      <c r="C72" s="326"/>
      <c r="D72" s="326"/>
      <c r="E72" s="326"/>
      <c r="F72" s="327">
        <v>0.99</v>
      </c>
      <c r="G72" s="328">
        <v>500</v>
      </c>
    </row>
    <row r="73" spans="1:7">
      <c r="A73" s="325">
        <v>26236</v>
      </c>
      <c r="B73" s="326" t="s">
        <v>20334</v>
      </c>
      <c r="C73" s="326"/>
      <c r="D73" s="326"/>
      <c r="E73" s="326"/>
      <c r="F73" s="327">
        <v>1.1299999999999999</v>
      </c>
      <c r="G73" s="328">
        <v>500</v>
      </c>
    </row>
    <row r="74" spans="1:7">
      <c r="A74" s="325">
        <v>1324</v>
      </c>
      <c r="B74" s="326" t="s">
        <v>20335</v>
      </c>
      <c r="C74" s="326"/>
      <c r="D74" s="326"/>
      <c r="E74" s="326"/>
      <c r="F74" s="327">
        <v>1.27</v>
      </c>
      <c r="G74" s="328">
        <v>250</v>
      </c>
    </row>
    <row r="75" spans="1:7">
      <c r="A75" s="325">
        <v>2246</v>
      </c>
      <c r="B75" s="326" t="s">
        <v>20336</v>
      </c>
      <c r="C75" s="326"/>
      <c r="D75" s="326"/>
      <c r="E75" s="326"/>
      <c r="F75" s="327">
        <v>0.87</v>
      </c>
      <c r="G75" s="328">
        <v>1000</v>
      </c>
    </row>
    <row r="76" spans="1:7">
      <c r="A76" s="325">
        <v>1662</v>
      </c>
      <c r="B76" s="326" t="s">
        <v>20337</v>
      </c>
      <c r="C76" s="326"/>
      <c r="D76" s="326"/>
      <c r="E76" s="326"/>
      <c r="F76" s="327">
        <v>1.05</v>
      </c>
      <c r="G76" s="328">
        <v>500</v>
      </c>
    </row>
    <row r="77" spans="1:7">
      <c r="A77" s="325">
        <v>761</v>
      </c>
      <c r="B77" s="326" t="s">
        <v>20338</v>
      </c>
      <c r="C77" s="326"/>
      <c r="D77" s="326"/>
      <c r="E77" s="326"/>
      <c r="F77" s="327">
        <v>1.23</v>
      </c>
      <c r="G77" s="328">
        <v>500</v>
      </c>
    </row>
    <row r="78" spans="1:7">
      <c r="A78" s="325">
        <v>1663</v>
      </c>
      <c r="B78" s="326" t="s">
        <v>20339</v>
      </c>
      <c r="C78" s="326"/>
      <c r="D78" s="326"/>
      <c r="E78" s="326"/>
      <c r="F78" s="327">
        <v>1.39</v>
      </c>
      <c r="G78" s="328">
        <v>500</v>
      </c>
    </row>
    <row r="79" spans="1:7">
      <c r="A79" s="325">
        <v>29819</v>
      </c>
      <c r="B79" s="326" t="s">
        <v>20340</v>
      </c>
      <c r="C79" s="326"/>
      <c r="D79" s="326"/>
      <c r="E79" s="326"/>
      <c r="F79" s="327">
        <v>1.55</v>
      </c>
      <c r="G79" s="328">
        <v>250</v>
      </c>
    </row>
    <row r="80" spans="1:7">
      <c r="A80" s="325">
        <v>579</v>
      </c>
      <c r="B80" s="326" t="s">
        <v>20341</v>
      </c>
      <c r="C80" s="326"/>
      <c r="D80" s="326"/>
      <c r="E80" s="326"/>
      <c r="F80" s="327">
        <v>1.68</v>
      </c>
      <c r="G80" s="328">
        <v>250</v>
      </c>
    </row>
    <row r="81" spans="1:7">
      <c r="A81" s="325">
        <v>1206</v>
      </c>
      <c r="B81" s="326" t="s">
        <v>20342</v>
      </c>
      <c r="C81" s="326"/>
      <c r="D81" s="326"/>
      <c r="E81" s="326"/>
      <c r="F81" s="327">
        <v>0.09</v>
      </c>
      <c r="G81" s="328">
        <v>2000</v>
      </c>
    </row>
    <row r="82" spans="1:7">
      <c r="A82" s="325">
        <v>1207</v>
      </c>
      <c r="B82" s="326" t="s">
        <v>20343</v>
      </c>
      <c r="C82" s="326"/>
      <c r="D82" s="326"/>
      <c r="E82" s="326"/>
      <c r="F82" s="327">
        <v>0.1</v>
      </c>
      <c r="G82" s="328">
        <v>2000</v>
      </c>
    </row>
    <row r="83" spans="1:7">
      <c r="A83" s="325">
        <v>4207</v>
      </c>
      <c r="B83" s="326" t="s">
        <v>20344</v>
      </c>
      <c r="C83" s="326"/>
      <c r="D83" s="326"/>
      <c r="E83" s="326"/>
      <c r="F83" s="327">
        <v>0.13</v>
      </c>
      <c r="G83" s="328">
        <v>2000</v>
      </c>
    </row>
    <row r="84" spans="1:7">
      <c r="A84" s="325">
        <v>4215</v>
      </c>
      <c r="B84" s="326" t="s">
        <v>20345</v>
      </c>
      <c r="C84" s="326"/>
      <c r="D84" s="326"/>
      <c r="E84" s="326"/>
      <c r="F84" s="327">
        <v>0.14000000000000001</v>
      </c>
      <c r="G84" s="328">
        <v>2000</v>
      </c>
    </row>
    <row r="85" spans="1:7">
      <c r="A85" s="325">
        <v>4519</v>
      </c>
      <c r="B85" s="326" t="s">
        <v>20346</v>
      </c>
      <c r="C85" s="326"/>
      <c r="D85" s="326"/>
      <c r="E85" s="326"/>
      <c r="F85" s="327">
        <v>0.16</v>
      </c>
      <c r="G85" s="328">
        <v>1000</v>
      </c>
    </row>
    <row r="86" spans="1:7">
      <c r="A86" s="325">
        <v>2418</v>
      </c>
      <c r="B86" s="326" t="s">
        <v>20347</v>
      </c>
      <c r="C86" s="326"/>
      <c r="D86" s="326"/>
      <c r="E86" s="326"/>
      <c r="F86" s="327">
        <v>0.18</v>
      </c>
      <c r="G86" s="328">
        <v>1000</v>
      </c>
    </row>
    <row r="87" spans="1:7">
      <c r="A87" s="325">
        <v>2724</v>
      </c>
      <c r="B87" s="326" t="s">
        <v>20348</v>
      </c>
      <c r="C87" s="326"/>
      <c r="D87" s="326"/>
      <c r="E87" s="326"/>
      <c r="F87" s="327">
        <v>0.1</v>
      </c>
      <c r="G87" s="328">
        <v>2000</v>
      </c>
    </row>
    <row r="88" spans="1:7">
      <c r="A88" s="325">
        <v>6310</v>
      </c>
      <c r="B88" s="326" t="s">
        <v>20349</v>
      </c>
      <c r="C88" s="326"/>
      <c r="D88" s="326"/>
      <c r="E88" s="326"/>
      <c r="F88" s="327">
        <v>0.11</v>
      </c>
      <c r="G88" s="328">
        <v>2000</v>
      </c>
    </row>
    <row r="89" spans="1:7">
      <c r="A89" s="325">
        <v>1660</v>
      </c>
      <c r="B89" s="326" t="s">
        <v>20350</v>
      </c>
      <c r="C89" s="326"/>
      <c r="D89" s="326"/>
      <c r="E89" s="326"/>
      <c r="F89" s="327">
        <v>0.19</v>
      </c>
      <c r="G89" s="328">
        <v>1000</v>
      </c>
    </row>
    <row r="90" spans="1:7">
      <c r="A90" s="325">
        <v>4520</v>
      </c>
      <c r="B90" s="326" t="s">
        <v>20351</v>
      </c>
      <c r="C90" s="326"/>
      <c r="D90" s="326"/>
      <c r="E90" s="326"/>
      <c r="F90" s="327">
        <v>0.2</v>
      </c>
      <c r="G90" s="328">
        <v>1000</v>
      </c>
    </row>
    <row r="91" spans="1:7">
      <c r="A91" s="325">
        <v>1532</v>
      </c>
      <c r="B91" s="326" t="s">
        <v>20352</v>
      </c>
      <c r="C91" s="326"/>
      <c r="D91" s="326"/>
      <c r="E91" s="326"/>
      <c r="F91" s="327">
        <v>0.23</v>
      </c>
      <c r="G91" s="328">
        <v>1000</v>
      </c>
    </row>
    <row r="92" spans="1:7">
      <c r="A92" s="325">
        <v>4521</v>
      </c>
      <c r="B92" s="326" t="s">
        <v>20353</v>
      </c>
      <c r="C92" s="326"/>
      <c r="D92" s="326"/>
      <c r="E92" s="326"/>
      <c r="F92" s="327">
        <v>0.26</v>
      </c>
      <c r="G92" s="328">
        <v>1000</v>
      </c>
    </row>
    <row r="93" spans="1:7">
      <c r="A93" s="325">
        <v>4523</v>
      </c>
      <c r="B93" s="326" t="s">
        <v>20354</v>
      </c>
      <c r="C93" s="326"/>
      <c r="D93" s="326"/>
      <c r="E93" s="326"/>
      <c r="F93" s="327">
        <v>0.36</v>
      </c>
      <c r="G93" s="328">
        <v>1000</v>
      </c>
    </row>
    <row r="94" spans="1:7">
      <c r="A94" s="325">
        <v>8660</v>
      </c>
      <c r="B94" s="326" t="s">
        <v>20355</v>
      </c>
      <c r="C94" s="326"/>
      <c r="D94" s="326"/>
      <c r="E94" s="326"/>
      <c r="F94" s="327">
        <v>0.14000000000000001</v>
      </c>
      <c r="G94" s="328">
        <v>1000</v>
      </c>
    </row>
    <row r="95" spans="1:7">
      <c r="A95" s="325">
        <v>996</v>
      </c>
      <c r="B95" s="326" t="s">
        <v>20356</v>
      </c>
      <c r="C95" s="326"/>
      <c r="D95" s="326"/>
      <c r="E95" s="326"/>
      <c r="F95" s="327">
        <v>0.16</v>
      </c>
      <c r="G95" s="328">
        <v>1000</v>
      </c>
    </row>
    <row r="96" spans="1:7">
      <c r="A96" s="325">
        <v>4580</v>
      </c>
      <c r="B96" s="326" t="s">
        <v>20357</v>
      </c>
      <c r="C96" s="326"/>
      <c r="D96" s="326"/>
      <c r="E96" s="326"/>
      <c r="F96" s="327">
        <v>0.21</v>
      </c>
      <c r="G96" s="328">
        <v>1000</v>
      </c>
    </row>
    <row r="97" spans="1:7">
      <c r="A97" s="325">
        <v>3221</v>
      </c>
      <c r="B97" s="326" t="s">
        <v>20358</v>
      </c>
      <c r="C97" s="326"/>
      <c r="D97" s="326"/>
      <c r="E97" s="326"/>
      <c r="F97" s="327">
        <v>0.24</v>
      </c>
      <c r="G97" s="328">
        <v>1000</v>
      </c>
    </row>
    <row r="98" spans="1:7">
      <c r="A98" s="325">
        <v>1453</v>
      </c>
      <c r="B98" s="326" t="s">
        <v>20359</v>
      </c>
      <c r="C98" s="326"/>
      <c r="D98" s="326"/>
      <c r="E98" s="326"/>
      <c r="F98" s="327">
        <v>0.27</v>
      </c>
      <c r="G98" s="328">
        <v>1000</v>
      </c>
    </row>
    <row r="99" spans="1:7">
      <c r="A99" s="325">
        <v>4525</v>
      </c>
      <c r="B99" s="326" t="s">
        <v>20360</v>
      </c>
      <c r="C99" s="326"/>
      <c r="D99" s="326"/>
      <c r="E99" s="326"/>
      <c r="F99" s="327">
        <v>0.32</v>
      </c>
      <c r="G99" s="328">
        <v>1000</v>
      </c>
    </row>
    <row r="100" spans="1:7">
      <c r="A100" s="325">
        <v>4526</v>
      </c>
      <c r="B100" s="326" t="s">
        <v>20361</v>
      </c>
      <c r="C100" s="326"/>
      <c r="D100" s="326"/>
      <c r="E100" s="326"/>
      <c r="F100" s="327">
        <v>0.37</v>
      </c>
      <c r="G100" s="328">
        <v>1000</v>
      </c>
    </row>
    <row r="101" spans="1:7">
      <c r="A101" s="325">
        <v>4527</v>
      </c>
      <c r="B101" s="326" t="s">
        <v>20362</v>
      </c>
      <c r="C101" s="326"/>
      <c r="D101" s="326"/>
      <c r="E101" s="326"/>
      <c r="F101" s="327">
        <v>0.42</v>
      </c>
      <c r="G101" s="328">
        <v>1000</v>
      </c>
    </row>
    <row r="102" spans="1:7">
      <c r="A102" s="325">
        <v>2792</v>
      </c>
      <c r="B102" s="326" t="s">
        <v>20363</v>
      </c>
      <c r="C102" s="326"/>
      <c r="D102" s="326"/>
      <c r="E102" s="326"/>
      <c r="F102" s="327">
        <v>0.17</v>
      </c>
      <c r="G102" s="328">
        <v>1000</v>
      </c>
    </row>
    <row r="103" spans="1:7">
      <c r="A103" s="325">
        <v>3829</v>
      </c>
      <c r="B103" s="326" t="s">
        <v>20364</v>
      </c>
      <c r="C103" s="326"/>
      <c r="D103" s="326"/>
      <c r="E103" s="326"/>
      <c r="F103" s="327">
        <v>0.18</v>
      </c>
      <c r="G103" s="328">
        <v>1000</v>
      </c>
    </row>
    <row r="104" spans="1:7">
      <c r="A104" s="325">
        <v>1677</v>
      </c>
      <c r="B104" s="326" t="s">
        <v>20365</v>
      </c>
      <c r="C104" s="326"/>
      <c r="D104" s="326"/>
      <c r="E104" s="326"/>
      <c r="F104" s="327">
        <v>0.24</v>
      </c>
      <c r="G104" s="328">
        <v>1000</v>
      </c>
    </row>
    <row r="105" spans="1:7">
      <c r="A105" s="325">
        <v>3786</v>
      </c>
      <c r="B105" s="326" t="s">
        <v>20366</v>
      </c>
      <c r="C105" s="326"/>
      <c r="D105" s="326"/>
      <c r="E105" s="326"/>
      <c r="F105" s="327">
        <v>0.27</v>
      </c>
      <c r="G105" s="328">
        <v>1000</v>
      </c>
    </row>
    <row r="106" spans="1:7">
      <c r="A106" s="325">
        <v>1678</v>
      </c>
      <c r="B106" s="326" t="s">
        <v>20367</v>
      </c>
      <c r="C106" s="326"/>
      <c r="D106" s="326"/>
      <c r="E106" s="326"/>
      <c r="F106" s="327">
        <v>0.3</v>
      </c>
      <c r="G106" s="328">
        <v>1000</v>
      </c>
    </row>
    <row r="107" spans="1:7">
      <c r="A107" s="325">
        <v>1679</v>
      </c>
      <c r="B107" s="326" t="s">
        <v>20368</v>
      </c>
      <c r="C107" s="326"/>
      <c r="D107" s="326"/>
      <c r="E107" s="326"/>
      <c r="F107" s="327">
        <v>0.37</v>
      </c>
      <c r="G107" s="328">
        <v>1000</v>
      </c>
    </row>
    <row r="108" spans="1:7">
      <c r="A108" s="325">
        <v>2177</v>
      </c>
      <c r="B108" s="326" t="s">
        <v>20369</v>
      </c>
      <c r="C108" s="326"/>
      <c r="D108" s="326"/>
      <c r="E108" s="326"/>
      <c r="F108" s="327">
        <v>0.44</v>
      </c>
      <c r="G108" s="328">
        <v>1000</v>
      </c>
    </row>
    <row r="109" spans="1:7">
      <c r="A109" s="325">
        <v>4529</v>
      </c>
      <c r="B109" s="326" t="s">
        <v>20370</v>
      </c>
      <c r="C109" s="326"/>
      <c r="D109" s="326"/>
      <c r="E109" s="326"/>
      <c r="F109" s="327">
        <v>0.5</v>
      </c>
      <c r="G109" s="328">
        <v>1000</v>
      </c>
    </row>
    <row r="110" spans="1:7">
      <c r="A110" s="325">
        <v>4772</v>
      </c>
      <c r="B110" s="326" t="s">
        <v>20371</v>
      </c>
      <c r="C110" s="326"/>
      <c r="D110" s="326"/>
      <c r="E110" s="326"/>
      <c r="F110" s="327">
        <v>0.56999999999999995</v>
      </c>
      <c r="G110" s="328">
        <v>500</v>
      </c>
    </row>
    <row r="111" spans="1:7">
      <c r="A111" s="325">
        <v>9231</v>
      </c>
      <c r="B111" s="326" t="s">
        <v>20372</v>
      </c>
      <c r="C111" s="326"/>
      <c r="D111" s="326"/>
      <c r="E111" s="326"/>
      <c r="F111" s="327">
        <v>0.21</v>
      </c>
      <c r="G111" s="328">
        <v>1000</v>
      </c>
    </row>
    <row r="112" spans="1:7">
      <c r="A112" s="325">
        <v>3433</v>
      </c>
      <c r="B112" s="326" t="s">
        <v>20373</v>
      </c>
      <c r="C112" s="326"/>
      <c r="D112" s="326"/>
      <c r="E112" s="326"/>
      <c r="F112" s="327">
        <v>0.24</v>
      </c>
      <c r="G112" s="328">
        <v>1000</v>
      </c>
    </row>
    <row r="113" spans="1:7">
      <c r="A113" s="325">
        <v>997</v>
      </c>
      <c r="B113" s="326" t="s">
        <v>20374</v>
      </c>
      <c r="C113" s="326"/>
      <c r="D113" s="326"/>
      <c r="E113" s="326"/>
      <c r="F113" s="327">
        <v>0.34</v>
      </c>
      <c r="G113" s="328">
        <v>1000</v>
      </c>
    </row>
    <row r="114" spans="1:7">
      <c r="A114" s="325">
        <v>3485</v>
      </c>
      <c r="B114" s="326" t="s">
        <v>20375</v>
      </c>
      <c r="C114" s="326"/>
      <c r="D114" s="326"/>
      <c r="E114" s="326"/>
      <c r="F114" s="327">
        <v>0.39</v>
      </c>
      <c r="G114" s="328">
        <v>1000</v>
      </c>
    </row>
    <row r="115" spans="1:7">
      <c r="A115" s="325">
        <v>1680</v>
      </c>
      <c r="B115" s="326" t="s">
        <v>20376</v>
      </c>
      <c r="C115" s="326"/>
      <c r="D115" s="326"/>
      <c r="E115" s="326"/>
      <c r="F115" s="327">
        <v>0.42</v>
      </c>
      <c r="G115" s="328">
        <v>1000</v>
      </c>
    </row>
    <row r="116" spans="1:7">
      <c r="A116" s="325">
        <v>5357</v>
      </c>
      <c r="B116" s="326" t="s">
        <v>20377</v>
      </c>
      <c r="C116" s="326"/>
      <c r="D116" s="326"/>
      <c r="E116" s="326"/>
      <c r="F116" s="327">
        <v>0.45</v>
      </c>
      <c r="G116" s="328">
        <v>1000</v>
      </c>
    </row>
    <row r="117" spans="1:7">
      <c r="A117" s="325">
        <v>1681</v>
      </c>
      <c r="B117" s="326" t="s">
        <v>20378</v>
      </c>
      <c r="C117" s="326"/>
      <c r="D117" s="326"/>
      <c r="E117" s="326"/>
      <c r="F117" s="327">
        <v>0.5</v>
      </c>
      <c r="G117" s="328">
        <v>1000</v>
      </c>
    </row>
    <row r="118" spans="1:7">
      <c r="A118" s="325">
        <v>2041</v>
      </c>
      <c r="B118" s="326" t="s">
        <v>20379</v>
      </c>
      <c r="C118" s="326"/>
      <c r="D118" s="326"/>
      <c r="E118" s="326"/>
      <c r="F118" s="327">
        <v>0.56999999999999995</v>
      </c>
      <c r="G118" s="328">
        <v>1000</v>
      </c>
    </row>
    <row r="119" spans="1:7">
      <c r="A119" s="325">
        <v>1682</v>
      </c>
      <c r="B119" s="326" t="s">
        <v>20380</v>
      </c>
      <c r="C119" s="326"/>
      <c r="D119" s="326"/>
      <c r="E119" s="326"/>
      <c r="F119" s="327">
        <v>0.65</v>
      </c>
      <c r="G119" s="328">
        <v>500</v>
      </c>
    </row>
    <row r="120" spans="1:7">
      <c r="A120" s="325">
        <v>3486</v>
      </c>
      <c r="B120" s="326" t="s">
        <v>20381</v>
      </c>
      <c r="C120" s="326"/>
      <c r="D120" s="326"/>
      <c r="E120" s="326"/>
      <c r="F120" s="327">
        <v>0.77</v>
      </c>
      <c r="G120" s="328">
        <v>500</v>
      </c>
    </row>
    <row r="121" spans="1:7">
      <c r="A121" s="325">
        <v>2762</v>
      </c>
      <c r="B121" s="326" t="s">
        <v>20382</v>
      </c>
      <c r="C121" s="326"/>
      <c r="D121" s="326"/>
      <c r="E121" s="326"/>
      <c r="F121" s="327">
        <v>0.78</v>
      </c>
      <c r="G121" s="328">
        <v>500</v>
      </c>
    </row>
    <row r="122" spans="1:7">
      <c r="A122" s="325">
        <v>12178</v>
      </c>
      <c r="B122" s="326" t="s">
        <v>20383</v>
      </c>
      <c r="C122" s="326"/>
      <c r="D122" s="326"/>
      <c r="E122" s="326"/>
      <c r="F122" s="327">
        <v>1.1399999999999999</v>
      </c>
      <c r="G122" s="328">
        <v>250</v>
      </c>
    </row>
    <row r="123" spans="1:7">
      <c r="A123" s="325">
        <v>2558</v>
      </c>
      <c r="B123" s="326" t="s">
        <v>20384</v>
      </c>
      <c r="C123" s="326"/>
      <c r="D123" s="326"/>
      <c r="E123" s="326"/>
      <c r="F123" s="327">
        <v>0.3</v>
      </c>
      <c r="G123" s="328">
        <v>1000</v>
      </c>
    </row>
    <row r="124" spans="1:7">
      <c r="A124" s="325">
        <v>4581</v>
      </c>
      <c r="B124" s="326" t="s">
        <v>20385</v>
      </c>
      <c r="C124" s="326"/>
      <c r="D124" s="326"/>
      <c r="E124" s="326"/>
      <c r="F124" s="327">
        <v>0.5</v>
      </c>
      <c r="G124" s="328">
        <v>1000</v>
      </c>
    </row>
    <row r="125" spans="1:7">
      <c r="A125" s="325">
        <v>2071</v>
      </c>
      <c r="B125" s="326" t="s">
        <v>20386</v>
      </c>
      <c r="C125" s="326"/>
      <c r="D125" s="326"/>
      <c r="E125" s="326"/>
      <c r="F125" s="327">
        <v>0.52</v>
      </c>
      <c r="G125" s="328">
        <v>1000</v>
      </c>
    </row>
    <row r="126" spans="1:7">
      <c r="A126" s="325">
        <v>4582</v>
      </c>
      <c r="B126" s="326" t="s">
        <v>20387</v>
      </c>
      <c r="C126" s="326"/>
      <c r="D126" s="326"/>
      <c r="E126" s="326"/>
      <c r="F126" s="327">
        <v>0.59</v>
      </c>
      <c r="G126" s="328">
        <v>1000</v>
      </c>
    </row>
    <row r="127" spans="1:7">
      <c r="A127" s="325">
        <v>26578</v>
      </c>
      <c r="B127" s="326" t="s">
        <v>20388</v>
      </c>
      <c r="C127" s="326"/>
      <c r="D127" s="326"/>
      <c r="E127" s="326"/>
      <c r="F127" s="327">
        <v>0.66</v>
      </c>
      <c r="G127" s="328">
        <v>500</v>
      </c>
    </row>
    <row r="128" spans="1:7">
      <c r="A128" s="325">
        <v>4584</v>
      </c>
      <c r="B128" s="326" t="s">
        <v>20389</v>
      </c>
      <c r="C128" s="326"/>
      <c r="D128" s="326"/>
      <c r="E128" s="326"/>
      <c r="F128" s="327">
        <v>0.71</v>
      </c>
      <c r="G128" s="328">
        <v>500</v>
      </c>
    </row>
    <row r="129" spans="1:7">
      <c r="A129" s="325">
        <v>4583</v>
      </c>
      <c r="B129" s="326" t="s">
        <v>20390</v>
      </c>
      <c r="C129" s="326"/>
      <c r="D129" s="326"/>
      <c r="E129" s="326"/>
      <c r="F129" s="327">
        <v>0.83</v>
      </c>
      <c r="G129" s="328">
        <v>500</v>
      </c>
    </row>
    <row r="130" spans="1:7">
      <c r="A130" s="325">
        <v>4585</v>
      </c>
      <c r="B130" s="326" t="s">
        <v>20391</v>
      </c>
      <c r="C130" s="326"/>
      <c r="D130" s="326"/>
      <c r="E130" s="326"/>
      <c r="F130" s="327">
        <v>0.96</v>
      </c>
      <c r="G130" s="328">
        <v>500</v>
      </c>
    </row>
    <row r="131" spans="1:7">
      <c r="A131" s="325">
        <v>4586</v>
      </c>
      <c r="B131" s="326" t="s">
        <v>20392</v>
      </c>
      <c r="C131" s="326"/>
      <c r="D131" s="326"/>
      <c r="E131" s="326"/>
      <c r="F131" s="327">
        <v>1.05</v>
      </c>
      <c r="G131" s="328">
        <v>500</v>
      </c>
    </row>
    <row r="132" spans="1:7">
      <c r="A132" s="325">
        <v>4587</v>
      </c>
      <c r="B132" s="326" t="s">
        <v>20393</v>
      </c>
      <c r="C132" s="326"/>
      <c r="D132" s="326"/>
      <c r="E132" s="326"/>
      <c r="F132" s="327">
        <v>1.1499999999999999</v>
      </c>
      <c r="G132" s="328">
        <v>250</v>
      </c>
    </row>
    <row r="133" spans="1:7">
      <c r="A133" s="325">
        <v>12176</v>
      </c>
      <c r="B133" s="326" t="s">
        <v>20394</v>
      </c>
      <c r="C133" s="326"/>
      <c r="D133" s="326"/>
      <c r="E133" s="326"/>
      <c r="F133" s="327">
        <v>1.41</v>
      </c>
      <c r="G133" s="328">
        <v>250</v>
      </c>
    </row>
    <row r="134" spans="1:7">
      <c r="A134" s="325">
        <v>4588</v>
      </c>
      <c r="B134" s="326" t="s">
        <v>20395</v>
      </c>
      <c r="C134" s="326"/>
      <c r="D134" s="326"/>
      <c r="E134" s="326"/>
      <c r="F134" s="327">
        <v>0.69</v>
      </c>
      <c r="G134" s="328">
        <v>1000</v>
      </c>
    </row>
    <row r="135" spans="1:7">
      <c r="A135" s="325">
        <v>4591</v>
      </c>
      <c r="B135" s="326" t="s">
        <v>20396</v>
      </c>
      <c r="C135" s="326"/>
      <c r="D135" s="326"/>
      <c r="E135" s="326"/>
      <c r="F135" s="327">
        <v>0.77</v>
      </c>
      <c r="G135" s="328">
        <v>1000</v>
      </c>
    </row>
    <row r="136" spans="1:7">
      <c r="A136" s="325">
        <v>4592</v>
      </c>
      <c r="B136" s="326" t="s">
        <v>20397</v>
      </c>
      <c r="C136" s="326"/>
      <c r="D136" s="326"/>
      <c r="E136" s="326"/>
      <c r="F136" s="327">
        <v>0.83</v>
      </c>
      <c r="G136" s="328">
        <v>500</v>
      </c>
    </row>
    <row r="137" spans="1:7">
      <c r="A137" s="325">
        <v>4593</v>
      </c>
      <c r="B137" s="326" t="s">
        <v>20398</v>
      </c>
      <c r="C137" s="326"/>
      <c r="D137" s="326"/>
      <c r="E137" s="326"/>
      <c r="F137" s="327">
        <v>0.96</v>
      </c>
      <c r="G137" s="328">
        <v>500</v>
      </c>
    </row>
    <row r="138" spans="1:7">
      <c r="A138" s="325">
        <v>4594</v>
      </c>
      <c r="B138" s="326" t="s">
        <v>20399</v>
      </c>
      <c r="C138" s="326"/>
      <c r="D138" s="326"/>
      <c r="E138" s="326"/>
      <c r="F138" s="327">
        <v>1.1200000000000001</v>
      </c>
      <c r="G138" s="328">
        <v>500</v>
      </c>
    </row>
    <row r="139" spans="1:7">
      <c r="A139" s="325">
        <v>4595</v>
      </c>
      <c r="B139" s="326" t="s">
        <v>20400</v>
      </c>
      <c r="C139" s="326"/>
      <c r="D139" s="326"/>
      <c r="E139" s="326"/>
      <c r="F139" s="327">
        <v>1.29</v>
      </c>
      <c r="G139" s="328">
        <v>500</v>
      </c>
    </row>
    <row r="140" spans="1:7">
      <c r="A140" s="325">
        <v>4597</v>
      </c>
      <c r="B140" s="326" t="s">
        <v>20401</v>
      </c>
      <c r="C140" s="326"/>
      <c r="D140" s="326"/>
      <c r="E140" s="326"/>
      <c r="F140" s="327">
        <v>1.55</v>
      </c>
      <c r="G140" s="328">
        <v>250</v>
      </c>
    </row>
    <row r="141" spans="1:7">
      <c r="A141" s="325">
        <v>12172</v>
      </c>
      <c r="B141" s="326" t="s">
        <v>20402</v>
      </c>
      <c r="C141" s="326"/>
      <c r="D141" s="326"/>
      <c r="E141" s="326"/>
      <c r="F141" s="327">
        <v>1.77</v>
      </c>
      <c r="G141" s="328">
        <v>250</v>
      </c>
    </row>
    <row r="142" spans="1:7">
      <c r="A142" s="325">
        <v>15920</v>
      </c>
      <c r="B142" s="326" t="s">
        <v>20403</v>
      </c>
      <c r="C142" s="326"/>
      <c r="D142" s="326"/>
      <c r="E142" s="326"/>
      <c r="F142" s="327">
        <v>1.88</v>
      </c>
      <c r="G142" s="328">
        <v>250</v>
      </c>
    </row>
    <row r="143" spans="1:7">
      <c r="A143" s="325">
        <v>4539</v>
      </c>
      <c r="B143" s="326" t="s">
        <v>20404</v>
      </c>
      <c r="C143" s="326"/>
      <c r="D143" s="326"/>
      <c r="E143" s="326"/>
      <c r="F143" s="327">
        <v>0.08</v>
      </c>
      <c r="G143" s="328">
        <v>2000</v>
      </c>
    </row>
    <row r="144" spans="1:7">
      <c r="A144" s="325">
        <v>4537</v>
      </c>
      <c r="B144" s="326" t="s">
        <v>20405</v>
      </c>
      <c r="C144" s="326"/>
      <c r="D144" s="326"/>
      <c r="E144" s="326"/>
      <c r="F144" s="327">
        <v>0.06</v>
      </c>
      <c r="G144" s="328">
        <v>2000</v>
      </c>
    </row>
    <row r="145" spans="1:7">
      <c r="A145" s="325">
        <v>4538</v>
      </c>
      <c r="B145" s="326" t="s">
        <v>20406</v>
      </c>
      <c r="C145" s="326"/>
      <c r="D145" s="326"/>
      <c r="E145" s="326"/>
      <c r="F145" s="327">
        <v>7.0000000000000007E-2</v>
      </c>
      <c r="G145" s="328">
        <v>2000</v>
      </c>
    </row>
    <row r="146" spans="1:7">
      <c r="A146" s="325">
        <v>4544</v>
      </c>
      <c r="B146" s="326" t="s">
        <v>20407</v>
      </c>
      <c r="C146" s="326"/>
      <c r="D146" s="326"/>
      <c r="E146" s="326"/>
      <c r="F146" s="327">
        <v>0.11</v>
      </c>
      <c r="G146" s="328">
        <v>2000</v>
      </c>
    </row>
    <row r="147" spans="1:7">
      <c r="A147" s="325">
        <v>4545</v>
      </c>
      <c r="B147" s="326" t="s">
        <v>20408</v>
      </c>
      <c r="C147" s="326"/>
      <c r="D147" s="326"/>
      <c r="E147" s="326"/>
      <c r="F147" s="327">
        <v>0.12</v>
      </c>
      <c r="G147" s="328">
        <v>2000</v>
      </c>
    </row>
    <row r="148" spans="1:7">
      <c r="A148" s="325">
        <v>4546</v>
      </c>
      <c r="B148" s="326" t="s">
        <v>20409</v>
      </c>
      <c r="C148" s="326"/>
      <c r="D148" s="326"/>
      <c r="E148" s="326"/>
      <c r="F148" s="327">
        <v>0.13</v>
      </c>
      <c r="G148" s="328">
        <v>1000</v>
      </c>
    </row>
    <row r="149" spans="1:7">
      <c r="A149" s="325">
        <v>4542</v>
      </c>
      <c r="B149" s="326" t="s">
        <v>20410</v>
      </c>
      <c r="C149" s="326"/>
      <c r="D149" s="326"/>
      <c r="E149" s="326"/>
      <c r="F149" s="327">
        <v>0.1</v>
      </c>
      <c r="G149" s="328">
        <v>2000</v>
      </c>
    </row>
    <row r="150" spans="1:7">
      <c r="A150" s="325">
        <v>4543</v>
      </c>
      <c r="B150" s="326" t="s">
        <v>20411</v>
      </c>
      <c r="C150" s="326"/>
      <c r="D150" s="326"/>
      <c r="E150" s="326"/>
      <c r="F150" s="327">
        <v>0.11</v>
      </c>
      <c r="G150" s="328">
        <v>2000</v>
      </c>
    </row>
    <row r="151" spans="1:7">
      <c r="A151" s="325">
        <v>4550</v>
      </c>
      <c r="B151" s="326" t="s">
        <v>20412</v>
      </c>
      <c r="C151" s="326"/>
      <c r="D151" s="326"/>
      <c r="E151" s="326"/>
      <c r="F151" s="327">
        <v>0.15</v>
      </c>
      <c r="G151" s="328">
        <v>1000</v>
      </c>
    </row>
    <row r="152" spans="1:7">
      <c r="A152" s="325">
        <v>4551</v>
      </c>
      <c r="B152" s="326" t="s">
        <v>20413</v>
      </c>
      <c r="C152" s="326"/>
      <c r="D152" s="326"/>
      <c r="E152" s="326"/>
      <c r="F152" s="327">
        <v>0.17</v>
      </c>
      <c r="G152" s="328">
        <v>1000</v>
      </c>
    </row>
    <row r="153" spans="1:7">
      <c r="A153" s="325">
        <v>1668</v>
      </c>
      <c r="B153" s="326" t="s">
        <v>20414</v>
      </c>
      <c r="C153" s="326"/>
      <c r="D153" s="326"/>
      <c r="E153" s="326"/>
      <c r="F153" s="327">
        <v>0.19</v>
      </c>
      <c r="G153" s="328">
        <v>1000</v>
      </c>
    </row>
    <row r="154" spans="1:7">
      <c r="A154" s="325">
        <v>3574</v>
      </c>
      <c r="B154" s="326" t="s">
        <v>20415</v>
      </c>
      <c r="C154" s="326"/>
      <c r="D154" s="326"/>
      <c r="E154" s="326"/>
      <c r="F154" s="327">
        <v>0.21</v>
      </c>
      <c r="G154" s="328">
        <v>1000</v>
      </c>
    </row>
    <row r="155" spans="1:7">
      <c r="A155" s="325">
        <v>4552</v>
      </c>
      <c r="B155" s="326" t="s">
        <v>20416</v>
      </c>
      <c r="C155" s="326"/>
      <c r="D155" s="326"/>
      <c r="E155" s="326"/>
      <c r="F155" s="327">
        <v>0.23</v>
      </c>
      <c r="G155" s="328">
        <v>1000</v>
      </c>
    </row>
    <row r="156" spans="1:7">
      <c r="A156" s="325">
        <v>4553</v>
      </c>
      <c r="B156" s="326" t="s">
        <v>20417</v>
      </c>
      <c r="C156" s="326"/>
      <c r="D156" s="326"/>
      <c r="E156" s="326"/>
      <c r="F156" s="327">
        <v>0.28999999999999998</v>
      </c>
      <c r="G156" s="328">
        <v>1000</v>
      </c>
    </row>
    <row r="157" spans="1:7">
      <c r="A157" s="325">
        <v>4549</v>
      </c>
      <c r="B157" s="326" t="s">
        <v>20418</v>
      </c>
      <c r="C157" s="326"/>
      <c r="D157" s="326"/>
      <c r="E157" s="326"/>
      <c r="F157" s="327">
        <v>0.13</v>
      </c>
      <c r="G157" s="328">
        <v>1000</v>
      </c>
    </row>
    <row r="158" spans="1:7">
      <c r="A158" s="325">
        <v>4558</v>
      </c>
      <c r="B158" s="326" t="s">
        <v>20419</v>
      </c>
      <c r="C158" s="326"/>
      <c r="D158" s="326"/>
      <c r="E158" s="326"/>
      <c r="F158" s="327">
        <v>0.17</v>
      </c>
      <c r="G158" s="328">
        <v>1000</v>
      </c>
    </row>
    <row r="159" spans="1:7">
      <c r="A159" s="325">
        <v>4559</v>
      </c>
      <c r="B159" s="326" t="s">
        <v>20420</v>
      </c>
      <c r="C159" s="326"/>
      <c r="D159" s="326"/>
      <c r="E159" s="326"/>
      <c r="F159" s="327">
        <v>0.19</v>
      </c>
      <c r="G159" s="328">
        <v>1000</v>
      </c>
    </row>
    <row r="160" spans="1:7">
      <c r="A160" s="325">
        <v>4560</v>
      </c>
      <c r="B160" s="326" t="s">
        <v>20421</v>
      </c>
      <c r="C160" s="326"/>
      <c r="D160" s="326"/>
      <c r="E160" s="326"/>
      <c r="F160" s="327">
        <v>0.22</v>
      </c>
      <c r="G160" s="328">
        <v>1000</v>
      </c>
    </row>
    <row r="161" spans="1:7">
      <c r="A161" s="325">
        <v>4561</v>
      </c>
      <c r="B161" s="326" t="s">
        <v>20422</v>
      </c>
      <c r="C161" s="326"/>
      <c r="D161" s="326"/>
      <c r="E161" s="326"/>
      <c r="F161" s="327">
        <v>0.27</v>
      </c>
      <c r="G161" s="328">
        <v>1000</v>
      </c>
    </row>
    <row r="162" spans="1:7">
      <c r="A162" s="325">
        <v>4562</v>
      </c>
      <c r="B162" s="326" t="s">
        <v>20423</v>
      </c>
      <c r="C162" s="326"/>
      <c r="D162" s="326"/>
      <c r="E162" s="326"/>
      <c r="F162" s="327">
        <v>0.32</v>
      </c>
      <c r="G162" s="328">
        <v>1000</v>
      </c>
    </row>
    <row r="163" spans="1:7">
      <c r="A163" s="325">
        <v>4563</v>
      </c>
      <c r="B163" s="326" t="s">
        <v>20424</v>
      </c>
      <c r="C163" s="326"/>
      <c r="D163" s="326"/>
      <c r="E163" s="326"/>
      <c r="F163" s="327">
        <v>0.37</v>
      </c>
      <c r="G163" s="328">
        <v>1000</v>
      </c>
    </row>
    <row r="164" spans="1:7">
      <c r="A164" s="325">
        <v>1669</v>
      </c>
      <c r="B164" s="326" t="s">
        <v>20425</v>
      </c>
      <c r="C164" s="326"/>
      <c r="D164" s="326"/>
      <c r="E164" s="326"/>
      <c r="F164" s="327">
        <v>0.2</v>
      </c>
      <c r="G164" s="328">
        <v>1000</v>
      </c>
    </row>
    <row r="165" spans="1:7">
      <c r="A165" s="325">
        <v>3539</v>
      </c>
      <c r="B165" s="326" t="s">
        <v>20426</v>
      </c>
      <c r="C165" s="326"/>
      <c r="D165" s="326"/>
      <c r="E165" s="326"/>
      <c r="F165" s="327">
        <v>0.23</v>
      </c>
      <c r="G165" s="328">
        <v>1000</v>
      </c>
    </row>
    <row r="166" spans="1:7">
      <c r="A166" s="325">
        <v>2194</v>
      </c>
      <c r="B166" s="326" t="s">
        <v>20427</v>
      </c>
      <c r="C166" s="326"/>
      <c r="D166" s="326"/>
      <c r="E166" s="326"/>
      <c r="F166" s="327">
        <v>0.25</v>
      </c>
      <c r="G166" s="328">
        <v>1000</v>
      </c>
    </row>
    <row r="167" spans="1:7">
      <c r="A167" s="325">
        <v>1670</v>
      </c>
      <c r="B167" s="326" t="s">
        <v>20428</v>
      </c>
      <c r="C167" s="326"/>
      <c r="D167" s="326"/>
      <c r="E167" s="326"/>
      <c r="F167" s="327">
        <v>0.31</v>
      </c>
      <c r="G167" s="328">
        <v>1000</v>
      </c>
    </row>
    <row r="168" spans="1:7">
      <c r="A168" s="325">
        <v>1671</v>
      </c>
      <c r="B168" s="326" t="s">
        <v>20429</v>
      </c>
      <c r="C168" s="326"/>
      <c r="D168" s="326"/>
      <c r="E168" s="326"/>
      <c r="F168" s="327">
        <v>0.37</v>
      </c>
      <c r="G168" s="328">
        <v>1000</v>
      </c>
    </row>
    <row r="169" spans="1:7">
      <c r="A169" s="325">
        <v>4565</v>
      </c>
      <c r="B169" s="326" t="s">
        <v>20430</v>
      </c>
      <c r="C169" s="326"/>
      <c r="D169" s="326"/>
      <c r="E169" s="326"/>
      <c r="F169" s="327">
        <v>0.46</v>
      </c>
      <c r="G169" s="328">
        <v>1000</v>
      </c>
    </row>
    <row r="170" spans="1:7">
      <c r="A170" s="325">
        <v>4567</v>
      </c>
      <c r="B170" s="326" t="s">
        <v>20431</v>
      </c>
      <c r="C170" s="326"/>
      <c r="D170" s="326"/>
      <c r="E170" s="326"/>
      <c r="F170" s="327">
        <v>0.57999999999999996</v>
      </c>
      <c r="G170" s="328">
        <v>500</v>
      </c>
    </row>
    <row r="171" spans="1:7">
      <c r="A171" s="325">
        <v>1536</v>
      </c>
      <c r="B171" s="326" t="s">
        <v>20432</v>
      </c>
      <c r="C171" s="326"/>
      <c r="D171" s="326"/>
      <c r="E171" s="326"/>
      <c r="F171" s="327">
        <v>0.26</v>
      </c>
      <c r="G171" s="328">
        <v>1000</v>
      </c>
    </row>
    <row r="172" spans="1:7">
      <c r="A172" s="325">
        <v>1540</v>
      </c>
      <c r="B172" s="326" t="s">
        <v>20433</v>
      </c>
      <c r="C172" s="326"/>
      <c r="D172" s="326"/>
      <c r="E172" s="326"/>
      <c r="F172" s="327">
        <v>0.31</v>
      </c>
      <c r="G172" s="328">
        <v>1000</v>
      </c>
    </row>
    <row r="173" spans="1:7">
      <c r="A173" s="325">
        <v>1539</v>
      </c>
      <c r="B173" s="326" t="s">
        <v>20434</v>
      </c>
      <c r="C173" s="326"/>
      <c r="D173" s="326"/>
      <c r="E173" s="326"/>
      <c r="F173" s="327">
        <v>0.35</v>
      </c>
      <c r="G173" s="328">
        <v>1000</v>
      </c>
    </row>
    <row r="174" spans="1:7">
      <c r="A174" s="325">
        <v>2040</v>
      </c>
      <c r="B174" s="326" t="s">
        <v>20435</v>
      </c>
      <c r="C174" s="326"/>
      <c r="D174" s="326"/>
      <c r="E174" s="326"/>
      <c r="F174" s="327">
        <v>0.43</v>
      </c>
      <c r="G174" s="328">
        <v>1000</v>
      </c>
    </row>
    <row r="175" spans="1:7">
      <c r="A175" s="325">
        <v>2109</v>
      </c>
      <c r="B175" s="326" t="s">
        <v>20436</v>
      </c>
      <c r="C175" s="326"/>
      <c r="D175" s="326"/>
      <c r="E175" s="326"/>
      <c r="F175" s="327">
        <v>0.51</v>
      </c>
      <c r="G175" s="328">
        <v>1000</v>
      </c>
    </row>
    <row r="176" spans="1:7">
      <c r="A176" s="325">
        <v>4568</v>
      </c>
      <c r="B176" s="326" t="s">
        <v>20437</v>
      </c>
      <c r="C176" s="326"/>
      <c r="D176" s="326"/>
      <c r="E176" s="326"/>
      <c r="F176" s="327">
        <v>0.59</v>
      </c>
      <c r="G176" s="328">
        <v>500</v>
      </c>
    </row>
    <row r="177" spans="1:7">
      <c r="A177" s="325">
        <v>4569</v>
      </c>
      <c r="B177" s="326" t="s">
        <v>20438</v>
      </c>
      <c r="C177" s="326"/>
      <c r="D177" s="326"/>
      <c r="E177" s="326"/>
      <c r="F177" s="327">
        <v>0.68</v>
      </c>
      <c r="G177" s="328">
        <v>500</v>
      </c>
    </row>
    <row r="178" spans="1:7">
      <c r="A178" s="325">
        <v>1672</v>
      </c>
      <c r="B178" s="326" t="s">
        <v>20439</v>
      </c>
      <c r="C178" s="326"/>
      <c r="D178" s="326"/>
      <c r="E178" s="326"/>
      <c r="F178" s="327">
        <v>0.76</v>
      </c>
      <c r="G178" s="328">
        <v>500</v>
      </c>
    </row>
    <row r="179" spans="1:7">
      <c r="A179" s="325">
        <v>12183</v>
      </c>
      <c r="B179" s="326" t="s">
        <v>20440</v>
      </c>
      <c r="C179" s="326"/>
      <c r="D179" s="326"/>
      <c r="E179" s="326"/>
      <c r="F179" s="327">
        <v>0.81</v>
      </c>
      <c r="G179" s="328">
        <v>500</v>
      </c>
    </row>
    <row r="180" spans="1:7">
      <c r="A180" s="325">
        <v>4338</v>
      </c>
      <c r="B180" s="326" t="s">
        <v>20441</v>
      </c>
      <c r="C180" s="326"/>
      <c r="D180" s="326"/>
      <c r="E180" s="326"/>
      <c r="F180" s="327">
        <v>0.38</v>
      </c>
      <c r="G180" s="328">
        <v>1000</v>
      </c>
    </row>
    <row r="181" spans="1:7">
      <c r="A181" s="325">
        <v>4570</v>
      </c>
      <c r="B181" s="326" t="s">
        <v>20442</v>
      </c>
      <c r="C181" s="326"/>
      <c r="D181" s="326"/>
      <c r="E181" s="326"/>
      <c r="F181" s="327">
        <v>0.44</v>
      </c>
      <c r="G181" s="328">
        <v>1000</v>
      </c>
    </row>
    <row r="182" spans="1:7">
      <c r="A182" s="325">
        <v>4571</v>
      </c>
      <c r="B182" s="326" t="s">
        <v>20443</v>
      </c>
      <c r="C182" s="326"/>
      <c r="D182" s="326"/>
      <c r="E182" s="326"/>
      <c r="F182" s="327">
        <v>0.49</v>
      </c>
      <c r="G182" s="328">
        <v>1000</v>
      </c>
    </row>
    <row r="183" spans="1:7">
      <c r="A183" s="325">
        <v>4572</v>
      </c>
      <c r="B183" s="326" t="s">
        <v>20444</v>
      </c>
      <c r="C183" s="326"/>
      <c r="D183" s="326"/>
      <c r="E183" s="326"/>
      <c r="F183" s="327">
        <v>0.6</v>
      </c>
      <c r="G183" s="328">
        <v>500</v>
      </c>
    </row>
    <row r="184" spans="1:7">
      <c r="A184" s="325">
        <v>4573</v>
      </c>
      <c r="B184" s="326" t="s">
        <v>20445</v>
      </c>
      <c r="C184" s="326"/>
      <c r="D184" s="326"/>
      <c r="E184" s="326"/>
      <c r="F184" s="327">
        <v>0.74</v>
      </c>
      <c r="G184" s="328">
        <v>500</v>
      </c>
    </row>
    <row r="185" spans="1:7">
      <c r="A185" s="325">
        <v>4574</v>
      </c>
      <c r="B185" s="326" t="s">
        <v>20446</v>
      </c>
      <c r="C185" s="326"/>
      <c r="D185" s="326"/>
      <c r="E185" s="326"/>
      <c r="F185" s="327">
        <v>0.86</v>
      </c>
      <c r="G185" s="328">
        <v>500</v>
      </c>
    </row>
    <row r="186" spans="1:7">
      <c r="A186" s="325">
        <v>13721</v>
      </c>
      <c r="B186" s="326" t="s">
        <v>20447</v>
      </c>
      <c r="C186" s="326"/>
      <c r="D186" s="326"/>
      <c r="E186" s="326"/>
      <c r="F186" s="327">
        <v>0.97</v>
      </c>
      <c r="G186" s="328">
        <v>500</v>
      </c>
    </row>
    <row r="187" spans="1:7">
      <c r="A187" s="325">
        <v>4575</v>
      </c>
      <c r="B187" s="326" t="s">
        <v>20448</v>
      </c>
      <c r="C187" s="326"/>
      <c r="D187" s="326"/>
      <c r="E187" s="326"/>
      <c r="F187" s="327">
        <v>1.07</v>
      </c>
      <c r="G187" s="328">
        <v>250</v>
      </c>
    </row>
    <row r="188" spans="1:7">
      <c r="A188" s="325">
        <v>12185</v>
      </c>
      <c r="B188" s="326" t="s">
        <v>20449</v>
      </c>
      <c r="C188" s="326"/>
      <c r="D188" s="326"/>
      <c r="E188" s="326"/>
      <c r="F188" s="327">
        <v>1.4</v>
      </c>
      <c r="G188" s="328">
        <v>250</v>
      </c>
    </row>
    <row r="189" spans="1:7">
      <c r="A189" s="325">
        <v>12186</v>
      </c>
      <c r="B189" s="326" t="s">
        <v>20450</v>
      </c>
      <c r="C189" s="326"/>
      <c r="D189" s="326"/>
      <c r="E189" s="326"/>
      <c r="F189" s="327">
        <v>0.51</v>
      </c>
      <c r="G189" s="328">
        <v>1000</v>
      </c>
    </row>
    <row r="190" spans="1:7">
      <c r="A190" s="325">
        <v>12187</v>
      </c>
      <c r="B190" s="326" t="s">
        <v>20451</v>
      </c>
      <c r="C190" s="326"/>
      <c r="D190" s="326"/>
      <c r="E190" s="326"/>
      <c r="F190" s="327">
        <v>0.59</v>
      </c>
      <c r="G190" s="328">
        <v>500</v>
      </c>
    </row>
    <row r="191" spans="1:7">
      <c r="A191" s="325">
        <v>4576</v>
      </c>
      <c r="B191" s="326" t="s">
        <v>20452</v>
      </c>
      <c r="C191" s="326"/>
      <c r="D191" s="326"/>
      <c r="E191" s="326"/>
      <c r="F191" s="327">
        <v>0.67</v>
      </c>
      <c r="G191" s="328">
        <v>500</v>
      </c>
    </row>
    <row r="192" spans="1:7">
      <c r="A192" s="325">
        <v>4577</v>
      </c>
      <c r="B192" s="326" t="s">
        <v>20453</v>
      </c>
      <c r="C192" s="326"/>
      <c r="D192" s="326"/>
      <c r="E192" s="326"/>
      <c r="F192" s="327">
        <v>0.93</v>
      </c>
      <c r="G192" s="328">
        <v>500</v>
      </c>
    </row>
    <row r="193" spans="1:7">
      <c r="A193" s="325">
        <v>4578</v>
      </c>
      <c r="B193" s="326" t="s">
        <v>20454</v>
      </c>
      <c r="C193" s="326"/>
      <c r="D193" s="326"/>
      <c r="E193" s="326"/>
      <c r="F193" s="327">
        <v>1.0900000000000001</v>
      </c>
      <c r="G193" s="328">
        <v>500</v>
      </c>
    </row>
    <row r="194" spans="1:7">
      <c r="A194" s="325">
        <v>9267</v>
      </c>
      <c r="B194" s="326" t="s">
        <v>20455</v>
      </c>
      <c r="C194" s="326"/>
      <c r="D194" s="326"/>
      <c r="E194" s="326"/>
      <c r="F194" s="327">
        <v>1.24</v>
      </c>
      <c r="G194" s="328">
        <v>250</v>
      </c>
    </row>
    <row r="195" spans="1:7">
      <c r="A195" s="325">
        <v>4579</v>
      </c>
      <c r="B195" s="326" t="s">
        <v>20456</v>
      </c>
      <c r="C195" s="326"/>
      <c r="D195" s="326"/>
      <c r="E195" s="326"/>
      <c r="F195" s="327">
        <v>1.38</v>
      </c>
      <c r="G195" s="328">
        <v>250</v>
      </c>
    </row>
    <row r="196" spans="1:7">
      <c r="A196" s="325">
        <v>20</v>
      </c>
      <c r="B196" s="326" t="s">
        <v>20457</v>
      </c>
      <c r="C196" s="326"/>
      <c r="D196" s="326"/>
      <c r="E196" s="326"/>
      <c r="F196" s="327">
        <v>0.39</v>
      </c>
      <c r="G196" s="328">
        <v>1000</v>
      </c>
    </row>
    <row r="197" spans="1:7">
      <c r="A197" s="325">
        <v>1470</v>
      </c>
      <c r="B197" s="326" t="s">
        <v>20458</v>
      </c>
      <c r="C197" s="326"/>
      <c r="D197" s="326"/>
      <c r="E197" s="326"/>
      <c r="F197" s="327">
        <v>0.41</v>
      </c>
      <c r="G197" s="328">
        <v>1000</v>
      </c>
    </row>
    <row r="198" spans="1:7">
      <c r="A198" s="325">
        <v>762</v>
      </c>
      <c r="B198" s="326" t="s">
        <v>20459</v>
      </c>
      <c r="C198" s="326"/>
      <c r="D198" s="326"/>
      <c r="E198" s="326"/>
      <c r="F198" s="327">
        <v>0.45</v>
      </c>
      <c r="G198" s="328">
        <v>1000</v>
      </c>
    </row>
    <row r="199" spans="1:7">
      <c r="A199" s="325">
        <v>22</v>
      </c>
      <c r="B199" s="326" t="s">
        <v>20460</v>
      </c>
      <c r="C199" s="326"/>
      <c r="D199" s="326"/>
      <c r="E199" s="326"/>
      <c r="F199" s="327">
        <v>0.5</v>
      </c>
      <c r="G199" s="328">
        <v>1000</v>
      </c>
    </row>
    <row r="200" spans="1:7">
      <c r="A200" s="325">
        <v>4316</v>
      </c>
      <c r="B200" s="326" t="s">
        <v>20461</v>
      </c>
      <c r="C200" s="326"/>
      <c r="D200" s="326"/>
      <c r="E200" s="326"/>
      <c r="F200" s="327">
        <v>0.5</v>
      </c>
      <c r="G200" s="328">
        <v>1000</v>
      </c>
    </row>
    <row r="201" spans="1:7">
      <c r="A201" s="325">
        <v>7459</v>
      </c>
      <c r="B201" s="326" t="s">
        <v>20462</v>
      </c>
      <c r="C201" s="326"/>
      <c r="D201" s="326"/>
      <c r="E201" s="326"/>
      <c r="F201" s="327">
        <v>0.52</v>
      </c>
      <c r="G201" s="328">
        <v>1000</v>
      </c>
    </row>
    <row r="202" spans="1:7">
      <c r="A202" s="325">
        <v>23</v>
      </c>
      <c r="B202" s="326" t="s">
        <v>20463</v>
      </c>
      <c r="C202" s="326"/>
      <c r="D202" s="326"/>
      <c r="E202" s="326"/>
      <c r="F202" s="327">
        <v>0.56999999999999995</v>
      </c>
      <c r="G202" s="328">
        <v>1000</v>
      </c>
    </row>
    <row r="203" spans="1:7">
      <c r="A203" s="325">
        <v>763</v>
      </c>
      <c r="B203" s="326" t="s">
        <v>20464</v>
      </c>
      <c r="C203" s="326"/>
      <c r="D203" s="326"/>
      <c r="E203" s="326"/>
      <c r="F203" s="327">
        <v>0.66</v>
      </c>
      <c r="G203" s="328">
        <v>1000</v>
      </c>
    </row>
    <row r="204" spans="1:7">
      <c r="A204" s="325">
        <v>24</v>
      </c>
      <c r="B204" s="326" t="s">
        <v>20465</v>
      </c>
      <c r="C204" s="326"/>
      <c r="D204" s="326"/>
      <c r="E204" s="326"/>
      <c r="F204" s="327">
        <v>0.77</v>
      </c>
      <c r="G204" s="328">
        <v>1000</v>
      </c>
    </row>
    <row r="205" spans="1:7">
      <c r="A205" s="325">
        <v>4155</v>
      </c>
      <c r="B205" s="326" t="s">
        <v>20466</v>
      </c>
      <c r="C205" s="326"/>
      <c r="D205" s="326"/>
      <c r="E205" s="326"/>
      <c r="F205" s="327">
        <v>0.84</v>
      </c>
      <c r="G205" s="328">
        <v>500</v>
      </c>
    </row>
    <row r="206" spans="1:7">
      <c r="A206" s="325">
        <v>1437</v>
      </c>
      <c r="B206" s="326" t="s">
        <v>20467</v>
      </c>
      <c r="C206" s="326"/>
      <c r="D206" s="326"/>
      <c r="E206" s="326"/>
      <c r="F206" s="327">
        <v>0.73</v>
      </c>
      <c r="G206" s="328">
        <v>1000</v>
      </c>
    </row>
    <row r="207" spans="1:7">
      <c r="A207" s="325">
        <v>1665</v>
      </c>
      <c r="B207" s="326" t="s">
        <v>20468</v>
      </c>
      <c r="C207" s="326"/>
      <c r="D207" s="326"/>
      <c r="E207" s="326"/>
      <c r="F207" s="327">
        <v>0.86</v>
      </c>
      <c r="G207" s="328">
        <v>1000</v>
      </c>
    </row>
    <row r="208" spans="1:7">
      <c r="A208" s="325">
        <v>2124</v>
      </c>
      <c r="B208" s="326" t="s">
        <v>20469</v>
      </c>
      <c r="C208" s="326"/>
      <c r="D208" s="326"/>
      <c r="E208" s="326"/>
      <c r="F208" s="327">
        <v>1.02</v>
      </c>
      <c r="G208" s="328">
        <v>500</v>
      </c>
    </row>
    <row r="209" spans="1:7">
      <c r="A209" s="325">
        <v>25</v>
      </c>
      <c r="B209" s="326" t="s">
        <v>20470</v>
      </c>
      <c r="C209" s="326"/>
      <c r="D209" s="326"/>
      <c r="E209" s="326"/>
      <c r="F209" s="327">
        <v>1.1200000000000001</v>
      </c>
      <c r="G209" s="328">
        <v>500</v>
      </c>
    </row>
    <row r="210" spans="1:7">
      <c r="A210" s="325">
        <v>1667</v>
      </c>
      <c r="B210" s="326" t="s">
        <v>20471</v>
      </c>
      <c r="C210" s="326"/>
      <c r="D210" s="326"/>
      <c r="E210" s="326"/>
      <c r="F210" s="327">
        <v>1.79</v>
      </c>
      <c r="G210" s="328">
        <v>250</v>
      </c>
    </row>
    <row r="211" spans="1:7">
      <c r="A211" s="325">
        <v>5266</v>
      </c>
      <c r="B211" s="326" t="s">
        <v>20472</v>
      </c>
      <c r="C211" s="326"/>
      <c r="D211" s="326"/>
      <c r="E211" s="326"/>
      <c r="F211" s="327">
        <v>1.1299999999999999</v>
      </c>
      <c r="G211" s="328">
        <v>1000</v>
      </c>
    </row>
    <row r="212" spans="1:7">
      <c r="A212" s="325">
        <v>1498</v>
      </c>
      <c r="B212" s="326" t="s">
        <v>20473</v>
      </c>
      <c r="C212" s="326"/>
      <c r="D212" s="326"/>
      <c r="E212" s="326"/>
      <c r="F212" s="327">
        <v>1.3</v>
      </c>
      <c r="G212" s="328">
        <v>500</v>
      </c>
    </row>
    <row r="213" spans="1:7">
      <c r="A213" s="325">
        <v>5267</v>
      </c>
      <c r="B213" s="326" t="s">
        <v>20474</v>
      </c>
      <c r="C213" s="326"/>
      <c r="D213" s="326"/>
      <c r="E213" s="326"/>
      <c r="F213" s="327">
        <v>1.4</v>
      </c>
      <c r="G213" s="328">
        <v>500</v>
      </c>
    </row>
    <row r="214" spans="1:7">
      <c r="A214" s="325">
        <v>764</v>
      </c>
      <c r="B214" s="326" t="s">
        <v>20475</v>
      </c>
      <c r="C214" s="326"/>
      <c r="D214" s="326"/>
      <c r="E214" s="326"/>
      <c r="F214" s="327">
        <v>1.62</v>
      </c>
      <c r="G214" s="328">
        <v>500</v>
      </c>
    </row>
    <row r="215" spans="1:7">
      <c r="A215" s="325">
        <v>2445</v>
      </c>
      <c r="B215" s="326" t="s">
        <v>20476</v>
      </c>
      <c r="C215" s="326"/>
      <c r="D215" s="326"/>
      <c r="E215" s="326"/>
      <c r="F215" s="327">
        <v>1.85</v>
      </c>
      <c r="G215" s="328">
        <v>250</v>
      </c>
    </row>
    <row r="216" spans="1:7">
      <c r="A216" s="325">
        <v>5268</v>
      </c>
      <c r="B216" s="326" t="s">
        <v>20477</v>
      </c>
      <c r="C216" s="326"/>
      <c r="D216" s="326"/>
      <c r="E216" s="326"/>
      <c r="F216" s="327">
        <v>2.2200000000000002</v>
      </c>
      <c r="G216" s="328">
        <v>250</v>
      </c>
    </row>
    <row r="217" spans="1:7">
      <c r="A217" s="325">
        <v>26</v>
      </c>
      <c r="B217" s="326" t="s">
        <v>20478</v>
      </c>
      <c r="C217" s="326"/>
      <c r="D217" s="326"/>
      <c r="E217" s="326"/>
      <c r="F217" s="327">
        <v>0.25</v>
      </c>
      <c r="G217" s="328">
        <v>1000</v>
      </c>
    </row>
    <row r="218" spans="1:7">
      <c r="A218" s="325">
        <v>5270</v>
      </c>
      <c r="B218" s="326" t="s">
        <v>20479</v>
      </c>
      <c r="C218" s="326"/>
      <c r="D218" s="326"/>
      <c r="E218" s="326"/>
      <c r="F218" s="327">
        <v>0.28000000000000003</v>
      </c>
      <c r="G218" s="328">
        <v>1000</v>
      </c>
    </row>
    <row r="219" spans="1:7">
      <c r="A219" s="325">
        <v>11248</v>
      </c>
      <c r="B219" s="326" t="s">
        <v>20480</v>
      </c>
      <c r="C219" s="326"/>
      <c r="D219" s="326"/>
      <c r="E219" s="326"/>
      <c r="F219" s="327">
        <v>0.28999999999999998</v>
      </c>
      <c r="G219" s="328">
        <v>1000</v>
      </c>
    </row>
    <row r="220" spans="1:7">
      <c r="A220" s="325">
        <v>27</v>
      </c>
      <c r="B220" s="326" t="s">
        <v>20481</v>
      </c>
      <c r="C220" s="326"/>
      <c r="D220" s="326"/>
      <c r="E220" s="326"/>
      <c r="F220" s="327">
        <v>0.32</v>
      </c>
      <c r="G220" s="328">
        <v>1000</v>
      </c>
    </row>
    <row r="221" spans="1:7">
      <c r="A221" s="325">
        <v>1249</v>
      </c>
      <c r="B221" s="326" t="s">
        <v>20482</v>
      </c>
      <c r="C221" s="326"/>
      <c r="D221" s="326"/>
      <c r="E221" s="326"/>
      <c r="F221" s="327">
        <v>0.33</v>
      </c>
      <c r="G221" s="328">
        <v>1000</v>
      </c>
    </row>
    <row r="222" spans="1:7">
      <c r="A222" s="325">
        <v>28</v>
      </c>
      <c r="B222" s="326" t="s">
        <v>20483</v>
      </c>
      <c r="C222" s="326"/>
      <c r="D222" s="326"/>
      <c r="E222" s="326"/>
      <c r="F222" s="327">
        <v>0.38</v>
      </c>
      <c r="G222" s="328">
        <v>1000</v>
      </c>
    </row>
    <row r="223" spans="1:7">
      <c r="A223" s="325">
        <v>5272</v>
      </c>
      <c r="B223" s="326" t="s">
        <v>20484</v>
      </c>
      <c r="C223" s="326"/>
      <c r="D223" s="326"/>
      <c r="E223" s="326"/>
      <c r="F223" s="327">
        <v>0.47</v>
      </c>
      <c r="G223" s="328">
        <v>1000</v>
      </c>
    </row>
    <row r="224" spans="1:7">
      <c r="A224" s="325">
        <v>1173</v>
      </c>
      <c r="B224" s="326" t="s">
        <v>20485</v>
      </c>
      <c r="C224" s="326"/>
      <c r="D224" s="326"/>
      <c r="E224" s="326"/>
      <c r="F224" s="327">
        <v>0.51</v>
      </c>
      <c r="G224" s="328">
        <v>1000</v>
      </c>
    </row>
    <row r="225" spans="1:7">
      <c r="A225" s="325">
        <v>31</v>
      </c>
      <c r="B225" s="326" t="s">
        <v>20486</v>
      </c>
      <c r="C225" s="326"/>
      <c r="D225" s="326"/>
      <c r="E225" s="326"/>
      <c r="F225" s="327">
        <v>0.59</v>
      </c>
      <c r="G225" s="328">
        <v>1000</v>
      </c>
    </row>
    <row r="226" spans="1:7">
      <c r="A226" s="325">
        <v>30</v>
      </c>
      <c r="B226" s="326" t="s">
        <v>20487</v>
      </c>
      <c r="C226" s="326"/>
      <c r="D226" s="326"/>
      <c r="E226" s="326"/>
      <c r="F226" s="327">
        <v>0.8</v>
      </c>
      <c r="G226" s="328">
        <v>1000</v>
      </c>
    </row>
    <row r="227" spans="1:7">
      <c r="A227" s="325">
        <v>12768</v>
      </c>
      <c r="B227" s="326" t="s">
        <v>20488</v>
      </c>
      <c r="C227" s="326"/>
      <c r="D227" s="326"/>
      <c r="E227" s="326"/>
      <c r="F227" s="327">
        <v>1.06</v>
      </c>
      <c r="G227" s="328">
        <v>500</v>
      </c>
    </row>
    <row r="228" spans="1:7">
      <c r="A228" s="325">
        <v>12771</v>
      </c>
      <c r="B228" s="326" t="s">
        <v>20489</v>
      </c>
      <c r="C228" s="326"/>
      <c r="D228" s="326"/>
      <c r="E228" s="326"/>
      <c r="F228" s="327">
        <v>1.1299999999999999</v>
      </c>
      <c r="G228" s="328">
        <v>500</v>
      </c>
    </row>
    <row r="229" spans="1:7">
      <c r="A229" s="325">
        <v>36626</v>
      </c>
      <c r="B229" s="326" t="s">
        <v>20490</v>
      </c>
      <c r="C229" s="326"/>
      <c r="D229" s="326"/>
      <c r="E229" s="326"/>
      <c r="F229" s="327">
        <v>0.34</v>
      </c>
      <c r="G229" s="328">
        <v>1000</v>
      </c>
    </row>
    <row r="230" spans="1:7">
      <c r="A230" s="325">
        <v>36632</v>
      </c>
      <c r="B230" s="326" t="s">
        <v>20491</v>
      </c>
      <c r="C230" s="326"/>
      <c r="D230" s="326"/>
      <c r="E230" s="326"/>
      <c r="F230" s="327">
        <v>0.28999999999999998</v>
      </c>
      <c r="G230" s="328">
        <v>1000</v>
      </c>
    </row>
    <row r="231" spans="1:7">
      <c r="A231" s="325">
        <v>36633</v>
      </c>
      <c r="B231" s="326" t="s">
        <v>20492</v>
      </c>
      <c r="C231" s="326"/>
      <c r="D231" s="326"/>
      <c r="E231" s="326"/>
      <c r="F231" s="327">
        <v>0.31</v>
      </c>
      <c r="G231" s="328">
        <v>1000</v>
      </c>
    </row>
    <row r="232" spans="1:7">
      <c r="A232" s="325">
        <v>36634</v>
      </c>
      <c r="B232" s="326" t="s">
        <v>20493</v>
      </c>
      <c r="C232" s="326"/>
      <c r="D232" s="326"/>
      <c r="E232" s="326"/>
      <c r="F232" s="327">
        <v>0.43</v>
      </c>
      <c r="G232" s="328">
        <v>1000</v>
      </c>
    </row>
    <row r="233" spans="1:7">
      <c r="A233" s="325">
        <v>36635</v>
      </c>
      <c r="B233" s="326" t="s">
        <v>20494</v>
      </c>
      <c r="C233" s="326"/>
      <c r="D233" s="326"/>
      <c r="E233" s="326"/>
      <c r="F233" s="327">
        <v>0.31</v>
      </c>
      <c r="G233" s="328">
        <v>1000</v>
      </c>
    </row>
    <row r="234" spans="1:7">
      <c r="A234" s="325">
        <v>36637</v>
      </c>
      <c r="B234" s="326" t="s">
        <v>20495</v>
      </c>
      <c r="C234" s="326"/>
      <c r="D234" s="326"/>
      <c r="E234" s="326"/>
      <c r="F234" s="327">
        <v>0.43</v>
      </c>
      <c r="G234" s="328">
        <v>1000</v>
      </c>
    </row>
    <row r="235" spans="1:7">
      <c r="A235" s="325">
        <v>36638</v>
      </c>
      <c r="B235" s="326" t="s">
        <v>20496</v>
      </c>
      <c r="C235" s="326"/>
      <c r="D235" s="326"/>
      <c r="E235" s="326"/>
      <c r="F235" s="327">
        <v>0.52</v>
      </c>
      <c r="G235" s="328">
        <v>1000</v>
      </c>
    </row>
    <row r="236" spans="1:7">
      <c r="A236" s="325">
        <v>36639</v>
      </c>
      <c r="B236" s="326" t="s">
        <v>20497</v>
      </c>
      <c r="C236" s="326"/>
      <c r="D236" s="326"/>
      <c r="E236" s="326"/>
      <c r="F236" s="327">
        <v>0.66</v>
      </c>
      <c r="G236" s="328">
        <v>1000</v>
      </c>
    </row>
    <row r="237" spans="1:7">
      <c r="A237" s="325">
        <v>36640</v>
      </c>
      <c r="B237" s="326" t="s">
        <v>20498</v>
      </c>
      <c r="C237" s="326"/>
      <c r="D237" s="326"/>
      <c r="E237" s="326"/>
      <c r="F237" s="327">
        <v>0.83</v>
      </c>
      <c r="G237" s="328">
        <v>1000</v>
      </c>
    </row>
    <row r="238" spans="1:7">
      <c r="A238" s="325">
        <v>5444</v>
      </c>
      <c r="B238" s="326" t="s">
        <v>20499</v>
      </c>
      <c r="C238" s="326"/>
      <c r="D238" s="326"/>
      <c r="E238" s="326"/>
      <c r="F238" s="327">
        <v>0.32</v>
      </c>
      <c r="G238" s="328">
        <v>1000</v>
      </c>
    </row>
    <row r="239" spans="1:7">
      <c r="A239" s="325">
        <v>5448</v>
      </c>
      <c r="B239" s="326" t="s">
        <v>20500</v>
      </c>
      <c r="C239" s="326"/>
      <c r="D239" s="326"/>
      <c r="E239" s="326"/>
      <c r="F239" s="327">
        <v>0.27</v>
      </c>
      <c r="G239" s="328">
        <v>1000</v>
      </c>
    </row>
    <row r="240" spans="1:7">
      <c r="A240" s="325">
        <v>5449</v>
      </c>
      <c r="B240" s="326" t="s">
        <v>20501</v>
      </c>
      <c r="C240" s="326"/>
      <c r="D240" s="326"/>
      <c r="E240" s="326"/>
      <c r="F240" s="327">
        <v>0.3</v>
      </c>
      <c r="G240" s="328">
        <v>1000</v>
      </c>
    </row>
    <row r="241" spans="1:7">
      <c r="A241" s="325">
        <v>5452</v>
      </c>
      <c r="B241" s="326" t="s">
        <v>20502</v>
      </c>
      <c r="C241" s="326"/>
      <c r="D241" s="326"/>
      <c r="E241" s="326"/>
      <c r="F241" s="327">
        <v>0.41</v>
      </c>
      <c r="G241" s="328">
        <v>1000</v>
      </c>
    </row>
    <row r="242" spans="1:7">
      <c r="A242" s="325">
        <v>5456</v>
      </c>
      <c r="B242" s="326" t="s">
        <v>20503</v>
      </c>
      <c r="C242" s="326"/>
      <c r="D242" s="326"/>
      <c r="E242" s="326"/>
      <c r="F242" s="327">
        <v>0.3</v>
      </c>
      <c r="G242" s="328">
        <v>1000</v>
      </c>
    </row>
    <row r="243" spans="1:7">
      <c r="A243" s="325">
        <v>5459</v>
      </c>
      <c r="B243" s="326" t="s">
        <v>20504</v>
      </c>
      <c r="C243" s="326"/>
      <c r="D243" s="326"/>
      <c r="E243" s="326"/>
      <c r="F243" s="327">
        <v>0.41</v>
      </c>
      <c r="G243" s="328">
        <v>1000</v>
      </c>
    </row>
    <row r="244" spans="1:7">
      <c r="A244" s="325">
        <v>5464</v>
      </c>
      <c r="B244" s="326" t="s">
        <v>20505</v>
      </c>
      <c r="C244" s="326"/>
      <c r="D244" s="326"/>
      <c r="E244" s="326"/>
      <c r="F244" s="327">
        <v>0.49</v>
      </c>
      <c r="G244" s="328">
        <v>1000</v>
      </c>
    </row>
    <row r="245" spans="1:7">
      <c r="A245" s="325">
        <v>5466</v>
      </c>
      <c r="B245" s="326" t="s">
        <v>20506</v>
      </c>
      <c r="C245" s="326"/>
      <c r="D245" s="326"/>
      <c r="E245" s="326"/>
      <c r="F245" s="327">
        <v>0.63</v>
      </c>
      <c r="G245" s="328">
        <v>1000</v>
      </c>
    </row>
    <row r="246" spans="1:7">
      <c r="A246" s="325">
        <v>12357</v>
      </c>
      <c r="B246" s="326" t="s">
        <v>20507</v>
      </c>
      <c r="C246" s="326"/>
      <c r="D246" s="326"/>
      <c r="E246" s="326"/>
      <c r="F246" s="327">
        <v>0.8</v>
      </c>
      <c r="G246" s="328">
        <v>1000</v>
      </c>
    </row>
    <row r="247" spans="1:7">
      <c r="A247" s="325">
        <v>4473</v>
      </c>
      <c r="B247" s="326" t="s">
        <v>20508</v>
      </c>
      <c r="C247" s="326"/>
      <c r="D247" s="326"/>
      <c r="E247" s="326"/>
      <c r="F247" s="327">
        <v>0.08</v>
      </c>
      <c r="G247" s="328">
        <v>2000</v>
      </c>
    </row>
    <row r="248" spans="1:7">
      <c r="A248" s="325">
        <v>4474</v>
      </c>
      <c r="B248" s="326" t="s">
        <v>20509</v>
      </c>
      <c r="C248" s="326"/>
      <c r="D248" s="326"/>
      <c r="E248" s="326"/>
      <c r="F248" s="327">
        <v>0.09</v>
      </c>
      <c r="G248" s="328">
        <v>2000</v>
      </c>
    </row>
    <row r="249" spans="1:7">
      <c r="A249" s="325">
        <v>4478</v>
      </c>
      <c r="B249" s="326" t="s">
        <v>20510</v>
      </c>
      <c r="C249" s="326"/>
      <c r="D249" s="326"/>
      <c r="E249" s="326"/>
      <c r="F249" s="327">
        <v>0.11</v>
      </c>
      <c r="G249" s="328">
        <v>2000</v>
      </c>
    </row>
    <row r="250" spans="1:7">
      <c r="A250" s="325">
        <v>4479</v>
      </c>
      <c r="B250" s="326" t="s">
        <v>20511</v>
      </c>
      <c r="C250" s="326"/>
      <c r="D250" s="326"/>
      <c r="E250" s="326"/>
      <c r="F250" s="327">
        <v>0.13</v>
      </c>
      <c r="G250" s="328">
        <v>2000</v>
      </c>
    </row>
    <row r="251" spans="1:7">
      <c r="A251" s="325">
        <v>3994</v>
      </c>
      <c r="B251" s="326" t="s">
        <v>20512</v>
      </c>
      <c r="C251" s="326"/>
      <c r="D251" s="326"/>
      <c r="E251" s="326"/>
      <c r="F251" s="327">
        <v>0.09</v>
      </c>
      <c r="G251" s="328">
        <v>2000</v>
      </c>
    </row>
    <row r="252" spans="1:7">
      <c r="A252" s="325">
        <v>4477</v>
      </c>
      <c r="B252" s="326" t="s">
        <v>20513</v>
      </c>
      <c r="C252" s="326"/>
      <c r="D252" s="326"/>
      <c r="E252" s="326"/>
      <c r="F252" s="327">
        <v>0.1</v>
      </c>
      <c r="G252" s="328">
        <v>2000</v>
      </c>
    </row>
    <row r="253" spans="1:7">
      <c r="A253" s="325">
        <v>4477</v>
      </c>
      <c r="B253" s="326" t="s">
        <v>20513</v>
      </c>
      <c r="C253" s="326"/>
      <c r="D253" s="326"/>
      <c r="E253" s="326"/>
      <c r="F253" s="327">
        <v>0.1</v>
      </c>
      <c r="G253" s="328">
        <v>2000</v>
      </c>
    </row>
    <row r="254" spans="1:7">
      <c r="A254" s="325">
        <v>2434</v>
      </c>
      <c r="B254" s="326" t="s">
        <v>20514</v>
      </c>
      <c r="C254" s="326"/>
      <c r="D254" s="326"/>
      <c r="E254" s="326"/>
      <c r="F254" s="327">
        <v>0.14000000000000001</v>
      </c>
      <c r="G254" s="328">
        <v>2000</v>
      </c>
    </row>
    <row r="255" spans="1:7">
      <c r="A255" s="325">
        <v>5915</v>
      </c>
      <c r="B255" s="326" t="s">
        <v>20515</v>
      </c>
      <c r="C255" s="326"/>
      <c r="D255" s="326"/>
      <c r="E255" s="326"/>
      <c r="F255" s="327">
        <v>0.15</v>
      </c>
      <c r="G255" s="328">
        <v>2000</v>
      </c>
    </row>
    <row r="256" spans="1:7">
      <c r="A256" s="325">
        <v>4958</v>
      </c>
      <c r="B256" s="326" t="s">
        <v>20516</v>
      </c>
      <c r="C256" s="326"/>
      <c r="D256" s="326"/>
      <c r="E256" s="326"/>
      <c r="F256" s="327">
        <v>0.17</v>
      </c>
      <c r="G256" s="328">
        <v>2000</v>
      </c>
    </row>
    <row r="257" spans="1:7">
      <c r="A257" s="325">
        <v>2435</v>
      </c>
      <c r="B257" s="326" t="s">
        <v>20517</v>
      </c>
      <c r="C257" s="326"/>
      <c r="D257" s="326"/>
      <c r="E257" s="326"/>
      <c r="F257" s="327">
        <v>0.18</v>
      </c>
      <c r="G257" s="328">
        <v>2000</v>
      </c>
    </row>
    <row r="258" spans="1:7">
      <c r="A258" s="325">
        <v>2535</v>
      </c>
      <c r="B258" s="326" t="s">
        <v>20518</v>
      </c>
      <c r="C258" s="326"/>
      <c r="D258" s="326"/>
      <c r="E258" s="326"/>
      <c r="F258" s="327">
        <v>0.19</v>
      </c>
      <c r="G258" s="328">
        <v>2000</v>
      </c>
    </row>
    <row r="259" spans="1:7">
      <c r="A259" s="325">
        <v>2270</v>
      </c>
      <c r="B259" s="326" t="s">
        <v>20519</v>
      </c>
      <c r="C259" s="326"/>
      <c r="D259" s="326"/>
      <c r="E259" s="326"/>
      <c r="F259" s="327">
        <v>0.23</v>
      </c>
      <c r="G259" s="328">
        <v>2000</v>
      </c>
    </row>
    <row r="260" spans="1:7">
      <c r="A260" s="325">
        <v>5572</v>
      </c>
      <c r="B260" s="326" t="s">
        <v>20520</v>
      </c>
      <c r="C260" s="326"/>
      <c r="D260" s="326"/>
      <c r="E260" s="326"/>
      <c r="F260" s="327">
        <v>0.12</v>
      </c>
      <c r="G260" s="328">
        <v>2000</v>
      </c>
    </row>
    <row r="261" spans="1:7">
      <c r="A261" s="325">
        <v>11867</v>
      </c>
      <c r="B261" s="326" t="s">
        <v>20521</v>
      </c>
      <c r="C261" s="326"/>
      <c r="D261" s="326"/>
      <c r="E261" s="326"/>
      <c r="F261" s="327">
        <v>0.12</v>
      </c>
      <c r="G261" s="328">
        <v>2000</v>
      </c>
    </row>
    <row r="262" spans="1:7">
      <c r="A262" s="325">
        <v>1533</v>
      </c>
      <c r="B262" s="326" t="s">
        <v>20522</v>
      </c>
      <c r="C262" s="326"/>
      <c r="D262" s="326"/>
      <c r="E262" s="326"/>
      <c r="F262" s="327">
        <v>0.12</v>
      </c>
      <c r="G262" s="328">
        <v>2000</v>
      </c>
    </row>
    <row r="263" spans="1:7">
      <c r="A263" s="325">
        <v>2729</v>
      </c>
      <c r="B263" s="326" t="s">
        <v>20523</v>
      </c>
      <c r="C263" s="326"/>
      <c r="D263" s="326"/>
      <c r="E263" s="326"/>
      <c r="F263" s="327">
        <v>0.13</v>
      </c>
      <c r="G263" s="328">
        <v>2000</v>
      </c>
    </row>
    <row r="264" spans="1:7">
      <c r="A264" s="325">
        <v>1534</v>
      </c>
      <c r="B264" s="326" t="s">
        <v>20524</v>
      </c>
      <c r="C264" s="326"/>
      <c r="D264" s="326"/>
      <c r="E264" s="326"/>
      <c r="F264" s="327">
        <v>0.25</v>
      </c>
      <c r="G264" s="328">
        <v>2000</v>
      </c>
    </row>
    <row r="265" spans="1:7">
      <c r="A265" s="325">
        <v>18235</v>
      </c>
      <c r="B265" s="326" t="s">
        <v>20525</v>
      </c>
      <c r="C265" s="326"/>
      <c r="D265" s="326"/>
      <c r="E265" s="326"/>
      <c r="F265" s="327">
        <v>0.28000000000000003</v>
      </c>
      <c r="G265" s="328">
        <v>2000</v>
      </c>
    </row>
    <row r="266" spans="1:7">
      <c r="A266" s="325">
        <v>2436</v>
      </c>
      <c r="B266" s="326" t="s">
        <v>20526</v>
      </c>
      <c r="C266" s="326"/>
      <c r="D266" s="326"/>
      <c r="E266" s="326"/>
      <c r="F266" s="327">
        <v>0.3</v>
      </c>
      <c r="G266" s="328">
        <v>2000</v>
      </c>
    </row>
    <row r="267" spans="1:7">
      <c r="A267" s="325">
        <v>1823</v>
      </c>
      <c r="B267" s="326" t="s">
        <v>20527</v>
      </c>
      <c r="C267" s="326"/>
      <c r="D267" s="326"/>
      <c r="E267" s="326"/>
      <c r="F267" s="327">
        <v>0.33</v>
      </c>
      <c r="G267" s="328">
        <v>2000</v>
      </c>
    </row>
    <row r="268" spans="1:7">
      <c r="A268" s="325">
        <v>1387</v>
      </c>
      <c r="B268" s="326" t="s">
        <v>20528</v>
      </c>
      <c r="C268" s="326"/>
      <c r="D268" s="326"/>
      <c r="E268" s="326"/>
      <c r="F268" s="327">
        <v>0.39</v>
      </c>
      <c r="G268" s="328">
        <v>1000</v>
      </c>
    </row>
    <row r="269" spans="1:7">
      <c r="A269" s="325">
        <v>3781</v>
      </c>
      <c r="B269" s="326" t="s">
        <v>20529</v>
      </c>
      <c r="C269" s="326"/>
      <c r="D269" s="326"/>
      <c r="E269" s="326"/>
      <c r="F269" s="327">
        <v>0.49</v>
      </c>
      <c r="G269" s="328">
        <v>1000</v>
      </c>
    </row>
    <row r="270" spans="1:7">
      <c r="A270" s="325">
        <v>8666</v>
      </c>
      <c r="B270" s="326" t="s">
        <v>20530</v>
      </c>
      <c r="C270" s="326"/>
      <c r="D270" s="326"/>
      <c r="E270" s="326"/>
      <c r="F270" s="327">
        <v>0.61</v>
      </c>
      <c r="G270" s="328">
        <v>1000</v>
      </c>
    </row>
    <row r="271" spans="1:7">
      <c r="A271" s="325">
        <v>3513</v>
      </c>
      <c r="B271" s="326" t="s">
        <v>20531</v>
      </c>
      <c r="C271" s="326"/>
      <c r="D271" s="326"/>
      <c r="E271" s="326"/>
      <c r="F271" s="327">
        <v>0.2</v>
      </c>
      <c r="G271" s="328">
        <v>2000</v>
      </c>
    </row>
    <row r="272" spans="1:7">
      <c r="A272" s="325">
        <v>4484</v>
      </c>
      <c r="B272" s="326" t="s">
        <v>20532</v>
      </c>
      <c r="C272" s="326"/>
      <c r="D272" s="326"/>
      <c r="E272" s="326"/>
      <c r="F272" s="327">
        <v>0.23</v>
      </c>
      <c r="G272" s="328">
        <v>2000</v>
      </c>
    </row>
    <row r="273" spans="1:7">
      <c r="A273" s="325">
        <v>3535</v>
      </c>
      <c r="B273" s="326" t="s">
        <v>20533</v>
      </c>
      <c r="C273" s="326"/>
      <c r="D273" s="326"/>
      <c r="E273" s="326"/>
      <c r="F273" s="327">
        <v>0.42</v>
      </c>
      <c r="G273" s="328">
        <v>2000</v>
      </c>
    </row>
    <row r="274" spans="1:7">
      <c r="A274" s="325">
        <v>2730</v>
      </c>
      <c r="B274" s="326" t="s">
        <v>20534</v>
      </c>
      <c r="C274" s="326"/>
      <c r="D274" s="326"/>
      <c r="E274" s="326"/>
      <c r="F274" s="327">
        <v>0.46</v>
      </c>
      <c r="G274" s="328">
        <v>1000</v>
      </c>
    </row>
    <row r="275" spans="1:7">
      <c r="A275" s="325">
        <v>22724</v>
      </c>
      <c r="B275" s="326" t="s">
        <v>20535</v>
      </c>
      <c r="C275" s="326"/>
      <c r="D275" s="326"/>
      <c r="E275" s="326"/>
      <c r="F275" s="327">
        <v>0.46</v>
      </c>
      <c r="G275" s="328">
        <v>1000</v>
      </c>
    </row>
    <row r="276" spans="1:7">
      <c r="A276" s="325">
        <v>2731</v>
      </c>
      <c r="B276" s="326" t="s">
        <v>20536</v>
      </c>
      <c r="C276" s="326"/>
      <c r="D276" s="326"/>
      <c r="E276" s="326"/>
      <c r="F276" s="327">
        <v>0.51</v>
      </c>
      <c r="G276" s="328">
        <v>1000</v>
      </c>
    </row>
    <row r="277" spans="1:7">
      <c r="A277" s="325">
        <v>2857</v>
      </c>
      <c r="B277" s="326" t="s">
        <v>20537</v>
      </c>
      <c r="C277" s="326"/>
      <c r="D277" s="326"/>
      <c r="E277" s="326"/>
      <c r="F277" s="327">
        <v>0.39</v>
      </c>
      <c r="G277" s="328">
        <v>2000</v>
      </c>
    </row>
    <row r="278" spans="1:7">
      <c r="A278" s="325">
        <v>2443</v>
      </c>
      <c r="B278" s="326" t="s">
        <v>20538</v>
      </c>
      <c r="C278" s="326"/>
      <c r="D278" s="326"/>
      <c r="E278" s="326"/>
      <c r="F278" s="327">
        <v>0.62</v>
      </c>
      <c r="G278" s="328">
        <v>1000</v>
      </c>
    </row>
    <row r="279" spans="1:7">
      <c r="A279" s="325">
        <v>8493</v>
      </c>
      <c r="B279" s="326" t="s">
        <v>20539</v>
      </c>
      <c r="C279" s="326"/>
      <c r="D279" s="326"/>
      <c r="E279" s="326"/>
      <c r="F279" s="327">
        <v>0.71</v>
      </c>
      <c r="G279" s="328">
        <v>1000</v>
      </c>
    </row>
    <row r="280" spans="1:7">
      <c r="A280" s="325">
        <v>2767</v>
      </c>
      <c r="B280" s="326" t="s">
        <v>20540</v>
      </c>
      <c r="C280" s="326"/>
      <c r="D280" s="326"/>
      <c r="E280" s="326"/>
      <c r="F280" s="327">
        <v>0.75</v>
      </c>
      <c r="G280" s="328">
        <v>1000</v>
      </c>
    </row>
    <row r="281" spans="1:7">
      <c r="A281" s="325">
        <v>2125</v>
      </c>
      <c r="B281" s="326" t="s">
        <v>20541</v>
      </c>
      <c r="C281" s="326"/>
      <c r="D281" s="326"/>
      <c r="E281" s="326"/>
      <c r="F281" s="327">
        <v>1.57</v>
      </c>
      <c r="G281" s="328">
        <v>200</v>
      </c>
    </row>
    <row r="282" spans="1:7">
      <c r="A282" s="325">
        <v>4489</v>
      </c>
      <c r="B282" s="326" t="s">
        <v>20542</v>
      </c>
      <c r="C282" s="326"/>
      <c r="D282" s="326"/>
      <c r="E282" s="326"/>
      <c r="F282" s="327">
        <v>1.81</v>
      </c>
      <c r="G282" s="328">
        <v>200</v>
      </c>
    </row>
    <row r="283" spans="1:7">
      <c r="A283" s="325">
        <v>4490</v>
      </c>
      <c r="B283" s="326" t="s">
        <v>20543</v>
      </c>
      <c r="C283" s="326"/>
      <c r="D283" s="326"/>
      <c r="E283" s="326"/>
      <c r="F283" s="327">
        <v>2.0299999999999998</v>
      </c>
      <c r="G283" s="328">
        <v>200</v>
      </c>
    </row>
    <row r="284" spans="1:7">
      <c r="A284" s="325">
        <v>6678</v>
      </c>
      <c r="B284" s="326" t="s">
        <v>20544</v>
      </c>
      <c r="C284" s="326"/>
      <c r="D284" s="326"/>
      <c r="E284" s="326"/>
      <c r="F284" s="327">
        <v>0.59</v>
      </c>
      <c r="G284" s="328">
        <v>1000</v>
      </c>
    </row>
    <row r="285" spans="1:7">
      <c r="A285" s="325">
        <v>4495</v>
      </c>
      <c r="B285" s="326" t="s">
        <v>20545</v>
      </c>
      <c r="C285" s="326"/>
      <c r="D285" s="326"/>
      <c r="E285" s="326"/>
      <c r="F285" s="327">
        <v>1.98</v>
      </c>
      <c r="G285" s="328">
        <v>500</v>
      </c>
    </row>
    <row r="286" spans="1:7">
      <c r="A286" s="325">
        <v>3750</v>
      </c>
      <c r="B286" s="326" t="s">
        <v>20546</v>
      </c>
      <c r="C286" s="326"/>
      <c r="D286" s="326"/>
      <c r="E286" s="326"/>
      <c r="F286" s="327">
        <v>0.15</v>
      </c>
      <c r="G286" s="328">
        <v>2000</v>
      </c>
    </row>
    <row r="287" spans="1:7">
      <c r="A287" s="325">
        <v>4061</v>
      </c>
      <c r="B287" s="326" t="s">
        <v>20547</v>
      </c>
      <c r="C287" s="326"/>
      <c r="D287" s="326"/>
      <c r="E287" s="326"/>
      <c r="F287" s="327">
        <v>0.15</v>
      </c>
      <c r="G287" s="328">
        <v>2000</v>
      </c>
    </row>
    <row r="288" spans="1:7">
      <c r="A288" s="325">
        <v>3783</v>
      </c>
      <c r="B288" s="326" t="s">
        <v>20548</v>
      </c>
      <c r="C288" s="326"/>
      <c r="D288" s="326"/>
      <c r="E288" s="326"/>
      <c r="F288" s="327">
        <v>0.13</v>
      </c>
      <c r="G288" s="328">
        <v>2000</v>
      </c>
    </row>
    <row r="289" spans="1:7">
      <c r="A289" s="325">
        <v>3782</v>
      </c>
      <c r="B289" s="326" t="s">
        <v>20549</v>
      </c>
      <c r="C289" s="326"/>
      <c r="D289" s="326"/>
      <c r="E289" s="326"/>
      <c r="F289" s="327">
        <v>0.14000000000000001</v>
      </c>
      <c r="G289" s="328">
        <v>2000</v>
      </c>
    </row>
    <row r="290" spans="1:7">
      <c r="A290" s="325">
        <v>3203</v>
      </c>
      <c r="B290" s="326" t="s">
        <v>20550</v>
      </c>
      <c r="C290" s="326"/>
      <c r="D290" s="326"/>
      <c r="E290" s="326"/>
      <c r="F290" s="327">
        <v>0.18</v>
      </c>
      <c r="G290" s="328">
        <v>2000</v>
      </c>
    </row>
    <row r="291" spans="1:7">
      <c r="A291" s="325">
        <v>3204</v>
      </c>
      <c r="B291" s="326" t="s">
        <v>20551</v>
      </c>
      <c r="C291" s="326"/>
      <c r="D291" s="326"/>
      <c r="E291" s="326"/>
      <c r="F291" s="327">
        <v>0.19</v>
      </c>
      <c r="G291" s="328">
        <v>2000</v>
      </c>
    </row>
    <row r="292" spans="1:7">
      <c r="A292" s="325">
        <v>6868</v>
      </c>
      <c r="B292" s="326" t="s">
        <v>20552</v>
      </c>
      <c r="C292" s="326"/>
      <c r="D292" s="326"/>
      <c r="E292" s="326"/>
      <c r="F292" s="327">
        <v>0.19</v>
      </c>
      <c r="G292" s="328">
        <v>2000</v>
      </c>
    </row>
    <row r="293" spans="1:7">
      <c r="A293" s="325">
        <v>2565</v>
      </c>
      <c r="B293" s="326" t="s">
        <v>20553</v>
      </c>
      <c r="C293" s="326"/>
      <c r="D293" s="326"/>
      <c r="E293" s="326"/>
      <c r="F293" s="327">
        <v>0.22</v>
      </c>
      <c r="G293" s="328">
        <v>2000</v>
      </c>
    </row>
    <row r="294" spans="1:7">
      <c r="A294" s="325">
        <v>4500</v>
      </c>
      <c r="B294" s="326" t="s">
        <v>20554</v>
      </c>
      <c r="C294" s="326"/>
      <c r="D294" s="326"/>
      <c r="E294" s="326"/>
      <c r="F294" s="327">
        <v>0.24</v>
      </c>
      <c r="G294" s="328">
        <v>2000</v>
      </c>
    </row>
    <row r="295" spans="1:7">
      <c r="A295" s="325">
        <v>98</v>
      </c>
      <c r="B295" s="326" t="s">
        <v>20555</v>
      </c>
      <c r="C295" s="326"/>
      <c r="D295" s="326"/>
      <c r="E295" s="326"/>
      <c r="F295" s="327">
        <v>0.27</v>
      </c>
      <c r="G295" s="328">
        <v>2000</v>
      </c>
    </row>
    <row r="296" spans="1:7">
      <c r="A296" s="325">
        <v>4237</v>
      </c>
      <c r="B296" s="326" t="s">
        <v>20556</v>
      </c>
      <c r="C296" s="326"/>
      <c r="D296" s="326"/>
      <c r="E296" s="326"/>
      <c r="F296" s="327">
        <v>0.16</v>
      </c>
      <c r="G296" s="328">
        <v>2000</v>
      </c>
    </row>
    <row r="297" spans="1:7">
      <c r="A297" s="325">
        <v>3202</v>
      </c>
      <c r="B297" s="326" t="s">
        <v>20557</v>
      </c>
      <c r="C297" s="326"/>
      <c r="D297" s="326"/>
      <c r="E297" s="326"/>
      <c r="F297" s="327">
        <v>0.16</v>
      </c>
      <c r="G297" s="328">
        <v>2000</v>
      </c>
    </row>
    <row r="298" spans="1:7">
      <c r="A298" s="325">
        <v>4238</v>
      </c>
      <c r="B298" s="326" t="s">
        <v>20558</v>
      </c>
      <c r="C298" s="326"/>
      <c r="D298" s="326"/>
      <c r="E298" s="326"/>
      <c r="F298" s="327">
        <v>0.26</v>
      </c>
      <c r="G298" s="328">
        <v>2000</v>
      </c>
    </row>
    <row r="299" spans="1:7">
      <c r="A299" s="325">
        <v>3205</v>
      </c>
      <c r="B299" s="326" t="s">
        <v>20559</v>
      </c>
      <c r="C299" s="326"/>
      <c r="D299" s="326"/>
      <c r="E299" s="326"/>
      <c r="F299" s="327">
        <v>0.28000000000000003</v>
      </c>
      <c r="G299" s="328">
        <v>2000</v>
      </c>
    </row>
    <row r="300" spans="1:7">
      <c r="A300" s="325">
        <v>6248</v>
      </c>
      <c r="B300" s="326" t="s">
        <v>20560</v>
      </c>
      <c r="C300" s="326"/>
      <c r="D300" s="326"/>
      <c r="E300" s="326"/>
      <c r="F300" s="327">
        <v>0.28999999999999998</v>
      </c>
      <c r="G300" s="328">
        <v>2000</v>
      </c>
    </row>
    <row r="301" spans="1:7">
      <c r="A301" s="325">
        <v>1254</v>
      </c>
      <c r="B301" s="326" t="s">
        <v>20561</v>
      </c>
      <c r="C301" s="326"/>
      <c r="D301" s="326"/>
      <c r="E301" s="326"/>
      <c r="F301" s="327">
        <v>0.32</v>
      </c>
      <c r="G301" s="328">
        <v>2000</v>
      </c>
    </row>
    <row r="302" spans="1:7">
      <c r="A302" s="325">
        <v>6600</v>
      </c>
      <c r="B302" s="326" t="s">
        <v>20562</v>
      </c>
      <c r="C302" s="326"/>
      <c r="D302" s="326"/>
      <c r="E302" s="326"/>
      <c r="F302" s="327">
        <v>0.34</v>
      </c>
      <c r="G302" s="328">
        <v>2000</v>
      </c>
    </row>
    <row r="303" spans="1:7">
      <c r="A303" s="325">
        <v>2566</v>
      </c>
      <c r="B303" s="326" t="s">
        <v>20563</v>
      </c>
      <c r="C303" s="326"/>
      <c r="D303" s="326"/>
      <c r="E303" s="326"/>
      <c r="F303" s="327">
        <v>0.36</v>
      </c>
      <c r="G303" s="328">
        <v>2000</v>
      </c>
    </row>
    <row r="304" spans="1:7">
      <c r="A304" s="325">
        <v>815</v>
      </c>
      <c r="B304" s="326" t="s">
        <v>20564</v>
      </c>
      <c r="C304" s="326"/>
      <c r="D304" s="326"/>
      <c r="E304" s="326"/>
      <c r="F304" s="327">
        <v>0.4</v>
      </c>
      <c r="G304" s="328">
        <v>1000</v>
      </c>
    </row>
    <row r="305" spans="1:7">
      <c r="A305" s="325">
        <v>2639</v>
      </c>
      <c r="B305" s="326" t="s">
        <v>20565</v>
      </c>
      <c r="C305" s="326"/>
      <c r="D305" s="326"/>
      <c r="E305" s="326"/>
      <c r="F305" s="327">
        <v>0.46</v>
      </c>
      <c r="G305" s="328">
        <v>1000</v>
      </c>
    </row>
    <row r="306" spans="1:7">
      <c r="A306" s="325">
        <v>8395</v>
      </c>
      <c r="B306" s="326" t="s">
        <v>20566</v>
      </c>
      <c r="C306" s="326"/>
      <c r="D306" s="326"/>
      <c r="E306" s="326"/>
      <c r="F306" s="327">
        <v>0.51</v>
      </c>
      <c r="G306" s="328">
        <v>1000</v>
      </c>
    </row>
    <row r="307" spans="1:7">
      <c r="A307" s="325">
        <v>2051</v>
      </c>
      <c r="B307" s="326" t="s">
        <v>20567</v>
      </c>
      <c r="C307" s="326"/>
      <c r="D307" s="326"/>
      <c r="E307" s="326"/>
      <c r="F307" s="327">
        <v>0.56000000000000005</v>
      </c>
      <c r="G307" s="328">
        <v>1000</v>
      </c>
    </row>
    <row r="308" spans="1:7">
      <c r="A308" s="325">
        <v>5522</v>
      </c>
      <c r="B308" s="326" t="s">
        <v>20568</v>
      </c>
      <c r="C308" s="326"/>
      <c r="D308" s="326"/>
      <c r="E308" s="326"/>
      <c r="F308" s="327">
        <v>0.37</v>
      </c>
      <c r="G308" s="328">
        <v>2000</v>
      </c>
    </row>
    <row r="309" spans="1:7">
      <c r="A309" s="325">
        <v>4763</v>
      </c>
      <c r="B309" s="326" t="s">
        <v>20569</v>
      </c>
      <c r="C309" s="326"/>
      <c r="D309" s="326"/>
      <c r="E309" s="326"/>
      <c r="F309" s="327">
        <v>0.74</v>
      </c>
      <c r="G309" s="328">
        <v>200</v>
      </c>
    </row>
    <row r="310" spans="1:7">
      <c r="A310" s="325">
        <v>4436</v>
      </c>
      <c r="B310" s="326" t="s">
        <v>20570</v>
      </c>
      <c r="C310" s="326"/>
      <c r="D310" s="326"/>
      <c r="E310" s="326"/>
      <c r="F310" s="327">
        <v>0.25</v>
      </c>
      <c r="G310" s="328">
        <v>2000</v>
      </c>
    </row>
    <row r="311" spans="1:7">
      <c r="A311" s="325">
        <v>5519</v>
      </c>
      <c r="B311" s="326" t="s">
        <v>20571</v>
      </c>
      <c r="C311" s="326"/>
      <c r="D311" s="326"/>
      <c r="E311" s="326"/>
      <c r="F311" s="327">
        <v>0.43</v>
      </c>
      <c r="G311" s="328">
        <v>2000</v>
      </c>
    </row>
    <row r="312" spans="1:7">
      <c r="A312" s="325">
        <v>4026</v>
      </c>
      <c r="B312" s="326" t="s">
        <v>20572</v>
      </c>
      <c r="C312" s="326"/>
      <c r="D312" s="326"/>
      <c r="E312" s="326"/>
      <c r="F312" s="327">
        <v>0.47</v>
      </c>
      <c r="G312" s="328">
        <v>1000</v>
      </c>
    </row>
    <row r="313" spans="1:7">
      <c r="A313" s="325">
        <v>6520</v>
      </c>
      <c r="B313" s="326" t="s">
        <v>20573</v>
      </c>
      <c r="C313" s="326"/>
      <c r="D313" s="326"/>
      <c r="E313" s="326"/>
      <c r="F313" s="327">
        <v>0.5</v>
      </c>
      <c r="G313" s="328">
        <v>1000</v>
      </c>
    </row>
    <row r="314" spans="1:7">
      <c r="A314" s="325">
        <v>5523</v>
      </c>
      <c r="B314" s="326" t="s">
        <v>20574</v>
      </c>
      <c r="C314" s="326"/>
      <c r="D314" s="326"/>
      <c r="E314" s="326"/>
      <c r="F314" s="327">
        <v>0.51</v>
      </c>
      <c r="G314" s="328">
        <v>1000</v>
      </c>
    </row>
    <row r="315" spans="1:7">
      <c r="A315" s="325">
        <v>2723</v>
      </c>
      <c r="B315" s="326" t="s">
        <v>20575</v>
      </c>
      <c r="C315" s="326"/>
      <c r="D315" s="326"/>
      <c r="E315" s="326"/>
      <c r="F315" s="327">
        <v>0.56999999999999995</v>
      </c>
      <c r="G315" s="328">
        <v>1000</v>
      </c>
    </row>
    <row r="316" spans="1:7">
      <c r="A316" s="325">
        <v>99</v>
      </c>
      <c r="B316" s="326" t="s">
        <v>20576</v>
      </c>
      <c r="C316" s="326"/>
      <c r="D316" s="326"/>
      <c r="E316" s="326"/>
      <c r="F316" s="327">
        <v>0.67</v>
      </c>
      <c r="G316" s="328">
        <v>1000</v>
      </c>
    </row>
    <row r="317" spans="1:7">
      <c r="A317" s="325">
        <v>6558</v>
      </c>
      <c r="B317" s="326" t="s">
        <v>20577</v>
      </c>
      <c r="C317" s="326"/>
      <c r="D317" s="326"/>
      <c r="E317" s="326"/>
      <c r="F317" s="327">
        <v>0.76</v>
      </c>
      <c r="G317" s="328">
        <v>1000</v>
      </c>
    </row>
    <row r="318" spans="1:7">
      <c r="A318" s="325">
        <v>7367</v>
      </c>
      <c r="B318" s="326" t="s">
        <v>20578</v>
      </c>
      <c r="C318" s="326"/>
      <c r="D318" s="326"/>
      <c r="E318" s="326"/>
      <c r="F318" s="327">
        <v>0.94</v>
      </c>
      <c r="G318" s="328">
        <v>500</v>
      </c>
    </row>
    <row r="319" spans="1:7">
      <c r="A319" s="325">
        <v>6401</v>
      </c>
      <c r="B319" s="326" t="s">
        <v>20579</v>
      </c>
      <c r="C319" s="326"/>
      <c r="D319" s="326"/>
      <c r="E319" s="326"/>
      <c r="F319" s="327">
        <v>0.39</v>
      </c>
      <c r="G319" s="328">
        <v>2000</v>
      </c>
    </row>
    <row r="320" spans="1:7">
      <c r="A320" s="325">
        <v>1535</v>
      </c>
      <c r="B320" s="326" t="s">
        <v>20580</v>
      </c>
      <c r="C320" s="326"/>
      <c r="D320" s="326"/>
      <c r="E320" s="326"/>
      <c r="F320" s="327">
        <v>0.62</v>
      </c>
      <c r="G320" s="328">
        <v>1000</v>
      </c>
    </row>
    <row r="321" spans="1:7">
      <c r="A321" s="325">
        <v>4239</v>
      </c>
      <c r="B321" s="326" t="s">
        <v>20581</v>
      </c>
      <c r="C321" s="326"/>
      <c r="D321" s="326"/>
      <c r="E321" s="326"/>
      <c r="F321" s="327">
        <v>0.67</v>
      </c>
      <c r="G321" s="328">
        <v>1000</v>
      </c>
    </row>
    <row r="322" spans="1:7">
      <c r="A322" s="325">
        <v>5537</v>
      </c>
      <c r="B322" s="326" t="s">
        <v>20582</v>
      </c>
      <c r="C322" s="326"/>
      <c r="D322" s="326"/>
      <c r="E322" s="326"/>
      <c r="F322" s="327">
        <v>0.71</v>
      </c>
      <c r="G322" s="328">
        <v>1000</v>
      </c>
    </row>
    <row r="323" spans="1:7">
      <c r="A323" s="325">
        <v>5306</v>
      </c>
      <c r="B323" s="326" t="s">
        <v>20583</v>
      </c>
      <c r="C323" s="326"/>
      <c r="D323" s="326"/>
      <c r="E323" s="326"/>
      <c r="F323" s="327">
        <v>0.76</v>
      </c>
      <c r="G323" s="328">
        <v>1000</v>
      </c>
    </row>
    <row r="324" spans="1:7">
      <c r="A324" s="325">
        <v>3206</v>
      </c>
      <c r="B324" s="326" t="s">
        <v>20584</v>
      </c>
      <c r="C324" s="326"/>
      <c r="D324" s="326"/>
      <c r="E324" s="326"/>
      <c r="F324" s="327">
        <v>0.86</v>
      </c>
      <c r="G324" s="328">
        <v>1000</v>
      </c>
    </row>
    <row r="325" spans="1:7">
      <c r="A325" s="325">
        <v>7190</v>
      </c>
      <c r="B325" s="326" t="s">
        <v>20585</v>
      </c>
      <c r="C325" s="326"/>
      <c r="D325" s="326"/>
      <c r="E325" s="326"/>
      <c r="F325" s="327">
        <v>0.98</v>
      </c>
      <c r="G325" s="328">
        <v>500</v>
      </c>
    </row>
    <row r="326" spans="1:7">
      <c r="A326" s="325">
        <v>100</v>
      </c>
      <c r="B326" s="326" t="s">
        <v>20586</v>
      </c>
      <c r="C326" s="326"/>
      <c r="D326" s="326"/>
      <c r="E326" s="326"/>
      <c r="F326" s="327">
        <v>1.1100000000000001</v>
      </c>
      <c r="G326" s="328">
        <v>500</v>
      </c>
    </row>
    <row r="327" spans="1:7">
      <c r="A327" s="325">
        <v>8520</v>
      </c>
      <c r="B327" s="326" t="s">
        <v>20587</v>
      </c>
      <c r="C327" s="326"/>
      <c r="D327" s="326"/>
      <c r="E327" s="326"/>
      <c r="F327" s="327">
        <v>1.23</v>
      </c>
      <c r="G327" s="328">
        <v>500</v>
      </c>
    </row>
    <row r="328" spans="1:7">
      <c r="A328" s="325">
        <v>10825</v>
      </c>
      <c r="B328" s="326" t="s">
        <v>20588</v>
      </c>
      <c r="C328" s="326"/>
      <c r="D328" s="326"/>
      <c r="E328" s="326"/>
      <c r="F328" s="327">
        <v>7.0000000000000007E-2</v>
      </c>
      <c r="G328" s="328">
        <v>2000</v>
      </c>
    </row>
    <row r="329" spans="1:7">
      <c r="A329" s="325">
        <v>4446</v>
      </c>
      <c r="B329" s="326" t="s">
        <v>20589</v>
      </c>
      <c r="C329" s="326"/>
      <c r="D329" s="326"/>
      <c r="E329" s="326"/>
      <c r="F329" s="327">
        <v>0.08</v>
      </c>
      <c r="G329" s="328">
        <v>2000</v>
      </c>
    </row>
    <row r="330" spans="1:7">
      <c r="A330" s="325">
        <v>2170</v>
      </c>
      <c r="B330" s="326" t="s">
        <v>20590</v>
      </c>
      <c r="C330" s="326"/>
      <c r="D330" s="326"/>
      <c r="E330" s="326"/>
      <c r="F330" s="327">
        <v>0.09</v>
      </c>
      <c r="G330" s="328">
        <v>2000</v>
      </c>
    </row>
    <row r="331" spans="1:7">
      <c r="A331" s="325">
        <v>101</v>
      </c>
      <c r="B331" s="326" t="s">
        <v>20591</v>
      </c>
      <c r="C331" s="326"/>
      <c r="D331" s="326"/>
      <c r="E331" s="326"/>
      <c r="F331" s="327">
        <v>0.12</v>
      </c>
      <c r="G331" s="328">
        <v>2000</v>
      </c>
    </row>
    <row r="332" spans="1:7">
      <c r="A332" s="325">
        <v>18402</v>
      </c>
      <c r="B332" s="326" t="s">
        <v>20592</v>
      </c>
      <c r="C332" s="326"/>
      <c r="D332" s="326"/>
      <c r="E332" s="326"/>
      <c r="F332" s="327">
        <v>0.12</v>
      </c>
      <c r="G332" s="328">
        <v>2000</v>
      </c>
    </row>
    <row r="333" spans="1:7">
      <c r="A333" s="325">
        <v>4447</v>
      </c>
      <c r="B333" s="326" t="s">
        <v>20593</v>
      </c>
      <c r="C333" s="326"/>
      <c r="D333" s="326"/>
      <c r="E333" s="326"/>
      <c r="F333" s="327">
        <v>0.13</v>
      </c>
      <c r="G333" s="328">
        <v>2000</v>
      </c>
    </row>
    <row r="334" spans="1:7">
      <c r="A334" s="325">
        <v>2594</v>
      </c>
      <c r="B334" s="326" t="s">
        <v>20594</v>
      </c>
      <c r="C334" s="326"/>
      <c r="D334" s="326"/>
      <c r="E334" s="326"/>
      <c r="F334" s="327">
        <v>0.18</v>
      </c>
      <c r="G334" s="328">
        <v>2000</v>
      </c>
    </row>
    <row r="335" spans="1:7">
      <c r="A335" s="325">
        <v>4361</v>
      </c>
      <c r="B335" s="326" t="s">
        <v>20595</v>
      </c>
      <c r="C335" s="326"/>
      <c r="D335" s="326"/>
      <c r="E335" s="326"/>
      <c r="F335" s="327">
        <v>0.08</v>
      </c>
      <c r="G335" s="328">
        <v>2000</v>
      </c>
    </row>
    <row r="336" spans="1:7">
      <c r="A336" s="325">
        <v>1522</v>
      </c>
      <c r="B336" s="326" t="s">
        <v>20596</v>
      </c>
      <c r="C336" s="326"/>
      <c r="D336" s="326"/>
      <c r="E336" s="326"/>
      <c r="F336" s="327">
        <v>0.08</v>
      </c>
      <c r="G336" s="328">
        <v>2000</v>
      </c>
    </row>
    <row r="337" spans="1:7">
      <c r="A337" s="325">
        <v>2081</v>
      </c>
      <c r="B337" s="326" t="s">
        <v>20597</v>
      </c>
      <c r="C337" s="326"/>
      <c r="D337" s="326"/>
      <c r="E337" s="326"/>
      <c r="F337" s="327">
        <v>0.09</v>
      </c>
      <c r="G337" s="328">
        <v>2000</v>
      </c>
    </row>
    <row r="338" spans="1:7">
      <c r="A338" s="325">
        <v>3429</v>
      </c>
      <c r="B338" s="326" t="s">
        <v>20598</v>
      </c>
      <c r="C338" s="326"/>
      <c r="D338" s="326"/>
      <c r="E338" s="326"/>
      <c r="F338" s="327">
        <v>0.14000000000000001</v>
      </c>
      <c r="G338" s="328">
        <v>2000</v>
      </c>
    </row>
    <row r="339" spans="1:7">
      <c r="A339" s="325">
        <v>4449</v>
      </c>
      <c r="B339" s="326" t="s">
        <v>20599</v>
      </c>
      <c r="C339" s="326"/>
      <c r="D339" s="326"/>
      <c r="E339" s="326"/>
      <c r="F339" s="327">
        <v>0.15</v>
      </c>
      <c r="G339" s="328">
        <v>2000</v>
      </c>
    </row>
    <row r="340" spans="1:7">
      <c r="A340" s="325">
        <v>1178</v>
      </c>
      <c r="B340" s="326" t="s">
        <v>20600</v>
      </c>
      <c r="C340" s="326"/>
      <c r="D340" s="326"/>
      <c r="E340" s="326"/>
      <c r="F340" s="327">
        <v>0.18</v>
      </c>
      <c r="G340" s="328">
        <v>2000</v>
      </c>
    </row>
    <row r="341" spans="1:7">
      <c r="A341" s="325">
        <v>103</v>
      </c>
      <c r="B341" s="326" t="s">
        <v>20601</v>
      </c>
      <c r="C341" s="326"/>
      <c r="D341" s="326"/>
      <c r="E341" s="326"/>
      <c r="F341" s="327">
        <v>0.21</v>
      </c>
      <c r="G341" s="328">
        <v>2000</v>
      </c>
    </row>
    <row r="342" spans="1:7">
      <c r="A342" s="325">
        <v>700</v>
      </c>
      <c r="B342" s="326" t="s">
        <v>20602</v>
      </c>
      <c r="C342" s="326"/>
      <c r="D342" s="326"/>
      <c r="E342" s="326"/>
      <c r="F342" s="327">
        <v>0.24</v>
      </c>
      <c r="G342" s="328">
        <v>1000</v>
      </c>
    </row>
    <row r="343" spans="1:7">
      <c r="A343" s="325">
        <v>2539</v>
      </c>
      <c r="B343" s="326" t="s">
        <v>20603</v>
      </c>
      <c r="C343" s="326"/>
      <c r="D343" s="326"/>
      <c r="E343" s="326"/>
      <c r="F343" s="327">
        <v>0.28999999999999998</v>
      </c>
      <c r="G343" s="328">
        <v>1000</v>
      </c>
    </row>
    <row r="344" spans="1:7">
      <c r="A344" s="325">
        <v>1179</v>
      </c>
      <c r="B344" s="326" t="s">
        <v>20604</v>
      </c>
      <c r="C344" s="326"/>
      <c r="D344" s="326"/>
      <c r="E344" s="326"/>
      <c r="F344" s="327">
        <v>0.4</v>
      </c>
      <c r="G344" s="328">
        <v>1000</v>
      </c>
    </row>
    <row r="345" spans="1:7">
      <c r="A345" s="325">
        <v>7306</v>
      </c>
      <c r="B345" s="326" t="s">
        <v>20605</v>
      </c>
      <c r="C345" s="326"/>
      <c r="D345" s="326"/>
      <c r="E345" s="326"/>
      <c r="F345" s="327">
        <v>0.12</v>
      </c>
      <c r="G345" s="328">
        <v>2000</v>
      </c>
    </row>
    <row r="346" spans="1:7">
      <c r="A346" s="325">
        <v>4977</v>
      </c>
      <c r="B346" s="326" t="s">
        <v>20606</v>
      </c>
      <c r="C346" s="326"/>
      <c r="D346" s="326"/>
      <c r="E346" s="326"/>
      <c r="F346" s="327">
        <v>0.13</v>
      </c>
      <c r="G346" s="328">
        <v>2000</v>
      </c>
    </row>
    <row r="347" spans="1:7">
      <c r="A347" s="325">
        <v>2169</v>
      </c>
      <c r="B347" s="326" t="s">
        <v>20607</v>
      </c>
      <c r="C347" s="326"/>
      <c r="D347" s="326"/>
      <c r="E347" s="326"/>
      <c r="F347" s="327">
        <v>0.22</v>
      </c>
      <c r="G347" s="328">
        <v>2000</v>
      </c>
    </row>
    <row r="348" spans="1:7">
      <c r="A348" s="325">
        <v>37096</v>
      </c>
      <c r="B348" s="326" t="s">
        <v>20608</v>
      </c>
      <c r="C348" s="326"/>
      <c r="D348" s="326"/>
      <c r="E348" s="326"/>
      <c r="F348" s="327">
        <v>0.32</v>
      </c>
      <c r="G348" s="328">
        <v>1000</v>
      </c>
    </row>
    <row r="349" spans="1:7">
      <c r="A349" s="325">
        <v>37098</v>
      </c>
      <c r="B349" s="326" t="s">
        <v>20609</v>
      </c>
      <c r="C349" s="326"/>
      <c r="D349" s="326"/>
      <c r="E349" s="326"/>
      <c r="F349" s="327">
        <v>0.33</v>
      </c>
      <c r="G349" s="328">
        <v>1000</v>
      </c>
    </row>
    <row r="350" spans="1:7">
      <c r="A350" s="325">
        <v>37100</v>
      </c>
      <c r="B350" s="326" t="s">
        <v>20610</v>
      </c>
      <c r="C350" s="326"/>
      <c r="D350" s="326"/>
      <c r="E350" s="326"/>
      <c r="F350" s="327">
        <v>0.36</v>
      </c>
      <c r="G350" s="328">
        <v>1000</v>
      </c>
    </row>
    <row r="351" spans="1:7">
      <c r="A351" s="325">
        <v>37101</v>
      </c>
      <c r="B351" s="326" t="s">
        <v>20611</v>
      </c>
      <c r="C351" s="326"/>
      <c r="D351" s="326"/>
      <c r="E351" s="326"/>
      <c r="F351" s="327">
        <v>0.37</v>
      </c>
      <c r="G351" s="328">
        <v>1000</v>
      </c>
    </row>
    <row r="352" spans="1:7">
      <c r="A352" s="325">
        <v>37102</v>
      </c>
      <c r="B352" s="326" t="s">
        <v>20612</v>
      </c>
      <c r="C352" s="326"/>
      <c r="D352" s="326"/>
      <c r="E352" s="326"/>
      <c r="F352" s="327">
        <v>0.4</v>
      </c>
      <c r="G352" s="328">
        <v>1000</v>
      </c>
    </row>
    <row r="353" spans="1:7">
      <c r="A353" s="325">
        <v>37103</v>
      </c>
      <c r="B353" s="326" t="s">
        <v>20613</v>
      </c>
      <c r="C353" s="326"/>
      <c r="D353" s="326"/>
      <c r="E353" s="326"/>
      <c r="F353" s="327">
        <v>0.28999999999999998</v>
      </c>
      <c r="G353" s="328">
        <v>1000</v>
      </c>
    </row>
    <row r="354" spans="1:7">
      <c r="A354" s="325">
        <v>37104</v>
      </c>
      <c r="B354" s="326" t="s">
        <v>20614</v>
      </c>
      <c r="C354" s="326"/>
      <c r="D354" s="326"/>
      <c r="E354" s="326"/>
      <c r="F354" s="327">
        <v>0.31</v>
      </c>
      <c r="G354" s="328">
        <v>1000</v>
      </c>
    </row>
    <row r="355" spans="1:7">
      <c r="A355" s="325">
        <v>37105</v>
      </c>
      <c r="B355" s="326" t="s">
        <v>20615</v>
      </c>
      <c r="C355" s="326"/>
      <c r="D355" s="326"/>
      <c r="E355" s="326"/>
      <c r="F355" s="327">
        <v>0.46</v>
      </c>
      <c r="G355" s="328">
        <v>1000</v>
      </c>
    </row>
    <row r="356" spans="1:7">
      <c r="A356" s="325">
        <v>37106</v>
      </c>
      <c r="B356" s="326" t="s">
        <v>20616</v>
      </c>
      <c r="C356" s="326"/>
      <c r="D356" s="326"/>
      <c r="E356" s="326"/>
      <c r="F356" s="327">
        <v>0.49</v>
      </c>
      <c r="G356" s="328">
        <v>1000</v>
      </c>
    </row>
    <row r="357" spans="1:7">
      <c r="A357" s="325">
        <v>37107</v>
      </c>
      <c r="B357" s="326" t="s">
        <v>20617</v>
      </c>
      <c r="C357" s="326"/>
      <c r="D357" s="326"/>
      <c r="E357" s="326"/>
      <c r="F357" s="327">
        <v>0.59</v>
      </c>
      <c r="G357" s="328">
        <v>500</v>
      </c>
    </row>
    <row r="358" spans="1:7">
      <c r="A358" s="325">
        <v>37108</v>
      </c>
      <c r="B358" s="326" t="s">
        <v>20618</v>
      </c>
      <c r="C358" s="326"/>
      <c r="D358" s="326"/>
      <c r="E358" s="326"/>
      <c r="F358" s="327">
        <v>0.61</v>
      </c>
      <c r="G358" s="328">
        <v>500</v>
      </c>
    </row>
    <row r="359" spans="1:7">
      <c r="A359" s="325">
        <v>37109</v>
      </c>
      <c r="B359" s="326" t="s">
        <v>20619</v>
      </c>
      <c r="C359" s="326"/>
      <c r="D359" s="326"/>
      <c r="E359" s="326"/>
      <c r="F359" s="327">
        <v>0.4</v>
      </c>
      <c r="G359" s="328">
        <v>1000</v>
      </c>
    </row>
    <row r="360" spans="1:7">
      <c r="A360" s="325">
        <v>37110</v>
      </c>
      <c r="B360" s="326" t="s">
        <v>20620</v>
      </c>
      <c r="C360" s="326"/>
      <c r="D360" s="326"/>
      <c r="E360" s="326"/>
      <c r="F360" s="327">
        <v>0.42</v>
      </c>
      <c r="G360" s="328">
        <v>1000</v>
      </c>
    </row>
    <row r="361" spans="1:7">
      <c r="A361" s="325">
        <v>37112</v>
      </c>
      <c r="B361" s="326" t="s">
        <v>20621</v>
      </c>
      <c r="C361" s="326"/>
      <c r="D361" s="326"/>
      <c r="E361" s="326"/>
      <c r="F361" s="327">
        <v>0.68</v>
      </c>
      <c r="G361" s="328">
        <v>500</v>
      </c>
    </row>
    <row r="362" spans="1:7">
      <c r="A362" s="325">
        <v>37113</v>
      </c>
      <c r="B362" s="326" t="s">
        <v>20622</v>
      </c>
      <c r="C362" s="326"/>
      <c r="D362" s="326"/>
      <c r="E362" s="326"/>
      <c r="F362" s="327">
        <v>0.73</v>
      </c>
      <c r="G362" s="328">
        <v>500</v>
      </c>
    </row>
    <row r="363" spans="1:7">
      <c r="A363" s="325">
        <v>37114</v>
      </c>
      <c r="B363" s="326" t="s">
        <v>20623</v>
      </c>
      <c r="C363" s="326"/>
      <c r="D363" s="326"/>
      <c r="E363" s="326"/>
      <c r="F363" s="327">
        <v>0.83</v>
      </c>
      <c r="G363" s="328">
        <v>500</v>
      </c>
    </row>
    <row r="364" spans="1:7">
      <c r="A364" s="325">
        <v>37115</v>
      </c>
      <c r="B364" s="326" t="s">
        <v>20624</v>
      </c>
      <c r="C364" s="326"/>
      <c r="D364" s="326"/>
      <c r="E364" s="326"/>
      <c r="F364" s="327">
        <v>0.89</v>
      </c>
      <c r="G364" s="328">
        <v>500</v>
      </c>
    </row>
    <row r="365" spans="1:7">
      <c r="A365" s="325">
        <v>37111</v>
      </c>
      <c r="B365" s="326" t="s">
        <v>20625</v>
      </c>
      <c r="C365" s="326"/>
      <c r="D365" s="326"/>
      <c r="E365" s="326"/>
      <c r="F365" s="327">
        <v>0.62</v>
      </c>
      <c r="G365" s="328">
        <v>500</v>
      </c>
    </row>
    <row r="366" spans="1:7">
      <c r="A366" s="325">
        <v>37082</v>
      </c>
      <c r="B366" s="326" t="s">
        <v>20626</v>
      </c>
      <c r="C366" s="326"/>
      <c r="D366" s="326"/>
      <c r="E366" s="326"/>
      <c r="F366" s="327">
        <v>0.57999999999999996</v>
      </c>
      <c r="G366" s="328">
        <v>1000</v>
      </c>
    </row>
    <row r="367" spans="1:7">
      <c r="A367" s="325">
        <v>37084</v>
      </c>
      <c r="B367" s="326" t="s">
        <v>20627</v>
      </c>
      <c r="C367" s="326"/>
      <c r="D367" s="326"/>
      <c r="E367" s="326"/>
      <c r="F367" s="327">
        <v>0.62</v>
      </c>
      <c r="G367" s="328">
        <v>500</v>
      </c>
    </row>
    <row r="368" spans="1:7">
      <c r="A368" s="325">
        <v>37085</v>
      </c>
      <c r="B368" s="326" t="s">
        <v>20628</v>
      </c>
      <c r="C368" s="326"/>
      <c r="D368" s="326"/>
      <c r="E368" s="326"/>
      <c r="F368" s="327">
        <v>0.51</v>
      </c>
      <c r="G368" s="328">
        <v>1000</v>
      </c>
    </row>
    <row r="369" spans="1:7">
      <c r="A369" s="325">
        <v>37086</v>
      </c>
      <c r="B369" s="326" t="s">
        <v>20629</v>
      </c>
      <c r="C369" s="326"/>
      <c r="D369" s="326"/>
      <c r="E369" s="326"/>
      <c r="F369" s="327">
        <v>0.54</v>
      </c>
      <c r="G369" s="328">
        <v>1000</v>
      </c>
    </row>
    <row r="370" spans="1:7">
      <c r="A370" s="325">
        <v>37087</v>
      </c>
      <c r="B370" s="326" t="s">
        <v>20630</v>
      </c>
      <c r="C370" s="326"/>
      <c r="D370" s="326"/>
      <c r="E370" s="326"/>
      <c r="F370" s="327">
        <v>0.77</v>
      </c>
      <c r="G370" s="328">
        <v>500</v>
      </c>
    </row>
    <row r="371" spans="1:7">
      <c r="A371" s="325">
        <v>37088</v>
      </c>
      <c r="B371" s="326" t="s">
        <v>20631</v>
      </c>
      <c r="C371" s="326"/>
      <c r="D371" s="326"/>
      <c r="E371" s="326"/>
      <c r="F371" s="327">
        <v>0.84</v>
      </c>
      <c r="G371" s="328">
        <v>500</v>
      </c>
    </row>
    <row r="372" spans="1:7">
      <c r="A372" s="325">
        <v>37089</v>
      </c>
      <c r="B372" s="326" t="s">
        <v>20632</v>
      </c>
      <c r="C372" s="326"/>
      <c r="D372" s="326"/>
      <c r="E372" s="326"/>
      <c r="F372" s="327">
        <v>0.7</v>
      </c>
      <c r="G372" s="328">
        <v>500</v>
      </c>
    </row>
    <row r="373" spans="1:7">
      <c r="A373" s="325">
        <v>37090</v>
      </c>
      <c r="B373" s="326" t="s">
        <v>20633</v>
      </c>
      <c r="C373" s="326"/>
      <c r="D373" s="326"/>
      <c r="E373" s="326"/>
      <c r="F373" s="327">
        <v>0.73</v>
      </c>
      <c r="G373" s="328">
        <v>500</v>
      </c>
    </row>
    <row r="374" spans="1:7">
      <c r="A374" s="325">
        <v>37091</v>
      </c>
      <c r="B374" s="326" t="s">
        <v>20634</v>
      </c>
      <c r="C374" s="326"/>
      <c r="D374" s="326"/>
      <c r="E374" s="326"/>
      <c r="F374" s="327">
        <v>1.05</v>
      </c>
      <c r="G374" s="328">
        <v>250</v>
      </c>
    </row>
    <row r="375" spans="1:7">
      <c r="A375" s="325">
        <v>37092</v>
      </c>
      <c r="B375" s="326" t="s">
        <v>20635</v>
      </c>
      <c r="C375" s="326"/>
      <c r="D375" s="326"/>
      <c r="E375" s="326"/>
      <c r="F375" s="327">
        <v>1.1000000000000001</v>
      </c>
      <c r="G375" s="328">
        <v>250</v>
      </c>
    </row>
    <row r="376" spans="1:7">
      <c r="A376" s="325">
        <v>37093</v>
      </c>
      <c r="B376" s="326" t="s">
        <v>20636</v>
      </c>
      <c r="C376" s="326"/>
      <c r="D376" s="326"/>
      <c r="E376" s="326"/>
      <c r="F376" s="327">
        <v>1.25</v>
      </c>
      <c r="G376" s="328">
        <v>250</v>
      </c>
    </row>
    <row r="377" spans="1:7">
      <c r="A377" s="325">
        <v>37094</v>
      </c>
      <c r="B377" s="326" t="s">
        <v>20637</v>
      </c>
      <c r="C377" s="326"/>
      <c r="D377" s="326"/>
      <c r="E377" s="326"/>
      <c r="F377" s="327">
        <v>0.98</v>
      </c>
      <c r="G377" s="328">
        <v>250</v>
      </c>
    </row>
    <row r="378" spans="1:7">
      <c r="A378" s="320" t="s">
        <v>20638</v>
      </c>
      <c r="B378" s="320" t="s">
        <v>20639</v>
      </c>
      <c r="C378" s="320"/>
      <c r="D378" s="320"/>
      <c r="E378" s="320"/>
      <c r="F378" s="329">
        <v>9953.94</v>
      </c>
      <c r="G378" s="311"/>
    </row>
    <row r="379" spans="1:7">
      <c r="A379" s="320" t="s">
        <v>20640</v>
      </c>
      <c r="B379" s="320" t="s">
        <v>20641</v>
      </c>
      <c r="C379" s="320"/>
      <c r="D379" s="320"/>
      <c r="E379" s="320"/>
      <c r="F379" s="329">
        <v>920</v>
      </c>
      <c r="G379" s="311"/>
    </row>
    <row r="380" spans="1:7">
      <c r="A380" s="320" t="s">
        <v>20642</v>
      </c>
      <c r="B380" s="320" t="s">
        <v>20643</v>
      </c>
      <c r="C380" s="320"/>
      <c r="D380" s="320"/>
      <c r="E380" s="320"/>
      <c r="F380" s="329">
        <v>3250</v>
      </c>
      <c r="G380" s="311"/>
    </row>
    <row r="381" spans="1:7">
      <c r="A381" s="320" t="s">
        <v>20644</v>
      </c>
      <c r="B381" s="320" t="s">
        <v>20645</v>
      </c>
      <c r="C381" s="320"/>
      <c r="D381" s="320"/>
      <c r="E381" s="320"/>
      <c r="F381" s="329">
        <v>4899</v>
      </c>
      <c r="G381" s="311"/>
    </row>
    <row r="382" spans="1:7">
      <c r="A382" s="320" t="s">
        <v>20646</v>
      </c>
      <c r="B382" s="320" t="s">
        <v>20647</v>
      </c>
      <c r="C382" s="320"/>
      <c r="D382" s="320"/>
      <c r="E382" s="320"/>
      <c r="F382" s="329">
        <v>26500</v>
      </c>
      <c r="G382" s="311"/>
    </row>
    <row r="383" spans="1:7">
      <c r="A383" s="320" t="s">
        <v>20648</v>
      </c>
      <c r="B383" s="320" t="s">
        <v>20649</v>
      </c>
      <c r="C383" s="320"/>
      <c r="D383" s="320"/>
      <c r="E383" s="320"/>
      <c r="F383" s="329">
        <v>39180</v>
      </c>
      <c r="G383" s="311"/>
    </row>
    <row r="384" spans="1:7">
      <c r="A384" s="320" t="s">
        <v>20650</v>
      </c>
      <c r="B384" s="320" t="s">
        <v>20651</v>
      </c>
      <c r="C384" s="320"/>
      <c r="D384" s="320"/>
      <c r="E384" s="320"/>
      <c r="F384" s="329">
        <v>2400</v>
      </c>
      <c r="G384" s="311"/>
    </row>
    <row r="385" spans="1:7">
      <c r="A385" s="320" t="s">
        <v>20652</v>
      </c>
      <c r="B385" s="320" t="s">
        <v>20653</v>
      </c>
      <c r="C385" s="320"/>
      <c r="D385" s="320"/>
      <c r="E385" s="320"/>
      <c r="F385" s="329">
        <v>13110</v>
      </c>
      <c r="G385" s="311"/>
    </row>
    <row r="386" spans="1:7">
      <c r="A386" s="320" t="s">
        <v>20654</v>
      </c>
      <c r="B386" s="320" t="s">
        <v>20655</v>
      </c>
      <c r="C386" s="320"/>
      <c r="D386" s="320"/>
      <c r="E386" s="320"/>
      <c r="F386" s="329">
        <v>8700</v>
      </c>
      <c r="G386" s="311"/>
    </row>
    <row r="387" spans="1:7">
      <c r="A387" s="320" t="s">
        <v>20656</v>
      </c>
      <c r="B387" s="320" t="s">
        <v>20657</v>
      </c>
      <c r="C387" s="320"/>
      <c r="D387" s="320"/>
      <c r="E387" s="320"/>
      <c r="F387" s="329">
        <v>47810</v>
      </c>
      <c r="G387" s="311"/>
    </row>
    <row r="388" spans="1:7">
      <c r="A388" s="320" t="s">
        <v>20658</v>
      </c>
      <c r="B388" s="320" t="s">
        <v>20659</v>
      </c>
      <c r="C388" s="320"/>
      <c r="D388" s="320"/>
      <c r="E388" s="320"/>
      <c r="F388" s="329">
        <v>22800</v>
      </c>
      <c r="G388" s="311"/>
    </row>
    <row r="389" spans="1:7">
      <c r="A389" s="320" t="s">
        <v>20660</v>
      </c>
      <c r="B389" s="320" t="s">
        <v>20661</v>
      </c>
      <c r="C389" s="320"/>
      <c r="D389" s="320"/>
      <c r="E389" s="320"/>
      <c r="F389" s="329">
        <v>24560</v>
      </c>
      <c r="G389" s="311"/>
    </row>
    <row r="390" spans="1:7">
      <c r="A390" s="320" t="s">
        <v>20662</v>
      </c>
      <c r="B390" s="320" t="s">
        <v>20663</v>
      </c>
      <c r="C390" s="320"/>
      <c r="D390" s="320"/>
      <c r="E390" s="320"/>
      <c r="F390" s="329">
        <v>34770</v>
      </c>
      <c r="G390" s="311"/>
    </row>
    <row r="391" spans="1:7">
      <c r="A391" s="320" t="s">
        <v>20664</v>
      </c>
      <c r="B391" s="320" t="s">
        <v>20665</v>
      </c>
      <c r="C391" s="320"/>
      <c r="D391" s="320"/>
      <c r="E391" s="320"/>
      <c r="F391" s="329">
        <v>9740</v>
      </c>
      <c r="G391" s="311"/>
    </row>
    <row r="392" spans="1:7">
      <c r="A392" s="320" t="s">
        <v>20666</v>
      </c>
      <c r="B392" s="320" t="s">
        <v>20667</v>
      </c>
      <c r="C392" s="320"/>
      <c r="D392" s="320"/>
      <c r="E392" s="320"/>
      <c r="F392" s="329">
        <v>81300</v>
      </c>
      <c r="G392" s="311"/>
    </row>
    <row r="393" spans="1:7">
      <c r="A393" s="320" t="s">
        <v>20668</v>
      </c>
      <c r="B393" s="320" t="s">
        <v>20669</v>
      </c>
      <c r="C393" s="320"/>
      <c r="D393" s="320"/>
      <c r="E393" s="320"/>
      <c r="F393" s="329">
        <v>93999</v>
      </c>
      <c r="G393" s="311"/>
    </row>
    <row r="394" spans="1:7">
      <c r="A394" s="320" t="s">
        <v>20670</v>
      </c>
      <c r="B394" s="320" t="s">
        <v>20671</v>
      </c>
      <c r="C394" s="320"/>
      <c r="D394" s="320"/>
      <c r="E394" s="320"/>
      <c r="F394" s="329">
        <v>2695</v>
      </c>
      <c r="G394" s="311"/>
    </row>
    <row r="395" spans="1:7">
      <c r="A395" s="320" t="s">
        <v>20672</v>
      </c>
      <c r="B395" s="320" t="s">
        <v>20673</v>
      </c>
      <c r="C395" s="320"/>
      <c r="D395" s="320"/>
      <c r="E395" s="320"/>
      <c r="F395" s="329">
        <v>8085</v>
      </c>
      <c r="G395" s="311"/>
    </row>
    <row r="396" spans="1:7">
      <c r="A396" s="320" t="s">
        <v>20674</v>
      </c>
      <c r="B396" s="320" t="s">
        <v>20675</v>
      </c>
      <c r="C396" s="320"/>
      <c r="D396" s="320"/>
      <c r="E396" s="320"/>
      <c r="F396" s="329">
        <v>8085</v>
      </c>
      <c r="G396" s="311"/>
    </row>
    <row r="397" spans="1:7">
      <c r="A397" s="320" t="s">
        <v>20676</v>
      </c>
      <c r="B397" s="320" t="s">
        <v>20677</v>
      </c>
      <c r="C397" s="320"/>
      <c r="D397" s="320"/>
      <c r="E397" s="320"/>
      <c r="F397" s="329">
        <v>13475</v>
      </c>
      <c r="G397" s="311"/>
    </row>
    <row r="398" spans="1:7">
      <c r="A398" s="320" t="s">
        <v>20678</v>
      </c>
      <c r="B398" s="320" t="s">
        <v>20679</v>
      </c>
      <c r="C398" s="320"/>
      <c r="D398" s="320"/>
      <c r="E398" s="320"/>
      <c r="F398" s="329">
        <v>32299</v>
      </c>
      <c r="G398" s="311"/>
    </row>
    <row r="399" spans="1:7">
      <c r="A399" s="320" t="s">
        <v>20680</v>
      </c>
      <c r="B399" s="320" t="s">
        <v>20681</v>
      </c>
      <c r="C399" s="320"/>
      <c r="D399" s="320"/>
      <c r="E399" s="320"/>
      <c r="F399" s="329">
        <v>34500</v>
      </c>
      <c r="G399" s="311"/>
    </row>
    <row r="400" spans="1:7">
      <c r="A400" s="320" t="s">
        <v>20682</v>
      </c>
      <c r="B400" s="320" t="s">
        <v>20683</v>
      </c>
      <c r="C400" s="320"/>
      <c r="D400" s="320"/>
      <c r="E400" s="320"/>
      <c r="F400" s="329">
        <v>49500</v>
      </c>
      <c r="G400" s="311"/>
    </row>
    <row r="401" spans="1:7">
      <c r="A401" s="320" t="s">
        <v>20684</v>
      </c>
      <c r="B401" s="320" t="s">
        <v>20685</v>
      </c>
      <c r="C401" s="320"/>
      <c r="D401" s="320"/>
      <c r="E401" s="320"/>
      <c r="F401" s="329">
        <v>1450</v>
      </c>
      <c r="G401" s="311"/>
    </row>
    <row r="402" spans="1:7">
      <c r="A402" s="320" t="s">
        <v>20686</v>
      </c>
      <c r="B402" s="320" t="s">
        <v>20687</v>
      </c>
      <c r="C402" s="320"/>
      <c r="D402" s="320"/>
      <c r="E402" s="320"/>
      <c r="F402" s="329">
        <v>4900</v>
      </c>
      <c r="G402" s="311"/>
    </row>
    <row r="403" spans="1:7">
      <c r="A403" s="320" t="s">
        <v>20688</v>
      </c>
      <c r="B403" s="320" t="s">
        <v>20689</v>
      </c>
      <c r="C403" s="320"/>
      <c r="D403" s="320"/>
      <c r="E403" s="320"/>
      <c r="F403" s="329">
        <v>6300</v>
      </c>
      <c r="G403" s="311"/>
    </row>
    <row r="404" spans="1:7">
      <c r="A404" s="320" t="s">
        <v>20690</v>
      </c>
      <c r="B404" s="320" t="s">
        <v>20691</v>
      </c>
      <c r="C404" s="320"/>
      <c r="D404" s="320"/>
      <c r="E404" s="320"/>
      <c r="F404" s="329">
        <v>10700</v>
      </c>
      <c r="G404" s="311"/>
    </row>
  </sheetData>
  <autoFilter ref="A1:G1"/>
  <conditionalFormatting sqref="F60:F61">
    <cfRule type="cellIs" dxfId="3" priority="4" stopIfTrue="1" operator="greaterThan">
      <formula>#REF!</formula>
    </cfRule>
  </conditionalFormatting>
  <conditionalFormatting sqref="F197">
    <cfRule type="cellIs" dxfId="2" priority="3" stopIfTrue="1" operator="greaterThan">
      <formula>#REF!</formula>
    </cfRule>
  </conditionalFormatting>
  <conditionalFormatting sqref="F248">
    <cfRule type="cellIs" dxfId="1" priority="2" stopIfTrue="1" operator="greaterThan">
      <formula>#REF!</formula>
    </cfRule>
  </conditionalFormatting>
  <conditionalFormatting sqref="F349">
    <cfRule type="cellIs" dxfId="0" priority="1" stopIfTrue="1" operator="greaterThan">
      <formula>#REF!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F338"/>
  <sheetViews>
    <sheetView topLeftCell="A223" workbookViewId="0">
      <selection activeCell="H273" sqref="H273"/>
    </sheetView>
  </sheetViews>
  <sheetFormatPr defaultRowHeight="15"/>
  <cols>
    <col min="1" max="1" width="12" bestFit="1" customWidth="1"/>
    <col min="2" max="2" width="31.28515625" bestFit="1" customWidth="1"/>
    <col min="3" max="3" width="10.140625" bestFit="1" customWidth="1"/>
    <col min="4" max="4" width="11.7109375" bestFit="1" customWidth="1"/>
    <col min="5" max="5" width="11" bestFit="1" customWidth="1"/>
    <col min="6" max="6" width="10.7109375" bestFit="1" customWidth="1"/>
  </cols>
  <sheetData>
    <row r="1" spans="1:6" ht="24">
      <c r="A1" s="264" t="s">
        <v>178</v>
      </c>
      <c r="B1" s="264" t="s">
        <v>194</v>
      </c>
      <c r="C1" s="265" t="s">
        <v>171</v>
      </c>
      <c r="D1" s="266" t="s">
        <v>113</v>
      </c>
      <c r="E1" s="265" t="s">
        <v>195</v>
      </c>
      <c r="F1" s="305" t="s">
        <v>196</v>
      </c>
    </row>
    <row r="2" spans="1:6">
      <c r="A2" s="311"/>
      <c r="B2" s="311" t="s">
        <v>20693</v>
      </c>
      <c r="C2" s="311"/>
      <c r="D2" s="311"/>
      <c r="E2" s="331" t="s">
        <v>12273</v>
      </c>
      <c r="F2" s="311">
        <v>121.80000000000001</v>
      </c>
    </row>
    <row r="3" spans="1:6">
      <c r="A3" s="311"/>
      <c r="B3" s="311" t="s">
        <v>20694</v>
      </c>
      <c r="C3" s="311"/>
      <c r="D3" s="311"/>
      <c r="E3" s="331" t="s">
        <v>12273</v>
      </c>
      <c r="F3" s="311">
        <v>165.3</v>
      </c>
    </row>
    <row r="4" spans="1:6">
      <c r="A4" s="311"/>
      <c r="B4" s="311" t="s">
        <v>20695</v>
      </c>
      <c r="C4" s="311"/>
      <c r="D4" s="311"/>
      <c r="E4" s="331" t="s">
        <v>12273</v>
      </c>
      <c r="F4" s="311">
        <v>179.54999999999998</v>
      </c>
    </row>
    <row r="5" spans="1:6">
      <c r="A5" s="311"/>
      <c r="B5" s="311" t="s">
        <v>20696</v>
      </c>
      <c r="C5" s="311"/>
      <c r="D5" s="311"/>
      <c r="E5" s="331" t="s">
        <v>12273</v>
      </c>
      <c r="F5" s="311">
        <v>0</v>
      </c>
    </row>
    <row r="6" spans="1:6">
      <c r="A6" s="311"/>
      <c r="B6" s="311" t="s">
        <v>20697</v>
      </c>
      <c r="C6" s="311"/>
      <c r="D6" s="311"/>
      <c r="E6" s="331" t="s">
        <v>12273</v>
      </c>
      <c r="F6" s="311">
        <v>205.20000000000002</v>
      </c>
    </row>
    <row r="7" spans="1:6">
      <c r="A7" s="311"/>
      <c r="B7" s="311" t="s">
        <v>20698</v>
      </c>
      <c r="C7" s="311"/>
      <c r="D7" s="311"/>
      <c r="E7" s="331" t="s">
        <v>12273</v>
      </c>
      <c r="F7" s="311">
        <v>253.8</v>
      </c>
    </row>
    <row r="8" spans="1:6">
      <c r="A8" s="311"/>
      <c r="B8" s="311" t="s">
        <v>20699</v>
      </c>
      <c r="C8" s="311"/>
      <c r="D8" s="311"/>
      <c r="E8" s="331" t="s">
        <v>12273</v>
      </c>
      <c r="F8" s="311">
        <v>216</v>
      </c>
    </row>
    <row r="9" spans="1:6">
      <c r="A9" s="311"/>
      <c r="B9" s="311" t="s">
        <v>20700</v>
      </c>
      <c r="C9" s="311"/>
      <c r="D9" s="311"/>
      <c r="E9" s="331" t="s">
        <v>12273</v>
      </c>
      <c r="F9" s="311">
        <v>218.7</v>
      </c>
    </row>
    <row r="10" spans="1:6">
      <c r="A10" s="311"/>
      <c r="B10" s="311" t="s">
        <v>20701</v>
      </c>
      <c r="C10" s="311"/>
      <c r="D10" s="311"/>
      <c r="E10" s="331" t="s">
        <v>12273</v>
      </c>
      <c r="F10" s="311">
        <v>258.10000000000002</v>
      </c>
    </row>
    <row r="11" spans="1:6">
      <c r="A11" s="311"/>
      <c r="B11" s="311" t="s">
        <v>20702</v>
      </c>
      <c r="C11" s="311"/>
      <c r="D11" s="311"/>
      <c r="E11" s="331" t="s">
        <v>12273</v>
      </c>
      <c r="F11" s="311">
        <v>250.8</v>
      </c>
    </row>
    <row r="12" spans="1:6">
      <c r="A12" s="311"/>
      <c r="B12" s="311" t="s">
        <v>20703</v>
      </c>
      <c r="C12" s="311"/>
      <c r="D12" s="311"/>
      <c r="E12" s="331" t="s">
        <v>12273</v>
      </c>
      <c r="F12" s="311">
        <v>305.10000000000002</v>
      </c>
    </row>
    <row r="13" spans="1:6">
      <c r="A13" s="311"/>
      <c r="B13" s="311" t="s">
        <v>20704</v>
      </c>
      <c r="C13" s="311"/>
      <c r="D13" s="311"/>
      <c r="E13" s="331" t="s">
        <v>12273</v>
      </c>
      <c r="F13" s="311">
        <v>272.7</v>
      </c>
    </row>
    <row r="14" spans="1:6">
      <c r="A14" s="311"/>
      <c r="B14" s="311" t="s">
        <v>20705</v>
      </c>
      <c r="C14" s="311"/>
      <c r="D14" s="311"/>
      <c r="E14" s="331" t="s">
        <v>12273</v>
      </c>
      <c r="F14" s="311">
        <v>391.5</v>
      </c>
    </row>
    <row r="15" spans="1:6">
      <c r="A15" s="311"/>
      <c r="B15" s="311" t="s">
        <v>20706</v>
      </c>
      <c r="C15" s="311"/>
      <c r="D15" s="311"/>
      <c r="E15" s="331" t="s">
        <v>12273</v>
      </c>
      <c r="F15" s="311">
        <v>255.20000000000002</v>
      </c>
    </row>
    <row r="16" spans="1:6">
      <c r="A16" s="311"/>
      <c r="B16" s="311" t="s">
        <v>20707</v>
      </c>
      <c r="C16" s="311"/>
      <c r="D16" s="311"/>
      <c r="E16" s="331" t="s">
        <v>12273</v>
      </c>
      <c r="F16" s="311">
        <v>280.8</v>
      </c>
    </row>
    <row r="17" spans="1:6">
      <c r="A17" s="311"/>
      <c r="B17" s="311" t="s">
        <v>20708</v>
      </c>
      <c r="C17" s="311"/>
      <c r="D17" s="311"/>
      <c r="E17" s="331" t="s">
        <v>12273</v>
      </c>
      <c r="F17" s="311">
        <v>386.1</v>
      </c>
    </row>
    <row r="18" spans="1:6">
      <c r="A18" s="311"/>
      <c r="B18" s="311" t="s">
        <v>20709</v>
      </c>
      <c r="C18" s="311"/>
      <c r="D18" s="311"/>
      <c r="E18" s="331" t="s">
        <v>12273</v>
      </c>
      <c r="F18" s="311">
        <v>278.39999999999998</v>
      </c>
    </row>
    <row r="19" spans="1:6">
      <c r="A19" s="311"/>
      <c r="B19" s="311" t="s">
        <v>20710</v>
      </c>
      <c r="C19" s="311"/>
      <c r="D19" s="311"/>
      <c r="E19" s="331" t="s">
        <v>12273</v>
      </c>
      <c r="F19" s="311">
        <v>299.7</v>
      </c>
    </row>
    <row r="20" spans="1:6">
      <c r="A20" s="311"/>
      <c r="B20" s="311" t="s">
        <v>20711</v>
      </c>
      <c r="C20" s="311"/>
      <c r="D20" s="311"/>
      <c r="E20" s="331" t="s">
        <v>12273</v>
      </c>
      <c r="F20" s="311">
        <v>432</v>
      </c>
    </row>
    <row r="21" spans="1:6">
      <c r="A21" s="311"/>
      <c r="B21" s="311" t="s">
        <v>20712</v>
      </c>
      <c r="C21" s="311"/>
      <c r="D21" s="311"/>
      <c r="E21" s="331" t="s">
        <v>12273</v>
      </c>
      <c r="F21" s="311">
        <v>333.45</v>
      </c>
    </row>
    <row r="22" spans="1:6">
      <c r="A22" s="311"/>
      <c r="B22" s="311" t="s">
        <v>20713</v>
      </c>
      <c r="C22" s="311"/>
      <c r="D22" s="311"/>
      <c r="E22" s="331" t="s">
        <v>12273</v>
      </c>
      <c r="F22" s="311">
        <v>397.5</v>
      </c>
    </row>
    <row r="23" spans="1:6">
      <c r="A23" s="311"/>
      <c r="B23" s="311" t="s">
        <v>20714</v>
      </c>
      <c r="C23" s="311"/>
      <c r="D23" s="311"/>
      <c r="E23" s="331" t="s">
        <v>12273</v>
      </c>
      <c r="F23" s="311">
        <v>357.75</v>
      </c>
    </row>
    <row r="24" spans="1:6">
      <c r="A24" s="311"/>
      <c r="B24" s="311" t="s">
        <v>20715</v>
      </c>
      <c r="C24" s="311"/>
      <c r="D24" s="311"/>
      <c r="E24" s="331" t="s">
        <v>12273</v>
      </c>
      <c r="F24" s="311">
        <v>722.80000000000007</v>
      </c>
    </row>
    <row r="25" spans="1:6">
      <c r="A25" s="311"/>
      <c r="B25" s="311" t="s">
        <v>20716</v>
      </c>
      <c r="C25" s="311"/>
      <c r="D25" s="311"/>
      <c r="E25" s="331" t="s">
        <v>12273</v>
      </c>
      <c r="F25" s="311">
        <v>507</v>
      </c>
    </row>
    <row r="26" spans="1:6">
      <c r="A26" s="311"/>
      <c r="B26" s="311" t="s">
        <v>20717</v>
      </c>
      <c r="C26" s="311"/>
      <c r="D26" s="311"/>
      <c r="E26" s="331" t="s">
        <v>12273</v>
      </c>
      <c r="F26" s="311">
        <v>556.4</v>
      </c>
    </row>
    <row r="27" spans="1:6">
      <c r="A27" s="311"/>
      <c r="B27" s="311" t="s">
        <v>20718</v>
      </c>
      <c r="C27" s="311"/>
      <c r="D27" s="311"/>
      <c r="E27" s="331" t="s">
        <v>12273</v>
      </c>
      <c r="F27" s="311">
        <v>702</v>
      </c>
    </row>
    <row r="28" spans="1:6">
      <c r="A28" s="311"/>
      <c r="B28" s="311" t="s">
        <v>20719</v>
      </c>
      <c r="C28" s="311"/>
      <c r="D28" s="311"/>
      <c r="E28" s="331" t="s">
        <v>12273</v>
      </c>
      <c r="F28" s="311">
        <v>388.8</v>
      </c>
    </row>
    <row r="29" spans="1:6">
      <c r="A29" s="311"/>
      <c r="B29" s="311" t="s">
        <v>20720</v>
      </c>
      <c r="C29" s="311"/>
      <c r="D29" s="311"/>
      <c r="E29" s="331" t="s">
        <v>12273</v>
      </c>
      <c r="F29" s="311">
        <v>351</v>
      </c>
    </row>
    <row r="30" spans="1:6">
      <c r="A30" s="311"/>
      <c r="B30" s="311" t="s">
        <v>20721</v>
      </c>
      <c r="C30" s="311"/>
      <c r="D30" s="311"/>
      <c r="E30" s="331" t="s">
        <v>12273</v>
      </c>
      <c r="F30" s="311">
        <v>375.3</v>
      </c>
    </row>
    <row r="31" spans="1:6">
      <c r="A31" s="311"/>
      <c r="B31" s="311" t="s">
        <v>20722</v>
      </c>
      <c r="C31" s="311"/>
      <c r="D31" s="311"/>
      <c r="E31" s="331" t="s">
        <v>12273</v>
      </c>
      <c r="F31" s="311">
        <v>484.95000000000005</v>
      </c>
    </row>
    <row r="32" spans="1:6">
      <c r="A32" s="311"/>
      <c r="B32" s="311" t="s">
        <v>20723</v>
      </c>
      <c r="C32" s="311"/>
      <c r="D32" s="311"/>
      <c r="E32" s="331" t="s">
        <v>12273</v>
      </c>
      <c r="F32" s="311">
        <v>463.75</v>
      </c>
    </row>
    <row r="33" spans="1:6">
      <c r="A33" s="311"/>
      <c r="B33" s="311" t="s">
        <v>20724</v>
      </c>
      <c r="C33" s="311"/>
      <c r="D33" s="311"/>
      <c r="E33" s="331" t="s">
        <v>12273</v>
      </c>
      <c r="F33" s="311">
        <v>655.19999999999993</v>
      </c>
    </row>
    <row r="34" spans="1:6">
      <c r="A34" s="311"/>
      <c r="B34" s="311" t="s">
        <v>20725</v>
      </c>
      <c r="C34" s="311"/>
      <c r="D34" s="311"/>
      <c r="E34" s="331" t="s">
        <v>12273</v>
      </c>
      <c r="F34" s="311">
        <v>704.6</v>
      </c>
    </row>
    <row r="35" spans="1:6">
      <c r="A35" s="311"/>
      <c r="B35" s="311" t="s">
        <v>20726</v>
      </c>
      <c r="C35" s="311"/>
      <c r="D35" s="311"/>
      <c r="E35" s="331" t="s">
        <v>12273</v>
      </c>
      <c r="F35" s="311">
        <v>1794</v>
      </c>
    </row>
    <row r="36" spans="1:6">
      <c r="A36" s="311"/>
      <c r="B36" s="311" t="s">
        <v>20727</v>
      </c>
      <c r="C36" s="311"/>
      <c r="D36" s="311"/>
      <c r="E36" s="331" t="s">
        <v>12273</v>
      </c>
      <c r="F36" s="311">
        <v>839.8</v>
      </c>
    </row>
    <row r="37" spans="1:6">
      <c r="A37" s="311"/>
      <c r="B37" s="311" t="s">
        <v>20728</v>
      </c>
      <c r="C37" s="311"/>
      <c r="D37" s="311"/>
      <c r="E37" s="331" t="s">
        <v>12273</v>
      </c>
      <c r="F37" s="311">
        <v>897</v>
      </c>
    </row>
    <row r="38" spans="1:6">
      <c r="A38" s="311"/>
      <c r="B38" s="311" t="s">
        <v>20729</v>
      </c>
      <c r="C38" s="311"/>
      <c r="D38" s="311"/>
      <c r="E38" s="331" t="s">
        <v>12273</v>
      </c>
      <c r="F38" s="311">
        <v>1044.9000000000001</v>
      </c>
    </row>
    <row r="39" spans="1:6">
      <c r="A39" s="311"/>
      <c r="B39" s="311" t="s">
        <v>20730</v>
      </c>
      <c r="C39" s="311"/>
      <c r="D39" s="311"/>
      <c r="E39" s="331" t="s">
        <v>12273</v>
      </c>
      <c r="F39" s="311">
        <v>1058.4000000000001</v>
      </c>
    </row>
    <row r="40" spans="1:6">
      <c r="A40" s="311"/>
      <c r="B40" s="311" t="s">
        <v>20731</v>
      </c>
      <c r="C40" s="311"/>
      <c r="D40" s="311"/>
      <c r="E40" s="331" t="s">
        <v>12273</v>
      </c>
      <c r="F40" s="311">
        <v>375.2</v>
      </c>
    </row>
    <row r="41" spans="1:6">
      <c r="A41" s="311"/>
      <c r="B41" s="311" t="s">
        <v>20732</v>
      </c>
      <c r="C41" s="311"/>
      <c r="D41" s="311"/>
      <c r="E41" s="331" t="s">
        <v>12273</v>
      </c>
      <c r="F41" s="311">
        <v>455.79999999999995</v>
      </c>
    </row>
    <row r="42" spans="1:6">
      <c r="A42" s="311"/>
      <c r="B42" s="311" t="s">
        <v>20733</v>
      </c>
      <c r="C42" s="311"/>
      <c r="D42" s="311"/>
      <c r="E42" s="331" t="s">
        <v>12273</v>
      </c>
      <c r="F42" s="311">
        <v>0</v>
      </c>
    </row>
    <row r="43" spans="1:6">
      <c r="A43" s="311"/>
      <c r="B43" s="311" t="s">
        <v>20734</v>
      </c>
      <c r="C43" s="311"/>
      <c r="D43" s="311"/>
      <c r="E43" s="331" t="s">
        <v>12273</v>
      </c>
      <c r="F43" s="311">
        <v>397.5</v>
      </c>
    </row>
    <row r="44" spans="1:6">
      <c r="A44" s="311"/>
      <c r="B44" s="311" t="s">
        <v>20735</v>
      </c>
      <c r="C44" s="311"/>
      <c r="D44" s="311"/>
      <c r="E44" s="331" t="s">
        <v>12273</v>
      </c>
      <c r="F44" s="311">
        <v>588.29999999999995</v>
      </c>
    </row>
    <row r="45" spans="1:6">
      <c r="A45" s="311"/>
      <c r="B45" s="311" t="s">
        <v>20736</v>
      </c>
      <c r="C45" s="311"/>
      <c r="D45" s="311"/>
      <c r="E45" s="331" t="s">
        <v>12273</v>
      </c>
      <c r="F45" s="311">
        <v>646.59999999999991</v>
      </c>
    </row>
    <row r="46" spans="1:6">
      <c r="A46" s="311"/>
      <c r="B46" s="311" t="s">
        <v>20737</v>
      </c>
      <c r="C46" s="311"/>
      <c r="D46" s="311"/>
      <c r="E46" s="331" t="s">
        <v>12273</v>
      </c>
      <c r="F46" s="311">
        <v>792.34999999999991</v>
      </c>
    </row>
    <row r="47" spans="1:6">
      <c r="A47" s="311"/>
      <c r="B47" s="311" t="s">
        <v>20738</v>
      </c>
      <c r="C47" s="311"/>
      <c r="D47" s="311"/>
      <c r="E47" s="331" t="s">
        <v>12273</v>
      </c>
      <c r="F47" s="311">
        <v>787.05</v>
      </c>
    </row>
    <row r="48" spans="1:6">
      <c r="A48" s="311"/>
      <c r="B48" s="311" t="s">
        <v>20739</v>
      </c>
      <c r="C48" s="311"/>
      <c r="D48" s="311"/>
      <c r="E48" s="331" t="s">
        <v>12273</v>
      </c>
      <c r="F48" s="311">
        <v>411.59999999999997</v>
      </c>
    </row>
    <row r="49" spans="1:6">
      <c r="A49" s="311"/>
      <c r="B49" s="311" t="s">
        <v>20740</v>
      </c>
      <c r="C49" s="311"/>
      <c r="D49" s="311"/>
      <c r="E49" s="331" t="s">
        <v>12273</v>
      </c>
      <c r="F49" s="311">
        <v>498.20000000000005</v>
      </c>
    </row>
    <row r="50" spans="1:6">
      <c r="A50" s="311"/>
      <c r="B50" s="311" t="s">
        <v>20741</v>
      </c>
      <c r="C50" s="311"/>
      <c r="D50" s="311"/>
      <c r="E50" s="331" t="s">
        <v>12273</v>
      </c>
      <c r="F50" s="311">
        <v>471.70000000000005</v>
      </c>
    </row>
    <row r="51" spans="1:6">
      <c r="A51" s="311"/>
      <c r="B51" s="311" t="s">
        <v>20742</v>
      </c>
      <c r="C51" s="311"/>
      <c r="D51" s="311"/>
      <c r="E51" s="331" t="s">
        <v>12273</v>
      </c>
      <c r="F51" s="311">
        <v>654.54999999999995</v>
      </c>
    </row>
    <row r="52" spans="1:6">
      <c r="A52" s="311"/>
      <c r="B52" s="311" t="s">
        <v>20743</v>
      </c>
      <c r="C52" s="311"/>
      <c r="D52" s="311"/>
      <c r="E52" s="331" t="s">
        <v>12273</v>
      </c>
      <c r="F52" s="311">
        <v>718.15000000000009</v>
      </c>
    </row>
    <row r="53" spans="1:6">
      <c r="A53" s="311"/>
      <c r="B53" s="311" t="s">
        <v>20744</v>
      </c>
      <c r="C53" s="311"/>
      <c r="D53" s="311"/>
      <c r="E53" s="331" t="s">
        <v>12273</v>
      </c>
      <c r="F53" s="311">
        <v>699.59999999999991</v>
      </c>
    </row>
    <row r="54" spans="1:6">
      <c r="A54" s="311"/>
      <c r="B54" s="311" t="s">
        <v>20745</v>
      </c>
      <c r="C54" s="311"/>
      <c r="D54" s="311"/>
      <c r="E54" s="331" t="s">
        <v>12273</v>
      </c>
      <c r="F54" s="311">
        <v>919.55000000000007</v>
      </c>
    </row>
    <row r="55" spans="1:6">
      <c r="A55" s="311"/>
      <c r="B55" s="311" t="s">
        <v>20746</v>
      </c>
      <c r="C55" s="311"/>
      <c r="D55" s="311"/>
      <c r="E55" s="331" t="s">
        <v>12273</v>
      </c>
      <c r="F55" s="311">
        <v>604.20000000000005</v>
      </c>
    </row>
    <row r="56" spans="1:6">
      <c r="A56" s="311"/>
      <c r="B56" s="311" t="s">
        <v>20747</v>
      </c>
      <c r="C56" s="311"/>
      <c r="D56" s="311"/>
      <c r="E56" s="331" t="s">
        <v>12273</v>
      </c>
      <c r="F56" s="311">
        <v>569.75</v>
      </c>
    </row>
    <row r="57" spans="1:6">
      <c r="A57" s="311"/>
      <c r="B57" s="311" t="s">
        <v>20748</v>
      </c>
      <c r="C57" s="311"/>
      <c r="D57" s="311"/>
      <c r="E57" s="331" t="s">
        <v>12273</v>
      </c>
      <c r="F57" s="311">
        <v>787.80000000000007</v>
      </c>
    </row>
    <row r="58" spans="1:6">
      <c r="A58" s="311"/>
      <c r="B58" s="311" t="s">
        <v>20749</v>
      </c>
      <c r="C58" s="311"/>
      <c r="D58" s="311"/>
      <c r="E58" s="331" t="s">
        <v>12273</v>
      </c>
      <c r="F58" s="311">
        <v>858</v>
      </c>
    </row>
    <row r="59" spans="1:6">
      <c r="A59" s="311"/>
      <c r="B59" s="311" t="s">
        <v>20750</v>
      </c>
      <c r="C59" s="311"/>
      <c r="D59" s="311"/>
      <c r="E59" s="331" t="s">
        <v>12273</v>
      </c>
      <c r="F59" s="311">
        <v>821.6</v>
      </c>
    </row>
    <row r="60" spans="1:6">
      <c r="A60" s="311"/>
      <c r="B60" s="311" t="s">
        <v>20751</v>
      </c>
      <c r="C60" s="311"/>
      <c r="D60" s="311"/>
      <c r="E60" s="331" t="s">
        <v>12273</v>
      </c>
      <c r="F60" s="311">
        <v>2132</v>
      </c>
    </row>
    <row r="61" spans="1:6">
      <c r="A61" s="311"/>
      <c r="B61" s="311" t="s">
        <v>20752</v>
      </c>
      <c r="C61" s="311"/>
      <c r="D61" s="311"/>
      <c r="E61" s="331" t="s">
        <v>12273</v>
      </c>
      <c r="F61" s="311">
        <v>1073.8</v>
      </c>
    </row>
    <row r="62" spans="1:6">
      <c r="A62" s="311"/>
      <c r="B62" s="311" t="s">
        <v>20753</v>
      </c>
      <c r="C62" s="311"/>
      <c r="D62" s="311"/>
      <c r="E62" s="331" t="s">
        <v>12273</v>
      </c>
      <c r="F62" s="311">
        <v>961.2</v>
      </c>
    </row>
    <row r="63" spans="1:6">
      <c r="A63" s="311"/>
      <c r="B63" s="311" t="s">
        <v>20754</v>
      </c>
      <c r="C63" s="311"/>
      <c r="D63" s="311"/>
      <c r="E63" s="331" t="s">
        <v>12273</v>
      </c>
      <c r="F63" s="311">
        <v>606.84999999999991</v>
      </c>
    </row>
    <row r="64" spans="1:6">
      <c r="A64" s="311"/>
      <c r="B64" s="311" t="s">
        <v>20755</v>
      </c>
      <c r="C64" s="311"/>
      <c r="D64" s="311"/>
      <c r="E64" s="331" t="s">
        <v>12273</v>
      </c>
      <c r="F64" s="311">
        <v>860.6</v>
      </c>
    </row>
    <row r="65" spans="1:6">
      <c r="A65" s="311"/>
      <c r="B65" s="311" t="s">
        <v>20756</v>
      </c>
      <c r="C65" s="311"/>
      <c r="D65" s="311"/>
      <c r="E65" s="331" t="s">
        <v>12273</v>
      </c>
      <c r="F65" s="311">
        <v>1258.3999999999999</v>
      </c>
    </row>
    <row r="66" spans="1:6">
      <c r="A66" s="311"/>
      <c r="B66" s="311" t="s">
        <v>20757</v>
      </c>
      <c r="C66" s="311"/>
      <c r="D66" s="311"/>
      <c r="E66" s="331" t="s">
        <v>12273</v>
      </c>
      <c r="F66" s="311">
        <v>1042.6000000000001</v>
      </c>
    </row>
    <row r="67" spans="1:6">
      <c r="A67" s="311"/>
      <c r="B67" s="311" t="s">
        <v>20758</v>
      </c>
      <c r="C67" s="311"/>
      <c r="D67" s="311"/>
      <c r="E67" s="331" t="s">
        <v>12273</v>
      </c>
      <c r="F67" s="311">
        <v>1071.2</v>
      </c>
    </row>
    <row r="68" spans="1:6">
      <c r="A68" s="311"/>
      <c r="B68" s="311" t="s">
        <v>20759</v>
      </c>
      <c r="C68" s="311"/>
      <c r="D68" s="311"/>
      <c r="E68" s="331" t="s">
        <v>12273</v>
      </c>
      <c r="F68" s="311">
        <v>943.8</v>
      </c>
    </row>
    <row r="69" spans="1:6">
      <c r="A69" s="311"/>
      <c r="B69" s="311" t="s">
        <v>20760</v>
      </c>
      <c r="C69" s="311"/>
      <c r="D69" s="311"/>
      <c r="E69" s="331" t="s">
        <v>12273</v>
      </c>
      <c r="F69" s="311">
        <v>1019.2</v>
      </c>
    </row>
    <row r="70" spans="1:6">
      <c r="A70" s="311"/>
      <c r="B70" s="311" t="s">
        <v>20761</v>
      </c>
      <c r="C70" s="311"/>
      <c r="D70" s="311"/>
      <c r="E70" s="331" t="s">
        <v>12273</v>
      </c>
      <c r="F70" s="311">
        <v>1222</v>
      </c>
    </row>
    <row r="71" spans="1:6">
      <c r="A71" s="311"/>
      <c r="B71" s="311" t="s">
        <v>20762</v>
      </c>
      <c r="C71" s="311"/>
      <c r="D71" s="311"/>
      <c r="E71" s="331" t="s">
        <v>12273</v>
      </c>
      <c r="F71" s="311">
        <v>1271.3999999999999</v>
      </c>
    </row>
    <row r="72" spans="1:6">
      <c r="A72" s="311"/>
      <c r="B72" s="311" t="s">
        <v>20763</v>
      </c>
      <c r="C72" s="311"/>
      <c r="D72" s="311"/>
      <c r="E72" s="331" t="s">
        <v>12273</v>
      </c>
      <c r="F72" s="311">
        <v>2314</v>
      </c>
    </row>
    <row r="73" spans="1:6">
      <c r="A73" s="311"/>
      <c r="B73" s="311" t="s">
        <v>20764</v>
      </c>
      <c r="C73" s="311"/>
      <c r="D73" s="311"/>
      <c r="E73" s="331" t="s">
        <v>12273</v>
      </c>
      <c r="F73" s="311">
        <v>1073.25</v>
      </c>
    </row>
    <row r="74" spans="1:6">
      <c r="A74" s="311"/>
      <c r="B74" s="311" t="s">
        <v>20765</v>
      </c>
      <c r="C74" s="311"/>
      <c r="D74" s="311"/>
      <c r="E74" s="331" t="s">
        <v>12273</v>
      </c>
      <c r="F74" s="311">
        <v>195</v>
      </c>
    </row>
    <row r="75" spans="1:6">
      <c r="A75" s="311"/>
      <c r="B75" s="311" t="s">
        <v>20766</v>
      </c>
      <c r="C75" s="311"/>
      <c r="D75" s="311"/>
      <c r="E75" s="331" t="s">
        <v>12273</v>
      </c>
      <c r="F75" s="311">
        <v>2938</v>
      </c>
    </row>
    <row r="76" spans="1:6">
      <c r="A76" s="311"/>
      <c r="B76" s="311" t="s">
        <v>20767</v>
      </c>
      <c r="C76" s="311"/>
      <c r="D76" s="311"/>
      <c r="E76" s="331" t="s">
        <v>12273</v>
      </c>
      <c r="F76" s="311">
        <v>2809</v>
      </c>
    </row>
    <row r="77" spans="1:6">
      <c r="A77" s="311"/>
      <c r="B77" s="311" t="s">
        <v>20768</v>
      </c>
      <c r="C77" s="311"/>
      <c r="D77" s="311"/>
      <c r="E77" s="331" t="s">
        <v>12273</v>
      </c>
      <c r="F77" s="311">
        <v>1431</v>
      </c>
    </row>
    <row r="78" spans="1:6">
      <c r="A78" s="311"/>
      <c r="B78" s="311" t="s">
        <v>20769</v>
      </c>
      <c r="C78" s="311"/>
      <c r="D78" s="311"/>
      <c r="E78" s="331" t="s">
        <v>12273</v>
      </c>
      <c r="F78" s="311">
        <v>247</v>
      </c>
    </row>
    <row r="79" spans="1:6">
      <c r="A79" s="311"/>
      <c r="B79" s="311" t="s">
        <v>20770</v>
      </c>
      <c r="C79" s="311"/>
      <c r="D79" s="311"/>
      <c r="E79" s="331" t="s">
        <v>12273</v>
      </c>
      <c r="F79" s="311">
        <v>3763</v>
      </c>
    </row>
    <row r="80" spans="1:6">
      <c r="A80" s="311"/>
      <c r="B80" s="311" t="s">
        <v>20771</v>
      </c>
      <c r="C80" s="311"/>
      <c r="D80" s="311"/>
      <c r="E80" s="331" t="s">
        <v>12273</v>
      </c>
      <c r="F80" s="311">
        <v>299</v>
      </c>
    </row>
    <row r="81" spans="1:6">
      <c r="A81" s="311"/>
      <c r="B81" s="311" t="s">
        <v>20772</v>
      </c>
      <c r="C81" s="311"/>
      <c r="D81" s="311"/>
      <c r="E81" s="331" t="s">
        <v>12273</v>
      </c>
      <c r="F81" s="311">
        <v>4160.5</v>
      </c>
    </row>
    <row r="82" spans="1:6">
      <c r="A82" s="311"/>
      <c r="B82" s="311" t="s">
        <v>20773</v>
      </c>
      <c r="C82" s="311"/>
      <c r="D82" s="311"/>
      <c r="E82" s="331" t="s">
        <v>12273</v>
      </c>
      <c r="F82" s="311">
        <v>2067</v>
      </c>
    </row>
    <row r="83" spans="1:6">
      <c r="A83" s="311"/>
      <c r="B83" s="311" t="s">
        <v>20774</v>
      </c>
      <c r="C83" s="311"/>
      <c r="D83" s="311"/>
      <c r="E83" s="331" t="s">
        <v>12273</v>
      </c>
      <c r="F83" s="311">
        <v>1020.25</v>
      </c>
    </row>
    <row r="84" spans="1:6">
      <c r="A84" s="311"/>
      <c r="B84" s="311" t="s">
        <v>20775</v>
      </c>
      <c r="C84" s="311"/>
      <c r="D84" s="311"/>
      <c r="E84" s="331" t="s">
        <v>12273</v>
      </c>
      <c r="F84" s="311">
        <v>2703</v>
      </c>
    </row>
    <row r="85" spans="1:6">
      <c r="A85" s="311"/>
      <c r="B85" s="311" t="s">
        <v>20776</v>
      </c>
      <c r="C85" s="311"/>
      <c r="D85" s="311"/>
      <c r="E85" s="331" t="s">
        <v>12273</v>
      </c>
      <c r="F85" s="311">
        <v>1351.5</v>
      </c>
    </row>
    <row r="86" spans="1:6">
      <c r="A86" s="311"/>
      <c r="B86" s="311" t="s">
        <v>20777</v>
      </c>
      <c r="C86" s="311"/>
      <c r="D86" s="311"/>
      <c r="E86" s="331" t="s">
        <v>12273</v>
      </c>
      <c r="F86" s="311">
        <v>3267</v>
      </c>
    </row>
    <row r="87" spans="1:6">
      <c r="A87" s="311"/>
      <c r="B87" s="311" t="s">
        <v>20778</v>
      </c>
      <c r="C87" s="311"/>
      <c r="D87" s="311"/>
      <c r="E87" s="331" t="s">
        <v>12273</v>
      </c>
      <c r="F87" s="311">
        <v>1647</v>
      </c>
    </row>
    <row r="88" spans="1:6">
      <c r="A88" s="311"/>
      <c r="B88" s="311" t="s">
        <v>20779</v>
      </c>
      <c r="C88" s="311"/>
      <c r="D88" s="311"/>
      <c r="E88" s="331" t="s">
        <v>12273</v>
      </c>
      <c r="F88" s="311">
        <v>2994.5</v>
      </c>
    </row>
    <row r="89" spans="1:6">
      <c r="A89" s="311"/>
      <c r="B89" s="311" t="s">
        <v>20780</v>
      </c>
      <c r="C89" s="311"/>
      <c r="D89" s="311"/>
      <c r="E89" s="331" t="s">
        <v>12273</v>
      </c>
      <c r="F89" s="311">
        <v>241.8</v>
      </c>
    </row>
    <row r="90" spans="1:6">
      <c r="A90" s="311"/>
      <c r="B90" s="311" t="s">
        <v>20781</v>
      </c>
      <c r="C90" s="311"/>
      <c r="D90" s="311"/>
      <c r="E90" s="331" t="s">
        <v>12273</v>
      </c>
      <c r="F90" s="311">
        <v>3789.5</v>
      </c>
    </row>
    <row r="91" spans="1:6">
      <c r="A91" s="311"/>
      <c r="B91" s="311" t="s">
        <v>20782</v>
      </c>
      <c r="C91" s="311"/>
      <c r="D91" s="311"/>
      <c r="E91" s="331" t="s">
        <v>12273</v>
      </c>
      <c r="F91" s="311">
        <v>304.2</v>
      </c>
    </row>
    <row r="92" spans="1:6">
      <c r="A92" s="311"/>
      <c r="B92" s="311" t="s">
        <v>20783</v>
      </c>
      <c r="C92" s="311"/>
      <c r="D92" s="311"/>
      <c r="E92" s="331" t="s">
        <v>12273</v>
      </c>
      <c r="F92" s="311">
        <v>3418.5</v>
      </c>
    </row>
    <row r="93" spans="1:6">
      <c r="A93" s="311"/>
      <c r="B93" s="311" t="s">
        <v>20784</v>
      </c>
      <c r="C93" s="311"/>
      <c r="D93" s="311"/>
      <c r="E93" s="331" t="s">
        <v>12273</v>
      </c>
      <c r="F93" s="311">
        <v>2862</v>
      </c>
    </row>
    <row r="94" spans="1:6">
      <c r="A94" s="311"/>
      <c r="B94" s="311" t="s">
        <v>20785</v>
      </c>
      <c r="C94" s="311"/>
      <c r="D94" s="311"/>
      <c r="E94" s="331" t="s">
        <v>12273</v>
      </c>
      <c r="F94" s="311">
        <v>2994.5</v>
      </c>
    </row>
    <row r="95" spans="1:6">
      <c r="A95" s="311"/>
      <c r="B95" s="311" t="s">
        <v>20786</v>
      </c>
      <c r="C95" s="311"/>
      <c r="D95" s="311"/>
      <c r="E95" s="331" t="s">
        <v>12273</v>
      </c>
      <c r="F95" s="311">
        <v>1404.5</v>
      </c>
    </row>
    <row r="96" spans="1:6">
      <c r="A96" s="311"/>
      <c r="B96" s="311" t="s">
        <v>20787</v>
      </c>
      <c r="C96" s="311"/>
      <c r="D96" s="311"/>
      <c r="E96" s="331" t="s">
        <v>12273</v>
      </c>
      <c r="F96" s="311">
        <v>1391.25</v>
      </c>
    </row>
    <row r="97" spans="1:6">
      <c r="A97" s="311"/>
      <c r="B97" s="311" t="s">
        <v>20788</v>
      </c>
      <c r="C97" s="311"/>
      <c r="D97" s="311"/>
      <c r="E97" s="331" t="s">
        <v>12273</v>
      </c>
      <c r="F97" s="311">
        <v>4331</v>
      </c>
    </row>
    <row r="98" spans="1:6">
      <c r="A98" s="311"/>
      <c r="B98" s="311" t="s">
        <v>20789</v>
      </c>
      <c r="C98" s="311"/>
      <c r="D98" s="311"/>
      <c r="E98" s="331" t="s">
        <v>12273</v>
      </c>
      <c r="F98" s="311">
        <v>3591</v>
      </c>
    </row>
    <row r="99" spans="1:6">
      <c r="A99" s="311"/>
      <c r="B99" s="311" t="s">
        <v>20790</v>
      </c>
      <c r="C99" s="311"/>
      <c r="D99" s="311"/>
      <c r="E99" s="331" t="s">
        <v>12273</v>
      </c>
      <c r="F99" s="311">
        <v>3942</v>
      </c>
    </row>
    <row r="100" spans="1:6">
      <c r="A100" s="311"/>
      <c r="B100" s="311" t="s">
        <v>20791</v>
      </c>
      <c r="C100" s="311"/>
      <c r="D100" s="311"/>
      <c r="E100" s="331" t="s">
        <v>12273</v>
      </c>
      <c r="F100" s="311">
        <v>3861</v>
      </c>
    </row>
    <row r="101" spans="1:6">
      <c r="A101" s="311"/>
      <c r="B101" s="311" t="s">
        <v>20792</v>
      </c>
      <c r="C101" s="311"/>
      <c r="D101" s="311"/>
      <c r="E101" s="331" t="s">
        <v>12273</v>
      </c>
      <c r="F101" s="311">
        <v>5368</v>
      </c>
    </row>
    <row r="102" spans="1:6">
      <c r="A102" s="311"/>
      <c r="B102" s="311" t="s">
        <v>20793</v>
      </c>
      <c r="C102" s="311"/>
      <c r="D102" s="311"/>
      <c r="E102" s="331" t="s">
        <v>12273</v>
      </c>
      <c r="F102" s="311">
        <v>4482</v>
      </c>
    </row>
    <row r="103" spans="1:6">
      <c r="A103" s="311"/>
      <c r="B103" s="311" t="s">
        <v>20794</v>
      </c>
      <c r="C103" s="311"/>
      <c r="D103" s="311"/>
      <c r="E103" s="331" t="s">
        <v>12273</v>
      </c>
      <c r="F103" s="311">
        <v>6374.5</v>
      </c>
    </row>
    <row r="104" spans="1:6">
      <c r="A104" s="311"/>
      <c r="B104" s="311" t="s">
        <v>20795</v>
      </c>
      <c r="C104" s="311"/>
      <c r="D104" s="311"/>
      <c r="E104" s="331" t="s">
        <v>12273</v>
      </c>
      <c r="F104" s="311">
        <v>5562</v>
      </c>
    </row>
    <row r="105" spans="1:6">
      <c r="A105" s="311"/>
      <c r="B105" s="311" t="s">
        <v>20796</v>
      </c>
      <c r="C105" s="311"/>
      <c r="D105" s="311"/>
      <c r="E105" s="331" t="s">
        <v>12273</v>
      </c>
      <c r="F105" s="311">
        <v>445.5</v>
      </c>
    </row>
    <row r="106" spans="1:6">
      <c r="A106" s="311"/>
      <c r="B106" s="311" t="s">
        <v>20797</v>
      </c>
      <c r="C106" s="311"/>
      <c r="D106" s="311"/>
      <c r="E106" s="331" t="s">
        <v>12273</v>
      </c>
      <c r="F106" s="311">
        <v>7930</v>
      </c>
    </row>
    <row r="107" spans="1:6">
      <c r="A107" s="311"/>
      <c r="B107" s="311" t="s">
        <v>20798</v>
      </c>
      <c r="C107" s="311"/>
      <c r="D107" s="311"/>
      <c r="E107" s="331" t="s">
        <v>12273</v>
      </c>
      <c r="F107" s="311">
        <v>7101</v>
      </c>
    </row>
    <row r="108" spans="1:6">
      <c r="A108" s="311"/>
      <c r="B108" s="311" t="s">
        <v>20799</v>
      </c>
      <c r="C108" s="311"/>
      <c r="D108" s="311"/>
      <c r="E108" s="331" t="s">
        <v>12273</v>
      </c>
      <c r="F108" s="311">
        <v>3445</v>
      </c>
    </row>
    <row r="109" spans="1:6">
      <c r="A109" s="311"/>
      <c r="B109" s="311" t="s">
        <v>20800</v>
      </c>
      <c r="C109" s="311"/>
      <c r="D109" s="311"/>
      <c r="E109" s="331" t="s">
        <v>12273</v>
      </c>
      <c r="F109" s="311">
        <v>4213.5</v>
      </c>
    </row>
    <row r="110" spans="1:6">
      <c r="A110" s="311"/>
      <c r="B110" s="311" t="s">
        <v>20801</v>
      </c>
      <c r="C110" s="311"/>
      <c r="D110" s="311"/>
      <c r="E110" s="331" t="s">
        <v>12273</v>
      </c>
      <c r="F110" s="311">
        <v>3861</v>
      </c>
    </row>
    <row r="111" spans="1:6">
      <c r="A111" s="311"/>
      <c r="B111" s="311" t="s">
        <v>20802</v>
      </c>
      <c r="C111" s="311"/>
      <c r="D111" s="311"/>
      <c r="E111" s="331" t="s">
        <v>12273</v>
      </c>
      <c r="F111" s="311">
        <v>4779</v>
      </c>
    </row>
    <row r="112" spans="1:6">
      <c r="A112" s="311"/>
      <c r="B112" s="311" t="s">
        <v>20803</v>
      </c>
      <c r="C112" s="311"/>
      <c r="D112" s="311"/>
      <c r="E112" s="331" t="s">
        <v>12273</v>
      </c>
      <c r="F112" s="311">
        <v>5670</v>
      </c>
    </row>
    <row r="113" spans="1:6">
      <c r="A113" s="311"/>
      <c r="B113" s="311" t="s">
        <v>20804</v>
      </c>
      <c r="C113" s="311"/>
      <c r="D113" s="311"/>
      <c r="E113" s="331" t="s">
        <v>12273</v>
      </c>
      <c r="F113" s="311">
        <v>3672</v>
      </c>
    </row>
    <row r="114" spans="1:6">
      <c r="A114" s="311"/>
      <c r="B114" s="311" t="s">
        <v>20805</v>
      </c>
      <c r="C114" s="311"/>
      <c r="D114" s="311"/>
      <c r="E114" s="331" t="s">
        <v>12273</v>
      </c>
      <c r="F114" s="311">
        <v>5185</v>
      </c>
    </row>
    <row r="115" spans="1:6">
      <c r="A115" s="311"/>
      <c r="B115" s="311" t="s">
        <v>20806</v>
      </c>
      <c r="C115" s="311"/>
      <c r="D115" s="311"/>
      <c r="E115" s="331" t="s">
        <v>12273</v>
      </c>
      <c r="F115" s="311">
        <v>4617</v>
      </c>
    </row>
    <row r="116" spans="1:6">
      <c r="A116" s="311"/>
      <c r="B116" s="311" t="s">
        <v>20807</v>
      </c>
      <c r="C116" s="311"/>
      <c r="D116" s="311"/>
      <c r="E116" s="331" t="s">
        <v>12273</v>
      </c>
      <c r="F116" s="311">
        <v>5670</v>
      </c>
    </row>
    <row r="117" spans="1:6">
      <c r="A117" s="311"/>
      <c r="B117" s="311" t="s">
        <v>20808</v>
      </c>
      <c r="C117" s="311"/>
      <c r="D117" s="311"/>
      <c r="E117" s="331" t="s">
        <v>12273</v>
      </c>
      <c r="F117" s="311">
        <v>7716.5</v>
      </c>
    </row>
    <row r="118" spans="1:6">
      <c r="A118" s="311"/>
      <c r="B118" s="311" t="s">
        <v>20809</v>
      </c>
      <c r="C118" s="311"/>
      <c r="D118" s="311"/>
      <c r="E118" s="331" t="s">
        <v>12273</v>
      </c>
      <c r="F118" s="311">
        <v>6804</v>
      </c>
    </row>
    <row r="119" spans="1:6">
      <c r="A119" s="311"/>
      <c r="B119" s="311" t="s">
        <v>20810</v>
      </c>
      <c r="C119" s="311"/>
      <c r="D119" s="311"/>
      <c r="E119" s="331" t="s">
        <v>12273</v>
      </c>
      <c r="F119" s="311">
        <v>9729.5</v>
      </c>
    </row>
    <row r="120" spans="1:6">
      <c r="A120" s="311"/>
      <c r="B120" s="311" t="s">
        <v>20811</v>
      </c>
      <c r="C120" s="311"/>
      <c r="D120" s="311"/>
      <c r="E120" s="331" t="s">
        <v>12273</v>
      </c>
      <c r="F120" s="311">
        <v>8721</v>
      </c>
    </row>
    <row r="121" spans="1:6">
      <c r="A121" s="311"/>
      <c r="B121" s="311" t="s">
        <v>20812</v>
      </c>
      <c r="C121" s="311"/>
      <c r="D121" s="311"/>
      <c r="E121" s="331" t="s">
        <v>12273</v>
      </c>
      <c r="F121" s="311">
        <v>4617</v>
      </c>
    </row>
    <row r="122" spans="1:6">
      <c r="A122" s="311"/>
      <c r="B122" s="311" t="s">
        <v>20813</v>
      </c>
      <c r="C122" s="311"/>
      <c r="D122" s="311"/>
      <c r="E122" s="331" t="s">
        <v>12273</v>
      </c>
      <c r="F122" s="311">
        <v>6939</v>
      </c>
    </row>
    <row r="123" spans="1:6">
      <c r="A123" s="311"/>
      <c r="B123" s="311" t="s">
        <v>20814</v>
      </c>
      <c r="C123" s="311"/>
      <c r="D123" s="311"/>
      <c r="E123" s="331" t="s">
        <v>12273</v>
      </c>
      <c r="F123" s="311">
        <v>6264</v>
      </c>
    </row>
    <row r="124" spans="1:6">
      <c r="A124" s="311"/>
      <c r="B124" s="311" t="s">
        <v>20815</v>
      </c>
      <c r="C124" s="311"/>
      <c r="D124" s="311"/>
      <c r="E124" s="331" t="s">
        <v>12273</v>
      </c>
      <c r="F124" s="311">
        <v>5427</v>
      </c>
    </row>
    <row r="125" spans="1:6">
      <c r="A125" s="311"/>
      <c r="B125" s="311" t="s">
        <v>20816</v>
      </c>
      <c r="C125" s="311"/>
      <c r="D125" s="311"/>
      <c r="E125" s="331" t="s">
        <v>12273</v>
      </c>
      <c r="F125" s="311">
        <v>7594.5</v>
      </c>
    </row>
    <row r="126" spans="1:6">
      <c r="A126" s="311"/>
      <c r="B126" s="311" t="s">
        <v>20817</v>
      </c>
      <c r="C126" s="311"/>
      <c r="D126" s="311"/>
      <c r="E126" s="331" t="s">
        <v>12273</v>
      </c>
      <c r="F126" s="311">
        <v>6696</v>
      </c>
    </row>
    <row r="127" spans="1:6">
      <c r="A127" s="311"/>
      <c r="B127" s="311" t="s">
        <v>20818</v>
      </c>
      <c r="C127" s="311"/>
      <c r="D127" s="311"/>
      <c r="E127" s="331" t="s">
        <v>12273</v>
      </c>
      <c r="F127" s="311">
        <v>8875.5</v>
      </c>
    </row>
    <row r="128" spans="1:6">
      <c r="A128" s="311"/>
      <c r="B128" s="311" t="s">
        <v>20819</v>
      </c>
      <c r="C128" s="311"/>
      <c r="D128" s="311"/>
      <c r="E128" s="331" t="s">
        <v>12273</v>
      </c>
      <c r="F128" s="311">
        <v>7992</v>
      </c>
    </row>
    <row r="129" spans="1:6">
      <c r="A129" s="311"/>
      <c r="B129" s="311" t="s">
        <v>20820</v>
      </c>
      <c r="C129" s="311"/>
      <c r="D129" s="311"/>
      <c r="E129" s="331" t="s">
        <v>12273</v>
      </c>
      <c r="F129" s="311">
        <v>10248</v>
      </c>
    </row>
    <row r="130" spans="1:6">
      <c r="A130" s="311"/>
      <c r="B130" s="311" t="s">
        <v>20821</v>
      </c>
      <c r="C130" s="311"/>
      <c r="D130" s="311"/>
      <c r="E130" s="331" t="s">
        <v>12273</v>
      </c>
      <c r="F130" s="311">
        <v>8910</v>
      </c>
    </row>
    <row r="131" spans="1:6">
      <c r="A131" s="311"/>
      <c r="B131" s="311" t="s">
        <v>20822</v>
      </c>
      <c r="C131" s="311"/>
      <c r="D131" s="311"/>
      <c r="E131" s="331" t="s">
        <v>12273</v>
      </c>
      <c r="F131" s="311">
        <v>11529</v>
      </c>
    </row>
    <row r="132" spans="1:6">
      <c r="A132" s="311"/>
      <c r="B132" s="311" t="s">
        <v>20823</v>
      </c>
      <c r="C132" s="311"/>
      <c r="D132" s="311"/>
      <c r="E132" s="331" t="s">
        <v>12273</v>
      </c>
      <c r="F132" s="311">
        <v>10341</v>
      </c>
    </row>
    <row r="133" spans="1:6">
      <c r="A133" s="311"/>
      <c r="B133" s="311" t="s">
        <v>20824</v>
      </c>
      <c r="C133" s="311"/>
      <c r="D133" s="311"/>
      <c r="E133" s="331" t="s">
        <v>12273</v>
      </c>
      <c r="F133" s="311">
        <v>4806</v>
      </c>
    </row>
    <row r="134" spans="1:6">
      <c r="A134" s="311"/>
      <c r="B134" s="311" t="s">
        <v>20825</v>
      </c>
      <c r="C134" s="311"/>
      <c r="D134" s="311"/>
      <c r="E134" s="331" t="s">
        <v>12273</v>
      </c>
      <c r="F134" s="311">
        <v>8937.5</v>
      </c>
    </row>
    <row r="135" spans="1:6">
      <c r="A135" s="311"/>
      <c r="B135" s="311" t="s">
        <v>20826</v>
      </c>
      <c r="C135" s="311"/>
      <c r="D135" s="311"/>
      <c r="E135" s="331" t="s">
        <v>12273</v>
      </c>
      <c r="F135" s="311">
        <v>6076</v>
      </c>
    </row>
    <row r="136" spans="1:6">
      <c r="A136" s="311"/>
      <c r="B136" s="311" t="s">
        <v>20827</v>
      </c>
      <c r="C136" s="311"/>
      <c r="D136" s="311"/>
      <c r="E136" s="331" t="s">
        <v>12273</v>
      </c>
      <c r="F136" s="311">
        <v>6860</v>
      </c>
    </row>
    <row r="137" spans="1:6">
      <c r="A137" s="311"/>
      <c r="B137" s="311" t="s">
        <v>20828</v>
      </c>
      <c r="C137" s="311"/>
      <c r="D137" s="311"/>
      <c r="E137" s="331" t="s">
        <v>12273</v>
      </c>
      <c r="F137" s="311">
        <v>7476</v>
      </c>
    </row>
    <row r="138" spans="1:6">
      <c r="A138" s="311"/>
      <c r="B138" s="311" t="s">
        <v>20829</v>
      </c>
      <c r="C138" s="311"/>
      <c r="D138" s="311"/>
      <c r="E138" s="331" t="s">
        <v>12273</v>
      </c>
      <c r="F138" s="311">
        <v>8708</v>
      </c>
    </row>
    <row r="139" spans="1:6">
      <c r="A139" s="311"/>
      <c r="B139" s="311" t="s">
        <v>20830</v>
      </c>
      <c r="C139" s="311"/>
      <c r="D139" s="311"/>
      <c r="E139" s="331" t="s">
        <v>12273</v>
      </c>
      <c r="F139" s="311">
        <v>8960</v>
      </c>
    </row>
    <row r="140" spans="1:6">
      <c r="A140" s="311"/>
      <c r="B140" s="311" t="s">
        <v>20831</v>
      </c>
      <c r="C140" s="311"/>
      <c r="D140" s="311"/>
      <c r="E140" s="331" t="s">
        <v>12273</v>
      </c>
      <c r="F140" s="311">
        <v>910</v>
      </c>
    </row>
    <row r="141" spans="1:6">
      <c r="A141" s="311"/>
      <c r="B141" s="311" t="s">
        <v>20832</v>
      </c>
      <c r="C141" s="311"/>
      <c r="D141" s="311"/>
      <c r="E141" s="331" t="s">
        <v>12273</v>
      </c>
      <c r="F141" s="311">
        <v>13024</v>
      </c>
    </row>
    <row r="142" spans="1:6">
      <c r="A142" s="311"/>
      <c r="B142" s="311" t="s">
        <v>20833</v>
      </c>
      <c r="C142" s="311"/>
      <c r="D142" s="311"/>
      <c r="E142" s="331" t="s">
        <v>12273</v>
      </c>
      <c r="F142" s="311">
        <v>11396</v>
      </c>
    </row>
    <row r="143" spans="1:6">
      <c r="A143" s="311"/>
      <c r="B143" s="311" t="s">
        <v>20834</v>
      </c>
      <c r="C143" s="311"/>
      <c r="D143" s="311"/>
      <c r="E143" s="331" t="s">
        <v>12273</v>
      </c>
      <c r="F143" s="311">
        <v>5643</v>
      </c>
    </row>
    <row r="144" spans="1:6">
      <c r="A144" s="311"/>
      <c r="B144" s="311" t="s">
        <v>20835</v>
      </c>
      <c r="C144" s="311"/>
      <c r="D144" s="311"/>
      <c r="E144" s="331" t="s">
        <v>12273</v>
      </c>
      <c r="F144" s="311">
        <v>5778</v>
      </c>
    </row>
    <row r="145" spans="1:6">
      <c r="A145" s="311"/>
      <c r="B145" s="311" t="s">
        <v>20836</v>
      </c>
      <c r="C145" s="311"/>
      <c r="D145" s="311"/>
      <c r="E145" s="331" t="s">
        <v>12273</v>
      </c>
      <c r="F145" s="311">
        <v>5292</v>
      </c>
    </row>
    <row r="146" spans="1:6">
      <c r="A146" s="311"/>
      <c r="B146" s="311" t="s">
        <v>20837</v>
      </c>
      <c r="C146" s="311"/>
      <c r="D146" s="311"/>
      <c r="E146" s="331" t="s">
        <v>12273</v>
      </c>
      <c r="F146" s="311">
        <v>416</v>
      </c>
    </row>
    <row r="147" spans="1:6">
      <c r="A147" s="311"/>
      <c r="B147" s="311" t="s">
        <v>20838</v>
      </c>
      <c r="C147" s="311"/>
      <c r="D147" s="311"/>
      <c r="E147" s="331" t="s">
        <v>12273</v>
      </c>
      <c r="F147" s="311">
        <v>6669</v>
      </c>
    </row>
    <row r="148" spans="1:6">
      <c r="A148" s="311"/>
      <c r="B148" s="311" t="s">
        <v>20839</v>
      </c>
      <c r="C148" s="311"/>
      <c r="D148" s="311"/>
      <c r="E148" s="331" t="s">
        <v>12273</v>
      </c>
      <c r="F148" s="311">
        <v>517.25</v>
      </c>
    </row>
    <row r="149" spans="1:6">
      <c r="A149" s="311"/>
      <c r="B149" s="311" t="s">
        <v>20840</v>
      </c>
      <c r="C149" s="311"/>
      <c r="D149" s="311"/>
      <c r="E149" s="331" t="s">
        <v>12273</v>
      </c>
      <c r="F149" s="311">
        <v>517.5</v>
      </c>
    </row>
    <row r="150" spans="1:6">
      <c r="A150" s="311"/>
      <c r="B150" s="311" t="s">
        <v>20841</v>
      </c>
      <c r="C150" s="311"/>
      <c r="D150" s="311"/>
      <c r="E150" s="331" t="s">
        <v>12273</v>
      </c>
      <c r="F150" s="311">
        <v>8100</v>
      </c>
    </row>
    <row r="151" spans="1:6">
      <c r="A151" s="311"/>
      <c r="B151" s="311" t="s">
        <v>20842</v>
      </c>
      <c r="C151" s="311"/>
      <c r="D151" s="311"/>
      <c r="E151" s="331" t="s">
        <v>12273</v>
      </c>
      <c r="F151" s="311">
        <v>10287</v>
      </c>
    </row>
    <row r="152" spans="1:6">
      <c r="A152" s="311"/>
      <c r="B152" s="311" t="s">
        <v>20843</v>
      </c>
      <c r="C152" s="311"/>
      <c r="D152" s="311"/>
      <c r="E152" s="331" t="s">
        <v>12273</v>
      </c>
      <c r="F152" s="311">
        <v>6020</v>
      </c>
    </row>
    <row r="153" spans="1:6">
      <c r="A153" s="311"/>
      <c r="B153" s="311" t="s">
        <v>20844</v>
      </c>
      <c r="C153" s="311"/>
      <c r="D153" s="311"/>
      <c r="E153" s="331" t="s">
        <v>12273</v>
      </c>
      <c r="F153" s="311">
        <v>6468</v>
      </c>
    </row>
    <row r="154" spans="1:6">
      <c r="A154" s="311"/>
      <c r="B154" s="311" t="s">
        <v>20845</v>
      </c>
      <c r="C154" s="311"/>
      <c r="D154" s="311"/>
      <c r="E154" s="331" t="s">
        <v>12273</v>
      </c>
      <c r="F154" s="311">
        <v>520.56000000000006</v>
      </c>
    </row>
    <row r="155" spans="1:6">
      <c r="A155" s="311"/>
      <c r="B155" s="311" t="s">
        <v>20846</v>
      </c>
      <c r="C155" s="311"/>
      <c r="D155" s="311"/>
      <c r="E155" s="331" t="s">
        <v>12273</v>
      </c>
      <c r="F155" s="311">
        <v>9152</v>
      </c>
    </row>
    <row r="156" spans="1:6">
      <c r="A156" s="311"/>
      <c r="B156" s="311" t="s">
        <v>20847</v>
      </c>
      <c r="C156" s="311"/>
      <c r="D156" s="311"/>
      <c r="E156" s="331" t="s">
        <v>12273</v>
      </c>
      <c r="F156" s="311">
        <v>8008</v>
      </c>
    </row>
    <row r="157" spans="1:6">
      <c r="A157" s="311"/>
      <c r="B157" s="311" t="s">
        <v>20848</v>
      </c>
      <c r="C157" s="311"/>
      <c r="D157" s="311"/>
      <c r="E157" s="331" t="s">
        <v>12273</v>
      </c>
      <c r="F157" s="311">
        <v>10848</v>
      </c>
    </row>
    <row r="158" spans="1:6">
      <c r="A158" s="311"/>
      <c r="B158" s="311" t="s">
        <v>20849</v>
      </c>
      <c r="C158" s="311"/>
      <c r="D158" s="311"/>
      <c r="E158" s="331" t="s">
        <v>12273</v>
      </c>
      <c r="F158" s="311">
        <v>9604</v>
      </c>
    </row>
    <row r="159" spans="1:6">
      <c r="A159" s="311"/>
      <c r="B159" s="311" t="s">
        <v>20850</v>
      </c>
      <c r="C159" s="311"/>
      <c r="D159" s="311"/>
      <c r="E159" s="331" t="s">
        <v>12273</v>
      </c>
      <c r="F159" s="311">
        <v>10808</v>
      </c>
    </row>
    <row r="160" spans="1:6">
      <c r="A160" s="311"/>
      <c r="B160" s="311" t="s">
        <v>20851</v>
      </c>
      <c r="C160" s="311"/>
      <c r="D160" s="311"/>
      <c r="E160" s="331" t="s">
        <v>12273</v>
      </c>
      <c r="F160" s="311">
        <v>12376</v>
      </c>
    </row>
    <row r="161" spans="1:6">
      <c r="A161" s="311"/>
      <c r="B161" s="311" t="s">
        <v>20852</v>
      </c>
      <c r="C161" s="311"/>
      <c r="D161" s="311"/>
      <c r="E161" s="331" t="s">
        <v>12273</v>
      </c>
      <c r="F161" s="311">
        <v>6847.5</v>
      </c>
    </row>
    <row r="162" spans="1:6">
      <c r="A162" s="311"/>
      <c r="B162" s="311" t="s">
        <v>20853</v>
      </c>
      <c r="C162" s="311"/>
      <c r="D162" s="311"/>
      <c r="E162" s="331" t="s">
        <v>12273</v>
      </c>
      <c r="F162" s="311">
        <v>8085</v>
      </c>
    </row>
    <row r="163" spans="1:6">
      <c r="A163" s="311"/>
      <c r="B163" s="311" t="s">
        <v>20854</v>
      </c>
      <c r="C163" s="311"/>
      <c r="D163" s="311"/>
      <c r="E163" s="331" t="s">
        <v>12273</v>
      </c>
      <c r="F163" s="311">
        <v>10450</v>
      </c>
    </row>
    <row r="164" spans="1:6">
      <c r="A164" s="311"/>
      <c r="B164" s="311" t="s">
        <v>20855</v>
      </c>
      <c r="C164" s="311"/>
      <c r="D164" s="311"/>
      <c r="E164" s="331" t="s">
        <v>12273</v>
      </c>
      <c r="F164" s="311">
        <v>6699</v>
      </c>
    </row>
    <row r="165" spans="1:6">
      <c r="A165" s="311"/>
      <c r="B165" s="311" t="s">
        <v>20856</v>
      </c>
      <c r="C165" s="311"/>
      <c r="D165" s="311"/>
      <c r="E165" s="331" t="s">
        <v>12273</v>
      </c>
      <c r="F165" s="311">
        <v>481.75</v>
      </c>
    </row>
    <row r="166" spans="1:6">
      <c r="A166" s="311"/>
      <c r="B166" s="311" t="s">
        <v>20857</v>
      </c>
      <c r="C166" s="311"/>
      <c r="D166" s="311"/>
      <c r="E166" s="331" t="s">
        <v>12273</v>
      </c>
      <c r="F166" s="311">
        <v>482</v>
      </c>
    </row>
    <row r="167" spans="1:6">
      <c r="A167" s="311"/>
      <c r="B167" s="311" t="s">
        <v>20858</v>
      </c>
      <c r="C167" s="311"/>
      <c r="D167" s="311"/>
      <c r="E167" s="331" t="s">
        <v>12273</v>
      </c>
      <c r="F167" s="311">
        <v>9120</v>
      </c>
    </row>
    <row r="168" spans="1:6">
      <c r="A168" s="311"/>
      <c r="B168" s="311" t="s">
        <v>20859</v>
      </c>
      <c r="C168" s="311"/>
      <c r="D168" s="311"/>
      <c r="E168" s="331" t="s">
        <v>12273</v>
      </c>
      <c r="F168" s="311">
        <v>8352</v>
      </c>
    </row>
    <row r="169" spans="1:6">
      <c r="A169" s="311"/>
      <c r="B169" s="311" t="s">
        <v>20860</v>
      </c>
      <c r="C169" s="311"/>
      <c r="D169" s="311"/>
      <c r="E169" s="331" t="s">
        <v>12273</v>
      </c>
      <c r="F169" s="311">
        <v>10848</v>
      </c>
    </row>
    <row r="170" spans="1:6">
      <c r="A170" s="311"/>
      <c r="B170" s="311" t="s">
        <v>20861</v>
      </c>
      <c r="C170" s="311"/>
      <c r="D170" s="311"/>
      <c r="E170" s="331" t="s">
        <v>12273</v>
      </c>
      <c r="F170" s="311">
        <v>9918</v>
      </c>
    </row>
    <row r="171" spans="1:6">
      <c r="A171" s="311"/>
      <c r="B171" s="311" t="s">
        <v>20862</v>
      </c>
      <c r="C171" s="311"/>
      <c r="D171" s="311"/>
      <c r="E171" s="331" t="s">
        <v>12273</v>
      </c>
      <c r="F171" s="311">
        <v>707.25</v>
      </c>
    </row>
    <row r="172" spans="1:6">
      <c r="A172" s="311"/>
      <c r="B172" s="311" t="s">
        <v>20863</v>
      </c>
      <c r="C172" s="311"/>
      <c r="D172" s="311"/>
      <c r="E172" s="331" t="s">
        <v>12273</v>
      </c>
      <c r="F172" s="311">
        <v>13824</v>
      </c>
    </row>
    <row r="173" spans="1:6">
      <c r="A173" s="311"/>
      <c r="B173" s="311" t="s">
        <v>20864</v>
      </c>
      <c r="C173" s="311"/>
      <c r="D173" s="311"/>
      <c r="E173" s="331" t="s">
        <v>12273</v>
      </c>
      <c r="F173" s="311">
        <v>12847</v>
      </c>
    </row>
    <row r="174" spans="1:6">
      <c r="A174" s="311"/>
      <c r="B174" s="311" t="s">
        <v>20865</v>
      </c>
      <c r="C174" s="311"/>
      <c r="D174" s="311"/>
      <c r="E174" s="331" t="s">
        <v>12273</v>
      </c>
      <c r="F174" s="311">
        <v>911.5</v>
      </c>
    </row>
    <row r="175" spans="1:6">
      <c r="A175" s="311"/>
      <c r="B175" s="311" t="s">
        <v>20866</v>
      </c>
      <c r="C175" s="311"/>
      <c r="D175" s="311"/>
      <c r="E175" s="331" t="s">
        <v>12273</v>
      </c>
      <c r="F175" s="311">
        <v>9205.5</v>
      </c>
    </row>
    <row r="176" spans="1:6">
      <c r="A176" s="311"/>
      <c r="B176" s="311" t="s">
        <v>20867</v>
      </c>
      <c r="C176" s="311"/>
      <c r="D176" s="311"/>
      <c r="E176" s="331" t="s">
        <v>12273</v>
      </c>
      <c r="F176" s="311">
        <v>12288</v>
      </c>
    </row>
    <row r="177" spans="1:6">
      <c r="A177" s="311"/>
      <c r="B177" s="311" t="s">
        <v>20868</v>
      </c>
      <c r="C177" s="311"/>
      <c r="D177" s="311"/>
      <c r="E177" s="331" t="s">
        <v>12273</v>
      </c>
      <c r="F177" s="311">
        <v>10444</v>
      </c>
    </row>
    <row r="178" spans="1:6">
      <c r="A178" s="311"/>
      <c r="B178" s="311" t="s">
        <v>20869</v>
      </c>
      <c r="C178" s="311"/>
      <c r="D178" s="311"/>
      <c r="E178" s="331" t="s">
        <v>12273</v>
      </c>
      <c r="F178" s="311">
        <v>10972.5</v>
      </c>
    </row>
    <row r="179" spans="1:6">
      <c r="A179" s="311"/>
      <c r="B179" s="311" t="s">
        <v>20870</v>
      </c>
      <c r="C179" s="311"/>
      <c r="D179" s="311"/>
      <c r="E179" s="331" t="s">
        <v>12273</v>
      </c>
      <c r="F179" s="311">
        <v>12654</v>
      </c>
    </row>
    <row r="180" spans="1:6">
      <c r="A180" s="311"/>
      <c r="B180" s="311" t="s">
        <v>20871</v>
      </c>
      <c r="C180" s="311"/>
      <c r="D180" s="311"/>
      <c r="E180" s="331" t="s">
        <v>12273</v>
      </c>
      <c r="F180" s="311">
        <v>14278.5</v>
      </c>
    </row>
    <row r="181" spans="1:6">
      <c r="A181" s="311"/>
      <c r="B181" s="311" t="s">
        <v>20872</v>
      </c>
      <c r="C181" s="311"/>
      <c r="D181" s="311"/>
      <c r="E181" s="331" t="s">
        <v>12273</v>
      </c>
      <c r="F181" s="311">
        <v>21140</v>
      </c>
    </row>
    <row r="182" spans="1:6">
      <c r="A182" s="311"/>
      <c r="B182" s="311" t="s">
        <v>20873</v>
      </c>
      <c r="C182" s="311"/>
      <c r="D182" s="311"/>
      <c r="E182" s="331" t="s">
        <v>12273</v>
      </c>
      <c r="F182" s="311">
        <v>19680</v>
      </c>
    </row>
    <row r="183" spans="1:6">
      <c r="A183" s="311"/>
      <c r="B183" s="311" t="s">
        <v>20874</v>
      </c>
      <c r="C183" s="311"/>
      <c r="D183" s="311"/>
      <c r="E183" s="331" t="s">
        <v>12273</v>
      </c>
      <c r="F183" s="311">
        <v>7714</v>
      </c>
    </row>
    <row r="184" spans="1:6">
      <c r="A184" s="311"/>
      <c r="B184" s="311" t="s">
        <v>20875</v>
      </c>
      <c r="C184" s="311"/>
      <c r="D184" s="311"/>
      <c r="E184" s="331" t="s">
        <v>12273</v>
      </c>
      <c r="F184" s="311">
        <v>9251</v>
      </c>
    </row>
    <row r="185" spans="1:6">
      <c r="A185" s="311"/>
      <c r="B185" s="311" t="s">
        <v>20876</v>
      </c>
      <c r="C185" s="311"/>
      <c r="D185" s="311"/>
      <c r="E185" s="331" t="s">
        <v>12273</v>
      </c>
      <c r="F185" s="311">
        <v>8323</v>
      </c>
    </row>
    <row r="186" spans="1:6">
      <c r="A186" s="311"/>
      <c r="B186" s="311" t="s">
        <v>20877</v>
      </c>
      <c r="C186" s="311"/>
      <c r="D186" s="311"/>
      <c r="E186" s="331" t="s">
        <v>12273</v>
      </c>
      <c r="F186" s="311">
        <v>9802</v>
      </c>
    </row>
    <row r="187" spans="1:6">
      <c r="A187" s="311"/>
      <c r="B187" s="311" t="s">
        <v>20878</v>
      </c>
      <c r="C187" s="311"/>
      <c r="D187" s="311"/>
      <c r="E187" s="331" t="s">
        <v>12273</v>
      </c>
      <c r="F187" s="311">
        <v>10400</v>
      </c>
    </row>
    <row r="188" spans="1:6">
      <c r="A188" s="311"/>
      <c r="B188" s="311" t="s">
        <v>20879</v>
      </c>
      <c r="C188" s="311"/>
      <c r="D188" s="311"/>
      <c r="E188" s="331" t="s">
        <v>12273</v>
      </c>
      <c r="F188" s="311">
        <v>9396</v>
      </c>
    </row>
    <row r="189" spans="1:6">
      <c r="A189" s="311"/>
      <c r="B189" s="311" t="s">
        <v>20880</v>
      </c>
      <c r="C189" s="311"/>
      <c r="D189" s="311"/>
      <c r="E189" s="331" t="s">
        <v>12273</v>
      </c>
      <c r="F189" s="311">
        <v>12256</v>
      </c>
    </row>
    <row r="190" spans="1:6">
      <c r="A190" s="311"/>
      <c r="B190" s="311" t="s">
        <v>20881</v>
      </c>
      <c r="C190" s="311"/>
      <c r="D190" s="311"/>
      <c r="E190" s="331" t="s">
        <v>12273</v>
      </c>
      <c r="F190" s="311">
        <v>11049</v>
      </c>
    </row>
    <row r="191" spans="1:6">
      <c r="A191" s="311"/>
      <c r="B191" s="311" t="s">
        <v>20882</v>
      </c>
      <c r="C191" s="311"/>
      <c r="D191" s="311"/>
      <c r="E191" s="331" t="s">
        <v>12273</v>
      </c>
      <c r="F191" s="311">
        <v>961.80000000000007</v>
      </c>
    </row>
    <row r="192" spans="1:6">
      <c r="A192" s="311"/>
      <c r="B192" s="311" t="s">
        <v>20883</v>
      </c>
      <c r="C192" s="311"/>
      <c r="D192" s="311"/>
      <c r="E192" s="331" t="s">
        <v>12273</v>
      </c>
      <c r="F192" s="311">
        <v>14413</v>
      </c>
    </row>
    <row r="193" spans="1:6">
      <c r="A193" s="311"/>
      <c r="B193" s="311" t="s">
        <v>20884</v>
      </c>
      <c r="C193" s="311"/>
      <c r="D193" s="311"/>
      <c r="E193" s="331" t="s">
        <v>12273</v>
      </c>
      <c r="F193" s="311">
        <v>9794</v>
      </c>
    </row>
    <row r="194" spans="1:6">
      <c r="A194" s="311"/>
      <c r="B194" s="311" t="s">
        <v>20885</v>
      </c>
      <c r="C194" s="311"/>
      <c r="D194" s="311"/>
      <c r="E194" s="331" t="s">
        <v>12273</v>
      </c>
      <c r="F194" s="311">
        <v>11102</v>
      </c>
    </row>
    <row r="195" spans="1:6">
      <c r="A195" s="311"/>
      <c r="B195" s="311" t="s">
        <v>20886</v>
      </c>
      <c r="C195" s="311"/>
      <c r="D195" s="311"/>
      <c r="E195" s="331" t="s">
        <v>12273</v>
      </c>
      <c r="F195" s="311">
        <v>14036.5</v>
      </c>
    </row>
    <row r="196" spans="1:6">
      <c r="A196" s="311"/>
      <c r="B196" s="311" t="s">
        <v>20887</v>
      </c>
      <c r="C196" s="311"/>
      <c r="D196" s="311"/>
      <c r="E196" s="331" t="s">
        <v>12273</v>
      </c>
      <c r="F196" s="311">
        <v>13020</v>
      </c>
    </row>
    <row r="197" spans="1:6">
      <c r="A197" s="311"/>
      <c r="B197" s="311" t="s">
        <v>20888</v>
      </c>
      <c r="C197" s="311"/>
      <c r="D197" s="311"/>
      <c r="E197" s="331" t="s">
        <v>12273</v>
      </c>
      <c r="F197" s="311">
        <v>18592.5</v>
      </c>
    </row>
    <row r="198" spans="1:6">
      <c r="A198" s="311"/>
      <c r="B198" s="311" t="s">
        <v>20889</v>
      </c>
      <c r="C198" s="311"/>
      <c r="D198" s="311"/>
      <c r="E198" s="331" t="s">
        <v>12273</v>
      </c>
      <c r="F198" s="311">
        <v>16860</v>
      </c>
    </row>
    <row r="199" spans="1:6">
      <c r="A199" s="311"/>
      <c r="B199" s="311" t="s">
        <v>20890</v>
      </c>
      <c r="C199" s="311"/>
      <c r="D199" s="311"/>
      <c r="E199" s="331" t="s">
        <v>12273</v>
      </c>
      <c r="F199" s="311">
        <v>26623</v>
      </c>
    </row>
    <row r="200" spans="1:6">
      <c r="A200" s="311"/>
      <c r="B200" s="311" t="s">
        <v>20891</v>
      </c>
      <c r="C200" s="311"/>
      <c r="D200" s="311"/>
      <c r="E200" s="331" t="s">
        <v>12273</v>
      </c>
      <c r="F200" s="311">
        <v>24566</v>
      </c>
    </row>
    <row r="201" spans="1:6">
      <c r="A201" s="311"/>
      <c r="B201" s="311" t="s">
        <v>20892</v>
      </c>
      <c r="C201" s="311"/>
      <c r="D201" s="311"/>
      <c r="E201" s="331" t="s">
        <v>12273</v>
      </c>
      <c r="F201" s="311">
        <v>31758</v>
      </c>
    </row>
    <row r="202" spans="1:6">
      <c r="A202" s="311"/>
      <c r="B202" s="311" t="s">
        <v>20893</v>
      </c>
      <c r="C202" s="311"/>
      <c r="D202" s="311"/>
      <c r="E202" s="331" t="s">
        <v>12273</v>
      </c>
      <c r="F202" s="311">
        <v>29039</v>
      </c>
    </row>
    <row r="203" spans="1:6">
      <c r="A203" s="311"/>
      <c r="B203" s="311" t="s">
        <v>20894</v>
      </c>
      <c r="C203" s="311"/>
      <c r="D203" s="311"/>
      <c r="E203" s="331" t="s">
        <v>12273</v>
      </c>
      <c r="F203" s="311">
        <v>12182.5</v>
      </c>
    </row>
    <row r="204" spans="1:6">
      <c r="A204" s="311"/>
      <c r="B204" s="311" t="s">
        <v>20895</v>
      </c>
      <c r="C204" s="311"/>
      <c r="D204" s="311"/>
      <c r="E204" s="331" t="s">
        <v>12273</v>
      </c>
      <c r="F204" s="311">
        <v>19458</v>
      </c>
    </row>
    <row r="205" spans="1:6">
      <c r="A205" s="311"/>
      <c r="B205" s="311" t="s">
        <v>20896</v>
      </c>
      <c r="C205" s="311"/>
      <c r="D205" s="311"/>
      <c r="E205" s="331" t="s">
        <v>12273</v>
      </c>
      <c r="F205" s="311">
        <v>14938.5</v>
      </c>
    </row>
    <row r="206" spans="1:6">
      <c r="A206" s="311"/>
      <c r="B206" s="311" t="s">
        <v>20897</v>
      </c>
      <c r="C206" s="311"/>
      <c r="D206" s="311"/>
      <c r="E206" s="331" t="s">
        <v>12273</v>
      </c>
      <c r="F206" s="311">
        <v>19113</v>
      </c>
    </row>
    <row r="207" spans="1:6">
      <c r="A207" s="311"/>
      <c r="B207" s="311" t="s">
        <v>20898</v>
      </c>
      <c r="C207" s="311"/>
      <c r="D207" s="311"/>
      <c r="E207" s="331" t="s">
        <v>12273</v>
      </c>
      <c r="F207" s="311">
        <v>17312</v>
      </c>
    </row>
    <row r="208" spans="1:6">
      <c r="A208" s="311"/>
      <c r="B208" s="311" t="s">
        <v>20899</v>
      </c>
      <c r="C208" s="311"/>
      <c r="D208" s="311"/>
      <c r="E208" s="331" t="s">
        <v>12273</v>
      </c>
      <c r="F208" s="311">
        <v>24388.5</v>
      </c>
    </row>
    <row r="209" spans="1:6">
      <c r="A209" s="311"/>
      <c r="B209" s="311" t="s">
        <v>20900</v>
      </c>
      <c r="C209" s="311"/>
      <c r="D209" s="311"/>
      <c r="E209" s="331" t="s">
        <v>12273</v>
      </c>
      <c r="F209" s="311">
        <v>34365</v>
      </c>
    </row>
    <row r="210" spans="1:6">
      <c r="A210" s="311"/>
      <c r="B210" s="311" t="s">
        <v>20901</v>
      </c>
      <c r="C210" s="311"/>
      <c r="D210" s="311"/>
      <c r="E210" s="331" t="s">
        <v>12273</v>
      </c>
      <c r="F210" s="311">
        <v>30707.5</v>
      </c>
    </row>
    <row r="211" spans="1:6">
      <c r="A211" s="311"/>
      <c r="B211" s="311" t="s">
        <v>20902</v>
      </c>
      <c r="C211" s="311"/>
      <c r="D211" s="311"/>
      <c r="E211" s="331" t="s">
        <v>12273</v>
      </c>
      <c r="F211" s="311">
        <v>40369</v>
      </c>
    </row>
    <row r="212" spans="1:6">
      <c r="A212" s="311"/>
      <c r="B212" s="311" t="s">
        <v>20903</v>
      </c>
      <c r="C212" s="311"/>
      <c r="D212" s="311"/>
      <c r="E212" s="331" t="s">
        <v>12273</v>
      </c>
      <c r="F212" s="311">
        <v>18733.5</v>
      </c>
    </row>
    <row r="213" spans="1:6">
      <c r="A213" s="311"/>
      <c r="B213" s="311" t="s">
        <v>20904</v>
      </c>
      <c r="C213" s="311"/>
      <c r="D213" s="311"/>
      <c r="E213" s="331" t="s">
        <v>12273</v>
      </c>
      <c r="F213" s="311">
        <v>26212.5</v>
      </c>
    </row>
    <row r="214" spans="1:6">
      <c r="A214" s="311"/>
      <c r="B214" s="311" t="s">
        <v>20905</v>
      </c>
      <c r="C214" s="311"/>
      <c r="D214" s="311"/>
      <c r="E214" s="331" t="s">
        <v>12273</v>
      </c>
      <c r="F214" s="311">
        <v>31572.5</v>
      </c>
    </row>
    <row r="215" spans="1:6">
      <c r="A215" s="311"/>
      <c r="B215" s="311" t="s">
        <v>20906</v>
      </c>
      <c r="C215" s="311"/>
      <c r="D215" s="311"/>
      <c r="E215" s="331" t="s">
        <v>12273</v>
      </c>
      <c r="F215" s="311">
        <v>22149</v>
      </c>
    </row>
    <row r="216" spans="1:6">
      <c r="A216" s="311"/>
      <c r="B216" s="311" t="s">
        <v>20907</v>
      </c>
      <c r="C216" s="311"/>
      <c r="D216" s="311"/>
      <c r="E216" s="331" t="s">
        <v>12273</v>
      </c>
      <c r="F216" s="311">
        <v>41119.5</v>
      </c>
    </row>
    <row r="217" spans="1:6">
      <c r="A217" s="311"/>
      <c r="B217" s="311" t="s">
        <v>20908</v>
      </c>
      <c r="C217" s="311"/>
      <c r="D217" s="311"/>
      <c r="E217" s="331" t="s">
        <v>12273</v>
      </c>
      <c r="F217" s="311">
        <v>38617</v>
      </c>
    </row>
    <row r="218" spans="1:6">
      <c r="A218" s="311"/>
      <c r="B218" s="311" t="s">
        <v>20909</v>
      </c>
      <c r="C218" s="311"/>
      <c r="D218" s="311"/>
      <c r="E218" s="331" t="s">
        <v>12273</v>
      </c>
      <c r="F218" s="311">
        <v>26.320000000000004</v>
      </c>
    </row>
    <row r="219" spans="1:6">
      <c r="A219" s="311"/>
      <c r="B219" s="311" t="s">
        <v>20910</v>
      </c>
      <c r="C219" s="311"/>
      <c r="D219" s="311"/>
      <c r="E219" s="331" t="s">
        <v>12273</v>
      </c>
      <c r="F219" s="311">
        <v>185.5</v>
      </c>
    </row>
    <row r="220" spans="1:6">
      <c r="A220" s="311"/>
      <c r="B220" s="311" t="s">
        <v>20911</v>
      </c>
      <c r="C220" s="311"/>
      <c r="D220" s="311"/>
      <c r="E220" s="331" t="s">
        <v>12273</v>
      </c>
      <c r="F220" s="311">
        <v>232.20000000000002</v>
      </c>
    </row>
    <row r="221" spans="1:6">
      <c r="A221" s="311"/>
      <c r="B221" s="311" t="s">
        <v>20912</v>
      </c>
      <c r="C221" s="311"/>
      <c r="D221" s="311"/>
      <c r="E221" s="331" t="s">
        <v>12273</v>
      </c>
      <c r="F221" s="311">
        <v>35.769999999999996</v>
      </c>
    </row>
    <row r="222" spans="1:6">
      <c r="A222" s="311"/>
      <c r="B222" s="311" t="s">
        <v>20913</v>
      </c>
      <c r="C222" s="311"/>
      <c r="D222" s="311"/>
      <c r="E222" s="331" t="s">
        <v>12273</v>
      </c>
      <c r="F222" s="311">
        <v>238.5</v>
      </c>
    </row>
    <row r="223" spans="1:6">
      <c r="A223" s="311"/>
      <c r="B223" s="311" t="s">
        <v>20914</v>
      </c>
      <c r="C223" s="311"/>
      <c r="D223" s="311"/>
      <c r="E223" s="331" t="s">
        <v>12273</v>
      </c>
      <c r="F223" s="311">
        <v>44.884999999999998</v>
      </c>
    </row>
    <row r="224" spans="1:6">
      <c r="A224" s="311"/>
      <c r="B224" s="311" t="s">
        <v>20915</v>
      </c>
      <c r="C224" s="311"/>
      <c r="D224" s="311"/>
      <c r="E224" s="331" t="s">
        <v>12273</v>
      </c>
      <c r="F224" s="311">
        <v>309.60000000000002</v>
      </c>
    </row>
    <row r="225" spans="1:6">
      <c r="A225" s="311"/>
      <c r="B225" s="311" t="s">
        <v>20916</v>
      </c>
      <c r="C225" s="311"/>
      <c r="D225" s="311"/>
      <c r="E225" s="331" t="s">
        <v>12273</v>
      </c>
      <c r="F225" s="311">
        <v>129</v>
      </c>
    </row>
    <row r="226" spans="1:6">
      <c r="A226" s="311"/>
      <c r="B226" s="311" t="s">
        <v>20917</v>
      </c>
      <c r="C226" s="311"/>
      <c r="D226" s="311"/>
      <c r="E226" s="331" t="s">
        <v>12273</v>
      </c>
      <c r="F226" s="311">
        <v>54.449999999999996</v>
      </c>
    </row>
    <row r="227" spans="1:6">
      <c r="A227" s="311"/>
      <c r="B227" s="311" t="s">
        <v>20918</v>
      </c>
      <c r="C227" s="311"/>
      <c r="D227" s="311"/>
      <c r="E227" s="331" t="s">
        <v>12273</v>
      </c>
      <c r="F227" s="311">
        <v>193.5</v>
      </c>
    </row>
    <row r="228" spans="1:6">
      <c r="A228" s="311"/>
      <c r="B228" s="311" t="s">
        <v>20919</v>
      </c>
      <c r="C228" s="311"/>
      <c r="D228" s="311"/>
      <c r="E228" s="331" t="s">
        <v>12273</v>
      </c>
      <c r="F228" s="311">
        <v>387</v>
      </c>
    </row>
    <row r="229" spans="1:6">
      <c r="A229" s="311"/>
      <c r="B229" s="311" t="s">
        <v>20920</v>
      </c>
      <c r="C229" s="311"/>
      <c r="D229" s="311"/>
      <c r="E229" s="331" t="s">
        <v>12273</v>
      </c>
      <c r="F229" s="311">
        <v>1173</v>
      </c>
    </row>
    <row r="230" spans="1:6">
      <c r="A230" s="311"/>
      <c r="B230" s="311" t="s">
        <v>20921</v>
      </c>
      <c r="C230" s="311"/>
      <c r="D230" s="311"/>
      <c r="E230" s="331" t="s">
        <v>12273</v>
      </c>
      <c r="F230" s="311">
        <v>274.95</v>
      </c>
    </row>
    <row r="231" spans="1:6">
      <c r="A231" s="311"/>
      <c r="B231" s="311" t="s">
        <v>20922</v>
      </c>
      <c r="C231" s="311"/>
      <c r="D231" s="311"/>
      <c r="E231" s="331" t="s">
        <v>12273</v>
      </c>
      <c r="F231" s="311">
        <v>87.975000000000009</v>
      </c>
    </row>
    <row r="232" spans="1:6">
      <c r="A232" s="311"/>
      <c r="B232" s="311" t="s">
        <v>20923</v>
      </c>
      <c r="C232" s="311"/>
      <c r="D232" s="311"/>
      <c r="E232" s="331" t="s">
        <v>12273</v>
      </c>
      <c r="F232" s="311">
        <v>624.75</v>
      </c>
    </row>
    <row r="233" spans="1:6">
      <c r="A233" s="311"/>
      <c r="B233" s="311" t="s">
        <v>20924</v>
      </c>
      <c r="C233" s="311"/>
      <c r="D233" s="311"/>
      <c r="E233" s="331" t="s">
        <v>12273</v>
      </c>
      <c r="F233" s="311">
        <v>612</v>
      </c>
    </row>
    <row r="234" spans="1:6">
      <c r="A234" s="311"/>
      <c r="B234" s="311" t="s">
        <v>20925</v>
      </c>
      <c r="C234" s="311"/>
      <c r="D234" s="311"/>
      <c r="E234" s="331" t="s">
        <v>12273</v>
      </c>
      <c r="F234" s="311">
        <v>108.22499999999999</v>
      </c>
    </row>
    <row r="235" spans="1:6">
      <c r="A235" s="311"/>
      <c r="B235" s="311" t="s">
        <v>20926</v>
      </c>
      <c r="C235" s="311"/>
      <c r="D235" s="311"/>
      <c r="E235" s="331" t="s">
        <v>12273</v>
      </c>
      <c r="F235" s="311">
        <v>765</v>
      </c>
    </row>
    <row r="236" spans="1:6">
      <c r="A236" s="311"/>
      <c r="B236" s="311" t="s">
        <v>20927</v>
      </c>
      <c r="C236" s="311"/>
      <c r="D236" s="311"/>
      <c r="E236" s="331" t="s">
        <v>12273</v>
      </c>
      <c r="F236" s="311">
        <v>892.5</v>
      </c>
    </row>
    <row r="237" spans="1:6">
      <c r="A237" s="311"/>
      <c r="B237" s="311" t="s">
        <v>20928</v>
      </c>
      <c r="C237" s="311"/>
      <c r="D237" s="311"/>
      <c r="E237" s="331" t="s">
        <v>12273</v>
      </c>
      <c r="F237" s="311">
        <v>1683.5</v>
      </c>
    </row>
    <row r="238" spans="1:6">
      <c r="A238" s="311"/>
      <c r="B238" s="311" t="s">
        <v>20929</v>
      </c>
      <c r="C238" s="311"/>
      <c r="D238" s="311"/>
      <c r="E238" s="331" t="s">
        <v>12273</v>
      </c>
      <c r="F238" s="311">
        <v>841.5</v>
      </c>
    </row>
    <row r="239" spans="1:6">
      <c r="A239" s="311"/>
      <c r="B239" s="311" t="s">
        <v>20930</v>
      </c>
      <c r="C239" s="311"/>
      <c r="D239" s="311"/>
      <c r="E239" s="331" t="s">
        <v>12273</v>
      </c>
      <c r="F239" s="311">
        <v>918</v>
      </c>
    </row>
    <row r="240" spans="1:6">
      <c r="A240" s="311"/>
      <c r="B240" s="311" t="s">
        <v>20931</v>
      </c>
      <c r="C240" s="311"/>
      <c r="D240" s="311"/>
      <c r="E240" s="331" t="s">
        <v>12273</v>
      </c>
      <c r="F240" s="311">
        <v>155.02500000000001</v>
      </c>
    </row>
    <row r="241" spans="1:6">
      <c r="A241" s="311"/>
      <c r="B241" s="311" t="s">
        <v>20932</v>
      </c>
      <c r="C241" s="311"/>
      <c r="D241" s="311"/>
      <c r="E241" s="331" t="s">
        <v>12273</v>
      </c>
      <c r="F241" s="311">
        <v>155.02500000000001</v>
      </c>
    </row>
    <row r="242" spans="1:6">
      <c r="A242" s="311"/>
      <c r="B242" s="311" t="s">
        <v>20933</v>
      </c>
      <c r="C242" s="311"/>
      <c r="D242" s="311"/>
      <c r="E242" s="331" t="s">
        <v>12273</v>
      </c>
      <c r="F242" s="311">
        <v>1071</v>
      </c>
    </row>
    <row r="243" spans="1:6">
      <c r="A243" s="311"/>
      <c r="B243" s="311" t="s">
        <v>20934</v>
      </c>
      <c r="C243" s="311"/>
      <c r="D243" s="311"/>
      <c r="E243" s="331" t="s">
        <v>12273</v>
      </c>
      <c r="F243" s="311">
        <v>2279.1999999999998</v>
      </c>
    </row>
    <row r="244" spans="1:6">
      <c r="A244" s="311"/>
      <c r="B244" s="311" t="s">
        <v>20935</v>
      </c>
      <c r="C244" s="311"/>
      <c r="D244" s="311"/>
      <c r="E244" s="331" t="s">
        <v>12273</v>
      </c>
      <c r="F244" s="311">
        <v>184</v>
      </c>
    </row>
    <row r="245" spans="1:6">
      <c r="A245" s="311"/>
      <c r="B245" s="311" t="s">
        <v>20936</v>
      </c>
      <c r="C245" s="311"/>
      <c r="D245" s="311"/>
      <c r="E245" s="331" t="s">
        <v>12273</v>
      </c>
      <c r="F245" s="311">
        <v>2590</v>
      </c>
    </row>
    <row r="246" spans="1:6">
      <c r="A246" s="311"/>
      <c r="B246" s="311" t="s">
        <v>20937</v>
      </c>
      <c r="C246" s="311"/>
      <c r="D246" s="311"/>
      <c r="E246" s="331" t="s">
        <v>12273</v>
      </c>
      <c r="F246" s="311">
        <v>208.25</v>
      </c>
    </row>
    <row r="247" spans="1:6">
      <c r="A247" s="311"/>
      <c r="B247" s="311" t="s">
        <v>20938</v>
      </c>
      <c r="C247" s="311"/>
      <c r="D247" s="311"/>
      <c r="E247" s="331" t="s">
        <v>12273</v>
      </c>
      <c r="F247" s="311">
        <v>2978.5</v>
      </c>
    </row>
    <row r="248" spans="1:6">
      <c r="A248" s="311"/>
      <c r="B248" s="311" t="s">
        <v>20939</v>
      </c>
      <c r="C248" s="311"/>
      <c r="D248" s="311"/>
      <c r="E248" s="331" t="s">
        <v>12273</v>
      </c>
      <c r="F248" s="311">
        <v>241</v>
      </c>
    </row>
    <row r="249" spans="1:6">
      <c r="A249" s="311"/>
      <c r="B249" s="311" t="s">
        <v>20940</v>
      </c>
      <c r="C249" s="311"/>
      <c r="D249" s="311"/>
      <c r="E249" s="331" t="s">
        <v>12273</v>
      </c>
      <c r="F249" s="311">
        <v>2279.1999999999998</v>
      </c>
    </row>
    <row r="250" spans="1:6">
      <c r="A250" s="311"/>
      <c r="B250" s="311" t="s">
        <v>20941</v>
      </c>
      <c r="C250" s="311"/>
      <c r="D250" s="311"/>
      <c r="E250" s="331" t="s">
        <v>12273</v>
      </c>
      <c r="F250" s="311">
        <v>3418.7999999999997</v>
      </c>
    </row>
    <row r="251" spans="1:6">
      <c r="A251" s="311"/>
      <c r="B251" s="311" t="s">
        <v>20942</v>
      </c>
      <c r="C251" s="311"/>
      <c r="D251" s="311"/>
      <c r="E251" s="331" t="s">
        <v>12273</v>
      </c>
      <c r="F251" s="311">
        <v>273.25</v>
      </c>
    </row>
    <row r="252" spans="1:6">
      <c r="A252" s="311"/>
      <c r="B252" s="311" t="s">
        <v>20943</v>
      </c>
      <c r="C252" s="311"/>
      <c r="D252" s="311"/>
      <c r="E252" s="331" t="s">
        <v>12273</v>
      </c>
      <c r="F252" s="311">
        <v>3445</v>
      </c>
    </row>
    <row r="253" spans="1:6">
      <c r="A253" s="311"/>
      <c r="B253" s="311" t="s">
        <v>20944</v>
      </c>
      <c r="C253" s="311"/>
      <c r="D253" s="311"/>
      <c r="E253" s="331" t="s">
        <v>12273</v>
      </c>
      <c r="F253" s="311">
        <v>269.75</v>
      </c>
    </row>
    <row r="254" spans="1:6">
      <c r="A254" s="311"/>
      <c r="B254" s="311" t="s">
        <v>20945</v>
      </c>
      <c r="C254" s="311"/>
      <c r="D254" s="311"/>
      <c r="E254" s="331" t="s">
        <v>12273</v>
      </c>
      <c r="F254" s="311">
        <v>3818.4</v>
      </c>
    </row>
    <row r="255" spans="1:6">
      <c r="A255" s="311"/>
      <c r="B255" s="311" t="s">
        <v>20946</v>
      </c>
      <c r="C255" s="311"/>
      <c r="D255" s="311"/>
      <c r="E255" s="331" t="s">
        <v>12273</v>
      </c>
      <c r="F255" s="311">
        <v>300.125</v>
      </c>
    </row>
    <row r="256" spans="1:6">
      <c r="A256" s="311"/>
      <c r="B256" s="311" t="s">
        <v>20947</v>
      </c>
      <c r="C256" s="311"/>
      <c r="D256" s="311"/>
      <c r="E256" s="331" t="s">
        <v>12273</v>
      </c>
      <c r="F256" s="311">
        <v>4773</v>
      </c>
    </row>
    <row r="257" spans="1:6">
      <c r="A257" s="311"/>
      <c r="B257" s="311" t="s">
        <v>20948</v>
      </c>
      <c r="C257" s="311"/>
      <c r="D257" s="311"/>
      <c r="E257" s="331" t="s">
        <v>12273</v>
      </c>
      <c r="F257" s="311">
        <v>369.95</v>
      </c>
    </row>
    <row r="258" spans="1:6">
      <c r="A258" s="311"/>
      <c r="B258" s="311" t="s">
        <v>20949</v>
      </c>
      <c r="C258" s="311"/>
      <c r="D258" s="311"/>
      <c r="E258" s="331" t="s">
        <v>12273</v>
      </c>
      <c r="F258" s="311">
        <v>1173</v>
      </c>
    </row>
    <row r="259" spans="1:6">
      <c r="A259" s="311"/>
      <c r="B259" s="311" t="s">
        <v>20950</v>
      </c>
      <c r="C259" s="311"/>
      <c r="D259" s="311"/>
      <c r="E259" s="331" t="s">
        <v>12273</v>
      </c>
      <c r="F259" s="311">
        <v>184.48500000000001</v>
      </c>
    </row>
    <row r="260" spans="1:6">
      <c r="A260" s="311"/>
      <c r="B260" s="311" t="s">
        <v>20951</v>
      </c>
      <c r="C260" s="311"/>
      <c r="D260" s="311"/>
      <c r="E260" s="331" t="s">
        <v>12273</v>
      </c>
      <c r="F260" s="311">
        <v>1530</v>
      </c>
    </row>
    <row r="261" spans="1:6">
      <c r="A261" s="311"/>
      <c r="B261" s="311" t="s">
        <v>20952</v>
      </c>
      <c r="C261" s="311"/>
      <c r="D261" s="311"/>
      <c r="E261" s="331" t="s">
        <v>12273</v>
      </c>
      <c r="F261" s="311">
        <v>4953.6000000000004</v>
      </c>
    </row>
    <row r="262" spans="1:6">
      <c r="A262" s="311"/>
      <c r="B262" s="311" t="s">
        <v>20953</v>
      </c>
      <c r="C262" s="311"/>
      <c r="D262" s="311"/>
      <c r="E262" s="331" t="s">
        <v>12273</v>
      </c>
      <c r="F262" s="311">
        <v>5340.6</v>
      </c>
    </row>
    <row r="263" spans="1:6">
      <c r="A263" s="311"/>
      <c r="B263" s="311" t="s">
        <v>20954</v>
      </c>
      <c r="C263" s="311"/>
      <c r="D263" s="311"/>
      <c r="E263" s="331" t="s">
        <v>12273</v>
      </c>
      <c r="F263" s="311">
        <v>5908.2</v>
      </c>
    </row>
    <row r="264" spans="1:6">
      <c r="A264" s="311"/>
      <c r="B264" s="311" t="s">
        <v>20955</v>
      </c>
      <c r="C264" s="311"/>
      <c r="D264" s="311"/>
      <c r="E264" s="331" t="s">
        <v>12273</v>
      </c>
      <c r="F264" s="311">
        <v>467.95000000000005</v>
      </c>
    </row>
    <row r="265" spans="1:6">
      <c r="A265" s="311"/>
      <c r="B265" s="311" t="s">
        <v>20956</v>
      </c>
      <c r="C265" s="311"/>
      <c r="D265" s="311"/>
      <c r="E265" s="331" t="s">
        <v>12273</v>
      </c>
      <c r="F265" s="311">
        <v>2941.2000000000003</v>
      </c>
    </row>
    <row r="266" spans="1:6">
      <c r="A266" s="311"/>
      <c r="B266" s="311" t="s">
        <v>20957</v>
      </c>
      <c r="C266" s="311"/>
      <c r="D266" s="311"/>
      <c r="E266" s="331" t="s">
        <v>12273</v>
      </c>
      <c r="F266" s="311">
        <v>5011.2</v>
      </c>
    </row>
    <row r="267" spans="1:6">
      <c r="A267" s="311"/>
      <c r="B267" s="311" t="s">
        <v>20958</v>
      </c>
      <c r="C267" s="311"/>
      <c r="D267" s="311"/>
      <c r="E267" s="331" t="s">
        <v>12273</v>
      </c>
      <c r="F267" s="311">
        <v>7047</v>
      </c>
    </row>
    <row r="268" spans="1:6">
      <c r="A268" s="311"/>
      <c r="B268" s="311" t="s">
        <v>20959</v>
      </c>
      <c r="C268" s="311"/>
      <c r="D268" s="311"/>
      <c r="E268" s="331" t="s">
        <v>12273</v>
      </c>
      <c r="F268" s="311">
        <v>9177.2999999999993</v>
      </c>
    </row>
    <row r="269" spans="1:6">
      <c r="A269" s="311"/>
      <c r="B269" s="311" t="s">
        <v>20960</v>
      </c>
      <c r="C269" s="311"/>
      <c r="D269" s="311"/>
      <c r="E269" s="331" t="s">
        <v>12273</v>
      </c>
      <c r="F269" s="311">
        <v>13453.2</v>
      </c>
    </row>
    <row r="270" spans="1:6">
      <c r="A270" s="332" t="s">
        <v>20961</v>
      </c>
      <c r="B270" s="332" t="s">
        <v>20962</v>
      </c>
      <c r="C270" s="332"/>
      <c r="D270" s="332"/>
      <c r="E270" s="331" t="s">
        <v>12273</v>
      </c>
      <c r="F270" s="321">
        <v>1380</v>
      </c>
    </row>
    <row r="271" spans="1:6">
      <c r="A271" s="332" t="s">
        <v>20963</v>
      </c>
      <c r="B271" s="332" t="s">
        <v>20964</v>
      </c>
      <c r="C271" s="332"/>
      <c r="D271" s="332"/>
      <c r="E271" s="331" t="s">
        <v>12273</v>
      </c>
      <c r="F271" s="321">
        <v>2532.8000000000002</v>
      </c>
    </row>
    <row r="272" spans="1:6">
      <c r="A272" s="332" t="s">
        <v>20965</v>
      </c>
      <c r="B272" s="332" t="s">
        <v>20966</v>
      </c>
      <c r="C272" s="332"/>
      <c r="D272" s="332"/>
      <c r="E272" s="331" t="s">
        <v>12273</v>
      </c>
      <c r="F272" s="321">
        <v>4234.8</v>
      </c>
    </row>
    <row r="273" spans="1:6">
      <c r="A273" s="332" t="s">
        <v>20967</v>
      </c>
      <c r="B273" s="332" t="s">
        <v>20968</v>
      </c>
      <c r="C273" s="332"/>
      <c r="D273" s="332"/>
      <c r="E273" s="331" t="s">
        <v>12273</v>
      </c>
      <c r="F273" s="321">
        <v>2331</v>
      </c>
    </row>
    <row r="274" spans="1:6">
      <c r="A274" s="332" t="s">
        <v>20969</v>
      </c>
      <c r="B274" s="332" t="s">
        <v>20970</v>
      </c>
      <c r="C274" s="332"/>
      <c r="D274" s="332"/>
      <c r="E274" s="331" t="s">
        <v>12273</v>
      </c>
      <c r="F274" s="321">
        <v>2487</v>
      </c>
    </row>
    <row r="275" spans="1:6">
      <c r="A275" s="332" t="s">
        <v>20971</v>
      </c>
      <c r="B275" s="332" t="s">
        <v>20972</v>
      </c>
      <c r="C275" s="332"/>
      <c r="D275" s="332"/>
      <c r="E275" s="331" t="s">
        <v>12273</v>
      </c>
      <c r="F275" s="321">
        <v>4250</v>
      </c>
    </row>
    <row r="276" spans="1:6">
      <c r="A276" s="332" t="s">
        <v>20973</v>
      </c>
      <c r="B276" s="332" t="s">
        <v>20974</v>
      </c>
      <c r="C276" s="332"/>
      <c r="D276" s="332"/>
      <c r="E276" s="331" t="s">
        <v>12273</v>
      </c>
      <c r="F276" s="321">
        <v>7297</v>
      </c>
    </row>
    <row r="277" spans="1:6">
      <c r="A277" s="332" t="s">
        <v>20975</v>
      </c>
      <c r="B277" s="332" t="s">
        <v>20976</v>
      </c>
      <c r="C277" s="332"/>
      <c r="D277" s="332"/>
      <c r="E277" s="331" t="s">
        <v>12273</v>
      </c>
      <c r="F277" s="321">
        <v>9787</v>
      </c>
    </row>
    <row r="278" spans="1:6">
      <c r="A278" s="332" t="s">
        <v>20977</v>
      </c>
      <c r="B278" s="332" t="s">
        <v>20978</v>
      </c>
      <c r="C278" s="332"/>
      <c r="D278" s="332"/>
      <c r="E278" s="331" t="s">
        <v>12273</v>
      </c>
      <c r="F278" s="321">
        <v>1721</v>
      </c>
    </row>
    <row r="279" spans="1:6">
      <c r="A279" s="332" t="s">
        <v>20979</v>
      </c>
      <c r="B279" s="332" t="s">
        <v>20980</v>
      </c>
      <c r="C279" s="332"/>
      <c r="D279" s="332"/>
      <c r="E279" s="331" t="s">
        <v>12273</v>
      </c>
      <c r="F279" s="321">
        <v>2491</v>
      </c>
    </row>
    <row r="280" spans="1:6">
      <c r="A280" s="332" t="s">
        <v>20981</v>
      </c>
      <c r="B280" s="332" t="s">
        <v>20982</v>
      </c>
      <c r="C280" s="332"/>
      <c r="D280" s="332"/>
      <c r="E280" s="331" t="s">
        <v>12273</v>
      </c>
      <c r="F280" s="321">
        <v>3576</v>
      </c>
    </row>
    <row r="281" spans="1:6">
      <c r="A281" s="332" t="s">
        <v>20983</v>
      </c>
      <c r="B281" s="332" t="s">
        <v>20984</v>
      </c>
      <c r="C281" s="332"/>
      <c r="D281" s="332"/>
      <c r="E281" s="331" t="s">
        <v>12273</v>
      </c>
      <c r="F281" s="321">
        <v>3441</v>
      </c>
    </row>
    <row r="282" spans="1:6">
      <c r="A282" s="332" t="s">
        <v>20985</v>
      </c>
      <c r="B282" s="332" t="s">
        <v>20986</v>
      </c>
      <c r="C282" s="332"/>
      <c r="D282" s="332"/>
      <c r="E282" s="331" t="s">
        <v>12273</v>
      </c>
      <c r="F282" s="321">
        <v>5355.8</v>
      </c>
    </row>
    <row r="283" spans="1:6">
      <c r="A283" s="332"/>
      <c r="B283" s="332" t="s">
        <v>20987</v>
      </c>
      <c r="C283" s="332"/>
      <c r="D283" s="332"/>
      <c r="E283" s="331" t="s">
        <v>12273</v>
      </c>
      <c r="F283" s="321">
        <v>6512</v>
      </c>
    </row>
    <row r="284" spans="1:6">
      <c r="A284" s="332" t="s">
        <v>20988</v>
      </c>
      <c r="B284" s="332" t="s">
        <v>20989</v>
      </c>
      <c r="C284" s="332"/>
      <c r="D284" s="332"/>
      <c r="E284" s="331" t="s">
        <v>12273</v>
      </c>
      <c r="F284" s="321">
        <v>6795</v>
      </c>
    </row>
    <row r="285" spans="1:6">
      <c r="A285" s="332" t="s">
        <v>20990</v>
      </c>
      <c r="B285" s="332" t="s">
        <v>20991</v>
      </c>
      <c r="C285" s="332"/>
      <c r="D285" s="332"/>
      <c r="E285" s="331" t="s">
        <v>12273</v>
      </c>
      <c r="F285" s="321">
        <v>9657</v>
      </c>
    </row>
    <row r="286" spans="1:6">
      <c r="A286" s="332" t="s">
        <v>20992</v>
      </c>
      <c r="B286" s="332" t="s">
        <v>20993</v>
      </c>
      <c r="C286" s="332"/>
      <c r="D286" s="332"/>
      <c r="E286" s="331" t="s">
        <v>12273</v>
      </c>
      <c r="F286" s="321">
        <v>16133</v>
      </c>
    </row>
    <row r="287" spans="1:6">
      <c r="A287" s="332" t="s">
        <v>20994</v>
      </c>
      <c r="B287" s="332" t="s">
        <v>20995</v>
      </c>
      <c r="C287" s="332"/>
      <c r="D287" s="332"/>
      <c r="E287" s="331" t="s">
        <v>12273</v>
      </c>
      <c r="F287" s="321">
        <v>21533</v>
      </c>
    </row>
    <row r="288" spans="1:6">
      <c r="A288" s="332" t="s">
        <v>20996</v>
      </c>
      <c r="B288" s="332" t="s">
        <v>20997</v>
      </c>
      <c r="C288" s="332"/>
      <c r="D288" s="332"/>
      <c r="E288" s="331" t="s">
        <v>12273</v>
      </c>
      <c r="F288" s="321">
        <v>496</v>
      </c>
    </row>
    <row r="289" spans="1:6">
      <c r="A289" s="332" t="s">
        <v>20998</v>
      </c>
      <c r="B289" s="332" t="s">
        <v>20999</v>
      </c>
      <c r="C289" s="332"/>
      <c r="D289" s="332"/>
      <c r="E289" s="331" t="s">
        <v>12273</v>
      </c>
      <c r="F289" s="321">
        <v>1178</v>
      </c>
    </row>
    <row r="290" spans="1:6">
      <c r="A290" s="332" t="s">
        <v>21000</v>
      </c>
      <c r="B290" s="332" t="s">
        <v>21001</v>
      </c>
      <c r="C290" s="332"/>
      <c r="D290" s="332"/>
      <c r="E290" s="331" t="s">
        <v>12273</v>
      </c>
      <c r="F290" s="321">
        <v>1777.8</v>
      </c>
    </row>
    <row r="291" spans="1:6">
      <c r="A291" s="332" t="s">
        <v>21002</v>
      </c>
      <c r="B291" s="332" t="s">
        <v>21003</v>
      </c>
      <c r="C291" s="332"/>
      <c r="D291" s="332"/>
      <c r="E291" s="331" t="s">
        <v>12273</v>
      </c>
      <c r="F291" s="321">
        <v>392</v>
      </c>
    </row>
    <row r="292" spans="1:6">
      <c r="A292" s="332" t="s">
        <v>21004</v>
      </c>
      <c r="B292" s="332" t="s">
        <v>21005</v>
      </c>
      <c r="C292" s="332"/>
      <c r="D292" s="332"/>
      <c r="E292" s="331" t="s">
        <v>12273</v>
      </c>
      <c r="F292" s="321">
        <v>1828.2</v>
      </c>
    </row>
    <row r="293" spans="1:6">
      <c r="A293" s="332" t="s">
        <v>21006</v>
      </c>
      <c r="B293" s="332" t="s">
        <v>21007</v>
      </c>
      <c r="C293" s="332"/>
      <c r="D293" s="332"/>
      <c r="E293" s="331" t="s">
        <v>12273</v>
      </c>
      <c r="F293" s="321">
        <v>613</v>
      </c>
    </row>
    <row r="294" spans="1:6">
      <c r="A294" s="332" t="s">
        <v>21008</v>
      </c>
      <c r="B294" s="332" t="s">
        <v>21009</v>
      </c>
      <c r="C294" s="332"/>
      <c r="D294" s="332"/>
      <c r="E294" s="331" t="s">
        <v>12273</v>
      </c>
      <c r="F294" s="321">
        <v>2439.6</v>
      </c>
    </row>
    <row r="295" spans="1:6">
      <c r="A295" s="332" t="s">
        <v>21010</v>
      </c>
      <c r="B295" s="332" t="s">
        <v>21011</v>
      </c>
      <c r="C295" s="332"/>
      <c r="D295" s="332"/>
      <c r="E295" s="331" t="s">
        <v>12273</v>
      </c>
      <c r="F295" s="321">
        <v>3665.2</v>
      </c>
    </row>
    <row r="296" spans="1:6">
      <c r="A296" s="332" t="s">
        <v>21012</v>
      </c>
      <c r="B296" s="332" t="s">
        <v>21013</v>
      </c>
      <c r="C296" s="332"/>
      <c r="D296" s="332"/>
      <c r="E296" s="331" t="s">
        <v>12273</v>
      </c>
      <c r="F296" s="321">
        <v>822</v>
      </c>
    </row>
    <row r="297" spans="1:6">
      <c r="A297" s="332" t="s">
        <v>21014</v>
      </c>
      <c r="B297" s="332" t="s">
        <v>21015</v>
      </c>
      <c r="C297" s="332"/>
      <c r="D297" s="332"/>
      <c r="E297" s="331" t="s">
        <v>12273</v>
      </c>
      <c r="F297" s="321">
        <v>8289.5</v>
      </c>
    </row>
    <row r="298" spans="1:6">
      <c r="A298" s="332" t="s">
        <v>21016</v>
      </c>
      <c r="B298" s="332" t="s">
        <v>21017</v>
      </c>
      <c r="C298" s="332"/>
      <c r="D298" s="332"/>
      <c r="E298" s="331" t="s">
        <v>12273</v>
      </c>
      <c r="F298" s="321">
        <v>6444</v>
      </c>
    </row>
    <row r="299" spans="1:6">
      <c r="A299" s="332" t="s">
        <v>21018</v>
      </c>
      <c r="B299" s="332" t="s">
        <v>21019</v>
      </c>
      <c r="C299" s="332"/>
      <c r="D299" s="332"/>
      <c r="E299" s="331" t="s">
        <v>12273</v>
      </c>
      <c r="F299" s="321">
        <v>3372</v>
      </c>
    </row>
    <row r="300" spans="1:6">
      <c r="A300" s="332" t="s">
        <v>21020</v>
      </c>
      <c r="B300" s="332" t="s">
        <v>21021</v>
      </c>
      <c r="C300" s="332"/>
      <c r="D300" s="332"/>
      <c r="E300" s="331" t="s">
        <v>12273</v>
      </c>
      <c r="F300" s="321">
        <v>4928</v>
      </c>
    </row>
    <row r="301" spans="1:6">
      <c r="A301" s="332" t="s">
        <v>21022</v>
      </c>
      <c r="B301" s="332" t="s">
        <v>21023</v>
      </c>
      <c r="C301" s="332"/>
      <c r="D301" s="332"/>
      <c r="E301" s="331" t="s">
        <v>12273</v>
      </c>
      <c r="F301" s="321">
        <v>6111</v>
      </c>
    </row>
    <row r="302" spans="1:6">
      <c r="A302" s="332" t="s">
        <v>21024</v>
      </c>
      <c r="B302" s="332" t="s">
        <v>21025</v>
      </c>
      <c r="C302" s="332"/>
      <c r="D302" s="332"/>
      <c r="E302" s="331" t="s">
        <v>12273</v>
      </c>
      <c r="F302" s="321">
        <v>9365</v>
      </c>
    </row>
    <row r="303" spans="1:6">
      <c r="A303" s="332" t="s">
        <v>21026</v>
      </c>
      <c r="B303" s="332" t="s">
        <v>21027</v>
      </c>
      <c r="C303" s="332"/>
      <c r="D303" s="332"/>
      <c r="E303" s="331" t="s">
        <v>12273</v>
      </c>
      <c r="F303" s="321">
        <v>10248.299999999999</v>
      </c>
    </row>
    <row r="304" spans="1:6">
      <c r="A304" s="332" t="s">
        <v>21028</v>
      </c>
      <c r="B304" s="332" t="s">
        <v>21029</v>
      </c>
      <c r="C304" s="332"/>
      <c r="D304" s="332"/>
      <c r="E304" s="331" t="s">
        <v>12273</v>
      </c>
      <c r="F304" s="321">
        <v>16699.5</v>
      </c>
    </row>
    <row r="305" spans="1:6">
      <c r="A305" s="332" t="s">
        <v>21030</v>
      </c>
      <c r="B305" s="332" t="s">
        <v>21031</v>
      </c>
      <c r="C305" s="332"/>
      <c r="D305" s="332"/>
      <c r="E305" s="331" t="s">
        <v>12273</v>
      </c>
      <c r="F305" s="321">
        <v>32589.599999999999</v>
      </c>
    </row>
    <row r="306" spans="1:6">
      <c r="A306" s="332" t="s">
        <v>21032</v>
      </c>
      <c r="B306" s="332" t="s">
        <v>21033</v>
      </c>
      <c r="C306" s="332"/>
      <c r="D306" s="332"/>
      <c r="E306" s="331" t="s">
        <v>12273</v>
      </c>
      <c r="F306" s="321">
        <v>36</v>
      </c>
    </row>
    <row r="307" spans="1:6">
      <c r="A307" s="332" t="s">
        <v>21034</v>
      </c>
      <c r="B307" s="332" t="s">
        <v>21035</v>
      </c>
      <c r="C307" s="332"/>
      <c r="D307" s="332"/>
      <c r="E307" s="331" t="s">
        <v>12273</v>
      </c>
      <c r="F307" s="321">
        <v>64</v>
      </c>
    </row>
    <row r="308" spans="1:6">
      <c r="A308" s="332" t="s">
        <v>21036</v>
      </c>
      <c r="B308" s="332" t="s">
        <v>21037</v>
      </c>
      <c r="C308" s="332"/>
      <c r="D308" s="332"/>
      <c r="E308" s="331" t="s">
        <v>12273</v>
      </c>
      <c r="F308" s="321">
        <v>22</v>
      </c>
    </row>
    <row r="309" spans="1:6">
      <c r="A309" s="332" t="s">
        <v>21038</v>
      </c>
      <c r="B309" s="332" t="s">
        <v>21039</v>
      </c>
      <c r="C309" s="332"/>
      <c r="D309" s="332"/>
      <c r="E309" s="331" t="s">
        <v>12273</v>
      </c>
      <c r="F309" s="321">
        <v>33</v>
      </c>
    </row>
    <row r="310" spans="1:6">
      <c r="A310" s="332" t="s">
        <v>21040</v>
      </c>
      <c r="B310" s="332" t="s">
        <v>21041</v>
      </c>
      <c r="C310" s="332"/>
      <c r="D310" s="332"/>
      <c r="E310" s="331" t="s">
        <v>12273</v>
      </c>
      <c r="F310" s="321">
        <v>40</v>
      </c>
    </row>
    <row r="311" spans="1:6">
      <c r="A311" s="332" t="s">
        <v>21042</v>
      </c>
      <c r="B311" s="332" t="s">
        <v>21043</v>
      </c>
      <c r="C311" s="332"/>
      <c r="D311" s="332"/>
      <c r="E311" s="331" t="s">
        <v>12273</v>
      </c>
      <c r="F311" s="321">
        <v>75</v>
      </c>
    </row>
    <row r="312" spans="1:6">
      <c r="A312" s="332" t="s">
        <v>21044</v>
      </c>
      <c r="B312" s="332" t="s">
        <v>21045</v>
      </c>
      <c r="C312" s="332"/>
      <c r="D312" s="332"/>
      <c r="E312" s="331" t="s">
        <v>12273</v>
      </c>
      <c r="F312" s="321">
        <v>22</v>
      </c>
    </row>
    <row r="313" spans="1:6">
      <c r="A313" s="332" t="s">
        <v>21046</v>
      </c>
      <c r="B313" s="332" t="s">
        <v>21047</v>
      </c>
      <c r="C313" s="332"/>
      <c r="D313" s="332"/>
      <c r="E313" s="331" t="s">
        <v>12273</v>
      </c>
      <c r="F313" s="321">
        <v>50</v>
      </c>
    </row>
    <row r="314" spans="1:6">
      <c r="A314" s="332" t="s">
        <v>21048</v>
      </c>
      <c r="B314" s="332" t="s">
        <v>21049</v>
      </c>
      <c r="C314" s="332"/>
      <c r="D314" s="332"/>
      <c r="E314" s="331" t="s">
        <v>12273</v>
      </c>
      <c r="F314" s="321">
        <v>18</v>
      </c>
    </row>
    <row r="315" spans="1:6">
      <c r="A315" s="332" t="s">
        <v>21050</v>
      </c>
      <c r="B315" s="332" t="s">
        <v>21051</v>
      </c>
      <c r="C315" s="332"/>
      <c r="D315" s="332"/>
      <c r="E315" s="331" t="s">
        <v>12273</v>
      </c>
      <c r="F315" s="321">
        <v>18</v>
      </c>
    </row>
    <row r="316" spans="1:6">
      <c r="A316" s="332" t="s">
        <v>21052</v>
      </c>
      <c r="B316" s="332" t="s">
        <v>21053</v>
      </c>
      <c r="C316" s="332"/>
      <c r="D316" s="332"/>
      <c r="E316" s="331" t="s">
        <v>12273</v>
      </c>
      <c r="F316" s="321">
        <v>25</v>
      </c>
    </row>
    <row r="317" spans="1:6">
      <c r="A317" s="332" t="s">
        <v>21054</v>
      </c>
      <c r="B317" s="332" t="s">
        <v>21055</v>
      </c>
      <c r="C317" s="332"/>
      <c r="D317" s="332"/>
      <c r="E317" s="331" t="s">
        <v>12273</v>
      </c>
      <c r="F317" s="321">
        <v>25</v>
      </c>
    </row>
    <row r="318" spans="1:6">
      <c r="A318" s="332" t="s">
        <v>21056</v>
      </c>
      <c r="B318" s="332" t="s">
        <v>21057</v>
      </c>
      <c r="C318" s="332"/>
      <c r="D318" s="332"/>
      <c r="E318" s="331" t="s">
        <v>12273</v>
      </c>
      <c r="F318" s="321">
        <v>40</v>
      </c>
    </row>
    <row r="319" spans="1:6">
      <c r="A319" s="332" t="s">
        <v>21058</v>
      </c>
      <c r="B319" s="332" t="s">
        <v>21059</v>
      </c>
      <c r="C319" s="332"/>
      <c r="D319" s="332"/>
      <c r="E319" s="331" t="s">
        <v>12273</v>
      </c>
      <c r="F319" s="321">
        <v>54</v>
      </c>
    </row>
    <row r="320" spans="1:6">
      <c r="A320" s="332" t="s">
        <v>21060</v>
      </c>
      <c r="B320" s="332" t="s">
        <v>21061</v>
      </c>
      <c r="C320" s="332"/>
      <c r="D320" s="332"/>
      <c r="E320" s="331" t="s">
        <v>12273</v>
      </c>
      <c r="F320" s="321">
        <v>45</v>
      </c>
    </row>
    <row r="321" spans="1:6">
      <c r="A321" s="332" t="s">
        <v>21062</v>
      </c>
      <c r="B321" s="332" t="s">
        <v>21063</v>
      </c>
      <c r="C321" s="332"/>
      <c r="D321" s="332"/>
      <c r="E321" s="331" t="s">
        <v>12273</v>
      </c>
      <c r="F321" s="321">
        <v>62</v>
      </c>
    </row>
    <row r="322" spans="1:6">
      <c r="A322" s="332" t="s">
        <v>21064</v>
      </c>
      <c r="B322" s="332" t="s">
        <v>21065</v>
      </c>
      <c r="C322" s="332"/>
      <c r="D322" s="332"/>
      <c r="E322" s="331" t="s">
        <v>12273</v>
      </c>
      <c r="F322" s="321">
        <v>14</v>
      </c>
    </row>
    <row r="323" spans="1:6">
      <c r="A323" s="332" t="s">
        <v>21066</v>
      </c>
      <c r="B323" s="332" t="s">
        <v>21067</v>
      </c>
      <c r="C323" s="332"/>
      <c r="D323" s="332"/>
      <c r="E323" s="331" t="s">
        <v>12273</v>
      </c>
      <c r="F323" s="321">
        <v>16</v>
      </c>
    </row>
    <row r="324" spans="1:6">
      <c r="A324" s="332" t="s">
        <v>21068</v>
      </c>
      <c r="B324" s="332" t="s">
        <v>21069</v>
      </c>
      <c r="C324" s="332"/>
      <c r="D324" s="332"/>
      <c r="E324" s="331" t="s">
        <v>12273</v>
      </c>
      <c r="F324" s="321">
        <v>27</v>
      </c>
    </row>
    <row r="325" spans="1:6">
      <c r="A325" s="332" t="s">
        <v>21070</v>
      </c>
      <c r="B325" s="332" t="s">
        <v>21069</v>
      </c>
      <c r="C325" s="332"/>
      <c r="D325" s="332"/>
      <c r="E325" s="331" t="s">
        <v>12273</v>
      </c>
      <c r="F325" s="321">
        <v>27</v>
      </c>
    </row>
    <row r="326" spans="1:6">
      <c r="A326" s="332" t="s">
        <v>21071</v>
      </c>
      <c r="B326" s="332" t="s">
        <v>21069</v>
      </c>
      <c r="C326" s="332"/>
      <c r="D326" s="332"/>
      <c r="E326" s="331" t="s">
        <v>12273</v>
      </c>
      <c r="F326" s="321">
        <v>52</v>
      </c>
    </row>
    <row r="327" spans="1:6">
      <c r="A327" s="332" t="s">
        <v>21072</v>
      </c>
      <c r="B327" s="332" t="s">
        <v>21073</v>
      </c>
      <c r="C327" s="332"/>
      <c r="D327" s="332"/>
      <c r="E327" s="331" t="s">
        <v>12273</v>
      </c>
      <c r="F327" s="321">
        <v>22</v>
      </c>
    </row>
    <row r="328" spans="1:6">
      <c r="A328" s="332" t="s">
        <v>21074</v>
      </c>
      <c r="B328" s="332" t="s">
        <v>21075</v>
      </c>
      <c r="C328" s="332"/>
      <c r="D328" s="332"/>
      <c r="E328" s="331" t="s">
        <v>12273</v>
      </c>
      <c r="F328" s="321">
        <v>65.5</v>
      </c>
    </row>
    <row r="329" spans="1:6">
      <c r="A329" s="332" t="s">
        <v>21076</v>
      </c>
      <c r="B329" s="332" t="s">
        <v>21077</v>
      </c>
      <c r="C329" s="332"/>
      <c r="D329" s="332"/>
      <c r="E329" s="331" t="s">
        <v>12273</v>
      </c>
      <c r="F329" s="321">
        <v>83.5</v>
      </c>
    </row>
    <row r="330" spans="1:6">
      <c r="A330" s="332" t="s">
        <v>21078</v>
      </c>
      <c r="B330" s="332" t="s">
        <v>21079</v>
      </c>
      <c r="C330" s="332"/>
      <c r="D330" s="332"/>
      <c r="E330" s="331" t="s">
        <v>12273</v>
      </c>
      <c r="F330" s="321">
        <v>107.5</v>
      </c>
    </row>
    <row r="331" spans="1:6">
      <c r="A331" s="311"/>
      <c r="B331" s="311" t="s">
        <v>21080</v>
      </c>
      <c r="C331" s="333"/>
      <c r="D331" s="311"/>
      <c r="E331" s="331" t="s">
        <v>12273</v>
      </c>
      <c r="F331" s="311">
        <v>124.8</v>
      </c>
    </row>
    <row r="332" spans="1:6">
      <c r="A332" s="311"/>
      <c r="B332" s="311" t="s">
        <v>21081</v>
      </c>
      <c r="C332" s="333"/>
      <c r="D332" s="311"/>
      <c r="E332" s="331" t="s">
        <v>12273</v>
      </c>
      <c r="F332" s="311">
        <v>144.55000000000001</v>
      </c>
    </row>
    <row r="333" spans="1:6">
      <c r="A333" s="311"/>
      <c r="B333" s="311" t="s">
        <v>21082</v>
      </c>
      <c r="C333" s="333"/>
      <c r="D333" s="311"/>
      <c r="E333" s="331" t="s">
        <v>12273</v>
      </c>
      <c r="F333" s="311">
        <v>184.8</v>
      </c>
    </row>
    <row r="334" spans="1:6">
      <c r="A334" s="311"/>
      <c r="B334" s="311" t="s">
        <v>21083</v>
      </c>
      <c r="C334" s="333"/>
      <c r="D334" s="311"/>
      <c r="E334" s="331" t="s">
        <v>12273</v>
      </c>
      <c r="F334" s="311">
        <v>226.2</v>
      </c>
    </row>
    <row r="335" spans="1:6">
      <c r="A335" s="311"/>
      <c r="B335" s="311" t="s">
        <v>21084</v>
      </c>
      <c r="C335" s="333"/>
      <c r="D335" s="311"/>
      <c r="E335" s="331" t="s">
        <v>12273</v>
      </c>
      <c r="F335" s="311">
        <v>363.56</v>
      </c>
    </row>
    <row r="336" spans="1:6">
      <c r="A336" s="311"/>
      <c r="B336" s="311" t="s">
        <v>21085</v>
      </c>
      <c r="C336" s="333"/>
      <c r="D336" s="311"/>
      <c r="E336" s="331" t="s">
        <v>12273</v>
      </c>
      <c r="F336" s="311">
        <v>525</v>
      </c>
    </row>
    <row r="337" spans="1:6">
      <c r="A337" s="311"/>
      <c r="B337" s="311" t="s">
        <v>21086</v>
      </c>
      <c r="C337" s="333"/>
      <c r="D337" s="311"/>
      <c r="E337" s="331" t="s">
        <v>12273</v>
      </c>
      <c r="F337" s="311">
        <v>1231.75</v>
      </c>
    </row>
    <row r="338" spans="1:6">
      <c r="A338" s="311"/>
      <c r="B338" s="311" t="s">
        <v>21087</v>
      </c>
      <c r="C338" s="333"/>
      <c r="D338" s="311"/>
      <c r="E338" s="331" t="s">
        <v>12273</v>
      </c>
      <c r="F338" s="311">
        <v>1540.5</v>
      </c>
    </row>
  </sheetData>
  <autoFilter ref="A1:F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F153"/>
  <sheetViews>
    <sheetView workbookViewId="0">
      <selection activeCell="G11" sqref="G11"/>
    </sheetView>
  </sheetViews>
  <sheetFormatPr defaultColWidth="8.85546875" defaultRowHeight="15"/>
  <cols>
    <col min="1" max="1" width="7.28515625" style="219" customWidth="1"/>
    <col min="2" max="2" width="62.85546875" style="436" customWidth="1"/>
    <col min="3" max="3" width="14" style="219" customWidth="1"/>
    <col min="4" max="4" width="13.140625" style="219" customWidth="1"/>
    <col min="5" max="5" width="17.42578125" style="252" customWidth="1"/>
    <col min="6" max="6" width="15.28515625" style="219" customWidth="1"/>
    <col min="7" max="7" width="16.7109375" style="219" customWidth="1"/>
    <col min="8" max="16384" width="8.85546875" style="219"/>
  </cols>
  <sheetData>
    <row r="1" spans="1:6" ht="25.5">
      <c r="A1" s="5" t="s">
        <v>7</v>
      </c>
      <c r="B1" s="6" t="s">
        <v>151</v>
      </c>
      <c r="C1" s="5" t="s">
        <v>111</v>
      </c>
      <c r="D1" s="116" t="s">
        <v>113</v>
      </c>
      <c r="E1" s="5" t="s">
        <v>3</v>
      </c>
      <c r="F1" s="6" t="s">
        <v>28</v>
      </c>
    </row>
    <row r="2" spans="1:6">
      <c r="A2" s="109">
        <v>1</v>
      </c>
      <c r="B2" s="527" t="s">
        <v>23611</v>
      </c>
      <c r="C2" s="531">
        <v>1</v>
      </c>
      <c r="D2" s="531">
        <v>1</v>
      </c>
      <c r="E2" s="531" t="s">
        <v>23619</v>
      </c>
      <c r="F2" s="532">
        <v>8844</v>
      </c>
    </row>
    <row r="3" spans="1:6">
      <c r="A3" s="109">
        <v>2</v>
      </c>
      <c r="B3" s="533" t="s">
        <v>23612</v>
      </c>
      <c r="C3" s="534">
        <v>1</v>
      </c>
      <c r="D3" s="531">
        <v>1</v>
      </c>
      <c r="E3" s="534" t="s">
        <v>23476</v>
      </c>
      <c r="F3" s="524">
        <v>280</v>
      </c>
    </row>
    <row r="4" spans="1:6">
      <c r="A4" s="109">
        <v>3</v>
      </c>
      <c r="B4" s="533" t="s">
        <v>23613</v>
      </c>
      <c r="C4" s="531">
        <v>1</v>
      </c>
      <c r="D4" s="531">
        <v>1</v>
      </c>
      <c r="E4" s="534" t="s">
        <v>23571</v>
      </c>
      <c r="F4" s="537">
        <v>1340</v>
      </c>
    </row>
    <row r="5" spans="1:6">
      <c r="A5" s="109">
        <v>4</v>
      </c>
      <c r="B5" s="533" t="s">
        <v>23614</v>
      </c>
      <c r="C5" s="534">
        <v>1</v>
      </c>
      <c r="D5" s="531">
        <v>1</v>
      </c>
      <c r="E5" s="534" t="s">
        <v>23476</v>
      </c>
      <c r="F5" s="559">
        <v>140</v>
      </c>
    </row>
    <row r="6" spans="1:6">
      <c r="A6" s="109">
        <v>5</v>
      </c>
      <c r="B6" s="533" t="s">
        <v>23615</v>
      </c>
      <c r="C6" s="534">
        <v>1</v>
      </c>
      <c r="D6" s="531">
        <v>1</v>
      </c>
      <c r="E6" s="534" t="s">
        <v>173</v>
      </c>
      <c r="F6" s="539">
        <v>35</v>
      </c>
    </row>
    <row r="7" spans="1:6">
      <c r="A7" s="109">
        <v>6</v>
      </c>
      <c r="B7" s="533" t="s">
        <v>23602</v>
      </c>
      <c r="C7" s="534">
        <v>1</v>
      </c>
      <c r="D7" s="531">
        <v>1</v>
      </c>
      <c r="E7" s="534" t="s">
        <v>173</v>
      </c>
      <c r="F7" s="538">
        <v>1200</v>
      </c>
    </row>
    <row r="8" spans="1:6">
      <c r="A8" s="109">
        <v>7</v>
      </c>
      <c r="B8" s="525" t="s">
        <v>23616</v>
      </c>
      <c r="C8" s="531">
        <v>1</v>
      </c>
      <c r="D8" s="531">
        <v>1</v>
      </c>
      <c r="E8" s="534" t="s">
        <v>23571</v>
      </c>
      <c r="F8" s="537">
        <v>760</v>
      </c>
    </row>
    <row r="9" spans="1:6">
      <c r="A9" s="109">
        <v>8</v>
      </c>
      <c r="B9" s="533" t="s">
        <v>23603</v>
      </c>
      <c r="C9" s="534">
        <v>1</v>
      </c>
      <c r="D9" s="531">
        <v>1</v>
      </c>
      <c r="E9" s="534" t="s">
        <v>23476</v>
      </c>
      <c r="F9" s="559">
        <v>26</v>
      </c>
    </row>
    <row r="10" spans="1:6">
      <c r="A10" s="109">
        <v>9</v>
      </c>
      <c r="B10" s="533" t="s">
        <v>23620</v>
      </c>
      <c r="C10" s="534">
        <v>1</v>
      </c>
      <c r="D10" s="531">
        <v>1</v>
      </c>
      <c r="E10" s="534" t="s">
        <v>23621</v>
      </c>
      <c r="F10" s="538">
        <v>20000</v>
      </c>
    </row>
    <row r="11" spans="1:6">
      <c r="A11" s="109">
        <v>10</v>
      </c>
      <c r="B11" s="533" t="s">
        <v>23622</v>
      </c>
      <c r="C11" s="534">
        <v>1</v>
      </c>
      <c r="D11" s="531">
        <v>1</v>
      </c>
      <c r="E11" s="534" t="s">
        <v>23621</v>
      </c>
      <c r="F11" s="538">
        <v>20000</v>
      </c>
    </row>
    <row r="12" spans="1:6">
      <c r="A12" s="109">
        <v>11</v>
      </c>
      <c r="B12" s="533"/>
      <c r="C12" s="534"/>
      <c r="D12" s="531"/>
      <c r="E12" s="534"/>
      <c r="F12" s="538"/>
    </row>
    <row r="13" spans="1:6">
      <c r="A13" s="109">
        <v>12</v>
      </c>
      <c r="B13" s="527"/>
      <c r="C13" s="531"/>
      <c r="D13" s="531"/>
      <c r="E13" s="534"/>
      <c r="F13" s="537"/>
    </row>
    <row r="14" spans="1:6">
      <c r="A14" s="109">
        <v>13</v>
      </c>
      <c r="B14" s="533"/>
      <c r="C14" s="534"/>
      <c r="D14" s="531"/>
      <c r="E14" s="534"/>
      <c r="F14" s="538"/>
    </row>
    <row r="15" spans="1:6">
      <c r="A15" s="109">
        <v>14</v>
      </c>
      <c r="B15" s="533"/>
      <c r="C15" s="534"/>
      <c r="D15" s="531"/>
      <c r="E15" s="534"/>
      <c r="F15" s="538"/>
    </row>
    <row r="16" spans="1:6">
      <c r="A16" s="109">
        <v>15</v>
      </c>
      <c r="B16" s="525"/>
      <c r="C16" s="534"/>
      <c r="D16" s="531"/>
      <c r="E16" s="534"/>
      <c r="F16" s="545"/>
    </row>
    <row r="17" spans="1:6">
      <c r="A17" s="109">
        <v>16</v>
      </c>
      <c r="B17" s="525"/>
      <c r="C17" s="534"/>
      <c r="D17" s="531"/>
      <c r="E17" s="534"/>
      <c r="F17" s="539"/>
    </row>
    <row r="18" spans="1:6">
      <c r="A18" s="109">
        <v>17</v>
      </c>
      <c r="B18" s="525"/>
      <c r="C18" s="534"/>
      <c r="D18" s="531"/>
      <c r="E18" s="534"/>
      <c r="F18" s="539"/>
    </row>
    <row r="19" spans="1:6">
      <c r="A19" s="109">
        <v>18</v>
      </c>
      <c r="B19" s="525"/>
      <c r="C19" s="534"/>
      <c r="D19" s="531"/>
      <c r="E19" s="534"/>
      <c r="F19" s="539"/>
    </row>
    <row r="20" spans="1:6">
      <c r="A20" s="109">
        <v>19</v>
      </c>
      <c r="B20" s="525"/>
      <c r="C20" s="534"/>
      <c r="D20" s="531"/>
      <c r="E20" s="534"/>
      <c r="F20" s="539"/>
    </row>
    <row r="21" spans="1:6">
      <c r="A21" s="109">
        <v>20</v>
      </c>
      <c r="B21" s="525"/>
      <c r="C21" s="534"/>
      <c r="D21" s="531"/>
      <c r="E21" s="534"/>
      <c r="F21" s="539"/>
    </row>
    <row r="22" spans="1:6">
      <c r="A22" s="109">
        <v>21</v>
      </c>
      <c r="B22" s="525"/>
      <c r="C22" s="534"/>
      <c r="D22" s="531"/>
      <c r="E22" s="534"/>
      <c r="F22" s="539"/>
    </row>
    <row r="23" spans="1:6">
      <c r="A23" s="109">
        <v>22</v>
      </c>
      <c r="B23" s="525"/>
      <c r="C23" s="534"/>
      <c r="D23" s="531"/>
      <c r="E23" s="534"/>
      <c r="F23" s="545"/>
    </row>
    <row r="24" spans="1:6">
      <c r="A24" s="109">
        <v>23</v>
      </c>
      <c r="B24" s="525"/>
      <c r="C24" s="534"/>
      <c r="D24" s="531"/>
      <c r="E24" s="534"/>
      <c r="F24" s="545"/>
    </row>
    <row r="25" spans="1:6">
      <c r="A25" s="109">
        <v>24</v>
      </c>
      <c r="B25" s="525"/>
      <c r="C25" s="534"/>
      <c r="D25" s="531"/>
      <c r="E25" s="534"/>
      <c r="F25" s="539"/>
    </row>
    <row r="26" spans="1:6">
      <c r="A26" s="109">
        <v>25</v>
      </c>
      <c r="B26" s="525"/>
      <c r="C26" s="534"/>
      <c r="D26" s="531"/>
      <c r="E26" s="534"/>
      <c r="F26" s="539"/>
    </row>
    <row r="27" spans="1:6">
      <c r="A27" s="109">
        <v>26</v>
      </c>
      <c r="B27" s="525"/>
      <c r="C27" s="534"/>
      <c r="D27" s="531"/>
      <c r="E27" s="534"/>
      <c r="F27" s="539"/>
    </row>
    <row r="28" spans="1:6">
      <c r="A28" s="109">
        <v>27</v>
      </c>
      <c r="B28" s="525"/>
      <c r="C28" s="531"/>
      <c r="D28" s="531"/>
      <c r="E28" s="531"/>
      <c r="F28" s="537"/>
    </row>
    <row r="29" spans="1:6">
      <c r="A29" s="109">
        <v>28</v>
      </c>
      <c r="B29" s="525"/>
      <c r="C29" s="531"/>
      <c r="D29" s="531"/>
      <c r="E29" s="531"/>
      <c r="F29" s="537"/>
    </row>
    <row r="30" spans="1:6">
      <c r="A30" s="109">
        <v>29</v>
      </c>
      <c r="B30" s="525"/>
      <c r="C30" s="531"/>
      <c r="D30" s="531"/>
      <c r="E30" s="531"/>
      <c r="F30" s="537"/>
    </row>
    <row r="31" spans="1:6">
      <c r="A31" s="109">
        <v>30</v>
      </c>
      <c r="B31" s="525"/>
      <c r="C31" s="531"/>
      <c r="D31" s="531"/>
      <c r="E31" s="531"/>
      <c r="F31" s="537"/>
    </row>
    <row r="32" spans="1:6">
      <c r="A32" s="109">
        <v>31</v>
      </c>
      <c r="B32" s="525"/>
      <c r="C32" s="531"/>
      <c r="D32" s="531"/>
      <c r="E32" s="531"/>
      <c r="F32" s="537"/>
    </row>
    <row r="33" spans="1:6">
      <c r="A33" s="109">
        <v>32</v>
      </c>
      <c r="B33" s="525"/>
      <c r="C33" s="534"/>
      <c r="D33" s="531"/>
      <c r="E33" s="534"/>
      <c r="F33" s="539"/>
    </row>
    <row r="34" spans="1:6">
      <c r="A34" s="109">
        <v>33</v>
      </c>
      <c r="B34" s="523"/>
      <c r="C34" s="531"/>
      <c r="D34" s="531"/>
      <c r="E34" s="531"/>
      <c r="F34" s="537"/>
    </row>
    <row r="35" spans="1:6">
      <c r="A35" s="109">
        <v>34</v>
      </c>
      <c r="B35" s="523"/>
      <c r="C35" s="438"/>
      <c r="D35" s="531"/>
      <c r="E35" s="438"/>
      <c r="F35" s="540"/>
    </row>
    <row r="36" spans="1:6">
      <c r="A36" s="109">
        <v>35</v>
      </c>
      <c r="B36" s="523"/>
      <c r="C36" s="438"/>
      <c r="D36" s="531"/>
      <c r="E36" s="438"/>
      <c r="F36" s="547"/>
    </row>
    <row r="37" spans="1:6">
      <c r="A37" s="109">
        <v>36</v>
      </c>
      <c r="B37" s="523"/>
      <c r="C37" s="438"/>
      <c r="D37" s="531"/>
      <c r="E37" s="438"/>
      <c r="F37" s="540"/>
    </row>
    <row r="38" spans="1:6">
      <c r="A38" s="109">
        <v>37</v>
      </c>
      <c r="B38" s="523"/>
      <c r="C38" s="438"/>
      <c r="D38" s="531"/>
      <c r="E38" s="438"/>
      <c r="F38" s="540"/>
    </row>
    <row r="39" spans="1:6">
      <c r="A39" s="109">
        <v>38</v>
      </c>
      <c r="B39" s="523"/>
      <c r="C39" s="438"/>
      <c r="D39" s="531"/>
      <c r="E39" s="438"/>
      <c r="F39" s="540"/>
    </row>
    <row r="40" spans="1:6">
      <c r="A40" s="109">
        <v>39</v>
      </c>
      <c r="B40" s="523"/>
      <c r="C40" s="438"/>
      <c r="D40" s="531"/>
      <c r="E40" s="438"/>
      <c r="F40" s="540"/>
    </row>
    <row r="41" spans="1:6">
      <c r="A41" s="109">
        <v>40</v>
      </c>
      <c r="B41" s="523"/>
      <c r="C41" s="438"/>
      <c r="D41" s="531"/>
      <c r="E41" s="438"/>
      <c r="F41" s="540"/>
    </row>
    <row r="42" spans="1:6">
      <c r="A42" s="109">
        <v>41</v>
      </c>
      <c r="B42" s="523"/>
      <c r="C42" s="438"/>
      <c r="D42" s="531"/>
      <c r="E42" s="438"/>
      <c r="F42" s="540"/>
    </row>
    <row r="43" spans="1:6">
      <c r="A43" s="109">
        <v>42</v>
      </c>
      <c r="B43" s="536"/>
      <c r="C43" s="438"/>
      <c r="D43" s="531"/>
      <c r="E43" s="438"/>
      <c r="F43" s="541"/>
    </row>
    <row r="44" spans="1:6">
      <c r="A44" s="109">
        <v>43</v>
      </c>
      <c r="B44" s="536"/>
      <c r="C44" s="438"/>
      <c r="D44" s="531"/>
      <c r="E44" s="438"/>
      <c r="F44" s="541"/>
    </row>
    <row r="45" spans="1:6">
      <c r="A45" s="109">
        <v>44</v>
      </c>
      <c r="B45" s="536"/>
      <c r="C45" s="438"/>
      <c r="D45" s="531"/>
      <c r="E45" s="438"/>
      <c r="F45" s="541"/>
    </row>
    <row r="46" spans="1:6">
      <c r="A46" s="109">
        <v>45</v>
      </c>
      <c r="B46" s="526"/>
      <c r="C46" s="534"/>
      <c r="D46" s="531"/>
      <c r="E46" s="534"/>
      <c r="F46" s="539"/>
    </row>
    <row r="47" spans="1:6">
      <c r="A47" s="109">
        <v>46</v>
      </c>
      <c r="B47" s="526"/>
      <c r="C47" s="534"/>
      <c r="D47" s="531"/>
      <c r="E47" s="534"/>
      <c r="F47" s="539"/>
    </row>
    <row r="48" spans="1:6">
      <c r="A48" s="109">
        <v>47</v>
      </c>
      <c r="B48" s="526"/>
      <c r="C48" s="534"/>
      <c r="D48" s="531"/>
      <c r="E48" s="534"/>
      <c r="F48" s="539"/>
    </row>
    <row r="49" spans="1:6">
      <c r="A49" s="109">
        <v>48</v>
      </c>
      <c r="B49" s="527"/>
      <c r="C49" s="295"/>
      <c r="D49" s="531"/>
      <c r="E49" s="295"/>
      <c r="F49" s="542"/>
    </row>
    <row r="50" spans="1:6">
      <c r="A50" s="109">
        <v>49</v>
      </c>
      <c r="B50" s="525"/>
      <c r="C50" s="531"/>
      <c r="D50" s="531"/>
      <c r="E50" s="295"/>
      <c r="F50" s="537"/>
    </row>
    <row r="51" spans="1:6">
      <c r="A51" s="109">
        <v>50</v>
      </c>
      <c r="B51" s="525"/>
      <c r="C51" s="534"/>
      <c r="D51" s="531"/>
      <c r="E51" s="531"/>
      <c r="F51" s="539"/>
    </row>
    <row r="52" spans="1:6">
      <c r="A52" s="109">
        <v>51</v>
      </c>
      <c r="B52" s="526"/>
      <c r="C52" s="534"/>
      <c r="D52" s="531"/>
      <c r="E52" s="531"/>
      <c r="F52" s="539"/>
    </row>
    <row r="53" spans="1:6">
      <c r="A53" s="109">
        <v>52</v>
      </c>
      <c r="B53" s="525"/>
      <c r="C53" s="534"/>
      <c r="D53" s="531"/>
      <c r="E53" s="531"/>
      <c r="F53" s="539"/>
    </row>
    <row r="54" spans="1:6">
      <c r="A54" s="109">
        <v>53</v>
      </c>
      <c r="B54" s="525"/>
      <c r="C54" s="534"/>
      <c r="D54" s="531"/>
      <c r="E54" s="531"/>
      <c r="F54" s="539"/>
    </row>
    <row r="55" spans="1:6">
      <c r="A55" s="109">
        <v>54</v>
      </c>
      <c r="B55" s="525"/>
      <c r="C55" s="534"/>
      <c r="D55" s="531"/>
      <c r="E55" s="531"/>
      <c r="F55" s="539"/>
    </row>
    <row r="56" spans="1:6">
      <c r="A56" s="109">
        <v>55</v>
      </c>
      <c r="B56" s="525"/>
      <c r="C56" s="534"/>
      <c r="D56" s="531"/>
      <c r="E56" s="531"/>
      <c r="F56" s="539"/>
    </row>
    <row r="57" spans="1:6">
      <c r="A57" s="109">
        <v>56</v>
      </c>
      <c r="B57" s="525"/>
      <c r="C57" s="534"/>
      <c r="D57" s="531"/>
      <c r="E57" s="531"/>
      <c r="F57" s="539"/>
    </row>
    <row r="58" spans="1:6">
      <c r="A58" s="109">
        <v>57</v>
      </c>
      <c r="B58" s="525"/>
      <c r="C58" s="534"/>
      <c r="D58" s="531"/>
      <c r="E58" s="534"/>
      <c r="F58" s="539"/>
    </row>
    <row r="59" spans="1:6">
      <c r="A59" s="109">
        <v>58</v>
      </c>
      <c r="B59" s="525"/>
      <c r="C59" s="534"/>
      <c r="D59" s="531"/>
      <c r="E59" s="534"/>
      <c r="F59" s="539"/>
    </row>
    <row r="60" spans="1:6">
      <c r="A60" s="109">
        <v>59</v>
      </c>
      <c r="B60" s="525"/>
      <c r="C60" s="534"/>
      <c r="D60" s="531"/>
      <c r="E60" s="534"/>
      <c r="F60" s="539"/>
    </row>
    <row r="61" spans="1:6">
      <c r="A61" s="109">
        <v>60</v>
      </c>
      <c r="B61" s="525"/>
      <c r="C61" s="534"/>
      <c r="D61" s="531"/>
      <c r="E61" s="534"/>
      <c r="F61" s="539"/>
    </row>
    <row r="62" spans="1:6">
      <c r="A62" s="109">
        <v>61</v>
      </c>
      <c r="B62" s="527"/>
      <c r="C62" s="531"/>
      <c r="D62" s="531"/>
      <c r="E62" s="531"/>
      <c r="F62" s="537"/>
    </row>
    <row r="63" spans="1:6">
      <c r="A63" s="109">
        <v>62</v>
      </c>
      <c r="B63" s="535"/>
      <c r="C63" s="531"/>
      <c r="D63" s="531"/>
      <c r="E63" s="531"/>
      <c r="F63" s="537"/>
    </row>
    <row r="64" spans="1:6">
      <c r="A64" s="109">
        <v>63</v>
      </c>
      <c r="B64" s="528"/>
      <c r="C64" s="531"/>
      <c r="D64" s="531"/>
      <c r="E64" s="531"/>
      <c r="F64" s="537"/>
    </row>
    <row r="65" spans="1:6">
      <c r="A65" s="109">
        <v>64</v>
      </c>
      <c r="B65" s="528"/>
      <c r="C65" s="531"/>
      <c r="D65" s="531"/>
      <c r="E65" s="531"/>
      <c r="F65" s="537"/>
    </row>
    <row r="66" spans="1:6">
      <c r="A66" s="109">
        <v>65</v>
      </c>
      <c r="B66" s="528"/>
      <c r="C66" s="531"/>
      <c r="D66" s="531"/>
      <c r="E66" s="531"/>
      <c r="F66" s="537"/>
    </row>
    <row r="67" spans="1:6">
      <c r="A67" s="109">
        <v>66</v>
      </c>
      <c r="B67" s="527"/>
      <c r="C67" s="531"/>
      <c r="D67" s="531"/>
      <c r="E67" s="531"/>
      <c r="F67" s="537"/>
    </row>
    <row r="68" spans="1:6">
      <c r="A68" s="109">
        <v>67</v>
      </c>
      <c r="B68" s="527"/>
      <c r="C68" s="531"/>
      <c r="D68" s="531"/>
      <c r="E68" s="531"/>
      <c r="F68" s="537"/>
    </row>
    <row r="69" spans="1:6">
      <c r="A69" s="109">
        <v>68</v>
      </c>
      <c r="B69" s="527"/>
      <c r="C69" s="531"/>
      <c r="D69" s="531"/>
      <c r="E69" s="531"/>
      <c r="F69" s="537"/>
    </row>
    <row r="70" spans="1:6">
      <c r="A70" s="109">
        <v>69</v>
      </c>
      <c r="B70" s="433"/>
      <c r="C70" s="295"/>
      <c r="D70" s="531"/>
      <c r="E70" s="295"/>
      <c r="F70" s="537"/>
    </row>
    <row r="71" spans="1:6">
      <c r="A71" s="109">
        <v>70</v>
      </c>
      <c r="B71" s="525"/>
      <c r="C71" s="295"/>
      <c r="D71" s="531"/>
      <c r="E71" s="295"/>
      <c r="F71" s="542"/>
    </row>
    <row r="72" spans="1:6">
      <c r="A72" s="109">
        <v>71</v>
      </c>
      <c r="B72" s="527"/>
      <c r="C72" s="295"/>
      <c r="D72" s="531"/>
      <c r="E72" s="295"/>
      <c r="F72" s="542"/>
    </row>
    <row r="73" spans="1:6">
      <c r="A73" s="109">
        <v>72</v>
      </c>
      <c r="B73" s="525"/>
      <c r="C73" s="295"/>
      <c r="D73" s="531"/>
      <c r="E73" s="295"/>
      <c r="F73" s="542"/>
    </row>
    <row r="74" spans="1:6">
      <c r="A74" s="109">
        <v>73</v>
      </c>
      <c r="B74" s="525"/>
      <c r="C74" s="531"/>
      <c r="D74" s="531"/>
      <c r="E74" s="531"/>
      <c r="F74" s="537"/>
    </row>
    <row r="75" spans="1:6">
      <c r="A75" s="109">
        <v>74</v>
      </c>
      <c r="B75" s="525"/>
      <c r="C75" s="295"/>
      <c r="D75" s="531"/>
      <c r="E75" s="295"/>
      <c r="F75" s="542"/>
    </row>
    <row r="76" spans="1:6">
      <c r="A76" s="109">
        <v>75</v>
      </c>
      <c r="B76" s="525"/>
      <c r="C76" s="295"/>
      <c r="D76" s="531"/>
      <c r="E76" s="295"/>
      <c r="F76" s="542"/>
    </row>
    <row r="77" spans="1:6">
      <c r="A77" s="109">
        <v>76</v>
      </c>
      <c r="B77" s="528"/>
      <c r="C77" s="295"/>
      <c r="D77" s="531"/>
      <c r="E77" s="295"/>
      <c r="F77" s="542"/>
    </row>
    <row r="78" spans="1:6">
      <c r="A78" s="109">
        <v>77</v>
      </c>
      <c r="B78" s="528"/>
      <c r="C78" s="295"/>
      <c r="D78" s="531"/>
      <c r="E78" s="295"/>
      <c r="F78" s="542"/>
    </row>
    <row r="79" spans="1:6">
      <c r="A79" s="109">
        <v>78</v>
      </c>
      <c r="B79" s="527"/>
      <c r="C79" s="295"/>
      <c r="D79" s="531"/>
      <c r="E79" s="294"/>
      <c r="F79" s="542"/>
    </row>
    <row r="80" spans="1:6">
      <c r="A80" s="109">
        <v>79</v>
      </c>
      <c r="B80" s="527"/>
      <c r="C80" s="295"/>
      <c r="D80" s="531"/>
      <c r="E80" s="295"/>
      <c r="F80" s="542"/>
    </row>
    <row r="81" spans="1:6">
      <c r="A81" s="109">
        <v>80</v>
      </c>
      <c r="B81" s="433"/>
      <c r="C81" s="295"/>
      <c r="D81" s="531"/>
      <c r="E81" s="294"/>
      <c r="F81" s="296"/>
    </row>
    <row r="82" spans="1:6">
      <c r="A82" s="109">
        <v>81</v>
      </c>
      <c r="B82" s="298"/>
      <c r="C82" s="295"/>
      <c r="D82" s="531"/>
      <c r="E82" s="294"/>
      <c r="F82" s="546"/>
    </row>
    <row r="83" spans="1:6">
      <c r="A83" s="109">
        <v>82</v>
      </c>
      <c r="B83" s="298"/>
      <c r="C83" s="295"/>
      <c r="D83" s="531"/>
      <c r="E83" s="294"/>
      <c r="F83" s="546"/>
    </row>
    <row r="84" spans="1:6">
      <c r="A84" s="109">
        <v>83</v>
      </c>
      <c r="B84" s="298"/>
      <c r="C84" s="295"/>
      <c r="D84" s="531"/>
      <c r="E84" s="294"/>
      <c r="F84" s="296"/>
    </row>
    <row r="85" spans="1:6">
      <c r="A85" s="109">
        <v>84</v>
      </c>
      <c r="B85" s="433"/>
      <c r="C85" s="295"/>
      <c r="D85" s="531"/>
      <c r="E85" s="294"/>
      <c r="F85" s="546"/>
    </row>
    <row r="86" spans="1:6">
      <c r="A86" s="109">
        <v>85</v>
      </c>
      <c r="B86" s="433"/>
      <c r="C86" s="295"/>
      <c r="D86" s="531"/>
      <c r="E86" s="294"/>
      <c r="F86" s="546"/>
    </row>
    <row r="87" spans="1:6">
      <c r="A87" s="109">
        <v>86</v>
      </c>
      <c r="B87" s="298"/>
      <c r="C87" s="295"/>
      <c r="D87" s="531"/>
      <c r="E87" s="294"/>
      <c r="F87" s="296"/>
    </row>
    <row r="88" spans="1:6">
      <c r="A88" s="109">
        <v>87</v>
      </c>
      <c r="B88" s="298"/>
      <c r="C88" s="295"/>
      <c r="D88" s="531"/>
      <c r="E88" s="294"/>
      <c r="F88" s="546"/>
    </row>
    <row r="89" spans="1:6">
      <c r="A89" s="109">
        <v>88</v>
      </c>
      <c r="B89" s="433"/>
      <c r="C89" s="295"/>
      <c r="D89" s="294"/>
      <c r="E89" s="294"/>
      <c r="F89" s="546"/>
    </row>
    <row r="90" spans="1:6">
      <c r="A90" s="109">
        <v>89</v>
      </c>
      <c r="B90" s="434"/>
      <c r="C90" s="295"/>
      <c r="D90" s="294"/>
      <c r="E90" s="295"/>
      <c r="F90" s="546"/>
    </row>
    <row r="91" spans="1:6">
      <c r="A91" s="109">
        <v>90</v>
      </c>
      <c r="B91" s="435"/>
      <c r="C91" s="295"/>
      <c r="D91" s="294"/>
      <c r="E91" s="294"/>
      <c r="F91" s="296"/>
    </row>
    <row r="92" spans="1:6">
      <c r="A92" s="109">
        <v>91</v>
      </c>
      <c r="B92" s="435"/>
      <c r="C92" s="295"/>
      <c r="D92" s="294"/>
      <c r="E92" s="294"/>
      <c r="F92" s="296"/>
    </row>
    <row r="93" spans="1:6">
      <c r="A93" s="109">
        <v>92</v>
      </c>
      <c r="B93" s="435"/>
      <c r="C93" s="295"/>
      <c r="D93" s="294"/>
      <c r="E93" s="294"/>
      <c r="F93" s="296"/>
    </row>
    <row r="94" spans="1:6">
      <c r="A94" s="109">
        <v>93</v>
      </c>
      <c r="B94" s="435"/>
      <c r="C94" s="295"/>
      <c r="D94" s="294"/>
      <c r="E94" s="294"/>
      <c r="F94" s="296"/>
    </row>
    <row r="95" spans="1:6">
      <c r="A95" s="109">
        <v>94</v>
      </c>
      <c r="B95" s="435"/>
      <c r="C95" s="295"/>
      <c r="D95" s="294"/>
      <c r="E95" s="294"/>
      <c r="F95" s="296"/>
    </row>
    <row r="96" spans="1:6" s="223" customFormat="1">
      <c r="A96" s="109">
        <v>95</v>
      </c>
      <c r="B96" s="435"/>
      <c r="C96" s="295"/>
      <c r="D96" s="294"/>
      <c r="E96" s="294"/>
      <c r="F96" s="296"/>
    </row>
    <row r="97" spans="1:6" ht="15" customHeight="1">
      <c r="A97" s="109">
        <v>96</v>
      </c>
      <c r="B97" s="435"/>
      <c r="C97" s="295"/>
      <c r="D97" s="294"/>
      <c r="E97" s="294"/>
      <c r="F97" s="296"/>
    </row>
    <row r="98" spans="1:6">
      <c r="A98" s="109">
        <v>97</v>
      </c>
      <c r="B98" s="435"/>
      <c r="C98" s="295"/>
      <c r="D98" s="294"/>
      <c r="E98" s="294"/>
      <c r="F98" s="296"/>
    </row>
    <row r="99" spans="1:6">
      <c r="A99" s="109">
        <v>98</v>
      </c>
      <c r="B99" s="435"/>
      <c r="C99" s="295"/>
      <c r="D99" s="294"/>
      <c r="E99" s="294"/>
      <c r="F99" s="296"/>
    </row>
    <row r="100" spans="1:6">
      <c r="A100" s="109">
        <v>99</v>
      </c>
      <c r="B100" s="435"/>
      <c r="C100" s="295"/>
      <c r="D100" s="294"/>
      <c r="E100" s="294"/>
      <c r="F100" s="296"/>
    </row>
    <row r="101" spans="1:6">
      <c r="A101" s="109">
        <v>100</v>
      </c>
      <c r="B101" s="435"/>
      <c r="C101" s="295"/>
      <c r="D101" s="294"/>
      <c r="E101" s="294"/>
      <c r="F101" s="296"/>
    </row>
    <row r="102" spans="1:6">
      <c r="A102" s="109">
        <v>101</v>
      </c>
      <c r="B102" s="435"/>
      <c r="C102" s="295"/>
      <c r="D102" s="294"/>
      <c r="E102" s="294"/>
      <c r="F102" s="296"/>
    </row>
    <row r="103" spans="1:6">
      <c r="A103" s="109">
        <v>102</v>
      </c>
      <c r="B103" s="435"/>
      <c r="C103" s="295"/>
      <c r="D103" s="294"/>
      <c r="E103" s="294"/>
      <c r="F103" s="296"/>
    </row>
    <row r="104" spans="1:6">
      <c r="A104" s="109">
        <v>103</v>
      </c>
      <c r="B104" s="435"/>
      <c r="C104" s="295"/>
      <c r="D104" s="294"/>
      <c r="E104" s="294"/>
      <c r="F104" s="296"/>
    </row>
    <row r="105" spans="1:6">
      <c r="A105" s="109">
        <v>104</v>
      </c>
      <c r="B105" s="435"/>
      <c r="C105" s="295"/>
      <c r="D105" s="294"/>
      <c r="E105" s="294"/>
      <c r="F105" s="296"/>
    </row>
    <row r="106" spans="1:6">
      <c r="A106" s="109">
        <v>105</v>
      </c>
      <c r="B106" s="435"/>
      <c r="C106" s="295"/>
      <c r="D106" s="294"/>
      <c r="E106" s="294"/>
      <c r="F106" s="296"/>
    </row>
    <row r="107" spans="1:6">
      <c r="A107" s="109">
        <v>106</v>
      </c>
      <c r="B107" s="435"/>
      <c r="C107" s="295"/>
      <c r="D107" s="294"/>
      <c r="E107" s="294"/>
      <c r="F107" s="296"/>
    </row>
    <row r="108" spans="1:6">
      <c r="A108" s="109">
        <v>107</v>
      </c>
      <c r="B108" s="435"/>
      <c r="C108" s="295"/>
      <c r="D108" s="294"/>
      <c r="E108" s="294"/>
      <c r="F108" s="296"/>
    </row>
    <row r="109" spans="1:6">
      <c r="A109" s="109">
        <v>108</v>
      </c>
      <c r="B109" s="435"/>
      <c r="C109" s="295"/>
      <c r="D109" s="294"/>
      <c r="E109" s="294"/>
      <c r="F109" s="296"/>
    </row>
    <row r="110" spans="1:6">
      <c r="A110" s="109">
        <v>109</v>
      </c>
      <c r="B110" s="435"/>
      <c r="C110" s="295"/>
      <c r="D110" s="294"/>
      <c r="E110" s="294"/>
      <c r="F110" s="296"/>
    </row>
    <row r="111" spans="1:6">
      <c r="A111" s="109">
        <v>110</v>
      </c>
      <c r="B111" s="435"/>
      <c r="C111" s="295"/>
      <c r="D111" s="294"/>
      <c r="E111" s="294"/>
      <c r="F111" s="296"/>
    </row>
    <row r="112" spans="1:6">
      <c r="A112" s="109">
        <v>111</v>
      </c>
      <c r="B112" s="435"/>
      <c r="C112" s="295"/>
      <c r="D112" s="294"/>
      <c r="E112" s="294"/>
      <c r="F112" s="296"/>
    </row>
    <row r="113" spans="1:6">
      <c r="A113" s="109">
        <v>112</v>
      </c>
      <c r="B113" s="435"/>
      <c r="C113" s="295"/>
      <c r="D113" s="294"/>
      <c r="E113" s="294"/>
      <c r="F113" s="296"/>
    </row>
    <row r="114" spans="1:6">
      <c r="A114" s="109">
        <v>113</v>
      </c>
      <c r="B114" s="435"/>
      <c r="C114" s="295"/>
      <c r="D114" s="294"/>
      <c r="E114" s="294"/>
      <c r="F114" s="296"/>
    </row>
    <row r="115" spans="1:6">
      <c r="A115" s="109">
        <v>114</v>
      </c>
      <c r="B115" s="435"/>
      <c r="C115" s="295"/>
      <c r="D115" s="294"/>
      <c r="E115" s="294"/>
      <c r="F115" s="296"/>
    </row>
    <row r="116" spans="1:6">
      <c r="A116" s="109">
        <v>115</v>
      </c>
      <c r="B116" s="435"/>
      <c r="C116" s="295"/>
      <c r="D116" s="294"/>
      <c r="E116" s="294"/>
      <c r="F116" s="296"/>
    </row>
    <row r="117" spans="1:6">
      <c r="A117" s="109">
        <v>116</v>
      </c>
      <c r="B117" s="435"/>
      <c r="C117" s="295"/>
      <c r="D117" s="294"/>
      <c r="E117" s="294"/>
      <c r="F117" s="296"/>
    </row>
    <row r="118" spans="1:6">
      <c r="A118" s="109">
        <v>117</v>
      </c>
      <c r="B118" s="435"/>
      <c r="C118" s="295"/>
      <c r="D118" s="294"/>
      <c r="E118" s="294"/>
      <c r="F118" s="296"/>
    </row>
    <row r="119" spans="1:6">
      <c r="A119" s="109">
        <v>118</v>
      </c>
      <c r="B119" s="435"/>
      <c r="C119" s="295"/>
      <c r="D119" s="294"/>
      <c r="E119" s="294"/>
      <c r="F119" s="296"/>
    </row>
    <row r="120" spans="1:6">
      <c r="A120" s="109">
        <v>119</v>
      </c>
      <c r="B120" s="435"/>
      <c r="C120" s="295"/>
      <c r="D120" s="294"/>
      <c r="E120" s="294"/>
      <c r="F120" s="296"/>
    </row>
    <row r="121" spans="1:6">
      <c r="A121" s="109">
        <v>120</v>
      </c>
      <c r="B121" s="435"/>
      <c r="C121" s="295"/>
      <c r="D121" s="294"/>
      <c r="E121" s="294"/>
      <c r="F121" s="296"/>
    </row>
    <row r="122" spans="1:6">
      <c r="A122" s="109">
        <v>121</v>
      </c>
      <c r="B122" s="435"/>
      <c r="C122" s="295"/>
      <c r="D122" s="294"/>
      <c r="E122" s="294"/>
      <c r="F122" s="296"/>
    </row>
    <row r="123" spans="1:6">
      <c r="A123" s="109">
        <v>122</v>
      </c>
      <c r="B123" s="435"/>
      <c r="C123" s="295"/>
      <c r="D123" s="294"/>
      <c r="E123" s="294"/>
      <c r="F123" s="296"/>
    </row>
    <row r="124" spans="1:6">
      <c r="A124" s="109">
        <v>123</v>
      </c>
      <c r="B124" s="435"/>
      <c r="C124" s="295"/>
      <c r="D124" s="294"/>
      <c r="E124" s="294"/>
      <c r="F124" s="296"/>
    </row>
    <row r="125" spans="1:6">
      <c r="A125" s="109">
        <v>124</v>
      </c>
      <c r="B125" s="435"/>
      <c r="C125" s="295"/>
      <c r="D125" s="294"/>
      <c r="E125" s="294"/>
      <c r="F125" s="296"/>
    </row>
    <row r="126" spans="1:6">
      <c r="A126" s="109">
        <v>125</v>
      </c>
      <c r="B126" s="435"/>
      <c r="C126" s="295"/>
      <c r="D126" s="294"/>
      <c r="E126" s="294"/>
      <c r="F126" s="296"/>
    </row>
    <row r="127" spans="1:6">
      <c r="A127" s="109">
        <v>126</v>
      </c>
      <c r="B127" s="435"/>
      <c r="C127" s="295"/>
      <c r="D127" s="294"/>
      <c r="E127" s="294"/>
      <c r="F127" s="296"/>
    </row>
    <row r="128" spans="1:6">
      <c r="A128" s="109">
        <v>127</v>
      </c>
      <c r="B128" s="435"/>
      <c r="C128" s="295"/>
      <c r="D128" s="294"/>
      <c r="E128" s="294"/>
      <c r="F128" s="296"/>
    </row>
    <row r="129" spans="1:6">
      <c r="A129" s="109">
        <v>128</v>
      </c>
      <c r="B129" s="435"/>
      <c r="C129" s="295"/>
      <c r="D129" s="294"/>
      <c r="E129" s="294"/>
      <c r="F129" s="296"/>
    </row>
    <row r="130" spans="1:6">
      <c r="A130" s="109">
        <v>129</v>
      </c>
      <c r="B130" s="435"/>
      <c r="C130" s="295"/>
      <c r="D130" s="294"/>
      <c r="E130" s="294"/>
      <c r="F130" s="296"/>
    </row>
    <row r="131" spans="1:6">
      <c r="A131" s="109">
        <v>130</v>
      </c>
      <c r="B131" s="435"/>
      <c r="C131" s="295"/>
      <c r="D131" s="294"/>
      <c r="E131" s="294"/>
      <c r="F131" s="296"/>
    </row>
    <row r="132" spans="1:6">
      <c r="A132" s="109">
        <v>131</v>
      </c>
      <c r="B132" s="435"/>
      <c r="C132" s="295"/>
      <c r="D132" s="294"/>
      <c r="E132" s="294"/>
      <c r="F132" s="296"/>
    </row>
    <row r="133" spans="1:6">
      <c r="A133" s="109">
        <v>132</v>
      </c>
      <c r="B133" s="435"/>
      <c r="C133" s="295"/>
      <c r="D133" s="294"/>
      <c r="E133" s="294"/>
      <c r="F133" s="296"/>
    </row>
    <row r="134" spans="1:6">
      <c r="A134" s="109">
        <v>133</v>
      </c>
      <c r="B134" s="435"/>
      <c r="C134" s="295"/>
      <c r="D134" s="294"/>
      <c r="E134" s="294"/>
      <c r="F134" s="296"/>
    </row>
    <row r="135" spans="1:6">
      <c r="A135" s="109">
        <v>134</v>
      </c>
      <c r="B135" s="435"/>
      <c r="C135" s="295"/>
      <c r="D135" s="294"/>
      <c r="E135" s="294"/>
      <c r="F135" s="296"/>
    </row>
    <row r="136" spans="1:6">
      <c r="A136" s="109">
        <v>135</v>
      </c>
      <c r="B136" s="435"/>
      <c r="C136" s="295"/>
      <c r="D136" s="294"/>
      <c r="E136" s="294"/>
      <c r="F136" s="296"/>
    </row>
    <row r="137" spans="1:6">
      <c r="A137" s="109">
        <v>136</v>
      </c>
      <c r="B137" s="435"/>
      <c r="C137" s="295"/>
      <c r="D137" s="294"/>
      <c r="E137" s="294"/>
      <c r="F137" s="296"/>
    </row>
    <row r="138" spans="1:6">
      <c r="A138" s="109">
        <v>137</v>
      </c>
      <c r="B138" s="435"/>
      <c r="C138" s="295"/>
      <c r="D138" s="294"/>
      <c r="E138" s="294"/>
      <c r="F138" s="296"/>
    </row>
    <row r="139" spans="1:6">
      <c r="A139" s="109">
        <v>138</v>
      </c>
      <c r="B139" s="435"/>
      <c r="C139" s="295"/>
      <c r="D139" s="294"/>
      <c r="E139" s="294"/>
      <c r="F139" s="296"/>
    </row>
    <row r="140" spans="1:6">
      <c r="A140" s="109">
        <v>139</v>
      </c>
      <c r="B140" s="435"/>
      <c r="C140" s="295"/>
      <c r="D140" s="294"/>
      <c r="E140" s="294"/>
      <c r="F140" s="296"/>
    </row>
    <row r="141" spans="1:6">
      <c r="A141" s="109">
        <v>140</v>
      </c>
      <c r="B141" s="435"/>
      <c r="C141" s="295"/>
      <c r="D141" s="294"/>
      <c r="E141" s="294"/>
      <c r="F141" s="296"/>
    </row>
    <row r="142" spans="1:6">
      <c r="A142" s="109">
        <v>141</v>
      </c>
      <c r="B142" s="435"/>
      <c r="C142" s="295"/>
      <c r="D142" s="294"/>
      <c r="E142" s="294"/>
      <c r="F142" s="296"/>
    </row>
    <row r="143" spans="1:6">
      <c r="A143" s="109">
        <v>142</v>
      </c>
      <c r="B143" s="435"/>
      <c r="C143" s="295"/>
      <c r="D143" s="294"/>
      <c r="E143" s="294"/>
      <c r="F143" s="296"/>
    </row>
    <row r="144" spans="1:6">
      <c r="A144" s="109">
        <v>143</v>
      </c>
      <c r="B144" s="435"/>
      <c r="C144" s="295"/>
      <c r="D144" s="294"/>
      <c r="E144" s="294"/>
      <c r="F144" s="296"/>
    </row>
    <row r="145" spans="1:6">
      <c r="A145" s="109">
        <v>144</v>
      </c>
      <c r="B145" s="435"/>
      <c r="C145" s="295"/>
      <c r="D145" s="294"/>
      <c r="E145" s="294"/>
      <c r="F145" s="296"/>
    </row>
    <row r="146" spans="1:6">
      <c r="A146" s="109">
        <v>145</v>
      </c>
      <c r="B146" s="435"/>
      <c r="C146" s="295"/>
      <c r="D146" s="294"/>
      <c r="E146" s="294"/>
      <c r="F146" s="296"/>
    </row>
    <row r="147" spans="1:6">
      <c r="A147" s="109">
        <v>146</v>
      </c>
      <c r="B147" s="435"/>
      <c r="C147" s="295"/>
      <c r="D147" s="294"/>
      <c r="E147" s="294"/>
      <c r="F147" s="296"/>
    </row>
    <row r="148" spans="1:6">
      <c r="A148" s="109">
        <v>147</v>
      </c>
      <c r="B148" s="435"/>
      <c r="C148" s="295"/>
      <c r="D148" s="294"/>
      <c r="E148" s="294"/>
      <c r="F148" s="296"/>
    </row>
    <row r="149" spans="1:6">
      <c r="A149" s="109">
        <v>148</v>
      </c>
      <c r="B149" s="435"/>
      <c r="C149" s="295"/>
      <c r="D149" s="294"/>
      <c r="E149" s="294"/>
      <c r="F149" s="296"/>
    </row>
    <row r="150" spans="1:6">
      <c r="A150" s="109">
        <v>149</v>
      </c>
      <c r="B150" s="435"/>
      <c r="C150" s="295"/>
      <c r="D150" s="294"/>
      <c r="E150" s="294"/>
      <c r="F150" s="296"/>
    </row>
    <row r="151" spans="1:6">
      <c r="A151" s="109">
        <v>150</v>
      </c>
      <c r="B151" s="435"/>
      <c r="C151" s="295"/>
      <c r="D151" s="294"/>
      <c r="E151" s="294"/>
      <c r="F151" s="296"/>
    </row>
    <row r="152" spans="1:6">
      <c r="B152" s="435"/>
      <c r="C152" s="295"/>
      <c r="D152" s="294"/>
      <c r="E152" s="294"/>
      <c r="F152" s="296"/>
    </row>
    <row r="153" spans="1:6">
      <c r="B153" s="435"/>
      <c r="C153" s="295"/>
      <c r="D153" s="294"/>
      <c r="E153" s="294"/>
      <c r="F153" s="296"/>
    </row>
  </sheetData>
  <autoFilter ref="A1:F151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B10" sqref="B10"/>
    </sheetView>
  </sheetViews>
  <sheetFormatPr defaultRowHeight="15"/>
  <sheetData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A1:G98"/>
  <sheetViews>
    <sheetView workbookViewId="0">
      <selection activeCell="F14" sqref="F14"/>
    </sheetView>
  </sheetViews>
  <sheetFormatPr defaultColWidth="8.85546875" defaultRowHeight="15"/>
  <cols>
    <col min="1" max="1" width="7.28515625" style="219" customWidth="1"/>
    <col min="2" max="2" width="62.85546875" style="219" customWidth="1"/>
    <col min="3" max="3" width="9" style="219" customWidth="1"/>
    <col min="4" max="4" width="11" style="219" customWidth="1"/>
    <col min="5" max="5" width="17.42578125" style="252" customWidth="1"/>
    <col min="6" max="6" width="15.28515625" style="219" customWidth="1"/>
    <col min="7" max="7" width="16.7109375" style="529" customWidth="1"/>
    <col min="8" max="16384" width="8.85546875" style="219"/>
  </cols>
  <sheetData>
    <row r="1" spans="1:6" ht="25.5">
      <c r="A1" s="5" t="s">
        <v>147</v>
      </c>
      <c r="B1" s="5" t="s">
        <v>151</v>
      </c>
      <c r="C1" s="5" t="s">
        <v>111</v>
      </c>
      <c r="D1" s="116" t="s">
        <v>113</v>
      </c>
      <c r="E1" s="5" t="s">
        <v>3</v>
      </c>
      <c r="F1" s="6" t="s">
        <v>28</v>
      </c>
    </row>
    <row r="2" spans="1:6">
      <c r="A2" s="437">
        <v>1</v>
      </c>
      <c r="B2" s="527" t="str">
        <f>'100 Материалов'!B2</f>
        <v>Профиль Пилон 80</v>
      </c>
      <c r="C2" s="527">
        <f>'100 Материалов'!C2</f>
        <v>1</v>
      </c>
      <c r="D2" s="527">
        <f>'100 Материалов'!D2</f>
        <v>1</v>
      </c>
      <c r="E2" s="527" t="str">
        <f>'100 Материалов'!E2</f>
        <v>хлыст</v>
      </c>
      <c r="F2" s="527">
        <f>'100 Материалов'!F2</f>
        <v>8844</v>
      </c>
    </row>
    <row r="3" spans="1:6">
      <c r="A3" s="437">
        <v>2</v>
      </c>
      <c r="B3" s="527" t="str">
        <f>'100 Материалов'!B3</f>
        <v>Труба 80 х 80 х 3</v>
      </c>
      <c r="C3" s="527">
        <f>'100 Материалов'!C3</f>
        <v>1</v>
      </c>
      <c r="D3" s="527">
        <f>'100 Материалов'!D3</f>
        <v>1</v>
      </c>
      <c r="E3" s="527" t="str">
        <f>'100 Материалов'!E3</f>
        <v>метр. Пог.</v>
      </c>
      <c r="F3" s="527">
        <f>'100 Материалов'!F3</f>
        <v>280</v>
      </c>
    </row>
    <row r="4" spans="1:6">
      <c r="A4" s="437">
        <v>3</v>
      </c>
      <c r="B4" s="527" t="str">
        <f>'100 Материалов'!B4</f>
        <v>Акрил мол. 3 мм</v>
      </c>
      <c r="C4" s="527">
        <f>'100 Материалов'!C4</f>
        <v>1</v>
      </c>
      <c r="D4" s="527">
        <f>'100 Материалов'!D4</f>
        <v>1</v>
      </c>
      <c r="E4" s="527" t="str">
        <f>'100 Материалов'!E4</f>
        <v>кв. метр</v>
      </c>
      <c r="F4" s="527">
        <f>'100 Материалов'!F4</f>
        <v>1340</v>
      </c>
    </row>
    <row r="5" spans="1:6">
      <c r="A5" s="437">
        <v>4</v>
      </c>
      <c r="B5" s="527" t="str">
        <f>'100 Материалов'!B5</f>
        <v>Уголок 50 х 50 х 5 мм</v>
      </c>
      <c r="C5" s="527">
        <f>'100 Материалов'!C5</f>
        <v>1</v>
      </c>
      <c r="D5" s="527">
        <f>'100 Материалов'!D5</f>
        <v>1</v>
      </c>
      <c r="E5" s="527" t="str">
        <f>'100 Материалов'!E5</f>
        <v>метр. Пог.</v>
      </c>
      <c r="F5" s="527">
        <f>'100 Материалов'!F5</f>
        <v>140</v>
      </c>
    </row>
    <row r="6" spans="1:6">
      <c r="A6" s="437">
        <v>5</v>
      </c>
      <c r="B6" s="527" t="str">
        <f>'100 Материалов'!B6</f>
        <v>Модуль светодиодный 5050</v>
      </c>
      <c r="C6" s="527">
        <f>'100 Материалов'!C6</f>
        <v>1</v>
      </c>
      <c r="D6" s="527">
        <f>'100 Материалов'!D6</f>
        <v>1</v>
      </c>
      <c r="E6" s="527" t="str">
        <f>'100 Материалов'!E6</f>
        <v>шт.</v>
      </c>
      <c r="F6" s="527">
        <f>'100 Материалов'!F6</f>
        <v>35</v>
      </c>
    </row>
    <row r="7" spans="1:6">
      <c r="A7" s="437">
        <v>6</v>
      </c>
      <c r="B7" s="527" t="str">
        <f>'100 Материалов'!B7</f>
        <v>Блок питания</v>
      </c>
      <c r="C7" s="527">
        <f>'100 Материалов'!C7</f>
        <v>1</v>
      </c>
      <c r="D7" s="527">
        <f>'100 Материалов'!D7</f>
        <v>1</v>
      </c>
      <c r="E7" s="527" t="str">
        <f>'100 Материалов'!E7</f>
        <v>шт.</v>
      </c>
      <c r="F7" s="527">
        <f>'100 Материалов'!F7</f>
        <v>1200</v>
      </c>
    </row>
    <row r="8" spans="1:6">
      <c r="A8" s="437">
        <v>7</v>
      </c>
      <c r="B8" s="527" t="str">
        <f>'100 Материалов'!B8</f>
        <v>Полноцветная печать транслюцентная</v>
      </c>
      <c r="C8" s="527">
        <f>'100 Материалов'!C8</f>
        <v>1</v>
      </c>
      <c r="D8" s="527">
        <f>'100 Материалов'!D8</f>
        <v>1</v>
      </c>
      <c r="E8" s="527" t="str">
        <f>'100 Материалов'!E8</f>
        <v>кв. метр</v>
      </c>
      <c r="F8" s="527">
        <f>'100 Материалов'!F8</f>
        <v>760</v>
      </c>
    </row>
    <row r="9" spans="1:6" s="219" customFormat="1">
      <c r="A9" s="437">
        <v>8</v>
      </c>
      <c r="B9" s="527" t="str">
        <f>'100 Материалов'!B9</f>
        <v>Провод 3-хжильный</v>
      </c>
      <c r="C9" s="527">
        <f>'100 Материалов'!C9</f>
        <v>1</v>
      </c>
      <c r="D9" s="527">
        <f>'100 Материалов'!D9</f>
        <v>1</v>
      </c>
      <c r="E9" s="527" t="str">
        <f>'100 Материалов'!E9</f>
        <v>метр. Пог.</v>
      </c>
      <c r="F9" s="527">
        <f>'100 Материалов'!F9</f>
        <v>26</v>
      </c>
    </row>
    <row r="10" spans="1:6" s="219" customFormat="1">
      <c r="A10" s="437">
        <v>9</v>
      </c>
      <c r="B10" s="527" t="str">
        <f>'100 Материалов'!B10</f>
        <v>Блок бетонный 1 х 1 х 0,15 м</v>
      </c>
      <c r="C10" s="527">
        <f>'100 Материалов'!C10</f>
        <v>1</v>
      </c>
      <c r="D10" s="527">
        <f>'100 Материалов'!D10</f>
        <v>1</v>
      </c>
      <c r="E10" s="527" t="str">
        <f>'100 Материалов'!E10</f>
        <v>куб. метр</v>
      </c>
      <c r="F10" s="527">
        <f>'100 Материалов'!F10</f>
        <v>20000</v>
      </c>
    </row>
    <row r="11" spans="1:6" s="219" customFormat="1">
      <c r="A11" s="437">
        <v>10</v>
      </c>
      <c r="B11" s="527" t="str">
        <f>'100 Материалов'!B11</f>
        <v>Блок бетонный 2 х 3 х 0,7 м</v>
      </c>
      <c r="C11" s="527">
        <f>'100 Материалов'!C11</f>
        <v>1</v>
      </c>
      <c r="D11" s="527">
        <f>'100 Материалов'!D11</f>
        <v>1</v>
      </c>
      <c r="E11" s="527" t="str">
        <f>'100 Материалов'!E11</f>
        <v>куб. метр</v>
      </c>
      <c r="F11" s="527">
        <f>'100 Материалов'!F11</f>
        <v>20000</v>
      </c>
    </row>
    <row r="12" spans="1:6" s="219" customFormat="1">
      <c r="A12" s="437">
        <v>11</v>
      </c>
      <c r="B12" s="527">
        <f>'100 Материалов'!B12</f>
        <v>0</v>
      </c>
      <c r="C12" s="527">
        <f>'100 Материалов'!C12</f>
        <v>0</v>
      </c>
      <c r="D12" s="527">
        <f>'100 Материалов'!D12</f>
        <v>0</v>
      </c>
      <c r="E12" s="527">
        <f>'100 Материалов'!E12</f>
        <v>0</v>
      </c>
      <c r="F12" s="527">
        <f>'100 Материалов'!F12</f>
        <v>0</v>
      </c>
    </row>
    <row r="13" spans="1:6" s="219" customFormat="1">
      <c r="A13" s="437">
        <v>12</v>
      </c>
      <c r="B13" s="527">
        <f>'100 Материалов'!B13</f>
        <v>0</v>
      </c>
      <c r="C13" s="527">
        <f>'100 Материалов'!C13</f>
        <v>0</v>
      </c>
      <c r="D13" s="527">
        <f>'100 Материалов'!D13</f>
        <v>0</v>
      </c>
      <c r="E13" s="527">
        <f>'100 Материалов'!E13</f>
        <v>0</v>
      </c>
      <c r="F13" s="527">
        <f>'100 Материалов'!F13</f>
        <v>0</v>
      </c>
    </row>
    <row r="14" spans="1:6" s="219" customFormat="1">
      <c r="A14" s="437">
        <v>13</v>
      </c>
      <c r="B14" s="527">
        <f>'100 Материалов'!B14</f>
        <v>0</v>
      </c>
      <c r="C14" s="527">
        <f>'100 Материалов'!C14</f>
        <v>0</v>
      </c>
      <c r="D14" s="527">
        <f>'100 Материалов'!D14</f>
        <v>0</v>
      </c>
      <c r="E14" s="527">
        <f>'100 Материалов'!E14</f>
        <v>0</v>
      </c>
      <c r="F14" s="527">
        <f>'100 Материалов'!F14</f>
        <v>0</v>
      </c>
    </row>
    <row r="15" spans="1:6" s="219" customFormat="1">
      <c r="A15" s="437">
        <v>14</v>
      </c>
      <c r="B15" s="527">
        <f>'100 Материалов'!B15</f>
        <v>0</v>
      </c>
      <c r="C15" s="527">
        <f>'100 Материалов'!C15</f>
        <v>0</v>
      </c>
      <c r="D15" s="527">
        <f>'100 Материалов'!D15</f>
        <v>0</v>
      </c>
      <c r="E15" s="527">
        <f>'100 Материалов'!E15</f>
        <v>0</v>
      </c>
      <c r="F15" s="527">
        <f>'100 Материалов'!F15</f>
        <v>0</v>
      </c>
    </row>
    <row r="16" spans="1:6" s="219" customFormat="1">
      <c r="A16" s="437">
        <v>15</v>
      </c>
      <c r="B16" s="527">
        <f>'100 Материалов'!B16</f>
        <v>0</v>
      </c>
      <c r="C16" s="527">
        <f>'100 Материалов'!C16</f>
        <v>0</v>
      </c>
      <c r="D16" s="527">
        <f>'100 Материалов'!D16</f>
        <v>0</v>
      </c>
      <c r="E16" s="527">
        <f>'100 Материалов'!E16</f>
        <v>0</v>
      </c>
      <c r="F16" s="527">
        <f>'100 Материалов'!F16</f>
        <v>0</v>
      </c>
    </row>
    <row r="17" spans="1:6" s="219" customFormat="1">
      <c r="A17" s="437">
        <v>16</v>
      </c>
      <c r="B17" s="527">
        <f>'100 Материалов'!B17</f>
        <v>0</v>
      </c>
      <c r="C17" s="527">
        <f>'100 Материалов'!C17</f>
        <v>0</v>
      </c>
      <c r="D17" s="527">
        <f>'100 Материалов'!D17</f>
        <v>0</v>
      </c>
      <c r="E17" s="527">
        <f>'100 Материалов'!E17</f>
        <v>0</v>
      </c>
      <c r="F17" s="527">
        <f>'100 Материалов'!F17</f>
        <v>0</v>
      </c>
    </row>
    <row r="18" spans="1:6" s="219" customFormat="1">
      <c r="A18" s="437">
        <v>17</v>
      </c>
      <c r="B18" s="527">
        <f>'100 Материалов'!B18</f>
        <v>0</v>
      </c>
      <c r="C18" s="527">
        <f>'100 Материалов'!C18</f>
        <v>0</v>
      </c>
      <c r="D18" s="527">
        <f>'100 Материалов'!D18</f>
        <v>0</v>
      </c>
      <c r="E18" s="527">
        <f>'100 Материалов'!E18</f>
        <v>0</v>
      </c>
      <c r="F18" s="527">
        <f>'100 Материалов'!F18</f>
        <v>0</v>
      </c>
    </row>
    <row r="19" spans="1:6" s="219" customFormat="1">
      <c r="A19" s="437">
        <v>18</v>
      </c>
      <c r="B19" s="527">
        <f>'100 Материалов'!B19</f>
        <v>0</v>
      </c>
      <c r="C19" s="527">
        <f>'100 Материалов'!C19</f>
        <v>0</v>
      </c>
      <c r="D19" s="527">
        <f>'100 Материалов'!D19</f>
        <v>0</v>
      </c>
      <c r="E19" s="527">
        <f>'100 Материалов'!E19</f>
        <v>0</v>
      </c>
      <c r="F19" s="527">
        <f>'100 Материалов'!F19</f>
        <v>0</v>
      </c>
    </row>
    <row r="20" spans="1:6" s="219" customFormat="1">
      <c r="A20" s="437">
        <v>19</v>
      </c>
      <c r="B20" s="527">
        <f>'100 Материалов'!B20</f>
        <v>0</v>
      </c>
      <c r="C20" s="527">
        <f>'100 Материалов'!C20</f>
        <v>0</v>
      </c>
      <c r="D20" s="527">
        <f>'100 Материалов'!D20</f>
        <v>0</v>
      </c>
      <c r="E20" s="527">
        <f>'100 Материалов'!E20</f>
        <v>0</v>
      </c>
      <c r="F20" s="527">
        <f>'100 Материалов'!F20</f>
        <v>0</v>
      </c>
    </row>
    <row r="21" spans="1:6" s="219" customFormat="1">
      <c r="A21" s="437">
        <v>20</v>
      </c>
      <c r="B21" s="527">
        <f>'100 Материалов'!B21</f>
        <v>0</v>
      </c>
      <c r="C21" s="527">
        <f>'100 Материалов'!C21</f>
        <v>0</v>
      </c>
      <c r="D21" s="527">
        <f>'100 Материалов'!D21</f>
        <v>0</v>
      </c>
      <c r="E21" s="527">
        <f>'100 Материалов'!E21</f>
        <v>0</v>
      </c>
      <c r="F21" s="527">
        <f>'100 Материалов'!F21</f>
        <v>0</v>
      </c>
    </row>
    <row r="22" spans="1:6" s="219" customFormat="1">
      <c r="A22" s="437">
        <v>21</v>
      </c>
      <c r="B22" s="527">
        <f>'100 Материалов'!B22</f>
        <v>0</v>
      </c>
      <c r="C22" s="527">
        <f>'100 Материалов'!C22</f>
        <v>0</v>
      </c>
      <c r="D22" s="527">
        <f>'100 Материалов'!D22</f>
        <v>0</v>
      </c>
      <c r="E22" s="527">
        <f>'100 Материалов'!E22</f>
        <v>0</v>
      </c>
      <c r="F22" s="527">
        <f>'100 Материалов'!F22</f>
        <v>0</v>
      </c>
    </row>
    <row r="23" spans="1:6" s="219" customFormat="1">
      <c r="A23" s="437">
        <v>22</v>
      </c>
      <c r="B23" s="527">
        <f>'100 Материалов'!B23</f>
        <v>0</v>
      </c>
      <c r="C23" s="527">
        <f>'100 Материалов'!C23</f>
        <v>0</v>
      </c>
      <c r="D23" s="527">
        <f>'100 Материалов'!D23</f>
        <v>0</v>
      </c>
      <c r="E23" s="527">
        <f>'100 Материалов'!E23</f>
        <v>0</v>
      </c>
      <c r="F23" s="527">
        <f>'100 Материалов'!F23</f>
        <v>0</v>
      </c>
    </row>
    <row r="24" spans="1:6" s="219" customFormat="1">
      <c r="A24" s="437">
        <v>23</v>
      </c>
      <c r="B24" s="527">
        <f>'100 Материалов'!B24</f>
        <v>0</v>
      </c>
      <c r="C24" s="527">
        <f>'100 Материалов'!C24</f>
        <v>0</v>
      </c>
      <c r="D24" s="527">
        <f>'100 Материалов'!D24</f>
        <v>0</v>
      </c>
      <c r="E24" s="527">
        <f>'100 Материалов'!E24</f>
        <v>0</v>
      </c>
      <c r="F24" s="527">
        <f>'100 Материалов'!F24</f>
        <v>0</v>
      </c>
    </row>
    <row r="25" spans="1:6" s="219" customFormat="1">
      <c r="A25" s="437">
        <v>24</v>
      </c>
      <c r="B25" s="527">
        <f>'100 Материалов'!B25</f>
        <v>0</v>
      </c>
      <c r="C25" s="527">
        <f>'100 Материалов'!C25</f>
        <v>0</v>
      </c>
      <c r="D25" s="527">
        <f>'100 Материалов'!D25</f>
        <v>0</v>
      </c>
      <c r="E25" s="527">
        <f>'100 Материалов'!E25</f>
        <v>0</v>
      </c>
      <c r="F25" s="527">
        <f>'100 Материалов'!F25</f>
        <v>0</v>
      </c>
    </row>
    <row r="26" spans="1:6" s="219" customFormat="1">
      <c r="A26" s="437">
        <v>25</v>
      </c>
      <c r="B26" s="527">
        <f>'100 Материалов'!B26</f>
        <v>0</v>
      </c>
      <c r="C26" s="527">
        <f>'100 Материалов'!C26</f>
        <v>0</v>
      </c>
      <c r="D26" s="527">
        <f>'100 Материалов'!D26</f>
        <v>0</v>
      </c>
      <c r="E26" s="527">
        <f>'100 Материалов'!E26</f>
        <v>0</v>
      </c>
      <c r="F26" s="527">
        <f>'100 Материалов'!F26</f>
        <v>0</v>
      </c>
    </row>
    <row r="27" spans="1:6" s="219" customFormat="1">
      <c r="A27" s="437">
        <v>26</v>
      </c>
      <c r="B27" s="527">
        <f>'100 Материалов'!B27</f>
        <v>0</v>
      </c>
      <c r="C27" s="527">
        <f>'100 Материалов'!C27</f>
        <v>0</v>
      </c>
      <c r="D27" s="527">
        <f>'100 Материалов'!D27</f>
        <v>0</v>
      </c>
      <c r="E27" s="527">
        <f>'100 Материалов'!E27</f>
        <v>0</v>
      </c>
      <c r="F27" s="527">
        <f>'100 Материалов'!F27</f>
        <v>0</v>
      </c>
    </row>
    <row r="28" spans="1:6" s="219" customFormat="1">
      <c r="A28" s="437">
        <v>27</v>
      </c>
      <c r="B28" s="527">
        <f>'100 Материалов'!B28</f>
        <v>0</v>
      </c>
      <c r="C28" s="527">
        <f>'100 Материалов'!C28</f>
        <v>0</v>
      </c>
      <c r="D28" s="527">
        <f>'100 Материалов'!D28</f>
        <v>0</v>
      </c>
      <c r="E28" s="527">
        <f>'100 Материалов'!E28</f>
        <v>0</v>
      </c>
      <c r="F28" s="527">
        <f>'100 Материалов'!F28</f>
        <v>0</v>
      </c>
    </row>
    <row r="29" spans="1:6" s="219" customFormat="1">
      <c r="A29" s="437">
        <v>28</v>
      </c>
      <c r="B29" s="527">
        <f>'100 Материалов'!B29</f>
        <v>0</v>
      </c>
      <c r="C29" s="527">
        <f>'100 Материалов'!C29</f>
        <v>0</v>
      </c>
      <c r="D29" s="527">
        <f>'100 Материалов'!D29</f>
        <v>0</v>
      </c>
      <c r="E29" s="527">
        <f>'100 Материалов'!E29</f>
        <v>0</v>
      </c>
      <c r="F29" s="527">
        <f>'100 Материалов'!F29</f>
        <v>0</v>
      </c>
    </row>
    <row r="30" spans="1:6" s="219" customFormat="1">
      <c r="A30" s="437">
        <v>29</v>
      </c>
      <c r="B30" s="527">
        <f>'100 Материалов'!B30</f>
        <v>0</v>
      </c>
      <c r="C30" s="527">
        <f>'100 Материалов'!C30</f>
        <v>0</v>
      </c>
      <c r="D30" s="527">
        <f>'100 Материалов'!D30</f>
        <v>0</v>
      </c>
      <c r="E30" s="527">
        <f>'100 Материалов'!E30</f>
        <v>0</v>
      </c>
      <c r="F30" s="527">
        <f>'100 Материалов'!F30</f>
        <v>0</v>
      </c>
    </row>
    <row r="31" spans="1:6" s="219" customFormat="1">
      <c r="A31" s="437">
        <v>30</v>
      </c>
      <c r="B31" s="527">
        <f>'100 Материалов'!B31</f>
        <v>0</v>
      </c>
      <c r="C31" s="527">
        <f>'100 Материалов'!C31</f>
        <v>0</v>
      </c>
      <c r="D31" s="527">
        <f>'100 Материалов'!D31</f>
        <v>0</v>
      </c>
      <c r="E31" s="527">
        <f>'100 Материалов'!E31</f>
        <v>0</v>
      </c>
      <c r="F31" s="527">
        <f>'100 Материалов'!F31</f>
        <v>0</v>
      </c>
    </row>
    <row r="32" spans="1:6" s="219" customFormat="1">
      <c r="A32" s="437">
        <v>31</v>
      </c>
      <c r="B32" s="527">
        <f>'100 Материалов'!B32</f>
        <v>0</v>
      </c>
      <c r="C32" s="527">
        <f>'100 Материалов'!C32</f>
        <v>0</v>
      </c>
      <c r="D32" s="527">
        <f>'100 Материалов'!D32</f>
        <v>0</v>
      </c>
      <c r="E32" s="527">
        <f>'100 Материалов'!E32</f>
        <v>0</v>
      </c>
      <c r="F32" s="527">
        <f>'100 Материалов'!F32</f>
        <v>0</v>
      </c>
    </row>
    <row r="33" spans="1:6" s="219" customFormat="1">
      <c r="A33" s="437">
        <v>32</v>
      </c>
      <c r="B33" s="527">
        <f>'100 Материалов'!B33</f>
        <v>0</v>
      </c>
      <c r="C33" s="527">
        <f>'100 Материалов'!C33</f>
        <v>0</v>
      </c>
      <c r="D33" s="527">
        <f>'100 Материалов'!D33</f>
        <v>0</v>
      </c>
      <c r="E33" s="527">
        <f>'100 Материалов'!E33</f>
        <v>0</v>
      </c>
      <c r="F33" s="527">
        <f>'100 Материалов'!F33</f>
        <v>0</v>
      </c>
    </row>
    <row r="34" spans="1:6" s="219" customFormat="1">
      <c r="A34" s="437">
        <v>33</v>
      </c>
      <c r="B34" s="527">
        <f>'100 Материалов'!B34</f>
        <v>0</v>
      </c>
      <c r="C34" s="527">
        <f>'100 Материалов'!C34</f>
        <v>0</v>
      </c>
      <c r="D34" s="527">
        <f>'100 Материалов'!D34</f>
        <v>0</v>
      </c>
      <c r="E34" s="527">
        <f>'100 Материалов'!E34</f>
        <v>0</v>
      </c>
      <c r="F34" s="527">
        <f>'100 Материалов'!F34</f>
        <v>0</v>
      </c>
    </row>
    <row r="35" spans="1:6" s="219" customFormat="1">
      <c r="A35" s="437">
        <v>34</v>
      </c>
      <c r="B35" s="527">
        <f>'100 Материалов'!B35</f>
        <v>0</v>
      </c>
      <c r="C35" s="527">
        <f>'100 Материалов'!C35</f>
        <v>0</v>
      </c>
      <c r="D35" s="527">
        <f>'100 Материалов'!D35</f>
        <v>0</v>
      </c>
      <c r="E35" s="527">
        <f>'100 Материалов'!E35</f>
        <v>0</v>
      </c>
      <c r="F35" s="527">
        <f>'100 Материалов'!F35</f>
        <v>0</v>
      </c>
    </row>
    <row r="36" spans="1:6" s="219" customFormat="1">
      <c r="A36" s="437">
        <v>35</v>
      </c>
      <c r="B36" s="527">
        <f>'100 Материалов'!B36</f>
        <v>0</v>
      </c>
      <c r="C36" s="527">
        <f>'100 Материалов'!C36</f>
        <v>0</v>
      </c>
      <c r="D36" s="527">
        <f>'100 Материалов'!D36</f>
        <v>0</v>
      </c>
      <c r="E36" s="527">
        <f>'100 Материалов'!E36</f>
        <v>0</v>
      </c>
      <c r="F36" s="527">
        <f>'100 Материалов'!F36</f>
        <v>0</v>
      </c>
    </row>
    <row r="37" spans="1:6" s="219" customFormat="1">
      <c r="A37" s="437">
        <v>36</v>
      </c>
      <c r="B37" s="527">
        <f>'100 Материалов'!B37</f>
        <v>0</v>
      </c>
      <c r="C37" s="527">
        <f>'100 Материалов'!C37</f>
        <v>0</v>
      </c>
      <c r="D37" s="527">
        <f>'100 Материалов'!D37</f>
        <v>0</v>
      </c>
      <c r="E37" s="527">
        <f>'100 Материалов'!E37</f>
        <v>0</v>
      </c>
      <c r="F37" s="527">
        <f>'100 Материалов'!F37</f>
        <v>0</v>
      </c>
    </row>
    <row r="38" spans="1:6" s="219" customFormat="1">
      <c r="A38" s="437">
        <v>37</v>
      </c>
      <c r="B38" s="527">
        <f>'100 Материалов'!B38</f>
        <v>0</v>
      </c>
      <c r="C38" s="527">
        <f>'100 Материалов'!C38</f>
        <v>0</v>
      </c>
      <c r="D38" s="527">
        <f>'100 Материалов'!D38</f>
        <v>0</v>
      </c>
      <c r="E38" s="527">
        <f>'100 Материалов'!E38</f>
        <v>0</v>
      </c>
      <c r="F38" s="527">
        <f>'100 Материалов'!F38</f>
        <v>0</v>
      </c>
    </row>
    <row r="39" spans="1:6" s="219" customFormat="1">
      <c r="A39" s="437">
        <v>38</v>
      </c>
      <c r="B39" s="527">
        <f>'100 Материалов'!B39</f>
        <v>0</v>
      </c>
      <c r="C39" s="527">
        <f>'100 Материалов'!C39</f>
        <v>0</v>
      </c>
      <c r="D39" s="527">
        <f>'100 Материалов'!D39</f>
        <v>0</v>
      </c>
      <c r="E39" s="527">
        <f>'100 Материалов'!E39</f>
        <v>0</v>
      </c>
      <c r="F39" s="527">
        <f>'100 Материалов'!F39</f>
        <v>0</v>
      </c>
    </row>
    <row r="40" spans="1:6" s="219" customFormat="1">
      <c r="A40" s="437">
        <v>39</v>
      </c>
      <c r="B40" s="527">
        <f>'100 Материалов'!B40</f>
        <v>0</v>
      </c>
      <c r="C40" s="527">
        <f>'100 Материалов'!C40</f>
        <v>0</v>
      </c>
      <c r="D40" s="527">
        <f>'100 Материалов'!D40</f>
        <v>0</v>
      </c>
      <c r="E40" s="527">
        <f>'100 Материалов'!E40</f>
        <v>0</v>
      </c>
      <c r="F40" s="527">
        <f>'100 Материалов'!F40</f>
        <v>0</v>
      </c>
    </row>
    <row r="41" spans="1:6" s="219" customFormat="1">
      <c r="A41" s="437">
        <v>40</v>
      </c>
      <c r="B41" s="527">
        <f>'100 Материалов'!B41</f>
        <v>0</v>
      </c>
      <c r="C41" s="527">
        <f>'100 Материалов'!C41</f>
        <v>0</v>
      </c>
      <c r="D41" s="527">
        <f>'100 Материалов'!D41</f>
        <v>0</v>
      </c>
      <c r="E41" s="527">
        <f>'100 Материалов'!E41</f>
        <v>0</v>
      </c>
      <c r="F41" s="527">
        <f>'100 Материалов'!F41</f>
        <v>0</v>
      </c>
    </row>
    <row r="42" spans="1:6" s="219" customFormat="1">
      <c r="A42" s="437">
        <v>41</v>
      </c>
      <c r="B42" s="527">
        <f>'100 Материалов'!B42</f>
        <v>0</v>
      </c>
      <c r="C42" s="527">
        <f>'100 Материалов'!C42</f>
        <v>0</v>
      </c>
      <c r="D42" s="527">
        <f>'100 Материалов'!D42</f>
        <v>0</v>
      </c>
      <c r="E42" s="527">
        <f>'100 Материалов'!E42</f>
        <v>0</v>
      </c>
      <c r="F42" s="527">
        <f>'100 Материалов'!F42</f>
        <v>0</v>
      </c>
    </row>
    <row r="43" spans="1:6" s="219" customFormat="1">
      <c r="A43" s="437">
        <v>42</v>
      </c>
      <c r="B43" s="527">
        <f>'100 Материалов'!B43</f>
        <v>0</v>
      </c>
      <c r="C43" s="527">
        <f>'100 Материалов'!C43</f>
        <v>0</v>
      </c>
      <c r="D43" s="527">
        <f>'100 Материалов'!D43</f>
        <v>0</v>
      </c>
      <c r="E43" s="527">
        <f>'100 Материалов'!E43</f>
        <v>0</v>
      </c>
      <c r="F43" s="527">
        <f>'100 Материалов'!F43</f>
        <v>0</v>
      </c>
    </row>
    <row r="44" spans="1:6" s="219" customFormat="1">
      <c r="A44" s="437">
        <v>43</v>
      </c>
      <c r="B44" s="527">
        <f>'100 Материалов'!B44</f>
        <v>0</v>
      </c>
      <c r="C44" s="527">
        <f>'100 Материалов'!C44</f>
        <v>0</v>
      </c>
      <c r="D44" s="527">
        <f>'100 Материалов'!D44</f>
        <v>0</v>
      </c>
      <c r="E44" s="527">
        <f>'100 Материалов'!E44</f>
        <v>0</v>
      </c>
      <c r="F44" s="527">
        <f>'100 Материалов'!F44</f>
        <v>0</v>
      </c>
    </row>
    <row r="45" spans="1:6" s="219" customFormat="1">
      <c r="A45" s="437">
        <v>44</v>
      </c>
      <c r="B45" s="527">
        <f>'100 Материалов'!B45</f>
        <v>0</v>
      </c>
      <c r="C45" s="527">
        <f>'100 Материалов'!C45</f>
        <v>0</v>
      </c>
      <c r="D45" s="527">
        <f>'100 Материалов'!D45</f>
        <v>0</v>
      </c>
      <c r="E45" s="527">
        <f>'100 Материалов'!E45</f>
        <v>0</v>
      </c>
      <c r="F45" s="527">
        <f>'100 Материалов'!F45</f>
        <v>0</v>
      </c>
    </row>
    <row r="46" spans="1:6" s="219" customFormat="1">
      <c r="A46" s="437">
        <v>45</v>
      </c>
      <c r="B46" s="527">
        <f>'100 Материалов'!B46</f>
        <v>0</v>
      </c>
      <c r="C46" s="527">
        <f>'100 Материалов'!C46</f>
        <v>0</v>
      </c>
      <c r="D46" s="527">
        <f>'100 Материалов'!D46</f>
        <v>0</v>
      </c>
      <c r="E46" s="527">
        <f>'100 Материалов'!E46</f>
        <v>0</v>
      </c>
      <c r="F46" s="527">
        <f>'100 Материалов'!F46</f>
        <v>0</v>
      </c>
    </row>
    <row r="47" spans="1:6" s="219" customFormat="1">
      <c r="A47" s="437">
        <v>46</v>
      </c>
      <c r="B47" s="527">
        <f>'100 Материалов'!B47</f>
        <v>0</v>
      </c>
      <c r="C47" s="527">
        <f>'100 Материалов'!C47</f>
        <v>0</v>
      </c>
      <c r="D47" s="527">
        <f>'100 Материалов'!D47</f>
        <v>0</v>
      </c>
      <c r="E47" s="527">
        <f>'100 Материалов'!E47</f>
        <v>0</v>
      </c>
      <c r="F47" s="527">
        <f>'100 Материалов'!F47</f>
        <v>0</v>
      </c>
    </row>
    <row r="48" spans="1:6" s="219" customFormat="1">
      <c r="A48" s="437">
        <v>47</v>
      </c>
      <c r="B48" s="527">
        <f>'100 Материалов'!B48</f>
        <v>0</v>
      </c>
      <c r="C48" s="527">
        <f>'100 Материалов'!C48</f>
        <v>0</v>
      </c>
      <c r="D48" s="527">
        <f>'100 Материалов'!D48</f>
        <v>0</v>
      </c>
      <c r="E48" s="527">
        <f>'100 Материалов'!E48</f>
        <v>0</v>
      </c>
      <c r="F48" s="527">
        <f>'100 Материалов'!F48</f>
        <v>0</v>
      </c>
    </row>
    <row r="49" spans="1:6" s="219" customFormat="1">
      <c r="A49" s="437">
        <v>48</v>
      </c>
      <c r="B49" s="527">
        <f>'100 Материалов'!B49</f>
        <v>0</v>
      </c>
      <c r="C49" s="527">
        <f>'100 Материалов'!C49</f>
        <v>0</v>
      </c>
      <c r="D49" s="527">
        <f>'100 Материалов'!D49</f>
        <v>0</v>
      </c>
      <c r="E49" s="527">
        <f>'100 Материалов'!E49</f>
        <v>0</v>
      </c>
      <c r="F49" s="527">
        <f>'100 Материалов'!F49</f>
        <v>0</v>
      </c>
    </row>
    <row r="50" spans="1:6" s="219" customFormat="1">
      <c r="A50" s="437">
        <v>49</v>
      </c>
      <c r="B50" s="527">
        <f>'100 Материалов'!B50</f>
        <v>0</v>
      </c>
      <c r="C50" s="527">
        <f>'100 Материалов'!C50</f>
        <v>0</v>
      </c>
      <c r="D50" s="527">
        <f>'100 Материалов'!D50</f>
        <v>0</v>
      </c>
      <c r="E50" s="527">
        <f>'100 Материалов'!E50</f>
        <v>0</v>
      </c>
      <c r="F50" s="527">
        <f>'100 Материалов'!F50</f>
        <v>0</v>
      </c>
    </row>
    <row r="51" spans="1:6" s="219" customFormat="1">
      <c r="A51" s="437">
        <v>50</v>
      </c>
      <c r="B51" s="527">
        <f>'100 Материалов'!B51</f>
        <v>0</v>
      </c>
      <c r="C51" s="527">
        <f>'100 Материалов'!C51</f>
        <v>0</v>
      </c>
      <c r="D51" s="527">
        <f>'100 Материалов'!D51</f>
        <v>0</v>
      </c>
      <c r="E51" s="527">
        <f>'100 Материалов'!E51</f>
        <v>0</v>
      </c>
      <c r="F51" s="527">
        <f>'100 Материалов'!F51</f>
        <v>0</v>
      </c>
    </row>
    <row r="52" spans="1:6" s="219" customFormat="1">
      <c r="A52" s="437">
        <v>51</v>
      </c>
      <c r="B52" s="527">
        <f>'100 Материалов'!B52</f>
        <v>0</v>
      </c>
      <c r="C52" s="527">
        <f>'100 Материалов'!C52</f>
        <v>0</v>
      </c>
      <c r="D52" s="527">
        <f>'100 Материалов'!D52</f>
        <v>0</v>
      </c>
      <c r="E52" s="527">
        <f>'100 Материалов'!E52</f>
        <v>0</v>
      </c>
      <c r="F52" s="527">
        <f>'100 Материалов'!F52</f>
        <v>0</v>
      </c>
    </row>
    <row r="53" spans="1:6" s="219" customFormat="1">
      <c r="A53" s="437">
        <v>52</v>
      </c>
      <c r="B53" s="527">
        <f>'100 Материалов'!B53</f>
        <v>0</v>
      </c>
      <c r="C53" s="527">
        <f>'100 Материалов'!C53</f>
        <v>0</v>
      </c>
      <c r="D53" s="527">
        <f>'100 Материалов'!D53</f>
        <v>0</v>
      </c>
      <c r="E53" s="527">
        <f>'100 Материалов'!E53</f>
        <v>0</v>
      </c>
      <c r="F53" s="527">
        <f>'100 Материалов'!F53</f>
        <v>0</v>
      </c>
    </row>
    <row r="54" spans="1:6" s="219" customFormat="1">
      <c r="A54" s="437">
        <v>53</v>
      </c>
      <c r="B54" s="527">
        <f>'100 Материалов'!B54</f>
        <v>0</v>
      </c>
      <c r="C54" s="527">
        <f>'100 Материалов'!C54</f>
        <v>0</v>
      </c>
      <c r="D54" s="527">
        <f>'100 Материалов'!D54</f>
        <v>0</v>
      </c>
      <c r="E54" s="527">
        <f>'100 Материалов'!E54</f>
        <v>0</v>
      </c>
      <c r="F54" s="527">
        <f>'100 Материалов'!F54</f>
        <v>0</v>
      </c>
    </row>
    <row r="55" spans="1:6" s="219" customFormat="1">
      <c r="A55" s="437">
        <v>54</v>
      </c>
      <c r="B55" s="527">
        <f>'100 Материалов'!B55</f>
        <v>0</v>
      </c>
      <c r="C55" s="527">
        <f>'100 Материалов'!C55</f>
        <v>0</v>
      </c>
      <c r="D55" s="527">
        <f>'100 Материалов'!D55</f>
        <v>0</v>
      </c>
      <c r="E55" s="527">
        <f>'100 Материалов'!E55</f>
        <v>0</v>
      </c>
      <c r="F55" s="527">
        <f>'100 Материалов'!F55</f>
        <v>0</v>
      </c>
    </row>
    <row r="56" spans="1:6" s="219" customFormat="1">
      <c r="A56" s="437">
        <v>55</v>
      </c>
      <c r="B56" s="527">
        <f>'100 Материалов'!B56</f>
        <v>0</v>
      </c>
      <c r="C56" s="527">
        <f>'100 Материалов'!C56</f>
        <v>0</v>
      </c>
      <c r="D56" s="527">
        <f>'100 Материалов'!D56</f>
        <v>0</v>
      </c>
      <c r="E56" s="527">
        <f>'100 Материалов'!E56</f>
        <v>0</v>
      </c>
      <c r="F56" s="527">
        <f>'100 Материалов'!F56</f>
        <v>0</v>
      </c>
    </row>
    <row r="57" spans="1:6" s="219" customFormat="1">
      <c r="A57" s="437">
        <v>56</v>
      </c>
      <c r="B57" s="527">
        <f>'100 Материалов'!B57</f>
        <v>0</v>
      </c>
      <c r="C57" s="527">
        <f>'100 Материалов'!C57</f>
        <v>0</v>
      </c>
      <c r="D57" s="527">
        <f>'100 Материалов'!D57</f>
        <v>0</v>
      </c>
      <c r="E57" s="527">
        <f>'100 Материалов'!E57</f>
        <v>0</v>
      </c>
      <c r="F57" s="527">
        <f>'100 Материалов'!F57</f>
        <v>0</v>
      </c>
    </row>
    <row r="58" spans="1:6" s="219" customFormat="1">
      <c r="A58" s="437">
        <v>57</v>
      </c>
      <c r="B58" s="527">
        <f>'100 Материалов'!B58</f>
        <v>0</v>
      </c>
      <c r="C58" s="527">
        <f>'100 Материалов'!C58</f>
        <v>0</v>
      </c>
      <c r="D58" s="527">
        <f>'100 Материалов'!D58</f>
        <v>0</v>
      </c>
      <c r="E58" s="527">
        <f>'100 Материалов'!E58</f>
        <v>0</v>
      </c>
      <c r="F58" s="527">
        <f>'100 Материалов'!F58</f>
        <v>0</v>
      </c>
    </row>
    <row r="59" spans="1:6" s="219" customFormat="1">
      <c r="A59" s="437">
        <v>58</v>
      </c>
      <c r="B59" s="527">
        <f>'100 Материалов'!B59</f>
        <v>0</v>
      </c>
      <c r="C59" s="527">
        <f>'100 Материалов'!C59</f>
        <v>0</v>
      </c>
      <c r="D59" s="527">
        <f>'100 Материалов'!D59</f>
        <v>0</v>
      </c>
      <c r="E59" s="527">
        <f>'100 Материалов'!E59</f>
        <v>0</v>
      </c>
      <c r="F59" s="527">
        <f>'100 Материалов'!F59</f>
        <v>0</v>
      </c>
    </row>
    <row r="60" spans="1:6" s="219" customFormat="1">
      <c r="A60" s="437">
        <v>59</v>
      </c>
      <c r="B60" s="527">
        <f>'100 Материалов'!B60</f>
        <v>0</v>
      </c>
      <c r="C60" s="527">
        <f>'100 Материалов'!C60</f>
        <v>0</v>
      </c>
      <c r="D60" s="527">
        <f>'100 Материалов'!D60</f>
        <v>0</v>
      </c>
      <c r="E60" s="527">
        <f>'100 Материалов'!E60</f>
        <v>0</v>
      </c>
      <c r="F60" s="527">
        <f>'100 Материалов'!F60</f>
        <v>0</v>
      </c>
    </row>
    <row r="61" spans="1:6" s="219" customFormat="1">
      <c r="A61" s="437">
        <v>60</v>
      </c>
      <c r="B61" s="527">
        <f>'100 Материалов'!B61</f>
        <v>0</v>
      </c>
      <c r="C61" s="527">
        <f>'100 Материалов'!C61</f>
        <v>0</v>
      </c>
      <c r="D61" s="527">
        <f>'100 Материалов'!D61</f>
        <v>0</v>
      </c>
      <c r="E61" s="527">
        <f>'100 Материалов'!E61</f>
        <v>0</v>
      </c>
      <c r="F61" s="527">
        <f>'100 Материалов'!F61</f>
        <v>0</v>
      </c>
    </row>
    <row r="62" spans="1:6" s="219" customFormat="1">
      <c r="A62" s="437">
        <v>61</v>
      </c>
      <c r="B62" s="527">
        <f>'100 Материалов'!B62</f>
        <v>0</v>
      </c>
      <c r="C62" s="527">
        <f>'100 Материалов'!C62</f>
        <v>0</v>
      </c>
      <c r="D62" s="527">
        <f>'100 Материалов'!D62</f>
        <v>0</v>
      </c>
      <c r="E62" s="527">
        <f>'100 Материалов'!E62</f>
        <v>0</v>
      </c>
      <c r="F62" s="527">
        <f>'100 Материалов'!F62</f>
        <v>0</v>
      </c>
    </row>
    <row r="63" spans="1:6" s="219" customFormat="1">
      <c r="A63" s="437">
        <v>62</v>
      </c>
      <c r="B63" s="527">
        <f>'100 Материалов'!B63</f>
        <v>0</v>
      </c>
      <c r="C63" s="527">
        <f>'100 Материалов'!C63</f>
        <v>0</v>
      </c>
      <c r="D63" s="527">
        <f>'100 Материалов'!D63</f>
        <v>0</v>
      </c>
      <c r="E63" s="527">
        <f>'100 Материалов'!E63</f>
        <v>0</v>
      </c>
      <c r="F63" s="527">
        <f>'100 Материалов'!F63</f>
        <v>0</v>
      </c>
    </row>
    <row r="64" spans="1:6" s="219" customFormat="1">
      <c r="A64" s="437">
        <v>63</v>
      </c>
      <c r="B64" s="527">
        <f>'100 Материалов'!B64</f>
        <v>0</v>
      </c>
      <c r="C64" s="527">
        <f>'100 Материалов'!C64</f>
        <v>0</v>
      </c>
      <c r="D64" s="527">
        <f>'100 Материалов'!D64</f>
        <v>0</v>
      </c>
      <c r="E64" s="527">
        <f>'100 Материалов'!E64</f>
        <v>0</v>
      </c>
      <c r="F64" s="527">
        <f>'100 Материалов'!F64</f>
        <v>0</v>
      </c>
    </row>
    <row r="65" spans="1:6" s="219" customFormat="1">
      <c r="A65" s="437">
        <v>64</v>
      </c>
      <c r="B65" s="527">
        <f>'100 Материалов'!B65</f>
        <v>0</v>
      </c>
      <c r="C65" s="527">
        <f>'100 Материалов'!C65</f>
        <v>0</v>
      </c>
      <c r="D65" s="527">
        <f>'100 Материалов'!D65</f>
        <v>0</v>
      </c>
      <c r="E65" s="527">
        <f>'100 Материалов'!E65</f>
        <v>0</v>
      </c>
      <c r="F65" s="527">
        <f>'100 Материалов'!F65</f>
        <v>0</v>
      </c>
    </row>
    <row r="66" spans="1:6" s="219" customFormat="1">
      <c r="A66" s="437">
        <v>65</v>
      </c>
      <c r="B66" s="527">
        <f>'100 Материалов'!B66</f>
        <v>0</v>
      </c>
      <c r="C66" s="527">
        <f>'100 Материалов'!C66</f>
        <v>0</v>
      </c>
      <c r="D66" s="527">
        <f>'100 Материалов'!D66</f>
        <v>0</v>
      </c>
      <c r="E66" s="527">
        <f>'100 Материалов'!E66</f>
        <v>0</v>
      </c>
      <c r="F66" s="527">
        <f>'100 Материалов'!F66</f>
        <v>0</v>
      </c>
    </row>
    <row r="67" spans="1:6" s="219" customFormat="1">
      <c r="A67" s="437">
        <v>66</v>
      </c>
      <c r="B67" s="527">
        <f>'100 Материалов'!B67</f>
        <v>0</v>
      </c>
      <c r="C67" s="527">
        <f>'100 Материалов'!C67</f>
        <v>0</v>
      </c>
      <c r="D67" s="527">
        <f>'100 Материалов'!D67</f>
        <v>0</v>
      </c>
      <c r="E67" s="527">
        <f>'100 Материалов'!E67</f>
        <v>0</v>
      </c>
      <c r="F67" s="527">
        <f>'100 Материалов'!F67</f>
        <v>0</v>
      </c>
    </row>
    <row r="68" spans="1:6" s="219" customFormat="1">
      <c r="A68" s="437">
        <v>67</v>
      </c>
      <c r="B68" s="527">
        <f>'100 Материалов'!B68</f>
        <v>0</v>
      </c>
      <c r="C68" s="527">
        <f>'100 Материалов'!C68</f>
        <v>0</v>
      </c>
      <c r="D68" s="527">
        <f>'100 Материалов'!D68</f>
        <v>0</v>
      </c>
      <c r="E68" s="527">
        <f>'100 Материалов'!E68</f>
        <v>0</v>
      </c>
      <c r="F68" s="527">
        <f>'100 Материалов'!F68</f>
        <v>0</v>
      </c>
    </row>
    <row r="69" spans="1:6" s="219" customFormat="1">
      <c r="A69" s="437">
        <v>68</v>
      </c>
      <c r="B69" s="527">
        <f>'100 Материалов'!B69</f>
        <v>0</v>
      </c>
      <c r="C69" s="527">
        <f>'100 Материалов'!C69</f>
        <v>0</v>
      </c>
      <c r="D69" s="527">
        <f>'100 Материалов'!D69</f>
        <v>0</v>
      </c>
      <c r="E69" s="527">
        <f>'100 Материалов'!E69</f>
        <v>0</v>
      </c>
      <c r="F69" s="527">
        <f>'100 Материалов'!F69</f>
        <v>0</v>
      </c>
    </row>
    <row r="70" spans="1:6" s="219" customFormat="1">
      <c r="A70" s="437">
        <v>69</v>
      </c>
      <c r="B70" s="527">
        <f>'100 Материалов'!B70</f>
        <v>0</v>
      </c>
      <c r="C70" s="527">
        <f>'100 Материалов'!C70</f>
        <v>0</v>
      </c>
      <c r="D70" s="527">
        <f>'100 Материалов'!D70</f>
        <v>0</v>
      </c>
      <c r="E70" s="527">
        <f>'100 Материалов'!E70</f>
        <v>0</v>
      </c>
      <c r="F70" s="527">
        <f>'100 Материалов'!F70</f>
        <v>0</v>
      </c>
    </row>
    <row r="71" spans="1:6" s="219" customFormat="1">
      <c r="A71" s="437">
        <v>70</v>
      </c>
      <c r="B71" s="527">
        <f>'100 Материалов'!B71</f>
        <v>0</v>
      </c>
      <c r="C71" s="527">
        <f>'100 Материалов'!C71</f>
        <v>0</v>
      </c>
      <c r="D71" s="527">
        <f>'100 Материалов'!D71</f>
        <v>0</v>
      </c>
      <c r="E71" s="527">
        <f>'100 Материалов'!E71</f>
        <v>0</v>
      </c>
      <c r="F71" s="527">
        <f>'100 Материалов'!F71</f>
        <v>0</v>
      </c>
    </row>
    <row r="72" spans="1:6" s="219" customFormat="1">
      <c r="A72" s="437">
        <v>71</v>
      </c>
      <c r="B72" s="527">
        <f>'100 Материалов'!B72</f>
        <v>0</v>
      </c>
      <c r="C72" s="527">
        <f>'100 Материалов'!C72</f>
        <v>0</v>
      </c>
      <c r="D72" s="527">
        <f>'100 Материалов'!D72</f>
        <v>0</v>
      </c>
      <c r="E72" s="527">
        <f>'100 Материалов'!E72</f>
        <v>0</v>
      </c>
      <c r="F72" s="527">
        <f>'100 Материалов'!F72</f>
        <v>0</v>
      </c>
    </row>
    <row r="73" spans="1:6" s="219" customFormat="1">
      <c r="A73" s="437">
        <v>72</v>
      </c>
      <c r="B73" s="527">
        <f>'100 Материалов'!B73</f>
        <v>0</v>
      </c>
      <c r="C73" s="527">
        <f>'100 Материалов'!C73</f>
        <v>0</v>
      </c>
      <c r="D73" s="527">
        <f>'100 Материалов'!D73</f>
        <v>0</v>
      </c>
      <c r="E73" s="527">
        <f>'100 Материалов'!E73</f>
        <v>0</v>
      </c>
      <c r="F73" s="527">
        <f>'100 Материалов'!F73</f>
        <v>0</v>
      </c>
    </row>
    <row r="74" spans="1:6" s="219" customFormat="1">
      <c r="A74" s="437">
        <v>73</v>
      </c>
      <c r="B74" s="527">
        <f>'100 Материалов'!B74</f>
        <v>0</v>
      </c>
      <c r="C74" s="527">
        <f>'100 Материалов'!C74</f>
        <v>0</v>
      </c>
      <c r="D74" s="527">
        <f>'100 Материалов'!D74</f>
        <v>0</v>
      </c>
      <c r="E74" s="527">
        <f>'100 Материалов'!E74</f>
        <v>0</v>
      </c>
      <c r="F74" s="527">
        <f>'100 Материалов'!F74</f>
        <v>0</v>
      </c>
    </row>
    <row r="75" spans="1:6" s="219" customFormat="1">
      <c r="A75" s="437">
        <v>74</v>
      </c>
      <c r="B75" s="527">
        <f>'100 Материалов'!B75</f>
        <v>0</v>
      </c>
      <c r="C75" s="527">
        <f>'100 Материалов'!C75</f>
        <v>0</v>
      </c>
      <c r="D75" s="527">
        <f>'100 Материалов'!D75</f>
        <v>0</v>
      </c>
      <c r="E75" s="527">
        <f>'100 Материалов'!E75</f>
        <v>0</v>
      </c>
      <c r="F75" s="527">
        <f>'100 Материалов'!F75</f>
        <v>0</v>
      </c>
    </row>
    <row r="76" spans="1:6" s="219" customFormat="1">
      <c r="A76" s="437">
        <v>75</v>
      </c>
      <c r="B76" s="527">
        <f>'100 Материалов'!B76</f>
        <v>0</v>
      </c>
      <c r="C76" s="527">
        <f>'100 Материалов'!C76</f>
        <v>0</v>
      </c>
      <c r="D76" s="527">
        <f>'100 Материалов'!D76</f>
        <v>0</v>
      </c>
      <c r="E76" s="527">
        <f>'100 Материалов'!E76</f>
        <v>0</v>
      </c>
      <c r="F76" s="527">
        <f>'100 Материалов'!F76</f>
        <v>0</v>
      </c>
    </row>
    <row r="77" spans="1:6" s="219" customFormat="1">
      <c r="A77" s="437">
        <v>76</v>
      </c>
      <c r="B77" s="527">
        <f>'100 Материалов'!B77</f>
        <v>0</v>
      </c>
      <c r="C77" s="527">
        <f>'100 Материалов'!C77</f>
        <v>0</v>
      </c>
      <c r="D77" s="527">
        <f>'100 Материалов'!D77</f>
        <v>0</v>
      </c>
      <c r="E77" s="527">
        <f>'100 Материалов'!E77</f>
        <v>0</v>
      </c>
      <c r="F77" s="527">
        <f>'100 Материалов'!F77</f>
        <v>0</v>
      </c>
    </row>
    <row r="78" spans="1:6" s="219" customFormat="1">
      <c r="A78" s="437">
        <v>77</v>
      </c>
      <c r="B78" s="527">
        <f>'100 Материалов'!B78</f>
        <v>0</v>
      </c>
      <c r="C78" s="527">
        <f>'100 Материалов'!C78</f>
        <v>0</v>
      </c>
      <c r="D78" s="527">
        <f>'100 Материалов'!D78</f>
        <v>0</v>
      </c>
      <c r="E78" s="527">
        <f>'100 Материалов'!E78</f>
        <v>0</v>
      </c>
      <c r="F78" s="527">
        <f>'100 Материалов'!F78</f>
        <v>0</v>
      </c>
    </row>
    <row r="79" spans="1:6" s="219" customFormat="1">
      <c r="A79" s="437">
        <v>78</v>
      </c>
      <c r="B79" s="527">
        <f>'100 Материалов'!B79</f>
        <v>0</v>
      </c>
      <c r="C79" s="527">
        <f>'100 Материалов'!C79</f>
        <v>0</v>
      </c>
      <c r="D79" s="527">
        <f>'100 Материалов'!D79</f>
        <v>0</v>
      </c>
      <c r="E79" s="527">
        <f>'100 Материалов'!E79</f>
        <v>0</v>
      </c>
      <c r="F79" s="527">
        <f>'100 Материалов'!F79</f>
        <v>0</v>
      </c>
    </row>
    <row r="80" spans="1:6" s="219" customFormat="1">
      <c r="A80" s="437">
        <v>79</v>
      </c>
      <c r="B80" s="527">
        <f>'100 Материалов'!B80</f>
        <v>0</v>
      </c>
      <c r="C80" s="527">
        <f>'100 Материалов'!C80</f>
        <v>0</v>
      </c>
      <c r="D80" s="527">
        <f>'100 Материалов'!D80</f>
        <v>0</v>
      </c>
      <c r="E80" s="527">
        <f>'100 Материалов'!E80</f>
        <v>0</v>
      </c>
      <c r="F80" s="527">
        <f>'100 Материалов'!F80</f>
        <v>0</v>
      </c>
    </row>
    <row r="81" spans="1:6" s="219" customFormat="1">
      <c r="A81" s="437">
        <v>80</v>
      </c>
      <c r="B81" s="527">
        <f>'100 Материалов'!B81</f>
        <v>0</v>
      </c>
      <c r="C81" s="527">
        <f>'100 Материалов'!C81</f>
        <v>0</v>
      </c>
      <c r="D81" s="527">
        <f>'100 Материалов'!D81</f>
        <v>0</v>
      </c>
      <c r="E81" s="527">
        <f>'100 Материалов'!E81</f>
        <v>0</v>
      </c>
      <c r="F81" s="527">
        <f>'100 Материалов'!F81</f>
        <v>0</v>
      </c>
    </row>
    <row r="82" spans="1:6" s="219" customFormat="1">
      <c r="A82" s="437">
        <v>81</v>
      </c>
      <c r="B82" s="527">
        <f>'100 Материалов'!B82</f>
        <v>0</v>
      </c>
      <c r="C82" s="527">
        <f>'100 Материалов'!C82</f>
        <v>0</v>
      </c>
      <c r="D82" s="527">
        <f>'100 Материалов'!D82</f>
        <v>0</v>
      </c>
      <c r="E82" s="527">
        <f>'100 Материалов'!E82</f>
        <v>0</v>
      </c>
      <c r="F82" s="527">
        <f>'100 Материалов'!F82</f>
        <v>0</v>
      </c>
    </row>
    <row r="83" spans="1:6" s="219" customFormat="1">
      <c r="A83" s="437">
        <v>82</v>
      </c>
      <c r="B83" s="527">
        <f>'100 Материалов'!B83</f>
        <v>0</v>
      </c>
      <c r="C83" s="527">
        <f>'100 Материалов'!C83</f>
        <v>0</v>
      </c>
      <c r="D83" s="527">
        <f>'100 Материалов'!D83</f>
        <v>0</v>
      </c>
      <c r="E83" s="527">
        <f>'100 Материалов'!E83</f>
        <v>0</v>
      </c>
      <c r="F83" s="527">
        <f>'100 Материалов'!F83</f>
        <v>0</v>
      </c>
    </row>
    <row r="84" spans="1:6" s="219" customFormat="1">
      <c r="A84" s="437">
        <v>83</v>
      </c>
      <c r="B84" s="527">
        <f>'100 Материалов'!B84</f>
        <v>0</v>
      </c>
      <c r="C84" s="527">
        <f>'100 Материалов'!C84</f>
        <v>0</v>
      </c>
      <c r="D84" s="527">
        <f>'100 Материалов'!D84</f>
        <v>0</v>
      </c>
      <c r="E84" s="527">
        <f>'100 Материалов'!E84</f>
        <v>0</v>
      </c>
      <c r="F84" s="527">
        <f>'100 Материалов'!F84</f>
        <v>0</v>
      </c>
    </row>
    <row r="85" spans="1:6" s="219" customFormat="1">
      <c r="A85" s="437">
        <v>84</v>
      </c>
      <c r="B85" s="527">
        <f>'100 Материалов'!B85</f>
        <v>0</v>
      </c>
      <c r="C85" s="527">
        <f>'100 Материалов'!C85</f>
        <v>0</v>
      </c>
      <c r="D85" s="527">
        <f>'100 Материалов'!D85</f>
        <v>0</v>
      </c>
      <c r="E85" s="527">
        <f>'100 Материалов'!E85</f>
        <v>0</v>
      </c>
      <c r="F85" s="527">
        <f>'100 Материалов'!F85</f>
        <v>0</v>
      </c>
    </row>
    <row r="86" spans="1:6" s="219" customFormat="1">
      <c r="A86" s="437">
        <v>85</v>
      </c>
      <c r="B86" s="527">
        <f>'100 Материалов'!B86</f>
        <v>0</v>
      </c>
      <c r="C86" s="527">
        <f>'100 Материалов'!C86</f>
        <v>0</v>
      </c>
      <c r="D86" s="527">
        <f>'100 Материалов'!D86</f>
        <v>0</v>
      </c>
      <c r="E86" s="527">
        <f>'100 Материалов'!E86</f>
        <v>0</v>
      </c>
      <c r="F86" s="527">
        <f>'100 Материалов'!F86</f>
        <v>0</v>
      </c>
    </row>
    <row r="87" spans="1:6" s="219" customFormat="1">
      <c r="A87" s="437">
        <v>86</v>
      </c>
      <c r="B87" s="527">
        <f>'100 Материалов'!B87</f>
        <v>0</v>
      </c>
      <c r="C87" s="527">
        <f>'100 Материалов'!C87</f>
        <v>0</v>
      </c>
      <c r="D87" s="527">
        <f>'100 Материалов'!D87</f>
        <v>0</v>
      </c>
      <c r="E87" s="527">
        <f>'100 Материалов'!E87</f>
        <v>0</v>
      </c>
      <c r="F87" s="527">
        <f>'100 Материалов'!F87</f>
        <v>0</v>
      </c>
    </row>
    <row r="88" spans="1:6" s="219" customFormat="1">
      <c r="A88" s="437">
        <v>87</v>
      </c>
      <c r="B88" s="527">
        <f>'100 Материалов'!B88</f>
        <v>0</v>
      </c>
      <c r="C88" s="527">
        <f>'100 Материалов'!C88</f>
        <v>0</v>
      </c>
      <c r="D88" s="527">
        <f>'100 Материалов'!D88</f>
        <v>0</v>
      </c>
      <c r="E88" s="527">
        <f>'100 Материалов'!E88</f>
        <v>0</v>
      </c>
      <c r="F88" s="527">
        <f>'100 Материалов'!F88</f>
        <v>0</v>
      </c>
    </row>
    <row r="89" spans="1:6" s="219" customFormat="1">
      <c r="A89" s="437">
        <v>88</v>
      </c>
      <c r="B89" s="527">
        <f>'100 Материалов'!B89</f>
        <v>0</v>
      </c>
      <c r="C89" s="527">
        <f>'100 Материалов'!C89</f>
        <v>0</v>
      </c>
      <c r="D89" s="527">
        <f>'100 Материалов'!D89</f>
        <v>0</v>
      </c>
      <c r="E89" s="527">
        <f>'100 Материалов'!E89</f>
        <v>0</v>
      </c>
      <c r="F89" s="527">
        <f>'100 Материалов'!F89</f>
        <v>0</v>
      </c>
    </row>
    <row r="90" spans="1:6" s="219" customFormat="1">
      <c r="A90" s="437">
        <v>89</v>
      </c>
      <c r="B90" s="527">
        <f>'100 Материалов'!B90</f>
        <v>0</v>
      </c>
      <c r="C90" s="527">
        <f>'100 Материалов'!C90</f>
        <v>0</v>
      </c>
      <c r="D90" s="527">
        <f>'100 Материалов'!D90</f>
        <v>0</v>
      </c>
      <c r="E90" s="527">
        <f>'100 Материалов'!E90</f>
        <v>0</v>
      </c>
      <c r="F90" s="527">
        <f>'100 Материалов'!F90</f>
        <v>0</v>
      </c>
    </row>
    <row r="91" spans="1:6" s="219" customFormat="1">
      <c r="A91" s="437">
        <v>90</v>
      </c>
      <c r="B91" s="527">
        <f>'100 Материалов'!B91</f>
        <v>0</v>
      </c>
      <c r="C91" s="527">
        <f>'100 Материалов'!C91</f>
        <v>0</v>
      </c>
      <c r="D91" s="527">
        <f>'100 Материалов'!D91</f>
        <v>0</v>
      </c>
      <c r="E91" s="527">
        <f>'100 Материалов'!E91</f>
        <v>0</v>
      </c>
      <c r="F91" s="527">
        <f>'100 Материалов'!F91</f>
        <v>0</v>
      </c>
    </row>
    <row r="92" spans="1:6" s="219" customFormat="1">
      <c r="A92" s="437">
        <v>91</v>
      </c>
      <c r="B92" s="527">
        <f>'100 Материалов'!B92</f>
        <v>0</v>
      </c>
      <c r="C92" s="527">
        <f>'100 Материалов'!C92</f>
        <v>0</v>
      </c>
      <c r="D92" s="527">
        <f>'100 Материалов'!D92</f>
        <v>0</v>
      </c>
      <c r="E92" s="527">
        <f>'100 Материалов'!E92</f>
        <v>0</v>
      </c>
      <c r="F92" s="527">
        <f>'100 Материалов'!F92</f>
        <v>0</v>
      </c>
    </row>
    <row r="93" spans="1:6" s="219" customFormat="1">
      <c r="A93" s="147"/>
      <c r="B93" s="299"/>
      <c r="C93" s="295"/>
      <c r="D93" s="294"/>
      <c r="E93" s="294"/>
      <c r="F93" s="296"/>
    </row>
    <row r="94" spans="1:6" s="219" customFormat="1">
      <c r="A94" s="147"/>
      <c r="B94" s="1"/>
      <c r="C94" s="374"/>
      <c r="D94" s="374"/>
      <c r="E94" s="374"/>
      <c r="F94" s="29"/>
    </row>
    <row r="95" spans="1:6" s="219" customFormat="1">
      <c r="A95" s="147"/>
      <c r="B95" s="1"/>
      <c r="C95" s="374"/>
      <c r="D95" s="374"/>
      <c r="E95" s="374"/>
      <c r="F95" s="29"/>
    </row>
    <row r="96" spans="1:6" s="219" customFormat="1">
      <c r="A96" s="22"/>
      <c r="B96" s="1"/>
      <c r="C96" s="374"/>
      <c r="D96" s="374"/>
      <c r="E96" s="374"/>
      <c r="F96" s="29"/>
    </row>
    <row r="97" spans="2:7" s="223" customFormat="1">
      <c r="B97" s="52"/>
      <c r="C97" s="151"/>
      <c r="D97" s="151"/>
      <c r="E97" s="29"/>
      <c r="F97" s="29"/>
      <c r="G97" s="530"/>
    </row>
    <row r="98" spans="2:7">
      <c r="B98" s="223"/>
      <c r="C98" s="223"/>
      <c r="D98" s="223"/>
      <c r="E98" s="223"/>
      <c r="F98" s="223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4">
    <tabColor rgb="FFFFC000"/>
    <pageSetUpPr fitToPage="1"/>
  </sheetPr>
  <dimension ref="A1:AA311"/>
  <sheetViews>
    <sheetView showZeros="0" tabSelected="1" topLeftCell="A22" zoomScaleNormal="100" workbookViewId="0">
      <selection activeCell="P41" sqref="P41"/>
    </sheetView>
  </sheetViews>
  <sheetFormatPr defaultColWidth="9" defaultRowHeight="15"/>
  <cols>
    <col min="1" max="1" width="3" style="4" bestFit="1" customWidth="1"/>
    <col min="2" max="2" width="65" style="4" customWidth="1"/>
    <col min="3" max="3" width="9.42578125" style="4" bestFit="1" customWidth="1"/>
    <col min="4" max="4" width="6.7109375" style="4" customWidth="1"/>
    <col min="5" max="5" width="8.140625" style="4" customWidth="1"/>
    <col min="6" max="6" width="2.7109375" style="4" customWidth="1"/>
    <col min="7" max="7" width="7.42578125" style="4" customWidth="1"/>
    <col min="8" max="8" width="7.7109375" style="4" customWidth="1"/>
    <col min="9" max="9" width="16" style="4" customWidth="1"/>
    <col min="10" max="10" width="14.85546875" style="4" customWidth="1"/>
    <col min="11" max="11" width="13.7109375" style="4" customWidth="1"/>
    <col min="12" max="12" width="15.42578125" style="4" customWidth="1"/>
    <col min="13" max="13" width="15.7109375" style="4" customWidth="1"/>
    <col min="14" max="14" width="17.7109375" style="4" bestFit="1" customWidth="1"/>
    <col min="15" max="15" width="14.7109375" style="4" bestFit="1" customWidth="1"/>
    <col min="16" max="16" width="18.140625" style="4" bestFit="1" customWidth="1"/>
    <col min="17" max="17" width="9" style="4"/>
    <col min="18" max="18" width="10.85546875" style="4" customWidth="1"/>
    <col min="19" max="16384" width="9" style="4"/>
  </cols>
  <sheetData>
    <row r="1" spans="1:24" ht="21.75" thickBot="1">
      <c r="A1" s="40"/>
      <c r="B1" s="689" t="str">
        <f>ЗАЯВКА!E8</f>
        <v>ООО БАЛТИК-ЛАЙТ</v>
      </c>
      <c r="C1" s="689"/>
      <c r="D1" s="689"/>
      <c r="E1" s="689"/>
      <c r="F1" s="689"/>
      <c r="G1" s="689"/>
      <c r="H1" s="689"/>
      <c r="I1" s="689"/>
      <c r="J1" s="43"/>
      <c r="K1" s="91" t="s">
        <v>0</v>
      </c>
      <c r="L1" s="43"/>
      <c r="M1" s="92"/>
      <c r="N1" s="92"/>
      <c r="O1" s="40"/>
      <c r="P1" s="40"/>
      <c r="Q1" s="1"/>
      <c r="R1" s="1"/>
      <c r="S1" s="281"/>
      <c r="T1" s="281"/>
      <c r="U1" s="281"/>
      <c r="V1" s="281"/>
      <c r="W1" s="281"/>
      <c r="X1" s="281"/>
    </row>
    <row r="2" spans="1:24" ht="21.75" thickBot="1">
      <c r="A2" s="40"/>
      <c r="B2" s="166" t="str">
        <f>ЗАЯВКА!E9</f>
        <v>Прайс</v>
      </c>
      <c r="C2" s="282"/>
      <c r="D2" s="393" t="s">
        <v>64</v>
      </c>
      <c r="E2" s="395">
        <v>30</v>
      </c>
      <c r="F2" s="391"/>
      <c r="G2" s="704" t="s">
        <v>11039</v>
      </c>
      <c r="H2" s="705"/>
      <c r="I2" s="397">
        <v>77.37</v>
      </c>
      <c r="J2" s="40"/>
      <c r="K2" s="93" t="s">
        <v>35</v>
      </c>
      <c r="L2" s="94"/>
      <c r="M2" s="92"/>
      <c r="N2" s="92"/>
      <c r="O2" s="40"/>
      <c r="P2" s="40"/>
      <c r="Q2" s="1"/>
      <c r="R2" s="1"/>
      <c r="S2" s="281"/>
      <c r="T2" s="281"/>
      <c r="U2" s="281"/>
      <c r="V2" s="281"/>
      <c r="W2" s="281"/>
      <c r="X2" s="281"/>
    </row>
    <row r="3" spans="1:24" ht="15.75" thickBot="1">
      <c r="A3" s="40"/>
      <c r="B3" s="1"/>
      <c r="C3" s="1"/>
      <c r="D3" s="392" t="s">
        <v>65</v>
      </c>
      <c r="E3" s="395">
        <v>0</v>
      </c>
      <c r="F3" s="102"/>
      <c r="G3" s="706" t="s">
        <v>11040</v>
      </c>
      <c r="H3" s="707"/>
      <c r="I3" s="397">
        <v>67.8</v>
      </c>
      <c r="J3" s="44"/>
      <c r="K3" s="1"/>
      <c r="L3" s="1"/>
      <c r="M3" s="1"/>
      <c r="N3" s="45"/>
      <c r="O3" s="95"/>
      <c r="P3" s="46"/>
      <c r="Q3" s="1"/>
      <c r="R3" s="1"/>
      <c r="S3" s="281"/>
      <c r="T3" s="281"/>
      <c r="U3" s="281"/>
      <c r="V3" s="281"/>
      <c r="W3" s="281"/>
      <c r="X3" s="281"/>
    </row>
    <row r="4" spans="1:24" ht="21.75" thickBot="1">
      <c r="A4" s="40"/>
      <c r="B4" s="1"/>
      <c r="C4" s="1"/>
      <c r="D4" s="394" t="s">
        <v>23470</v>
      </c>
      <c r="E4" s="396">
        <f>IF(K8=0,0,L42/K8)</f>
        <v>1.3</v>
      </c>
      <c r="F4" s="45"/>
      <c r="G4" s="45"/>
      <c r="H4" s="45"/>
      <c r="I4" s="398"/>
      <c r="J4" s="94"/>
      <c r="K4" s="1"/>
      <c r="L4" s="1"/>
      <c r="M4" s="1"/>
      <c r="N4" s="97" t="s">
        <v>1</v>
      </c>
      <c r="O4" s="40"/>
      <c r="P4" s="40"/>
      <c r="Q4" s="47" t="s">
        <v>34</v>
      </c>
      <c r="R4" s="96">
        <f ca="1">TODAY()</f>
        <v>42698</v>
      </c>
      <c r="S4" s="281"/>
      <c r="T4" s="281"/>
      <c r="U4" s="281"/>
      <c r="V4" s="281"/>
      <c r="W4" s="281"/>
      <c r="X4" s="281"/>
    </row>
    <row r="5" spans="1:24">
      <c r="A5" s="40"/>
      <c r="B5" s="694" t="s">
        <v>95</v>
      </c>
      <c r="C5" s="694"/>
      <c r="D5" s="694"/>
      <c r="E5" s="694"/>
      <c r="F5" s="694"/>
      <c r="G5" s="694"/>
      <c r="H5" s="694"/>
      <c r="I5" s="694"/>
      <c r="J5" s="694"/>
      <c r="K5" s="694"/>
      <c r="L5" s="694"/>
      <c r="M5" s="694"/>
      <c r="N5" s="694"/>
      <c r="O5" s="694"/>
      <c r="P5" s="40"/>
      <c r="Q5" s="1"/>
      <c r="R5" s="1"/>
      <c r="S5" s="281"/>
      <c r="T5" s="281"/>
      <c r="U5" s="281"/>
      <c r="V5" s="281"/>
      <c r="W5" s="281"/>
      <c r="X5" s="281"/>
    </row>
    <row r="6" spans="1:24" ht="15" customHeight="1">
      <c r="A6" s="708" t="s">
        <v>21</v>
      </c>
      <c r="B6" s="708" t="s">
        <v>22</v>
      </c>
      <c r="C6" s="715" t="s">
        <v>11041</v>
      </c>
      <c r="D6" s="708" t="s">
        <v>36</v>
      </c>
      <c r="E6" s="698" t="s">
        <v>63</v>
      </c>
      <c r="F6" s="699"/>
      <c r="G6" s="699"/>
      <c r="H6" s="700"/>
      <c r="I6" s="693" t="s">
        <v>23</v>
      </c>
      <c r="J6" s="693"/>
      <c r="K6" s="693" t="s">
        <v>24</v>
      </c>
      <c r="L6" s="693"/>
      <c r="M6" s="690" t="s">
        <v>55</v>
      </c>
      <c r="N6" s="691"/>
      <c r="O6" s="691"/>
      <c r="P6" s="691"/>
      <c r="Q6" s="691"/>
      <c r="R6" s="692"/>
      <c r="S6" s="281"/>
      <c r="T6" s="281"/>
      <c r="U6" s="281"/>
      <c r="V6" s="281"/>
      <c r="W6" s="281"/>
      <c r="X6" s="281"/>
    </row>
    <row r="7" spans="1:24" ht="63.75">
      <c r="A7" s="709"/>
      <c r="B7" s="709"/>
      <c r="C7" s="716"/>
      <c r="D7" s="709"/>
      <c r="E7" s="701"/>
      <c r="F7" s="702"/>
      <c r="G7" s="702"/>
      <c r="H7" s="703"/>
      <c r="I7" s="380" t="s">
        <v>23462</v>
      </c>
      <c r="J7" s="380" t="s">
        <v>23463</v>
      </c>
      <c r="K7" s="381" t="s">
        <v>23468</v>
      </c>
      <c r="L7" s="381" t="s">
        <v>23464</v>
      </c>
      <c r="M7" s="90" t="s">
        <v>50</v>
      </c>
      <c r="N7" s="90" t="s">
        <v>51</v>
      </c>
      <c r="O7" s="375" t="s">
        <v>23461</v>
      </c>
      <c r="P7" s="90" t="s">
        <v>54</v>
      </c>
      <c r="Q7" s="90" t="s">
        <v>57</v>
      </c>
      <c r="R7" s="90" t="s">
        <v>59</v>
      </c>
      <c r="S7" s="281"/>
      <c r="T7" s="281"/>
      <c r="U7" s="281"/>
      <c r="V7" s="281"/>
      <c r="W7" s="281"/>
      <c r="X7" s="281"/>
    </row>
    <row r="8" spans="1:24">
      <c r="A8" s="33">
        <v>1</v>
      </c>
      <c r="B8" s="34" t="str">
        <f>изд.1!D7</f>
        <v>Пилон</v>
      </c>
      <c r="C8" s="283">
        <v>1</v>
      </c>
      <c r="D8" s="35">
        <f>изд.1!F11</f>
        <v>40</v>
      </c>
      <c r="E8" s="35">
        <f>изд.1!F9</f>
        <v>980</v>
      </c>
      <c r="F8" s="36" t="s">
        <v>32</v>
      </c>
      <c r="G8" s="36">
        <f>изд.1!F10</f>
        <v>2100</v>
      </c>
      <c r="H8" s="36" t="str">
        <f>изд.1!G9</f>
        <v>шт</v>
      </c>
      <c r="I8" s="57">
        <f>изд.1!K110/$I$2</f>
        <v>26054.129507561069</v>
      </c>
      <c r="J8" s="382">
        <f>изд.1!$I$177*инф.!$C$1</f>
        <v>137152.94117647063</v>
      </c>
      <c r="K8" s="58">
        <f>IF(D8=0,0,(I8*$I$2+J8))/D8</f>
        <v>53824.023529411774</v>
      </c>
      <c r="L8" s="62">
        <f t="shared" ref="L8:L32" si="0">K8*D8</f>
        <v>2152960.9411764708</v>
      </c>
      <c r="M8" s="37">
        <f>изд.1!K11</f>
        <v>0</v>
      </c>
      <c r="N8" s="37">
        <f>изд.1!K13</f>
        <v>0</v>
      </c>
      <c r="O8" s="376">
        <f>IF(D8=0,0,IF(изд.1!$I$177&lt;24,1,изд.1!$I$177/8))</f>
        <v>17.144117647058827</v>
      </c>
      <c r="P8" s="37">
        <f>изд.1!$K$14</f>
        <v>0</v>
      </c>
      <c r="Q8" s="38">
        <f>IF(O8=1,M8+N8+1+P8,M8+N8+O8/3+P8)</f>
        <v>5.7147058823529422</v>
      </c>
      <c r="R8" s="39">
        <f ca="1">$O$34+(Q8/5*7)</f>
        <v>42706.000588235293</v>
      </c>
      <c r="S8" s="281"/>
      <c r="T8" s="281">
        <f>50*1.3</f>
        <v>65</v>
      </c>
      <c r="U8" s="281"/>
      <c r="V8" s="281"/>
      <c r="W8" s="281"/>
      <c r="X8" s="281"/>
    </row>
    <row r="9" spans="1:24">
      <c r="A9" s="33">
        <v>2</v>
      </c>
      <c r="B9" s="34" t="str">
        <f>изд.2!D7</f>
        <v>Монтаж пилона с заглублением</v>
      </c>
      <c r="C9" s="283">
        <v>1</v>
      </c>
      <c r="D9" s="35">
        <f>изд.2!F11</f>
        <v>2</v>
      </c>
      <c r="E9" s="35">
        <f>изд.2!F9</f>
        <v>0</v>
      </c>
      <c r="F9" s="36" t="s">
        <v>32</v>
      </c>
      <c r="G9" s="36">
        <f>изд.2!F10</f>
        <v>0</v>
      </c>
      <c r="H9" s="36" t="str">
        <f>изд.2!G9</f>
        <v>шт</v>
      </c>
      <c r="I9" s="57">
        <f>изд.2!K110/$I$2</f>
        <v>0</v>
      </c>
      <c r="J9" s="382">
        <f>изд.2!$I$177*инф.!$C$1</f>
        <v>12601.85185185185</v>
      </c>
      <c r="K9" s="58">
        <f t="shared" ref="K9:K32" si="1">IF(D9=0,0,(I9*$I$2+J9))/D9</f>
        <v>6300.9259259259252</v>
      </c>
      <c r="L9" s="62">
        <f t="shared" si="0"/>
        <v>12601.85185185185</v>
      </c>
      <c r="M9" s="37">
        <f>изд.2!K12</f>
        <v>0</v>
      </c>
      <c r="N9" s="37">
        <f>изд.2!K13</f>
        <v>0</v>
      </c>
      <c r="O9" s="376">
        <f>IF(D9=0,0,IF(изд.2!$I$177&lt;24,1,изд.2!$I$177/8))</f>
        <v>1</v>
      </c>
      <c r="P9" s="37">
        <f>изд.2!$K$14</f>
        <v>0</v>
      </c>
      <c r="Q9" s="38">
        <f t="shared" ref="Q9:Q32" si="2">IF(O9=1,M9+N9+1+P9,M9+N9+O9/3+P9)</f>
        <v>1</v>
      </c>
      <c r="R9" s="39">
        <f t="shared" ref="R9:R32" ca="1" si="3">$O$34+(Q9/5*7)</f>
        <v>42699.4</v>
      </c>
      <c r="S9" s="281"/>
      <c r="T9" s="281"/>
      <c r="U9" s="281"/>
      <c r="V9" s="281"/>
      <c r="W9" s="281"/>
      <c r="X9" s="281"/>
    </row>
    <row r="10" spans="1:24">
      <c r="A10" s="33">
        <v>3</v>
      </c>
      <c r="B10" s="34" t="str">
        <f>изд.3!D7</f>
        <v>Монтаж пилона без заглубления</v>
      </c>
      <c r="C10" s="283">
        <v>1</v>
      </c>
      <c r="D10" s="35">
        <f>изд.3!F11</f>
        <v>2</v>
      </c>
      <c r="E10" s="35">
        <f>изд.3!F9</f>
        <v>0</v>
      </c>
      <c r="F10" s="36" t="s">
        <v>32</v>
      </c>
      <c r="G10" s="36">
        <f>изд.3!F10</f>
        <v>0</v>
      </c>
      <c r="H10" s="36" t="str">
        <f>изд.3!G9</f>
        <v>шт</v>
      </c>
      <c r="I10" s="57">
        <f>изд.3!K110/$I$2</f>
        <v>0</v>
      </c>
      <c r="J10" s="382">
        <f>изд.3!$I$177*инф.!$C$1</f>
        <v>9305.5555555555547</v>
      </c>
      <c r="K10" s="58">
        <f t="shared" si="1"/>
        <v>4652.7777777777774</v>
      </c>
      <c r="L10" s="62">
        <f t="shared" si="0"/>
        <v>9305.5555555555547</v>
      </c>
      <c r="M10" s="37">
        <f>изд.3!K12</f>
        <v>0</v>
      </c>
      <c r="N10" s="37">
        <f>изд.3!K13</f>
        <v>0</v>
      </c>
      <c r="O10" s="376">
        <f>IF(D10=0,0,IF(изд.3!$I$177&lt;24,1,изд.3!$I$177/8))</f>
        <v>1</v>
      </c>
      <c r="P10" s="37">
        <f>изд.3!$K$14</f>
        <v>0</v>
      </c>
      <c r="Q10" s="38">
        <f t="shared" si="2"/>
        <v>1</v>
      </c>
      <c r="R10" s="39">
        <f t="shared" ca="1" si="3"/>
        <v>42699.4</v>
      </c>
      <c r="S10" s="281"/>
      <c r="T10" s="281"/>
      <c r="U10" s="281"/>
      <c r="V10" s="281"/>
      <c r="W10" s="281"/>
      <c r="X10" s="281"/>
    </row>
    <row r="11" spans="1:24">
      <c r="A11" s="33">
        <v>4</v>
      </c>
      <c r="B11" s="34" t="str">
        <f>изд.4!D7</f>
        <v>Сткела</v>
      </c>
      <c r="C11" s="283">
        <v>1</v>
      </c>
      <c r="D11" s="35">
        <f>изд.4!F11</f>
        <v>20</v>
      </c>
      <c r="E11" s="35">
        <f>изд.4!F9</f>
        <v>1500</v>
      </c>
      <c r="F11" s="36" t="s">
        <v>32</v>
      </c>
      <c r="G11" s="36">
        <f>изд.4!F10</f>
        <v>7500</v>
      </c>
      <c r="H11" s="36" t="str">
        <f>изд.4!G9</f>
        <v>шт</v>
      </c>
      <c r="I11" s="57">
        <f>изд.4!K110/$I$2</f>
        <v>0</v>
      </c>
      <c r="J11" s="382">
        <f>изд.4!$I$177*инф.!$C$1</f>
        <v>29753.703703703704</v>
      </c>
      <c r="K11" s="58">
        <f t="shared" si="1"/>
        <v>1487.6851851851852</v>
      </c>
      <c r="L11" s="62">
        <f t="shared" si="0"/>
        <v>29753.703703703704</v>
      </c>
      <c r="M11" s="37">
        <f>изд.4!K12</f>
        <v>0</v>
      </c>
      <c r="N11" s="37">
        <f>изд.4!K13</f>
        <v>0</v>
      </c>
      <c r="O11" s="376">
        <f>IF(D11=0,0,IF(изд.4!$I$177&lt;24,1,изд.4!$I$177/8))</f>
        <v>3.7192129629629629</v>
      </c>
      <c r="P11" s="37">
        <f>изд.4!$K$14</f>
        <v>0</v>
      </c>
      <c r="Q11" s="38">
        <f t="shared" si="2"/>
        <v>1.2397376543209877</v>
      </c>
      <c r="R11" s="39">
        <f t="shared" ca="1" si="3"/>
        <v>42699.735632716052</v>
      </c>
      <c r="S11" s="281"/>
      <c r="T11" s="281"/>
      <c r="U11" s="281"/>
      <c r="V11" s="281"/>
      <c r="W11" s="281"/>
      <c r="X11" s="281"/>
    </row>
    <row r="12" spans="1:24">
      <c r="A12" s="33">
        <v>5</v>
      </c>
      <c r="B12" s="34" t="str">
        <f>изд.5!D7</f>
        <v>Монтаж стелы</v>
      </c>
      <c r="C12" s="283">
        <v>1</v>
      </c>
      <c r="D12" s="35">
        <f>изд.5!F11</f>
        <v>20</v>
      </c>
      <c r="E12" s="35">
        <f>изд.5!F9</f>
        <v>0</v>
      </c>
      <c r="F12" s="36" t="s">
        <v>32</v>
      </c>
      <c r="G12" s="36">
        <f>изд.5!F10</f>
        <v>0</v>
      </c>
      <c r="H12" s="36" t="str">
        <f>изд.5!G9</f>
        <v>шт</v>
      </c>
      <c r="I12" s="57">
        <f>изд.5!K110/$I$2</f>
        <v>0</v>
      </c>
      <c r="J12" s="382">
        <f>изд.5!$I$177*инф.!$C$1</f>
        <v>658777.77777777787</v>
      </c>
      <c r="K12" s="58">
        <f t="shared" si="1"/>
        <v>32938.888888888891</v>
      </c>
      <c r="L12" s="62">
        <f t="shared" si="0"/>
        <v>658777.77777777775</v>
      </c>
      <c r="M12" s="37">
        <f>изд.5!K12</f>
        <v>0</v>
      </c>
      <c r="N12" s="37">
        <f>изд.5!K13</f>
        <v>0</v>
      </c>
      <c r="O12" s="376">
        <f>IF(D12=0,0,IF(изд.5!$I$177&lt;24,1,изд.5!$I$177/8))</f>
        <v>82.347222222222229</v>
      </c>
      <c r="P12" s="37">
        <f>изд.5!$K$14</f>
        <v>0</v>
      </c>
      <c r="Q12" s="38">
        <f t="shared" si="2"/>
        <v>27.449074074074076</v>
      </c>
      <c r="R12" s="39">
        <f t="shared" ca="1" si="3"/>
        <v>42736.428703703707</v>
      </c>
      <c r="S12" s="281"/>
      <c r="T12" s="281"/>
      <c r="U12" s="281"/>
      <c r="V12" s="281"/>
      <c r="W12" s="281"/>
      <c r="X12" s="281"/>
    </row>
    <row r="13" spans="1:24">
      <c r="A13" s="33">
        <v>6</v>
      </c>
      <c r="B13" s="34">
        <f>изд.6!D7</f>
        <v>0</v>
      </c>
      <c r="C13" s="283">
        <v>1</v>
      </c>
      <c r="D13" s="35">
        <f>изд.6!F11</f>
        <v>0</v>
      </c>
      <c r="E13" s="35">
        <f>изд.6!F9</f>
        <v>0</v>
      </c>
      <c r="F13" s="36" t="s">
        <v>32</v>
      </c>
      <c r="G13" s="36">
        <f>изд.6!F10</f>
        <v>0</v>
      </c>
      <c r="H13" s="36">
        <f>изд.6!G9</f>
        <v>0</v>
      </c>
      <c r="I13" s="57">
        <f>изд.6!K110/$I$2</f>
        <v>0</v>
      </c>
      <c r="J13" s="382">
        <f>изд.6!$I$177*инф.!$C$1</f>
        <v>0</v>
      </c>
      <c r="K13" s="58" t="e">
        <f t="shared" si="1"/>
        <v>#DIV/0!</v>
      </c>
      <c r="L13" s="62" t="e">
        <f t="shared" si="0"/>
        <v>#DIV/0!</v>
      </c>
      <c r="M13" s="37">
        <f>изд.6!K12</f>
        <v>0</v>
      </c>
      <c r="N13" s="37">
        <f>изд.6!K13</f>
        <v>0</v>
      </c>
      <c r="O13" s="376">
        <f>IF(D13=0,0,IF(изд.6!$I$177&lt;24,1,изд.6!$I$177/8))</f>
        <v>0</v>
      </c>
      <c r="P13" s="37">
        <f>изд.6!$K$14</f>
        <v>0</v>
      </c>
      <c r="Q13" s="38">
        <f t="shared" si="2"/>
        <v>0</v>
      </c>
      <c r="R13" s="39">
        <f t="shared" ca="1" si="3"/>
        <v>42698</v>
      </c>
      <c r="S13" s="281"/>
      <c r="T13" s="281"/>
      <c r="U13" s="281"/>
      <c r="V13" s="281"/>
      <c r="W13" s="281"/>
      <c r="X13" s="281"/>
    </row>
    <row r="14" spans="1:24">
      <c r="A14" s="33">
        <v>7</v>
      </c>
      <c r="B14" s="34">
        <f>изд.7!D7</f>
        <v>0</v>
      </c>
      <c r="C14" s="283">
        <v>1</v>
      </c>
      <c r="D14" s="35">
        <f>изд.7!F11</f>
        <v>0</v>
      </c>
      <c r="E14" s="35">
        <f>изд.7!F9</f>
        <v>0</v>
      </c>
      <c r="F14" s="36" t="s">
        <v>32</v>
      </c>
      <c r="G14" s="36">
        <f>изд.7!F10</f>
        <v>0</v>
      </c>
      <c r="H14" s="36">
        <f>изд.7!G9</f>
        <v>0</v>
      </c>
      <c r="I14" s="57">
        <f>изд.7!K110/$I$2</f>
        <v>0</v>
      </c>
      <c r="J14" s="382">
        <f>изд.7!$I$177*инф.!$C$1</f>
        <v>0</v>
      </c>
      <c r="K14" s="58" t="e">
        <f t="shared" si="1"/>
        <v>#DIV/0!</v>
      </c>
      <c r="L14" s="62" t="e">
        <f t="shared" si="0"/>
        <v>#DIV/0!</v>
      </c>
      <c r="M14" s="37">
        <f>изд.7!K12</f>
        <v>0</v>
      </c>
      <c r="N14" s="37">
        <f>изд.7!K13</f>
        <v>0</v>
      </c>
      <c r="O14" s="376">
        <f>IF(D14=0,0,IF(изд.7!$I$177&lt;24,1,изд.7!$I$177/8))</f>
        <v>0</v>
      </c>
      <c r="P14" s="37">
        <f>изд.7!$K$14</f>
        <v>0</v>
      </c>
      <c r="Q14" s="38">
        <f t="shared" si="2"/>
        <v>0</v>
      </c>
      <c r="R14" s="39">
        <f t="shared" ca="1" si="3"/>
        <v>42698</v>
      </c>
      <c r="S14" s="281"/>
      <c r="T14" s="281"/>
      <c r="U14" s="281"/>
      <c r="V14" s="281"/>
      <c r="W14" s="281"/>
      <c r="X14" s="281"/>
    </row>
    <row r="15" spans="1:24">
      <c r="A15" s="33">
        <v>8</v>
      </c>
      <c r="B15" s="34">
        <f>изд.8!D7</f>
        <v>0</v>
      </c>
      <c r="C15" s="283">
        <v>1</v>
      </c>
      <c r="D15" s="35">
        <f>изд.8!F11</f>
        <v>0</v>
      </c>
      <c r="E15" s="35">
        <f>изд.8!F9</f>
        <v>0</v>
      </c>
      <c r="F15" s="36" t="s">
        <v>32</v>
      </c>
      <c r="G15" s="36">
        <f>изд.8!F10</f>
        <v>0</v>
      </c>
      <c r="H15" s="36">
        <f>изд.8!G9</f>
        <v>0</v>
      </c>
      <c r="I15" s="57">
        <f>изд.8!K110/$I$2</f>
        <v>0</v>
      </c>
      <c r="J15" s="382">
        <f>изд.8!$I$177*инф.!$C$1</f>
        <v>0</v>
      </c>
      <c r="K15" s="58" t="e">
        <f t="shared" si="1"/>
        <v>#DIV/0!</v>
      </c>
      <c r="L15" s="62" t="e">
        <f t="shared" si="0"/>
        <v>#DIV/0!</v>
      </c>
      <c r="M15" s="37">
        <f>изд.8!K12</f>
        <v>0</v>
      </c>
      <c r="N15" s="37">
        <f>изд.8!K13</f>
        <v>0</v>
      </c>
      <c r="O15" s="376">
        <f>IF(D15=0,0,IF(изд.8!$I$177&lt;24,1,изд.8!$I$177/8))</f>
        <v>0</v>
      </c>
      <c r="P15" s="37">
        <f>изд.8!$K$14</f>
        <v>0</v>
      </c>
      <c r="Q15" s="38">
        <f t="shared" si="2"/>
        <v>0</v>
      </c>
      <c r="R15" s="39">
        <f t="shared" ca="1" si="3"/>
        <v>42698</v>
      </c>
      <c r="S15" s="281"/>
      <c r="T15" s="281"/>
      <c r="U15" s="281"/>
      <c r="V15" s="281"/>
      <c r="W15" s="281"/>
      <c r="X15" s="281"/>
    </row>
    <row r="16" spans="1:24">
      <c r="A16" s="33">
        <v>9</v>
      </c>
      <c r="B16" s="34">
        <f>изд.9!D7</f>
        <v>0</v>
      </c>
      <c r="C16" s="283">
        <v>1</v>
      </c>
      <c r="D16" s="35">
        <f>изд.9!F11</f>
        <v>0</v>
      </c>
      <c r="E16" s="35">
        <f>изд.9!F9</f>
        <v>0</v>
      </c>
      <c r="F16" s="36" t="s">
        <v>32</v>
      </c>
      <c r="G16" s="36">
        <f>изд.9!F10</f>
        <v>0</v>
      </c>
      <c r="H16" s="36">
        <f>изд.9!G9</f>
        <v>0</v>
      </c>
      <c r="I16" s="57">
        <f>изд.9!K110/$I$2</f>
        <v>0</v>
      </c>
      <c r="J16" s="382">
        <f>изд.9!$I$177*инф.!$C$1</f>
        <v>0</v>
      </c>
      <c r="K16" s="58" t="e">
        <f t="shared" si="1"/>
        <v>#DIV/0!</v>
      </c>
      <c r="L16" s="62" t="e">
        <f>K16*D16</f>
        <v>#DIV/0!</v>
      </c>
      <c r="M16" s="37">
        <f>изд.9!K12</f>
        <v>0</v>
      </c>
      <c r="N16" s="37">
        <f>изд.9!K13</f>
        <v>0</v>
      </c>
      <c r="O16" s="376">
        <f>IF(D16=0,0,IF(изд.9!$I$177&lt;24,1,изд.9!$I$177/8))</f>
        <v>0</v>
      </c>
      <c r="P16" s="37">
        <f>изд.9!$K$14</f>
        <v>0</v>
      </c>
      <c r="Q16" s="38">
        <f t="shared" si="2"/>
        <v>0</v>
      </c>
      <c r="R16" s="39">
        <f t="shared" ca="1" si="3"/>
        <v>42698</v>
      </c>
      <c r="S16" s="281"/>
      <c r="T16" s="281"/>
      <c r="U16" s="281"/>
      <c r="V16" s="281"/>
      <c r="W16" s="281"/>
      <c r="X16" s="281"/>
    </row>
    <row r="17" spans="1:24">
      <c r="A17" s="33">
        <v>10</v>
      </c>
      <c r="B17" s="34">
        <f>изд.10!D7</f>
        <v>0</v>
      </c>
      <c r="C17" s="283">
        <v>1</v>
      </c>
      <c r="D17" s="35">
        <f>изд.10!F11</f>
        <v>0</v>
      </c>
      <c r="E17" s="35">
        <f>изд.10!F9</f>
        <v>0</v>
      </c>
      <c r="F17" s="36" t="s">
        <v>32</v>
      </c>
      <c r="G17" s="36">
        <f>изд.10!F10</f>
        <v>0</v>
      </c>
      <c r="H17" s="36">
        <f>изд.10!G9</f>
        <v>0</v>
      </c>
      <c r="I17" s="57">
        <f>изд.10!K110/$I$2</f>
        <v>0</v>
      </c>
      <c r="J17" s="382">
        <f>изд.10!$I$177*инф.!$C$1</f>
        <v>0</v>
      </c>
      <c r="K17" s="58" t="e">
        <f t="shared" si="1"/>
        <v>#DIV/0!</v>
      </c>
      <c r="L17" s="62" t="e">
        <f t="shared" si="0"/>
        <v>#DIV/0!</v>
      </c>
      <c r="M17" s="37">
        <f>изд.10!K12</f>
        <v>0</v>
      </c>
      <c r="N17" s="37">
        <f>изд.10!K13</f>
        <v>0</v>
      </c>
      <c r="O17" s="376">
        <f>IF(D17=0,0,IF(изд.10!$I$177&lt;24,1,изд.10!$I$177/8))</f>
        <v>0</v>
      </c>
      <c r="P17" s="37">
        <f>изд.10!$K$14</f>
        <v>0</v>
      </c>
      <c r="Q17" s="38">
        <f t="shared" si="2"/>
        <v>0</v>
      </c>
      <c r="R17" s="39">
        <f t="shared" ca="1" si="3"/>
        <v>42698</v>
      </c>
      <c r="S17" s="281"/>
      <c r="T17" s="281"/>
      <c r="U17" s="281"/>
      <c r="V17" s="281"/>
      <c r="W17" s="281"/>
      <c r="X17" s="281"/>
    </row>
    <row r="18" spans="1:24">
      <c r="A18" s="33">
        <v>11</v>
      </c>
      <c r="B18" s="34">
        <f>изд.11!D7</f>
        <v>0</v>
      </c>
      <c r="C18" s="283">
        <v>1</v>
      </c>
      <c r="D18" s="35">
        <f>изд.11!F11</f>
        <v>0</v>
      </c>
      <c r="E18" s="35">
        <f>изд.11!F9</f>
        <v>0</v>
      </c>
      <c r="F18" s="36" t="s">
        <v>32</v>
      </c>
      <c r="G18" s="36">
        <f>изд.11!F10</f>
        <v>0</v>
      </c>
      <c r="H18" s="36">
        <f>изд.11!G9</f>
        <v>0</v>
      </c>
      <c r="I18" s="57">
        <f>изд.11!K110/$I$2</f>
        <v>0</v>
      </c>
      <c r="J18" s="382">
        <f>изд.11!$I$177*инф.!$C$1</f>
        <v>183.33333333333331</v>
      </c>
      <c r="K18" s="58" t="e">
        <f t="shared" si="1"/>
        <v>#DIV/0!</v>
      </c>
      <c r="L18" s="62" t="e">
        <f t="shared" si="0"/>
        <v>#DIV/0!</v>
      </c>
      <c r="M18" s="37">
        <f>изд.11!K12</f>
        <v>0</v>
      </c>
      <c r="N18" s="37">
        <f>изд.11!K13</f>
        <v>0</v>
      </c>
      <c r="O18" s="376">
        <f>IF(D18=0,0,IF(изд.11!$I$177&lt;24,1,изд.11!$I$177/8))</f>
        <v>0</v>
      </c>
      <c r="P18" s="37">
        <f>изд.11!$K$14</f>
        <v>0</v>
      </c>
      <c r="Q18" s="38">
        <f t="shared" si="2"/>
        <v>0</v>
      </c>
      <c r="R18" s="39">
        <f t="shared" ca="1" si="3"/>
        <v>42698</v>
      </c>
      <c r="S18" s="281"/>
      <c r="T18" s="281"/>
      <c r="U18" s="281"/>
      <c r="V18" s="281"/>
      <c r="W18" s="281"/>
      <c r="X18" s="281"/>
    </row>
    <row r="19" spans="1:24">
      <c r="A19" s="33">
        <v>12</v>
      </c>
      <c r="B19" s="34">
        <f>изд.12!D7</f>
        <v>0</v>
      </c>
      <c r="C19" s="283">
        <v>1</v>
      </c>
      <c r="D19" s="35">
        <f>изд.12!F11</f>
        <v>0</v>
      </c>
      <c r="E19" s="35">
        <f>изд.12!F9</f>
        <v>0</v>
      </c>
      <c r="F19" s="36" t="s">
        <v>32</v>
      </c>
      <c r="G19" s="36">
        <f>изд.12!F10</f>
        <v>0</v>
      </c>
      <c r="H19" s="36">
        <f>изд.12!G9</f>
        <v>0</v>
      </c>
      <c r="I19" s="57">
        <f>изд.12!K110/$I$2</f>
        <v>0</v>
      </c>
      <c r="J19" s="382">
        <f>изд.12!$I$177*инф.!$C$1</f>
        <v>250</v>
      </c>
      <c r="K19" s="58" t="e">
        <f t="shared" si="1"/>
        <v>#DIV/0!</v>
      </c>
      <c r="L19" s="62" t="e">
        <f t="shared" si="0"/>
        <v>#DIV/0!</v>
      </c>
      <c r="M19" s="37">
        <f>изд.12!K12</f>
        <v>0</v>
      </c>
      <c r="N19" s="37">
        <f>изд.12!K13</f>
        <v>0</v>
      </c>
      <c r="O19" s="376">
        <f>IF(D19=0,0,IF(изд.12!$I$177&lt;24,1,изд.12!$I$177/8))</f>
        <v>0</v>
      </c>
      <c r="P19" s="37">
        <f>изд.12!$K$14</f>
        <v>0</v>
      </c>
      <c r="Q19" s="38">
        <f t="shared" si="2"/>
        <v>0</v>
      </c>
      <c r="R19" s="39">
        <f t="shared" ca="1" si="3"/>
        <v>42698</v>
      </c>
      <c r="S19" s="281"/>
      <c r="T19" s="281"/>
      <c r="U19" s="281"/>
      <c r="V19" s="281"/>
      <c r="W19" s="281"/>
      <c r="X19" s="281"/>
    </row>
    <row r="20" spans="1:24">
      <c r="A20" s="33">
        <v>13</v>
      </c>
      <c r="B20" s="34">
        <f>изд.13!D7</f>
        <v>0</v>
      </c>
      <c r="C20" s="283">
        <v>1</v>
      </c>
      <c r="D20" s="35">
        <f>изд.13!F11</f>
        <v>0</v>
      </c>
      <c r="E20" s="35">
        <f>изд.13!F9</f>
        <v>0</v>
      </c>
      <c r="F20" s="36" t="s">
        <v>32</v>
      </c>
      <c r="G20" s="36">
        <f>изд.13!F10</f>
        <v>0</v>
      </c>
      <c r="H20" s="36">
        <f>изд.13!G9</f>
        <v>0</v>
      </c>
      <c r="I20" s="57">
        <f>изд.13!K110/$I$2</f>
        <v>0</v>
      </c>
      <c r="J20" s="382">
        <f>изд.13!$I$177*инф.!$C$1</f>
        <v>250</v>
      </c>
      <c r="K20" s="58" t="e">
        <f t="shared" si="1"/>
        <v>#DIV/0!</v>
      </c>
      <c r="L20" s="62" t="e">
        <f t="shared" si="0"/>
        <v>#DIV/0!</v>
      </c>
      <c r="M20" s="37">
        <f>изд.13!K12</f>
        <v>0</v>
      </c>
      <c r="N20" s="37">
        <f>изд.13!K13</f>
        <v>0</v>
      </c>
      <c r="O20" s="376">
        <f>IF(D20=0,0,IF(изд.13!$I$177&lt;24,1,изд.13!$I$177/8))</f>
        <v>0</v>
      </c>
      <c r="P20" s="37">
        <f>изд.13!$K$14</f>
        <v>0</v>
      </c>
      <c r="Q20" s="38">
        <f t="shared" si="2"/>
        <v>0</v>
      </c>
      <c r="R20" s="39">
        <f t="shared" ca="1" si="3"/>
        <v>42698</v>
      </c>
      <c r="S20" s="281"/>
      <c r="T20" s="281"/>
      <c r="U20" s="281"/>
      <c r="V20" s="281"/>
      <c r="W20" s="281"/>
      <c r="X20" s="281"/>
    </row>
    <row r="21" spans="1:24">
      <c r="A21" s="33">
        <v>14</v>
      </c>
      <c r="B21" s="34">
        <f>изд.14!D7</f>
        <v>0</v>
      </c>
      <c r="C21" s="283">
        <v>1</v>
      </c>
      <c r="D21" s="35">
        <f>изд.14!F11</f>
        <v>0</v>
      </c>
      <c r="E21" s="35">
        <f>изд.14!F9</f>
        <v>0</v>
      </c>
      <c r="F21" s="36" t="s">
        <v>32</v>
      </c>
      <c r="G21" s="36">
        <f>изд.14!F10</f>
        <v>0</v>
      </c>
      <c r="H21" s="36">
        <f>изд.14!G9</f>
        <v>0</v>
      </c>
      <c r="I21" s="57">
        <f>изд.14!K110/$I$2</f>
        <v>0</v>
      </c>
      <c r="J21" s="382">
        <f>изд.14!$I$177*инф.!$C$1</f>
        <v>166.66666666666666</v>
      </c>
      <c r="K21" s="58" t="e">
        <f t="shared" si="1"/>
        <v>#DIV/0!</v>
      </c>
      <c r="L21" s="62" t="e">
        <f t="shared" si="0"/>
        <v>#DIV/0!</v>
      </c>
      <c r="M21" s="37">
        <f>изд.14!K12</f>
        <v>0</v>
      </c>
      <c r="N21" s="37">
        <f>изд.14!$K$13</f>
        <v>0</v>
      </c>
      <c r="O21" s="376">
        <f>IF(D21=0,0,IF(изд.14!$I$177&lt;24,1,изд.14!$I$177/8))</f>
        <v>0</v>
      </c>
      <c r="P21" s="37">
        <f>изд.14!$K$14</f>
        <v>0</v>
      </c>
      <c r="Q21" s="38">
        <f t="shared" si="2"/>
        <v>0</v>
      </c>
      <c r="R21" s="39">
        <f t="shared" ca="1" si="3"/>
        <v>42698</v>
      </c>
      <c r="S21" s="281"/>
      <c r="T21" s="281"/>
      <c r="U21" s="281"/>
      <c r="V21" s="281"/>
      <c r="W21" s="281"/>
      <c r="X21" s="281"/>
    </row>
    <row r="22" spans="1:24">
      <c r="A22" s="33">
        <v>15</v>
      </c>
      <c r="B22" s="34">
        <f>изд.15!$D$7</f>
        <v>0</v>
      </c>
      <c r="C22" s="283">
        <v>1</v>
      </c>
      <c r="D22" s="35">
        <f>изд.15!F11</f>
        <v>0</v>
      </c>
      <c r="E22" s="35">
        <f>изд.15!$F$9</f>
        <v>0</v>
      </c>
      <c r="F22" s="36" t="s">
        <v>32</v>
      </c>
      <c r="G22" s="36">
        <f>изд.15!$F$10</f>
        <v>0</v>
      </c>
      <c r="H22" s="36">
        <f>изд.15!$G$9</f>
        <v>0</v>
      </c>
      <c r="I22" s="57">
        <f>изд.15!K110/$I$2</f>
        <v>0</v>
      </c>
      <c r="J22" s="382">
        <f>изд.15!$I$177*инф.!$C$1</f>
        <v>166.66666666666666</v>
      </c>
      <c r="K22" s="58" t="e">
        <f t="shared" si="1"/>
        <v>#DIV/0!</v>
      </c>
      <c r="L22" s="62" t="e">
        <f t="shared" si="0"/>
        <v>#DIV/0!</v>
      </c>
      <c r="M22" s="37">
        <f>изд.15!$K$12</f>
        <v>0</v>
      </c>
      <c r="N22" s="37">
        <f>изд.15!$K$13</f>
        <v>0</v>
      </c>
      <c r="O22" s="376">
        <f>IF(D22=0,0,IF(изд.15!$I$177&lt;24,1,изд.15!$I$177/8))</f>
        <v>0</v>
      </c>
      <c r="P22" s="37">
        <f>изд.15!$K$14</f>
        <v>0</v>
      </c>
      <c r="Q22" s="38">
        <f t="shared" si="2"/>
        <v>0</v>
      </c>
      <c r="R22" s="39">
        <f t="shared" ca="1" si="3"/>
        <v>42698</v>
      </c>
      <c r="S22" s="281"/>
      <c r="T22" s="281"/>
      <c r="U22" s="281"/>
      <c r="V22" s="281"/>
      <c r="W22" s="281"/>
      <c r="X22" s="281"/>
    </row>
    <row r="23" spans="1:24">
      <c r="A23" s="33">
        <v>16</v>
      </c>
      <c r="B23" s="34">
        <f>изд.16!$D$7</f>
        <v>0</v>
      </c>
      <c r="C23" s="283">
        <v>1</v>
      </c>
      <c r="D23" s="35">
        <f>изд.16!F11</f>
        <v>0</v>
      </c>
      <c r="E23" s="35">
        <f>изд.16!$F$9</f>
        <v>0</v>
      </c>
      <c r="F23" s="36" t="s">
        <v>32</v>
      </c>
      <c r="G23" s="36">
        <f>изд.16!$F$10</f>
        <v>0</v>
      </c>
      <c r="H23" s="36">
        <f>изд.16!$G$9</f>
        <v>0</v>
      </c>
      <c r="I23" s="57">
        <f>изд.16!K110/$I$2</f>
        <v>0</v>
      </c>
      <c r="J23" s="382">
        <f>изд.16!$I$177*инф.!$C$1</f>
        <v>83.333333333333329</v>
      </c>
      <c r="K23" s="58" t="e">
        <f>IF(D23=0,0,(I23*$I$2+J23))/D23</f>
        <v>#DIV/0!</v>
      </c>
      <c r="L23" s="62" t="e">
        <f t="shared" si="0"/>
        <v>#DIV/0!</v>
      </c>
      <c r="M23" s="37">
        <f>изд.16!$K$12</f>
        <v>0</v>
      </c>
      <c r="N23" s="37">
        <f>изд.16!$K$13</f>
        <v>0</v>
      </c>
      <c r="O23" s="376">
        <f>IF(D23=0,0,IF(изд.16!$I$177&lt;24,1,изд.16!$I$177/8))</f>
        <v>0</v>
      </c>
      <c r="P23" s="37">
        <f>изд.16!$K$14</f>
        <v>0</v>
      </c>
      <c r="Q23" s="38">
        <f t="shared" si="2"/>
        <v>0</v>
      </c>
      <c r="R23" s="39">
        <f t="shared" ca="1" si="3"/>
        <v>42698</v>
      </c>
      <c r="S23" s="281"/>
      <c r="T23" s="281"/>
      <c r="U23" s="281"/>
      <c r="V23" s="281"/>
      <c r="W23" s="281"/>
      <c r="X23" s="281"/>
    </row>
    <row r="24" spans="1:24">
      <c r="A24" s="33">
        <v>17</v>
      </c>
      <c r="B24" s="34">
        <f>изд.17!$D$7</f>
        <v>0</v>
      </c>
      <c r="C24" s="283">
        <v>1</v>
      </c>
      <c r="D24" s="35">
        <f>изд.17!F11</f>
        <v>0</v>
      </c>
      <c r="E24" s="35">
        <f>изд.17!$F$9</f>
        <v>0</v>
      </c>
      <c r="F24" s="36" t="s">
        <v>32</v>
      </c>
      <c r="G24" s="36">
        <f>изд.17!$F$10</f>
        <v>0</v>
      </c>
      <c r="H24" s="36">
        <f>изд.17!$G$9</f>
        <v>0</v>
      </c>
      <c r="I24" s="57">
        <f>изд.17!K110/$I$2</f>
        <v>0</v>
      </c>
      <c r="J24" s="382">
        <f>изд.17!$I$177*инф.!$C$1</f>
        <v>0</v>
      </c>
      <c r="K24" s="58" t="e">
        <f t="shared" si="1"/>
        <v>#DIV/0!</v>
      </c>
      <c r="L24" s="62" t="e">
        <f t="shared" si="0"/>
        <v>#DIV/0!</v>
      </c>
      <c r="M24" s="37">
        <f>изд.17!$K$12</f>
        <v>0</v>
      </c>
      <c r="N24" s="37">
        <f>изд.17!$K$13</f>
        <v>0</v>
      </c>
      <c r="O24" s="376">
        <f>IF(D24=0,0,IF(изд.17!$I$177&lt;24,1,изд.17!$I$177/8))</f>
        <v>0</v>
      </c>
      <c r="P24" s="37">
        <f>изд.17!$K$14</f>
        <v>0</v>
      </c>
      <c r="Q24" s="38">
        <f t="shared" si="2"/>
        <v>0</v>
      </c>
      <c r="R24" s="39">
        <f t="shared" ca="1" si="3"/>
        <v>42698</v>
      </c>
      <c r="S24" s="281"/>
      <c r="T24" s="281"/>
      <c r="U24" s="281"/>
      <c r="V24" s="281"/>
      <c r="W24" s="281"/>
      <c r="X24" s="281"/>
    </row>
    <row r="25" spans="1:24">
      <c r="A25" s="33">
        <v>18</v>
      </c>
      <c r="B25" s="34">
        <f>изд.18!$D$7</f>
        <v>0</v>
      </c>
      <c r="C25" s="283">
        <v>1</v>
      </c>
      <c r="D25" s="35">
        <f>изд.18!F11</f>
        <v>0</v>
      </c>
      <c r="E25" s="35">
        <f>изд.18!$F$9</f>
        <v>0</v>
      </c>
      <c r="F25" s="36" t="s">
        <v>32</v>
      </c>
      <c r="G25" s="36">
        <f>изд.18!$F$10</f>
        <v>0</v>
      </c>
      <c r="H25" s="36">
        <f>изд.18!$G$9</f>
        <v>0</v>
      </c>
      <c r="I25" s="57">
        <f>изд.18!K110/$I$2</f>
        <v>0</v>
      </c>
      <c r="J25" s="382">
        <f>изд.18!$I$177*инф.!$C$1</f>
        <v>33.333333333333336</v>
      </c>
      <c r="K25" s="58" t="e">
        <f t="shared" si="1"/>
        <v>#DIV/0!</v>
      </c>
      <c r="L25" s="62" t="e">
        <f t="shared" si="0"/>
        <v>#DIV/0!</v>
      </c>
      <c r="M25" s="37">
        <f>изд.18!$K$12</f>
        <v>0</v>
      </c>
      <c r="N25" s="37">
        <f>изд.18!$K$13</f>
        <v>0</v>
      </c>
      <c r="O25" s="376">
        <f>IF(D25=0,0,IF(изд.18!$I$177&lt;24,1,изд.18!$I$177/8))</f>
        <v>0</v>
      </c>
      <c r="P25" s="37">
        <f>изд.18!$K$14</f>
        <v>0</v>
      </c>
      <c r="Q25" s="38">
        <f t="shared" si="2"/>
        <v>0</v>
      </c>
      <c r="R25" s="39">
        <f t="shared" ca="1" si="3"/>
        <v>42698</v>
      </c>
      <c r="S25" s="281"/>
      <c r="T25" s="281"/>
      <c r="U25" s="281"/>
      <c r="V25" s="281"/>
      <c r="W25" s="281"/>
      <c r="X25" s="281"/>
    </row>
    <row r="26" spans="1:24">
      <c r="A26" s="33">
        <v>19</v>
      </c>
      <c r="B26" s="34">
        <f>изд.19!$D$7</f>
        <v>0</v>
      </c>
      <c r="C26" s="283">
        <v>1</v>
      </c>
      <c r="D26" s="35">
        <f>изд.19!F11</f>
        <v>0</v>
      </c>
      <c r="E26" s="35">
        <f>изд.19!$F$9</f>
        <v>0</v>
      </c>
      <c r="F26" s="36" t="s">
        <v>32</v>
      </c>
      <c r="G26" s="36">
        <f>изд.19!$F$10</f>
        <v>0</v>
      </c>
      <c r="H26" s="36">
        <f>изд.19!$G$9</f>
        <v>0</v>
      </c>
      <c r="I26" s="57">
        <f>изд.19!K110/$I$2</f>
        <v>0</v>
      </c>
      <c r="J26" s="382">
        <f>изд.19!$I$177*инф.!$C$1</f>
        <v>50</v>
      </c>
      <c r="K26" s="58" t="e">
        <f t="shared" si="1"/>
        <v>#DIV/0!</v>
      </c>
      <c r="L26" s="62" t="e">
        <f t="shared" si="0"/>
        <v>#DIV/0!</v>
      </c>
      <c r="M26" s="37">
        <f>изд.19!$K$12</f>
        <v>0</v>
      </c>
      <c r="N26" s="37">
        <f>изд.19!$K$13</f>
        <v>0</v>
      </c>
      <c r="O26" s="376">
        <f>IF(D26=0,0,IF(изд.19!$I$177&lt;24,1,изд.19!$I$177/8))</f>
        <v>0</v>
      </c>
      <c r="P26" s="37">
        <f>изд.19!$K$14</f>
        <v>0</v>
      </c>
      <c r="Q26" s="38">
        <f t="shared" si="2"/>
        <v>0</v>
      </c>
      <c r="R26" s="39">
        <f t="shared" ca="1" si="3"/>
        <v>42698</v>
      </c>
      <c r="S26" s="281"/>
      <c r="T26" s="281"/>
      <c r="U26" s="281"/>
      <c r="V26" s="281"/>
      <c r="W26" s="281"/>
      <c r="X26" s="281"/>
    </row>
    <row r="27" spans="1:24">
      <c r="A27" s="33">
        <v>20</v>
      </c>
      <c r="B27" s="34">
        <f>Изд.20!$D$7</f>
        <v>0</v>
      </c>
      <c r="C27" s="283">
        <v>1</v>
      </c>
      <c r="D27" s="35">
        <f>Изд.20!F11</f>
        <v>0</v>
      </c>
      <c r="E27" s="35">
        <f>Изд.20!$F$9</f>
        <v>0</v>
      </c>
      <c r="F27" s="36" t="s">
        <v>32</v>
      </c>
      <c r="G27" s="36">
        <f>Изд.20!$F$10</f>
        <v>0</v>
      </c>
      <c r="H27" s="36">
        <f>Изд.20!$G$9</f>
        <v>0</v>
      </c>
      <c r="I27" s="57">
        <f>Изд.20!K110/$I$2</f>
        <v>0</v>
      </c>
      <c r="J27" s="382">
        <f>Изд.20!$I$177*инф.!$C$1</f>
        <v>166.66666666666666</v>
      </c>
      <c r="K27" s="58" t="e">
        <f t="shared" si="1"/>
        <v>#DIV/0!</v>
      </c>
      <c r="L27" s="62" t="e">
        <f t="shared" si="0"/>
        <v>#DIV/0!</v>
      </c>
      <c r="M27" s="37">
        <f>Изд.20!$K$12</f>
        <v>0</v>
      </c>
      <c r="N27" s="37">
        <f>Изд.20!$K$13</f>
        <v>0</v>
      </c>
      <c r="O27" s="376">
        <f>IF(D27=0,0,IF(Изд.20!$I$177&lt;24,1,Изд.20!$I$177/8))</f>
        <v>0</v>
      </c>
      <c r="P27" s="37">
        <f>Изд.20!$K$14</f>
        <v>0</v>
      </c>
      <c r="Q27" s="38">
        <f t="shared" si="2"/>
        <v>0</v>
      </c>
      <c r="R27" s="39">
        <f t="shared" ca="1" si="3"/>
        <v>42698</v>
      </c>
      <c r="S27" s="281"/>
      <c r="T27" s="281"/>
      <c r="U27" s="281"/>
      <c r="V27" s="281"/>
      <c r="W27" s="281"/>
      <c r="X27" s="281"/>
    </row>
    <row r="28" spans="1:24">
      <c r="A28" s="33">
        <v>21</v>
      </c>
      <c r="B28" s="34">
        <f>Изд.21!$D$7</f>
        <v>0</v>
      </c>
      <c r="C28" s="283">
        <v>1</v>
      </c>
      <c r="D28" s="35">
        <f>Изд.21!F11</f>
        <v>0</v>
      </c>
      <c r="E28" s="35">
        <f>Изд.21!$F$9</f>
        <v>0</v>
      </c>
      <c r="F28" s="36" t="s">
        <v>32</v>
      </c>
      <c r="G28" s="36">
        <f>Изд.21!$F$10</f>
        <v>0</v>
      </c>
      <c r="H28" s="36">
        <f>Изд.21!$G$9</f>
        <v>0</v>
      </c>
      <c r="I28" s="57">
        <f>Изд.21!K110/$I$2</f>
        <v>0</v>
      </c>
      <c r="J28" s="382">
        <f>Изд.21!$I$177*инф.!$C$1</f>
        <v>16.666666666666668</v>
      </c>
      <c r="K28" s="58" t="e">
        <f t="shared" si="1"/>
        <v>#DIV/0!</v>
      </c>
      <c r="L28" s="62" t="e">
        <f t="shared" si="0"/>
        <v>#DIV/0!</v>
      </c>
      <c r="M28" s="37">
        <f>Изд.21!$K$12</f>
        <v>0</v>
      </c>
      <c r="N28" s="37">
        <f>Изд.21!$K$13</f>
        <v>0</v>
      </c>
      <c r="O28" s="376">
        <f>IF(D28=0,0,IF(Изд.21!$I$177&lt;24,1,Изд.21!$I$177/8))</f>
        <v>0</v>
      </c>
      <c r="P28" s="37">
        <f>Изд.21!$K$14</f>
        <v>0</v>
      </c>
      <c r="Q28" s="38">
        <f t="shared" si="2"/>
        <v>0</v>
      </c>
      <c r="R28" s="39">
        <f t="shared" ca="1" si="3"/>
        <v>42698</v>
      </c>
      <c r="S28" s="281"/>
      <c r="T28" s="281"/>
      <c r="U28" s="281"/>
      <c r="V28" s="281"/>
      <c r="W28" s="281"/>
      <c r="X28" s="281"/>
    </row>
    <row r="29" spans="1:24">
      <c r="A29" s="33">
        <v>22</v>
      </c>
      <c r="B29" s="34">
        <f>Изд.22!$D$7</f>
        <v>0</v>
      </c>
      <c r="C29" s="283">
        <v>1</v>
      </c>
      <c r="D29" s="35">
        <f>Изд.22!F11</f>
        <v>0</v>
      </c>
      <c r="E29" s="35">
        <f>Изд.22!$F$9</f>
        <v>0</v>
      </c>
      <c r="F29" s="36" t="s">
        <v>32</v>
      </c>
      <c r="G29" s="36">
        <f>Изд.22!$F$10</f>
        <v>0</v>
      </c>
      <c r="H29" s="36">
        <f>Изд.22!$G$9</f>
        <v>0</v>
      </c>
      <c r="I29" s="57">
        <f>Изд.22!K110/$I$2</f>
        <v>0</v>
      </c>
      <c r="J29" s="382">
        <f>Изд.22!$I$177*инф.!$C$1</f>
        <v>16.666666666666668</v>
      </c>
      <c r="K29" s="58" t="e">
        <f t="shared" si="1"/>
        <v>#DIV/0!</v>
      </c>
      <c r="L29" s="62" t="e">
        <f t="shared" si="0"/>
        <v>#DIV/0!</v>
      </c>
      <c r="M29" s="37">
        <f>Изд.22!$K$12</f>
        <v>0</v>
      </c>
      <c r="N29" s="37">
        <f>Изд.22!$K$13</f>
        <v>0</v>
      </c>
      <c r="O29" s="376">
        <f>IF(D29=0,0,IF(Изд.22!$I$177&lt;24,1,Изд.22!$I$177/8))</f>
        <v>0</v>
      </c>
      <c r="P29" s="37">
        <f>Изд.22!$K$14</f>
        <v>0</v>
      </c>
      <c r="Q29" s="38">
        <f t="shared" si="2"/>
        <v>0</v>
      </c>
      <c r="R29" s="39">
        <f t="shared" ca="1" si="3"/>
        <v>42698</v>
      </c>
      <c r="S29" s="281"/>
      <c r="T29" s="281"/>
      <c r="U29" s="281"/>
      <c r="V29" s="281"/>
      <c r="W29" s="281"/>
      <c r="X29" s="281"/>
    </row>
    <row r="30" spans="1:24">
      <c r="A30" s="33">
        <v>23</v>
      </c>
      <c r="B30" s="34">
        <f>Изд.23!$D$7</f>
        <v>0</v>
      </c>
      <c r="C30" s="283">
        <v>1</v>
      </c>
      <c r="D30" s="35">
        <f>Изд.23!F11</f>
        <v>0</v>
      </c>
      <c r="E30" s="35">
        <f>Изд.23!$F$9</f>
        <v>0</v>
      </c>
      <c r="F30" s="36" t="s">
        <v>32</v>
      </c>
      <c r="G30" s="36">
        <f>Изд.23!$F$10</f>
        <v>0</v>
      </c>
      <c r="H30" s="36">
        <f>Изд.23!$G$9</f>
        <v>0</v>
      </c>
      <c r="I30" s="57">
        <f>Изд.23!K110/$I$2</f>
        <v>0</v>
      </c>
      <c r="J30" s="382">
        <f>Изд.23!$I$177*инф.!$C$1</f>
        <v>16.666666666666668</v>
      </c>
      <c r="K30" s="58" t="e">
        <f t="shared" si="1"/>
        <v>#DIV/0!</v>
      </c>
      <c r="L30" s="62" t="e">
        <f t="shared" si="0"/>
        <v>#DIV/0!</v>
      </c>
      <c r="M30" s="37">
        <f>Изд.23!$K$12</f>
        <v>0</v>
      </c>
      <c r="N30" s="37">
        <f>Изд.23!$K$13</f>
        <v>0</v>
      </c>
      <c r="O30" s="376">
        <f>IF(D30=0,0,IF(Изд.23!$I$177&lt;24,1,Изд.23!$I$177/8))</f>
        <v>0</v>
      </c>
      <c r="P30" s="37">
        <f>Изд.23!$K$14</f>
        <v>0</v>
      </c>
      <c r="Q30" s="38">
        <f t="shared" si="2"/>
        <v>0</v>
      </c>
      <c r="R30" s="39">
        <f t="shared" ca="1" si="3"/>
        <v>42698</v>
      </c>
      <c r="S30" s="281"/>
      <c r="T30" s="281"/>
      <c r="U30" s="281"/>
      <c r="V30" s="281"/>
      <c r="W30" s="281"/>
      <c r="X30" s="281"/>
    </row>
    <row r="31" spans="1:24">
      <c r="A31" s="33">
        <v>24</v>
      </c>
      <c r="B31" s="34">
        <f>Изд.24!$D$7</f>
        <v>0</v>
      </c>
      <c r="C31" s="283">
        <v>1</v>
      </c>
      <c r="D31" s="35">
        <f>Изд.24!F11</f>
        <v>0</v>
      </c>
      <c r="E31" s="35">
        <f>Изд.24!$F$9</f>
        <v>0</v>
      </c>
      <c r="F31" s="36" t="s">
        <v>32</v>
      </c>
      <c r="G31" s="36">
        <f>Изд.24!$F$10</f>
        <v>0</v>
      </c>
      <c r="H31" s="36">
        <f>Изд.24!$G$9</f>
        <v>0</v>
      </c>
      <c r="I31" s="57">
        <f>Изд.24!K110/$I$2</f>
        <v>0</v>
      </c>
      <c r="J31" s="382">
        <f>Изд.24!$I$177*инф.!$C$1</f>
        <v>16.666666666666668</v>
      </c>
      <c r="K31" s="58" t="e">
        <f t="shared" si="1"/>
        <v>#DIV/0!</v>
      </c>
      <c r="L31" s="62" t="e">
        <f t="shared" si="0"/>
        <v>#DIV/0!</v>
      </c>
      <c r="M31" s="37">
        <f>Изд.24!$K$12</f>
        <v>0</v>
      </c>
      <c r="N31" s="37">
        <f>Изд.24!$K$13</f>
        <v>0</v>
      </c>
      <c r="O31" s="376">
        <f>IF(D31=0,0,IF(Изд.24!$I$177&lt;24,1,Изд.24!$I$177/8))</f>
        <v>0</v>
      </c>
      <c r="P31" s="37">
        <f>Изд.24!$K$14</f>
        <v>0</v>
      </c>
      <c r="Q31" s="38">
        <f t="shared" si="2"/>
        <v>0</v>
      </c>
      <c r="R31" s="39">
        <f t="shared" ca="1" si="3"/>
        <v>42698</v>
      </c>
      <c r="S31" s="281"/>
      <c r="T31" s="281"/>
      <c r="U31" s="281"/>
      <c r="V31" s="281"/>
      <c r="W31" s="281"/>
      <c r="X31" s="281"/>
    </row>
    <row r="32" spans="1:24" ht="15.75" thickBot="1">
      <c r="A32" s="33">
        <v>25</v>
      </c>
      <c r="B32" s="34">
        <f>Изд.25!$D$7</f>
        <v>0</v>
      </c>
      <c r="C32" s="283">
        <v>1</v>
      </c>
      <c r="D32" s="35">
        <f>Изд.25!F11</f>
        <v>0</v>
      </c>
      <c r="E32" s="35">
        <f>Изд.25!$F$9</f>
        <v>0</v>
      </c>
      <c r="F32" s="36" t="s">
        <v>32</v>
      </c>
      <c r="G32" s="36">
        <f>Изд.25!$F$10</f>
        <v>0</v>
      </c>
      <c r="H32" s="36">
        <f>Изд.25!$G$9</f>
        <v>0</v>
      </c>
      <c r="I32" s="57">
        <f>Изд.25!K110/$I$2</f>
        <v>0</v>
      </c>
      <c r="J32" s="382">
        <f>Изд.25!$I$177*инф.!$C$1</f>
        <v>16.666666666666668</v>
      </c>
      <c r="K32" s="58" t="e">
        <f t="shared" si="1"/>
        <v>#DIV/0!</v>
      </c>
      <c r="L32" s="62" t="e">
        <f t="shared" si="0"/>
        <v>#DIV/0!</v>
      </c>
      <c r="M32" s="37">
        <f>Изд.25!$K$12</f>
        <v>0</v>
      </c>
      <c r="N32" s="37">
        <f>Изд.25!$K$13</f>
        <v>0</v>
      </c>
      <c r="O32" s="376">
        <f>IF(D32=0,0,IF(Изд.25!$I$177&lt;24,1,Изд.25!$I$177/8))</f>
        <v>0</v>
      </c>
      <c r="P32" s="37">
        <f>Изд.25!$K$14</f>
        <v>0</v>
      </c>
      <c r="Q32" s="38">
        <f t="shared" si="2"/>
        <v>0</v>
      </c>
      <c r="R32" s="39">
        <f t="shared" ca="1" si="3"/>
        <v>42698</v>
      </c>
      <c r="S32" s="281"/>
      <c r="T32" s="281"/>
      <c r="U32" s="281"/>
      <c r="V32" s="281"/>
      <c r="W32" s="281"/>
      <c r="X32" s="281"/>
    </row>
    <row r="33" spans="1:27" ht="15.75" thickBot="1">
      <c r="A33" s="40"/>
      <c r="B33" s="40"/>
      <c r="C33" s="40"/>
      <c r="D33" s="40"/>
      <c r="E33" s="40"/>
      <c r="F33" s="40"/>
      <c r="G33" s="40"/>
      <c r="H33" s="40"/>
      <c r="I33" s="41" t="s">
        <v>33</v>
      </c>
      <c r="J33" s="56"/>
      <c r="K33" s="42" t="e">
        <f>SUM(K8:K22)</f>
        <v>#DIV/0!</v>
      </c>
      <c r="L33" s="42" t="e">
        <f>SUM(L8:L22)</f>
        <v>#DIV/0!</v>
      </c>
      <c r="M33" s="98"/>
      <c r="N33" s="40"/>
      <c r="O33" s="40"/>
      <c r="P33" s="40"/>
      <c r="Q33" s="117">
        <f>SUM(Q8:Q22)</f>
        <v>36.403517610748004</v>
      </c>
      <c r="R33" s="40"/>
      <c r="S33" s="281"/>
      <c r="T33" s="281"/>
      <c r="U33" s="281"/>
      <c r="V33" s="281"/>
      <c r="W33" s="281"/>
      <c r="X33" s="281"/>
    </row>
    <row r="34" spans="1:27" ht="15.75" thickBot="1">
      <c r="A34" s="40"/>
      <c r="B34" s="40"/>
      <c r="C34" s="40"/>
      <c r="D34" s="40"/>
      <c r="E34" s="40"/>
      <c r="F34" s="40"/>
      <c r="G34" s="40"/>
      <c r="H34" s="40"/>
      <c r="I34" s="40"/>
      <c r="J34" s="40" t="s">
        <v>56</v>
      </c>
      <c r="K34" s="40"/>
      <c r="L34" s="40"/>
      <c r="M34" s="40"/>
      <c r="N34" s="40"/>
      <c r="O34" s="49">
        <f ca="1">R4</f>
        <v>42698</v>
      </c>
      <c r="P34" s="40"/>
      <c r="Q34" s="1"/>
      <c r="R34" s="1"/>
      <c r="S34" s="281"/>
      <c r="T34" s="281"/>
      <c r="U34" s="281"/>
      <c r="V34" s="281"/>
      <c r="W34" s="281"/>
      <c r="X34" s="281"/>
    </row>
    <row r="35" spans="1:27" ht="15.75" thickBot="1">
      <c r="A35" s="40"/>
      <c r="B35" s="40"/>
      <c r="C35" s="40"/>
      <c r="D35" s="40"/>
      <c r="E35" s="40"/>
      <c r="F35" s="40"/>
      <c r="G35" s="40"/>
      <c r="H35" s="40"/>
      <c r="I35" s="40"/>
      <c r="J35" s="45" t="s">
        <v>58</v>
      </c>
      <c r="K35" s="45"/>
      <c r="L35" s="45"/>
      <c r="M35" s="45"/>
      <c r="N35" s="45"/>
      <c r="O35" s="50">
        <f ca="1">O34+(Q33/5*7)</f>
        <v>42748.964924655047</v>
      </c>
      <c r="P35" s="40"/>
      <c r="Q35" s="1"/>
      <c r="R35" s="1"/>
      <c r="S35" s="281"/>
      <c r="T35" s="281"/>
      <c r="U35" s="281"/>
      <c r="V35" s="281"/>
      <c r="W35" s="281"/>
      <c r="X35" s="281"/>
    </row>
    <row r="36" spans="1:2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281"/>
      <c r="T36" s="281"/>
      <c r="U36" s="281"/>
      <c r="V36" s="281"/>
      <c r="W36" s="281"/>
      <c r="X36" s="281"/>
    </row>
    <row r="37" spans="1:2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281"/>
      <c r="T37" s="281"/>
      <c r="U37" s="281"/>
      <c r="V37" s="281"/>
      <c r="W37" s="281"/>
      <c r="X37" s="281"/>
    </row>
    <row r="38" spans="1:27">
      <c r="A38" s="40"/>
      <c r="B38" s="697" t="s">
        <v>49</v>
      </c>
      <c r="C38" s="697"/>
      <c r="D38" s="697"/>
      <c r="E38" s="697"/>
      <c r="F38" s="697"/>
      <c r="G38" s="697"/>
      <c r="H38" s="697"/>
      <c r="I38" s="697"/>
      <c r="J38" s="40"/>
      <c r="K38" s="40"/>
      <c r="L38" s="40"/>
      <c r="M38" s="40"/>
      <c r="N38" s="40"/>
      <c r="O38" s="40"/>
      <c r="P38" s="40"/>
      <c r="Q38" s="1"/>
      <c r="R38" s="1"/>
      <c r="S38" s="281"/>
      <c r="T38" s="281"/>
      <c r="U38" s="281"/>
      <c r="V38" s="281"/>
      <c r="W38" s="281"/>
      <c r="X38" s="281"/>
    </row>
    <row r="39" spans="1:27" ht="8.4499999999999993" customHeight="1" thickBot="1">
      <c r="A39" s="40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1"/>
      <c r="Q39" s="1"/>
      <c r="R39" s="1"/>
      <c r="S39" s="1"/>
      <c r="T39" s="1"/>
      <c r="U39" s="1"/>
      <c r="V39" s="281"/>
      <c r="W39" s="281"/>
      <c r="X39" s="281"/>
      <c r="Y39" s="281"/>
      <c r="Z39" s="281"/>
      <c r="AA39" s="281"/>
    </row>
    <row r="40" spans="1:27" ht="14.25" customHeight="1">
      <c r="A40" s="708" t="s">
        <v>21</v>
      </c>
      <c r="B40" s="708" t="s">
        <v>22</v>
      </c>
      <c r="C40" s="715" t="s">
        <v>11041</v>
      </c>
      <c r="D40" s="708" t="s">
        <v>36</v>
      </c>
      <c r="E40" s="698" t="s">
        <v>63</v>
      </c>
      <c r="F40" s="699"/>
      <c r="G40" s="699"/>
      <c r="H40" s="700"/>
      <c r="I40" s="389" t="s">
        <v>23469</v>
      </c>
      <c r="J40" s="695" t="s">
        <v>103</v>
      </c>
      <c r="K40" s="695"/>
      <c r="L40" s="696"/>
      <c r="M40" s="712" t="s">
        <v>24</v>
      </c>
      <c r="N40" s="713"/>
      <c r="O40" s="714"/>
      <c r="P40" s="1"/>
      <c r="Q40" s="1"/>
      <c r="R40" s="1"/>
      <c r="S40" s="1"/>
      <c r="T40" s="281"/>
      <c r="U40" s="281"/>
      <c r="V40" s="281"/>
      <c r="W40" s="281"/>
      <c r="X40" s="281"/>
      <c r="Y40" s="281"/>
    </row>
    <row r="41" spans="1:27">
      <c r="A41" s="709"/>
      <c r="B41" s="709"/>
      <c r="C41" s="716"/>
      <c r="D41" s="709"/>
      <c r="E41" s="701"/>
      <c r="F41" s="702"/>
      <c r="G41" s="702"/>
      <c r="H41" s="703"/>
      <c r="I41" s="390"/>
      <c r="J41" s="373" t="s">
        <v>97</v>
      </c>
      <c r="K41" s="89" t="s">
        <v>98</v>
      </c>
      <c r="L41" s="60" t="s">
        <v>96</v>
      </c>
      <c r="M41" s="105" t="s">
        <v>97</v>
      </c>
      <c r="N41" s="106" t="s">
        <v>98</v>
      </c>
      <c r="O41" s="107" t="s">
        <v>96</v>
      </c>
      <c r="P41" s="1"/>
      <c r="Q41" s="1"/>
      <c r="R41" s="1"/>
      <c r="S41" s="1"/>
      <c r="T41" s="281"/>
      <c r="U41" s="281"/>
      <c r="V41" s="281"/>
      <c r="W41" s="281"/>
      <c r="X41" s="281"/>
      <c r="Y41" s="281"/>
    </row>
    <row r="42" spans="1:27" ht="18.75">
      <c r="A42" s="33">
        <v>1</v>
      </c>
      <c r="B42" s="34" t="str">
        <f t="shared" ref="B42:B67" si="4">IF($B$70=0,"УКАЗАТЬ РАСЧЕТЧИКА НА ЛИСТЕ РАСЧЕТА 1",B8)</f>
        <v>Пилон</v>
      </c>
      <c r="C42" s="283">
        <v>1</v>
      </c>
      <c r="D42" s="35">
        <f>D8</f>
        <v>40</v>
      </c>
      <c r="E42" s="164">
        <f>E8</f>
        <v>980</v>
      </c>
      <c r="F42" s="36" t="s">
        <v>32</v>
      </c>
      <c r="G42" s="386">
        <f t="shared" ref="G42:H56" si="5">G8</f>
        <v>2100</v>
      </c>
      <c r="H42" s="384" t="str">
        <f t="shared" si="5"/>
        <v>шт</v>
      </c>
      <c r="I42" s="388">
        <f>I41</f>
        <v>0</v>
      </c>
      <c r="J42" s="65">
        <f>L42-K42</f>
        <v>59297.653040877383</v>
      </c>
      <c r="K42" s="61">
        <f t="shared" ref="K42:K67" si="6">IF(B42=0,0,L42/1.18*0.18)</f>
        <v>10673.577547357929</v>
      </c>
      <c r="L42" s="62">
        <f t="shared" ref="L42:L67" si="7">((IF(B42=0,0,K8*(100+$E$2)%))*((100-I42)/100))*(100+$E$3)%</f>
        <v>69971.23058823531</v>
      </c>
      <c r="M42" s="99">
        <f t="shared" ref="M42:M67" si="8">D42*J42</f>
        <v>2371906.1216350952</v>
      </c>
      <c r="N42" s="100">
        <f t="shared" ref="N42:N67" si="9">IF($B$2=0,0,D42*K42)</f>
        <v>426943.10189431714</v>
      </c>
      <c r="O42" s="101">
        <f t="shared" ref="O42:O67" si="10">IF($B$1=0,0,D42*L42)*C42</f>
        <v>2798849.2235294124</v>
      </c>
      <c r="P42" s="561"/>
      <c r="Q42" s="1"/>
      <c r="R42" s="1"/>
      <c r="S42" s="1"/>
      <c r="T42" s="281"/>
      <c r="U42" s="281"/>
      <c r="V42" s="281"/>
      <c r="W42" s="281"/>
      <c r="X42" s="281"/>
      <c r="Y42" s="281"/>
    </row>
    <row r="43" spans="1:27" ht="18.75">
      <c r="A43" s="33">
        <v>2</v>
      </c>
      <c r="B43" s="34" t="str">
        <f t="shared" si="4"/>
        <v>Монтаж пилона с заглублением</v>
      </c>
      <c r="C43" s="283">
        <v>1</v>
      </c>
      <c r="D43" s="35">
        <f t="shared" ref="D43:E56" si="11">D9</f>
        <v>2</v>
      </c>
      <c r="E43" s="164">
        <f t="shared" si="11"/>
        <v>0</v>
      </c>
      <c r="F43" s="36" t="s">
        <v>32</v>
      </c>
      <c r="G43" s="386">
        <f t="shared" si="5"/>
        <v>0</v>
      </c>
      <c r="H43" s="384" t="str">
        <f t="shared" si="5"/>
        <v>шт</v>
      </c>
      <c r="I43" s="388">
        <f t="shared" ref="I43:I67" si="12">I42</f>
        <v>0</v>
      </c>
      <c r="J43" s="65">
        <f t="shared" ref="J43:J56" si="13">L43-K43</f>
        <v>6941.6980539861888</v>
      </c>
      <c r="K43" s="61">
        <f t="shared" si="6"/>
        <v>1249.5056497175142</v>
      </c>
      <c r="L43" s="62">
        <f t="shared" si="7"/>
        <v>8191.2037037037035</v>
      </c>
      <c r="M43" s="99">
        <f t="shared" si="8"/>
        <v>13883.396107972378</v>
      </c>
      <c r="N43" s="100">
        <f t="shared" si="9"/>
        <v>2499.0112994350284</v>
      </c>
      <c r="O43" s="101">
        <f t="shared" si="10"/>
        <v>16382.407407407407</v>
      </c>
      <c r="P43" s="561"/>
      <c r="Q43" s="1"/>
      <c r="R43" s="1"/>
      <c r="S43" s="1"/>
      <c r="T43" s="281"/>
      <c r="U43" s="281"/>
      <c r="V43" s="281"/>
      <c r="W43" s="281"/>
      <c r="X43" s="281"/>
      <c r="Y43" s="281"/>
    </row>
    <row r="44" spans="1:27" ht="18.75">
      <c r="A44" s="33">
        <v>3</v>
      </c>
      <c r="B44" s="34" t="str">
        <f t="shared" si="4"/>
        <v>Монтаж пилона без заглубления</v>
      </c>
      <c r="C44" s="283">
        <v>1</v>
      </c>
      <c r="D44" s="35">
        <f t="shared" si="11"/>
        <v>2</v>
      </c>
      <c r="E44" s="164">
        <f t="shared" si="11"/>
        <v>0</v>
      </c>
      <c r="F44" s="36" t="s">
        <v>32</v>
      </c>
      <c r="G44" s="386">
        <f t="shared" si="5"/>
        <v>0</v>
      </c>
      <c r="H44" s="384" t="str">
        <f t="shared" si="5"/>
        <v>шт</v>
      </c>
      <c r="I44" s="388">
        <f t="shared" si="12"/>
        <v>0</v>
      </c>
      <c r="J44" s="65">
        <f t="shared" si="13"/>
        <v>5125.9416195856866</v>
      </c>
      <c r="K44" s="61">
        <f t="shared" si="6"/>
        <v>922.66949152542372</v>
      </c>
      <c r="L44" s="62">
        <f t="shared" si="7"/>
        <v>6048.6111111111104</v>
      </c>
      <c r="M44" s="99">
        <f t="shared" si="8"/>
        <v>10251.883239171373</v>
      </c>
      <c r="N44" s="100">
        <f t="shared" si="9"/>
        <v>1845.3389830508474</v>
      </c>
      <c r="O44" s="101">
        <f t="shared" si="10"/>
        <v>12097.222222222221</v>
      </c>
      <c r="P44" s="561"/>
      <c r="Q44" s="1"/>
      <c r="R44" s="1"/>
      <c r="S44" s="1"/>
      <c r="T44" s="281"/>
      <c r="U44" s="281"/>
      <c r="V44" s="281"/>
      <c r="W44" s="281"/>
      <c r="X44" s="281"/>
      <c r="Y44" s="281"/>
    </row>
    <row r="45" spans="1:27" ht="18.75">
      <c r="A45" s="33">
        <v>4</v>
      </c>
      <c r="B45" s="34" t="str">
        <f t="shared" si="4"/>
        <v>Сткела</v>
      </c>
      <c r="C45" s="283">
        <v>1</v>
      </c>
      <c r="D45" s="35">
        <f t="shared" si="11"/>
        <v>20</v>
      </c>
      <c r="E45" s="164">
        <f t="shared" si="11"/>
        <v>1500</v>
      </c>
      <c r="F45" s="36" t="s">
        <v>32</v>
      </c>
      <c r="G45" s="386">
        <f t="shared" si="5"/>
        <v>7500</v>
      </c>
      <c r="H45" s="384" t="str">
        <f t="shared" si="5"/>
        <v>шт</v>
      </c>
      <c r="I45" s="388">
        <f t="shared" si="12"/>
        <v>0</v>
      </c>
      <c r="J45" s="65">
        <f t="shared" si="13"/>
        <v>1638.975204017577</v>
      </c>
      <c r="K45" s="61">
        <f t="shared" si="6"/>
        <v>295.0155367231639</v>
      </c>
      <c r="L45" s="62">
        <f t="shared" si="7"/>
        <v>1933.9907407407409</v>
      </c>
      <c r="M45" s="99">
        <f t="shared" si="8"/>
        <v>32779.504080351537</v>
      </c>
      <c r="N45" s="100">
        <f t="shared" si="9"/>
        <v>5900.3107344632781</v>
      </c>
      <c r="O45" s="101">
        <f t="shared" si="10"/>
        <v>38679.814814814818</v>
      </c>
      <c r="P45" s="561"/>
      <c r="R45" s="1"/>
      <c r="S45" s="1"/>
      <c r="T45" s="281"/>
      <c r="U45" s="281"/>
      <c r="V45" s="281"/>
      <c r="W45" s="281"/>
      <c r="X45" s="281"/>
      <c r="Y45" s="281"/>
    </row>
    <row r="46" spans="1:27" ht="18.75">
      <c r="A46" s="33">
        <v>5</v>
      </c>
      <c r="B46" s="34" t="str">
        <f t="shared" si="4"/>
        <v>Монтаж стелы</v>
      </c>
      <c r="C46" s="283">
        <v>1</v>
      </c>
      <c r="D46" s="35">
        <f t="shared" si="11"/>
        <v>20</v>
      </c>
      <c r="E46" s="164">
        <f t="shared" si="11"/>
        <v>0</v>
      </c>
      <c r="F46" s="36" t="s">
        <v>32</v>
      </c>
      <c r="G46" s="386">
        <f t="shared" si="5"/>
        <v>0</v>
      </c>
      <c r="H46" s="384" t="str">
        <f t="shared" si="5"/>
        <v>шт</v>
      </c>
      <c r="I46" s="388">
        <f t="shared" si="12"/>
        <v>0</v>
      </c>
      <c r="J46" s="65">
        <f t="shared" si="13"/>
        <v>36288.606403013189</v>
      </c>
      <c r="K46" s="61">
        <f t="shared" si="6"/>
        <v>6531.9491525423737</v>
      </c>
      <c r="L46" s="62">
        <f t="shared" si="7"/>
        <v>42820.555555555562</v>
      </c>
      <c r="M46" s="99">
        <f t="shared" si="8"/>
        <v>725772.12806026381</v>
      </c>
      <c r="N46" s="100">
        <f t="shared" si="9"/>
        <v>130638.98305084747</v>
      </c>
      <c r="O46" s="101">
        <f t="shared" si="10"/>
        <v>856411.11111111124</v>
      </c>
      <c r="P46" s="561"/>
      <c r="R46" s="1"/>
      <c r="S46" s="1"/>
      <c r="T46" s="281"/>
      <c r="U46" s="281"/>
      <c r="V46" s="281"/>
      <c r="W46" s="281"/>
      <c r="X46" s="281"/>
      <c r="Y46" s="281"/>
    </row>
    <row r="47" spans="1:27">
      <c r="A47" s="33">
        <v>6</v>
      </c>
      <c r="B47" s="34">
        <f t="shared" si="4"/>
        <v>0</v>
      </c>
      <c r="C47" s="283">
        <v>1</v>
      </c>
      <c r="D47" s="35">
        <f t="shared" si="11"/>
        <v>0</v>
      </c>
      <c r="E47" s="164">
        <f t="shared" si="11"/>
        <v>0</v>
      </c>
      <c r="F47" s="36" t="s">
        <v>32</v>
      </c>
      <c r="G47" s="386">
        <f t="shared" si="5"/>
        <v>0</v>
      </c>
      <c r="H47" s="384">
        <f t="shared" si="5"/>
        <v>0</v>
      </c>
      <c r="I47" s="388">
        <f t="shared" si="12"/>
        <v>0</v>
      </c>
      <c r="J47" s="65">
        <f t="shared" si="13"/>
        <v>0</v>
      </c>
      <c r="K47" s="61">
        <f t="shared" si="6"/>
        <v>0</v>
      </c>
      <c r="L47" s="62">
        <f t="shared" si="7"/>
        <v>0</v>
      </c>
      <c r="M47" s="99">
        <f t="shared" si="8"/>
        <v>0</v>
      </c>
      <c r="N47" s="100">
        <f t="shared" si="9"/>
        <v>0</v>
      </c>
      <c r="O47" s="101">
        <f t="shared" si="10"/>
        <v>0</v>
      </c>
      <c r="P47" s="1"/>
      <c r="Q47" s="1"/>
      <c r="R47" s="1"/>
      <c r="S47" s="1"/>
      <c r="T47" s="281"/>
      <c r="U47" s="281"/>
      <c r="V47" s="281"/>
      <c r="W47" s="281"/>
      <c r="X47" s="281"/>
      <c r="Y47" s="281"/>
    </row>
    <row r="48" spans="1:27">
      <c r="A48" s="33">
        <v>7</v>
      </c>
      <c r="B48" s="34">
        <f t="shared" si="4"/>
        <v>0</v>
      </c>
      <c r="C48" s="283">
        <v>1</v>
      </c>
      <c r="D48" s="35">
        <f t="shared" si="11"/>
        <v>0</v>
      </c>
      <c r="E48" s="164">
        <f t="shared" si="11"/>
        <v>0</v>
      </c>
      <c r="F48" s="36" t="s">
        <v>32</v>
      </c>
      <c r="G48" s="386">
        <f t="shared" si="5"/>
        <v>0</v>
      </c>
      <c r="H48" s="384">
        <f t="shared" si="5"/>
        <v>0</v>
      </c>
      <c r="I48" s="388">
        <f t="shared" si="12"/>
        <v>0</v>
      </c>
      <c r="J48" s="65">
        <f t="shared" si="13"/>
        <v>0</v>
      </c>
      <c r="K48" s="61">
        <f t="shared" si="6"/>
        <v>0</v>
      </c>
      <c r="L48" s="62">
        <f t="shared" si="7"/>
        <v>0</v>
      </c>
      <c r="M48" s="99">
        <f t="shared" si="8"/>
        <v>0</v>
      </c>
      <c r="N48" s="100">
        <f t="shared" si="9"/>
        <v>0</v>
      </c>
      <c r="O48" s="101">
        <f t="shared" si="10"/>
        <v>0</v>
      </c>
      <c r="P48" s="1"/>
      <c r="Q48" s="1"/>
      <c r="R48" s="1"/>
      <c r="S48" s="1"/>
      <c r="T48" s="281"/>
      <c r="U48" s="281"/>
      <c r="V48" s="281"/>
      <c r="W48" s="281"/>
      <c r="X48" s="281"/>
      <c r="Y48" s="281"/>
    </row>
    <row r="49" spans="1:25">
      <c r="A49" s="33">
        <v>8</v>
      </c>
      <c r="B49" s="34">
        <f t="shared" si="4"/>
        <v>0</v>
      </c>
      <c r="C49" s="283">
        <v>1</v>
      </c>
      <c r="D49" s="35">
        <f t="shared" si="11"/>
        <v>0</v>
      </c>
      <c r="E49" s="164">
        <f t="shared" si="11"/>
        <v>0</v>
      </c>
      <c r="F49" s="36" t="s">
        <v>32</v>
      </c>
      <c r="G49" s="386">
        <f t="shared" si="5"/>
        <v>0</v>
      </c>
      <c r="H49" s="384">
        <f t="shared" si="5"/>
        <v>0</v>
      </c>
      <c r="I49" s="388">
        <f t="shared" si="12"/>
        <v>0</v>
      </c>
      <c r="J49" s="65">
        <f t="shared" si="13"/>
        <v>0</v>
      </c>
      <c r="K49" s="61">
        <f t="shared" si="6"/>
        <v>0</v>
      </c>
      <c r="L49" s="62">
        <f t="shared" si="7"/>
        <v>0</v>
      </c>
      <c r="M49" s="99">
        <f t="shared" si="8"/>
        <v>0</v>
      </c>
      <c r="N49" s="100">
        <f t="shared" si="9"/>
        <v>0</v>
      </c>
      <c r="O49" s="101">
        <f t="shared" si="10"/>
        <v>0</v>
      </c>
      <c r="P49" s="1"/>
      <c r="Q49" s="1"/>
      <c r="R49" s="1"/>
      <c r="S49" s="1"/>
      <c r="T49" s="281"/>
      <c r="U49" s="281"/>
      <c r="V49" s="281"/>
      <c r="W49" s="281"/>
      <c r="X49" s="281"/>
      <c r="Y49" s="281"/>
    </row>
    <row r="50" spans="1:25">
      <c r="A50" s="33">
        <v>9</v>
      </c>
      <c r="B50" s="34">
        <f t="shared" si="4"/>
        <v>0</v>
      </c>
      <c r="C50" s="283">
        <v>1</v>
      </c>
      <c r="D50" s="35">
        <f t="shared" si="11"/>
        <v>0</v>
      </c>
      <c r="E50" s="164">
        <f t="shared" si="11"/>
        <v>0</v>
      </c>
      <c r="F50" s="36" t="s">
        <v>32</v>
      </c>
      <c r="G50" s="386">
        <f t="shared" si="5"/>
        <v>0</v>
      </c>
      <c r="H50" s="384">
        <f t="shared" si="5"/>
        <v>0</v>
      </c>
      <c r="I50" s="388">
        <f t="shared" si="12"/>
        <v>0</v>
      </c>
      <c r="J50" s="65">
        <f t="shared" si="13"/>
        <v>0</v>
      </c>
      <c r="K50" s="61">
        <f t="shared" si="6"/>
        <v>0</v>
      </c>
      <c r="L50" s="62">
        <f t="shared" si="7"/>
        <v>0</v>
      </c>
      <c r="M50" s="99">
        <f t="shared" si="8"/>
        <v>0</v>
      </c>
      <c r="N50" s="100">
        <f t="shared" si="9"/>
        <v>0</v>
      </c>
      <c r="O50" s="101">
        <f t="shared" si="10"/>
        <v>0</v>
      </c>
      <c r="P50" s="1"/>
      <c r="Q50" s="1"/>
      <c r="R50" s="1"/>
      <c r="S50" s="1"/>
      <c r="T50" s="281"/>
      <c r="U50" s="281"/>
      <c r="V50" s="281"/>
      <c r="W50" s="281"/>
      <c r="X50" s="281"/>
      <c r="Y50" s="281"/>
    </row>
    <row r="51" spans="1:25">
      <c r="A51" s="33">
        <v>10</v>
      </c>
      <c r="B51" s="34">
        <f t="shared" si="4"/>
        <v>0</v>
      </c>
      <c r="C51" s="283">
        <v>1</v>
      </c>
      <c r="D51" s="35">
        <f t="shared" si="11"/>
        <v>0</v>
      </c>
      <c r="E51" s="164">
        <f t="shared" si="11"/>
        <v>0</v>
      </c>
      <c r="F51" s="36" t="s">
        <v>32</v>
      </c>
      <c r="G51" s="386">
        <f t="shared" si="5"/>
        <v>0</v>
      </c>
      <c r="H51" s="384">
        <f t="shared" si="5"/>
        <v>0</v>
      </c>
      <c r="I51" s="388">
        <f t="shared" si="12"/>
        <v>0</v>
      </c>
      <c r="J51" s="65">
        <f t="shared" si="13"/>
        <v>0</v>
      </c>
      <c r="K51" s="61">
        <f t="shared" si="6"/>
        <v>0</v>
      </c>
      <c r="L51" s="62">
        <f t="shared" si="7"/>
        <v>0</v>
      </c>
      <c r="M51" s="99">
        <f t="shared" si="8"/>
        <v>0</v>
      </c>
      <c r="N51" s="100">
        <f t="shared" si="9"/>
        <v>0</v>
      </c>
      <c r="O51" s="101">
        <f t="shared" si="10"/>
        <v>0</v>
      </c>
      <c r="P51" s="1"/>
      <c r="Q51" s="1"/>
      <c r="R51" s="1"/>
      <c r="S51" s="1"/>
      <c r="T51" s="281"/>
      <c r="U51" s="281"/>
      <c r="V51" s="281"/>
      <c r="W51" s="281"/>
      <c r="X51" s="281"/>
      <c r="Y51" s="281"/>
    </row>
    <row r="52" spans="1:25">
      <c r="A52" s="33">
        <v>11</v>
      </c>
      <c r="B52" s="34">
        <f t="shared" si="4"/>
        <v>0</v>
      </c>
      <c r="C52" s="283">
        <v>1</v>
      </c>
      <c r="D52" s="35">
        <f t="shared" si="11"/>
        <v>0</v>
      </c>
      <c r="E52" s="164">
        <f t="shared" si="11"/>
        <v>0</v>
      </c>
      <c r="F52" s="36" t="s">
        <v>32</v>
      </c>
      <c r="G52" s="386">
        <f t="shared" si="5"/>
        <v>0</v>
      </c>
      <c r="H52" s="384">
        <f t="shared" si="5"/>
        <v>0</v>
      </c>
      <c r="I52" s="388">
        <f t="shared" si="12"/>
        <v>0</v>
      </c>
      <c r="J52" s="65">
        <f t="shared" si="13"/>
        <v>0</v>
      </c>
      <c r="K52" s="61">
        <f t="shared" si="6"/>
        <v>0</v>
      </c>
      <c r="L52" s="62">
        <f t="shared" si="7"/>
        <v>0</v>
      </c>
      <c r="M52" s="99">
        <f t="shared" si="8"/>
        <v>0</v>
      </c>
      <c r="N52" s="100">
        <f t="shared" si="9"/>
        <v>0</v>
      </c>
      <c r="O52" s="101">
        <f t="shared" si="10"/>
        <v>0</v>
      </c>
      <c r="P52" s="1"/>
      <c r="Q52" s="1"/>
      <c r="R52" s="1"/>
      <c r="S52" s="1"/>
      <c r="T52" s="281"/>
      <c r="U52" s="281"/>
      <c r="V52" s="281"/>
      <c r="W52" s="281"/>
      <c r="X52" s="281"/>
      <c r="Y52" s="281"/>
    </row>
    <row r="53" spans="1:25">
      <c r="A53" s="33">
        <v>12</v>
      </c>
      <c r="B53" s="34">
        <f t="shared" si="4"/>
        <v>0</v>
      </c>
      <c r="C53" s="283">
        <v>1</v>
      </c>
      <c r="D53" s="35">
        <f t="shared" si="11"/>
        <v>0</v>
      </c>
      <c r="E53" s="164">
        <f t="shared" si="11"/>
        <v>0</v>
      </c>
      <c r="F53" s="36" t="s">
        <v>32</v>
      </c>
      <c r="G53" s="386">
        <f t="shared" si="5"/>
        <v>0</v>
      </c>
      <c r="H53" s="384">
        <f t="shared" si="5"/>
        <v>0</v>
      </c>
      <c r="I53" s="388">
        <f t="shared" si="12"/>
        <v>0</v>
      </c>
      <c r="J53" s="65">
        <f t="shared" si="13"/>
        <v>0</v>
      </c>
      <c r="K53" s="61">
        <f t="shared" si="6"/>
        <v>0</v>
      </c>
      <c r="L53" s="62">
        <f t="shared" si="7"/>
        <v>0</v>
      </c>
      <c r="M53" s="99">
        <f t="shared" si="8"/>
        <v>0</v>
      </c>
      <c r="N53" s="100">
        <f t="shared" si="9"/>
        <v>0</v>
      </c>
      <c r="O53" s="101">
        <f t="shared" si="10"/>
        <v>0</v>
      </c>
      <c r="P53" s="1"/>
      <c r="Q53" s="1"/>
      <c r="R53" s="1"/>
      <c r="S53" s="1"/>
      <c r="T53" s="281"/>
      <c r="U53" s="281"/>
      <c r="V53" s="281"/>
      <c r="W53" s="281"/>
      <c r="X53" s="281"/>
      <c r="Y53" s="281"/>
    </row>
    <row r="54" spans="1:25">
      <c r="A54" s="33">
        <v>13</v>
      </c>
      <c r="B54" s="34">
        <f t="shared" si="4"/>
        <v>0</v>
      </c>
      <c r="C54" s="283">
        <v>1</v>
      </c>
      <c r="D54" s="35">
        <f t="shared" si="11"/>
        <v>0</v>
      </c>
      <c r="E54" s="164">
        <f t="shared" si="11"/>
        <v>0</v>
      </c>
      <c r="F54" s="36" t="s">
        <v>32</v>
      </c>
      <c r="G54" s="386">
        <f t="shared" si="5"/>
        <v>0</v>
      </c>
      <c r="H54" s="384">
        <f t="shared" si="5"/>
        <v>0</v>
      </c>
      <c r="I54" s="388">
        <f t="shared" si="12"/>
        <v>0</v>
      </c>
      <c r="J54" s="65">
        <f t="shared" si="13"/>
        <v>0</v>
      </c>
      <c r="K54" s="61">
        <f t="shared" si="6"/>
        <v>0</v>
      </c>
      <c r="L54" s="62">
        <f t="shared" si="7"/>
        <v>0</v>
      </c>
      <c r="M54" s="99">
        <f t="shared" si="8"/>
        <v>0</v>
      </c>
      <c r="N54" s="100">
        <f t="shared" si="9"/>
        <v>0</v>
      </c>
      <c r="O54" s="101">
        <f t="shared" si="10"/>
        <v>0</v>
      </c>
      <c r="P54" s="1"/>
      <c r="Q54" s="1"/>
      <c r="R54" s="1"/>
      <c r="S54" s="1"/>
      <c r="T54" s="281"/>
      <c r="U54" s="281"/>
      <c r="V54" s="281"/>
      <c r="W54" s="281"/>
      <c r="X54" s="281"/>
      <c r="Y54" s="281"/>
    </row>
    <row r="55" spans="1:25">
      <c r="A55" s="33">
        <v>14</v>
      </c>
      <c r="B55" s="34">
        <f t="shared" si="4"/>
        <v>0</v>
      </c>
      <c r="C55" s="283">
        <v>1</v>
      </c>
      <c r="D55" s="35">
        <f t="shared" si="11"/>
        <v>0</v>
      </c>
      <c r="E55" s="164">
        <f t="shared" si="11"/>
        <v>0</v>
      </c>
      <c r="F55" s="36" t="s">
        <v>32</v>
      </c>
      <c r="G55" s="386">
        <f t="shared" si="5"/>
        <v>0</v>
      </c>
      <c r="H55" s="384">
        <f t="shared" si="5"/>
        <v>0</v>
      </c>
      <c r="I55" s="388">
        <f t="shared" si="12"/>
        <v>0</v>
      </c>
      <c r="J55" s="65">
        <f t="shared" si="13"/>
        <v>0</v>
      </c>
      <c r="K55" s="61">
        <f t="shared" si="6"/>
        <v>0</v>
      </c>
      <c r="L55" s="62">
        <f t="shared" si="7"/>
        <v>0</v>
      </c>
      <c r="M55" s="99">
        <f t="shared" si="8"/>
        <v>0</v>
      </c>
      <c r="N55" s="100">
        <f t="shared" si="9"/>
        <v>0</v>
      </c>
      <c r="O55" s="101">
        <f t="shared" si="10"/>
        <v>0</v>
      </c>
      <c r="P55" s="1"/>
      <c r="Q55" s="1"/>
      <c r="R55" s="1"/>
      <c r="S55" s="1"/>
      <c r="T55" s="281"/>
      <c r="U55" s="281"/>
      <c r="V55" s="281"/>
      <c r="W55" s="281"/>
      <c r="X55" s="281"/>
      <c r="Y55" s="281"/>
    </row>
    <row r="56" spans="1:25">
      <c r="A56" s="110">
        <v>15</v>
      </c>
      <c r="B56" s="34">
        <f t="shared" si="4"/>
        <v>0</v>
      </c>
      <c r="C56" s="283">
        <v>1</v>
      </c>
      <c r="D56" s="111">
        <f t="shared" si="11"/>
        <v>0</v>
      </c>
      <c r="E56" s="165">
        <f t="shared" si="11"/>
        <v>0</v>
      </c>
      <c r="F56" s="112" t="s">
        <v>32</v>
      </c>
      <c r="G56" s="387">
        <f t="shared" si="5"/>
        <v>0</v>
      </c>
      <c r="H56" s="385">
        <f t="shared" si="5"/>
        <v>0</v>
      </c>
      <c r="I56" s="388">
        <f t="shared" si="12"/>
        <v>0</v>
      </c>
      <c r="J56" s="113">
        <f t="shared" si="13"/>
        <v>0</v>
      </c>
      <c r="K56" s="114">
        <f t="shared" si="6"/>
        <v>0</v>
      </c>
      <c r="L56" s="62">
        <f t="shared" si="7"/>
        <v>0</v>
      </c>
      <c r="M56" s="99">
        <f t="shared" si="8"/>
        <v>0</v>
      </c>
      <c r="N56" s="100">
        <f t="shared" si="9"/>
        <v>0</v>
      </c>
      <c r="O56" s="101">
        <f t="shared" si="10"/>
        <v>0</v>
      </c>
      <c r="P56" s="1"/>
      <c r="Q56" s="1"/>
      <c r="R56" s="1"/>
      <c r="S56" s="1"/>
      <c r="T56" s="281"/>
      <c r="U56" s="281"/>
      <c r="V56" s="281"/>
      <c r="W56" s="281"/>
      <c r="X56" s="281"/>
      <c r="Y56" s="281"/>
    </row>
    <row r="57" spans="1:25">
      <c r="A57" s="110">
        <v>16</v>
      </c>
      <c r="B57" s="34">
        <f t="shared" si="4"/>
        <v>0</v>
      </c>
      <c r="C57" s="283">
        <v>1</v>
      </c>
      <c r="D57" s="111">
        <f t="shared" ref="D57:E57" si="14">D23</f>
        <v>0</v>
      </c>
      <c r="E57" s="165">
        <f t="shared" si="14"/>
        <v>0</v>
      </c>
      <c r="F57" s="112" t="s">
        <v>32</v>
      </c>
      <c r="G57" s="387">
        <f t="shared" ref="G57:H57" si="15">G23</f>
        <v>0</v>
      </c>
      <c r="H57" s="385">
        <f t="shared" si="15"/>
        <v>0</v>
      </c>
      <c r="I57" s="388">
        <f t="shared" si="12"/>
        <v>0</v>
      </c>
      <c r="J57" s="113">
        <f t="shared" ref="J57:J67" si="16">L57-K57</f>
        <v>0</v>
      </c>
      <c r="K57" s="114">
        <f t="shared" si="6"/>
        <v>0</v>
      </c>
      <c r="L57" s="62">
        <f t="shared" si="7"/>
        <v>0</v>
      </c>
      <c r="M57" s="99">
        <f t="shared" si="8"/>
        <v>0</v>
      </c>
      <c r="N57" s="100">
        <f t="shared" si="9"/>
        <v>0</v>
      </c>
      <c r="O57" s="101">
        <f t="shared" si="10"/>
        <v>0</v>
      </c>
      <c r="P57" s="1"/>
      <c r="Q57" s="1"/>
      <c r="R57" s="1"/>
      <c r="S57" s="1"/>
      <c r="T57" s="281"/>
      <c r="U57" s="281"/>
      <c r="V57" s="281"/>
      <c r="W57" s="281"/>
      <c r="X57" s="281"/>
      <c r="Y57" s="281"/>
    </row>
    <row r="58" spans="1:25">
      <c r="A58" s="110">
        <v>17</v>
      </c>
      <c r="B58" s="34">
        <f t="shared" si="4"/>
        <v>0</v>
      </c>
      <c r="C58" s="283">
        <v>1</v>
      </c>
      <c r="D58" s="111">
        <f t="shared" ref="D58:E58" si="17">D24</f>
        <v>0</v>
      </c>
      <c r="E58" s="165">
        <f t="shared" si="17"/>
        <v>0</v>
      </c>
      <c r="F58" s="112" t="s">
        <v>32</v>
      </c>
      <c r="G58" s="387">
        <f t="shared" ref="G58:H58" si="18">G24</f>
        <v>0</v>
      </c>
      <c r="H58" s="385">
        <f t="shared" si="18"/>
        <v>0</v>
      </c>
      <c r="I58" s="388">
        <f t="shared" si="12"/>
        <v>0</v>
      </c>
      <c r="J58" s="113">
        <f t="shared" si="16"/>
        <v>0</v>
      </c>
      <c r="K58" s="114">
        <f t="shared" si="6"/>
        <v>0</v>
      </c>
      <c r="L58" s="62">
        <f t="shared" si="7"/>
        <v>0</v>
      </c>
      <c r="M58" s="99">
        <f t="shared" si="8"/>
        <v>0</v>
      </c>
      <c r="N58" s="100">
        <f t="shared" si="9"/>
        <v>0</v>
      </c>
      <c r="O58" s="101">
        <f t="shared" si="10"/>
        <v>0</v>
      </c>
      <c r="P58" s="1"/>
      <c r="Q58" s="1"/>
      <c r="R58" s="1"/>
      <c r="S58" s="1"/>
      <c r="T58" s="281"/>
      <c r="U58" s="281"/>
      <c r="V58" s="281"/>
      <c r="W58" s="281"/>
      <c r="X58" s="281"/>
      <c r="Y58" s="281"/>
    </row>
    <row r="59" spans="1:25">
      <c r="A59" s="110">
        <v>18</v>
      </c>
      <c r="B59" s="34">
        <f t="shared" si="4"/>
        <v>0</v>
      </c>
      <c r="C59" s="283">
        <v>1</v>
      </c>
      <c r="D59" s="111">
        <f t="shared" ref="D59:E59" si="19">D25</f>
        <v>0</v>
      </c>
      <c r="E59" s="165">
        <f t="shared" si="19"/>
        <v>0</v>
      </c>
      <c r="F59" s="112" t="s">
        <v>32</v>
      </c>
      <c r="G59" s="387">
        <f t="shared" ref="G59:H59" si="20">G25</f>
        <v>0</v>
      </c>
      <c r="H59" s="385">
        <f t="shared" si="20"/>
        <v>0</v>
      </c>
      <c r="I59" s="388">
        <f t="shared" si="12"/>
        <v>0</v>
      </c>
      <c r="J59" s="113">
        <f t="shared" si="16"/>
        <v>0</v>
      </c>
      <c r="K59" s="114">
        <f t="shared" si="6"/>
        <v>0</v>
      </c>
      <c r="L59" s="62">
        <f t="shared" si="7"/>
        <v>0</v>
      </c>
      <c r="M59" s="99">
        <f t="shared" si="8"/>
        <v>0</v>
      </c>
      <c r="N59" s="100">
        <f t="shared" si="9"/>
        <v>0</v>
      </c>
      <c r="O59" s="101">
        <f t="shared" si="10"/>
        <v>0</v>
      </c>
      <c r="P59" s="1"/>
      <c r="Q59" s="1"/>
      <c r="R59" s="1"/>
      <c r="S59" s="1"/>
      <c r="T59" s="281"/>
      <c r="U59" s="281"/>
      <c r="V59" s="281"/>
      <c r="W59" s="281"/>
      <c r="X59" s="281"/>
      <c r="Y59" s="281"/>
    </row>
    <row r="60" spans="1:25">
      <c r="A60" s="110">
        <v>19</v>
      </c>
      <c r="B60" s="34">
        <f t="shared" si="4"/>
        <v>0</v>
      </c>
      <c r="C60" s="283">
        <v>1</v>
      </c>
      <c r="D60" s="111">
        <f t="shared" ref="D60:E60" si="21">D26</f>
        <v>0</v>
      </c>
      <c r="E60" s="165">
        <f t="shared" si="21"/>
        <v>0</v>
      </c>
      <c r="F60" s="112" t="s">
        <v>32</v>
      </c>
      <c r="G60" s="387">
        <f t="shared" ref="G60:H60" si="22">G26</f>
        <v>0</v>
      </c>
      <c r="H60" s="385">
        <f t="shared" si="22"/>
        <v>0</v>
      </c>
      <c r="I60" s="388">
        <f t="shared" si="12"/>
        <v>0</v>
      </c>
      <c r="J60" s="113">
        <f t="shared" si="16"/>
        <v>0</v>
      </c>
      <c r="K60" s="114">
        <f t="shared" si="6"/>
        <v>0</v>
      </c>
      <c r="L60" s="62">
        <f t="shared" si="7"/>
        <v>0</v>
      </c>
      <c r="M60" s="99">
        <f t="shared" si="8"/>
        <v>0</v>
      </c>
      <c r="N60" s="100">
        <f t="shared" si="9"/>
        <v>0</v>
      </c>
      <c r="O60" s="101">
        <f t="shared" si="10"/>
        <v>0</v>
      </c>
      <c r="P60" s="1"/>
      <c r="Q60" s="1"/>
      <c r="R60" s="1"/>
      <c r="S60" s="1"/>
      <c r="T60" s="281"/>
      <c r="U60" s="281"/>
      <c r="V60" s="281"/>
      <c r="W60" s="281"/>
      <c r="X60" s="281"/>
      <c r="Y60" s="281"/>
    </row>
    <row r="61" spans="1:25">
      <c r="A61" s="110">
        <v>20</v>
      </c>
      <c r="B61" s="34">
        <f t="shared" si="4"/>
        <v>0</v>
      </c>
      <c r="C61" s="283">
        <v>1</v>
      </c>
      <c r="D61" s="111">
        <f t="shared" ref="D61:E61" si="23">D27</f>
        <v>0</v>
      </c>
      <c r="E61" s="165">
        <f t="shared" si="23"/>
        <v>0</v>
      </c>
      <c r="F61" s="112" t="s">
        <v>32</v>
      </c>
      <c r="G61" s="387">
        <f t="shared" ref="G61:H61" si="24">G27</f>
        <v>0</v>
      </c>
      <c r="H61" s="385">
        <f t="shared" si="24"/>
        <v>0</v>
      </c>
      <c r="I61" s="388">
        <f t="shared" si="12"/>
        <v>0</v>
      </c>
      <c r="J61" s="113">
        <f t="shared" si="16"/>
        <v>0</v>
      </c>
      <c r="K61" s="114">
        <f t="shared" si="6"/>
        <v>0</v>
      </c>
      <c r="L61" s="62">
        <f t="shared" si="7"/>
        <v>0</v>
      </c>
      <c r="M61" s="99">
        <f t="shared" si="8"/>
        <v>0</v>
      </c>
      <c r="N61" s="100">
        <f t="shared" si="9"/>
        <v>0</v>
      </c>
      <c r="O61" s="101">
        <f t="shared" si="10"/>
        <v>0</v>
      </c>
      <c r="P61" s="1"/>
      <c r="Q61" s="1"/>
      <c r="R61" s="1"/>
      <c r="S61" s="1"/>
      <c r="T61" s="281"/>
      <c r="U61" s="281"/>
      <c r="V61" s="281"/>
      <c r="W61" s="281"/>
      <c r="X61" s="281"/>
      <c r="Y61" s="281"/>
    </row>
    <row r="62" spans="1:25">
      <c r="A62" s="110">
        <v>21</v>
      </c>
      <c r="B62" s="34">
        <f t="shared" si="4"/>
        <v>0</v>
      </c>
      <c r="C62" s="283">
        <v>1</v>
      </c>
      <c r="D62" s="111">
        <f t="shared" ref="D62:E62" si="25">D28</f>
        <v>0</v>
      </c>
      <c r="E62" s="165">
        <f t="shared" si="25"/>
        <v>0</v>
      </c>
      <c r="F62" s="112" t="s">
        <v>32</v>
      </c>
      <c r="G62" s="387">
        <f t="shared" ref="G62:H62" si="26">G28</f>
        <v>0</v>
      </c>
      <c r="H62" s="385">
        <f t="shared" si="26"/>
        <v>0</v>
      </c>
      <c r="I62" s="388">
        <f t="shared" si="12"/>
        <v>0</v>
      </c>
      <c r="J62" s="113">
        <f t="shared" si="16"/>
        <v>0</v>
      </c>
      <c r="K62" s="114">
        <f t="shared" si="6"/>
        <v>0</v>
      </c>
      <c r="L62" s="62">
        <f t="shared" si="7"/>
        <v>0</v>
      </c>
      <c r="M62" s="99">
        <f t="shared" si="8"/>
        <v>0</v>
      </c>
      <c r="N62" s="100">
        <f t="shared" si="9"/>
        <v>0</v>
      </c>
      <c r="O62" s="101">
        <f t="shared" si="10"/>
        <v>0</v>
      </c>
      <c r="P62" s="1"/>
      <c r="Q62" s="1"/>
      <c r="R62" s="1"/>
      <c r="S62" s="1"/>
      <c r="T62" s="281"/>
      <c r="U62" s="281"/>
      <c r="V62" s="281"/>
      <c r="W62" s="281"/>
      <c r="X62" s="281"/>
      <c r="Y62" s="281"/>
    </row>
    <row r="63" spans="1:25">
      <c r="A63" s="110">
        <v>22</v>
      </c>
      <c r="B63" s="34">
        <f t="shared" si="4"/>
        <v>0</v>
      </c>
      <c r="C63" s="283">
        <v>1</v>
      </c>
      <c r="D63" s="111">
        <f t="shared" ref="D63:E63" si="27">D29</f>
        <v>0</v>
      </c>
      <c r="E63" s="165">
        <f t="shared" si="27"/>
        <v>0</v>
      </c>
      <c r="F63" s="112" t="s">
        <v>32</v>
      </c>
      <c r="G63" s="387">
        <f t="shared" ref="G63:H63" si="28">G29</f>
        <v>0</v>
      </c>
      <c r="H63" s="385">
        <f t="shared" si="28"/>
        <v>0</v>
      </c>
      <c r="I63" s="388">
        <f t="shared" si="12"/>
        <v>0</v>
      </c>
      <c r="J63" s="113">
        <f t="shared" si="16"/>
        <v>0</v>
      </c>
      <c r="K63" s="114">
        <f t="shared" si="6"/>
        <v>0</v>
      </c>
      <c r="L63" s="62">
        <f t="shared" si="7"/>
        <v>0</v>
      </c>
      <c r="M63" s="99">
        <f t="shared" si="8"/>
        <v>0</v>
      </c>
      <c r="N63" s="100">
        <f t="shared" si="9"/>
        <v>0</v>
      </c>
      <c r="O63" s="101">
        <f t="shared" si="10"/>
        <v>0</v>
      </c>
      <c r="P63" s="1"/>
      <c r="Q63" s="1"/>
      <c r="R63" s="1"/>
      <c r="S63" s="1"/>
      <c r="T63" s="281"/>
      <c r="U63" s="281"/>
      <c r="V63" s="281"/>
      <c r="W63" s="281"/>
      <c r="X63" s="281"/>
      <c r="Y63" s="281"/>
    </row>
    <row r="64" spans="1:25">
      <c r="A64" s="110">
        <v>23</v>
      </c>
      <c r="B64" s="34">
        <f t="shared" si="4"/>
        <v>0</v>
      </c>
      <c r="C64" s="283">
        <v>1</v>
      </c>
      <c r="D64" s="111">
        <f t="shared" ref="D64:E64" si="29">D30</f>
        <v>0</v>
      </c>
      <c r="E64" s="165">
        <f t="shared" si="29"/>
        <v>0</v>
      </c>
      <c r="F64" s="112" t="s">
        <v>32</v>
      </c>
      <c r="G64" s="387">
        <f t="shared" ref="G64:H64" si="30">G30</f>
        <v>0</v>
      </c>
      <c r="H64" s="385">
        <f t="shared" si="30"/>
        <v>0</v>
      </c>
      <c r="I64" s="388">
        <f t="shared" si="12"/>
        <v>0</v>
      </c>
      <c r="J64" s="113">
        <f t="shared" si="16"/>
        <v>0</v>
      </c>
      <c r="K64" s="114">
        <f t="shared" si="6"/>
        <v>0</v>
      </c>
      <c r="L64" s="62">
        <f t="shared" si="7"/>
        <v>0</v>
      </c>
      <c r="M64" s="99">
        <f t="shared" si="8"/>
        <v>0</v>
      </c>
      <c r="N64" s="100">
        <f t="shared" si="9"/>
        <v>0</v>
      </c>
      <c r="O64" s="101">
        <f t="shared" si="10"/>
        <v>0</v>
      </c>
      <c r="P64" s="1"/>
      <c r="Q64" s="1"/>
      <c r="R64" s="1"/>
      <c r="S64" s="1"/>
      <c r="T64" s="281"/>
      <c r="U64" s="281"/>
      <c r="V64" s="281"/>
      <c r="W64" s="281"/>
      <c r="X64" s="281"/>
      <c r="Y64" s="281"/>
    </row>
    <row r="65" spans="1:25">
      <c r="A65" s="110">
        <v>24</v>
      </c>
      <c r="B65" s="34">
        <f t="shared" si="4"/>
        <v>0</v>
      </c>
      <c r="C65" s="283">
        <v>1</v>
      </c>
      <c r="D65" s="111">
        <f t="shared" ref="D65:E65" si="31">D31</f>
        <v>0</v>
      </c>
      <c r="E65" s="165">
        <f t="shared" si="31"/>
        <v>0</v>
      </c>
      <c r="F65" s="112" t="s">
        <v>32</v>
      </c>
      <c r="G65" s="387">
        <f t="shared" ref="G65:H65" si="32">G31</f>
        <v>0</v>
      </c>
      <c r="H65" s="385">
        <f t="shared" si="32"/>
        <v>0</v>
      </c>
      <c r="I65" s="388">
        <f t="shared" si="12"/>
        <v>0</v>
      </c>
      <c r="J65" s="113">
        <f t="shared" si="16"/>
        <v>0</v>
      </c>
      <c r="K65" s="114">
        <f t="shared" si="6"/>
        <v>0</v>
      </c>
      <c r="L65" s="62">
        <f t="shared" si="7"/>
        <v>0</v>
      </c>
      <c r="M65" s="99">
        <f t="shared" si="8"/>
        <v>0</v>
      </c>
      <c r="N65" s="100">
        <f t="shared" si="9"/>
        <v>0</v>
      </c>
      <c r="O65" s="101">
        <f t="shared" si="10"/>
        <v>0</v>
      </c>
      <c r="P65" s="1"/>
      <c r="Q65" s="1"/>
      <c r="R65" s="1"/>
      <c r="S65" s="1"/>
      <c r="T65" s="281"/>
      <c r="U65" s="281"/>
      <c r="V65" s="281"/>
      <c r="W65" s="281"/>
      <c r="X65" s="281"/>
      <c r="Y65" s="281"/>
    </row>
    <row r="66" spans="1:25">
      <c r="A66" s="110">
        <v>25</v>
      </c>
      <c r="B66" s="34">
        <f t="shared" si="4"/>
        <v>0</v>
      </c>
      <c r="C66" s="283">
        <v>1</v>
      </c>
      <c r="D66" s="111">
        <f t="shared" ref="D66:E66" si="33">D32</f>
        <v>0</v>
      </c>
      <c r="E66" s="165">
        <f t="shared" si="33"/>
        <v>0</v>
      </c>
      <c r="F66" s="112" t="s">
        <v>32</v>
      </c>
      <c r="G66" s="387">
        <f t="shared" ref="G66:H66" si="34">G32</f>
        <v>0</v>
      </c>
      <c r="H66" s="385">
        <f t="shared" si="34"/>
        <v>0</v>
      </c>
      <c r="I66" s="388">
        <f t="shared" si="12"/>
        <v>0</v>
      </c>
      <c r="J66" s="113">
        <f t="shared" si="16"/>
        <v>0</v>
      </c>
      <c r="K66" s="114">
        <f t="shared" si="6"/>
        <v>0</v>
      </c>
      <c r="L66" s="62">
        <f t="shared" si="7"/>
        <v>0</v>
      </c>
      <c r="M66" s="99">
        <f t="shared" si="8"/>
        <v>0</v>
      </c>
      <c r="N66" s="100">
        <f t="shared" si="9"/>
        <v>0</v>
      </c>
      <c r="O66" s="101">
        <f t="shared" si="10"/>
        <v>0</v>
      </c>
      <c r="P66" s="1"/>
      <c r="Q66" s="1"/>
      <c r="R66" s="1"/>
      <c r="S66" s="1"/>
      <c r="T66" s="281"/>
      <c r="U66" s="281"/>
      <c r="V66" s="281"/>
      <c r="W66" s="281"/>
      <c r="X66" s="281"/>
      <c r="Y66" s="281"/>
    </row>
    <row r="67" spans="1:25" ht="15.75" thickBot="1">
      <c r="A67" s="110">
        <v>26</v>
      </c>
      <c r="B67" s="34">
        <f t="shared" si="4"/>
        <v>0</v>
      </c>
      <c r="C67" s="283">
        <v>1</v>
      </c>
      <c r="D67" s="111">
        <f t="shared" ref="D67:E67" si="35">D33</f>
        <v>0</v>
      </c>
      <c r="E67" s="165">
        <f t="shared" si="35"/>
        <v>0</v>
      </c>
      <c r="F67" s="112" t="s">
        <v>32</v>
      </c>
      <c r="G67" s="387">
        <f t="shared" ref="G67:H67" si="36">G33</f>
        <v>0</v>
      </c>
      <c r="H67" s="385">
        <f t="shared" si="36"/>
        <v>0</v>
      </c>
      <c r="I67" s="388">
        <f t="shared" si="12"/>
        <v>0</v>
      </c>
      <c r="J67" s="113">
        <f t="shared" si="16"/>
        <v>0</v>
      </c>
      <c r="K67" s="114">
        <f t="shared" si="6"/>
        <v>0</v>
      </c>
      <c r="L67" s="62">
        <f t="shared" si="7"/>
        <v>0</v>
      </c>
      <c r="M67" s="99">
        <f t="shared" si="8"/>
        <v>0</v>
      </c>
      <c r="N67" s="100">
        <f t="shared" si="9"/>
        <v>0</v>
      </c>
      <c r="O67" s="101">
        <f t="shared" si="10"/>
        <v>0</v>
      </c>
      <c r="P67" s="1"/>
      <c r="Q67" s="1"/>
      <c r="R67" s="1"/>
      <c r="S67" s="1"/>
      <c r="T67" s="281"/>
      <c r="U67" s="281"/>
      <c r="V67" s="281"/>
      <c r="W67" s="281"/>
      <c r="X67" s="281"/>
      <c r="Y67" s="281"/>
    </row>
    <row r="68" spans="1:25" ht="19.5" thickBot="1">
      <c r="A68" s="40"/>
      <c r="B68" s="24" t="s">
        <v>30</v>
      </c>
      <c r="C68" s="24"/>
      <c r="D68" s="40"/>
      <c r="E68" s="40"/>
      <c r="F68" s="40"/>
      <c r="G68" s="40"/>
      <c r="H68" s="40"/>
      <c r="I68" s="40"/>
      <c r="J68" s="41" t="s">
        <v>33</v>
      </c>
      <c r="K68" s="42">
        <f>SUM(K42:K67)</f>
        <v>19672.717377866404</v>
      </c>
      <c r="L68" s="42">
        <f>SUM(L42:L67)</f>
        <v>128965.59169934643</v>
      </c>
      <c r="M68" s="103">
        <f>SUM(M42:M67)</f>
        <v>3154593.0331228543</v>
      </c>
      <c r="N68" s="104">
        <f>SUM(N42:N67)</f>
        <v>567826.74596211372</v>
      </c>
      <c r="O68" s="104">
        <f>SUM(O42:O67)</f>
        <v>3722419.7790849674</v>
      </c>
      <c r="P68" s="1"/>
      <c r="Q68" s="1"/>
      <c r="R68" s="1"/>
      <c r="S68" s="1"/>
      <c r="T68" s="281"/>
      <c r="U68" s="281"/>
      <c r="V68" s="281"/>
      <c r="W68" s="281"/>
      <c r="X68" s="281"/>
      <c r="Y68" s="281"/>
    </row>
    <row r="69" spans="1:25" ht="4.9000000000000004" customHeight="1" thickBot="1">
      <c r="A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1"/>
      <c r="S69" s="1"/>
      <c r="T69" s="281"/>
      <c r="U69" s="281"/>
      <c r="V69" s="281"/>
      <c r="W69" s="281"/>
      <c r="X69" s="281"/>
      <c r="Y69" s="281"/>
    </row>
    <row r="70" spans="1:25" ht="15.75" thickBot="1">
      <c r="A70" s="40"/>
      <c r="B70" s="710" t="str">
        <f>изд.1!A185</f>
        <v>Топоров Э.В.</v>
      </c>
      <c r="C70" s="710"/>
      <c r="D70" s="710"/>
      <c r="E70" s="710"/>
      <c r="F70" s="40"/>
      <c r="G70" s="40"/>
      <c r="H70" s="40"/>
      <c r="I70" s="40"/>
      <c r="J70" s="40"/>
      <c r="K70" s="45" t="s">
        <v>99</v>
      </c>
      <c r="L70" s="45"/>
      <c r="M70" s="45"/>
      <c r="N70" s="45"/>
      <c r="O70" s="45"/>
      <c r="P70" s="63">
        <f>(Q33/5*7)</f>
        <v>50.964924655047206</v>
      </c>
      <c r="Q70" s="40"/>
      <c r="R70" s="1"/>
      <c r="S70" s="1"/>
      <c r="T70" s="281"/>
      <c r="U70" s="281"/>
      <c r="V70" s="281"/>
      <c r="W70" s="281"/>
      <c r="X70" s="281"/>
      <c r="Y70" s="281"/>
    </row>
    <row r="71" spans="1:25">
      <c r="B71" s="711"/>
      <c r="C71" s="711"/>
      <c r="D71" s="711"/>
      <c r="E71" s="711"/>
      <c r="Q71" s="281"/>
      <c r="R71" s="281"/>
      <c r="S71" s="281"/>
      <c r="T71" s="281"/>
      <c r="U71" s="281"/>
      <c r="V71" s="281"/>
    </row>
    <row r="72" spans="1:25">
      <c r="B72" s="1"/>
      <c r="C72" s="1"/>
      <c r="D72" s="68"/>
      <c r="E72" s="1"/>
      <c r="F72" s="281"/>
      <c r="G72" s="281"/>
      <c r="H72" s="281"/>
      <c r="I72" s="281"/>
      <c r="J72" s="281"/>
      <c r="K72" s="281"/>
      <c r="L72" s="281"/>
      <c r="M72" s="281"/>
      <c r="N72" s="281"/>
      <c r="O72" s="281"/>
      <c r="P72" s="281"/>
      <c r="S72" s="281"/>
      <c r="T72" s="281"/>
      <c r="U72" s="281"/>
      <c r="V72" s="281"/>
      <c r="W72" s="281"/>
      <c r="X72" s="281"/>
    </row>
    <row r="73" spans="1:25">
      <c r="B73" s="281"/>
      <c r="C73" s="281"/>
      <c r="D73" s="281"/>
      <c r="E73" s="281"/>
      <c r="F73" s="281"/>
      <c r="G73" s="281"/>
      <c r="H73" s="281"/>
      <c r="I73" s="281"/>
      <c r="J73" s="281"/>
      <c r="K73" s="281"/>
      <c r="L73" s="281"/>
      <c r="M73" s="281"/>
      <c r="N73" s="281"/>
      <c r="O73" s="281"/>
      <c r="P73" s="281"/>
      <c r="S73" s="281"/>
      <c r="T73" s="281"/>
      <c r="U73" s="281"/>
      <c r="V73" s="281"/>
      <c r="W73" s="281"/>
      <c r="X73" s="281"/>
    </row>
    <row r="74" spans="1:25" ht="18.75">
      <c r="B74" s="281"/>
      <c r="C74" s="281"/>
      <c r="D74" s="281"/>
      <c r="E74" s="281"/>
      <c r="F74" s="24"/>
      <c r="G74" s="24"/>
      <c r="H74" s="24"/>
      <c r="I74" s="24"/>
      <c r="J74" s="24"/>
      <c r="K74" s="153"/>
      <c r="L74" s="281"/>
      <c r="M74" s="281"/>
      <c r="N74" s="281"/>
      <c r="O74" s="281"/>
      <c r="P74" s="281"/>
      <c r="S74" s="281"/>
      <c r="T74" s="281"/>
      <c r="U74" s="281"/>
      <c r="V74" s="281"/>
      <c r="W74" s="281"/>
      <c r="X74" s="281"/>
    </row>
    <row r="75" spans="1:25" ht="18.75">
      <c r="B75" s="281"/>
      <c r="C75" s="281"/>
      <c r="D75" s="281"/>
      <c r="E75" s="281"/>
      <c r="F75" s="24"/>
      <c r="G75" s="24"/>
      <c r="H75" s="24"/>
      <c r="I75" s="281"/>
      <c r="J75" s="281"/>
      <c r="K75" s="281"/>
      <c r="L75" s="281"/>
      <c r="M75" s="281"/>
      <c r="N75" s="281"/>
      <c r="O75" s="281"/>
      <c r="P75" s="281"/>
      <c r="S75" s="281"/>
      <c r="T75" s="281"/>
      <c r="U75" s="281"/>
      <c r="V75" s="281"/>
      <c r="W75" s="281"/>
      <c r="X75" s="281"/>
    </row>
    <row r="76" spans="1:25">
      <c r="B76" s="281"/>
      <c r="C76" s="281"/>
      <c r="D76" s="281"/>
      <c r="E76" s="281"/>
      <c r="F76" s="25"/>
      <c r="G76" s="25"/>
      <c r="H76" s="25"/>
      <c r="I76" s="281"/>
      <c r="J76" s="284"/>
      <c r="K76" s="281"/>
      <c r="L76" s="281"/>
      <c r="M76" s="281"/>
      <c r="N76" s="281"/>
      <c r="O76" s="281"/>
      <c r="P76" s="281"/>
      <c r="S76" s="281"/>
      <c r="T76" s="281"/>
      <c r="U76" s="281"/>
      <c r="V76" s="281"/>
      <c r="W76" s="281"/>
      <c r="X76" s="281"/>
    </row>
    <row r="77" spans="1:25">
      <c r="B77" s="281"/>
      <c r="C77" s="281"/>
      <c r="D77" s="281"/>
      <c r="E77" s="281"/>
      <c r="F77" s="1"/>
      <c r="G77" s="1"/>
      <c r="H77" s="1"/>
      <c r="I77" s="1"/>
      <c r="J77" s="1"/>
      <c r="K77" s="154"/>
      <c r="L77" s="281"/>
      <c r="M77" s="281"/>
      <c r="N77" s="281"/>
      <c r="O77" s="281"/>
      <c r="P77" s="281"/>
      <c r="S77" s="281"/>
      <c r="T77" s="281"/>
      <c r="U77" s="281"/>
      <c r="V77" s="281"/>
      <c r="W77" s="281"/>
      <c r="X77" s="281"/>
    </row>
    <row r="78" spans="1:25">
      <c r="B78" s="281"/>
      <c r="C78" s="281"/>
      <c r="D78" s="281"/>
      <c r="E78" s="281"/>
      <c r="F78" s="281"/>
      <c r="G78" s="281"/>
      <c r="H78" s="281"/>
      <c r="I78" s="281"/>
      <c r="J78" s="281"/>
      <c r="K78" s="281"/>
      <c r="L78" s="281"/>
      <c r="M78" s="281"/>
      <c r="N78" s="281"/>
      <c r="O78" s="281"/>
      <c r="P78" s="281"/>
      <c r="S78" s="281"/>
      <c r="T78" s="281"/>
      <c r="U78" s="281"/>
      <c r="V78" s="281"/>
      <c r="W78" s="281"/>
      <c r="X78" s="281"/>
    </row>
    <row r="79" spans="1:25">
      <c r="B79" s="281"/>
      <c r="C79" s="281"/>
      <c r="D79" s="281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S79" s="281"/>
      <c r="T79" s="281"/>
      <c r="U79" s="281"/>
      <c r="V79" s="281"/>
      <c r="W79" s="281"/>
      <c r="X79" s="281"/>
    </row>
    <row r="80" spans="1:25">
      <c r="B80" s="281"/>
      <c r="C80" s="281"/>
      <c r="D80" s="281"/>
      <c r="E80" s="281"/>
      <c r="F80" s="281"/>
      <c r="G80" s="281"/>
      <c r="H80" s="281"/>
      <c r="I80" s="281"/>
      <c r="J80" s="281"/>
      <c r="K80" s="281"/>
      <c r="L80" s="281"/>
      <c r="M80" s="281"/>
      <c r="N80" s="281"/>
      <c r="O80" s="281"/>
      <c r="P80" s="281"/>
      <c r="S80" s="281"/>
      <c r="T80" s="281"/>
      <c r="U80" s="281"/>
      <c r="V80" s="281"/>
      <c r="W80" s="281"/>
      <c r="X80" s="281"/>
    </row>
    <row r="81" spans="2:24">
      <c r="B81" s="281"/>
      <c r="C81" s="281"/>
      <c r="D81" s="281"/>
      <c r="E81" s="281"/>
      <c r="F81" s="281"/>
      <c r="G81" s="281"/>
      <c r="H81" s="281"/>
      <c r="I81" s="281"/>
      <c r="J81" s="281"/>
      <c r="K81" s="281"/>
      <c r="L81" s="281"/>
      <c r="M81" s="281"/>
      <c r="N81" s="281"/>
      <c r="O81" s="281"/>
      <c r="P81" s="281"/>
      <c r="S81" s="281"/>
      <c r="T81" s="281"/>
      <c r="U81" s="281"/>
      <c r="V81" s="281"/>
      <c r="W81" s="281"/>
      <c r="X81" s="281"/>
    </row>
    <row r="82" spans="2:24">
      <c r="B82" s="281"/>
      <c r="C82" s="281"/>
      <c r="D82" s="281"/>
      <c r="E82" s="281"/>
      <c r="F82" s="281"/>
      <c r="G82" s="281"/>
      <c r="H82" s="281"/>
      <c r="I82" s="281"/>
      <c r="J82" s="281"/>
      <c r="K82" s="281"/>
      <c r="L82" s="281"/>
      <c r="M82" s="281"/>
      <c r="N82" s="281"/>
      <c r="O82" s="281"/>
      <c r="P82" s="281"/>
      <c r="S82" s="281"/>
      <c r="T82" s="281"/>
      <c r="U82" s="281"/>
      <c r="V82" s="281"/>
      <c r="W82" s="281"/>
      <c r="X82" s="281"/>
    </row>
    <row r="83" spans="2:24">
      <c r="B83" s="281"/>
      <c r="C83" s="281"/>
      <c r="D83" s="281"/>
      <c r="E83" s="281"/>
      <c r="F83" s="281"/>
      <c r="G83" s="281"/>
      <c r="H83" s="281"/>
      <c r="I83" s="281"/>
      <c r="J83" s="281"/>
      <c r="K83" s="281"/>
      <c r="L83" s="281"/>
      <c r="M83" s="281"/>
      <c r="N83" s="281"/>
      <c r="O83" s="281"/>
      <c r="P83" s="281"/>
      <c r="S83" s="281"/>
      <c r="T83" s="281"/>
      <c r="U83" s="281"/>
      <c r="V83" s="281"/>
      <c r="W83" s="281"/>
      <c r="X83" s="281"/>
    </row>
    <row r="84" spans="2:24">
      <c r="B84" s="281"/>
      <c r="C84" s="281"/>
      <c r="D84" s="281"/>
      <c r="E84" s="281"/>
      <c r="F84" s="281"/>
      <c r="G84" s="281"/>
      <c r="H84" s="281"/>
      <c r="I84" s="281"/>
      <c r="J84" s="281"/>
      <c r="K84" s="281"/>
      <c r="L84" s="281"/>
      <c r="M84" s="281"/>
      <c r="N84" s="281"/>
      <c r="O84" s="281"/>
      <c r="P84" s="281"/>
      <c r="S84" s="281"/>
      <c r="T84" s="281"/>
      <c r="U84" s="281"/>
      <c r="V84" s="281"/>
      <c r="W84" s="281"/>
      <c r="X84" s="281"/>
    </row>
    <row r="85" spans="2:24">
      <c r="B85" s="281"/>
      <c r="C85" s="281"/>
      <c r="D85" s="281"/>
      <c r="E85" s="281"/>
      <c r="F85" s="281"/>
      <c r="G85" s="281"/>
      <c r="H85" s="281"/>
      <c r="I85" s="281"/>
      <c r="J85" s="281"/>
      <c r="K85" s="281"/>
      <c r="L85" s="281"/>
      <c r="M85" s="281"/>
      <c r="N85" s="281"/>
      <c r="O85" s="281"/>
      <c r="P85" s="281"/>
      <c r="S85" s="281"/>
      <c r="T85" s="281"/>
      <c r="U85" s="281"/>
      <c r="V85" s="281"/>
      <c r="W85" s="281"/>
      <c r="X85" s="281"/>
    </row>
    <row r="86" spans="2:24">
      <c r="B86" s="281"/>
      <c r="C86" s="281"/>
      <c r="D86" s="281"/>
      <c r="E86" s="281"/>
      <c r="F86" s="281"/>
      <c r="G86" s="281"/>
      <c r="H86" s="281"/>
      <c r="I86" s="281"/>
      <c r="J86" s="281"/>
      <c r="K86" s="281"/>
      <c r="L86" s="281"/>
      <c r="M86" s="281"/>
      <c r="N86" s="281"/>
      <c r="O86" s="281"/>
      <c r="P86" s="281"/>
      <c r="S86" s="281"/>
      <c r="T86" s="281"/>
      <c r="U86" s="281"/>
      <c r="V86" s="281"/>
      <c r="W86" s="281"/>
      <c r="X86" s="281"/>
    </row>
    <row r="87" spans="2:24">
      <c r="B87" s="281"/>
      <c r="C87" s="281"/>
      <c r="D87" s="281"/>
      <c r="E87" s="281"/>
      <c r="F87" s="281"/>
      <c r="G87" s="281"/>
      <c r="H87" s="281"/>
      <c r="I87" s="281"/>
      <c r="J87" s="281"/>
      <c r="K87" s="281"/>
      <c r="L87" s="281"/>
      <c r="M87" s="281"/>
      <c r="N87" s="281"/>
      <c r="O87" s="281"/>
      <c r="P87" s="281"/>
      <c r="S87" s="281"/>
      <c r="T87" s="281"/>
      <c r="U87" s="281"/>
      <c r="V87" s="281"/>
      <c r="W87" s="281"/>
      <c r="X87" s="281"/>
    </row>
    <row r="88" spans="2:24">
      <c r="B88" s="281"/>
      <c r="C88" s="281"/>
      <c r="D88" s="281"/>
      <c r="E88" s="281"/>
      <c r="F88" s="281"/>
      <c r="G88" s="281"/>
      <c r="H88" s="281"/>
      <c r="I88" s="281"/>
      <c r="J88" s="281"/>
      <c r="K88" s="281"/>
      <c r="L88" s="281"/>
      <c r="M88" s="281"/>
      <c r="N88" s="281"/>
      <c r="O88" s="281"/>
      <c r="P88" s="281"/>
      <c r="S88" s="281"/>
      <c r="T88" s="281"/>
      <c r="U88" s="281"/>
      <c r="V88" s="281"/>
      <c r="W88" s="281"/>
      <c r="X88" s="281"/>
    </row>
    <row r="89" spans="2:24">
      <c r="B89" s="281"/>
      <c r="C89" s="281"/>
      <c r="D89" s="281"/>
      <c r="E89" s="281"/>
      <c r="F89" s="281"/>
      <c r="G89" s="281"/>
      <c r="H89" s="281"/>
      <c r="I89" s="281"/>
      <c r="J89" s="281"/>
      <c r="K89" s="281"/>
      <c r="L89" s="281"/>
      <c r="M89" s="281"/>
      <c r="N89" s="281"/>
      <c r="O89" s="281"/>
      <c r="P89" s="281"/>
      <c r="S89" s="281"/>
      <c r="T89" s="281"/>
      <c r="U89" s="281"/>
      <c r="V89" s="281"/>
      <c r="W89" s="281"/>
      <c r="X89" s="281"/>
    </row>
    <row r="90" spans="2:24">
      <c r="B90" s="281"/>
      <c r="C90" s="281"/>
      <c r="D90" s="281"/>
      <c r="E90" s="281"/>
      <c r="F90" s="281"/>
      <c r="G90" s="281"/>
      <c r="H90" s="281"/>
      <c r="I90" s="281"/>
      <c r="J90" s="281"/>
      <c r="K90" s="281"/>
      <c r="L90" s="281"/>
      <c r="M90" s="281"/>
      <c r="N90" s="281"/>
      <c r="O90" s="281"/>
      <c r="P90" s="281"/>
      <c r="S90" s="281"/>
      <c r="T90" s="281"/>
      <c r="U90" s="281"/>
      <c r="V90" s="281"/>
      <c r="W90" s="281"/>
      <c r="X90" s="281"/>
    </row>
    <row r="91" spans="2:24">
      <c r="B91" s="281"/>
      <c r="C91" s="281"/>
      <c r="D91" s="281"/>
      <c r="E91" s="281"/>
      <c r="F91" s="281"/>
      <c r="G91" s="281"/>
      <c r="H91" s="281"/>
      <c r="I91" s="281"/>
      <c r="J91" s="281"/>
      <c r="K91" s="281"/>
      <c r="L91" s="281"/>
      <c r="M91" s="281"/>
      <c r="N91" s="281"/>
      <c r="O91" s="281"/>
      <c r="P91" s="281"/>
      <c r="S91" s="281"/>
      <c r="T91" s="281"/>
      <c r="U91" s="281"/>
      <c r="V91" s="281"/>
      <c r="W91" s="281"/>
      <c r="X91" s="281"/>
    </row>
    <row r="92" spans="2:24">
      <c r="B92" s="281"/>
      <c r="C92" s="281"/>
      <c r="D92" s="281"/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O92" s="281"/>
      <c r="P92" s="281"/>
      <c r="S92" s="281"/>
      <c r="T92" s="281"/>
      <c r="U92" s="281"/>
      <c r="V92" s="281"/>
      <c r="W92" s="281"/>
      <c r="X92" s="281"/>
    </row>
    <row r="93" spans="2:24">
      <c r="B93" s="281"/>
      <c r="C93" s="281"/>
      <c r="D93" s="281"/>
      <c r="E93" s="281"/>
      <c r="F93" s="281"/>
      <c r="G93" s="281"/>
      <c r="H93" s="281"/>
      <c r="I93" s="281"/>
      <c r="J93" s="281"/>
      <c r="K93" s="281"/>
      <c r="L93" s="281"/>
      <c r="M93" s="281"/>
      <c r="N93" s="281"/>
      <c r="O93" s="281"/>
      <c r="P93" s="281"/>
      <c r="S93" s="281"/>
      <c r="T93" s="281"/>
      <c r="U93" s="281"/>
      <c r="V93" s="281"/>
      <c r="W93" s="281"/>
      <c r="X93" s="281"/>
    </row>
    <row r="94" spans="2:24">
      <c r="B94" s="281"/>
      <c r="C94" s="281"/>
      <c r="D94" s="281"/>
      <c r="E94" s="281"/>
      <c r="F94" s="281"/>
      <c r="G94" s="281"/>
      <c r="H94" s="281"/>
      <c r="I94" s="281"/>
      <c r="J94" s="281"/>
      <c r="K94" s="281"/>
      <c r="L94" s="281"/>
      <c r="M94" s="281"/>
      <c r="N94" s="281"/>
      <c r="O94" s="281"/>
      <c r="P94" s="281"/>
      <c r="S94" s="281"/>
      <c r="T94" s="281"/>
      <c r="U94" s="281"/>
      <c r="V94" s="281"/>
      <c r="W94" s="281"/>
      <c r="X94" s="281"/>
    </row>
    <row r="95" spans="2:24">
      <c r="B95" s="281"/>
      <c r="C95" s="281"/>
      <c r="D95" s="281"/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/>
      <c r="S95" s="281"/>
      <c r="T95" s="281"/>
      <c r="U95" s="281"/>
      <c r="V95" s="281"/>
      <c r="W95" s="281"/>
      <c r="X95" s="281"/>
    </row>
    <row r="96" spans="2:24">
      <c r="B96" s="281"/>
      <c r="C96" s="281"/>
      <c r="D96" s="281"/>
      <c r="E96" s="281"/>
      <c r="F96" s="281"/>
      <c r="G96" s="281"/>
      <c r="H96" s="281"/>
      <c r="I96" s="281"/>
      <c r="J96" s="281"/>
      <c r="K96" s="281"/>
      <c r="L96" s="281"/>
      <c r="M96" s="281"/>
      <c r="N96" s="281"/>
      <c r="O96" s="281"/>
      <c r="P96" s="281"/>
      <c r="S96" s="281"/>
      <c r="T96" s="281"/>
      <c r="U96" s="281"/>
      <c r="V96" s="281"/>
      <c r="W96" s="281"/>
      <c r="X96" s="281"/>
    </row>
    <row r="97" spans="2:24">
      <c r="B97" s="281"/>
      <c r="C97" s="281"/>
      <c r="D97" s="281"/>
      <c r="E97" s="281"/>
      <c r="F97" s="281"/>
      <c r="G97" s="281"/>
      <c r="H97" s="281"/>
      <c r="I97" s="281"/>
      <c r="J97" s="281"/>
      <c r="K97" s="281"/>
      <c r="L97" s="281"/>
      <c r="M97" s="281"/>
      <c r="N97" s="281"/>
      <c r="O97" s="281"/>
      <c r="P97" s="281"/>
      <c r="S97" s="281"/>
      <c r="T97" s="281"/>
      <c r="U97" s="281"/>
      <c r="V97" s="281"/>
      <c r="W97" s="281"/>
      <c r="X97" s="281"/>
    </row>
    <row r="98" spans="2:24">
      <c r="B98" s="281"/>
      <c r="C98" s="281"/>
      <c r="D98" s="281"/>
      <c r="E98" s="281"/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/>
      <c r="S98" s="281"/>
      <c r="T98" s="281"/>
      <c r="U98" s="281"/>
      <c r="V98" s="281"/>
      <c r="W98" s="281"/>
      <c r="X98" s="281"/>
    </row>
    <row r="99" spans="2:24">
      <c r="B99" s="281"/>
      <c r="C99" s="281"/>
      <c r="D99" s="281"/>
      <c r="E99" s="281"/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/>
      <c r="S99" s="281"/>
      <c r="T99" s="281"/>
      <c r="U99" s="281"/>
      <c r="V99" s="281"/>
      <c r="W99" s="281"/>
      <c r="X99" s="281"/>
    </row>
    <row r="100" spans="2:24">
      <c r="B100" s="281"/>
      <c r="C100" s="281"/>
      <c r="D100" s="281"/>
      <c r="E100" s="281"/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/>
      <c r="S100" s="281"/>
      <c r="T100" s="281"/>
      <c r="U100" s="281"/>
      <c r="V100" s="281"/>
      <c r="W100" s="281"/>
      <c r="X100" s="281"/>
    </row>
    <row r="101" spans="2:24">
      <c r="B101" s="281"/>
      <c r="C101" s="281"/>
      <c r="D101" s="281"/>
      <c r="E101" s="281"/>
      <c r="F101" s="281"/>
      <c r="G101" s="281"/>
      <c r="H101" s="281"/>
      <c r="I101" s="281"/>
      <c r="J101" s="281"/>
      <c r="K101" s="281"/>
      <c r="L101" s="281"/>
      <c r="M101" s="281"/>
      <c r="N101" s="281"/>
      <c r="O101" s="281"/>
      <c r="P101" s="281"/>
      <c r="S101" s="281"/>
      <c r="T101" s="281"/>
      <c r="U101" s="281"/>
      <c r="V101" s="281"/>
      <c r="W101" s="281"/>
      <c r="X101" s="281"/>
    </row>
    <row r="102" spans="2:24">
      <c r="B102" s="281"/>
      <c r="C102" s="281"/>
      <c r="D102" s="281"/>
      <c r="E102" s="281"/>
      <c r="F102" s="281"/>
      <c r="G102" s="281"/>
      <c r="H102" s="281"/>
      <c r="I102" s="281"/>
      <c r="J102" s="281"/>
      <c r="K102" s="281"/>
      <c r="L102" s="281"/>
      <c r="M102" s="281"/>
      <c r="N102" s="281"/>
      <c r="O102" s="281"/>
      <c r="P102" s="281"/>
      <c r="S102" s="281"/>
      <c r="T102" s="281"/>
      <c r="U102" s="281"/>
      <c r="V102" s="281"/>
      <c r="W102" s="281"/>
      <c r="X102" s="281"/>
    </row>
    <row r="103" spans="2:24">
      <c r="B103" s="281"/>
      <c r="C103" s="281"/>
      <c r="D103" s="281"/>
      <c r="E103" s="281"/>
      <c r="F103" s="281"/>
      <c r="G103" s="281"/>
      <c r="H103" s="281"/>
      <c r="I103" s="281"/>
      <c r="J103" s="281"/>
      <c r="K103" s="281"/>
      <c r="L103" s="281"/>
      <c r="M103" s="281"/>
      <c r="N103" s="281"/>
      <c r="O103" s="281"/>
      <c r="P103" s="281"/>
      <c r="S103" s="281"/>
      <c r="T103" s="281"/>
      <c r="U103" s="281"/>
      <c r="V103" s="281"/>
      <c r="W103" s="281"/>
      <c r="X103" s="281"/>
    </row>
    <row r="104" spans="2:24"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S104" s="281"/>
      <c r="T104" s="281"/>
      <c r="U104" s="281"/>
      <c r="V104" s="281"/>
      <c r="W104" s="281"/>
      <c r="X104" s="281"/>
    </row>
    <row r="105" spans="2:24">
      <c r="B105" s="281"/>
      <c r="C105" s="281"/>
      <c r="D105" s="281"/>
      <c r="E105" s="281"/>
      <c r="F105" s="281"/>
      <c r="G105" s="281"/>
      <c r="H105" s="281"/>
      <c r="I105" s="281"/>
      <c r="J105" s="281"/>
      <c r="K105" s="281"/>
      <c r="L105" s="281"/>
      <c r="M105" s="281"/>
      <c r="N105" s="281"/>
      <c r="O105" s="281"/>
      <c r="P105" s="281"/>
      <c r="S105" s="281"/>
      <c r="T105" s="281"/>
      <c r="U105" s="281"/>
      <c r="V105" s="281"/>
      <c r="W105" s="281"/>
      <c r="X105" s="281"/>
    </row>
    <row r="106" spans="2:24">
      <c r="B106" s="281"/>
      <c r="C106" s="281"/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81"/>
      <c r="O106" s="281"/>
      <c r="P106" s="281"/>
      <c r="S106" s="281"/>
      <c r="T106" s="281"/>
      <c r="U106" s="281"/>
      <c r="V106" s="281"/>
      <c r="W106" s="281"/>
      <c r="X106" s="281"/>
    </row>
    <row r="107" spans="2:24">
      <c r="B107" s="281"/>
      <c r="C107" s="281"/>
      <c r="D107" s="281"/>
      <c r="E107" s="281"/>
      <c r="F107" s="281"/>
      <c r="G107" s="281"/>
      <c r="H107" s="281"/>
      <c r="I107" s="281"/>
      <c r="J107" s="281"/>
      <c r="K107" s="281"/>
      <c r="L107" s="281"/>
      <c r="M107" s="281"/>
      <c r="N107" s="281"/>
      <c r="O107" s="281"/>
      <c r="P107" s="281"/>
      <c r="S107" s="281"/>
      <c r="T107" s="281"/>
      <c r="U107" s="281"/>
      <c r="V107" s="281"/>
      <c r="W107" s="281"/>
      <c r="X107" s="281"/>
    </row>
    <row r="108" spans="2:24">
      <c r="B108" s="281"/>
      <c r="C108" s="281"/>
      <c r="D108" s="281"/>
      <c r="E108" s="281"/>
      <c r="F108" s="281"/>
      <c r="G108" s="281"/>
      <c r="H108" s="281"/>
      <c r="I108" s="281"/>
      <c r="J108" s="281"/>
      <c r="K108" s="281"/>
      <c r="L108" s="281"/>
      <c r="M108" s="281"/>
      <c r="N108" s="281"/>
      <c r="O108" s="281"/>
      <c r="P108" s="281"/>
      <c r="S108" s="281"/>
      <c r="T108" s="281"/>
      <c r="U108" s="281"/>
      <c r="V108" s="281"/>
      <c r="W108" s="281"/>
      <c r="X108" s="281"/>
    </row>
    <row r="109" spans="2:24">
      <c r="B109" s="281"/>
      <c r="C109" s="281"/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S109" s="281"/>
      <c r="T109" s="281"/>
      <c r="U109" s="281"/>
      <c r="V109" s="281"/>
      <c r="W109" s="281"/>
      <c r="X109" s="281"/>
    </row>
    <row r="110" spans="2:24">
      <c r="B110" s="281"/>
      <c r="C110" s="281"/>
      <c r="D110" s="281"/>
      <c r="E110" s="281"/>
      <c r="F110" s="281"/>
      <c r="G110" s="281"/>
      <c r="H110" s="281"/>
      <c r="I110" s="281"/>
      <c r="J110" s="281"/>
      <c r="K110" s="281"/>
      <c r="L110" s="281"/>
      <c r="M110" s="281"/>
      <c r="N110" s="281"/>
      <c r="O110" s="281"/>
      <c r="P110" s="281"/>
      <c r="S110" s="281"/>
      <c r="T110" s="281"/>
      <c r="U110" s="281"/>
      <c r="V110" s="281"/>
      <c r="W110" s="281"/>
      <c r="X110" s="281"/>
    </row>
    <row r="111" spans="2:24">
      <c r="B111" s="281"/>
      <c r="C111" s="281"/>
      <c r="D111" s="281"/>
      <c r="E111" s="281"/>
      <c r="F111" s="281"/>
      <c r="G111" s="281"/>
      <c r="H111" s="281"/>
      <c r="I111" s="281"/>
      <c r="J111" s="281"/>
      <c r="K111" s="281"/>
      <c r="L111" s="281"/>
      <c r="M111" s="281"/>
      <c r="N111" s="281"/>
      <c r="O111" s="281"/>
      <c r="P111" s="281"/>
      <c r="S111" s="281"/>
      <c r="T111" s="281"/>
      <c r="U111" s="281"/>
      <c r="V111" s="281"/>
      <c r="W111" s="281"/>
      <c r="X111" s="281"/>
    </row>
    <row r="112" spans="2:24">
      <c r="B112" s="281"/>
      <c r="C112" s="281"/>
      <c r="D112" s="281"/>
      <c r="E112" s="281"/>
      <c r="F112" s="281"/>
      <c r="G112" s="281"/>
      <c r="H112" s="281"/>
      <c r="I112" s="281"/>
      <c r="J112" s="281"/>
      <c r="K112" s="281"/>
      <c r="L112" s="281"/>
      <c r="M112" s="281"/>
      <c r="N112" s="281"/>
      <c r="O112" s="281"/>
      <c r="P112" s="281"/>
      <c r="S112" s="281"/>
      <c r="T112" s="281"/>
      <c r="U112" s="281"/>
      <c r="V112" s="281"/>
      <c r="W112" s="281"/>
      <c r="X112" s="281"/>
    </row>
    <row r="113" spans="2:24">
      <c r="B113" s="281"/>
      <c r="C113" s="281"/>
      <c r="D113" s="281"/>
      <c r="E113" s="281"/>
      <c r="F113" s="281"/>
      <c r="G113" s="281"/>
      <c r="H113" s="281"/>
      <c r="I113" s="281"/>
      <c r="J113" s="281"/>
      <c r="K113" s="281"/>
      <c r="L113" s="281"/>
      <c r="M113" s="281"/>
      <c r="N113" s="281"/>
      <c r="O113" s="281"/>
      <c r="P113" s="281"/>
      <c r="S113" s="281"/>
      <c r="T113" s="281"/>
      <c r="U113" s="281"/>
      <c r="V113" s="281"/>
      <c r="W113" s="281"/>
      <c r="X113" s="281"/>
    </row>
    <row r="114" spans="2:24">
      <c r="B114" s="281"/>
      <c r="C114" s="281"/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281"/>
      <c r="P114" s="281"/>
      <c r="S114" s="281"/>
      <c r="T114" s="281"/>
      <c r="U114" s="281"/>
      <c r="V114" s="281"/>
      <c r="W114" s="281"/>
      <c r="X114" s="281"/>
    </row>
    <row r="115" spans="2:24">
      <c r="B115" s="281"/>
      <c r="C115" s="281"/>
      <c r="D115" s="281"/>
      <c r="E115" s="281"/>
      <c r="F115" s="281"/>
      <c r="G115" s="281"/>
      <c r="H115" s="281"/>
      <c r="I115" s="281"/>
      <c r="J115" s="281"/>
      <c r="K115" s="281"/>
      <c r="L115" s="281"/>
      <c r="M115" s="281"/>
      <c r="N115" s="281"/>
      <c r="O115" s="281"/>
      <c r="P115" s="281"/>
      <c r="S115" s="281"/>
      <c r="T115" s="281"/>
      <c r="U115" s="281"/>
      <c r="V115" s="281"/>
      <c r="W115" s="281"/>
      <c r="X115" s="281"/>
    </row>
    <row r="116" spans="2:24">
      <c r="B116" s="281"/>
      <c r="C116" s="281"/>
      <c r="D116" s="281"/>
      <c r="E116" s="281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1"/>
      <c r="S116" s="281"/>
      <c r="T116" s="281"/>
      <c r="U116" s="281"/>
      <c r="V116" s="281"/>
      <c r="W116" s="281"/>
      <c r="X116" s="281"/>
    </row>
    <row r="117" spans="2:24">
      <c r="B117" s="281"/>
      <c r="C117" s="281"/>
      <c r="D117" s="281"/>
      <c r="E117" s="281"/>
      <c r="F117" s="281"/>
      <c r="G117" s="281"/>
      <c r="H117" s="281"/>
      <c r="I117" s="281"/>
      <c r="J117" s="281"/>
      <c r="K117" s="281"/>
      <c r="L117" s="281"/>
      <c r="M117" s="281"/>
      <c r="N117" s="281"/>
      <c r="O117" s="281"/>
      <c r="P117" s="281"/>
      <c r="S117" s="281"/>
      <c r="T117" s="281"/>
      <c r="U117" s="281"/>
      <c r="V117" s="281"/>
      <c r="W117" s="281"/>
      <c r="X117" s="281"/>
    </row>
    <row r="118" spans="2:24">
      <c r="B118" s="281"/>
      <c r="C118" s="281"/>
      <c r="D118" s="281"/>
      <c r="E118" s="281"/>
      <c r="F118" s="281"/>
      <c r="G118" s="281"/>
      <c r="H118" s="281"/>
      <c r="I118" s="281"/>
      <c r="J118" s="281"/>
      <c r="K118" s="281"/>
      <c r="L118" s="281"/>
      <c r="M118" s="281"/>
      <c r="N118" s="281"/>
      <c r="O118" s="281"/>
      <c r="P118" s="281"/>
      <c r="S118" s="281"/>
      <c r="T118" s="281"/>
      <c r="U118" s="281"/>
      <c r="V118" s="281"/>
      <c r="W118" s="281"/>
      <c r="X118" s="281"/>
    </row>
    <row r="119" spans="2:24">
      <c r="B119" s="281"/>
      <c r="C119" s="281"/>
      <c r="D119" s="281"/>
      <c r="E119" s="281"/>
      <c r="F119" s="281"/>
      <c r="G119" s="281"/>
      <c r="H119" s="281"/>
      <c r="I119" s="281"/>
      <c r="J119" s="281"/>
      <c r="K119" s="281"/>
      <c r="L119" s="281"/>
      <c r="M119" s="281"/>
      <c r="N119" s="281"/>
      <c r="O119" s="281"/>
      <c r="P119" s="281"/>
      <c r="S119" s="281"/>
      <c r="T119" s="281"/>
      <c r="U119" s="281"/>
      <c r="V119" s="281"/>
      <c r="W119" s="281"/>
      <c r="X119" s="281"/>
    </row>
    <row r="120" spans="2:24">
      <c r="B120" s="281"/>
      <c r="C120" s="281"/>
      <c r="D120" s="281"/>
      <c r="E120" s="281"/>
      <c r="F120" s="281"/>
      <c r="G120" s="281"/>
      <c r="H120" s="281"/>
      <c r="I120" s="281"/>
      <c r="J120" s="281"/>
      <c r="K120" s="281"/>
      <c r="L120" s="281"/>
      <c r="M120" s="281"/>
      <c r="N120" s="281"/>
      <c r="O120" s="281"/>
      <c r="P120" s="281"/>
      <c r="S120" s="281"/>
      <c r="T120" s="281"/>
      <c r="U120" s="281"/>
      <c r="V120" s="281"/>
      <c r="W120" s="281"/>
      <c r="X120" s="281"/>
    </row>
    <row r="121" spans="2:24">
      <c r="B121" s="281"/>
      <c r="C121" s="281"/>
      <c r="D121" s="281"/>
      <c r="E121" s="281"/>
      <c r="F121" s="281"/>
      <c r="G121" s="281"/>
      <c r="H121" s="281"/>
      <c r="I121" s="281"/>
      <c r="J121" s="281"/>
      <c r="K121" s="281"/>
      <c r="L121" s="281"/>
      <c r="M121" s="281"/>
      <c r="N121" s="281"/>
      <c r="O121" s="281"/>
      <c r="P121" s="281"/>
      <c r="S121" s="281"/>
      <c r="T121" s="281"/>
      <c r="U121" s="281"/>
      <c r="V121" s="281"/>
      <c r="W121" s="281"/>
      <c r="X121" s="281"/>
    </row>
    <row r="122" spans="2:24">
      <c r="B122" s="281"/>
      <c r="C122" s="281"/>
      <c r="D122" s="281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S122" s="281"/>
      <c r="T122" s="281"/>
      <c r="U122" s="281"/>
      <c r="V122" s="281"/>
      <c r="W122" s="281"/>
      <c r="X122" s="281"/>
    </row>
    <row r="123" spans="2:24">
      <c r="B123" s="281"/>
      <c r="C123" s="281"/>
      <c r="D123" s="281"/>
      <c r="E123" s="281"/>
      <c r="F123" s="281"/>
      <c r="G123" s="281"/>
      <c r="H123" s="281"/>
      <c r="I123" s="281"/>
      <c r="J123" s="281"/>
      <c r="K123" s="281"/>
      <c r="L123" s="281"/>
      <c r="M123" s="281"/>
      <c r="N123" s="281"/>
      <c r="O123" s="281"/>
      <c r="P123" s="281"/>
      <c r="S123" s="281"/>
      <c r="T123" s="281"/>
      <c r="U123" s="281"/>
      <c r="V123" s="281"/>
      <c r="W123" s="281"/>
      <c r="X123" s="281"/>
    </row>
    <row r="124" spans="2:24">
      <c r="B124" s="281"/>
      <c r="C124" s="281"/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S124" s="281"/>
      <c r="T124" s="281"/>
      <c r="U124" s="281"/>
      <c r="V124" s="281"/>
      <c r="W124" s="281"/>
      <c r="X124" s="281"/>
    </row>
    <row r="125" spans="2:24">
      <c r="B125" s="281"/>
      <c r="C125" s="281"/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S125" s="281"/>
      <c r="T125" s="281"/>
      <c r="U125" s="281"/>
      <c r="V125" s="281"/>
      <c r="W125" s="281"/>
      <c r="X125" s="281"/>
    </row>
    <row r="126" spans="2:24">
      <c r="B126" s="281"/>
      <c r="C126" s="281"/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S126" s="281"/>
      <c r="T126" s="281"/>
      <c r="U126" s="281"/>
      <c r="V126" s="281"/>
      <c r="W126" s="281"/>
      <c r="X126" s="281"/>
    </row>
    <row r="127" spans="2:24">
      <c r="B127" s="281"/>
      <c r="C127" s="281"/>
      <c r="D127" s="281"/>
      <c r="E127" s="281"/>
      <c r="F127" s="281"/>
      <c r="G127" s="281"/>
      <c r="H127" s="281"/>
      <c r="I127" s="281"/>
      <c r="J127" s="281"/>
      <c r="K127" s="281"/>
      <c r="L127" s="281"/>
      <c r="M127" s="281"/>
      <c r="N127" s="281"/>
      <c r="O127" s="281"/>
      <c r="P127" s="281"/>
    </row>
    <row r="128" spans="2:24">
      <c r="B128" s="281"/>
      <c r="C128" s="281"/>
      <c r="D128" s="281"/>
      <c r="E128" s="281"/>
      <c r="F128" s="281"/>
      <c r="G128" s="281"/>
      <c r="H128" s="281"/>
      <c r="I128" s="281"/>
      <c r="J128" s="281"/>
      <c r="K128" s="281"/>
      <c r="L128" s="281"/>
      <c r="M128" s="281"/>
      <c r="N128" s="281"/>
      <c r="O128" s="281"/>
      <c r="P128" s="281"/>
    </row>
    <row r="129" spans="2:16">
      <c r="B129" s="281"/>
      <c r="C129" s="281"/>
      <c r="D129" s="281"/>
      <c r="E129" s="281"/>
      <c r="F129" s="281"/>
      <c r="G129" s="281"/>
      <c r="H129" s="281"/>
      <c r="I129" s="281"/>
      <c r="J129" s="281"/>
      <c r="K129" s="281"/>
      <c r="L129" s="281"/>
      <c r="M129" s="281"/>
      <c r="N129" s="281"/>
      <c r="O129" s="281"/>
      <c r="P129" s="281"/>
    </row>
    <row r="130" spans="2:16">
      <c r="B130" s="281"/>
      <c r="C130" s="281"/>
      <c r="D130" s="281"/>
      <c r="E130" s="281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</row>
    <row r="131" spans="2:16">
      <c r="B131" s="281"/>
      <c r="C131" s="281"/>
      <c r="D131" s="281"/>
      <c r="E131" s="281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</row>
    <row r="132" spans="2:16">
      <c r="B132" s="281"/>
      <c r="C132" s="281"/>
      <c r="D132" s="281"/>
      <c r="E132" s="281"/>
      <c r="F132" s="281"/>
      <c r="G132" s="281"/>
      <c r="H132" s="281"/>
      <c r="I132" s="281"/>
      <c r="J132" s="281"/>
      <c r="K132" s="281"/>
      <c r="L132" s="281"/>
      <c r="M132" s="281"/>
      <c r="N132" s="281"/>
      <c r="O132" s="281"/>
      <c r="P132" s="281"/>
    </row>
    <row r="133" spans="2:16">
      <c r="B133" s="281"/>
      <c r="C133" s="281"/>
      <c r="D133" s="281"/>
      <c r="E133" s="281"/>
      <c r="F133" s="281"/>
      <c r="G133" s="281"/>
      <c r="H133" s="281"/>
      <c r="I133" s="281"/>
      <c r="J133" s="281"/>
      <c r="K133" s="281"/>
      <c r="L133" s="281"/>
      <c r="M133" s="281"/>
      <c r="N133" s="281"/>
      <c r="O133" s="281"/>
      <c r="P133" s="281"/>
    </row>
    <row r="134" spans="2:16">
      <c r="B134" s="281"/>
      <c r="C134" s="281"/>
      <c r="D134" s="281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</row>
    <row r="135" spans="2:16">
      <c r="B135" s="281"/>
      <c r="C135" s="281"/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</row>
    <row r="136" spans="2:16">
      <c r="B136" s="281"/>
      <c r="C136" s="281"/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281"/>
      <c r="P136" s="281"/>
    </row>
    <row r="137" spans="2:16">
      <c r="B137" s="281"/>
      <c r="C137" s="281"/>
      <c r="D137" s="281"/>
      <c r="E137" s="281"/>
      <c r="F137" s="281"/>
      <c r="G137" s="281"/>
      <c r="H137" s="281"/>
      <c r="I137" s="281"/>
      <c r="J137" s="281"/>
      <c r="K137" s="281"/>
      <c r="L137" s="281"/>
      <c r="M137" s="281"/>
      <c r="N137" s="281"/>
      <c r="O137" s="281"/>
      <c r="P137" s="281"/>
    </row>
    <row r="138" spans="2:16">
      <c r="B138" s="281"/>
      <c r="C138" s="281"/>
      <c r="D138" s="281"/>
      <c r="E138" s="281"/>
      <c r="F138" s="281"/>
      <c r="G138" s="281"/>
      <c r="H138" s="281"/>
      <c r="I138" s="281"/>
      <c r="J138" s="281"/>
      <c r="K138" s="281"/>
      <c r="L138" s="281"/>
      <c r="M138" s="281"/>
      <c r="N138" s="281"/>
      <c r="O138" s="281"/>
      <c r="P138" s="281"/>
    </row>
    <row r="139" spans="2:16">
      <c r="B139" s="281"/>
      <c r="C139" s="281"/>
      <c r="D139" s="281"/>
      <c r="E139" s="281"/>
      <c r="F139" s="281"/>
      <c r="G139" s="281"/>
      <c r="H139" s="281"/>
      <c r="I139" s="281"/>
      <c r="J139" s="281"/>
      <c r="K139" s="281"/>
      <c r="L139" s="281"/>
      <c r="M139" s="281"/>
      <c r="N139" s="281"/>
      <c r="O139" s="281"/>
      <c r="P139" s="281"/>
    </row>
    <row r="140" spans="2:16">
      <c r="B140" s="281"/>
      <c r="C140" s="281"/>
      <c r="D140" s="281"/>
      <c r="E140" s="281"/>
      <c r="F140" s="281"/>
      <c r="G140" s="281"/>
      <c r="H140" s="281"/>
      <c r="I140" s="281"/>
      <c r="J140" s="281"/>
      <c r="K140" s="281"/>
      <c r="L140" s="281"/>
      <c r="M140" s="281"/>
      <c r="N140" s="281"/>
      <c r="O140" s="281"/>
      <c r="P140" s="281"/>
    </row>
    <row r="141" spans="2:16">
      <c r="B141" s="281"/>
      <c r="C141" s="281"/>
      <c r="D141" s="281"/>
      <c r="E141" s="281"/>
      <c r="F141" s="281"/>
      <c r="G141" s="281"/>
      <c r="H141" s="281"/>
      <c r="I141" s="281"/>
      <c r="J141" s="281"/>
      <c r="K141" s="281"/>
      <c r="L141" s="281"/>
      <c r="M141" s="281"/>
      <c r="N141" s="281"/>
      <c r="O141" s="281"/>
      <c r="P141" s="281"/>
    </row>
    <row r="142" spans="2:16">
      <c r="B142" s="281"/>
      <c r="C142" s="281"/>
      <c r="D142" s="281"/>
      <c r="E142" s="281"/>
      <c r="F142" s="281"/>
      <c r="G142" s="281"/>
      <c r="H142" s="281"/>
      <c r="I142" s="281"/>
      <c r="J142" s="281"/>
      <c r="K142" s="281"/>
      <c r="L142" s="281"/>
      <c r="M142" s="281"/>
      <c r="N142" s="281"/>
      <c r="O142" s="281"/>
      <c r="P142" s="281"/>
    </row>
    <row r="143" spans="2:16">
      <c r="B143" s="281"/>
      <c r="C143" s="281"/>
      <c r="D143" s="281"/>
      <c r="E143" s="281"/>
      <c r="F143" s="281"/>
      <c r="G143" s="281"/>
      <c r="H143" s="281"/>
      <c r="I143" s="281"/>
      <c r="J143" s="281"/>
      <c r="K143" s="281"/>
      <c r="L143" s="281"/>
      <c r="M143" s="281"/>
      <c r="N143" s="281"/>
      <c r="O143" s="281"/>
      <c r="P143" s="281"/>
    </row>
    <row r="144" spans="2:16">
      <c r="B144" s="281"/>
      <c r="C144" s="281"/>
      <c r="D144" s="281"/>
      <c r="E144" s="281"/>
      <c r="F144" s="281"/>
      <c r="G144" s="281"/>
      <c r="H144" s="281"/>
      <c r="I144" s="281"/>
      <c r="J144" s="281"/>
      <c r="K144" s="281"/>
      <c r="L144" s="281"/>
      <c r="M144" s="281"/>
      <c r="N144" s="281"/>
      <c r="O144" s="281"/>
      <c r="P144" s="281"/>
    </row>
    <row r="145" spans="2:16">
      <c r="B145" s="281"/>
      <c r="C145" s="281"/>
      <c r="D145" s="281"/>
      <c r="E145" s="281"/>
      <c r="F145" s="281"/>
      <c r="G145" s="281"/>
      <c r="H145" s="281"/>
      <c r="I145" s="281"/>
      <c r="J145" s="281"/>
      <c r="K145" s="281"/>
      <c r="L145" s="281"/>
      <c r="M145" s="281"/>
      <c r="N145" s="281"/>
      <c r="O145" s="281"/>
      <c r="P145" s="281"/>
    </row>
    <row r="146" spans="2:16">
      <c r="B146" s="281"/>
      <c r="C146" s="281"/>
      <c r="D146" s="281"/>
      <c r="E146" s="281"/>
      <c r="F146" s="281"/>
      <c r="G146" s="281"/>
      <c r="H146" s="281"/>
      <c r="I146" s="281"/>
      <c r="J146" s="281"/>
      <c r="K146" s="281"/>
      <c r="L146" s="281"/>
      <c r="M146" s="281"/>
      <c r="N146" s="281"/>
      <c r="O146" s="281"/>
      <c r="P146" s="281"/>
    </row>
    <row r="147" spans="2:16">
      <c r="B147" s="281"/>
      <c r="C147" s="281"/>
      <c r="D147" s="281"/>
      <c r="E147" s="281"/>
      <c r="F147" s="281"/>
      <c r="G147" s="281"/>
      <c r="H147" s="281"/>
      <c r="I147" s="281"/>
      <c r="J147" s="281"/>
      <c r="K147" s="281"/>
      <c r="L147" s="281"/>
      <c r="M147" s="281"/>
      <c r="N147" s="281"/>
      <c r="O147" s="281"/>
      <c r="P147" s="281"/>
    </row>
    <row r="148" spans="2:16">
      <c r="B148" s="281"/>
      <c r="C148" s="281"/>
      <c r="D148" s="281"/>
      <c r="E148" s="281"/>
      <c r="F148" s="281"/>
      <c r="G148" s="281"/>
      <c r="H148" s="281"/>
      <c r="I148" s="281"/>
      <c r="J148" s="281"/>
      <c r="K148" s="281"/>
      <c r="L148" s="281"/>
      <c r="M148" s="281"/>
      <c r="N148" s="281"/>
      <c r="O148" s="281"/>
      <c r="P148" s="281"/>
    </row>
    <row r="149" spans="2:16">
      <c r="B149" s="281"/>
      <c r="C149" s="281"/>
      <c r="D149" s="281"/>
      <c r="E149" s="281"/>
      <c r="F149" s="281"/>
      <c r="G149" s="281"/>
      <c r="H149" s="281"/>
      <c r="I149" s="281"/>
      <c r="J149" s="281"/>
      <c r="K149" s="281"/>
      <c r="L149" s="281"/>
      <c r="M149" s="281"/>
      <c r="N149" s="281"/>
      <c r="O149" s="281"/>
      <c r="P149" s="281"/>
    </row>
    <row r="150" spans="2:16">
      <c r="B150" s="281"/>
      <c r="C150" s="281"/>
      <c r="D150" s="281"/>
      <c r="E150" s="281"/>
      <c r="F150" s="281"/>
      <c r="G150" s="281"/>
      <c r="H150" s="281"/>
      <c r="I150" s="281"/>
      <c r="J150" s="281"/>
      <c r="K150" s="281"/>
      <c r="L150" s="281"/>
      <c r="M150" s="281"/>
      <c r="N150" s="281"/>
      <c r="O150" s="281"/>
      <c r="P150" s="281"/>
    </row>
    <row r="151" spans="2:16">
      <c r="B151" s="281"/>
      <c r="C151" s="281"/>
      <c r="D151" s="281"/>
      <c r="E151" s="281"/>
      <c r="F151" s="281"/>
      <c r="G151" s="281"/>
      <c r="H151" s="281"/>
      <c r="I151" s="281"/>
      <c r="J151" s="281"/>
      <c r="K151" s="281"/>
      <c r="L151" s="281"/>
      <c r="M151" s="281"/>
      <c r="N151" s="281"/>
      <c r="O151" s="281"/>
      <c r="P151" s="281"/>
    </row>
    <row r="152" spans="2:16">
      <c r="B152" s="281"/>
      <c r="C152" s="281"/>
      <c r="D152" s="281"/>
      <c r="E152" s="281"/>
      <c r="F152" s="281"/>
      <c r="G152" s="281"/>
      <c r="H152" s="281"/>
      <c r="I152" s="281"/>
      <c r="J152" s="281"/>
      <c r="K152" s="281"/>
      <c r="L152" s="281"/>
      <c r="M152" s="281"/>
      <c r="N152" s="281"/>
      <c r="O152" s="281"/>
      <c r="P152" s="281"/>
    </row>
    <row r="153" spans="2:16">
      <c r="B153" s="281"/>
      <c r="C153" s="281"/>
      <c r="D153" s="281"/>
      <c r="E153" s="281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</row>
    <row r="154" spans="2:16">
      <c r="B154" s="281"/>
      <c r="C154" s="281"/>
      <c r="D154" s="281"/>
      <c r="E154" s="281"/>
      <c r="F154" s="281"/>
      <c r="G154" s="281"/>
      <c r="H154" s="281"/>
      <c r="I154" s="281"/>
      <c r="J154" s="281"/>
      <c r="K154" s="281"/>
      <c r="L154" s="281"/>
      <c r="M154" s="281"/>
      <c r="N154" s="281"/>
      <c r="O154" s="281"/>
      <c r="P154" s="281"/>
    </row>
    <row r="155" spans="2:16">
      <c r="B155" s="281"/>
      <c r="C155" s="281"/>
      <c r="D155" s="281"/>
      <c r="E155" s="281"/>
      <c r="F155" s="281"/>
      <c r="G155" s="281"/>
      <c r="H155" s="281"/>
      <c r="I155" s="281"/>
      <c r="J155" s="281"/>
      <c r="K155" s="281"/>
      <c r="L155" s="281"/>
      <c r="M155" s="281"/>
      <c r="N155" s="281"/>
      <c r="O155" s="281"/>
      <c r="P155" s="281"/>
    </row>
    <row r="156" spans="2:16">
      <c r="B156" s="281"/>
      <c r="C156" s="281"/>
      <c r="D156" s="281"/>
      <c r="E156" s="281"/>
      <c r="F156" s="281"/>
      <c r="G156" s="281"/>
      <c r="H156" s="281"/>
      <c r="I156" s="281"/>
      <c r="J156" s="281"/>
      <c r="K156" s="281"/>
      <c r="L156" s="281"/>
      <c r="M156" s="281"/>
      <c r="N156" s="281"/>
      <c r="O156" s="281"/>
      <c r="P156" s="281"/>
    </row>
    <row r="157" spans="2:16">
      <c r="B157" s="281"/>
      <c r="C157" s="281"/>
      <c r="D157" s="281"/>
      <c r="E157" s="281"/>
      <c r="F157" s="281"/>
      <c r="G157" s="281"/>
      <c r="H157" s="281"/>
      <c r="I157" s="281"/>
      <c r="J157" s="281"/>
      <c r="K157" s="281"/>
      <c r="L157" s="281"/>
      <c r="M157" s="281"/>
      <c r="N157" s="281"/>
      <c r="O157" s="281"/>
      <c r="P157" s="281"/>
    </row>
    <row r="158" spans="2:16">
      <c r="B158" s="281"/>
      <c r="C158" s="281"/>
      <c r="D158" s="281"/>
      <c r="E158" s="281"/>
      <c r="F158" s="281"/>
      <c r="G158" s="281"/>
      <c r="H158" s="281"/>
      <c r="I158" s="281"/>
      <c r="J158" s="281"/>
      <c r="K158" s="281"/>
      <c r="L158" s="281"/>
      <c r="M158" s="281"/>
      <c r="N158" s="281"/>
      <c r="O158" s="281"/>
      <c r="P158" s="281"/>
    </row>
    <row r="159" spans="2:16">
      <c r="B159" s="281"/>
      <c r="C159" s="281"/>
      <c r="D159" s="281"/>
      <c r="E159" s="281"/>
      <c r="F159" s="281"/>
      <c r="G159" s="281"/>
      <c r="H159" s="281"/>
      <c r="I159" s="281"/>
      <c r="J159" s="281"/>
      <c r="K159" s="281"/>
      <c r="L159" s="281"/>
      <c r="M159" s="281"/>
      <c r="N159" s="281"/>
      <c r="O159" s="281"/>
      <c r="P159" s="281"/>
    </row>
    <row r="160" spans="2:16">
      <c r="B160" s="281"/>
      <c r="C160" s="281"/>
      <c r="D160" s="281"/>
      <c r="E160" s="281"/>
      <c r="F160" s="281"/>
      <c r="G160" s="281"/>
      <c r="H160" s="281"/>
      <c r="I160" s="281"/>
      <c r="J160" s="281"/>
      <c r="K160" s="281"/>
      <c r="L160" s="281"/>
      <c r="M160" s="281"/>
      <c r="N160" s="281"/>
      <c r="O160" s="281"/>
      <c r="P160" s="281"/>
    </row>
    <row r="161" spans="2:16">
      <c r="B161" s="281"/>
      <c r="C161" s="281"/>
      <c r="D161" s="281"/>
      <c r="E161" s="281"/>
      <c r="F161" s="281"/>
      <c r="G161" s="281"/>
      <c r="H161" s="281"/>
      <c r="I161" s="281"/>
      <c r="J161" s="281"/>
      <c r="K161" s="281"/>
      <c r="L161" s="281"/>
      <c r="M161" s="281"/>
      <c r="N161" s="281"/>
      <c r="O161" s="281"/>
      <c r="P161" s="281"/>
    </row>
    <row r="162" spans="2:16">
      <c r="B162" s="281"/>
      <c r="C162" s="281"/>
      <c r="D162" s="281"/>
      <c r="E162" s="281"/>
      <c r="F162" s="281"/>
      <c r="G162" s="281"/>
      <c r="H162" s="281"/>
      <c r="I162" s="281"/>
      <c r="J162" s="281"/>
      <c r="K162" s="281"/>
      <c r="L162" s="281"/>
      <c r="M162" s="281"/>
      <c r="N162" s="281"/>
      <c r="O162" s="281"/>
      <c r="P162" s="281"/>
    </row>
    <row r="163" spans="2:16">
      <c r="B163" s="281"/>
      <c r="C163" s="281"/>
      <c r="D163" s="281"/>
      <c r="E163" s="281"/>
      <c r="F163" s="281"/>
      <c r="G163" s="281"/>
      <c r="H163" s="281"/>
      <c r="I163" s="281"/>
      <c r="J163" s="281"/>
      <c r="K163" s="281"/>
      <c r="L163" s="281"/>
      <c r="M163" s="281"/>
      <c r="N163" s="281"/>
      <c r="O163" s="281"/>
      <c r="P163" s="281"/>
    </row>
    <row r="164" spans="2:16">
      <c r="B164" s="281"/>
      <c r="C164" s="281"/>
      <c r="D164" s="281"/>
      <c r="E164" s="281"/>
      <c r="F164" s="281"/>
      <c r="G164" s="281"/>
      <c r="H164" s="281"/>
      <c r="I164" s="281"/>
      <c r="J164" s="281"/>
      <c r="K164" s="281"/>
      <c r="L164" s="281"/>
      <c r="M164" s="281"/>
      <c r="N164" s="281"/>
      <c r="O164" s="281"/>
      <c r="P164" s="281"/>
    </row>
    <row r="165" spans="2:16">
      <c r="B165" s="281"/>
      <c r="C165" s="281"/>
      <c r="D165" s="281"/>
      <c r="E165" s="281"/>
      <c r="F165" s="281"/>
      <c r="G165" s="281"/>
      <c r="H165" s="281"/>
      <c r="I165" s="281"/>
      <c r="J165" s="281"/>
      <c r="K165" s="281"/>
      <c r="L165" s="281"/>
      <c r="M165" s="281"/>
      <c r="N165" s="281"/>
      <c r="O165" s="281"/>
      <c r="P165" s="281"/>
    </row>
    <row r="166" spans="2:16">
      <c r="B166" s="281"/>
      <c r="C166" s="281"/>
      <c r="D166" s="281"/>
      <c r="E166" s="281"/>
      <c r="F166" s="281"/>
      <c r="G166" s="281"/>
      <c r="H166" s="281"/>
      <c r="I166" s="281"/>
      <c r="J166" s="281"/>
      <c r="K166" s="281"/>
      <c r="L166" s="281"/>
      <c r="M166" s="281"/>
      <c r="N166" s="281"/>
      <c r="O166" s="281"/>
      <c r="P166" s="281"/>
    </row>
    <row r="167" spans="2:16">
      <c r="B167" s="281"/>
      <c r="C167" s="281"/>
      <c r="D167" s="281"/>
      <c r="E167" s="281"/>
      <c r="F167" s="281"/>
      <c r="G167" s="281"/>
      <c r="H167" s="281"/>
      <c r="I167" s="281"/>
      <c r="J167" s="281"/>
      <c r="K167" s="281"/>
      <c r="L167" s="281"/>
      <c r="M167" s="281"/>
      <c r="N167" s="281"/>
      <c r="O167" s="281"/>
      <c r="P167" s="281"/>
    </row>
    <row r="168" spans="2:16">
      <c r="B168" s="281"/>
      <c r="C168" s="281"/>
      <c r="D168" s="281"/>
      <c r="E168" s="281"/>
      <c r="F168" s="281"/>
      <c r="G168" s="281"/>
      <c r="H168" s="281"/>
      <c r="I168" s="281"/>
      <c r="J168" s="281"/>
      <c r="K168" s="281"/>
      <c r="L168" s="281"/>
      <c r="M168" s="281"/>
      <c r="N168" s="281"/>
      <c r="O168" s="281"/>
      <c r="P168" s="281"/>
    </row>
    <row r="169" spans="2:16">
      <c r="B169" s="281"/>
      <c r="C169" s="281"/>
      <c r="D169" s="281"/>
      <c r="E169" s="281"/>
      <c r="F169" s="281"/>
      <c r="G169" s="281"/>
      <c r="H169" s="281"/>
      <c r="I169" s="281"/>
      <c r="J169" s="281"/>
      <c r="K169" s="281"/>
      <c r="L169" s="281"/>
      <c r="M169" s="281"/>
      <c r="N169" s="281"/>
      <c r="O169" s="281"/>
      <c r="P169" s="281"/>
    </row>
    <row r="170" spans="2:16">
      <c r="B170" s="281"/>
      <c r="C170" s="281"/>
      <c r="D170" s="281"/>
      <c r="E170" s="281"/>
      <c r="F170" s="281"/>
      <c r="G170" s="281"/>
      <c r="H170" s="281"/>
      <c r="I170" s="281"/>
      <c r="J170" s="281"/>
      <c r="K170" s="281"/>
      <c r="L170" s="281"/>
      <c r="M170" s="281"/>
      <c r="N170" s="281"/>
      <c r="O170" s="281"/>
      <c r="P170" s="281"/>
    </row>
    <row r="171" spans="2:16">
      <c r="B171" s="281"/>
      <c r="C171" s="281"/>
      <c r="D171" s="281"/>
      <c r="E171" s="281"/>
      <c r="F171" s="281"/>
      <c r="G171" s="281"/>
      <c r="H171" s="281"/>
      <c r="I171" s="281"/>
      <c r="J171" s="281"/>
      <c r="K171" s="281"/>
      <c r="L171" s="281"/>
      <c r="M171" s="281"/>
      <c r="N171" s="281"/>
      <c r="O171" s="281"/>
      <c r="P171" s="281"/>
    </row>
    <row r="172" spans="2:16">
      <c r="B172" s="281"/>
      <c r="C172" s="281"/>
      <c r="D172" s="281"/>
      <c r="E172" s="281"/>
      <c r="F172" s="281"/>
      <c r="G172" s="281"/>
      <c r="H172" s="281"/>
      <c r="I172" s="281"/>
      <c r="J172" s="281"/>
      <c r="K172" s="281"/>
      <c r="L172" s="281"/>
      <c r="M172" s="281"/>
      <c r="N172" s="281"/>
      <c r="O172" s="281"/>
      <c r="P172" s="281"/>
    </row>
    <row r="173" spans="2:16">
      <c r="B173" s="281"/>
      <c r="C173" s="281"/>
      <c r="D173" s="281"/>
      <c r="E173" s="281"/>
      <c r="F173" s="281"/>
      <c r="G173" s="281"/>
      <c r="H173" s="281"/>
      <c r="I173" s="281"/>
      <c r="J173" s="281"/>
      <c r="K173" s="281"/>
      <c r="L173" s="281"/>
      <c r="M173" s="281"/>
      <c r="N173" s="281"/>
      <c r="O173" s="281"/>
      <c r="P173" s="281"/>
    </row>
    <row r="174" spans="2:16">
      <c r="B174" s="281"/>
      <c r="C174" s="281"/>
      <c r="D174" s="281"/>
      <c r="E174" s="281"/>
      <c r="F174" s="281"/>
      <c r="G174" s="281"/>
      <c r="H174" s="281"/>
      <c r="I174" s="281"/>
      <c r="J174" s="281"/>
      <c r="K174" s="281"/>
      <c r="L174" s="281"/>
      <c r="M174" s="281"/>
      <c r="N174" s="281"/>
      <c r="O174" s="281"/>
      <c r="P174" s="281"/>
    </row>
    <row r="175" spans="2:16">
      <c r="B175" s="281"/>
      <c r="C175" s="281"/>
      <c r="D175" s="281"/>
      <c r="E175" s="281"/>
      <c r="F175" s="281"/>
      <c r="G175" s="281"/>
      <c r="H175" s="281"/>
      <c r="I175" s="281"/>
      <c r="J175" s="281"/>
      <c r="K175" s="281"/>
      <c r="L175" s="281"/>
      <c r="M175" s="281"/>
      <c r="N175" s="281"/>
      <c r="O175" s="281"/>
      <c r="P175" s="281"/>
    </row>
    <row r="176" spans="2:16">
      <c r="B176" s="281"/>
      <c r="C176" s="281"/>
      <c r="D176" s="281"/>
      <c r="E176" s="281"/>
      <c r="F176" s="281"/>
      <c r="G176" s="281"/>
      <c r="H176" s="281"/>
      <c r="I176" s="281"/>
      <c r="J176" s="281"/>
      <c r="K176" s="281"/>
      <c r="L176" s="281"/>
      <c r="M176" s="281"/>
      <c r="N176" s="281"/>
      <c r="O176" s="281"/>
      <c r="P176" s="281"/>
    </row>
    <row r="177" spans="2:16">
      <c r="B177" s="281"/>
      <c r="C177" s="281"/>
      <c r="D177" s="281"/>
      <c r="E177" s="281"/>
      <c r="F177" s="281"/>
      <c r="G177" s="281"/>
      <c r="H177" s="281"/>
      <c r="I177" s="281"/>
      <c r="J177" s="281"/>
      <c r="K177" s="281"/>
      <c r="L177" s="281"/>
      <c r="M177" s="281"/>
      <c r="N177" s="281"/>
      <c r="O177" s="281"/>
      <c r="P177" s="281"/>
    </row>
    <row r="178" spans="2:16">
      <c r="B178" s="281"/>
      <c r="C178" s="281"/>
      <c r="D178" s="281"/>
      <c r="E178" s="281"/>
      <c r="F178" s="281"/>
      <c r="G178" s="281"/>
      <c r="H178" s="281"/>
      <c r="I178" s="281"/>
      <c r="J178" s="281"/>
      <c r="K178" s="281"/>
      <c r="L178" s="281"/>
      <c r="M178" s="281"/>
      <c r="N178" s="281"/>
      <c r="O178" s="281"/>
      <c r="P178" s="281"/>
    </row>
    <row r="179" spans="2:16">
      <c r="B179" s="281"/>
      <c r="C179" s="281"/>
      <c r="D179" s="281"/>
      <c r="E179" s="281"/>
      <c r="F179" s="281"/>
      <c r="G179" s="281"/>
      <c r="H179" s="281"/>
      <c r="I179" s="281"/>
      <c r="J179" s="281"/>
      <c r="K179" s="281"/>
      <c r="L179" s="281"/>
      <c r="M179" s="281"/>
      <c r="N179" s="281"/>
      <c r="O179" s="281"/>
      <c r="P179" s="281"/>
    </row>
    <row r="180" spans="2:16">
      <c r="B180" s="281"/>
      <c r="C180" s="281"/>
      <c r="D180" s="281"/>
      <c r="E180" s="281"/>
      <c r="F180" s="281"/>
      <c r="G180" s="281"/>
      <c r="H180" s="281"/>
      <c r="I180" s="281"/>
      <c r="J180" s="281"/>
      <c r="K180" s="281"/>
      <c r="L180" s="281"/>
      <c r="M180" s="281"/>
      <c r="N180" s="281"/>
      <c r="O180" s="281"/>
      <c r="P180" s="281"/>
    </row>
    <row r="181" spans="2:16">
      <c r="B181" s="281"/>
      <c r="C181" s="281"/>
      <c r="D181" s="281"/>
      <c r="E181" s="281"/>
      <c r="F181" s="281"/>
      <c r="G181" s="281"/>
      <c r="H181" s="281"/>
      <c r="I181" s="281"/>
      <c r="J181" s="281"/>
      <c r="K181" s="281"/>
      <c r="L181" s="281"/>
      <c r="M181" s="281"/>
      <c r="N181" s="281"/>
      <c r="O181" s="281"/>
      <c r="P181" s="281"/>
    </row>
    <row r="182" spans="2:16">
      <c r="B182" s="281"/>
      <c r="C182" s="281"/>
      <c r="D182" s="281"/>
      <c r="E182" s="281"/>
      <c r="F182" s="281"/>
      <c r="G182" s="281"/>
      <c r="H182" s="281"/>
      <c r="I182" s="281"/>
      <c r="J182" s="281"/>
      <c r="K182" s="281"/>
      <c r="L182" s="281"/>
      <c r="M182" s="281"/>
      <c r="N182" s="281"/>
      <c r="O182" s="281"/>
      <c r="P182" s="281"/>
    </row>
    <row r="183" spans="2:16">
      <c r="B183" s="281"/>
      <c r="C183" s="281"/>
      <c r="D183" s="281"/>
      <c r="E183" s="281"/>
      <c r="F183" s="281"/>
      <c r="G183" s="281"/>
      <c r="H183" s="281"/>
      <c r="I183" s="281"/>
      <c r="J183" s="281"/>
      <c r="K183" s="281"/>
      <c r="L183" s="281"/>
      <c r="M183" s="281"/>
      <c r="N183" s="281"/>
      <c r="O183" s="281"/>
      <c r="P183" s="281"/>
    </row>
    <row r="184" spans="2:16">
      <c r="B184" s="281"/>
      <c r="C184" s="281"/>
      <c r="D184" s="281"/>
      <c r="E184" s="281"/>
      <c r="F184" s="281"/>
      <c r="G184" s="281"/>
      <c r="H184" s="281"/>
      <c r="I184" s="281"/>
      <c r="J184" s="281"/>
      <c r="K184" s="281"/>
      <c r="L184" s="281"/>
      <c r="M184" s="281"/>
      <c r="N184" s="281"/>
      <c r="O184" s="281"/>
      <c r="P184" s="281"/>
    </row>
    <row r="185" spans="2:16">
      <c r="B185" s="281"/>
      <c r="C185" s="281"/>
      <c r="D185" s="281"/>
      <c r="E185" s="281"/>
      <c r="F185" s="281"/>
      <c r="G185" s="281"/>
      <c r="H185" s="281"/>
      <c r="I185" s="281"/>
      <c r="J185" s="281"/>
      <c r="K185" s="281"/>
      <c r="L185" s="281"/>
      <c r="M185" s="281"/>
      <c r="N185" s="281"/>
      <c r="O185" s="281"/>
      <c r="P185" s="281"/>
    </row>
    <row r="186" spans="2:16">
      <c r="B186" s="281"/>
      <c r="C186" s="281"/>
      <c r="D186" s="281"/>
      <c r="E186" s="281"/>
      <c r="F186" s="281"/>
      <c r="G186" s="281"/>
      <c r="H186" s="281"/>
      <c r="I186" s="281"/>
      <c r="J186" s="281"/>
      <c r="K186" s="281"/>
      <c r="L186" s="281"/>
      <c r="M186" s="281"/>
      <c r="N186" s="281"/>
      <c r="O186" s="281"/>
      <c r="P186" s="281"/>
    </row>
    <row r="187" spans="2:16">
      <c r="B187" s="281"/>
      <c r="C187" s="281"/>
      <c r="D187" s="281"/>
      <c r="E187" s="281"/>
      <c r="F187" s="281"/>
      <c r="G187" s="281"/>
      <c r="H187" s="281"/>
      <c r="I187" s="281"/>
      <c r="J187" s="281"/>
      <c r="K187" s="281"/>
      <c r="L187" s="281"/>
      <c r="M187" s="281"/>
      <c r="N187" s="281"/>
      <c r="O187" s="281"/>
      <c r="P187" s="281"/>
    </row>
    <row r="188" spans="2:16">
      <c r="B188" s="281"/>
      <c r="C188" s="281"/>
      <c r="D188" s="281"/>
      <c r="E188" s="281"/>
      <c r="F188" s="281"/>
      <c r="G188" s="281"/>
      <c r="H188" s="281"/>
      <c r="I188" s="281"/>
      <c r="J188" s="281"/>
      <c r="K188" s="281"/>
      <c r="L188" s="281"/>
      <c r="M188" s="281"/>
      <c r="N188" s="281"/>
      <c r="O188" s="281"/>
      <c r="P188" s="281"/>
    </row>
    <row r="189" spans="2:16">
      <c r="B189" s="281"/>
      <c r="C189" s="281"/>
      <c r="D189" s="281"/>
      <c r="E189" s="281"/>
      <c r="F189" s="281"/>
      <c r="G189" s="281"/>
      <c r="H189" s="281"/>
      <c r="I189" s="281"/>
      <c r="J189" s="281"/>
      <c r="K189" s="281"/>
      <c r="L189" s="281"/>
      <c r="M189" s="281"/>
      <c r="N189" s="281"/>
      <c r="O189" s="281"/>
      <c r="P189" s="281"/>
    </row>
    <row r="190" spans="2:16">
      <c r="B190" s="281"/>
      <c r="C190" s="281"/>
      <c r="D190" s="281"/>
      <c r="E190" s="281"/>
      <c r="F190" s="281"/>
      <c r="G190" s="281"/>
      <c r="H190" s="281"/>
      <c r="I190" s="281"/>
      <c r="J190" s="281"/>
      <c r="K190" s="281"/>
      <c r="L190" s="281"/>
      <c r="M190" s="281"/>
      <c r="N190" s="281"/>
      <c r="O190" s="281"/>
      <c r="P190" s="281"/>
    </row>
    <row r="191" spans="2:16">
      <c r="B191" s="281"/>
      <c r="C191" s="281"/>
      <c r="D191" s="281"/>
      <c r="E191" s="281"/>
      <c r="F191" s="281"/>
      <c r="G191" s="281"/>
      <c r="H191" s="281"/>
      <c r="I191" s="281"/>
      <c r="J191" s="281"/>
      <c r="K191" s="281"/>
      <c r="L191" s="281"/>
      <c r="M191" s="281"/>
      <c r="N191" s="281"/>
      <c r="O191" s="281"/>
      <c r="P191" s="281"/>
    </row>
    <row r="192" spans="2:16">
      <c r="B192" s="281"/>
      <c r="C192" s="281"/>
      <c r="D192" s="281"/>
      <c r="E192" s="281"/>
      <c r="F192" s="281"/>
      <c r="G192" s="281"/>
      <c r="H192" s="281"/>
      <c r="I192" s="281"/>
      <c r="J192" s="281"/>
      <c r="K192" s="281"/>
      <c r="L192" s="281"/>
      <c r="M192" s="281"/>
      <c r="N192" s="281"/>
      <c r="O192" s="281"/>
      <c r="P192" s="281"/>
    </row>
    <row r="193" spans="2:16">
      <c r="B193" s="281"/>
      <c r="C193" s="281"/>
      <c r="D193" s="281"/>
      <c r="E193" s="281"/>
      <c r="F193" s="281"/>
      <c r="G193" s="281"/>
      <c r="H193" s="281"/>
      <c r="I193" s="281"/>
      <c r="J193" s="281"/>
      <c r="K193" s="281"/>
      <c r="L193" s="281"/>
      <c r="M193" s="281"/>
      <c r="N193" s="281"/>
      <c r="O193" s="281"/>
      <c r="P193" s="281"/>
    </row>
    <row r="194" spans="2:16">
      <c r="B194" s="281"/>
      <c r="C194" s="281"/>
      <c r="D194" s="281"/>
      <c r="E194" s="281"/>
      <c r="F194" s="281"/>
      <c r="G194" s="281"/>
      <c r="H194" s="281"/>
      <c r="I194" s="281"/>
      <c r="J194" s="281"/>
      <c r="K194" s="281"/>
      <c r="L194" s="281"/>
      <c r="M194" s="281"/>
      <c r="N194" s="281"/>
      <c r="O194" s="281"/>
      <c r="P194" s="281"/>
    </row>
    <row r="195" spans="2:16">
      <c r="B195" s="281"/>
      <c r="C195" s="281"/>
      <c r="D195" s="281"/>
      <c r="E195" s="281"/>
      <c r="F195" s="281"/>
      <c r="G195" s="281"/>
      <c r="H195" s="281"/>
      <c r="I195" s="281"/>
      <c r="J195" s="281"/>
      <c r="K195" s="281"/>
      <c r="L195" s="281"/>
      <c r="M195" s="281"/>
      <c r="N195" s="281"/>
      <c r="O195" s="281"/>
      <c r="P195" s="281"/>
    </row>
    <row r="196" spans="2:16">
      <c r="B196" s="281"/>
      <c r="C196" s="281"/>
      <c r="D196" s="281"/>
      <c r="E196" s="281"/>
      <c r="F196" s="281"/>
      <c r="G196" s="281"/>
      <c r="H196" s="281"/>
      <c r="I196" s="281"/>
      <c r="J196" s="281"/>
      <c r="K196" s="281"/>
      <c r="L196" s="281"/>
      <c r="M196" s="281"/>
      <c r="N196" s="281"/>
      <c r="O196" s="281"/>
      <c r="P196" s="281"/>
    </row>
    <row r="197" spans="2:16">
      <c r="B197" s="281"/>
      <c r="C197" s="281"/>
      <c r="D197" s="281"/>
      <c r="E197" s="281"/>
      <c r="F197" s="281"/>
      <c r="G197" s="281"/>
      <c r="H197" s="281"/>
      <c r="I197" s="281"/>
      <c r="J197" s="281"/>
      <c r="K197" s="281"/>
      <c r="L197" s="281"/>
      <c r="M197" s="281"/>
      <c r="N197" s="281"/>
      <c r="O197" s="281"/>
      <c r="P197" s="281"/>
    </row>
    <row r="198" spans="2:16">
      <c r="B198" s="281"/>
      <c r="C198" s="281"/>
      <c r="D198" s="281"/>
      <c r="E198" s="281"/>
      <c r="F198" s="281"/>
      <c r="G198" s="281"/>
      <c r="H198" s="281"/>
      <c r="I198" s="281"/>
      <c r="J198" s="281"/>
      <c r="K198" s="281"/>
      <c r="L198" s="281"/>
      <c r="M198" s="281"/>
      <c r="N198" s="281"/>
      <c r="O198" s="281"/>
      <c r="P198" s="281"/>
    </row>
    <row r="199" spans="2:16">
      <c r="B199" s="281"/>
      <c r="C199" s="281"/>
      <c r="D199" s="281"/>
      <c r="E199" s="281"/>
      <c r="F199" s="281"/>
      <c r="G199" s="281"/>
      <c r="H199" s="281"/>
      <c r="I199" s="281"/>
      <c r="J199" s="281"/>
      <c r="K199" s="281"/>
      <c r="L199" s="281"/>
      <c r="M199" s="281"/>
      <c r="N199" s="281"/>
      <c r="O199" s="281"/>
      <c r="P199" s="281"/>
    </row>
    <row r="200" spans="2:16">
      <c r="B200" s="281"/>
      <c r="C200" s="281"/>
      <c r="D200" s="281"/>
      <c r="E200" s="281"/>
      <c r="F200" s="281"/>
      <c r="G200" s="281"/>
      <c r="H200" s="281"/>
      <c r="I200" s="281"/>
      <c r="J200" s="281"/>
      <c r="K200" s="281"/>
      <c r="L200" s="281"/>
      <c r="M200" s="281"/>
      <c r="N200" s="281"/>
      <c r="O200" s="281"/>
      <c r="P200" s="281"/>
    </row>
    <row r="201" spans="2:16">
      <c r="B201" s="281"/>
      <c r="C201" s="281"/>
      <c r="D201" s="281"/>
      <c r="E201" s="281"/>
      <c r="F201" s="281"/>
      <c r="G201" s="281"/>
      <c r="H201" s="281"/>
      <c r="I201" s="281"/>
      <c r="J201" s="281"/>
      <c r="K201" s="281"/>
      <c r="L201" s="281"/>
      <c r="M201" s="281"/>
      <c r="N201" s="281"/>
      <c r="O201" s="281"/>
      <c r="P201" s="281"/>
    </row>
    <row r="202" spans="2:16">
      <c r="B202" s="281"/>
      <c r="C202" s="281"/>
      <c r="D202" s="281"/>
      <c r="E202" s="281"/>
      <c r="F202" s="281"/>
      <c r="G202" s="281"/>
      <c r="H202" s="281"/>
      <c r="I202" s="281"/>
      <c r="J202" s="281"/>
      <c r="K202" s="281"/>
      <c r="L202" s="281"/>
      <c r="M202" s="281"/>
      <c r="N202" s="281"/>
      <c r="O202" s="281"/>
      <c r="P202" s="281"/>
    </row>
    <row r="203" spans="2:16">
      <c r="B203" s="281"/>
      <c r="C203" s="281"/>
      <c r="D203" s="281"/>
      <c r="E203" s="281"/>
      <c r="F203" s="281"/>
      <c r="G203" s="281"/>
      <c r="H203" s="281"/>
      <c r="I203" s="281"/>
      <c r="J203" s="281"/>
      <c r="K203" s="281"/>
      <c r="L203" s="281"/>
      <c r="M203" s="281"/>
      <c r="N203" s="281"/>
      <c r="O203" s="281"/>
      <c r="P203" s="281"/>
    </row>
    <row r="204" spans="2:16">
      <c r="B204" s="281"/>
      <c r="C204" s="281"/>
      <c r="D204" s="281"/>
      <c r="E204" s="281"/>
      <c r="F204" s="281"/>
      <c r="G204" s="281"/>
      <c r="H204" s="281"/>
      <c r="I204" s="281"/>
      <c r="J204" s="281"/>
      <c r="K204" s="281"/>
      <c r="L204" s="281"/>
      <c r="M204" s="281"/>
      <c r="N204" s="281"/>
      <c r="O204" s="281"/>
      <c r="P204" s="281"/>
    </row>
    <row r="205" spans="2:16">
      <c r="B205" s="281"/>
      <c r="C205" s="281"/>
      <c r="D205" s="281"/>
      <c r="E205" s="281"/>
      <c r="F205" s="281"/>
      <c r="G205" s="281"/>
      <c r="H205" s="281"/>
      <c r="I205" s="281"/>
      <c r="J205" s="281"/>
      <c r="K205" s="281"/>
      <c r="L205" s="281"/>
      <c r="M205" s="281"/>
      <c r="N205" s="281"/>
      <c r="O205" s="281"/>
      <c r="P205" s="281"/>
    </row>
    <row r="206" spans="2:16">
      <c r="B206" s="281"/>
      <c r="C206" s="281"/>
      <c r="D206" s="281"/>
      <c r="E206" s="281"/>
      <c r="F206" s="281"/>
      <c r="G206" s="281"/>
      <c r="H206" s="281"/>
      <c r="I206" s="281"/>
      <c r="J206" s="281"/>
      <c r="K206" s="281"/>
      <c r="L206" s="281"/>
      <c r="M206" s="281"/>
      <c r="N206" s="281"/>
      <c r="O206" s="281"/>
      <c r="P206" s="281"/>
    </row>
    <row r="207" spans="2:16">
      <c r="B207" s="281"/>
      <c r="C207" s="281"/>
      <c r="D207" s="281"/>
      <c r="E207" s="281"/>
      <c r="F207" s="281"/>
      <c r="G207" s="281"/>
      <c r="H207" s="281"/>
      <c r="I207" s="281"/>
      <c r="J207" s="281"/>
      <c r="K207" s="281"/>
      <c r="L207" s="281"/>
      <c r="M207" s="281"/>
      <c r="N207" s="281"/>
      <c r="O207" s="281"/>
      <c r="P207" s="281"/>
    </row>
    <row r="208" spans="2:16">
      <c r="B208" s="281"/>
      <c r="C208" s="281"/>
      <c r="D208" s="281"/>
      <c r="E208" s="281"/>
      <c r="F208" s="281"/>
      <c r="G208" s="281"/>
      <c r="H208" s="281"/>
      <c r="I208" s="281"/>
      <c r="J208" s="281"/>
      <c r="K208" s="281"/>
      <c r="L208" s="281"/>
      <c r="M208" s="281"/>
      <c r="N208" s="281"/>
      <c r="O208" s="281"/>
      <c r="P208" s="281"/>
    </row>
    <row r="209" spans="2:16">
      <c r="B209" s="281"/>
      <c r="C209" s="281"/>
      <c r="D209" s="281"/>
      <c r="E209" s="281"/>
      <c r="F209" s="281"/>
      <c r="G209" s="281"/>
      <c r="H209" s="281"/>
      <c r="I209" s="281"/>
      <c r="J209" s="281"/>
      <c r="K209" s="281"/>
      <c r="L209" s="281"/>
      <c r="M209" s="281"/>
      <c r="N209" s="281"/>
      <c r="O209" s="281"/>
      <c r="P209" s="281"/>
    </row>
    <row r="210" spans="2:16">
      <c r="B210" s="281"/>
      <c r="C210" s="281"/>
      <c r="D210" s="281"/>
      <c r="E210" s="281"/>
      <c r="F210" s="281"/>
      <c r="G210" s="281"/>
      <c r="H210" s="281"/>
      <c r="I210" s="281"/>
      <c r="J210" s="281"/>
      <c r="K210" s="281"/>
      <c r="L210" s="281"/>
      <c r="M210" s="281"/>
      <c r="N210" s="281"/>
      <c r="O210" s="281"/>
      <c r="P210" s="281"/>
    </row>
    <row r="211" spans="2:16">
      <c r="B211" s="281"/>
      <c r="C211" s="281"/>
      <c r="D211" s="281"/>
      <c r="E211" s="281"/>
      <c r="F211" s="281"/>
      <c r="G211" s="281"/>
      <c r="H211" s="281"/>
      <c r="I211" s="281"/>
      <c r="J211" s="281"/>
      <c r="K211" s="281"/>
      <c r="L211" s="281"/>
      <c r="M211" s="281"/>
      <c r="N211" s="281"/>
      <c r="O211" s="281"/>
      <c r="P211" s="281"/>
    </row>
    <row r="212" spans="2:16">
      <c r="B212" s="281"/>
      <c r="C212" s="281"/>
      <c r="D212" s="281"/>
      <c r="E212" s="281"/>
      <c r="F212" s="281"/>
      <c r="G212" s="281"/>
      <c r="H212" s="281"/>
      <c r="I212" s="281"/>
      <c r="J212" s="281"/>
      <c r="K212" s="281"/>
      <c r="L212" s="281"/>
      <c r="M212" s="281"/>
      <c r="N212" s="281"/>
      <c r="O212" s="281"/>
      <c r="P212" s="281"/>
    </row>
    <row r="213" spans="2:16">
      <c r="B213" s="281"/>
      <c r="C213" s="281"/>
      <c r="D213" s="281"/>
      <c r="E213" s="281"/>
      <c r="F213" s="281"/>
      <c r="G213" s="281"/>
      <c r="H213" s="281"/>
      <c r="I213" s="281"/>
      <c r="J213" s="281"/>
      <c r="K213" s="281"/>
      <c r="L213" s="281"/>
      <c r="M213" s="281"/>
      <c r="N213" s="281"/>
      <c r="O213" s="281"/>
      <c r="P213" s="281"/>
    </row>
    <row r="214" spans="2:16">
      <c r="B214" s="281"/>
      <c r="C214" s="281"/>
      <c r="D214" s="281"/>
      <c r="E214" s="281"/>
      <c r="F214" s="281"/>
      <c r="G214" s="281"/>
      <c r="H214" s="281"/>
      <c r="I214" s="281"/>
      <c r="J214" s="281"/>
      <c r="K214" s="281"/>
      <c r="L214" s="281"/>
      <c r="M214" s="281"/>
      <c r="N214" s="281"/>
      <c r="O214" s="281"/>
      <c r="P214" s="281"/>
    </row>
    <row r="215" spans="2:16">
      <c r="B215" s="281"/>
      <c r="C215" s="281"/>
      <c r="D215" s="281"/>
      <c r="E215" s="281"/>
      <c r="F215" s="281"/>
      <c r="G215" s="281"/>
      <c r="H215" s="281"/>
      <c r="I215" s="281"/>
      <c r="J215" s="281"/>
      <c r="K215" s="281"/>
      <c r="L215" s="281"/>
      <c r="M215" s="281"/>
      <c r="N215" s="281"/>
      <c r="O215" s="281"/>
      <c r="P215" s="281"/>
    </row>
    <row r="216" spans="2:16">
      <c r="B216" s="281"/>
      <c r="C216" s="281"/>
      <c r="D216" s="281"/>
      <c r="E216" s="281"/>
      <c r="F216" s="281"/>
      <c r="G216" s="281"/>
      <c r="H216" s="281"/>
      <c r="I216" s="281"/>
      <c r="J216" s="281"/>
      <c r="K216" s="281"/>
      <c r="L216" s="281"/>
      <c r="M216" s="281"/>
      <c r="N216" s="281"/>
      <c r="O216" s="281"/>
      <c r="P216" s="281"/>
    </row>
    <row r="217" spans="2:16">
      <c r="B217" s="281"/>
      <c r="C217" s="281"/>
      <c r="D217" s="281"/>
      <c r="E217" s="281"/>
      <c r="F217" s="281"/>
      <c r="G217" s="281"/>
      <c r="H217" s="281"/>
      <c r="I217" s="281"/>
      <c r="J217" s="281"/>
      <c r="K217" s="281"/>
      <c r="L217" s="281"/>
      <c r="M217" s="281"/>
      <c r="N217" s="281"/>
      <c r="O217" s="281"/>
      <c r="P217" s="281"/>
    </row>
    <row r="218" spans="2:16">
      <c r="B218" s="281"/>
      <c r="C218" s="281"/>
      <c r="D218" s="281"/>
      <c r="E218" s="281"/>
      <c r="F218" s="281"/>
      <c r="G218" s="281"/>
      <c r="H218" s="281"/>
      <c r="I218" s="281"/>
      <c r="J218" s="281"/>
      <c r="K218" s="281"/>
      <c r="L218" s="281"/>
      <c r="M218" s="281"/>
      <c r="N218" s="281"/>
      <c r="O218" s="281"/>
      <c r="P218" s="281"/>
    </row>
    <row r="219" spans="2:16">
      <c r="B219" s="281"/>
      <c r="C219" s="281"/>
      <c r="D219" s="281"/>
      <c r="E219" s="281"/>
      <c r="F219" s="281"/>
      <c r="G219" s="281"/>
      <c r="H219" s="281"/>
      <c r="I219" s="281"/>
      <c r="J219" s="281"/>
      <c r="K219" s="281"/>
      <c r="L219" s="281"/>
      <c r="M219" s="281"/>
      <c r="N219" s="281"/>
      <c r="O219" s="281"/>
      <c r="P219" s="281"/>
    </row>
    <row r="220" spans="2:16">
      <c r="B220" s="281"/>
      <c r="C220" s="281"/>
      <c r="D220" s="281"/>
      <c r="E220" s="281"/>
      <c r="F220" s="281"/>
      <c r="G220" s="281"/>
      <c r="H220" s="281"/>
      <c r="I220" s="281"/>
      <c r="J220" s="281"/>
      <c r="K220" s="281"/>
      <c r="L220" s="281"/>
      <c r="M220" s="281"/>
      <c r="N220" s="281"/>
      <c r="O220" s="281"/>
      <c r="P220" s="281"/>
    </row>
    <row r="221" spans="2:16">
      <c r="B221" s="281"/>
      <c r="C221" s="281"/>
      <c r="D221" s="281"/>
      <c r="E221" s="281"/>
      <c r="F221" s="281"/>
      <c r="G221" s="281"/>
      <c r="H221" s="281"/>
      <c r="I221" s="281"/>
      <c r="J221" s="281"/>
      <c r="K221" s="281"/>
      <c r="L221" s="281"/>
      <c r="M221" s="281"/>
      <c r="N221" s="281"/>
      <c r="O221" s="281"/>
      <c r="P221" s="281"/>
    </row>
    <row r="222" spans="2:16">
      <c r="B222" s="281"/>
      <c r="C222" s="281"/>
      <c r="D222" s="281"/>
      <c r="E222" s="281"/>
      <c r="F222" s="281"/>
      <c r="G222" s="281"/>
      <c r="H222" s="281"/>
      <c r="I222" s="281"/>
      <c r="J222" s="281"/>
      <c r="K222" s="281"/>
      <c r="L222" s="281"/>
      <c r="M222" s="281"/>
      <c r="N222" s="281"/>
      <c r="O222" s="281"/>
      <c r="P222" s="281"/>
    </row>
    <row r="223" spans="2:16">
      <c r="B223" s="281"/>
      <c r="C223" s="281"/>
      <c r="D223" s="281"/>
      <c r="E223" s="281"/>
      <c r="F223" s="281"/>
      <c r="G223" s="281"/>
      <c r="H223" s="281"/>
      <c r="I223" s="281"/>
      <c r="J223" s="281"/>
      <c r="K223" s="281"/>
      <c r="L223" s="281"/>
      <c r="M223" s="281"/>
      <c r="N223" s="281"/>
      <c r="O223" s="281"/>
      <c r="P223" s="281"/>
    </row>
    <row r="224" spans="2:16">
      <c r="B224" s="281"/>
      <c r="C224" s="281"/>
      <c r="D224" s="281"/>
      <c r="E224" s="281"/>
      <c r="F224" s="281"/>
      <c r="G224" s="281"/>
      <c r="H224" s="281"/>
      <c r="I224" s="281"/>
      <c r="J224" s="281"/>
      <c r="K224" s="281"/>
      <c r="L224" s="281"/>
      <c r="M224" s="281"/>
      <c r="N224" s="281"/>
      <c r="O224" s="281"/>
      <c r="P224" s="281"/>
    </row>
    <row r="225" spans="2:16">
      <c r="B225" s="281"/>
      <c r="C225" s="281"/>
      <c r="D225" s="281"/>
      <c r="E225" s="281"/>
      <c r="F225" s="281"/>
      <c r="G225" s="281"/>
      <c r="H225" s="281"/>
      <c r="I225" s="281"/>
      <c r="J225" s="281"/>
      <c r="K225" s="281"/>
      <c r="L225" s="281"/>
      <c r="M225" s="281"/>
      <c r="N225" s="281"/>
      <c r="O225" s="281"/>
      <c r="P225" s="281"/>
    </row>
    <row r="226" spans="2:16">
      <c r="B226" s="281"/>
      <c r="C226" s="281"/>
      <c r="D226" s="281"/>
      <c r="E226" s="281"/>
      <c r="F226" s="281"/>
      <c r="G226" s="281"/>
      <c r="H226" s="281"/>
      <c r="I226" s="281"/>
      <c r="J226" s="281"/>
      <c r="K226" s="281"/>
      <c r="L226" s="281"/>
      <c r="M226" s="281"/>
      <c r="N226" s="281"/>
      <c r="O226" s="281"/>
      <c r="P226" s="281"/>
    </row>
    <row r="227" spans="2:16">
      <c r="B227" s="281"/>
      <c r="C227" s="281"/>
      <c r="D227" s="281"/>
      <c r="E227" s="281"/>
      <c r="F227" s="281"/>
      <c r="G227" s="281"/>
      <c r="H227" s="281"/>
      <c r="I227" s="281"/>
      <c r="J227" s="281"/>
      <c r="K227" s="281"/>
      <c r="L227" s="281"/>
      <c r="M227" s="281"/>
      <c r="N227" s="281"/>
      <c r="O227" s="281"/>
      <c r="P227" s="281"/>
    </row>
    <row r="228" spans="2:16">
      <c r="B228" s="281"/>
      <c r="C228" s="281"/>
      <c r="D228" s="281"/>
      <c r="E228" s="281"/>
      <c r="F228" s="281"/>
      <c r="G228" s="281"/>
      <c r="H228" s="281"/>
      <c r="I228" s="281"/>
      <c r="J228" s="281"/>
      <c r="K228" s="281"/>
      <c r="L228" s="281"/>
      <c r="M228" s="281"/>
      <c r="N228" s="281"/>
      <c r="O228" s="281"/>
      <c r="P228" s="281"/>
    </row>
    <row r="229" spans="2:16">
      <c r="B229" s="281"/>
      <c r="C229" s="281"/>
      <c r="D229" s="281"/>
      <c r="E229" s="281"/>
      <c r="F229" s="281"/>
      <c r="G229" s="281"/>
      <c r="H229" s="281"/>
      <c r="I229" s="281"/>
      <c r="J229" s="281"/>
      <c r="K229" s="281"/>
      <c r="L229" s="281"/>
      <c r="M229" s="281"/>
      <c r="N229" s="281"/>
      <c r="O229" s="281"/>
      <c r="P229" s="281"/>
    </row>
    <row r="230" spans="2:16">
      <c r="B230" s="281"/>
      <c r="C230" s="281"/>
      <c r="D230" s="281"/>
      <c r="E230" s="281"/>
      <c r="F230" s="281"/>
      <c r="G230" s="281"/>
      <c r="H230" s="281"/>
      <c r="I230" s="281"/>
      <c r="J230" s="281"/>
      <c r="K230" s="281"/>
      <c r="L230" s="281"/>
      <c r="M230" s="281"/>
      <c r="N230" s="281"/>
      <c r="O230" s="281"/>
      <c r="P230" s="281"/>
    </row>
    <row r="231" spans="2:16">
      <c r="B231" s="281"/>
      <c r="C231" s="281"/>
      <c r="D231" s="281"/>
      <c r="E231" s="281"/>
      <c r="F231" s="281"/>
      <c r="G231" s="281"/>
      <c r="H231" s="281"/>
      <c r="I231" s="281"/>
      <c r="J231" s="281"/>
      <c r="K231" s="281"/>
      <c r="L231" s="281"/>
      <c r="M231" s="281"/>
      <c r="N231" s="281"/>
      <c r="O231" s="281"/>
      <c r="P231" s="281"/>
    </row>
    <row r="232" spans="2:16">
      <c r="B232" s="281"/>
      <c r="C232" s="281"/>
      <c r="D232" s="281"/>
      <c r="E232" s="281"/>
      <c r="F232" s="281"/>
      <c r="G232" s="281"/>
      <c r="H232" s="281"/>
      <c r="I232" s="281"/>
      <c r="J232" s="281"/>
      <c r="K232" s="281"/>
      <c r="L232" s="281"/>
      <c r="M232" s="281"/>
      <c r="N232" s="281"/>
      <c r="O232" s="281"/>
      <c r="P232" s="281"/>
    </row>
    <row r="233" spans="2:16">
      <c r="B233" s="281"/>
      <c r="C233" s="281"/>
      <c r="D233" s="281"/>
      <c r="E233" s="281"/>
      <c r="F233" s="281"/>
      <c r="G233" s="281"/>
      <c r="H233" s="281"/>
      <c r="I233" s="281"/>
      <c r="J233" s="281"/>
      <c r="K233" s="281"/>
      <c r="L233" s="281"/>
      <c r="M233" s="281"/>
      <c r="N233" s="281"/>
      <c r="O233" s="281"/>
      <c r="P233" s="281"/>
    </row>
    <row r="234" spans="2:16">
      <c r="B234" s="281"/>
      <c r="C234" s="281"/>
      <c r="D234" s="281"/>
      <c r="E234" s="281"/>
      <c r="F234" s="281"/>
      <c r="G234" s="281"/>
      <c r="H234" s="281"/>
      <c r="I234" s="281"/>
      <c r="J234" s="281"/>
      <c r="K234" s="281"/>
      <c r="L234" s="281"/>
      <c r="M234" s="281"/>
      <c r="N234" s="281"/>
      <c r="O234" s="281"/>
      <c r="P234" s="281"/>
    </row>
    <row r="235" spans="2:16">
      <c r="B235" s="281"/>
      <c r="C235" s="281"/>
      <c r="D235" s="281"/>
      <c r="E235" s="281"/>
      <c r="F235" s="281"/>
      <c r="G235" s="281"/>
      <c r="H235" s="281"/>
      <c r="I235" s="281"/>
      <c r="J235" s="281"/>
      <c r="K235" s="281"/>
      <c r="L235" s="281"/>
      <c r="M235" s="281"/>
      <c r="N235" s="281"/>
      <c r="O235" s="281"/>
      <c r="P235" s="281"/>
    </row>
    <row r="236" spans="2:16">
      <c r="B236" s="281"/>
      <c r="C236" s="281"/>
      <c r="D236" s="281"/>
      <c r="E236" s="281"/>
      <c r="F236" s="281"/>
      <c r="G236" s="281"/>
      <c r="H236" s="281"/>
      <c r="I236" s="281"/>
      <c r="J236" s="281"/>
      <c r="K236" s="281"/>
      <c r="L236" s="281"/>
      <c r="M236" s="281"/>
      <c r="N236" s="281"/>
      <c r="O236" s="281"/>
      <c r="P236" s="281"/>
    </row>
    <row r="237" spans="2:16">
      <c r="B237" s="281"/>
      <c r="C237" s="281"/>
      <c r="D237" s="281"/>
      <c r="E237" s="281"/>
      <c r="F237" s="281"/>
      <c r="G237" s="281"/>
      <c r="H237" s="281"/>
      <c r="I237" s="281"/>
      <c r="J237" s="281"/>
      <c r="K237" s="281"/>
      <c r="L237" s="281"/>
      <c r="M237" s="281"/>
      <c r="N237" s="281"/>
      <c r="O237" s="281"/>
      <c r="P237" s="281"/>
    </row>
    <row r="238" spans="2:16">
      <c r="B238" s="281"/>
      <c r="C238" s="281"/>
      <c r="D238" s="281"/>
      <c r="E238" s="281"/>
      <c r="F238" s="281"/>
      <c r="G238" s="281"/>
      <c r="H238" s="281"/>
      <c r="I238" s="281"/>
      <c r="J238" s="281"/>
      <c r="K238" s="281"/>
      <c r="L238" s="281"/>
      <c r="M238" s="281"/>
      <c r="N238" s="281"/>
      <c r="O238" s="281"/>
      <c r="P238" s="281"/>
    </row>
    <row r="239" spans="2:16">
      <c r="B239" s="281"/>
      <c r="C239" s="281"/>
      <c r="D239" s="281"/>
      <c r="E239" s="281"/>
      <c r="F239" s="281"/>
      <c r="G239" s="281"/>
      <c r="H239" s="281"/>
      <c r="I239" s="281"/>
      <c r="J239" s="281"/>
      <c r="K239" s="281"/>
      <c r="L239" s="281"/>
      <c r="M239" s="281"/>
      <c r="N239" s="281"/>
      <c r="O239" s="281"/>
      <c r="P239" s="281"/>
    </row>
    <row r="240" spans="2:16">
      <c r="B240" s="281"/>
      <c r="C240" s="281"/>
      <c r="D240" s="281"/>
      <c r="E240" s="281"/>
      <c r="F240" s="281"/>
      <c r="G240" s="281"/>
      <c r="H240" s="281"/>
      <c r="I240" s="281"/>
      <c r="J240" s="281"/>
      <c r="K240" s="281"/>
      <c r="L240" s="281"/>
      <c r="M240" s="281"/>
      <c r="N240" s="281"/>
      <c r="O240" s="281"/>
      <c r="P240" s="281"/>
    </row>
    <row r="241" spans="2:16">
      <c r="B241" s="281"/>
      <c r="C241" s="281"/>
      <c r="D241" s="281"/>
      <c r="E241" s="281"/>
      <c r="F241" s="281"/>
      <c r="G241" s="281"/>
      <c r="H241" s="281"/>
      <c r="I241" s="281"/>
      <c r="J241" s="281"/>
      <c r="K241" s="281"/>
      <c r="L241" s="281"/>
      <c r="M241" s="281"/>
      <c r="N241" s="281"/>
      <c r="O241" s="281"/>
      <c r="P241" s="281"/>
    </row>
    <row r="242" spans="2:16">
      <c r="B242" s="281"/>
      <c r="C242" s="281"/>
      <c r="D242" s="281"/>
      <c r="E242" s="281"/>
      <c r="F242" s="281"/>
      <c r="G242" s="281"/>
      <c r="H242" s="281"/>
      <c r="I242" s="281"/>
      <c r="J242" s="281"/>
      <c r="K242" s="281"/>
      <c r="L242" s="281"/>
      <c r="M242" s="281"/>
      <c r="N242" s="281"/>
      <c r="O242" s="281"/>
      <c r="P242" s="281"/>
    </row>
    <row r="243" spans="2:16">
      <c r="B243" s="281"/>
      <c r="C243" s="281"/>
      <c r="D243" s="281"/>
      <c r="E243" s="281"/>
      <c r="F243" s="281"/>
      <c r="G243" s="281"/>
      <c r="H243" s="281"/>
      <c r="I243" s="281"/>
      <c r="J243" s="281"/>
      <c r="K243" s="281"/>
      <c r="L243" s="281"/>
      <c r="M243" s="281"/>
      <c r="N243" s="281"/>
      <c r="O243" s="281"/>
      <c r="P243" s="281"/>
    </row>
    <row r="244" spans="2:16">
      <c r="B244" s="281"/>
      <c r="C244" s="281"/>
      <c r="D244" s="281"/>
      <c r="E244" s="281"/>
      <c r="F244" s="281"/>
      <c r="G244" s="281"/>
      <c r="H244" s="281"/>
      <c r="I244" s="281"/>
      <c r="J244" s="281"/>
      <c r="K244" s="281"/>
      <c r="L244" s="281"/>
      <c r="M244" s="281"/>
      <c r="N244" s="281"/>
      <c r="O244" s="281"/>
      <c r="P244" s="281"/>
    </row>
    <row r="245" spans="2:16">
      <c r="B245" s="281"/>
      <c r="C245" s="281"/>
      <c r="D245" s="281"/>
      <c r="E245" s="281"/>
      <c r="F245" s="281"/>
      <c r="G245" s="281"/>
      <c r="H245" s="281"/>
      <c r="I245" s="281"/>
      <c r="J245" s="281"/>
      <c r="K245" s="281"/>
      <c r="L245" s="281"/>
      <c r="M245" s="281"/>
      <c r="N245" s="281"/>
      <c r="O245" s="281"/>
      <c r="P245" s="281"/>
    </row>
    <row r="246" spans="2:16">
      <c r="B246" s="281"/>
      <c r="C246" s="281"/>
      <c r="D246" s="281"/>
      <c r="E246" s="281"/>
      <c r="F246" s="281"/>
      <c r="G246" s="281"/>
      <c r="H246" s="281"/>
      <c r="I246" s="281"/>
      <c r="J246" s="281"/>
      <c r="K246" s="281"/>
      <c r="L246" s="281"/>
      <c r="M246" s="281"/>
      <c r="N246" s="281"/>
      <c r="O246" s="281"/>
      <c r="P246" s="281"/>
    </row>
    <row r="247" spans="2:16">
      <c r="B247" s="281"/>
      <c r="C247" s="281"/>
      <c r="D247" s="281"/>
      <c r="E247" s="281"/>
      <c r="F247" s="281"/>
      <c r="G247" s="281"/>
      <c r="H247" s="281"/>
      <c r="I247" s="281"/>
      <c r="J247" s="281"/>
      <c r="K247" s="281"/>
      <c r="L247" s="281"/>
      <c r="M247" s="281"/>
      <c r="N247" s="281"/>
      <c r="O247" s="281"/>
      <c r="P247" s="281"/>
    </row>
    <row r="248" spans="2:16">
      <c r="B248" s="281"/>
      <c r="C248" s="281"/>
      <c r="D248" s="281"/>
      <c r="E248" s="281"/>
      <c r="F248" s="281"/>
      <c r="G248" s="281"/>
      <c r="H248" s="281"/>
      <c r="I248" s="281"/>
      <c r="J248" s="281"/>
      <c r="K248" s="281"/>
      <c r="L248" s="281"/>
      <c r="M248" s="281"/>
      <c r="N248" s="281"/>
      <c r="O248" s="281"/>
      <c r="P248" s="281"/>
    </row>
    <row r="249" spans="2:16">
      <c r="B249" s="281"/>
      <c r="C249" s="281"/>
      <c r="D249" s="281"/>
      <c r="E249" s="281"/>
      <c r="F249" s="281"/>
      <c r="G249" s="281"/>
      <c r="H249" s="281"/>
      <c r="I249" s="281"/>
      <c r="J249" s="281"/>
      <c r="K249" s="281"/>
      <c r="L249" s="281"/>
      <c r="M249" s="281"/>
      <c r="N249" s="281"/>
      <c r="O249" s="281"/>
      <c r="P249" s="281"/>
    </row>
    <row r="250" spans="2:16">
      <c r="B250" s="281"/>
      <c r="C250" s="281"/>
      <c r="D250" s="281"/>
      <c r="E250" s="281"/>
      <c r="F250" s="281"/>
      <c r="G250" s="281"/>
      <c r="H250" s="281"/>
      <c r="I250" s="281"/>
      <c r="J250" s="281"/>
      <c r="K250" s="281"/>
      <c r="L250" s="281"/>
      <c r="M250" s="281"/>
      <c r="N250" s="281"/>
      <c r="O250" s="281"/>
      <c r="P250" s="281"/>
    </row>
    <row r="251" spans="2:16">
      <c r="B251" s="281"/>
      <c r="C251" s="281"/>
      <c r="D251" s="281"/>
      <c r="E251" s="281"/>
      <c r="F251" s="281"/>
      <c r="G251" s="281"/>
      <c r="H251" s="281"/>
      <c r="I251" s="281"/>
      <c r="J251" s="281"/>
      <c r="K251" s="281"/>
      <c r="L251" s="281"/>
      <c r="M251" s="281"/>
      <c r="N251" s="281"/>
      <c r="O251" s="281"/>
      <c r="P251" s="281"/>
    </row>
    <row r="252" spans="2:16">
      <c r="B252" s="281"/>
      <c r="C252" s="281"/>
      <c r="D252" s="281"/>
      <c r="E252" s="281"/>
      <c r="F252" s="281"/>
      <c r="G252" s="281"/>
      <c r="H252" s="281"/>
      <c r="I252" s="281"/>
      <c r="J252" s="281"/>
      <c r="K252" s="281"/>
      <c r="L252" s="281"/>
      <c r="M252" s="281"/>
      <c r="N252" s="281"/>
      <c r="O252" s="281"/>
      <c r="P252" s="281"/>
    </row>
    <row r="253" spans="2:16">
      <c r="B253" s="281"/>
      <c r="C253" s="281"/>
      <c r="D253" s="281"/>
      <c r="E253" s="281"/>
      <c r="F253" s="281"/>
      <c r="G253" s="281"/>
      <c r="H253" s="281"/>
      <c r="I253" s="281"/>
      <c r="J253" s="281"/>
      <c r="K253" s="281"/>
      <c r="L253" s="281"/>
      <c r="M253" s="281"/>
      <c r="N253" s="281"/>
      <c r="O253" s="281"/>
      <c r="P253" s="281"/>
    </row>
    <row r="254" spans="2:16">
      <c r="B254" s="281"/>
      <c r="C254" s="281"/>
      <c r="D254" s="281"/>
      <c r="E254" s="281"/>
      <c r="F254" s="281"/>
      <c r="G254" s="281"/>
      <c r="H254" s="281"/>
      <c r="I254" s="281"/>
      <c r="J254" s="281"/>
      <c r="K254" s="281"/>
      <c r="L254" s="281"/>
      <c r="M254" s="281"/>
      <c r="N254" s="281"/>
      <c r="O254" s="281"/>
      <c r="P254" s="281"/>
    </row>
    <row r="255" spans="2:16">
      <c r="B255" s="281"/>
      <c r="C255" s="281"/>
      <c r="D255" s="281"/>
      <c r="E255" s="281"/>
      <c r="F255" s="281"/>
      <c r="G255" s="281"/>
      <c r="H255" s="281"/>
      <c r="I255" s="281"/>
      <c r="J255" s="281"/>
      <c r="K255" s="281"/>
      <c r="L255" s="281"/>
      <c r="M255" s="281"/>
      <c r="N255" s="281"/>
      <c r="O255" s="281"/>
      <c r="P255" s="281"/>
    </row>
    <row r="256" spans="2:16">
      <c r="B256" s="281"/>
      <c r="C256" s="281"/>
      <c r="D256" s="281"/>
      <c r="E256" s="281"/>
      <c r="F256" s="281"/>
      <c r="G256" s="281"/>
      <c r="H256" s="281"/>
      <c r="I256" s="281"/>
      <c r="J256" s="281"/>
      <c r="K256" s="281"/>
      <c r="L256" s="281"/>
      <c r="M256" s="281"/>
      <c r="N256" s="281"/>
      <c r="O256" s="281"/>
      <c r="P256" s="281"/>
    </row>
    <row r="257" spans="2:16">
      <c r="B257" s="281"/>
      <c r="C257" s="281"/>
      <c r="D257" s="281"/>
      <c r="E257" s="281"/>
      <c r="F257" s="281"/>
      <c r="G257" s="281"/>
      <c r="H257" s="281"/>
      <c r="I257" s="281"/>
      <c r="J257" s="281"/>
      <c r="K257" s="281"/>
      <c r="L257" s="281"/>
      <c r="M257" s="281"/>
      <c r="N257" s="281"/>
      <c r="O257" s="281"/>
      <c r="P257" s="281"/>
    </row>
    <row r="258" spans="2:16">
      <c r="B258" s="281"/>
      <c r="C258" s="281"/>
      <c r="D258" s="281"/>
      <c r="E258" s="281"/>
      <c r="F258" s="281"/>
      <c r="G258" s="281"/>
      <c r="H258" s="281"/>
      <c r="I258" s="281"/>
      <c r="J258" s="281"/>
      <c r="K258" s="281"/>
      <c r="L258" s="281"/>
      <c r="M258" s="281"/>
      <c r="N258" s="281"/>
      <c r="O258" s="281"/>
      <c r="P258" s="281"/>
    </row>
    <row r="259" spans="2:16">
      <c r="B259" s="281"/>
      <c r="C259" s="281"/>
      <c r="D259" s="281"/>
      <c r="E259" s="281"/>
      <c r="F259" s="281"/>
      <c r="G259" s="281"/>
      <c r="H259" s="281"/>
      <c r="I259" s="281"/>
      <c r="J259" s="281"/>
      <c r="K259" s="281"/>
      <c r="L259" s="281"/>
      <c r="M259" s="281"/>
      <c r="N259" s="281"/>
      <c r="O259" s="281"/>
      <c r="P259" s="281"/>
    </row>
    <row r="260" spans="2:16">
      <c r="B260" s="281"/>
      <c r="C260" s="281"/>
      <c r="D260" s="281"/>
      <c r="E260" s="281"/>
      <c r="F260" s="281"/>
      <c r="G260" s="281"/>
      <c r="H260" s="281"/>
      <c r="I260" s="281"/>
      <c r="J260" s="281"/>
      <c r="K260" s="281"/>
      <c r="L260" s="281"/>
      <c r="M260" s="281"/>
      <c r="N260" s="281"/>
      <c r="O260" s="281"/>
      <c r="P260" s="281"/>
    </row>
    <row r="261" spans="2:16">
      <c r="B261" s="281"/>
      <c r="C261" s="281"/>
      <c r="D261" s="281"/>
      <c r="E261" s="281"/>
      <c r="F261" s="281"/>
      <c r="G261" s="281"/>
      <c r="H261" s="281"/>
      <c r="I261" s="281"/>
      <c r="J261" s="281"/>
      <c r="K261" s="281"/>
      <c r="L261" s="281"/>
      <c r="M261" s="281"/>
      <c r="N261" s="281"/>
      <c r="O261" s="281"/>
      <c r="P261" s="281"/>
    </row>
    <row r="262" spans="2:16">
      <c r="B262" s="281"/>
      <c r="C262" s="281"/>
      <c r="D262" s="281"/>
      <c r="E262" s="281"/>
      <c r="F262" s="281"/>
      <c r="G262" s="281"/>
      <c r="H262" s="281"/>
      <c r="I262" s="281"/>
      <c r="J262" s="281"/>
      <c r="K262" s="281"/>
      <c r="L262" s="281"/>
      <c r="M262" s="281"/>
      <c r="N262" s="281"/>
      <c r="O262" s="281"/>
      <c r="P262" s="281"/>
    </row>
    <row r="263" spans="2:16">
      <c r="B263" s="281"/>
      <c r="C263" s="281"/>
      <c r="D263" s="281"/>
      <c r="E263" s="281"/>
      <c r="F263" s="281"/>
      <c r="G263" s="281"/>
      <c r="H263" s="281"/>
      <c r="I263" s="281"/>
      <c r="J263" s="281"/>
      <c r="K263" s="281"/>
      <c r="L263" s="281"/>
      <c r="M263" s="281"/>
      <c r="N263" s="281"/>
      <c r="O263" s="281"/>
      <c r="P263" s="281"/>
    </row>
    <row r="264" spans="2:16">
      <c r="B264" s="281"/>
      <c r="C264" s="281"/>
      <c r="D264" s="281"/>
      <c r="E264" s="281"/>
      <c r="F264" s="281"/>
      <c r="G264" s="281"/>
      <c r="H264" s="281"/>
      <c r="I264" s="281"/>
      <c r="J264" s="281"/>
      <c r="K264" s="281"/>
      <c r="L264" s="281"/>
      <c r="M264" s="281"/>
      <c r="N264" s="281"/>
      <c r="O264" s="281"/>
      <c r="P264" s="281"/>
    </row>
    <row r="265" spans="2:16">
      <c r="B265" s="281"/>
      <c r="C265" s="281"/>
      <c r="D265" s="281"/>
      <c r="E265" s="281"/>
      <c r="F265" s="281"/>
      <c r="G265" s="281"/>
      <c r="H265" s="281"/>
      <c r="I265" s="281"/>
      <c r="J265" s="281"/>
      <c r="K265" s="281"/>
      <c r="L265" s="281"/>
      <c r="M265" s="281"/>
      <c r="N265" s="281"/>
      <c r="O265" s="281"/>
      <c r="P265" s="281"/>
    </row>
    <row r="266" spans="2:16">
      <c r="B266" s="281"/>
      <c r="C266" s="281"/>
      <c r="D266" s="281"/>
      <c r="E266" s="281"/>
      <c r="F266" s="281"/>
      <c r="G266" s="281"/>
      <c r="H266" s="281"/>
      <c r="I266" s="281"/>
      <c r="J266" s="281"/>
      <c r="K266" s="281"/>
      <c r="L266" s="281"/>
      <c r="M266" s="281"/>
      <c r="N266" s="281"/>
      <c r="O266" s="281"/>
      <c r="P266" s="281"/>
    </row>
    <row r="267" spans="2:16">
      <c r="B267" s="281"/>
      <c r="C267" s="281"/>
      <c r="D267" s="281"/>
      <c r="E267" s="281"/>
      <c r="F267" s="281"/>
      <c r="G267" s="281"/>
      <c r="H267" s="281"/>
      <c r="I267" s="281"/>
      <c r="J267" s="281"/>
      <c r="K267" s="281"/>
      <c r="L267" s="281"/>
      <c r="M267" s="281"/>
      <c r="N267" s="281"/>
      <c r="O267" s="281"/>
      <c r="P267" s="281"/>
    </row>
    <row r="268" spans="2:16">
      <c r="B268" s="281"/>
      <c r="C268" s="281"/>
      <c r="D268" s="281"/>
      <c r="E268" s="281"/>
      <c r="F268" s="281"/>
      <c r="G268" s="281"/>
      <c r="H268" s="281"/>
      <c r="I268" s="281"/>
      <c r="J268" s="281"/>
      <c r="K268" s="281"/>
      <c r="L268" s="281"/>
      <c r="M268" s="281"/>
      <c r="N268" s="281"/>
      <c r="O268" s="281"/>
      <c r="P268" s="281"/>
    </row>
    <row r="269" spans="2:16">
      <c r="B269" s="281"/>
      <c r="C269" s="281"/>
      <c r="D269" s="281"/>
      <c r="E269" s="281"/>
      <c r="F269" s="281"/>
      <c r="G269" s="281"/>
      <c r="H269" s="281"/>
      <c r="I269" s="281"/>
      <c r="J269" s="281"/>
      <c r="K269" s="281"/>
      <c r="L269" s="281"/>
      <c r="M269" s="281"/>
      <c r="N269" s="281"/>
      <c r="O269" s="281"/>
      <c r="P269" s="281"/>
    </row>
    <row r="270" spans="2:16">
      <c r="B270" s="281"/>
      <c r="C270" s="281"/>
      <c r="D270" s="281"/>
      <c r="E270" s="281"/>
      <c r="F270" s="281"/>
      <c r="G270" s="281"/>
      <c r="H270" s="281"/>
      <c r="I270" s="281"/>
      <c r="J270" s="281"/>
      <c r="K270" s="281"/>
      <c r="L270" s="281"/>
      <c r="M270" s="281"/>
      <c r="N270" s="281"/>
      <c r="O270" s="281"/>
      <c r="P270" s="281"/>
    </row>
    <row r="271" spans="2:16">
      <c r="B271" s="281"/>
      <c r="C271" s="281"/>
      <c r="D271" s="281"/>
      <c r="E271" s="281"/>
      <c r="F271" s="281"/>
      <c r="G271" s="281"/>
      <c r="H271" s="281"/>
      <c r="I271" s="281"/>
      <c r="J271" s="281"/>
      <c r="K271" s="281"/>
      <c r="L271" s="281"/>
      <c r="M271" s="281"/>
      <c r="N271" s="281"/>
      <c r="O271" s="281"/>
      <c r="P271" s="281"/>
    </row>
    <row r="272" spans="2:16">
      <c r="B272" s="281"/>
      <c r="C272" s="281"/>
      <c r="D272" s="281"/>
      <c r="E272" s="281"/>
      <c r="F272" s="281"/>
      <c r="G272" s="281"/>
      <c r="H272" s="281"/>
      <c r="I272" s="281"/>
      <c r="J272" s="281"/>
      <c r="K272" s="281"/>
      <c r="L272" s="281"/>
      <c r="M272" s="281"/>
      <c r="N272" s="281"/>
      <c r="O272" s="281"/>
      <c r="P272" s="281"/>
    </row>
    <row r="273" spans="2:16">
      <c r="B273" s="281"/>
      <c r="C273" s="281"/>
      <c r="D273" s="281"/>
      <c r="E273" s="281"/>
      <c r="F273" s="281"/>
      <c r="G273" s="281"/>
      <c r="H273" s="281"/>
      <c r="I273" s="281"/>
      <c r="J273" s="281"/>
      <c r="K273" s="281"/>
      <c r="L273" s="281"/>
      <c r="M273" s="281"/>
      <c r="N273" s="281"/>
      <c r="O273" s="281"/>
      <c r="P273" s="281"/>
    </row>
    <row r="274" spans="2:16">
      <c r="B274" s="281"/>
      <c r="C274" s="281"/>
      <c r="D274" s="281"/>
      <c r="E274" s="281"/>
      <c r="F274" s="281"/>
      <c r="G274" s="281"/>
      <c r="H274" s="281"/>
      <c r="I274" s="281"/>
      <c r="J274" s="281"/>
      <c r="K274" s="281"/>
      <c r="L274" s="281"/>
      <c r="M274" s="281"/>
      <c r="N274" s="281"/>
      <c r="O274" s="281"/>
      <c r="P274" s="281"/>
    </row>
    <row r="275" spans="2:16">
      <c r="B275" s="281"/>
      <c r="C275" s="281"/>
      <c r="D275" s="281"/>
      <c r="E275" s="281"/>
      <c r="F275" s="281"/>
      <c r="G275" s="281"/>
      <c r="H275" s="281"/>
      <c r="I275" s="281"/>
      <c r="J275" s="281"/>
      <c r="K275" s="281"/>
      <c r="L275" s="281"/>
      <c r="M275" s="281"/>
      <c r="N275" s="281"/>
      <c r="O275" s="281"/>
      <c r="P275" s="281"/>
    </row>
    <row r="276" spans="2:16">
      <c r="B276" s="281"/>
      <c r="C276" s="281"/>
      <c r="D276" s="281"/>
      <c r="E276" s="281"/>
      <c r="F276" s="281"/>
      <c r="G276" s="281"/>
      <c r="H276" s="281"/>
      <c r="I276" s="281"/>
      <c r="J276" s="281"/>
      <c r="K276" s="281"/>
      <c r="L276" s="281"/>
      <c r="M276" s="281"/>
      <c r="N276" s="281"/>
      <c r="O276" s="281"/>
      <c r="P276" s="281"/>
    </row>
    <row r="277" spans="2:16">
      <c r="B277" s="281"/>
      <c r="C277" s="281"/>
      <c r="D277" s="281"/>
      <c r="E277" s="281"/>
      <c r="F277" s="281"/>
      <c r="G277" s="281"/>
      <c r="H277" s="281"/>
      <c r="I277" s="281"/>
      <c r="J277" s="281"/>
      <c r="K277" s="281"/>
      <c r="L277" s="281"/>
      <c r="M277" s="281"/>
      <c r="N277" s="281"/>
      <c r="O277" s="281"/>
      <c r="P277" s="281"/>
    </row>
    <row r="278" spans="2:16">
      <c r="B278" s="281"/>
      <c r="C278" s="281"/>
      <c r="D278" s="281"/>
      <c r="E278" s="281"/>
      <c r="F278" s="281"/>
      <c r="G278" s="281"/>
      <c r="H278" s="281"/>
      <c r="I278" s="281"/>
      <c r="J278" s="281"/>
      <c r="K278" s="281"/>
      <c r="L278" s="281"/>
      <c r="M278" s="281"/>
      <c r="N278" s="281"/>
      <c r="O278" s="281"/>
      <c r="P278" s="281"/>
    </row>
    <row r="279" spans="2:16">
      <c r="B279" s="281"/>
      <c r="C279" s="281"/>
      <c r="D279" s="281"/>
      <c r="E279" s="281"/>
      <c r="F279" s="281"/>
      <c r="G279" s="281"/>
      <c r="H279" s="281"/>
      <c r="I279" s="281"/>
      <c r="J279" s="281"/>
      <c r="K279" s="281"/>
      <c r="L279" s="281"/>
      <c r="M279" s="281"/>
      <c r="N279" s="281"/>
      <c r="O279" s="281"/>
      <c r="P279" s="281"/>
    </row>
    <row r="280" spans="2:16">
      <c r="B280" s="281"/>
      <c r="C280" s="281"/>
      <c r="D280" s="281"/>
      <c r="E280" s="281"/>
      <c r="F280" s="281"/>
      <c r="G280" s="281"/>
      <c r="H280" s="281"/>
      <c r="I280" s="281"/>
      <c r="J280" s="281"/>
      <c r="K280" s="281"/>
      <c r="L280" s="281"/>
      <c r="M280" s="281"/>
      <c r="N280" s="281"/>
      <c r="O280" s="281"/>
      <c r="P280" s="281"/>
    </row>
    <row r="281" spans="2:16">
      <c r="B281" s="281"/>
      <c r="C281" s="281"/>
      <c r="D281" s="281"/>
      <c r="E281" s="281"/>
      <c r="F281" s="281"/>
      <c r="G281" s="281"/>
      <c r="H281" s="281"/>
      <c r="I281" s="281"/>
      <c r="J281" s="281"/>
      <c r="K281" s="281"/>
      <c r="L281" s="281"/>
      <c r="M281" s="281"/>
      <c r="N281" s="281"/>
      <c r="O281" s="281"/>
      <c r="P281" s="281"/>
    </row>
    <row r="282" spans="2:16">
      <c r="B282" s="281"/>
      <c r="C282" s="281"/>
      <c r="D282" s="281"/>
      <c r="E282" s="281"/>
      <c r="F282" s="281"/>
      <c r="G282" s="281"/>
      <c r="H282" s="281"/>
      <c r="I282" s="281"/>
      <c r="J282" s="281"/>
      <c r="K282" s="281"/>
      <c r="L282" s="281"/>
      <c r="M282" s="281"/>
      <c r="N282" s="281"/>
      <c r="O282" s="281"/>
      <c r="P282" s="281"/>
    </row>
    <row r="283" spans="2:16">
      <c r="B283" s="281"/>
      <c r="C283" s="281"/>
      <c r="D283" s="281"/>
      <c r="E283" s="281"/>
      <c r="F283" s="281"/>
      <c r="G283" s="281"/>
      <c r="H283" s="281"/>
      <c r="I283" s="281"/>
      <c r="J283" s="281"/>
      <c r="K283" s="281"/>
      <c r="L283" s="281"/>
      <c r="M283" s="281"/>
      <c r="N283" s="281"/>
      <c r="O283" s="281"/>
      <c r="P283" s="281"/>
    </row>
    <row r="284" spans="2:16">
      <c r="B284" s="281"/>
      <c r="C284" s="281"/>
      <c r="D284" s="281"/>
      <c r="E284" s="281"/>
      <c r="F284" s="281"/>
      <c r="G284" s="281"/>
      <c r="H284" s="281"/>
      <c r="I284" s="281"/>
      <c r="J284" s="281"/>
      <c r="K284" s="281"/>
      <c r="L284" s="281"/>
      <c r="M284" s="281"/>
      <c r="N284" s="281"/>
      <c r="O284" s="281"/>
      <c r="P284" s="281"/>
    </row>
    <row r="285" spans="2:16">
      <c r="B285" s="281"/>
      <c r="C285" s="281"/>
      <c r="D285" s="281"/>
      <c r="E285" s="281"/>
      <c r="F285" s="281"/>
      <c r="G285" s="281"/>
      <c r="H285" s="281"/>
      <c r="I285" s="281"/>
      <c r="J285" s="281"/>
      <c r="K285" s="281"/>
      <c r="L285" s="281"/>
      <c r="M285" s="281"/>
      <c r="N285" s="281"/>
      <c r="O285" s="281"/>
      <c r="P285" s="281"/>
    </row>
    <row r="286" spans="2:16">
      <c r="B286" s="281"/>
      <c r="C286" s="281"/>
      <c r="D286" s="281"/>
      <c r="E286" s="281"/>
      <c r="F286" s="281"/>
      <c r="G286" s="281"/>
      <c r="H286" s="281"/>
      <c r="I286" s="281"/>
      <c r="J286" s="281"/>
      <c r="K286" s="281"/>
      <c r="L286" s="281"/>
      <c r="M286" s="281"/>
      <c r="N286" s="281"/>
      <c r="O286" s="281"/>
      <c r="P286" s="281"/>
    </row>
    <row r="287" spans="2:16">
      <c r="B287" s="281"/>
      <c r="C287" s="281"/>
      <c r="D287" s="281"/>
      <c r="E287" s="281"/>
      <c r="F287" s="281"/>
      <c r="G287" s="281"/>
      <c r="H287" s="281"/>
      <c r="I287" s="281"/>
      <c r="J287" s="281"/>
      <c r="K287" s="281"/>
      <c r="L287" s="281"/>
      <c r="M287" s="281"/>
      <c r="N287" s="281"/>
      <c r="O287" s="281"/>
      <c r="P287" s="281"/>
    </row>
    <row r="288" spans="2:16">
      <c r="B288" s="281"/>
      <c r="C288" s="281"/>
      <c r="D288" s="281"/>
      <c r="E288" s="281"/>
      <c r="F288" s="281"/>
      <c r="G288" s="281"/>
      <c r="H288" s="281"/>
      <c r="I288" s="281"/>
      <c r="J288" s="281"/>
      <c r="K288" s="281"/>
      <c r="L288" s="281"/>
      <c r="M288" s="281"/>
      <c r="N288" s="281"/>
      <c r="O288" s="281"/>
      <c r="P288" s="281"/>
    </row>
    <row r="289" spans="2:16">
      <c r="B289" s="281"/>
      <c r="C289" s="281"/>
      <c r="D289" s="281"/>
      <c r="E289" s="281"/>
      <c r="F289" s="281"/>
      <c r="G289" s="281"/>
      <c r="H289" s="281"/>
      <c r="I289" s="281"/>
      <c r="J289" s="281"/>
      <c r="K289" s="281"/>
      <c r="L289" s="281"/>
      <c r="M289" s="281"/>
      <c r="N289" s="281"/>
      <c r="O289" s="281"/>
      <c r="P289" s="281"/>
    </row>
    <row r="290" spans="2:16">
      <c r="B290" s="281"/>
      <c r="C290" s="281"/>
      <c r="D290" s="281"/>
      <c r="E290" s="281"/>
      <c r="F290" s="281"/>
      <c r="G290" s="281"/>
      <c r="H290" s="281"/>
      <c r="I290" s="281"/>
      <c r="J290" s="281"/>
      <c r="K290" s="281"/>
      <c r="L290" s="281"/>
      <c r="M290" s="281"/>
      <c r="N290" s="281"/>
      <c r="O290" s="281"/>
      <c r="P290" s="281"/>
    </row>
    <row r="291" spans="2:16">
      <c r="B291" s="281"/>
      <c r="C291" s="281"/>
      <c r="D291" s="281"/>
      <c r="E291" s="281"/>
      <c r="F291" s="281"/>
      <c r="G291" s="281"/>
      <c r="H291" s="281"/>
      <c r="I291" s="281"/>
      <c r="J291" s="281"/>
      <c r="K291" s="281"/>
      <c r="L291" s="281"/>
      <c r="M291" s="281"/>
      <c r="N291" s="281"/>
      <c r="O291" s="281"/>
      <c r="P291" s="281"/>
    </row>
    <row r="292" spans="2:16">
      <c r="B292" s="281"/>
      <c r="C292" s="281"/>
      <c r="D292" s="281"/>
      <c r="E292" s="281"/>
      <c r="F292" s="281"/>
      <c r="G292" s="281"/>
      <c r="H292" s="281"/>
      <c r="I292" s="281"/>
      <c r="J292" s="281"/>
      <c r="K292" s="281"/>
      <c r="L292" s="281"/>
      <c r="M292" s="281"/>
      <c r="N292" s="281"/>
      <c r="O292" s="281"/>
      <c r="P292" s="281"/>
    </row>
    <row r="293" spans="2:16">
      <c r="B293" s="281"/>
      <c r="C293" s="281"/>
      <c r="D293" s="281"/>
      <c r="E293" s="281"/>
      <c r="F293" s="281"/>
      <c r="G293" s="281"/>
      <c r="H293" s="281"/>
      <c r="I293" s="281"/>
      <c r="J293" s="281"/>
      <c r="K293" s="281"/>
      <c r="L293" s="281"/>
      <c r="M293" s="281"/>
      <c r="N293" s="281"/>
      <c r="O293" s="281"/>
      <c r="P293" s="281"/>
    </row>
    <row r="294" spans="2:16">
      <c r="B294" s="281"/>
      <c r="C294" s="281"/>
      <c r="D294" s="281"/>
      <c r="E294" s="281"/>
      <c r="F294" s="281"/>
      <c r="G294" s="281"/>
      <c r="H294" s="281"/>
      <c r="I294" s="281"/>
      <c r="J294" s="281"/>
      <c r="K294" s="281"/>
      <c r="L294" s="281"/>
      <c r="M294" s="281"/>
      <c r="N294" s="281"/>
      <c r="O294" s="281"/>
      <c r="P294" s="281"/>
    </row>
    <row r="295" spans="2:16">
      <c r="B295" s="281"/>
      <c r="C295" s="281"/>
      <c r="D295" s="281"/>
      <c r="E295" s="281"/>
      <c r="F295" s="281"/>
      <c r="G295" s="281"/>
      <c r="H295" s="281"/>
      <c r="I295" s="281"/>
      <c r="J295" s="281"/>
      <c r="K295" s="281"/>
      <c r="L295" s="281"/>
      <c r="M295" s="281"/>
      <c r="N295" s="281"/>
      <c r="O295" s="281"/>
      <c r="P295" s="281"/>
    </row>
    <row r="296" spans="2:16">
      <c r="B296" s="281"/>
      <c r="C296" s="281"/>
      <c r="D296" s="281"/>
      <c r="E296" s="281"/>
      <c r="F296" s="281"/>
      <c r="G296" s="281"/>
      <c r="H296" s="281"/>
      <c r="I296" s="281"/>
      <c r="J296" s="281"/>
      <c r="K296" s="281"/>
      <c r="L296" s="281"/>
      <c r="M296" s="281"/>
      <c r="N296" s="281"/>
      <c r="O296" s="281"/>
      <c r="P296" s="281"/>
    </row>
    <row r="297" spans="2:16">
      <c r="B297" s="281"/>
      <c r="C297" s="281"/>
      <c r="D297" s="281"/>
      <c r="E297" s="281"/>
      <c r="F297" s="281"/>
      <c r="G297" s="281"/>
      <c r="H297" s="281"/>
      <c r="I297" s="281"/>
      <c r="J297" s="281"/>
      <c r="K297" s="281"/>
      <c r="L297" s="281"/>
      <c r="M297" s="281"/>
      <c r="N297" s="281"/>
      <c r="O297" s="281"/>
      <c r="P297" s="281"/>
    </row>
    <row r="298" spans="2:16">
      <c r="B298" s="281"/>
      <c r="C298" s="281"/>
      <c r="D298" s="281"/>
      <c r="E298" s="281"/>
      <c r="F298" s="281"/>
      <c r="G298" s="281"/>
      <c r="H298" s="281"/>
      <c r="I298" s="281"/>
      <c r="J298" s="281"/>
      <c r="K298" s="281"/>
      <c r="L298" s="281"/>
      <c r="M298" s="281"/>
      <c r="N298" s="281"/>
      <c r="O298" s="281"/>
      <c r="P298" s="281"/>
    </row>
    <row r="299" spans="2:16">
      <c r="B299" s="281"/>
      <c r="C299" s="281"/>
      <c r="D299" s="281"/>
      <c r="E299" s="281"/>
      <c r="F299" s="281"/>
      <c r="G299" s="281"/>
      <c r="H299" s="281"/>
      <c r="I299" s="281"/>
      <c r="J299" s="281"/>
      <c r="K299" s="281"/>
      <c r="L299" s="281"/>
      <c r="M299" s="281"/>
      <c r="N299" s="281"/>
      <c r="O299" s="281"/>
      <c r="P299" s="281"/>
    </row>
    <row r="300" spans="2:16">
      <c r="B300" s="281"/>
      <c r="C300" s="281"/>
      <c r="D300" s="281"/>
      <c r="E300" s="281"/>
      <c r="F300" s="281"/>
      <c r="G300" s="281"/>
      <c r="H300" s="281"/>
      <c r="I300" s="281"/>
      <c r="J300" s="281"/>
      <c r="K300" s="281"/>
      <c r="L300" s="281"/>
      <c r="M300" s="281"/>
      <c r="N300" s="281"/>
      <c r="O300" s="281"/>
      <c r="P300" s="281"/>
    </row>
    <row r="301" spans="2:16">
      <c r="B301" s="281"/>
      <c r="C301" s="281"/>
      <c r="D301" s="281"/>
      <c r="E301" s="281"/>
      <c r="F301" s="281"/>
      <c r="G301" s="281"/>
      <c r="H301" s="281"/>
      <c r="I301" s="281"/>
      <c r="J301" s="281"/>
      <c r="K301" s="281"/>
      <c r="L301" s="281"/>
      <c r="M301" s="281"/>
      <c r="N301" s="281"/>
      <c r="O301" s="281"/>
      <c r="P301" s="281"/>
    </row>
    <row r="302" spans="2:16">
      <c r="B302" s="281"/>
      <c r="C302" s="281"/>
      <c r="D302" s="281"/>
      <c r="E302" s="281"/>
      <c r="F302" s="281"/>
      <c r="G302" s="281"/>
      <c r="H302" s="281"/>
      <c r="I302" s="281"/>
      <c r="J302" s="281"/>
      <c r="K302" s="281"/>
      <c r="L302" s="281"/>
      <c r="M302" s="281"/>
      <c r="N302" s="281"/>
      <c r="O302" s="281"/>
      <c r="P302" s="281"/>
    </row>
    <row r="303" spans="2:16">
      <c r="B303" s="281"/>
      <c r="C303" s="281"/>
      <c r="D303" s="281"/>
      <c r="E303" s="281"/>
      <c r="F303" s="281"/>
      <c r="G303" s="281"/>
      <c r="H303" s="281"/>
      <c r="I303" s="281"/>
      <c r="J303" s="281"/>
      <c r="K303" s="281"/>
      <c r="L303" s="281"/>
      <c r="M303" s="281"/>
      <c r="N303" s="281"/>
      <c r="O303" s="281"/>
      <c r="P303" s="281"/>
    </row>
    <row r="304" spans="2:16">
      <c r="B304" s="281"/>
      <c r="C304" s="281"/>
      <c r="D304" s="281"/>
      <c r="E304" s="281"/>
      <c r="F304" s="281"/>
      <c r="G304" s="281"/>
      <c r="H304" s="281"/>
      <c r="I304" s="281"/>
      <c r="J304" s="281"/>
      <c r="K304" s="281"/>
      <c r="L304" s="281"/>
      <c r="M304" s="281"/>
      <c r="N304" s="281"/>
      <c r="O304" s="281"/>
      <c r="P304" s="281"/>
    </row>
    <row r="305" spans="2:16">
      <c r="B305" s="281"/>
      <c r="C305" s="281"/>
      <c r="D305" s="281"/>
      <c r="E305" s="281"/>
      <c r="F305" s="281"/>
      <c r="G305" s="281"/>
      <c r="H305" s="281"/>
      <c r="I305" s="281"/>
      <c r="J305" s="281"/>
      <c r="K305" s="281"/>
      <c r="L305" s="281"/>
      <c r="M305" s="281"/>
      <c r="N305" s="281"/>
      <c r="O305" s="281"/>
      <c r="P305" s="281"/>
    </row>
    <row r="306" spans="2:16">
      <c r="B306" s="281"/>
      <c r="C306" s="281"/>
      <c r="D306" s="281"/>
      <c r="E306" s="281"/>
      <c r="F306" s="281"/>
      <c r="G306" s="281"/>
      <c r="H306" s="281"/>
      <c r="I306" s="281"/>
      <c r="J306" s="281"/>
      <c r="K306" s="281"/>
      <c r="L306" s="281"/>
      <c r="M306" s="281"/>
      <c r="N306" s="281"/>
      <c r="O306" s="281"/>
      <c r="P306" s="281"/>
    </row>
    <row r="307" spans="2:16">
      <c r="B307" s="281"/>
      <c r="C307" s="281"/>
      <c r="D307" s="281"/>
      <c r="E307" s="281"/>
      <c r="F307" s="281"/>
      <c r="G307" s="281"/>
      <c r="H307" s="281"/>
      <c r="I307" s="281"/>
      <c r="J307" s="281"/>
      <c r="K307" s="281"/>
      <c r="L307" s="281"/>
      <c r="M307" s="281"/>
      <c r="N307" s="281"/>
      <c r="O307" s="281"/>
      <c r="P307" s="281"/>
    </row>
    <row r="308" spans="2:16">
      <c r="B308" s="281"/>
      <c r="C308" s="281"/>
      <c r="D308" s="281"/>
      <c r="E308" s="281"/>
      <c r="F308" s="281"/>
      <c r="G308" s="281"/>
      <c r="H308" s="281"/>
      <c r="I308" s="281"/>
      <c r="J308" s="281"/>
      <c r="K308" s="281"/>
      <c r="L308" s="281"/>
      <c r="M308" s="281"/>
      <c r="N308" s="281"/>
      <c r="O308" s="281"/>
      <c r="P308" s="281"/>
    </row>
    <row r="309" spans="2:16">
      <c r="B309" s="281"/>
      <c r="C309" s="281"/>
      <c r="D309" s="281"/>
      <c r="E309" s="281"/>
      <c r="F309" s="281"/>
      <c r="G309" s="281"/>
      <c r="H309" s="281"/>
      <c r="I309" s="281"/>
      <c r="J309" s="281"/>
      <c r="K309" s="281"/>
      <c r="L309" s="281"/>
      <c r="M309" s="281"/>
      <c r="N309" s="281"/>
      <c r="O309" s="281"/>
      <c r="P309" s="281"/>
    </row>
    <row r="310" spans="2:16">
      <c r="B310" s="281"/>
      <c r="C310" s="281"/>
      <c r="D310" s="281"/>
      <c r="E310" s="281"/>
      <c r="F310" s="281"/>
      <c r="G310" s="281"/>
      <c r="H310" s="281"/>
      <c r="I310" s="281"/>
      <c r="J310" s="281"/>
      <c r="K310" s="281"/>
      <c r="L310" s="281"/>
      <c r="M310" s="281"/>
      <c r="N310" s="281"/>
      <c r="O310" s="281"/>
      <c r="P310" s="281"/>
    </row>
    <row r="311" spans="2:16">
      <c r="B311" s="281"/>
      <c r="C311" s="281"/>
      <c r="D311" s="281"/>
      <c r="E311" s="281"/>
      <c r="F311" s="281"/>
      <c r="G311" s="281"/>
      <c r="H311" s="281"/>
      <c r="I311" s="281"/>
      <c r="J311" s="281"/>
      <c r="K311" s="281"/>
      <c r="L311" s="281"/>
      <c r="M311" s="281"/>
      <c r="N311" s="281"/>
      <c r="O311" s="281"/>
      <c r="P311" s="281"/>
    </row>
  </sheetData>
  <sheetProtection formatCells="0" formatColumns="0" formatRows="0" insertColumns="0" insertRows="0" insertHyperlinks="0" deleteColumns="0" deleteRows="0" sort="0" autoFilter="0" pivotTables="0"/>
  <mergeCells count="21">
    <mergeCell ref="A6:A7"/>
    <mergeCell ref="B6:B7"/>
    <mergeCell ref="D6:D7"/>
    <mergeCell ref="B70:E71"/>
    <mergeCell ref="M40:O40"/>
    <mergeCell ref="A40:A41"/>
    <mergeCell ref="B40:B41"/>
    <mergeCell ref="D40:D41"/>
    <mergeCell ref="C6:C7"/>
    <mergeCell ref="C40:C41"/>
    <mergeCell ref="B1:I1"/>
    <mergeCell ref="M6:R6"/>
    <mergeCell ref="K6:L6"/>
    <mergeCell ref="B5:O5"/>
    <mergeCell ref="J40:L40"/>
    <mergeCell ref="B38:I38"/>
    <mergeCell ref="E6:H7"/>
    <mergeCell ref="I6:J6"/>
    <mergeCell ref="E40:H41"/>
    <mergeCell ref="G2:H2"/>
    <mergeCell ref="G3:H3"/>
  </mergeCells>
  <phoneticPr fontId="0" type="noConversion"/>
  <conditionalFormatting sqref="I8:I32">
    <cfRule type="cellIs" dxfId="149" priority="36" operator="equal">
      <formula>$J$8</formula>
    </cfRule>
  </conditionalFormatting>
  <conditionalFormatting sqref="I9">
    <cfRule type="cellIs" dxfId="148" priority="35" operator="equal">
      <formula>$J$9</formula>
    </cfRule>
  </conditionalFormatting>
  <conditionalFormatting sqref="I10">
    <cfRule type="cellIs" dxfId="147" priority="34" operator="equal">
      <formula>$J$10</formula>
    </cfRule>
  </conditionalFormatting>
  <conditionalFormatting sqref="I11">
    <cfRule type="cellIs" dxfId="146" priority="33" operator="equal">
      <formula>$J$11</formula>
    </cfRule>
  </conditionalFormatting>
  <conditionalFormatting sqref="I12">
    <cfRule type="cellIs" dxfId="145" priority="32" operator="equal">
      <formula>$J$12</formula>
    </cfRule>
  </conditionalFormatting>
  <conditionalFormatting sqref="I13">
    <cfRule type="cellIs" dxfId="144" priority="31" operator="equal">
      <formula>$J$13</formula>
    </cfRule>
  </conditionalFormatting>
  <conditionalFormatting sqref="I14">
    <cfRule type="cellIs" dxfId="143" priority="30" operator="equal">
      <formula>$J$14</formula>
    </cfRule>
  </conditionalFormatting>
  <conditionalFormatting sqref="I15:I32">
    <cfRule type="cellIs" dxfId="142" priority="29" operator="equal">
      <formula>$J$15</formula>
    </cfRule>
  </conditionalFormatting>
  <conditionalFormatting sqref="J8:J32">
    <cfRule type="cellIs" dxfId="141" priority="28" operator="equal">
      <formula>0</formula>
    </cfRule>
  </conditionalFormatting>
  <conditionalFormatting sqref="K8:K32">
    <cfRule type="cellIs" dxfId="140" priority="25" operator="equal">
      <formula>$L$8</formula>
    </cfRule>
  </conditionalFormatting>
  <conditionalFormatting sqref="K8:K32">
    <cfRule type="cellIs" dxfId="139" priority="24" operator="equal">
      <formula>$L$9</formula>
    </cfRule>
  </conditionalFormatting>
  <conditionalFormatting sqref="K10">
    <cfRule type="cellIs" dxfId="138" priority="23" operator="equal">
      <formula>$L$10</formula>
    </cfRule>
  </conditionalFormatting>
  <conditionalFormatting sqref="K11">
    <cfRule type="cellIs" dxfId="137" priority="22" operator="equal">
      <formula>$L$11</formula>
    </cfRule>
  </conditionalFormatting>
  <conditionalFormatting sqref="K12">
    <cfRule type="cellIs" dxfId="136" priority="21" operator="equal">
      <formula>$L$12</formula>
    </cfRule>
  </conditionalFormatting>
  <conditionalFormatting sqref="K13">
    <cfRule type="cellIs" dxfId="135" priority="20" operator="equal">
      <formula>$L$13</formula>
    </cfRule>
  </conditionalFormatting>
  <conditionalFormatting sqref="K14">
    <cfRule type="cellIs" dxfId="134" priority="19" operator="equal">
      <formula>$L$14</formula>
    </cfRule>
  </conditionalFormatting>
  <conditionalFormatting sqref="K15:K32">
    <cfRule type="cellIs" dxfId="133" priority="18" operator="equal">
      <formula>$L$15</formula>
    </cfRule>
  </conditionalFormatting>
  <pageMargins left="0.27559055118110237" right="0.19685039370078741" top="0.47244094488188981" bottom="0.74803149606299213" header="0.31496062992125984" footer="0.31496062992125984"/>
  <pageSetup paperSize="9" scale="6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5">
    <pageSetUpPr fitToPage="1"/>
  </sheetPr>
  <dimension ref="A1:N289"/>
  <sheetViews>
    <sheetView showZeros="0" topLeftCell="A142" zoomScaleNormal="100" zoomScaleSheetLayoutView="85" zoomScalePageLayoutView="55" workbookViewId="0">
      <selection activeCell="M169" sqref="M169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4.28515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20.25" customHeight="1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46" t="str">
        <f>ЗАЯВКА!E8</f>
        <v>ООО БАЛТИК-ЛАЙТ</v>
      </c>
      <c r="B3" s="746"/>
      <c r="C3" s="746"/>
      <c r="D3" s="746"/>
      <c r="E3" s="115"/>
      <c r="F3" s="748" t="s">
        <v>1</v>
      </c>
      <c r="G3" s="748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42698</v>
      </c>
    </row>
    <row r="5" spans="1:11" ht="15.75">
      <c r="A5" s="749" t="s">
        <v>2</v>
      </c>
      <c r="B5" s="749"/>
      <c r="C5" s="749"/>
      <c r="D5" s="749"/>
      <c r="E5" s="749"/>
      <c r="F5" s="749"/>
      <c r="G5" s="749"/>
      <c r="H5" s="749"/>
      <c r="I5" s="749"/>
      <c r="J5" s="749"/>
      <c r="K5" s="749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50" t="str">
        <f>'позиции для рачета'!B4</f>
        <v>Пилон</v>
      </c>
      <c r="E7" s="751"/>
      <c r="F7" s="751"/>
      <c r="G7" s="751"/>
      <c r="H7" s="751"/>
      <c r="I7" s="751"/>
      <c r="J7" s="751"/>
      <c r="K7" s="752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рачета'!E4</f>
        <v>980</v>
      </c>
      <c r="G9" s="756" t="str">
        <f>'позиции для рачета'!C4</f>
        <v>шт</v>
      </c>
      <c r="H9" s="1"/>
      <c r="I9" s="22" t="s">
        <v>23474</v>
      </c>
      <c r="J9" s="22"/>
      <c r="K9" s="275">
        <v>0.85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рачета'!F4</f>
        <v>2100</v>
      </c>
      <c r="G10" s="757"/>
      <c r="H10" s="1"/>
      <c r="I10" s="21" t="s">
        <v>115</v>
      </c>
      <c r="J10" s="21"/>
      <c r="K10" s="275">
        <v>0.03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рачета'!D4</f>
        <v>40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58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58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58"/>
      <c r="E15" s="272"/>
      <c r="F15" s="273"/>
      <c r="G15" s="273"/>
      <c r="H15" s="273"/>
      <c r="I15" s="22"/>
      <c r="J15" s="22"/>
      <c r="K15" s="169"/>
    </row>
    <row r="16" spans="1:11" ht="15.75" customHeight="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 ht="24" customHeight="1">
      <c r="A17" s="22"/>
      <c r="B17" s="22"/>
      <c r="C17" s="759" t="s">
        <v>152</v>
      </c>
      <c r="D17" s="759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Профиль Пилон 80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хлыст</v>
      </c>
      <c r="G19" s="412">
        <f>' Шаблон материалов'!F2</f>
        <v>8844</v>
      </c>
      <c r="H19" s="412">
        <v>3.8</v>
      </c>
      <c r="I19" s="413">
        <f t="shared" ref="I19:I82" si="0">$F$11*H19*D19</f>
        <v>152</v>
      </c>
      <c r="J19" s="775">
        <f>G19*I19*E19</f>
        <v>1344288</v>
      </c>
      <c r="K19" s="776"/>
    </row>
    <row r="20" spans="1:11">
      <c r="A20" s="109">
        <v>2</v>
      </c>
      <c r="B20" s="297"/>
      <c r="C20" s="412" t="str">
        <f>' Шаблон материалов'!B3</f>
        <v>Труба 80 х 80 х 3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метр. Пог.</v>
      </c>
      <c r="G20" s="412">
        <f>' Шаблон материалов'!F3</f>
        <v>280</v>
      </c>
      <c r="H20" s="412">
        <v>12</v>
      </c>
      <c r="I20" s="413">
        <f t="shared" si="0"/>
        <v>480</v>
      </c>
      <c r="J20" s="775">
        <f t="shared" ref="J20:J83" si="1">G20*I20*E20</f>
        <v>134400</v>
      </c>
      <c r="K20" s="776"/>
    </row>
    <row r="21" spans="1:11">
      <c r="A21" s="109">
        <v>3</v>
      </c>
      <c r="B21" s="297"/>
      <c r="C21" s="412" t="str">
        <f>' Шаблон материалов'!B4</f>
        <v>Акрил мол. 3 мм</v>
      </c>
      <c r="D21" s="412">
        <v>1</v>
      </c>
      <c r="E21" s="412">
        <v>1</v>
      </c>
      <c r="F21" s="412" t="str">
        <f>' Шаблон материалов'!E4</f>
        <v>кв. метр</v>
      </c>
      <c r="G21" s="412">
        <f>' Шаблон материалов'!F4</f>
        <v>1340</v>
      </c>
      <c r="H21" s="412">
        <v>2</v>
      </c>
      <c r="I21" s="413">
        <f t="shared" si="0"/>
        <v>80</v>
      </c>
      <c r="J21" s="775">
        <f t="shared" si="1"/>
        <v>107200</v>
      </c>
      <c r="K21" s="776"/>
    </row>
    <row r="22" spans="1:11">
      <c r="A22" s="109">
        <v>4</v>
      </c>
      <c r="B22" s="297"/>
      <c r="C22" s="412" t="str">
        <f>' Шаблон материалов'!B5</f>
        <v>Уголок 50 х 50 х 5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метр. Пог.</v>
      </c>
      <c r="G22" s="412">
        <f>' Шаблон материалов'!F5</f>
        <v>140</v>
      </c>
      <c r="H22" s="412">
        <v>2</v>
      </c>
      <c r="I22" s="413">
        <f t="shared" si="0"/>
        <v>80</v>
      </c>
      <c r="J22" s="775">
        <f t="shared" si="1"/>
        <v>11200</v>
      </c>
      <c r="K22" s="776"/>
    </row>
    <row r="23" spans="1:11">
      <c r="A23" s="109">
        <v>5</v>
      </c>
      <c r="B23" s="297"/>
      <c r="C23" s="412" t="str">
        <f>' Шаблон материалов'!B6</f>
        <v>Модуль светодиодный 5050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шт.</v>
      </c>
      <c r="G23" s="412">
        <f>' Шаблон материалов'!F6</f>
        <v>35</v>
      </c>
      <c r="H23" s="412">
        <v>2.4</v>
      </c>
      <c r="I23" s="413">
        <f t="shared" si="0"/>
        <v>96</v>
      </c>
      <c r="J23" s="775">
        <f t="shared" si="1"/>
        <v>3360</v>
      </c>
      <c r="K23" s="776"/>
    </row>
    <row r="24" spans="1:11">
      <c r="A24" s="109">
        <v>6</v>
      </c>
      <c r="B24" s="297"/>
      <c r="C24" s="412" t="str">
        <f>' Шаблон материалов'!B7</f>
        <v>Блок питания</v>
      </c>
      <c r="D24" s="412">
        <v>1</v>
      </c>
      <c r="E24" s="412">
        <v>1</v>
      </c>
      <c r="F24" s="412" t="str">
        <f>' Шаблон материалов'!E7</f>
        <v>шт.</v>
      </c>
      <c r="G24" s="412">
        <f>' Шаблон материалов'!F7</f>
        <v>1200</v>
      </c>
      <c r="H24" s="412">
        <v>1</v>
      </c>
      <c r="I24" s="413">
        <f t="shared" si="0"/>
        <v>40</v>
      </c>
      <c r="J24" s="775">
        <f t="shared" si="1"/>
        <v>48000</v>
      </c>
      <c r="K24" s="776"/>
    </row>
    <row r="25" spans="1:11">
      <c r="A25" s="109">
        <v>7</v>
      </c>
      <c r="B25" s="297"/>
      <c r="C25" s="412" t="str">
        <f>' Шаблон материалов'!B8</f>
        <v>Полноцветная печать транслюцентная</v>
      </c>
      <c r="D25" s="412">
        <f>' Шаблон материалов'!C8</f>
        <v>1</v>
      </c>
      <c r="E25" s="412">
        <f>' Шаблон материалов'!D8</f>
        <v>1</v>
      </c>
      <c r="F25" s="412" t="str">
        <f>' Шаблон материалов'!E8</f>
        <v>кв. метр</v>
      </c>
      <c r="G25" s="412">
        <f>' Шаблон материалов'!F8</f>
        <v>760</v>
      </c>
      <c r="H25" s="412">
        <v>8</v>
      </c>
      <c r="I25" s="413">
        <f t="shared" si="0"/>
        <v>320</v>
      </c>
      <c r="J25" s="775">
        <f t="shared" si="1"/>
        <v>243200</v>
      </c>
      <c r="K25" s="776"/>
    </row>
    <row r="26" spans="1:11">
      <c r="A26" s="109">
        <v>8</v>
      </c>
      <c r="B26" s="297"/>
      <c r="C26" s="412" t="str">
        <f>' Шаблон материалов'!B9</f>
        <v>Провод 3-хжильный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метр. Пог.</v>
      </c>
      <c r="G26" s="412">
        <f>' Шаблон материалов'!F9</f>
        <v>26</v>
      </c>
      <c r="H26" s="412">
        <v>4</v>
      </c>
      <c r="I26" s="413">
        <f t="shared" si="0"/>
        <v>160</v>
      </c>
      <c r="J26" s="775">
        <f t="shared" si="1"/>
        <v>4160</v>
      </c>
      <c r="K26" s="776"/>
    </row>
    <row r="27" spans="1:11">
      <c r="A27" s="109">
        <v>9</v>
      </c>
      <c r="B27" s="300"/>
      <c r="C27" s="412" t="str">
        <f>' Шаблон материалов'!B10</f>
        <v>Блок бетонный 1 х 1 х 0,15 м</v>
      </c>
      <c r="D27" s="412">
        <v>1</v>
      </c>
      <c r="E27" s="412">
        <v>1</v>
      </c>
      <c r="F27" s="412" t="str">
        <f>' Шаблон материалов'!E10</f>
        <v>куб. метр</v>
      </c>
      <c r="G27" s="412">
        <f>' Шаблон материалов'!F10</f>
        <v>20000</v>
      </c>
      <c r="H27" s="412">
        <v>0.15</v>
      </c>
      <c r="I27" s="413">
        <f t="shared" si="0"/>
        <v>6</v>
      </c>
      <c r="J27" s="775">
        <f t="shared" si="1"/>
        <v>120000</v>
      </c>
      <c r="K27" s="776"/>
    </row>
    <row r="28" spans="1:11">
      <c r="A28" s="109">
        <v>10</v>
      </c>
      <c r="B28" s="300"/>
      <c r="C28" s="412" t="str">
        <f>' Шаблон материалов'!B11</f>
        <v>Блок бетонный 2 х 3 х 0,7 м</v>
      </c>
      <c r="D28" s="412">
        <f>' Шаблон материалов'!C11</f>
        <v>1</v>
      </c>
      <c r="E28" s="412">
        <f>' Шаблон материалов'!D11</f>
        <v>1</v>
      </c>
      <c r="F28" s="412" t="str">
        <f>' Шаблон материалов'!E11</f>
        <v>куб. метр</v>
      </c>
      <c r="G28" s="412">
        <f>' Шаблон материалов'!F11</f>
        <v>20000</v>
      </c>
      <c r="H28" s="412"/>
      <c r="I28" s="413">
        <f t="shared" si="0"/>
        <v>0</v>
      </c>
      <c r="J28" s="775">
        <f t="shared" si="1"/>
        <v>0</v>
      </c>
      <c r="K28" s="776"/>
    </row>
    <row r="29" spans="1:11" hidden="1">
      <c r="A29" s="109">
        <v>11</v>
      </c>
      <c r="B29" s="300"/>
      <c r="C29" s="412">
        <f>' Шаблон материалов'!B12</f>
        <v>0</v>
      </c>
      <c r="D29" s="412">
        <f>' Шаблон материалов'!C12</f>
        <v>0</v>
      </c>
      <c r="E29" s="412">
        <f>' Шаблон материалов'!D12</f>
        <v>0</v>
      </c>
      <c r="F29" s="412">
        <f>' Шаблон материалов'!E12</f>
        <v>0</v>
      </c>
      <c r="G29" s="412">
        <f>' Шаблон материалов'!F12</f>
        <v>0</v>
      </c>
      <c r="H29" s="412"/>
      <c r="I29" s="413">
        <f t="shared" si="0"/>
        <v>0</v>
      </c>
      <c r="J29" s="775">
        <f t="shared" si="1"/>
        <v>0</v>
      </c>
      <c r="K29" s="776"/>
    </row>
    <row r="30" spans="1:11" hidden="1">
      <c r="A30" s="109">
        <v>12</v>
      </c>
      <c r="B30" s="300"/>
      <c r="C30" s="412">
        <f>' Шаблон материалов'!B13</f>
        <v>0</v>
      </c>
      <c r="D30" s="412">
        <f>' Шаблон материалов'!C13</f>
        <v>0</v>
      </c>
      <c r="E30" s="412">
        <f>' Шаблон материалов'!D13</f>
        <v>0</v>
      </c>
      <c r="F30" s="412">
        <f>' Шаблон материалов'!E13</f>
        <v>0</v>
      </c>
      <c r="G30" s="412">
        <f>' Шаблон материалов'!F13</f>
        <v>0</v>
      </c>
      <c r="H30" s="412"/>
      <c r="I30" s="413">
        <f t="shared" si="0"/>
        <v>0</v>
      </c>
      <c r="J30" s="775">
        <f t="shared" si="1"/>
        <v>0</v>
      </c>
      <c r="K30" s="776"/>
    </row>
    <row r="31" spans="1:11" hidden="1">
      <c r="A31" s="109">
        <v>13</v>
      </c>
      <c r="B31" s="300"/>
      <c r="C31" s="412">
        <f>' Шаблон материалов'!B14</f>
        <v>0</v>
      </c>
      <c r="D31" s="412">
        <f>' Шаблон материалов'!C14</f>
        <v>0</v>
      </c>
      <c r="E31" s="412">
        <f>' Шаблон материалов'!D14</f>
        <v>0</v>
      </c>
      <c r="F31" s="412">
        <f>' Шаблон материалов'!E14</f>
        <v>0</v>
      </c>
      <c r="G31" s="412">
        <f>' Шаблон материалов'!F14</f>
        <v>0</v>
      </c>
      <c r="H31" s="412"/>
      <c r="I31" s="413">
        <f t="shared" si="0"/>
        <v>0</v>
      </c>
      <c r="J31" s="775">
        <f t="shared" si="1"/>
        <v>0</v>
      </c>
      <c r="K31" s="776"/>
    </row>
    <row r="32" spans="1:11" hidden="1">
      <c r="A32" s="109">
        <v>14</v>
      </c>
      <c r="B32" s="300"/>
      <c r="C32" s="412">
        <f>' Шаблон материалов'!B15</f>
        <v>0</v>
      </c>
      <c r="D32" s="412">
        <f>' Шаблон материалов'!C15</f>
        <v>0</v>
      </c>
      <c r="E32" s="412">
        <f>' Шаблон материалов'!D15</f>
        <v>0</v>
      </c>
      <c r="F32" s="412">
        <f>' Шаблон материалов'!E15</f>
        <v>0</v>
      </c>
      <c r="G32" s="412">
        <f>' Шаблон материалов'!F15</f>
        <v>0</v>
      </c>
      <c r="H32" s="412"/>
      <c r="I32" s="413">
        <f t="shared" si="0"/>
        <v>0</v>
      </c>
      <c r="J32" s="775">
        <f t="shared" si="1"/>
        <v>0</v>
      </c>
      <c r="K32" s="776"/>
    </row>
    <row r="33" spans="1:11" hidden="1">
      <c r="A33" s="109">
        <v>15</v>
      </c>
      <c r="B33" s="300"/>
      <c r="C33" s="412">
        <f>' Шаблон материалов'!B16</f>
        <v>0</v>
      </c>
      <c r="D33" s="412">
        <f>' Шаблон материалов'!C16</f>
        <v>0</v>
      </c>
      <c r="E33" s="412">
        <f>' Шаблон материалов'!D16</f>
        <v>0</v>
      </c>
      <c r="F33" s="412">
        <f>' Шаблон материалов'!E16</f>
        <v>0</v>
      </c>
      <c r="G33" s="412">
        <f>' Шаблон материалов'!F16</f>
        <v>0</v>
      </c>
      <c r="H33" s="412"/>
      <c r="I33" s="413">
        <f t="shared" si="0"/>
        <v>0</v>
      </c>
      <c r="J33" s="775">
        <f t="shared" si="1"/>
        <v>0</v>
      </c>
      <c r="K33" s="776"/>
    </row>
    <row r="34" spans="1:11" hidden="1">
      <c r="A34" s="109">
        <v>16</v>
      </c>
      <c r="B34" s="300"/>
      <c r="C34" s="412">
        <f>' Шаблон материалов'!B17</f>
        <v>0</v>
      </c>
      <c r="D34" s="412">
        <f>' Шаблон материалов'!C17</f>
        <v>0</v>
      </c>
      <c r="E34" s="412">
        <f>' Шаблон материалов'!D17</f>
        <v>0</v>
      </c>
      <c r="F34" s="412">
        <f>' Шаблон материалов'!E17</f>
        <v>0</v>
      </c>
      <c r="G34" s="412">
        <f>' Шаблон материалов'!F17</f>
        <v>0</v>
      </c>
      <c r="H34" s="412"/>
      <c r="I34" s="413">
        <f t="shared" si="0"/>
        <v>0</v>
      </c>
      <c r="J34" s="775">
        <f t="shared" si="1"/>
        <v>0</v>
      </c>
      <c r="K34" s="776"/>
    </row>
    <row r="35" spans="1:11" hidden="1">
      <c r="A35" s="109">
        <v>17</v>
      </c>
      <c r="B35" s="300"/>
      <c r="C35" s="412">
        <f>' Шаблон материалов'!B18</f>
        <v>0</v>
      </c>
      <c r="D35" s="412">
        <f>' Шаблон материалов'!C18</f>
        <v>0</v>
      </c>
      <c r="E35" s="412">
        <f>' Шаблон материалов'!D18</f>
        <v>0</v>
      </c>
      <c r="F35" s="412">
        <f>' Шаблон материалов'!E18</f>
        <v>0</v>
      </c>
      <c r="G35" s="412">
        <f>' Шаблон материалов'!F18</f>
        <v>0</v>
      </c>
      <c r="H35" s="412"/>
      <c r="I35" s="413">
        <f t="shared" si="0"/>
        <v>0</v>
      </c>
      <c r="J35" s="775">
        <f t="shared" si="1"/>
        <v>0</v>
      </c>
      <c r="K35" s="776"/>
    </row>
    <row r="36" spans="1:11" hidden="1">
      <c r="A36" s="109">
        <v>18</v>
      </c>
      <c r="B36" s="300"/>
      <c r="C36" s="412">
        <f>' Шаблон материалов'!B19</f>
        <v>0</v>
      </c>
      <c r="D36" s="412">
        <f>' Шаблон материалов'!C19</f>
        <v>0</v>
      </c>
      <c r="E36" s="412">
        <f>' Шаблон материалов'!D19</f>
        <v>0</v>
      </c>
      <c r="F36" s="412">
        <f>' Шаблон материалов'!E19</f>
        <v>0</v>
      </c>
      <c r="G36" s="412">
        <f>' Шаблон материалов'!F19</f>
        <v>0</v>
      </c>
      <c r="H36" s="412"/>
      <c r="I36" s="413">
        <f t="shared" si="0"/>
        <v>0</v>
      </c>
      <c r="J36" s="775">
        <f t="shared" si="1"/>
        <v>0</v>
      </c>
      <c r="K36" s="776"/>
    </row>
    <row r="37" spans="1:11" hidden="1">
      <c r="A37" s="109">
        <v>19</v>
      </c>
      <c r="B37" s="432"/>
      <c r="C37" s="412">
        <f>' Шаблон материалов'!B20</f>
        <v>0</v>
      </c>
      <c r="D37" s="412">
        <f>' Шаблон материалов'!C20</f>
        <v>0</v>
      </c>
      <c r="E37" s="412">
        <f>' Шаблон материалов'!D20</f>
        <v>0</v>
      </c>
      <c r="F37" s="412">
        <f>' Шаблон материалов'!E20</f>
        <v>0</v>
      </c>
      <c r="G37" s="412">
        <f>' Шаблон материалов'!F20</f>
        <v>0</v>
      </c>
      <c r="H37" s="412"/>
      <c r="I37" s="413">
        <f t="shared" si="0"/>
        <v>0</v>
      </c>
      <c r="J37" s="775">
        <f t="shared" si="1"/>
        <v>0</v>
      </c>
      <c r="K37" s="776"/>
    </row>
    <row r="38" spans="1:11" hidden="1">
      <c r="A38" s="109">
        <v>20</v>
      </c>
      <c r="B38" s="300"/>
      <c r="C38" s="412">
        <f>' Шаблон материалов'!B21</f>
        <v>0</v>
      </c>
      <c r="D38" s="412">
        <f>' Шаблон материалов'!C21</f>
        <v>0</v>
      </c>
      <c r="E38" s="412">
        <f>' Шаблон материалов'!D21</f>
        <v>0</v>
      </c>
      <c r="F38" s="412">
        <f>' Шаблон материалов'!E21</f>
        <v>0</v>
      </c>
      <c r="G38" s="412">
        <f>' Шаблон материалов'!F21</f>
        <v>0</v>
      </c>
      <c r="H38" s="412"/>
      <c r="I38" s="413">
        <f t="shared" si="0"/>
        <v>0</v>
      </c>
      <c r="J38" s="775">
        <f t="shared" si="1"/>
        <v>0</v>
      </c>
      <c r="K38" s="776"/>
    </row>
    <row r="39" spans="1:11" hidden="1">
      <c r="A39" s="109">
        <v>21</v>
      </c>
      <c r="B39" s="300"/>
      <c r="C39" s="412">
        <f>' Шаблон материалов'!B22</f>
        <v>0</v>
      </c>
      <c r="D39" s="412">
        <f>' Шаблон материалов'!C22</f>
        <v>0</v>
      </c>
      <c r="E39" s="412">
        <f>' Шаблон материалов'!D22</f>
        <v>0</v>
      </c>
      <c r="F39" s="412">
        <f>' Шаблон материалов'!E22</f>
        <v>0</v>
      </c>
      <c r="G39" s="412">
        <f>' Шаблон материалов'!F22</f>
        <v>0</v>
      </c>
      <c r="H39" s="412"/>
      <c r="I39" s="413">
        <f t="shared" si="0"/>
        <v>0</v>
      </c>
      <c r="J39" s="775">
        <f t="shared" si="1"/>
        <v>0</v>
      </c>
      <c r="K39" s="776"/>
    </row>
    <row r="40" spans="1:11" hidden="1">
      <c r="A40" s="109">
        <v>22</v>
      </c>
      <c r="B40" s="300"/>
      <c r="C40" s="412">
        <f>' Шаблон материалов'!B23</f>
        <v>0</v>
      </c>
      <c r="D40" s="412">
        <v>1</v>
      </c>
      <c r="E40" s="412">
        <v>1</v>
      </c>
      <c r="F40" s="412">
        <f>' Шаблон материалов'!E23</f>
        <v>0</v>
      </c>
      <c r="G40" s="412">
        <f>' Шаблон материалов'!F23</f>
        <v>0</v>
      </c>
      <c r="H40" s="412"/>
      <c r="I40" s="413">
        <f t="shared" si="0"/>
        <v>0</v>
      </c>
      <c r="J40" s="775">
        <f t="shared" si="1"/>
        <v>0</v>
      </c>
      <c r="K40" s="776"/>
    </row>
    <row r="41" spans="1:11" hidden="1">
      <c r="A41" s="109">
        <v>23</v>
      </c>
      <c r="B41" s="300"/>
      <c r="C41" s="412">
        <f>' Шаблон материалов'!B24</f>
        <v>0</v>
      </c>
      <c r="D41" s="412">
        <v>1</v>
      </c>
      <c r="E41" s="412">
        <v>1</v>
      </c>
      <c r="F41" s="412">
        <f>' Шаблон материалов'!E24</f>
        <v>0</v>
      </c>
      <c r="G41" s="412">
        <f>' Шаблон материалов'!F24</f>
        <v>0</v>
      </c>
      <c r="H41" s="412"/>
      <c r="I41" s="413">
        <f t="shared" si="0"/>
        <v>0</v>
      </c>
      <c r="J41" s="775">
        <f t="shared" si="1"/>
        <v>0</v>
      </c>
      <c r="K41" s="776"/>
    </row>
    <row r="42" spans="1:11" hidden="1">
      <c r="A42" s="109">
        <v>24</v>
      </c>
      <c r="B42" s="300"/>
      <c r="C42" s="412">
        <f>' Шаблон материалов'!B25</f>
        <v>0</v>
      </c>
      <c r="D42" s="412">
        <f>' Шаблон материалов'!C25</f>
        <v>0</v>
      </c>
      <c r="E42" s="412">
        <f>' Шаблон материалов'!D25</f>
        <v>0</v>
      </c>
      <c r="F42" s="412">
        <f>' Шаблон материалов'!E25</f>
        <v>0</v>
      </c>
      <c r="G42" s="412">
        <f>' Шаблон материалов'!F25</f>
        <v>0</v>
      </c>
      <c r="H42" s="412"/>
      <c r="I42" s="413">
        <f t="shared" si="0"/>
        <v>0</v>
      </c>
      <c r="J42" s="775">
        <f t="shared" si="1"/>
        <v>0</v>
      </c>
      <c r="K42" s="776"/>
    </row>
    <row r="43" spans="1:11" hidden="1">
      <c r="A43" s="109">
        <v>25</v>
      </c>
      <c r="B43" s="300"/>
      <c r="C43" s="412">
        <f>' Шаблон материалов'!B26</f>
        <v>0</v>
      </c>
      <c r="D43" s="412">
        <f>' Шаблон материалов'!C26</f>
        <v>0</v>
      </c>
      <c r="E43" s="412">
        <f>' Шаблон материалов'!D26</f>
        <v>0</v>
      </c>
      <c r="F43" s="412">
        <f>' Шаблон материалов'!E26</f>
        <v>0</v>
      </c>
      <c r="G43" s="412">
        <f>' Шаблон материалов'!F26</f>
        <v>0</v>
      </c>
      <c r="H43" s="412"/>
      <c r="I43" s="413">
        <f t="shared" si="0"/>
        <v>0</v>
      </c>
      <c r="J43" s="775">
        <f t="shared" si="1"/>
        <v>0</v>
      </c>
      <c r="K43" s="776"/>
    </row>
    <row r="44" spans="1:11" hidden="1">
      <c r="A44" s="109">
        <v>26</v>
      </c>
      <c r="B44" s="300"/>
      <c r="C44" s="412">
        <f>' Шаблон материалов'!B27</f>
        <v>0</v>
      </c>
      <c r="D44" s="412">
        <f>' Шаблон материалов'!C27</f>
        <v>0</v>
      </c>
      <c r="E44" s="412">
        <f>' Шаблон материалов'!D27</f>
        <v>0</v>
      </c>
      <c r="F44" s="412">
        <f>' Шаблон материалов'!E27</f>
        <v>0</v>
      </c>
      <c r="G44" s="412">
        <f>' Шаблон материалов'!F27</f>
        <v>0</v>
      </c>
      <c r="H44" s="412"/>
      <c r="I44" s="413">
        <f t="shared" si="0"/>
        <v>0</v>
      </c>
      <c r="J44" s="775">
        <f t="shared" si="1"/>
        <v>0</v>
      </c>
      <c r="K44" s="776"/>
    </row>
    <row r="45" spans="1:11" hidden="1">
      <c r="A45" s="109">
        <v>27</v>
      </c>
      <c r="B45" s="300"/>
      <c r="C45" s="412">
        <f>' Шаблон материалов'!B28</f>
        <v>0</v>
      </c>
      <c r="D45" s="412">
        <f>' Шаблон материалов'!C28</f>
        <v>0</v>
      </c>
      <c r="E45" s="412">
        <f>' Шаблон материалов'!D28</f>
        <v>0</v>
      </c>
      <c r="F45" s="412">
        <f>' Шаблон материалов'!E28</f>
        <v>0</v>
      </c>
      <c r="G45" s="412">
        <f>' Шаблон материалов'!F28</f>
        <v>0</v>
      </c>
      <c r="H45" s="412"/>
      <c r="I45" s="413">
        <f t="shared" si="0"/>
        <v>0</v>
      </c>
      <c r="J45" s="775">
        <f t="shared" si="1"/>
        <v>0</v>
      </c>
      <c r="K45" s="776"/>
    </row>
    <row r="46" spans="1:11" hidden="1">
      <c r="A46" s="109">
        <v>28</v>
      </c>
      <c r="B46" s="300"/>
      <c r="C46" s="412">
        <f>' Шаблон материалов'!B29</f>
        <v>0</v>
      </c>
      <c r="D46" s="412"/>
      <c r="E46" s="412"/>
      <c r="F46" s="412">
        <f>' Шаблон материалов'!E29</f>
        <v>0</v>
      </c>
      <c r="G46" s="412">
        <f>' Шаблон материалов'!F29</f>
        <v>0</v>
      </c>
      <c r="H46" s="412"/>
      <c r="I46" s="413">
        <f t="shared" si="0"/>
        <v>0</v>
      </c>
      <c r="J46" s="775">
        <f t="shared" si="1"/>
        <v>0</v>
      </c>
      <c r="K46" s="776"/>
    </row>
    <row r="47" spans="1:11" hidden="1">
      <c r="A47" s="109">
        <v>29</v>
      </c>
      <c r="B47" s="300"/>
      <c r="C47" s="412">
        <f>' Шаблон материалов'!B30</f>
        <v>0</v>
      </c>
      <c r="D47" s="412">
        <v>1</v>
      </c>
      <c r="E47" s="412">
        <v>1</v>
      </c>
      <c r="F47" s="412">
        <f>' Шаблон материалов'!E30</f>
        <v>0</v>
      </c>
      <c r="G47" s="412">
        <f>' Шаблон материалов'!F30</f>
        <v>0</v>
      </c>
      <c r="H47" s="412"/>
      <c r="I47" s="413">
        <f t="shared" si="0"/>
        <v>0</v>
      </c>
      <c r="J47" s="775">
        <f t="shared" si="1"/>
        <v>0</v>
      </c>
      <c r="K47" s="776"/>
    </row>
    <row r="48" spans="1:11" hidden="1">
      <c r="A48" s="109">
        <v>30</v>
      </c>
      <c r="B48" s="300"/>
      <c r="C48" s="412">
        <f>' Шаблон материалов'!B31</f>
        <v>0</v>
      </c>
      <c r="D48" s="412">
        <v>1</v>
      </c>
      <c r="E48" s="412">
        <v>1</v>
      </c>
      <c r="F48" s="412">
        <f>' Шаблон материалов'!E31</f>
        <v>0</v>
      </c>
      <c r="G48" s="412">
        <f>' Шаблон материалов'!F31</f>
        <v>0</v>
      </c>
      <c r="H48" s="412"/>
      <c r="I48" s="413">
        <f t="shared" si="0"/>
        <v>0</v>
      </c>
      <c r="J48" s="775">
        <f t="shared" si="1"/>
        <v>0</v>
      </c>
      <c r="K48" s="776"/>
    </row>
    <row r="49" spans="1:11" hidden="1">
      <c r="A49" s="109">
        <v>31</v>
      </c>
      <c r="B49" s="300"/>
      <c r="C49" s="412">
        <f>' Шаблон материалов'!B32</f>
        <v>0</v>
      </c>
      <c r="D49" s="412">
        <v>1</v>
      </c>
      <c r="E49" s="412">
        <v>1</v>
      </c>
      <c r="F49" s="412">
        <f>' Шаблон материалов'!E32</f>
        <v>0</v>
      </c>
      <c r="G49" s="412">
        <f>' Шаблон материалов'!F32</f>
        <v>0</v>
      </c>
      <c r="H49" s="412"/>
      <c r="I49" s="413">
        <f t="shared" si="0"/>
        <v>0</v>
      </c>
      <c r="J49" s="775">
        <f t="shared" si="1"/>
        <v>0</v>
      </c>
      <c r="K49" s="776"/>
    </row>
    <row r="50" spans="1:11" hidden="1">
      <c r="A50" s="109">
        <v>32</v>
      </c>
      <c r="B50" s="300"/>
      <c r="C50" s="412">
        <f>' Шаблон материалов'!B33</f>
        <v>0</v>
      </c>
      <c r="D50" s="412">
        <v>1</v>
      </c>
      <c r="E50" s="412">
        <v>1</v>
      </c>
      <c r="F50" s="412">
        <f>' Шаблон материалов'!E33</f>
        <v>0</v>
      </c>
      <c r="G50" s="412">
        <f>' Шаблон материалов'!F33</f>
        <v>0</v>
      </c>
      <c r="H50" s="412"/>
      <c r="I50" s="413">
        <f t="shared" si="0"/>
        <v>0</v>
      </c>
      <c r="J50" s="775">
        <f t="shared" si="1"/>
        <v>0</v>
      </c>
      <c r="K50" s="776"/>
    </row>
    <row r="51" spans="1:11" hidden="1">
      <c r="A51" s="109">
        <v>33</v>
      </c>
      <c r="B51" s="300"/>
      <c r="C51" s="412">
        <f>' Шаблон материалов'!B34</f>
        <v>0</v>
      </c>
      <c r="D51" s="412">
        <f>' Шаблон материалов'!C34</f>
        <v>0</v>
      </c>
      <c r="E51" s="412">
        <f>' Шаблон материалов'!D34</f>
        <v>0</v>
      </c>
      <c r="F51" s="412">
        <f>' Шаблон материалов'!E34</f>
        <v>0</v>
      </c>
      <c r="G51" s="412">
        <f>' Шаблон материалов'!F34</f>
        <v>0</v>
      </c>
      <c r="H51" s="412"/>
      <c r="I51" s="413">
        <f t="shared" si="0"/>
        <v>0</v>
      </c>
      <c r="J51" s="775">
        <f t="shared" si="1"/>
        <v>0</v>
      </c>
      <c r="K51" s="776"/>
    </row>
    <row r="52" spans="1:11" hidden="1">
      <c r="A52" s="109">
        <v>34</v>
      </c>
      <c r="B52" s="300"/>
      <c r="C52" s="412">
        <f>' Шаблон материалов'!B35</f>
        <v>0</v>
      </c>
      <c r="D52" s="412">
        <f>' Шаблон материалов'!C35</f>
        <v>0</v>
      </c>
      <c r="E52" s="412">
        <f>' Шаблон материалов'!D35</f>
        <v>0</v>
      </c>
      <c r="F52" s="412">
        <f>' Шаблон материалов'!E35</f>
        <v>0</v>
      </c>
      <c r="G52" s="412">
        <f>' Шаблон материалов'!F35</f>
        <v>0</v>
      </c>
      <c r="H52" s="412"/>
      <c r="I52" s="413">
        <f t="shared" si="0"/>
        <v>0</v>
      </c>
      <c r="J52" s="775">
        <f t="shared" si="1"/>
        <v>0</v>
      </c>
      <c r="K52" s="776"/>
    </row>
    <row r="53" spans="1:11" hidden="1">
      <c r="A53" s="109">
        <v>35</v>
      </c>
      <c r="B53" s="300"/>
      <c r="C53" s="412">
        <f>' Шаблон материалов'!B36</f>
        <v>0</v>
      </c>
      <c r="D53" s="412">
        <f>' Шаблон материалов'!C36</f>
        <v>0</v>
      </c>
      <c r="E53" s="412">
        <f>' Шаблон материалов'!D36</f>
        <v>0</v>
      </c>
      <c r="F53" s="412">
        <f>' Шаблон материалов'!E36</f>
        <v>0</v>
      </c>
      <c r="G53" s="412">
        <f>' Шаблон материалов'!F36</f>
        <v>0</v>
      </c>
      <c r="H53" s="412"/>
      <c r="I53" s="413">
        <f t="shared" si="0"/>
        <v>0</v>
      </c>
      <c r="J53" s="775">
        <f t="shared" si="1"/>
        <v>0</v>
      </c>
      <c r="K53" s="776"/>
    </row>
    <row r="54" spans="1:11" hidden="1">
      <c r="A54" s="109">
        <v>36</v>
      </c>
      <c r="B54" s="300"/>
      <c r="C54" s="412">
        <f>' Шаблон материалов'!B37</f>
        <v>0</v>
      </c>
      <c r="D54" s="412">
        <f>' Шаблон материалов'!C37</f>
        <v>0</v>
      </c>
      <c r="E54" s="412">
        <f>' Шаблон материалов'!D37</f>
        <v>0</v>
      </c>
      <c r="F54" s="412">
        <f>' Шаблон материалов'!E37</f>
        <v>0</v>
      </c>
      <c r="G54" s="412">
        <f>' Шаблон материалов'!F37</f>
        <v>0</v>
      </c>
      <c r="H54" s="412"/>
      <c r="I54" s="413">
        <f t="shared" si="0"/>
        <v>0</v>
      </c>
      <c r="J54" s="775">
        <f t="shared" si="1"/>
        <v>0</v>
      </c>
      <c r="K54" s="776"/>
    </row>
    <row r="55" spans="1:11" hidden="1">
      <c r="A55" s="109">
        <v>37</v>
      </c>
      <c r="B55" s="300"/>
      <c r="C55" s="412">
        <f>' Шаблон материалов'!B38</f>
        <v>0</v>
      </c>
      <c r="D55" s="412">
        <f>' Шаблон материалов'!C38</f>
        <v>0</v>
      </c>
      <c r="E55" s="412">
        <f>' Шаблон материалов'!D38</f>
        <v>0</v>
      </c>
      <c r="F55" s="412">
        <f>' Шаблон материалов'!E38</f>
        <v>0</v>
      </c>
      <c r="G55" s="412">
        <f>' Шаблон материалов'!F38</f>
        <v>0</v>
      </c>
      <c r="H55" s="412"/>
      <c r="I55" s="413">
        <f t="shared" si="0"/>
        <v>0</v>
      </c>
      <c r="J55" s="775">
        <f t="shared" si="1"/>
        <v>0</v>
      </c>
      <c r="K55" s="776"/>
    </row>
    <row r="56" spans="1:11" hidden="1">
      <c r="A56" s="109">
        <v>38</v>
      </c>
      <c r="B56" s="300"/>
      <c r="C56" s="412">
        <f>' Шаблон материалов'!B39</f>
        <v>0</v>
      </c>
      <c r="D56" s="412">
        <f>' Шаблон материалов'!C39</f>
        <v>0</v>
      </c>
      <c r="E56" s="412">
        <f>' Шаблон материалов'!D39</f>
        <v>0</v>
      </c>
      <c r="F56" s="412">
        <f>' Шаблон материалов'!E39</f>
        <v>0</v>
      </c>
      <c r="G56" s="412">
        <f>' Шаблон материалов'!F39</f>
        <v>0</v>
      </c>
      <c r="H56" s="412"/>
      <c r="I56" s="413">
        <f t="shared" si="0"/>
        <v>0</v>
      </c>
      <c r="J56" s="775">
        <f t="shared" si="1"/>
        <v>0</v>
      </c>
      <c r="K56" s="776"/>
    </row>
    <row r="57" spans="1:11" hidden="1">
      <c r="A57" s="109">
        <v>39</v>
      </c>
      <c r="B57" s="300"/>
      <c r="C57" s="412">
        <f>' Шаблон материалов'!B40</f>
        <v>0</v>
      </c>
      <c r="D57" s="412">
        <f>' Шаблон материалов'!C40</f>
        <v>0</v>
      </c>
      <c r="E57" s="412">
        <f>' Шаблон материалов'!D40</f>
        <v>0</v>
      </c>
      <c r="F57" s="412">
        <f>' Шаблон материалов'!E40</f>
        <v>0</v>
      </c>
      <c r="G57" s="412">
        <f>' Шаблон материалов'!F40</f>
        <v>0</v>
      </c>
      <c r="H57" s="412"/>
      <c r="I57" s="413">
        <f t="shared" si="0"/>
        <v>0</v>
      </c>
      <c r="J57" s="775">
        <f t="shared" si="1"/>
        <v>0</v>
      </c>
      <c r="K57" s="776"/>
    </row>
    <row r="58" spans="1:11" hidden="1">
      <c r="A58" s="109">
        <v>40</v>
      </c>
      <c r="B58" s="300"/>
      <c r="C58" s="412">
        <f>' Шаблон материалов'!B41</f>
        <v>0</v>
      </c>
      <c r="D58" s="412">
        <f>' Шаблон материалов'!C41</f>
        <v>0</v>
      </c>
      <c r="E58" s="412">
        <f>' Шаблон материалов'!D41</f>
        <v>0</v>
      </c>
      <c r="F58" s="412">
        <f>' Шаблон материалов'!E41</f>
        <v>0</v>
      </c>
      <c r="G58" s="412">
        <f>' Шаблон материалов'!F41</f>
        <v>0</v>
      </c>
      <c r="H58" s="412"/>
      <c r="I58" s="413">
        <f t="shared" si="0"/>
        <v>0</v>
      </c>
      <c r="J58" s="775">
        <f t="shared" si="1"/>
        <v>0</v>
      </c>
      <c r="K58" s="776"/>
    </row>
    <row r="59" spans="1:11" hidden="1">
      <c r="A59" s="109">
        <v>41</v>
      </c>
      <c r="B59" s="300"/>
      <c r="C59" s="412">
        <f>' Шаблон материалов'!B42</f>
        <v>0</v>
      </c>
      <c r="D59" s="412">
        <f>' Шаблон материалов'!C42</f>
        <v>0</v>
      </c>
      <c r="E59" s="412">
        <f>' Шаблон материалов'!D42</f>
        <v>0</v>
      </c>
      <c r="F59" s="412">
        <f>' Шаблон материалов'!E42</f>
        <v>0</v>
      </c>
      <c r="G59" s="412">
        <f>' Шаблон материалов'!F42</f>
        <v>0</v>
      </c>
      <c r="H59" s="412"/>
      <c r="I59" s="413">
        <f t="shared" si="0"/>
        <v>0</v>
      </c>
      <c r="J59" s="775">
        <f t="shared" si="1"/>
        <v>0</v>
      </c>
      <c r="K59" s="776"/>
    </row>
    <row r="60" spans="1:11" hidden="1">
      <c r="A60" s="109">
        <v>42</v>
      </c>
      <c r="B60" s="300"/>
      <c r="C60" s="412">
        <f>' Шаблон материалов'!B43</f>
        <v>0</v>
      </c>
      <c r="D60" s="412">
        <f>' Шаблон материалов'!C43</f>
        <v>0</v>
      </c>
      <c r="E60" s="412">
        <f>' Шаблон материалов'!D43</f>
        <v>0</v>
      </c>
      <c r="F60" s="412">
        <f>' Шаблон материалов'!E43</f>
        <v>0</v>
      </c>
      <c r="G60" s="412">
        <f>' Шаблон материалов'!F43</f>
        <v>0</v>
      </c>
      <c r="H60" s="412"/>
      <c r="I60" s="413">
        <f t="shared" si="0"/>
        <v>0</v>
      </c>
      <c r="J60" s="775">
        <f t="shared" si="1"/>
        <v>0</v>
      </c>
      <c r="K60" s="776"/>
    </row>
    <row r="61" spans="1:11" hidden="1">
      <c r="A61" s="109">
        <v>43</v>
      </c>
      <c r="B61" s="300"/>
      <c r="C61" s="412">
        <f>' Шаблон материалов'!B44</f>
        <v>0</v>
      </c>
      <c r="D61" s="412">
        <f>' Шаблон материалов'!C44</f>
        <v>0</v>
      </c>
      <c r="E61" s="412">
        <f>' Шаблон материалов'!D44</f>
        <v>0</v>
      </c>
      <c r="F61" s="412">
        <f>' Шаблон материалов'!E44</f>
        <v>0</v>
      </c>
      <c r="G61" s="412">
        <f>' Шаблон материалов'!F44</f>
        <v>0</v>
      </c>
      <c r="H61" s="412"/>
      <c r="I61" s="413">
        <f t="shared" si="0"/>
        <v>0</v>
      </c>
      <c r="J61" s="775">
        <f t="shared" si="1"/>
        <v>0</v>
      </c>
      <c r="K61" s="776"/>
    </row>
    <row r="62" spans="1:11" hidden="1">
      <c r="A62" s="109">
        <v>44</v>
      </c>
      <c r="B62" s="300"/>
      <c r="C62" s="412">
        <f>' Шаблон материалов'!B45</f>
        <v>0</v>
      </c>
      <c r="D62" s="412">
        <f>' Шаблон материалов'!C45</f>
        <v>0</v>
      </c>
      <c r="E62" s="412">
        <f>' Шаблон материалов'!D45</f>
        <v>0</v>
      </c>
      <c r="F62" s="412">
        <f>' Шаблон материалов'!E45</f>
        <v>0</v>
      </c>
      <c r="G62" s="412">
        <f>' Шаблон материалов'!F45</f>
        <v>0</v>
      </c>
      <c r="H62" s="412"/>
      <c r="I62" s="413">
        <f t="shared" si="0"/>
        <v>0</v>
      </c>
      <c r="J62" s="775">
        <f t="shared" si="1"/>
        <v>0</v>
      </c>
      <c r="K62" s="776"/>
    </row>
    <row r="63" spans="1:11" hidden="1">
      <c r="A63" s="109">
        <v>45</v>
      </c>
      <c r="B63" s="300"/>
      <c r="C63" s="412">
        <f>' Шаблон материалов'!B46</f>
        <v>0</v>
      </c>
      <c r="D63" s="412">
        <f>' Шаблон материалов'!C46</f>
        <v>0</v>
      </c>
      <c r="E63" s="412">
        <f>' Шаблон материалов'!D46</f>
        <v>0</v>
      </c>
      <c r="F63" s="412">
        <f>' Шаблон материалов'!E46</f>
        <v>0</v>
      </c>
      <c r="G63" s="412">
        <f>' Шаблон материалов'!F46</f>
        <v>0</v>
      </c>
      <c r="H63" s="412"/>
      <c r="I63" s="413">
        <f t="shared" si="0"/>
        <v>0</v>
      </c>
      <c r="J63" s="775">
        <f t="shared" si="1"/>
        <v>0</v>
      </c>
      <c r="K63" s="776"/>
    </row>
    <row r="64" spans="1:11" hidden="1">
      <c r="A64" s="109">
        <v>46</v>
      </c>
      <c r="B64" s="300"/>
      <c r="C64" s="412">
        <f>' Шаблон материалов'!B47</f>
        <v>0</v>
      </c>
      <c r="D64" s="412">
        <f>' Шаблон материалов'!C47</f>
        <v>0</v>
      </c>
      <c r="E64" s="412">
        <f>' Шаблон материалов'!D47</f>
        <v>0</v>
      </c>
      <c r="F64" s="412">
        <f>' Шаблон материалов'!E47</f>
        <v>0</v>
      </c>
      <c r="G64" s="412">
        <f>' Шаблон материалов'!F47</f>
        <v>0</v>
      </c>
      <c r="H64" s="412"/>
      <c r="I64" s="413">
        <f t="shared" si="0"/>
        <v>0</v>
      </c>
      <c r="J64" s="775">
        <f t="shared" si="1"/>
        <v>0</v>
      </c>
      <c r="K64" s="776"/>
    </row>
    <row r="65" spans="1:11" hidden="1">
      <c r="A65" s="109">
        <v>47</v>
      </c>
      <c r="B65" s="300"/>
      <c r="C65" s="412">
        <f>' Шаблон материалов'!B48</f>
        <v>0</v>
      </c>
      <c r="D65" s="412">
        <f>' Шаблон материалов'!C48</f>
        <v>0</v>
      </c>
      <c r="E65" s="412">
        <f>' Шаблон материалов'!D48</f>
        <v>0</v>
      </c>
      <c r="F65" s="412">
        <f>' Шаблон материалов'!E48</f>
        <v>0</v>
      </c>
      <c r="G65" s="412">
        <f>' Шаблон материалов'!F48</f>
        <v>0</v>
      </c>
      <c r="H65" s="412"/>
      <c r="I65" s="413">
        <f t="shared" si="0"/>
        <v>0</v>
      </c>
      <c r="J65" s="775">
        <f t="shared" si="1"/>
        <v>0</v>
      </c>
      <c r="K65" s="776"/>
    </row>
    <row r="66" spans="1:11" hidden="1">
      <c r="A66" s="109">
        <v>48</v>
      </c>
      <c r="B66" s="300"/>
      <c r="C66" s="412">
        <f>' Шаблон материалов'!B49</f>
        <v>0</v>
      </c>
      <c r="D66" s="412">
        <f>' Шаблон материалов'!C49</f>
        <v>0</v>
      </c>
      <c r="E66" s="412">
        <f>' Шаблон материалов'!D49</f>
        <v>0</v>
      </c>
      <c r="F66" s="412">
        <f>' Шаблон материалов'!E49</f>
        <v>0</v>
      </c>
      <c r="G66" s="412">
        <f>' Шаблон материалов'!F49</f>
        <v>0</v>
      </c>
      <c r="H66" s="412"/>
      <c r="I66" s="413">
        <f t="shared" si="0"/>
        <v>0</v>
      </c>
      <c r="J66" s="775">
        <f t="shared" si="1"/>
        <v>0</v>
      </c>
      <c r="K66" s="776"/>
    </row>
    <row r="67" spans="1:11" hidden="1">
      <c r="A67" s="109">
        <v>49</v>
      </c>
      <c r="B67" s="300"/>
      <c r="C67" s="412">
        <f>' Шаблон материалов'!B50</f>
        <v>0</v>
      </c>
      <c r="D67" s="412">
        <f>' Шаблон материалов'!C50</f>
        <v>0</v>
      </c>
      <c r="E67" s="412">
        <f>' Шаблон материалов'!D50</f>
        <v>0</v>
      </c>
      <c r="F67" s="412">
        <f>' Шаблон материалов'!E50</f>
        <v>0</v>
      </c>
      <c r="G67" s="412">
        <f>' Шаблон материалов'!F50</f>
        <v>0</v>
      </c>
      <c r="H67" s="412"/>
      <c r="I67" s="413">
        <f t="shared" si="0"/>
        <v>0</v>
      </c>
      <c r="J67" s="775">
        <f t="shared" si="1"/>
        <v>0</v>
      </c>
      <c r="K67" s="776"/>
    </row>
    <row r="68" spans="1:11" hidden="1">
      <c r="A68" s="109">
        <v>50</v>
      </c>
      <c r="B68" s="300"/>
      <c r="C68" s="412">
        <f>' Шаблон материалов'!B51</f>
        <v>0</v>
      </c>
      <c r="D68" s="412">
        <f>' Шаблон материалов'!C51</f>
        <v>0</v>
      </c>
      <c r="E68" s="412">
        <f>' Шаблон материалов'!D51</f>
        <v>0</v>
      </c>
      <c r="F68" s="412">
        <f>' Шаблон материалов'!E51</f>
        <v>0</v>
      </c>
      <c r="G68" s="412">
        <f>' Шаблон материалов'!F51</f>
        <v>0</v>
      </c>
      <c r="H68" s="412"/>
      <c r="I68" s="413">
        <f t="shared" si="0"/>
        <v>0</v>
      </c>
      <c r="J68" s="775">
        <f t="shared" si="1"/>
        <v>0</v>
      </c>
      <c r="K68" s="776"/>
    </row>
    <row r="69" spans="1:11" hidden="1">
      <c r="A69" s="109">
        <v>51</v>
      </c>
      <c r="B69" s="300"/>
      <c r="C69" s="412">
        <f>' Шаблон материалов'!B52</f>
        <v>0</v>
      </c>
      <c r="D69" s="412">
        <v>1</v>
      </c>
      <c r="E69" s="412">
        <v>1</v>
      </c>
      <c r="F69" s="412">
        <f>' Шаблон материалов'!E52</f>
        <v>0</v>
      </c>
      <c r="G69" s="412">
        <f>' Шаблон материалов'!F52</f>
        <v>0</v>
      </c>
      <c r="H69" s="412"/>
      <c r="I69" s="413">
        <f t="shared" si="0"/>
        <v>0</v>
      </c>
      <c r="J69" s="775">
        <f t="shared" si="1"/>
        <v>0</v>
      </c>
      <c r="K69" s="776"/>
    </row>
    <row r="70" spans="1:11" hidden="1">
      <c r="A70" s="109">
        <v>52</v>
      </c>
      <c r="B70" s="300"/>
      <c r="C70" s="412">
        <f>' Шаблон материалов'!B53</f>
        <v>0</v>
      </c>
      <c r="D70" s="412">
        <v>1</v>
      </c>
      <c r="E70" s="412">
        <v>1</v>
      </c>
      <c r="F70" s="412">
        <f>' Шаблон материалов'!E53</f>
        <v>0</v>
      </c>
      <c r="G70" s="412">
        <f>' Шаблон материалов'!F53</f>
        <v>0</v>
      </c>
      <c r="H70" s="412"/>
      <c r="I70" s="413">
        <f t="shared" si="0"/>
        <v>0</v>
      </c>
      <c r="J70" s="775">
        <f t="shared" si="1"/>
        <v>0</v>
      </c>
      <c r="K70" s="776"/>
    </row>
    <row r="71" spans="1:11" hidden="1">
      <c r="A71" s="109">
        <v>53</v>
      </c>
      <c r="B71" s="300"/>
      <c r="C71" s="412">
        <f>' Шаблон материалов'!B54</f>
        <v>0</v>
      </c>
      <c r="D71" s="412">
        <f>' Шаблон материалов'!C54</f>
        <v>0</v>
      </c>
      <c r="E71" s="412">
        <f>' Шаблон материалов'!D54</f>
        <v>0</v>
      </c>
      <c r="F71" s="412">
        <f>' Шаблон материалов'!E54</f>
        <v>0</v>
      </c>
      <c r="G71" s="412">
        <f>' Шаблон материалов'!F54</f>
        <v>0</v>
      </c>
      <c r="H71" s="412"/>
      <c r="I71" s="413">
        <f t="shared" si="0"/>
        <v>0</v>
      </c>
      <c r="J71" s="775">
        <f t="shared" si="1"/>
        <v>0</v>
      </c>
      <c r="K71" s="776"/>
    </row>
    <row r="72" spans="1:11" hidden="1">
      <c r="A72" s="109">
        <v>54</v>
      </c>
      <c r="B72" s="300"/>
      <c r="C72" s="412">
        <f>' Шаблон материалов'!B55</f>
        <v>0</v>
      </c>
      <c r="D72" s="412">
        <f>' Шаблон материалов'!C55</f>
        <v>0</v>
      </c>
      <c r="E72" s="412">
        <f>' Шаблон материалов'!D55</f>
        <v>0</v>
      </c>
      <c r="F72" s="412">
        <f>' Шаблон материалов'!E55</f>
        <v>0</v>
      </c>
      <c r="G72" s="412">
        <f>' Шаблон материалов'!F55</f>
        <v>0</v>
      </c>
      <c r="H72" s="412"/>
      <c r="I72" s="413">
        <f t="shared" si="0"/>
        <v>0</v>
      </c>
      <c r="J72" s="775">
        <f t="shared" si="1"/>
        <v>0</v>
      </c>
      <c r="K72" s="776"/>
    </row>
    <row r="73" spans="1:11" hidden="1">
      <c r="A73" s="109">
        <v>55</v>
      </c>
      <c r="B73" s="300"/>
      <c r="C73" s="412">
        <f>' Шаблон материалов'!B56</f>
        <v>0</v>
      </c>
      <c r="D73" s="412">
        <f>' Шаблон материалов'!C56</f>
        <v>0</v>
      </c>
      <c r="E73" s="412">
        <f>' Шаблон материалов'!D56</f>
        <v>0</v>
      </c>
      <c r="F73" s="412">
        <f>' Шаблон материалов'!E56</f>
        <v>0</v>
      </c>
      <c r="G73" s="412">
        <f>' Шаблон материалов'!F56</f>
        <v>0</v>
      </c>
      <c r="H73" s="412"/>
      <c r="I73" s="413">
        <f t="shared" si="0"/>
        <v>0</v>
      </c>
      <c r="J73" s="775">
        <f t="shared" si="1"/>
        <v>0</v>
      </c>
      <c r="K73" s="776"/>
    </row>
    <row r="74" spans="1:11" hidden="1">
      <c r="A74" s="109">
        <v>56</v>
      </c>
      <c r="B74" s="300"/>
      <c r="C74" s="412">
        <f>' Шаблон материалов'!B57</f>
        <v>0</v>
      </c>
      <c r="D74" s="412">
        <f>' Шаблон материалов'!C57</f>
        <v>0</v>
      </c>
      <c r="E74" s="412">
        <f>' Шаблон материалов'!D57</f>
        <v>0</v>
      </c>
      <c r="F74" s="412">
        <f>' Шаблон материалов'!E57</f>
        <v>0</v>
      </c>
      <c r="G74" s="412">
        <f>' Шаблон материалов'!F57</f>
        <v>0</v>
      </c>
      <c r="H74" s="412"/>
      <c r="I74" s="413">
        <f t="shared" si="0"/>
        <v>0</v>
      </c>
      <c r="J74" s="775">
        <f t="shared" si="1"/>
        <v>0</v>
      </c>
      <c r="K74" s="776"/>
    </row>
    <row r="75" spans="1:11" hidden="1">
      <c r="A75" s="109">
        <v>57</v>
      </c>
      <c r="B75" s="300"/>
      <c r="C75" s="412">
        <f>' Шаблон материалов'!B58</f>
        <v>0</v>
      </c>
      <c r="D75" s="412">
        <f>' Шаблон материалов'!C58</f>
        <v>0</v>
      </c>
      <c r="E75" s="412">
        <f>' Шаблон материалов'!D58</f>
        <v>0</v>
      </c>
      <c r="F75" s="412">
        <f>' Шаблон материалов'!E58</f>
        <v>0</v>
      </c>
      <c r="G75" s="412">
        <f>' Шаблон материалов'!F58</f>
        <v>0</v>
      </c>
      <c r="H75" s="412"/>
      <c r="I75" s="413">
        <f t="shared" si="0"/>
        <v>0</v>
      </c>
      <c r="J75" s="775">
        <f t="shared" si="1"/>
        <v>0</v>
      </c>
      <c r="K75" s="776"/>
    </row>
    <row r="76" spans="1:11" hidden="1">
      <c r="A76" s="109">
        <v>58</v>
      </c>
      <c r="B76" s="300"/>
      <c r="C76" s="412">
        <f>' Шаблон материалов'!B59</f>
        <v>0</v>
      </c>
      <c r="D76" s="412">
        <f>' Шаблон материалов'!C59</f>
        <v>0</v>
      </c>
      <c r="E76" s="412">
        <f>' Шаблон материалов'!D59</f>
        <v>0</v>
      </c>
      <c r="F76" s="412">
        <f>' Шаблон материалов'!E59</f>
        <v>0</v>
      </c>
      <c r="G76" s="412">
        <f>' Шаблон материалов'!F59</f>
        <v>0</v>
      </c>
      <c r="H76" s="412"/>
      <c r="I76" s="413">
        <f t="shared" si="0"/>
        <v>0</v>
      </c>
      <c r="J76" s="775">
        <f t="shared" si="1"/>
        <v>0</v>
      </c>
      <c r="K76" s="776"/>
    </row>
    <row r="77" spans="1:11" hidden="1">
      <c r="A77" s="109">
        <v>59</v>
      </c>
      <c r="B77" s="300"/>
      <c r="C77" s="412">
        <f>' Шаблон материалов'!B60</f>
        <v>0</v>
      </c>
      <c r="D77" s="412">
        <v>1</v>
      </c>
      <c r="E77" s="412">
        <v>1</v>
      </c>
      <c r="F77" s="412">
        <f>' Шаблон материалов'!E60</f>
        <v>0</v>
      </c>
      <c r="G77" s="412">
        <f>' Шаблон материалов'!F60</f>
        <v>0</v>
      </c>
      <c r="H77" s="412"/>
      <c r="I77" s="413">
        <f t="shared" si="0"/>
        <v>0</v>
      </c>
      <c r="J77" s="775">
        <f t="shared" si="1"/>
        <v>0</v>
      </c>
      <c r="K77" s="776"/>
    </row>
    <row r="78" spans="1:11" hidden="1">
      <c r="A78" s="109">
        <v>60</v>
      </c>
      <c r="B78" s="300"/>
      <c r="C78" s="412">
        <f>' Шаблон материалов'!B61</f>
        <v>0</v>
      </c>
      <c r="D78" s="412">
        <f>' Шаблон материалов'!C61</f>
        <v>0</v>
      </c>
      <c r="E78" s="412">
        <f>' Шаблон материалов'!D61</f>
        <v>0</v>
      </c>
      <c r="F78" s="412">
        <f>' Шаблон материалов'!E61</f>
        <v>0</v>
      </c>
      <c r="G78" s="412">
        <f>' Шаблон материалов'!F61</f>
        <v>0</v>
      </c>
      <c r="H78" s="412"/>
      <c r="I78" s="413">
        <f t="shared" si="0"/>
        <v>0</v>
      </c>
      <c r="J78" s="775">
        <f t="shared" si="1"/>
        <v>0</v>
      </c>
      <c r="K78" s="776"/>
    </row>
    <row r="79" spans="1:11" hidden="1">
      <c r="A79" s="109">
        <v>61</v>
      </c>
      <c r="B79" s="300"/>
      <c r="C79" s="412">
        <f>' Шаблон материалов'!B62</f>
        <v>0</v>
      </c>
      <c r="D79" s="412">
        <f>' Шаблон материалов'!C62</f>
        <v>0</v>
      </c>
      <c r="E79" s="412">
        <f>' Шаблон материалов'!D62</f>
        <v>0</v>
      </c>
      <c r="F79" s="412">
        <f>' Шаблон материалов'!E62</f>
        <v>0</v>
      </c>
      <c r="G79" s="412">
        <f>' Шаблон материалов'!F62</f>
        <v>0</v>
      </c>
      <c r="H79" s="412"/>
      <c r="I79" s="413">
        <f t="shared" si="0"/>
        <v>0</v>
      </c>
      <c r="J79" s="775">
        <f t="shared" si="1"/>
        <v>0</v>
      </c>
      <c r="K79" s="776"/>
    </row>
    <row r="80" spans="1:11" hidden="1">
      <c r="A80" s="109">
        <v>62</v>
      </c>
      <c r="B80" s="300"/>
      <c r="C80" s="412">
        <f>' Шаблон материалов'!B63</f>
        <v>0</v>
      </c>
      <c r="D80" s="412">
        <f>' Шаблон материалов'!C63</f>
        <v>0</v>
      </c>
      <c r="E80" s="412">
        <f>' Шаблон материалов'!D63</f>
        <v>0</v>
      </c>
      <c r="F80" s="412">
        <f>' Шаблон материалов'!E63</f>
        <v>0</v>
      </c>
      <c r="G80" s="412">
        <f>' Шаблон материалов'!F63</f>
        <v>0</v>
      </c>
      <c r="H80" s="412"/>
      <c r="I80" s="413">
        <f t="shared" si="0"/>
        <v>0</v>
      </c>
      <c r="J80" s="775">
        <f t="shared" si="1"/>
        <v>0</v>
      </c>
      <c r="K80" s="776"/>
    </row>
    <row r="81" spans="1:11" hidden="1">
      <c r="A81" s="109">
        <v>63</v>
      </c>
      <c r="B81" s="300"/>
      <c r="C81" s="412">
        <f>' Шаблон материалов'!B64</f>
        <v>0</v>
      </c>
      <c r="D81" s="412">
        <f>' Шаблон материалов'!C64</f>
        <v>0</v>
      </c>
      <c r="E81" s="412">
        <f>' Шаблон материалов'!D64</f>
        <v>0</v>
      </c>
      <c r="F81" s="412">
        <f>' Шаблон материалов'!E64</f>
        <v>0</v>
      </c>
      <c r="G81" s="412">
        <f>' Шаблон материалов'!F64</f>
        <v>0</v>
      </c>
      <c r="H81" s="412"/>
      <c r="I81" s="413">
        <f t="shared" si="0"/>
        <v>0</v>
      </c>
      <c r="J81" s="775">
        <f t="shared" si="1"/>
        <v>0</v>
      </c>
      <c r="K81" s="776"/>
    </row>
    <row r="82" spans="1:11" hidden="1">
      <c r="A82" s="109">
        <v>64</v>
      </c>
      <c r="B82" s="300"/>
      <c r="C82" s="412">
        <f>' Шаблон материалов'!B65</f>
        <v>0</v>
      </c>
      <c r="D82" s="412">
        <f>' Шаблон материалов'!C65</f>
        <v>0</v>
      </c>
      <c r="E82" s="412">
        <f>' Шаблон материалов'!D65</f>
        <v>0</v>
      </c>
      <c r="F82" s="412">
        <f>' Шаблон материалов'!E65</f>
        <v>0</v>
      </c>
      <c r="G82" s="412">
        <f>' Шаблон материалов'!F65</f>
        <v>0</v>
      </c>
      <c r="H82" s="412"/>
      <c r="I82" s="413">
        <f t="shared" si="0"/>
        <v>0</v>
      </c>
      <c r="J82" s="775">
        <f t="shared" si="1"/>
        <v>0</v>
      </c>
      <c r="K82" s="776"/>
    </row>
    <row r="83" spans="1:11" hidden="1">
      <c r="A83" s="109">
        <v>65</v>
      </c>
      <c r="B83" s="300"/>
      <c r="C83" s="412">
        <f>' Шаблон материалов'!B66</f>
        <v>0</v>
      </c>
      <c r="D83" s="412">
        <f>' Шаблон материалов'!C66</f>
        <v>0</v>
      </c>
      <c r="E83" s="412">
        <f>' Шаблон материалов'!D66</f>
        <v>0</v>
      </c>
      <c r="F83" s="412">
        <f>' Шаблон материалов'!E66</f>
        <v>0</v>
      </c>
      <c r="G83" s="412">
        <f>' Шаблон материалов'!F66</f>
        <v>0</v>
      </c>
      <c r="H83" s="412"/>
      <c r="I83" s="413">
        <f t="shared" ref="I83:I89" si="2">$F$11*H83*D83</f>
        <v>0</v>
      </c>
      <c r="J83" s="775">
        <f t="shared" si="1"/>
        <v>0</v>
      </c>
      <c r="K83" s="776"/>
    </row>
    <row r="84" spans="1:11" hidden="1">
      <c r="A84" s="109">
        <v>66</v>
      </c>
      <c r="B84" s="300"/>
      <c r="C84" s="412">
        <f>' Шаблон материалов'!B67</f>
        <v>0</v>
      </c>
      <c r="D84" s="412">
        <f>' Шаблон материалов'!C67</f>
        <v>0</v>
      </c>
      <c r="E84" s="412">
        <f>' Шаблон материалов'!D67</f>
        <v>0</v>
      </c>
      <c r="F84" s="412">
        <f>' Шаблон материалов'!E67</f>
        <v>0</v>
      </c>
      <c r="G84" s="412">
        <f>' Шаблон материалов'!F67</f>
        <v>0</v>
      </c>
      <c r="H84" s="412"/>
      <c r="I84" s="413">
        <f t="shared" si="2"/>
        <v>0</v>
      </c>
      <c r="J84" s="775">
        <f t="shared" ref="J84:J108" si="3">G84*I84*E84</f>
        <v>0</v>
      </c>
      <c r="K84" s="776"/>
    </row>
    <row r="85" spans="1:11" hidden="1">
      <c r="A85" s="109">
        <v>67</v>
      </c>
      <c r="B85" s="300"/>
      <c r="C85" s="412">
        <f>' Шаблон материалов'!B68</f>
        <v>0</v>
      </c>
      <c r="D85" s="412">
        <f>' Шаблон материалов'!C68</f>
        <v>0</v>
      </c>
      <c r="E85" s="412">
        <f>' Шаблон материалов'!D68</f>
        <v>0</v>
      </c>
      <c r="F85" s="412">
        <f>' Шаблон материалов'!E68</f>
        <v>0</v>
      </c>
      <c r="G85" s="412">
        <f>' Шаблон материалов'!F68</f>
        <v>0</v>
      </c>
      <c r="H85" s="412"/>
      <c r="I85" s="413">
        <f t="shared" si="2"/>
        <v>0</v>
      </c>
      <c r="J85" s="775">
        <f t="shared" si="3"/>
        <v>0</v>
      </c>
      <c r="K85" s="776"/>
    </row>
    <row r="86" spans="1:11" hidden="1">
      <c r="A86" s="109">
        <v>68</v>
      </c>
      <c r="B86" s="300"/>
      <c r="C86" s="412">
        <f>' Шаблон материалов'!B69</f>
        <v>0</v>
      </c>
      <c r="D86" s="412">
        <f>' Шаблон материалов'!C69</f>
        <v>0</v>
      </c>
      <c r="E86" s="412">
        <f>' Шаблон материалов'!D69</f>
        <v>0</v>
      </c>
      <c r="F86" s="412">
        <f>' Шаблон материалов'!E69</f>
        <v>0</v>
      </c>
      <c r="G86" s="412">
        <f>' Шаблон материалов'!F69</f>
        <v>0</v>
      </c>
      <c r="H86" s="412"/>
      <c r="I86" s="413">
        <f t="shared" si="2"/>
        <v>0</v>
      </c>
      <c r="J86" s="775">
        <f t="shared" si="3"/>
        <v>0</v>
      </c>
      <c r="K86" s="776"/>
    </row>
    <row r="87" spans="1:11" hidden="1">
      <c r="A87" s="109">
        <v>69</v>
      </c>
      <c r="B87" s="300"/>
      <c r="C87" s="412">
        <f>' Шаблон материалов'!B70</f>
        <v>0</v>
      </c>
      <c r="D87" s="412">
        <f>' Шаблон материалов'!C70</f>
        <v>0</v>
      </c>
      <c r="E87" s="412">
        <f>' Шаблон материалов'!D70</f>
        <v>0</v>
      </c>
      <c r="F87" s="412">
        <f>' Шаблон материалов'!E70</f>
        <v>0</v>
      </c>
      <c r="G87" s="412">
        <f>' Шаблон материалов'!F70</f>
        <v>0</v>
      </c>
      <c r="H87" s="412"/>
      <c r="I87" s="413">
        <f t="shared" si="2"/>
        <v>0</v>
      </c>
      <c r="J87" s="775">
        <f t="shared" si="3"/>
        <v>0</v>
      </c>
      <c r="K87" s="776"/>
    </row>
    <row r="88" spans="1:11" hidden="1">
      <c r="A88" s="109">
        <v>70</v>
      </c>
      <c r="B88" s="300"/>
      <c r="C88" s="412">
        <f>' Шаблон материалов'!B71</f>
        <v>0</v>
      </c>
      <c r="D88" s="412">
        <f>' Шаблон материалов'!C71</f>
        <v>0</v>
      </c>
      <c r="E88" s="412">
        <f>' Шаблон материалов'!D71</f>
        <v>0</v>
      </c>
      <c r="F88" s="412">
        <f>' Шаблон материалов'!E71</f>
        <v>0</v>
      </c>
      <c r="G88" s="412">
        <f>' Шаблон материалов'!F71</f>
        <v>0</v>
      </c>
      <c r="H88" s="412"/>
      <c r="I88" s="413">
        <f t="shared" si="2"/>
        <v>0</v>
      </c>
      <c r="J88" s="775">
        <f t="shared" si="3"/>
        <v>0</v>
      </c>
      <c r="K88" s="776"/>
    </row>
    <row r="89" spans="1:11" hidden="1">
      <c r="A89" s="109">
        <v>71</v>
      </c>
      <c r="B89" s="300"/>
      <c r="C89" s="412">
        <f>' Шаблон материалов'!B72</f>
        <v>0</v>
      </c>
      <c r="D89" s="412">
        <f>' Шаблон материалов'!C72</f>
        <v>0</v>
      </c>
      <c r="E89" s="412">
        <f>' Шаблон материалов'!D72</f>
        <v>0</v>
      </c>
      <c r="F89" s="412">
        <f>' Шаблон материалов'!E72</f>
        <v>0</v>
      </c>
      <c r="G89" s="412">
        <f>' Шаблон материалов'!F72</f>
        <v>0</v>
      </c>
      <c r="H89" s="412"/>
      <c r="I89" s="413">
        <f t="shared" si="2"/>
        <v>0</v>
      </c>
      <c r="J89" s="775">
        <f t="shared" si="3"/>
        <v>0</v>
      </c>
      <c r="K89" s="776"/>
    </row>
    <row r="90" spans="1:11" hidden="1">
      <c r="A90" s="109">
        <v>72</v>
      </c>
      <c r="B90" s="300"/>
      <c r="C90" s="412">
        <f>' Шаблон материалов'!B73</f>
        <v>0</v>
      </c>
      <c r="D90" s="412">
        <f>' Шаблон материалов'!C73</f>
        <v>0</v>
      </c>
      <c r="E90" s="412">
        <f>' Шаблон материалов'!D73</f>
        <v>0</v>
      </c>
      <c r="F90" s="412">
        <f>' Шаблон материалов'!E73</f>
        <v>0</v>
      </c>
      <c r="G90" s="412">
        <f>' Шаблон материалов'!F73</f>
        <v>0</v>
      </c>
      <c r="H90" s="412"/>
      <c r="I90" s="413">
        <f t="shared" ref="I90:I108" si="4">$F$11*H90*D90</f>
        <v>0</v>
      </c>
      <c r="J90" s="775">
        <f t="shared" si="3"/>
        <v>0</v>
      </c>
      <c r="K90" s="776"/>
    </row>
    <row r="91" spans="1:11" hidden="1">
      <c r="A91" s="109">
        <v>73</v>
      </c>
      <c r="B91" s="300"/>
      <c r="C91" s="412">
        <f>' Шаблон материалов'!B74</f>
        <v>0</v>
      </c>
      <c r="D91" s="412">
        <f>' Шаблон материалов'!C74</f>
        <v>0</v>
      </c>
      <c r="E91" s="412">
        <f>' Шаблон материалов'!D74</f>
        <v>0</v>
      </c>
      <c r="F91" s="412">
        <f>' Шаблон материалов'!E74</f>
        <v>0</v>
      </c>
      <c r="G91" s="412">
        <f>' Шаблон материалов'!F74</f>
        <v>0</v>
      </c>
      <c r="H91" s="412"/>
      <c r="I91" s="413">
        <f t="shared" si="4"/>
        <v>0</v>
      </c>
      <c r="J91" s="775">
        <f t="shared" si="3"/>
        <v>0</v>
      </c>
      <c r="K91" s="776"/>
    </row>
    <row r="92" spans="1:11" hidden="1">
      <c r="A92" s="109">
        <v>74</v>
      </c>
      <c r="B92" s="300"/>
      <c r="C92" s="412">
        <f>' Шаблон материалов'!B75</f>
        <v>0</v>
      </c>
      <c r="D92" s="412">
        <f>' Шаблон материалов'!C75</f>
        <v>0</v>
      </c>
      <c r="E92" s="412">
        <f>' Шаблон материалов'!D75</f>
        <v>0</v>
      </c>
      <c r="F92" s="412">
        <f>' Шаблон материалов'!E75</f>
        <v>0</v>
      </c>
      <c r="G92" s="412">
        <f>' Шаблон материалов'!F75</f>
        <v>0</v>
      </c>
      <c r="H92" s="412"/>
      <c r="I92" s="413">
        <f t="shared" si="4"/>
        <v>0</v>
      </c>
      <c r="J92" s="775">
        <f t="shared" si="3"/>
        <v>0</v>
      </c>
      <c r="K92" s="776"/>
    </row>
    <row r="93" spans="1:11" hidden="1">
      <c r="A93" s="109">
        <v>75</v>
      </c>
      <c r="B93" s="300"/>
      <c r="C93" s="412">
        <f>' Шаблон материалов'!B76</f>
        <v>0</v>
      </c>
      <c r="D93" s="412">
        <v>1</v>
      </c>
      <c r="E93" s="412">
        <v>1</v>
      </c>
      <c r="F93" s="412">
        <f>' Шаблон материалов'!E76</f>
        <v>0</v>
      </c>
      <c r="G93" s="412">
        <f>' Шаблон материалов'!F76</f>
        <v>0</v>
      </c>
      <c r="H93" s="412"/>
      <c r="I93" s="413">
        <f t="shared" si="4"/>
        <v>0</v>
      </c>
      <c r="J93" s="775">
        <f t="shared" si="3"/>
        <v>0</v>
      </c>
      <c r="K93" s="776"/>
    </row>
    <row r="94" spans="1:11" hidden="1">
      <c r="A94" s="109">
        <v>76</v>
      </c>
      <c r="B94" s="300"/>
      <c r="C94" s="412">
        <f>' Шаблон материалов'!B77</f>
        <v>0</v>
      </c>
      <c r="D94" s="412">
        <v>1</v>
      </c>
      <c r="E94" s="412">
        <v>1</v>
      </c>
      <c r="F94" s="412">
        <f>' Шаблон материалов'!E77</f>
        <v>0</v>
      </c>
      <c r="G94" s="412">
        <f>' Шаблон материалов'!F77</f>
        <v>0</v>
      </c>
      <c r="H94" s="412"/>
      <c r="I94" s="413">
        <f t="shared" si="4"/>
        <v>0</v>
      </c>
      <c r="J94" s="775">
        <f t="shared" si="3"/>
        <v>0</v>
      </c>
      <c r="K94" s="776"/>
    </row>
    <row r="95" spans="1:11" hidden="1">
      <c r="A95" s="109">
        <v>77</v>
      </c>
      <c r="B95" s="300"/>
      <c r="C95" s="412">
        <f>' Шаблон материалов'!B78</f>
        <v>0</v>
      </c>
      <c r="D95" s="412">
        <f>' Шаблон материалов'!C78</f>
        <v>0</v>
      </c>
      <c r="E95" s="412">
        <f>' Шаблон материалов'!D78</f>
        <v>0</v>
      </c>
      <c r="F95" s="412">
        <f>' Шаблон материалов'!E78</f>
        <v>0</v>
      </c>
      <c r="G95" s="412">
        <f>' Шаблон материалов'!F78</f>
        <v>0</v>
      </c>
      <c r="H95" s="412"/>
      <c r="I95" s="413">
        <f t="shared" si="4"/>
        <v>0</v>
      </c>
      <c r="J95" s="775">
        <f t="shared" si="3"/>
        <v>0</v>
      </c>
      <c r="K95" s="776"/>
    </row>
    <row r="96" spans="1:11" hidden="1">
      <c r="A96" s="109">
        <v>78</v>
      </c>
      <c r="B96" s="300"/>
      <c r="C96" s="412">
        <f>' Шаблон материалов'!B79</f>
        <v>0</v>
      </c>
      <c r="D96" s="412">
        <f>' Шаблон материалов'!C79</f>
        <v>0</v>
      </c>
      <c r="E96" s="412">
        <f>' Шаблон материалов'!D79</f>
        <v>0</v>
      </c>
      <c r="F96" s="412">
        <f>' Шаблон материалов'!E79</f>
        <v>0</v>
      </c>
      <c r="G96" s="412">
        <f>' Шаблон материалов'!F79</f>
        <v>0</v>
      </c>
      <c r="H96" s="412"/>
      <c r="I96" s="413">
        <f t="shared" si="4"/>
        <v>0</v>
      </c>
      <c r="J96" s="775">
        <f t="shared" si="3"/>
        <v>0</v>
      </c>
      <c r="K96" s="776"/>
    </row>
    <row r="97" spans="1:11" hidden="1">
      <c r="A97" s="109">
        <v>79</v>
      </c>
      <c r="B97" s="300"/>
      <c r="C97" s="412">
        <f>' Шаблон материалов'!B80</f>
        <v>0</v>
      </c>
      <c r="D97" s="412">
        <f>' Шаблон материалов'!C80</f>
        <v>0</v>
      </c>
      <c r="E97" s="412">
        <f>' Шаблон материалов'!D80</f>
        <v>0</v>
      </c>
      <c r="F97" s="412">
        <f>' Шаблон материалов'!E80</f>
        <v>0</v>
      </c>
      <c r="G97" s="412">
        <f>' Шаблон материалов'!F80</f>
        <v>0</v>
      </c>
      <c r="H97" s="412"/>
      <c r="I97" s="413">
        <f t="shared" si="4"/>
        <v>0</v>
      </c>
      <c r="J97" s="775">
        <f t="shared" si="3"/>
        <v>0</v>
      </c>
      <c r="K97" s="776"/>
    </row>
    <row r="98" spans="1:11" hidden="1">
      <c r="A98" s="109">
        <v>80</v>
      </c>
      <c r="B98" s="300"/>
      <c r="C98" s="412">
        <f>' Шаблон материалов'!B81</f>
        <v>0</v>
      </c>
      <c r="D98" s="412">
        <f>' Шаблон материалов'!C81</f>
        <v>0</v>
      </c>
      <c r="E98" s="412">
        <f>' Шаблон материалов'!D81</f>
        <v>0</v>
      </c>
      <c r="F98" s="412">
        <f>' Шаблон материалов'!E81</f>
        <v>0</v>
      </c>
      <c r="G98" s="412">
        <f>' Шаблон материалов'!F81</f>
        <v>0</v>
      </c>
      <c r="H98" s="412"/>
      <c r="I98" s="413">
        <f t="shared" si="4"/>
        <v>0</v>
      </c>
      <c r="J98" s="775">
        <f t="shared" si="3"/>
        <v>0</v>
      </c>
      <c r="K98" s="776"/>
    </row>
    <row r="99" spans="1:11" hidden="1">
      <c r="A99" s="109">
        <v>81</v>
      </c>
      <c r="B99" s="300"/>
      <c r="C99" s="412">
        <f>' Шаблон материалов'!B82</f>
        <v>0</v>
      </c>
      <c r="D99" s="412">
        <f>' Шаблон материалов'!C82</f>
        <v>0</v>
      </c>
      <c r="E99" s="412">
        <f>' Шаблон материалов'!D82</f>
        <v>0</v>
      </c>
      <c r="F99" s="412">
        <f>' Шаблон материалов'!E82</f>
        <v>0</v>
      </c>
      <c r="G99" s="412">
        <f>' Шаблон материалов'!F82</f>
        <v>0</v>
      </c>
      <c r="H99" s="412"/>
      <c r="I99" s="413">
        <f t="shared" si="4"/>
        <v>0</v>
      </c>
      <c r="J99" s="775">
        <f t="shared" si="3"/>
        <v>0</v>
      </c>
      <c r="K99" s="776"/>
    </row>
    <row r="100" spans="1:11" hidden="1">
      <c r="A100" s="109">
        <v>82</v>
      </c>
      <c r="B100" s="300"/>
      <c r="C100" s="412">
        <f>' Шаблон материалов'!B83</f>
        <v>0</v>
      </c>
      <c r="D100" s="412">
        <f>' Шаблон материалов'!C83</f>
        <v>0</v>
      </c>
      <c r="E100" s="412">
        <f>' Шаблон материалов'!D83</f>
        <v>0</v>
      </c>
      <c r="F100" s="412">
        <f>' Шаблон материалов'!E83</f>
        <v>0</v>
      </c>
      <c r="G100" s="412">
        <f>' Шаблон материалов'!F83</f>
        <v>0</v>
      </c>
      <c r="H100" s="412"/>
      <c r="I100" s="413">
        <f t="shared" si="4"/>
        <v>0</v>
      </c>
      <c r="J100" s="775">
        <f t="shared" si="3"/>
        <v>0</v>
      </c>
      <c r="K100" s="776"/>
    </row>
    <row r="101" spans="1:11" hidden="1">
      <c r="A101" s="109">
        <v>83</v>
      </c>
      <c r="B101" s="300"/>
      <c r="C101" s="412">
        <f>' Шаблон материалов'!B84</f>
        <v>0</v>
      </c>
      <c r="D101" s="412">
        <f>' Шаблон материалов'!C84</f>
        <v>0</v>
      </c>
      <c r="E101" s="412">
        <f>' Шаблон материалов'!D84</f>
        <v>0</v>
      </c>
      <c r="F101" s="412">
        <f>' Шаблон материалов'!E84</f>
        <v>0</v>
      </c>
      <c r="G101" s="412">
        <f>' Шаблон материалов'!F84</f>
        <v>0</v>
      </c>
      <c r="H101" s="412"/>
      <c r="I101" s="413">
        <f t="shared" si="4"/>
        <v>0</v>
      </c>
      <c r="J101" s="775">
        <f t="shared" si="3"/>
        <v>0</v>
      </c>
      <c r="K101" s="776"/>
    </row>
    <row r="102" spans="1:11" hidden="1">
      <c r="A102" s="109">
        <v>84</v>
      </c>
      <c r="B102" s="300"/>
      <c r="C102" s="412">
        <f>' Шаблон материалов'!B85</f>
        <v>0</v>
      </c>
      <c r="D102" s="412">
        <f>' Шаблон материалов'!C85</f>
        <v>0</v>
      </c>
      <c r="E102" s="412">
        <f>' Шаблон материалов'!D85</f>
        <v>0</v>
      </c>
      <c r="F102" s="412">
        <f>' Шаблон материалов'!E85</f>
        <v>0</v>
      </c>
      <c r="G102" s="412">
        <f>' Шаблон материалов'!F85</f>
        <v>0</v>
      </c>
      <c r="H102" s="412"/>
      <c r="I102" s="413">
        <f t="shared" si="4"/>
        <v>0</v>
      </c>
      <c r="J102" s="775">
        <f t="shared" si="3"/>
        <v>0</v>
      </c>
      <c r="K102" s="776"/>
    </row>
    <row r="103" spans="1:11" hidden="1">
      <c r="A103" s="109">
        <v>85</v>
      </c>
      <c r="B103" s="300"/>
      <c r="C103" s="412">
        <f>' Шаблон материалов'!B86</f>
        <v>0</v>
      </c>
      <c r="D103" s="412">
        <f>' Шаблон материалов'!C86</f>
        <v>0</v>
      </c>
      <c r="E103" s="412">
        <f>' Шаблон материалов'!D86</f>
        <v>0</v>
      </c>
      <c r="F103" s="412">
        <f>' Шаблон материалов'!E86</f>
        <v>0</v>
      </c>
      <c r="G103" s="412">
        <f>' Шаблон материалов'!F86</f>
        <v>0</v>
      </c>
      <c r="H103" s="412"/>
      <c r="I103" s="413">
        <f t="shared" si="4"/>
        <v>0</v>
      </c>
      <c r="J103" s="775">
        <f t="shared" si="3"/>
        <v>0</v>
      </c>
      <c r="K103" s="776"/>
    </row>
    <row r="104" spans="1:11" hidden="1">
      <c r="A104" s="109">
        <v>86</v>
      </c>
      <c r="B104" s="300"/>
      <c r="C104" s="412">
        <f>' Шаблон материалов'!B87</f>
        <v>0</v>
      </c>
      <c r="D104" s="412">
        <f>' Шаблон материалов'!C87</f>
        <v>0</v>
      </c>
      <c r="E104" s="412">
        <f>' Шаблон материалов'!D87</f>
        <v>0</v>
      </c>
      <c r="F104" s="412">
        <f>' Шаблон материалов'!E87</f>
        <v>0</v>
      </c>
      <c r="G104" s="412">
        <f>' Шаблон материалов'!F87</f>
        <v>0</v>
      </c>
      <c r="H104" s="412"/>
      <c r="I104" s="413">
        <f t="shared" si="4"/>
        <v>0</v>
      </c>
      <c r="J104" s="775">
        <f t="shared" si="3"/>
        <v>0</v>
      </c>
      <c r="K104" s="776"/>
    </row>
    <row r="105" spans="1:11" hidden="1">
      <c r="A105" s="109">
        <v>87</v>
      </c>
      <c r="B105" s="300"/>
      <c r="C105" s="412">
        <f>' Шаблон материалов'!B88</f>
        <v>0</v>
      </c>
      <c r="D105" s="412">
        <f>' Шаблон материалов'!C88</f>
        <v>0</v>
      </c>
      <c r="E105" s="412">
        <f>' Шаблон материалов'!D88</f>
        <v>0</v>
      </c>
      <c r="F105" s="412">
        <f>' Шаблон материалов'!E88</f>
        <v>0</v>
      </c>
      <c r="G105" s="412">
        <f>' Шаблон материалов'!F88</f>
        <v>0</v>
      </c>
      <c r="H105" s="412"/>
      <c r="I105" s="413">
        <f t="shared" si="4"/>
        <v>0</v>
      </c>
      <c r="J105" s="775">
        <f t="shared" si="3"/>
        <v>0</v>
      </c>
      <c r="K105" s="776"/>
    </row>
    <row r="106" spans="1:11" hidden="1">
      <c r="A106" s="109">
        <v>88</v>
      </c>
      <c r="B106" s="300"/>
      <c r="C106" s="412">
        <f>' Шаблон материалов'!B89</f>
        <v>0</v>
      </c>
      <c r="D106" s="412">
        <f>' Шаблон материалов'!C89</f>
        <v>0</v>
      </c>
      <c r="E106" s="412">
        <f>' Шаблон материалов'!D89</f>
        <v>0</v>
      </c>
      <c r="F106" s="412">
        <f>' Шаблон материалов'!E89</f>
        <v>0</v>
      </c>
      <c r="G106" s="412">
        <f>' Шаблон материалов'!F89</f>
        <v>0</v>
      </c>
      <c r="H106" s="412"/>
      <c r="I106" s="413">
        <f t="shared" si="4"/>
        <v>0</v>
      </c>
      <c r="J106" s="775">
        <f t="shared" si="3"/>
        <v>0</v>
      </c>
      <c r="K106" s="776"/>
    </row>
    <row r="107" spans="1:11" hidden="1">
      <c r="A107" s="109">
        <v>89</v>
      </c>
      <c r="B107" s="300"/>
      <c r="C107" s="412">
        <f>' Шаблон материалов'!B90</f>
        <v>0</v>
      </c>
      <c r="D107" s="412">
        <v>1</v>
      </c>
      <c r="E107" s="412">
        <v>1</v>
      </c>
      <c r="F107" s="412">
        <f>' Шаблон материалов'!E90</f>
        <v>0</v>
      </c>
      <c r="G107" s="412">
        <f>' Шаблон материалов'!F90</f>
        <v>0</v>
      </c>
      <c r="H107" s="412"/>
      <c r="I107" s="413">
        <f t="shared" si="4"/>
        <v>0</v>
      </c>
      <c r="J107" s="775">
        <f t="shared" si="3"/>
        <v>0</v>
      </c>
      <c r="K107" s="776"/>
    </row>
    <row r="108" spans="1:11" hidden="1">
      <c r="A108" s="109">
        <v>90</v>
      </c>
      <c r="B108" s="300"/>
      <c r="C108" s="412">
        <f>' Шаблон материалов'!B91</f>
        <v>0</v>
      </c>
      <c r="D108" s="412">
        <v>1</v>
      </c>
      <c r="E108" s="412">
        <v>1</v>
      </c>
      <c r="F108" s="412">
        <f>' Шаблон материалов'!E91</f>
        <v>0</v>
      </c>
      <c r="G108" s="412">
        <f>' Шаблон материалов'!F91</f>
        <v>0</v>
      </c>
      <c r="H108" s="412"/>
      <c r="I108" s="413">
        <f t="shared" si="4"/>
        <v>0</v>
      </c>
      <c r="J108" s="775">
        <f t="shared" si="3"/>
        <v>0</v>
      </c>
      <c r="K108" s="776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55" t="s">
        <v>116</v>
      </c>
      <c r="E110" s="755"/>
      <c r="F110" s="755"/>
      <c r="G110" s="29" t="s">
        <v>60</v>
      </c>
      <c r="H110" s="27">
        <f>F11</f>
        <v>40</v>
      </c>
      <c r="I110" s="26" t="s">
        <v>61</v>
      </c>
      <c r="J110" s="26"/>
      <c r="K110" s="340">
        <f>SUM(J19:K108)</f>
        <v>2015808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50395.199999999997</v>
      </c>
    </row>
    <row r="112" spans="1:11" s="223" customFormat="1" ht="24" customHeight="1">
      <c r="A112" s="177"/>
      <c r="B112" s="177"/>
      <c r="C112" s="760" t="s">
        <v>38</v>
      </c>
      <c r="D112" s="760"/>
      <c r="E112" s="760"/>
      <c r="F112" s="760"/>
      <c r="G112" s="760"/>
      <c r="H112" s="760"/>
      <c r="I112" s="760"/>
      <c r="J112" s="760"/>
      <c r="K112" s="760"/>
    </row>
    <row r="113" spans="1:11" ht="15.6" customHeight="1">
      <c r="A113" s="740" t="s">
        <v>150</v>
      </c>
      <c r="B113" s="741"/>
      <c r="C113" s="742"/>
      <c r="D113" s="175" t="s">
        <v>23573</v>
      </c>
      <c r="E113" s="173"/>
      <c r="F113" s="175" t="s">
        <v>23574</v>
      </c>
      <c r="G113" s="173"/>
      <c r="H113" s="175" t="s">
        <v>23595</v>
      </c>
      <c r="I113" s="173"/>
      <c r="J113" s="178"/>
    </row>
    <row r="114" spans="1:11" ht="25.5" customHeight="1">
      <c r="A114" s="743"/>
      <c r="B114" s="744"/>
      <c r="C114" s="745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customHeight="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557"/>
      <c r="K115" s="235"/>
    </row>
    <row r="116" spans="1:11" ht="6" customHeight="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45" customHeight="1">
      <c r="A117" s="763" t="s">
        <v>7</v>
      </c>
      <c r="B117" s="765" t="s">
        <v>178</v>
      </c>
      <c r="C117" s="767" t="s">
        <v>151</v>
      </c>
      <c r="D117" s="379" t="s">
        <v>23449</v>
      </c>
      <c r="E117" s="769" t="s">
        <v>113</v>
      </c>
      <c r="F117" s="771" t="s">
        <v>118</v>
      </c>
      <c r="G117" s="767" t="s">
        <v>26</v>
      </c>
      <c r="H117" s="767" t="s">
        <v>117</v>
      </c>
      <c r="I117" s="773" t="s">
        <v>27</v>
      </c>
      <c r="J117" s="761" t="s">
        <v>10</v>
      </c>
      <c r="K117" s="762"/>
    </row>
    <row r="118" spans="1:11">
      <c r="A118" s="764"/>
      <c r="B118" s="766"/>
      <c r="C118" s="768"/>
      <c r="D118" s="431">
        <f>K9</f>
        <v>0.85</v>
      </c>
      <c r="E118" s="770"/>
      <c r="F118" s="772"/>
      <c r="G118" s="768"/>
      <c r="H118" s="768"/>
      <c r="I118" s="774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0.85</v>
      </c>
      <c r="E119" s="419">
        <v>1</v>
      </c>
      <c r="F119" s="285"/>
      <c r="G119" s="291">
        <v>0</v>
      </c>
      <c r="H119" s="3">
        <v>1</v>
      </c>
      <c r="I119" s="53">
        <f t="shared" ref="I119:I128" si="5"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 t="s">
        <v>23627</v>
      </c>
      <c r="D120" s="430">
        <f t="shared" ref="D120:D168" si="6">$D$118</f>
        <v>0.85</v>
      </c>
      <c r="E120" s="419">
        <v>1</v>
      </c>
      <c r="F120" s="276">
        <v>10</v>
      </c>
      <c r="G120" s="551">
        <v>20</v>
      </c>
      <c r="H120" s="558">
        <f t="shared" ref="H120:H168" si="7">$F$11</f>
        <v>40</v>
      </c>
      <c r="I120" s="53">
        <f t="shared" si="5"/>
        <v>15.852941176470587</v>
      </c>
      <c r="J120" s="53">
        <f>I120*инф.!$D$1</f>
        <v>3963.2352941176468</v>
      </c>
      <c r="K120" s="53">
        <f>IF(I120=0,0,(инф.!$C$1)*I120)</f>
        <v>15852.941176470587</v>
      </c>
    </row>
    <row r="121" spans="1:11">
      <c r="A121" s="3">
        <v>3</v>
      </c>
      <c r="B121" s="276"/>
      <c r="C121" s="278" t="s">
        <v>23565</v>
      </c>
      <c r="D121" s="430">
        <f t="shared" si="6"/>
        <v>0.85</v>
      </c>
      <c r="E121" s="419">
        <v>1</v>
      </c>
      <c r="F121" s="276">
        <v>10</v>
      </c>
      <c r="G121" s="551">
        <v>40</v>
      </c>
      <c r="H121" s="558">
        <f t="shared" si="7"/>
        <v>40</v>
      </c>
      <c r="I121" s="53">
        <f t="shared" si="5"/>
        <v>31.53921568627451</v>
      </c>
      <c r="J121" s="53">
        <f>I121*инф.!$D$1</f>
        <v>7884.8039215686276</v>
      </c>
      <c r="K121" s="53">
        <f>IF(I121=0,0,(инф.!$C$1)*I121)</f>
        <v>31539.215686274511</v>
      </c>
    </row>
    <row r="122" spans="1:11">
      <c r="A122" s="3">
        <v>4</v>
      </c>
      <c r="B122" s="276"/>
      <c r="C122" s="278" t="s">
        <v>23604</v>
      </c>
      <c r="D122" s="430">
        <f t="shared" si="6"/>
        <v>0.85</v>
      </c>
      <c r="E122" s="419">
        <v>1</v>
      </c>
      <c r="F122" s="276">
        <v>20</v>
      </c>
      <c r="G122" s="552">
        <v>40</v>
      </c>
      <c r="H122" s="558">
        <f t="shared" si="7"/>
        <v>40</v>
      </c>
      <c r="I122" s="53">
        <f t="shared" si="5"/>
        <v>31.705882352941174</v>
      </c>
      <c r="J122" s="53">
        <f>I122*инф.!$D$1</f>
        <v>7926.4705882352937</v>
      </c>
      <c r="K122" s="53">
        <f>IF(I122=0,0,(инф.!$C$1)*I122)</f>
        <v>31705.882352941175</v>
      </c>
    </row>
    <row r="123" spans="1:11">
      <c r="A123" s="3">
        <v>5</v>
      </c>
      <c r="B123" s="276"/>
      <c r="C123" s="278" t="s">
        <v>23605</v>
      </c>
      <c r="D123" s="430">
        <f t="shared" si="6"/>
        <v>0.85</v>
      </c>
      <c r="E123" s="419">
        <v>1</v>
      </c>
      <c r="F123" s="276">
        <v>10</v>
      </c>
      <c r="G123" s="551">
        <v>18</v>
      </c>
      <c r="H123" s="558">
        <f t="shared" si="7"/>
        <v>40</v>
      </c>
      <c r="I123" s="53">
        <f t="shared" si="5"/>
        <v>14.284313725490195</v>
      </c>
      <c r="J123" s="53">
        <f>I123*инф.!$D$1</f>
        <v>3571.0784313725489</v>
      </c>
      <c r="K123" s="53">
        <f>IF(I123=0,0,(инф.!$C$1)*I123)</f>
        <v>14284.313725490196</v>
      </c>
    </row>
    <row r="124" spans="1:11">
      <c r="A124" s="3">
        <v>6</v>
      </c>
      <c r="B124" s="276"/>
      <c r="C124" s="439" t="s">
        <v>23626</v>
      </c>
      <c r="D124" s="430">
        <f t="shared" si="6"/>
        <v>0.85</v>
      </c>
      <c r="E124" s="419">
        <v>1</v>
      </c>
      <c r="F124" s="276">
        <v>20</v>
      </c>
      <c r="G124" s="551">
        <v>32</v>
      </c>
      <c r="H124" s="558">
        <f t="shared" si="7"/>
        <v>40</v>
      </c>
      <c r="I124" s="53">
        <f t="shared" si="5"/>
        <v>25.431372549019606</v>
      </c>
      <c r="J124" s="53">
        <f>I124*инф.!$D$1</f>
        <v>6357.8431372549012</v>
      </c>
      <c r="K124" s="53">
        <f>IF(I124=0,0,(инф.!$C$1)*I124)</f>
        <v>25431.372549019605</v>
      </c>
    </row>
    <row r="125" spans="1:11">
      <c r="A125" s="3">
        <v>7</v>
      </c>
      <c r="B125" s="276"/>
      <c r="C125" s="278" t="s">
        <v>23606</v>
      </c>
      <c r="D125" s="430">
        <f t="shared" si="6"/>
        <v>0.85</v>
      </c>
      <c r="E125" s="419">
        <v>1</v>
      </c>
      <c r="F125" s="276">
        <v>10</v>
      </c>
      <c r="G125" s="551">
        <v>5</v>
      </c>
      <c r="H125" s="558">
        <f t="shared" si="7"/>
        <v>40</v>
      </c>
      <c r="I125" s="53">
        <f t="shared" si="5"/>
        <v>4.0882352941176467</v>
      </c>
      <c r="J125" s="53">
        <f>I125*инф.!$D$1</f>
        <v>1022.0588235294117</v>
      </c>
      <c r="K125" s="53">
        <f>IF(I125=0,0,(инф.!$C$1)*I125)</f>
        <v>4088.2352941176468</v>
      </c>
    </row>
    <row r="126" spans="1:11">
      <c r="A126" s="3">
        <v>8</v>
      </c>
      <c r="B126" s="276"/>
      <c r="C126" s="278" t="s">
        <v>23628</v>
      </c>
      <c r="D126" s="430">
        <f t="shared" si="6"/>
        <v>0.85</v>
      </c>
      <c r="E126" s="419">
        <v>1</v>
      </c>
      <c r="F126" s="276">
        <v>5</v>
      </c>
      <c r="G126" s="551">
        <v>18</v>
      </c>
      <c r="H126" s="558">
        <f t="shared" si="7"/>
        <v>40</v>
      </c>
      <c r="I126" s="53">
        <f t="shared" si="5"/>
        <v>14.200980392156863</v>
      </c>
      <c r="J126" s="53">
        <f>I126*инф.!$D$1</f>
        <v>3550.2450980392159</v>
      </c>
      <c r="K126" s="53">
        <f>IF(I126=0,0,(инф.!$C$1)*I126)</f>
        <v>14200.980392156864</v>
      </c>
    </row>
    <row r="127" spans="1:11">
      <c r="A127" s="3">
        <v>9</v>
      </c>
      <c r="B127" s="276"/>
      <c r="C127" s="278"/>
      <c r="D127" s="430">
        <f t="shared" si="6"/>
        <v>0.85</v>
      </c>
      <c r="E127" s="419"/>
      <c r="F127" s="276"/>
      <c r="G127" s="551"/>
      <c r="H127" s="558">
        <f t="shared" si="7"/>
        <v>40</v>
      </c>
      <c r="I127" s="53">
        <f t="shared" si="5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6"/>
        <v>0.85</v>
      </c>
      <c r="E128" s="419"/>
      <c r="F128" s="276"/>
      <c r="G128" s="551"/>
      <c r="H128" s="558">
        <f t="shared" si="7"/>
        <v>40</v>
      </c>
      <c r="I128" s="53">
        <f t="shared" si="5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6"/>
        <v>0.85</v>
      </c>
      <c r="E129" s="419"/>
      <c r="F129" s="276"/>
      <c r="G129" s="551"/>
      <c r="H129" s="241">
        <f t="shared" si="7"/>
        <v>40</v>
      </c>
      <c r="I129" s="53">
        <f t="shared" ref="I129:I174" si="8">IF(D129=0,0,(G129/60*H129/D129+F129/60)*E129)</f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6"/>
        <v>0.85</v>
      </c>
      <c r="E130" s="419"/>
      <c r="F130" s="276"/>
      <c r="G130" s="291"/>
      <c r="H130" s="241">
        <f t="shared" si="7"/>
        <v>40</v>
      </c>
      <c r="I130" s="53">
        <f t="shared" si="8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439"/>
      <c r="D131" s="430">
        <f t="shared" si="6"/>
        <v>0.85</v>
      </c>
      <c r="E131" s="419"/>
      <c r="F131" s="276"/>
      <c r="G131" s="291"/>
      <c r="H131" s="241">
        <f t="shared" si="7"/>
        <v>40</v>
      </c>
      <c r="I131" s="53">
        <f t="shared" si="8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6"/>
        <v>0.85</v>
      </c>
      <c r="E132" s="419"/>
      <c r="F132" s="276"/>
      <c r="G132" s="291"/>
      <c r="H132" s="241">
        <f t="shared" si="7"/>
        <v>40</v>
      </c>
      <c r="I132" s="53">
        <f t="shared" si="8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6"/>
        <v>0.85</v>
      </c>
      <c r="E133" s="419"/>
      <c r="F133" s="276"/>
      <c r="G133" s="291"/>
      <c r="H133" s="241">
        <f t="shared" si="7"/>
        <v>40</v>
      </c>
      <c r="I133" s="53">
        <f t="shared" si="8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6"/>
        <v>0.85</v>
      </c>
      <c r="E134" s="419"/>
      <c r="F134" s="276"/>
      <c r="G134" s="291"/>
      <c r="H134" s="241">
        <f t="shared" si="7"/>
        <v>40</v>
      </c>
      <c r="I134" s="53">
        <f t="shared" si="8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6"/>
        <v>0.85</v>
      </c>
      <c r="E135" s="419"/>
      <c r="F135" s="276"/>
      <c r="G135" s="291"/>
      <c r="H135" s="241">
        <f t="shared" si="7"/>
        <v>40</v>
      </c>
      <c r="I135" s="53">
        <f t="shared" si="8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6"/>
        <v>0.85</v>
      </c>
      <c r="E136" s="419"/>
      <c r="F136" s="276"/>
      <c r="G136" s="291"/>
      <c r="H136" s="241">
        <f t="shared" si="7"/>
        <v>40</v>
      </c>
      <c r="I136" s="53">
        <f t="shared" si="8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6"/>
        <v>0.85</v>
      </c>
      <c r="E137" s="423"/>
      <c r="F137" s="414"/>
      <c r="G137" s="417"/>
      <c r="H137" s="241">
        <f t="shared" si="7"/>
        <v>40</v>
      </c>
      <c r="I137" s="53">
        <f t="shared" si="8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6"/>
        <v>0.85</v>
      </c>
      <c r="E138" s="423"/>
      <c r="F138" s="414"/>
      <c r="G138" s="417"/>
      <c r="H138" s="241">
        <f t="shared" si="7"/>
        <v>40</v>
      </c>
      <c r="I138" s="53">
        <f t="shared" si="8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6"/>
        <v>0.85</v>
      </c>
      <c r="E139" s="423"/>
      <c r="F139" s="414"/>
      <c r="G139" s="417"/>
      <c r="H139" s="241">
        <f t="shared" si="7"/>
        <v>40</v>
      </c>
      <c r="I139" s="53">
        <f t="shared" si="8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6"/>
        <v>0.85</v>
      </c>
      <c r="E140" s="423"/>
      <c r="F140" s="414"/>
      <c r="G140" s="417"/>
      <c r="H140" s="241">
        <f t="shared" si="7"/>
        <v>40</v>
      </c>
      <c r="I140" s="53">
        <f t="shared" si="8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6"/>
        <v>0.85</v>
      </c>
      <c r="E141" s="423"/>
      <c r="F141" s="414"/>
      <c r="G141" s="417"/>
      <c r="H141" s="241">
        <f t="shared" si="7"/>
        <v>40</v>
      </c>
      <c r="I141" s="53">
        <f t="shared" si="8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6"/>
        <v>0.85</v>
      </c>
      <c r="E142" s="423"/>
      <c r="F142" s="414"/>
      <c r="G142" s="417"/>
      <c r="H142" s="241">
        <f t="shared" si="7"/>
        <v>40</v>
      </c>
      <c r="I142" s="53">
        <f t="shared" si="8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6"/>
        <v>0.85</v>
      </c>
      <c r="E143" s="423"/>
      <c r="F143" s="414"/>
      <c r="G143" s="417"/>
      <c r="H143" s="241">
        <f t="shared" si="7"/>
        <v>40</v>
      </c>
      <c r="I143" s="53">
        <f t="shared" si="8"/>
        <v>0</v>
      </c>
      <c r="J143" s="418"/>
      <c r="K143" s="53">
        <f>IF(I143=0,0,(инф.!$C$1)*I143)</f>
        <v>0</v>
      </c>
    </row>
    <row r="144" spans="1:11">
      <c r="A144" s="3">
        <v>26</v>
      </c>
      <c r="B144" s="414"/>
      <c r="C144" s="415"/>
      <c r="D144" s="430">
        <f t="shared" si="6"/>
        <v>0.85</v>
      </c>
      <c r="E144" s="423"/>
      <c r="F144" s="414"/>
      <c r="G144" s="417"/>
      <c r="H144" s="241">
        <f t="shared" si="7"/>
        <v>40</v>
      </c>
      <c r="I144" s="53">
        <f t="shared" si="8"/>
        <v>0</v>
      </c>
      <c r="J144" s="418"/>
      <c r="K144" s="53">
        <f>IF(I144=0,0,(инф.!$C$1)*I144)</f>
        <v>0</v>
      </c>
    </row>
    <row r="145" spans="1:11">
      <c r="A145" s="3">
        <v>27</v>
      </c>
      <c r="B145" s="414"/>
      <c r="C145" s="415"/>
      <c r="D145" s="430">
        <f t="shared" si="6"/>
        <v>0.85</v>
      </c>
      <c r="E145" s="423"/>
      <c r="F145" s="414"/>
      <c r="G145" s="417"/>
      <c r="H145" s="241">
        <f t="shared" si="7"/>
        <v>40</v>
      </c>
      <c r="I145" s="53">
        <f t="shared" si="8"/>
        <v>0</v>
      </c>
      <c r="J145" s="418"/>
      <c r="K145" s="53">
        <f>IF(I145=0,0,(инф.!$C$1)*I145)</f>
        <v>0</v>
      </c>
    </row>
    <row r="146" spans="1:11">
      <c r="A146" s="3">
        <v>28</v>
      </c>
      <c r="B146" s="414"/>
      <c r="C146" s="415"/>
      <c r="D146" s="430">
        <f t="shared" si="6"/>
        <v>0.85</v>
      </c>
      <c r="E146" s="423"/>
      <c r="F146" s="414"/>
      <c r="G146" s="417"/>
      <c r="H146" s="241">
        <f t="shared" si="7"/>
        <v>40</v>
      </c>
      <c r="I146" s="53">
        <f t="shared" si="8"/>
        <v>0</v>
      </c>
      <c r="J146" s="418"/>
      <c r="K146" s="53">
        <f>IF(I146=0,0,(инф.!$C$1)*I146)</f>
        <v>0</v>
      </c>
    </row>
    <row r="147" spans="1:11">
      <c r="A147" s="3">
        <v>29</v>
      </c>
      <c r="B147" s="414"/>
      <c r="C147" s="415"/>
      <c r="D147" s="430">
        <f t="shared" si="6"/>
        <v>0.85</v>
      </c>
      <c r="E147" s="423"/>
      <c r="F147" s="414"/>
      <c r="G147" s="417"/>
      <c r="H147" s="241">
        <f t="shared" si="7"/>
        <v>40</v>
      </c>
      <c r="I147" s="53">
        <f t="shared" si="8"/>
        <v>0</v>
      </c>
      <c r="J147" s="418"/>
      <c r="K147" s="53">
        <f>IF(I147=0,0,(инф.!$C$1)*I147)</f>
        <v>0</v>
      </c>
    </row>
    <row r="148" spans="1:11">
      <c r="A148" s="3">
        <v>30</v>
      </c>
      <c r="B148" s="414"/>
      <c r="C148" s="415"/>
      <c r="D148" s="430">
        <f t="shared" si="6"/>
        <v>0.85</v>
      </c>
      <c r="E148" s="423"/>
      <c r="F148" s="414"/>
      <c r="G148" s="417"/>
      <c r="H148" s="241">
        <f t="shared" si="7"/>
        <v>40</v>
      </c>
      <c r="I148" s="53">
        <f t="shared" si="8"/>
        <v>0</v>
      </c>
      <c r="J148" s="418"/>
      <c r="K148" s="53">
        <f>IF(I148=0,0,(инф.!$C$1)*I148)</f>
        <v>0</v>
      </c>
    </row>
    <row r="149" spans="1:11">
      <c r="A149" s="3">
        <v>31</v>
      </c>
      <c r="B149" s="414"/>
      <c r="C149" s="415"/>
      <c r="D149" s="430">
        <f t="shared" si="6"/>
        <v>0.85</v>
      </c>
      <c r="E149" s="423"/>
      <c r="F149" s="414"/>
      <c r="G149" s="417"/>
      <c r="H149" s="241">
        <f t="shared" si="7"/>
        <v>40</v>
      </c>
      <c r="I149" s="53">
        <f t="shared" si="8"/>
        <v>0</v>
      </c>
      <c r="J149" s="418"/>
      <c r="K149" s="53">
        <f>IF(I149=0,0,(инф.!$C$1)*I149)</f>
        <v>0</v>
      </c>
    </row>
    <row r="150" spans="1:11">
      <c r="A150" s="3">
        <v>32</v>
      </c>
      <c r="B150" s="414"/>
      <c r="C150" s="415"/>
      <c r="D150" s="430">
        <f t="shared" si="6"/>
        <v>0.85</v>
      </c>
      <c r="E150" s="423"/>
      <c r="F150" s="414"/>
      <c r="G150" s="417"/>
      <c r="H150" s="241">
        <f t="shared" si="7"/>
        <v>40</v>
      </c>
      <c r="I150" s="53">
        <f t="shared" si="8"/>
        <v>0</v>
      </c>
      <c r="J150" s="418"/>
      <c r="K150" s="53">
        <f>IF(I150=0,0,(инф.!$C$1)*I150)</f>
        <v>0</v>
      </c>
    </row>
    <row r="151" spans="1:11">
      <c r="A151" s="3">
        <v>33</v>
      </c>
      <c r="B151" s="414"/>
      <c r="C151" s="415"/>
      <c r="D151" s="430">
        <f t="shared" si="6"/>
        <v>0.85</v>
      </c>
      <c r="E151" s="423"/>
      <c r="F151" s="414"/>
      <c r="G151" s="417"/>
      <c r="H151" s="241">
        <f t="shared" si="7"/>
        <v>40</v>
      </c>
      <c r="I151" s="53">
        <f t="shared" si="8"/>
        <v>0</v>
      </c>
      <c r="J151" s="418"/>
      <c r="K151" s="53">
        <f>IF(I151=0,0,(инф.!$C$1)*I151)</f>
        <v>0</v>
      </c>
    </row>
    <row r="152" spans="1:11">
      <c r="A152" s="3">
        <v>34</v>
      </c>
      <c r="B152" s="414"/>
      <c r="C152" s="415"/>
      <c r="D152" s="430">
        <f t="shared" si="6"/>
        <v>0.85</v>
      </c>
      <c r="E152" s="423"/>
      <c r="F152" s="414"/>
      <c r="G152" s="417"/>
      <c r="H152" s="241">
        <f t="shared" si="7"/>
        <v>40</v>
      </c>
      <c r="I152" s="53">
        <f t="shared" si="8"/>
        <v>0</v>
      </c>
      <c r="J152" s="418"/>
      <c r="K152" s="53">
        <f>IF(I152=0,0,(инф.!$C$1)*I152)</f>
        <v>0</v>
      </c>
    </row>
    <row r="153" spans="1:11">
      <c r="A153" s="3">
        <v>35</v>
      </c>
      <c r="B153" s="414"/>
      <c r="C153" s="415"/>
      <c r="D153" s="430">
        <f t="shared" si="6"/>
        <v>0.85</v>
      </c>
      <c r="E153" s="423"/>
      <c r="F153" s="414"/>
      <c r="G153" s="417"/>
      <c r="H153" s="241">
        <f t="shared" si="7"/>
        <v>40</v>
      </c>
      <c r="I153" s="53">
        <f t="shared" si="8"/>
        <v>0</v>
      </c>
      <c r="J153" s="418"/>
      <c r="K153" s="53">
        <f>IF(I153=0,0,(инф.!$C$1)*I153)</f>
        <v>0</v>
      </c>
    </row>
    <row r="154" spans="1:11">
      <c r="A154" s="3">
        <v>36</v>
      </c>
      <c r="B154" s="414"/>
      <c r="C154" s="415"/>
      <c r="D154" s="430">
        <f t="shared" si="6"/>
        <v>0.85</v>
      </c>
      <c r="E154" s="423"/>
      <c r="F154" s="414"/>
      <c r="G154" s="417"/>
      <c r="H154" s="241">
        <f t="shared" si="7"/>
        <v>40</v>
      </c>
      <c r="I154" s="53">
        <f t="shared" si="8"/>
        <v>0</v>
      </c>
      <c r="J154" s="418"/>
      <c r="K154" s="53">
        <f>IF(I154=0,0,(инф.!$C$1)*I154)</f>
        <v>0</v>
      </c>
    </row>
    <row r="155" spans="1:11">
      <c r="A155" s="3">
        <v>37</v>
      </c>
      <c r="B155" s="414"/>
      <c r="C155" s="415"/>
      <c r="D155" s="430">
        <f t="shared" si="6"/>
        <v>0.85</v>
      </c>
      <c r="E155" s="423"/>
      <c r="F155" s="414"/>
      <c r="G155" s="417"/>
      <c r="H155" s="241">
        <f t="shared" si="7"/>
        <v>40</v>
      </c>
      <c r="I155" s="53">
        <f t="shared" si="8"/>
        <v>0</v>
      </c>
      <c r="J155" s="418"/>
      <c r="K155" s="53">
        <f>IF(I155=0,0,(инф.!$C$1)*I155)</f>
        <v>0</v>
      </c>
    </row>
    <row r="156" spans="1:11">
      <c r="A156" s="3">
        <v>38</v>
      </c>
      <c r="B156" s="414"/>
      <c r="C156" s="415"/>
      <c r="D156" s="430">
        <f t="shared" si="6"/>
        <v>0.85</v>
      </c>
      <c r="E156" s="423"/>
      <c r="F156" s="414"/>
      <c r="G156" s="417"/>
      <c r="H156" s="241">
        <f t="shared" si="7"/>
        <v>40</v>
      </c>
      <c r="I156" s="53">
        <f t="shared" si="8"/>
        <v>0</v>
      </c>
      <c r="J156" s="418"/>
      <c r="K156" s="53">
        <f>IF(I156=0,0,(инф.!$C$1)*I156)</f>
        <v>0</v>
      </c>
    </row>
    <row r="157" spans="1:11">
      <c r="A157" s="3">
        <v>39</v>
      </c>
      <c r="B157" s="414"/>
      <c r="C157" s="415"/>
      <c r="D157" s="430">
        <f t="shared" si="6"/>
        <v>0.85</v>
      </c>
      <c r="E157" s="423"/>
      <c r="F157" s="414"/>
      <c r="G157" s="417"/>
      <c r="H157" s="241">
        <f t="shared" si="7"/>
        <v>40</v>
      </c>
      <c r="I157" s="53">
        <f t="shared" si="8"/>
        <v>0</v>
      </c>
      <c r="J157" s="418"/>
      <c r="K157" s="53">
        <f>IF(I157=0,0,(инф.!$C$1)*I157)</f>
        <v>0</v>
      </c>
    </row>
    <row r="158" spans="1:11">
      <c r="A158" s="3">
        <v>40</v>
      </c>
      <c r="B158" s="414"/>
      <c r="C158" s="415"/>
      <c r="D158" s="430">
        <f t="shared" si="6"/>
        <v>0.85</v>
      </c>
      <c r="E158" s="423"/>
      <c r="F158" s="414"/>
      <c r="G158" s="417"/>
      <c r="H158" s="241">
        <f t="shared" si="7"/>
        <v>40</v>
      </c>
      <c r="I158" s="53">
        <f t="shared" si="8"/>
        <v>0</v>
      </c>
      <c r="J158" s="418"/>
      <c r="K158" s="53">
        <f>IF(I158=0,0,(инф.!$C$1)*I158)</f>
        <v>0</v>
      </c>
    </row>
    <row r="159" spans="1:11">
      <c r="A159" s="3">
        <v>41</v>
      </c>
      <c r="B159" s="414"/>
      <c r="C159" s="415"/>
      <c r="D159" s="430">
        <f t="shared" si="6"/>
        <v>0.85</v>
      </c>
      <c r="E159" s="423"/>
      <c r="F159" s="414"/>
      <c r="G159" s="417"/>
      <c r="H159" s="241">
        <f t="shared" si="7"/>
        <v>40</v>
      </c>
      <c r="I159" s="53">
        <f t="shared" si="8"/>
        <v>0</v>
      </c>
      <c r="J159" s="418"/>
      <c r="K159" s="53">
        <f>IF(I159=0,0,(инф.!$C$1)*I159)</f>
        <v>0</v>
      </c>
    </row>
    <row r="160" spans="1:11">
      <c r="A160" s="3">
        <v>42</v>
      </c>
      <c r="B160" s="414"/>
      <c r="C160" s="415"/>
      <c r="D160" s="430">
        <f t="shared" si="6"/>
        <v>0.85</v>
      </c>
      <c r="E160" s="423"/>
      <c r="F160" s="414"/>
      <c r="G160" s="417"/>
      <c r="H160" s="241">
        <f t="shared" si="7"/>
        <v>40</v>
      </c>
      <c r="I160" s="53">
        <f t="shared" si="8"/>
        <v>0</v>
      </c>
      <c r="J160" s="418"/>
      <c r="K160" s="53">
        <f>IF(I160=0,0,(инф.!$C$1)*I160)</f>
        <v>0</v>
      </c>
    </row>
    <row r="161" spans="1:14">
      <c r="A161" s="3">
        <v>43</v>
      </c>
      <c r="B161" s="414"/>
      <c r="C161" s="415"/>
      <c r="D161" s="430">
        <f t="shared" si="6"/>
        <v>0.85</v>
      </c>
      <c r="E161" s="423"/>
      <c r="F161" s="414"/>
      <c r="G161" s="417"/>
      <c r="H161" s="241">
        <f t="shared" si="7"/>
        <v>40</v>
      </c>
      <c r="I161" s="53">
        <f t="shared" si="8"/>
        <v>0</v>
      </c>
      <c r="J161" s="418"/>
      <c r="K161" s="53">
        <f>IF(I161=0,0,(инф.!$C$1)*I161)</f>
        <v>0</v>
      </c>
    </row>
    <row r="162" spans="1:14">
      <c r="A162" s="3">
        <v>44</v>
      </c>
      <c r="B162" s="414"/>
      <c r="C162" s="415"/>
      <c r="D162" s="430">
        <f t="shared" si="6"/>
        <v>0.85</v>
      </c>
      <c r="E162" s="423"/>
      <c r="F162" s="414"/>
      <c r="G162" s="417"/>
      <c r="H162" s="241">
        <f t="shared" si="7"/>
        <v>40</v>
      </c>
      <c r="I162" s="53">
        <f t="shared" si="8"/>
        <v>0</v>
      </c>
      <c r="J162" s="418"/>
      <c r="K162" s="53">
        <f>IF(I162=0,0,(инф.!$C$1)*I162)</f>
        <v>0</v>
      </c>
    </row>
    <row r="163" spans="1:14">
      <c r="A163" s="3">
        <v>45</v>
      </c>
      <c r="B163" s="414"/>
      <c r="C163" s="415"/>
      <c r="D163" s="430">
        <f t="shared" si="6"/>
        <v>0.85</v>
      </c>
      <c r="E163" s="423"/>
      <c r="F163" s="414"/>
      <c r="G163" s="417"/>
      <c r="H163" s="241">
        <f t="shared" si="7"/>
        <v>40</v>
      </c>
      <c r="I163" s="53">
        <f t="shared" si="8"/>
        <v>0</v>
      </c>
      <c r="J163" s="418"/>
      <c r="K163" s="53">
        <f>IF(I163=0,0,(инф.!$C$1)*I163)</f>
        <v>0</v>
      </c>
    </row>
    <row r="164" spans="1:14">
      <c r="A164" s="3">
        <v>46</v>
      </c>
      <c r="B164" s="414"/>
      <c r="C164" s="415"/>
      <c r="D164" s="430">
        <f t="shared" si="6"/>
        <v>0.85</v>
      </c>
      <c r="E164" s="423"/>
      <c r="F164" s="414"/>
      <c r="G164" s="417"/>
      <c r="H164" s="241">
        <f t="shared" si="7"/>
        <v>40</v>
      </c>
      <c r="I164" s="53">
        <f t="shared" si="8"/>
        <v>0</v>
      </c>
      <c r="J164" s="418"/>
      <c r="K164" s="53">
        <f>IF(I164=0,0,(инф.!$C$1)*I164)</f>
        <v>0</v>
      </c>
    </row>
    <row r="165" spans="1:14">
      <c r="A165" s="3">
        <v>47</v>
      </c>
      <c r="B165" s="414"/>
      <c r="C165" s="415"/>
      <c r="D165" s="430">
        <f t="shared" si="6"/>
        <v>0.85</v>
      </c>
      <c r="E165" s="423"/>
      <c r="F165" s="414"/>
      <c r="G165" s="417"/>
      <c r="H165" s="241">
        <f t="shared" si="7"/>
        <v>40</v>
      </c>
      <c r="I165" s="53">
        <f t="shared" si="8"/>
        <v>0</v>
      </c>
      <c r="J165" s="418"/>
      <c r="K165" s="53">
        <f>IF(I165=0,0,(инф.!$C$1)*I165)</f>
        <v>0</v>
      </c>
    </row>
    <row r="166" spans="1:14">
      <c r="A166" s="3">
        <v>48</v>
      </c>
      <c r="B166" s="414"/>
      <c r="C166" s="415"/>
      <c r="D166" s="430">
        <f t="shared" si="6"/>
        <v>0.85</v>
      </c>
      <c r="E166" s="423"/>
      <c r="F166" s="414"/>
      <c r="G166" s="417"/>
      <c r="H166" s="241">
        <f t="shared" si="7"/>
        <v>40</v>
      </c>
      <c r="I166" s="53">
        <f t="shared" si="8"/>
        <v>0</v>
      </c>
      <c r="J166" s="418"/>
      <c r="K166" s="53">
        <f>IF(I166=0,0,(инф.!$C$1)*I166)</f>
        <v>0</v>
      </c>
    </row>
    <row r="167" spans="1:14">
      <c r="A167" s="3">
        <v>49</v>
      </c>
      <c r="B167" s="414"/>
      <c r="C167" s="415"/>
      <c r="D167" s="430">
        <f t="shared" si="6"/>
        <v>0.85</v>
      </c>
      <c r="E167" s="423"/>
      <c r="F167" s="414"/>
      <c r="G167" s="417"/>
      <c r="H167" s="241">
        <f t="shared" si="7"/>
        <v>40</v>
      </c>
      <c r="I167" s="417">
        <f t="shared" si="8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6"/>
        <v>0.85</v>
      </c>
      <c r="E168" s="420"/>
      <c r="F168" s="277"/>
      <c r="G168" s="293"/>
      <c r="H168" s="241">
        <f t="shared" si="7"/>
        <v>40</v>
      </c>
      <c r="I168" s="293">
        <f t="shared" si="8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 t="str">
        <f>IF(D113="L крив.1 (м)",0,D113)</f>
        <v>Фрезеровка ПВХ 8 мм</v>
      </c>
      <c r="D169" s="430">
        <v>0.9</v>
      </c>
      <c r="E169" s="421">
        <v>1</v>
      </c>
      <c r="F169" s="239">
        <v>1</v>
      </c>
      <c r="G169" s="241">
        <f>E115</f>
        <v>0</v>
      </c>
      <c r="H169" s="241">
        <f t="shared" ref="H169:H172" si="9">$F$11</f>
        <v>40</v>
      </c>
      <c r="I169" s="241">
        <f t="shared" si="8"/>
        <v>1.6666666666666666E-2</v>
      </c>
      <c r="J169" s="241">
        <f>I169*инф.!$D$1</f>
        <v>4.166666666666667</v>
      </c>
      <c r="K169" s="241">
        <f>IF(I169=0,0,(инф.!$C$1)*I169)</f>
        <v>16.666666666666668</v>
      </c>
    </row>
    <row r="170" spans="1:14">
      <c r="A170" s="176">
        <v>52</v>
      </c>
      <c r="B170" s="242"/>
      <c r="C170" s="243" t="str">
        <f>IF(F113="L крив.2 (м)",0,F113)</f>
        <v>Фрезеровка акрила мол. 3 мм</v>
      </c>
      <c r="D170" s="430">
        <v>0.9</v>
      </c>
      <c r="E170" s="422">
        <v>1</v>
      </c>
      <c r="F170" s="242">
        <v>1</v>
      </c>
      <c r="G170" s="244">
        <f>G115</f>
        <v>0</v>
      </c>
      <c r="H170" s="244">
        <f t="shared" si="9"/>
        <v>40</v>
      </c>
      <c r="I170" s="244">
        <f t="shared" si="8"/>
        <v>1.6666666666666666E-2</v>
      </c>
      <c r="J170" s="244">
        <f>I170*инф.!$D$1</f>
        <v>4.166666666666667</v>
      </c>
      <c r="K170" s="244">
        <f>IF(I170=0,0,(инф.!$C$1)*I170)</f>
        <v>16.666666666666668</v>
      </c>
    </row>
    <row r="171" spans="1:14">
      <c r="A171" s="176">
        <v>53</v>
      </c>
      <c r="B171" s="242"/>
      <c r="C171" s="243" t="str">
        <f>IF(H113="L крив.3 (м)",0,H113)</f>
        <v>Резка полос</v>
      </c>
      <c r="D171" s="430">
        <v>0.9</v>
      </c>
      <c r="E171" s="422">
        <v>1</v>
      </c>
      <c r="F171" s="242">
        <v>1</v>
      </c>
      <c r="G171" s="244">
        <f>I115</f>
        <v>0</v>
      </c>
      <c r="H171" s="244">
        <f t="shared" si="9"/>
        <v>40</v>
      </c>
      <c r="I171" s="244">
        <f t="shared" si="8"/>
        <v>1.6666666666666666E-2</v>
      </c>
      <c r="J171" s="244">
        <f>I171*инф.!$D$1</f>
        <v>4.166666666666667</v>
      </c>
      <c r="K171" s="244">
        <f>IF(I171=0,0,(инф.!$C$1)*I171)</f>
        <v>16.666666666666668</v>
      </c>
    </row>
    <row r="172" spans="1:14">
      <c r="A172" s="3">
        <v>54</v>
      </c>
      <c r="B172" s="236"/>
      <c r="C172" s="238" t="s">
        <v>147</v>
      </c>
      <c r="D172" s="430">
        <f t="shared" ref="D172:D174" si="10">$D$118</f>
        <v>0.85</v>
      </c>
      <c r="E172" s="419">
        <v>1</v>
      </c>
      <c r="F172" s="236"/>
      <c r="G172" s="237"/>
      <c r="H172" s="237">
        <f t="shared" si="9"/>
        <v>40</v>
      </c>
      <c r="I172" s="237">
        <f t="shared" si="8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10"/>
        <v>0.85</v>
      </c>
      <c r="E173" s="419">
        <v>1</v>
      </c>
      <c r="F173" s="236">
        <v>0</v>
      </c>
      <c r="G173" s="237"/>
      <c r="H173" s="237">
        <v>1</v>
      </c>
      <c r="I173" s="237">
        <f t="shared" si="8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10"/>
        <v>0.85</v>
      </c>
      <c r="E174" s="419">
        <v>1</v>
      </c>
      <c r="F174" s="3"/>
      <c r="G174" s="155">
        <v>0</v>
      </c>
      <c r="H174" s="155">
        <v>1</v>
      </c>
      <c r="I174" s="155">
        <f t="shared" si="8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137152.94117647054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3428.8235294117635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261</v>
      </c>
      <c r="H177" s="10" t="s">
        <v>121</v>
      </c>
      <c r="I177" s="9">
        <f>SUM(I119:I176)</f>
        <v>137.15294117647062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53824.023529411759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2152960.9411764704</v>
      </c>
      <c r="G180" s="753"/>
      <c r="H180" s="753"/>
      <c r="I180" s="753"/>
      <c r="J180" s="753"/>
      <c r="K180" s="753"/>
    </row>
    <row r="181" spans="1:14" ht="15.75">
      <c r="A181" s="281" t="s">
        <v>101</v>
      </c>
      <c r="B181" s="281"/>
      <c r="C181" s="754"/>
      <c r="D181" s="754"/>
      <c r="E181" s="754"/>
      <c r="F181" s="754"/>
      <c r="G181" s="754"/>
      <c r="H181" s="754"/>
      <c r="I181" s="754"/>
      <c r="J181" s="754"/>
      <c r="K181" s="754"/>
    </row>
    <row r="182" spans="1:14" ht="15.75">
      <c r="A182" s="747"/>
      <c r="B182" s="747"/>
      <c r="C182" s="747"/>
      <c r="D182" s="747"/>
      <c r="E182" s="747"/>
      <c r="F182" s="747"/>
      <c r="G182" s="747"/>
      <c r="H182" s="747"/>
      <c r="I182" s="747"/>
      <c r="J182" s="747"/>
      <c r="K182" s="747"/>
    </row>
    <row r="183" spans="1:14" ht="15.75">
      <c r="A183" s="747"/>
      <c r="B183" s="747"/>
      <c r="C183" s="747"/>
      <c r="D183" s="747"/>
      <c r="E183" s="747"/>
      <c r="F183" s="747"/>
      <c r="G183" s="747"/>
      <c r="H183" s="747"/>
      <c r="I183" s="747"/>
      <c r="J183" s="747"/>
      <c r="K183" s="747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37" t="s">
        <v>23572</v>
      </c>
      <c r="B185" s="737"/>
      <c r="C185" s="737"/>
      <c r="D185" s="737"/>
      <c r="E185" s="245"/>
      <c r="F185" s="245"/>
      <c r="G185" s="245"/>
      <c r="H185" s="739">
        <v>42647</v>
      </c>
      <c r="I185" s="737"/>
      <c r="J185" s="737"/>
      <c r="K185" s="737"/>
    </row>
    <row r="186" spans="1:14">
      <c r="A186" s="738"/>
      <c r="B186" s="738"/>
      <c r="C186" s="738"/>
      <c r="D186" s="738"/>
      <c r="E186" s="248"/>
      <c r="F186" s="248"/>
      <c r="G186" s="248"/>
      <c r="H186" s="738"/>
      <c r="I186" s="738"/>
      <c r="J186" s="738"/>
      <c r="K186" s="738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17" t="str">
        <f>$A$3</f>
        <v>ООО БАЛТИК-ЛАЙТ</v>
      </c>
      <c r="D191" s="717"/>
      <c r="E191" s="717"/>
      <c r="F191" s="717"/>
      <c r="G191" s="717"/>
      <c r="H191" s="717"/>
      <c r="I191" s="717"/>
      <c r="J191" s="717"/>
      <c r="K191" s="717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8" t="s">
        <v>23459</v>
      </c>
      <c r="K192" s="719"/>
    </row>
    <row r="193" spans="1:11" ht="24" customHeight="1">
      <c r="A193" s="720">
        <v>1</v>
      </c>
      <c r="B193" s="722"/>
      <c r="C193" s="724" t="str">
        <f>C119</f>
        <v>Подготовка рабоч. проекта на производство</v>
      </c>
      <c r="D193" s="726"/>
      <c r="E193" s="736"/>
      <c r="F193" s="352"/>
      <c r="G193" s="730"/>
      <c r="H193" s="726"/>
      <c r="I193" s="357">
        <f>D193*E193</f>
        <v>0</v>
      </c>
      <c r="J193" s="732"/>
      <c r="K193" s="733"/>
    </row>
    <row r="194" spans="1:11" ht="24" customHeight="1" thickBot="1">
      <c r="A194" s="721"/>
      <c r="B194" s="723"/>
      <c r="C194" s="725"/>
      <c r="D194" s="727"/>
      <c r="E194" s="729"/>
      <c r="F194" s="351"/>
      <c r="G194" s="731"/>
      <c r="H194" s="727"/>
      <c r="I194" s="358"/>
      <c r="J194" s="734"/>
      <c r="K194" s="735"/>
    </row>
    <row r="195" spans="1:11" ht="18" customHeight="1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7" t="str">
        <f>$A$3</f>
        <v>ООО БАЛТИК-ЛАЙТ</v>
      </c>
      <c r="D196" s="717"/>
      <c r="E196" s="717"/>
      <c r="F196" s="717"/>
      <c r="G196" s="717"/>
      <c r="H196" s="717"/>
      <c r="I196" s="717"/>
      <c r="J196" s="717"/>
      <c r="K196" s="717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8" t="s">
        <v>23459</v>
      </c>
      <c r="K197" s="719"/>
    </row>
    <row r="198" spans="1:11" ht="23.25" customHeight="1">
      <c r="A198" s="720">
        <v>2</v>
      </c>
      <c r="B198" s="722"/>
      <c r="C198" s="724" t="str">
        <f>C120</f>
        <v>Резка металла</v>
      </c>
      <c r="D198" s="726">
        <v>1</v>
      </c>
      <c r="E198" s="728">
        <f>J120/H120</f>
        <v>99.080882352941174</v>
      </c>
      <c r="F198" s="352"/>
      <c r="G198" s="730"/>
      <c r="H198" s="726">
        <v>1</v>
      </c>
      <c r="I198" s="357">
        <f>D198*E198</f>
        <v>99.080882352941174</v>
      </c>
      <c r="J198" s="732"/>
      <c r="K198" s="733"/>
    </row>
    <row r="199" spans="1:11" ht="23.25" customHeight="1" thickBot="1">
      <c r="A199" s="721"/>
      <c r="B199" s="723"/>
      <c r="C199" s="725"/>
      <c r="D199" s="727"/>
      <c r="E199" s="729"/>
      <c r="F199" s="351"/>
      <c r="G199" s="731"/>
      <c r="H199" s="727"/>
      <c r="I199" s="358"/>
      <c r="J199" s="734"/>
      <c r="K199" s="735"/>
    </row>
    <row r="200" spans="1:11" ht="15.75" thickBot="1"/>
    <row r="201" spans="1:11" ht="16.5" thickBot="1">
      <c r="A201" s="370"/>
      <c r="B201" s="370"/>
      <c r="C201" s="717" t="str">
        <f>$A$3</f>
        <v>ООО БАЛТИК-ЛАЙТ</v>
      </c>
      <c r="D201" s="717"/>
      <c r="E201" s="717"/>
      <c r="F201" s="717"/>
      <c r="G201" s="717"/>
      <c r="H201" s="717"/>
      <c r="I201" s="717"/>
      <c r="J201" s="717"/>
      <c r="K201" s="717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8" t="s">
        <v>23459</v>
      </c>
      <c r="K202" s="719"/>
    </row>
    <row r="203" spans="1:11">
      <c r="A203" s="720">
        <v>3</v>
      </c>
      <c r="B203" s="722"/>
      <c r="C203" s="724" t="str">
        <f>C121</f>
        <v>Сварка рамы</v>
      </c>
      <c r="D203" s="726">
        <v>1</v>
      </c>
      <c r="E203" s="728">
        <f>J121/H121</f>
        <v>197.12009803921569</v>
      </c>
      <c r="F203" s="352"/>
      <c r="G203" s="730"/>
      <c r="H203" s="726">
        <v>1</v>
      </c>
      <c r="I203" s="357">
        <f>D203*E203</f>
        <v>197.12009803921569</v>
      </c>
      <c r="J203" s="732"/>
      <c r="K203" s="733"/>
    </row>
    <row r="204" spans="1:11" ht="15.75" thickBot="1">
      <c r="A204" s="721"/>
      <c r="B204" s="723"/>
      <c r="C204" s="725"/>
      <c r="D204" s="727"/>
      <c r="E204" s="729"/>
      <c r="F204" s="351"/>
      <c r="G204" s="731"/>
      <c r="H204" s="727"/>
      <c r="I204" s="358"/>
      <c r="J204" s="734"/>
      <c r="K204" s="735"/>
    </row>
    <row r="205" spans="1:11" ht="15.75" thickBot="1"/>
    <row r="206" spans="1:11" ht="16.5" thickBot="1">
      <c r="A206" s="370"/>
      <c r="B206" s="370"/>
      <c r="C206" s="717" t="str">
        <f>$A$3</f>
        <v>ООО БАЛТИК-ЛАЙТ</v>
      </c>
      <c r="D206" s="717"/>
      <c r="E206" s="717"/>
      <c r="F206" s="717"/>
      <c r="G206" s="717"/>
      <c r="H206" s="717"/>
      <c r="I206" s="717"/>
      <c r="J206" s="717"/>
      <c r="K206" s="717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8" t="s">
        <v>23459</v>
      </c>
      <c r="K207" s="719"/>
    </row>
    <row r="208" spans="1:11">
      <c r="A208" s="720">
        <v>4</v>
      </c>
      <c r="B208" s="722"/>
      <c r="C208" s="724" t="str">
        <f>C122</f>
        <v>Резка профиля</v>
      </c>
      <c r="D208" s="726">
        <v>1</v>
      </c>
      <c r="E208" s="728">
        <f>J122/H122</f>
        <v>198.16176470588235</v>
      </c>
      <c r="F208" s="352"/>
      <c r="G208" s="730"/>
      <c r="H208" s="726">
        <v>1</v>
      </c>
      <c r="I208" s="357">
        <f>D208*E208</f>
        <v>198.16176470588235</v>
      </c>
      <c r="J208" s="732"/>
      <c r="K208" s="733"/>
    </row>
    <row r="209" spans="1:11" ht="15.75" thickBot="1">
      <c r="A209" s="721"/>
      <c r="B209" s="723"/>
      <c r="C209" s="725"/>
      <c r="D209" s="727"/>
      <c r="E209" s="729"/>
      <c r="F209" s="351"/>
      <c r="G209" s="731"/>
      <c r="H209" s="727"/>
      <c r="I209" s="358"/>
      <c r="J209" s="734"/>
      <c r="K209" s="735"/>
    </row>
    <row r="210" spans="1:11" ht="15.75" thickBot="1"/>
    <row r="211" spans="1:11" ht="16.5" thickBot="1">
      <c r="A211" s="370"/>
      <c r="B211" s="370"/>
      <c r="C211" s="717" t="str">
        <f>$A$3</f>
        <v>ООО БАЛТИК-ЛАЙТ</v>
      </c>
      <c r="D211" s="717"/>
      <c r="E211" s="717"/>
      <c r="F211" s="717"/>
      <c r="G211" s="717"/>
      <c r="H211" s="717"/>
      <c r="I211" s="717"/>
      <c r="J211" s="717"/>
      <c r="K211" s="717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8" t="s">
        <v>23459</v>
      </c>
      <c r="K212" s="719"/>
    </row>
    <row r="213" spans="1:11">
      <c r="A213" s="720">
        <v>5</v>
      </c>
      <c r="B213" s="722"/>
      <c r="C213" s="724" t="str">
        <f>C123</f>
        <v>Сборка электрики</v>
      </c>
      <c r="D213" s="726">
        <v>1</v>
      </c>
      <c r="E213" s="728">
        <f>J123/H123</f>
        <v>89.276960784313729</v>
      </c>
      <c r="F213" s="352"/>
      <c r="G213" s="730"/>
      <c r="H213" s="726">
        <v>1</v>
      </c>
      <c r="I213" s="357">
        <f>D213*E213</f>
        <v>89.276960784313729</v>
      </c>
      <c r="J213" s="732"/>
      <c r="K213" s="733"/>
    </row>
    <row r="214" spans="1:11" ht="15.75" thickBot="1">
      <c r="A214" s="721"/>
      <c r="B214" s="723"/>
      <c r="C214" s="725"/>
      <c r="D214" s="727"/>
      <c r="E214" s="729"/>
      <c r="F214" s="351"/>
      <c r="G214" s="731"/>
      <c r="H214" s="727"/>
      <c r="I214" s="358"/>
      <c r="J214" s="734"/>
      <c r="K214" s="735"/>
    </row>
    <row r="215" spans="1:11" ht="15.75" thickBot="1"/>
    <row r="216" spans="1:11" ht="16.5" thickBot="1">
      <c r="A216" s="370"/>
      <c r="B216" s="370"/>
      <c r="C216" s="717" t="str">
        <f>$A$3</f>
        <v>ООО БАЛТИК-ЛАЙТ</v>
      </c>
      <c r="D216" s="717"/>
      <c r="E216" s="717"/>
      <c r="F216" s="717"/>
      <c r="G216" s="717"/>
      <c r="H216" s="717"/>
      <c r="I216" s="717"/>
      <c r="J216" s="717"/>
      <c r="K216" s="717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8" t="s">
        <v>23459</v>
      </c>
      <c r="K217" s="719"/>
    </row>
    <row r="218" spans="1:11">
      <c r="A218" s="720">
        <v>6</v>
      </c>
      <c r="B218" s="722"/>
      <c r="C218" s="724" t="str">
        <f>C124</f>
        <v>Сборка пилона</v>
      </c>
      <c r="D218" s="726">
        <v>1</v>
      </c>
      <c r="E218" s="728">
        <f>J124/H124</f>
        <v>158.94607843137254</v>
      </c>
      <c r="F218" s="352"/>
      <c r="G218" s="730"/>
      <c r="H218" s="726">
        <v>1</v>
      </c>
      <c r="I218" s="357">
        <f>D218*E218</f>
        <v>158.94607843137254</v>
      </c>
      <c r="J218" s="732"/>
      <c r="K218" s="733"/>
    </row>
    <row r="219" spans="1:11" ht="15.75" thickBot="1">
      <c r="A219" s="721"/>
      <c r="B219" s="723"/>
      <c r="C219" s="725"/>
      <c r="D219" s="727"/>
      <c r="E219" s="729"/>
      <c r="F219" s="351"/>
      <c r="G219" s="731"/>
      <c r="H219" s="727"/>
      <c r="I219" s="358"/>
      <c r="J219" s="734"/>
      <c r="K219" s="735"/>
    </row>
    <row r="220" spans="1:11" ht="15.75" thickBot="1"/>
    <row r="221" spans="1:11" ht="16.5" thickBot="1">
      <c r="A221" s="370"/>
      <c r="B221" s="370"/>
      <c r="C221" s="717" t="str">
        <f>$A$3</f>
        <v>ООО БАЛТИК-ЛАЙТ</v>
      </c>
      <c r="D221" s="717"/>
      <c r="E221" s="717"/>
      <c r="F221" s="717"/>
      <c r="G221" s="717"/>
      <c r="H221" s="717"/>
      <c r="I221" s="717"/>
      <c r="J221" s="717"/>
      <c r="K221" s="717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8" t="s">
        <v>23459</v>
      </c>
      <c r="K222" s="719"/>
    </row>
    <row r="223" spans="1:11">
      <c r="A223" s="720">
        <v>7</v>
      </c>
      <c r="B223" s="722"/>
      <c r="C223" s="724" t="str">
        <f>C125</f>
        <v>Упаковка</v>
      </c>
      <c r="D223" s="726">
        <v>1</v>
      </c>
      <c r="E223" s="728">
        <f>J125/H125</f>
        <v>25.551470588235293</v>
      </c>
      <c r="F223" s="352"/>
      <c r="G223" s="730"/>
      <c r="H223" s="726">
        <v>1</v>
      </c>
      <c r="I223" s="357">
        <f>D223*E223</f>
        <v>25.551470588235293</v>
      </c>
      <c r="J223" s="732"/>
      <c r="K223" s="733"/>
    </row>
    <row r="224" spans="1:11" ht="15.75" thickBot="1">
      <c r="A224" s="721"/>
      <c r="B224" s="723"/>
      <c r="C224" s="725"/>
      <c r="D224" s="727"/>
      <c r="E224" s="729"/>
      <c r="F224" s="351"/>
      <c r="G224" s="731"/>
      <c r="H224" s="727"/>
      <c r="I224" s="358"/>
      <c r="J224" s="734"/>
      <c r="K224" s="735"/>
    </row>
    <row r="225" spans="1:11" ht="15.75" thickBot="1"/>
    <row r="226" spans="1:11" ht="16.5" thickBot="1">
      <c r="A226" s="370"/>
      <c r="B226" s="370"/>
      <c r="C226" s="717" t="str">
        <f>$A$3</f>
        <v>ООО БАЛТИК-ЛАЙТ</v>
      </c>
      <c r="D226" s="717"/>
      <c r="E226" s="717"/>
      <c r="F226" s="717"/>
      <c r="G226" s="717"/>
      <c r="H226" s="717"/>
      <c r="I226" s="717"/>
      <c r="J226" s="717"/>
      <c r="K226" s="717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8" t="s">
        <v>23459</v>
      </c>
      <c r="K227" s="719"/>
    </row>
    <row r="228" spans="1:11">
      <c r="A228" s="720">
        <v>8</v>
      </c>
      <c r="B228" s="722"/>
      <c r="C228" s="724" t="str">
        <f>C126</f>
        <v>Накатка полноцвета</v>
      </c>
      <c r="D228" s="726">
        <v>1</v>
      </c>
      <c r="E228" s="728">
        <f>J126/H126</f>
        <v>88.756127450980401</v>
      </c>
      <c r="F228" s="352"/>
      <c r="G228" s="730"/>
      <c r="H228" s="726">
        <v>1</v>
      </c>
      <c r="I228" s="357">
        <f>D228*E228</f>
        <v>88.756127450980401</v>
      </c>
      <c r="J228" s="732"/>
      <c r="K228" s="733"/>
    </row>
    <row r="229" spans="1:11" ht="15.75" thickBot="1">
      <c r="A229" s="721"/>
      <c r="B229" s="723"/>
      <c r="C229" s="725"/>
      <c r="D229" s="727"/>
      <c r="E229" s="729"/>
      <c r="F229" s="351"/>
      <c r="G229" s="731"/>
      <c r="H229" s="727"/>
      <c r="I229" s="358"/>
      <c r="J229" s="734"/>
      <c r="K229" s="735"/>
    </row>
    <row r="230" spans="1:11" ht="15.75" thickBot="1"/>
    <row r="231" spans="1:11" ht="16.5" thickBot="1">
      <c r="A231" s="370"/>
      <c r="B231" s="370"/>
      <c r="C231" s="717" t="str">
        <f>$A$3</f>
        <v>ООО БАЛТИК-ЛАЙТ</v>
      </c>
      <c r="D231" s="717"/>
      <c r="E231" s="717"/>
      <c r="F231" s="717"/>
      <c r="G231" s="717"/>
      <c r="H231" s="717"/>
      <c r="I231" s="717"/>
      <c r="J231" s="717"/>
      <c r="K231" s="717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8" t="s">
        <v>23459</v>
      </c>
      <c r="K232" s="719"/>
    </row>
    <row r="233" spans="1:11">
      <c r="A233" s="720">
        <v>9</v>
      </c>
      <c r="B233" s="722"/>
      <c r="C233" s="724">
        <f>C127</f>
        <v>0</v>
      </c>
      <c r="D233" s="726">
        <v>1</v>
      </c>
      <c r="E233" s="728">
        <f>J127/H127</f>
        <v>0</v>
      </c>
      <c r="F233" s="352"/>
      <c r="G233" s="730"/>
      <c r="H233" s="726">
        <v>1</v>
      </c>
      <c r="I233" s="357">
        <f>D233*E233</f>
        <v>0</v>
      </c>
      <c r="J233" s="732"/>
      <c r="K233" s="733"/>
    </row>
    <row r="234" spans="1:11" ht="15.75" thickBot="1">
      <c r="A234" s="721"/>
      <c r="B234" s="723"/>
      <c r="C234" s="725"/>
      <c r="D234" s="727"/>
      <c r="E234" s="729"/>
      <c r="F234" s="351"/>
      <c r="G234" s="731"/>
      <c r="H234" s="727"/>
      <c r="I234" s="358"/>
      <c r="J234" s="734"/>
      <c r="K234" s="735"/>
    </row>
    <row r="235" spans="1:11" ht="15.75" thickBot="1"/>
    <row r="236" spans="1:11" ht="16.5" thickBot="1">
      <c r="A236" s="370"/>
      <c r="B236" s="370"/>
      <c r="C236" s="717" t="str">
        <f>$A$3</f>
        <v>ООО БАЛТИК-ЛАЙТ</v>
      </c>
      <c r="D236" s="717"/>
      <c r="E236" s="717"/>
      <c r="F236" s="717"/>
      <c r="G236" s="717"/>
      <c r="H236" s="717"/>
      <c r="I236" s="717"/>
      <c r="J236" s="717"/>
      <c r="K236" s="717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8" t="s">
        <v>23459</v>
      </c>
      <c r="K237" s="719"/>
    </row>
    <row r="238" spans="1:11" ht="15" customHeight="1">
      <c r="A238" s="720">
        <v>10</v>
      </c>
      <c r="B238" s="722"/>
      <c r="C238" s="724">
        <f>C128</f>
        <v>0</v>
      </c>
      <c r="D238" s="726">
        <v>1</v>
      </c>
      <c r="E238" s="728">
        <f>J128/H128</f>
        <v>0</v>
      </c>
      <c r="F238" s="352"/>
      <c r="G238" s="730"/>
      <c r="H238" s="726">
        <v>1</v>
      </c>
      <c r="I238" s="357">
        <f>D238*E238</f>
        <v>0</v>
      </c>
      <c r="J238" s="732"/>
      <c r="K238" s="733"/>
    </row>
    <row r="239" spans="1:11" ht="15.75" customHeight="1" thickBot="1">
      <c r="A239" s="721"/>
      <c r="B239" s="723"/>
      <c r="C239" s="725"/>
      <c r="D239" s="727"/>
      <c r="E239" s="729"/>
      <c r="F239" s="351"/>
      <c r="G239" s="731"/>
      <c r="H239" s="727"/>
      <c r="I239" s="358"/>
      <c r="J239" s="734"/>
      <c r="K239" s="735"/>
    </row>
    <row r="240" spans="1:11" ht="15.75" thickBot="1"/>
    <row r="241" spans="1:11" ht="16.5" thickBot="1">
      <c r="A241" s="370"/>
      <c r="B241" s="370"/>
      <c r="C241" s="717" t="str">
        <f>$A$3</f>
        <v>ООО БАЛТИК-ЛАЙТ</v>
      </c>
      <c r="D241" s="717"/>
      <c r="E241" s="717"/>
      <c r="F241" s="717"/>
      <c r="G241" s="717"/>
      <c r="H241" s="717"/>
      <c r="I241" s="717"/>
      <c r="J241" s="717"/>
      <c r="K241" s="717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8" t="s">
        <v>23459</v>
      </c>
      <c r="K242" s="719"/>
    </row>
    <row r="243" spans="1:11" ht="15" customHeight="1">
      <c r="A243" s="720">
        <v>11</v>
      </c>
      <c r="B243" s="722"/>
      <c r="C243" s="724">
        <f>C129</f>
        <v>0</v>
      </c>
      <c r="D243" s="726">
        <v>1</v>
      </c>
      <c r="E243" s="728">
        <f>J129/H129</f>
        <v>0</v>
      </c>
      <c r="F243" s="352"/>
      <c r="G243" s="730"/>
      <c r="H243" s="726">
        <v>1</v>
      </c>
      <c r="I243" s="357">
        <f>D243*E243</f>
        <v>0</v>
      </c>
      <c r="J243" s="732"/>
      <c r="K243" s="733"/>
    </row>
    <row r="244" spans="1:11" ht="15.75" customHeight="1" thickBot="1">
      <c r="A244" s="721"/>
      <c r="B244" s="723"/>
      <c r="C244" s="725"/>
      <c r="D244" s="727"/>
      <c r="E244" s="729"/>
      <c r="F244" s="351"/>
      <c r="G244" s="731"/>
      <c r="H244" s="727"/>
      <c r="I244" s="358"/>
      <c r="J244" s="734"/>
      <c r="K244" s="735"/>
    </row>
    <row r="245" spans="1:11" ht="15.75" thickBot="1"/>
    <row r="246" spans="1:11" ht="16.5" thickBot="1">
      <c r="A246" s="370"/>
      <c r="B246" s="370"/>
      <c r="C246" s="717" t="str">
        <f>$A$3</f>
        <v>ООО БАЛТИК-ЛАЙТ</v>
      </c>
      <c r="D246" s="717"/>
      <c r="E246" s="717"/>
      <c r="F246" s="717"/>
      <c r="G246" s="717"/>
      <c r="H246" s="717"/>
      <c r="I246" s="717"/>
      <c r="J246" s="717"/>
      <c r="K246" s="717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8" t="s">
        <v>23459</v>
      </c>
      <c r="K247" s="719"/>
    </row>
    <row r="248" spans="1:11" ht="15" customHeight="1">
      <c r="A248" s="720">
        <v>12</v>
      </c>
      <c r="B248" s="722"/>
      <c r="C248" s="724">
        <f>C130</f>
        <v>0</v>
      </c>
      <c r="D248" s="726">
        <v>1</v>
      </c>
      <c r="E248" s="728">
        <f>J130/H130</f>
        <v>0</v>
      </c>
      <c r="F248" s="352"/>
      <c r="G248" s="730"/>
      <c r="H248" s="726">
        <v>1</v>
      </c>
      <c r="I248" s="357">
        <f>D248*E248</f>
        <v>0</v>
      </c>
      <c r="J248" s="732"/>
      <c r="K248" s="733"/>
    </row>
    <row r="249" spans="1:11" ht="15.75" customHeight="1" thickBot="1">
      <c r="A249" s="721"/>
      <c r="B249" s="723"/>
      <c r="C249" s="725"/>
      <c r="D249" s="727"/>
      <c r="E249" s="729"/>
      <c r="F249" s="351"/>
      <c r="G249" s="731"/>
      <c r="H249" s="727"/>
      <c r="I249" s="358"/>
      <c r="J249" s="734"/>
      <c r="K249" s="735"/>
    </row>
    <row r="250" spans="1:11" ht="15.75" thickBot="1"/>
    <row r="251" spans="1:11" ht="16.5" thickBot="1">
      <c r="A251" s="370"/>
      <c r="B251" s="370"/>
      <c r="C251" s="717" t="str">
        <f>$A$3</f>
        <v>ООО БАЛТИК-ЛАЙТ</v>
      </c>
      <c r="D251" s="717"/>
      <c r="E251" s="717"/>
      <c r="F251" s="717"/>
      <c r="G251" s="717"/>
      <c r="H251" s="717"/>
      <c r="I251" s="717"/>
      <c r="J251" s="717"/>
      <c r="K251" s="717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8" t="s">
        <v>23459</v>
      </c>
      <c r="K252" s="719"/>
    </row>
    <row r="253" spans="1:11" ht="15" customHeight="1">
      <c r="A253" s="720">
        <v>13</v>
      </c>
      <c r="B253" s="722"/>
      <c r="C253" s="724">
        <f>C131</f>
        <v>0</v>
      </c>
      <c r="D253" s="726">
        <v>1</v>
      </c>
      <c r="E253" s="728">
        <f>J131/H131</f>
        <v>0</v>
      </c>
      <c r="F253" s="352"/>
      <c r="G253" s="730"/>
      <c r="H253" s="726">
        <v>1</v>
      </c>
      <c r="I253" s="357">
        <f>D253*E253</f>
        <v>0</v>
      </c>
      <c r="J253" s="732"/>
      <c r="K253" s="733"/>
    </row>
    <row r="254" spans="1:11" ht="15.75" customHeight="1" thickBot="1">
      <c r="A254" s="721"/>
      <c r="B254" s="723"/>
      <c r="C254" s="725"/>
      <c r="D254" s="727"/>
      <c r="E254" s="729"/>
      <c r="F254" s="351"/>
      <c r="G254" s="731"/>
      <c r="H254" s="727"/>
      <c r="I254" s="358"/>
      <c r="J254" s="734"/>
      <c r="K254" s="735"/>
    </row>
    <row r="255" spans="1:11" ht="15.75" thickBot="1"/>
    <row r="256" spans="1:11" ht="16.5" thickBot="1">
      <c r="A256" s="370"/>
      <c r="B256" s="370"/>
      <c r="C256" s="717" t="str">
        <f>$A$3</f>
        <v>ООО БАЛТИК-ЛАЙТ</v>
      </c>
      <c r="D256" s="717"/>
      <c r="E256" s="717"/>
      <c r="F256" s="717"/>
      <c r="G256" s="717"/>
      <c r="H256" s="717"/>
      <c r="I256" s="717"/>
      <c r="J256" s="717"/>
      <c r="K256" s="717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8" t="s">
        <v>23459</v>
      </c>
      <c r="K257" s="719"/>
    </row>
    <row r="258" spans="1:11" ht="15" customHeight="1">
      <c r="A258" s="720">
        <v>14</v>
      </c>
      <c r="B258" s="722"/>
      <c r="C258" s="724">
        <f>C132</f>
        <v>0</v>
      </c>
      <c r="D258" s="726"/>
      <c r="E258" s="728">
        <f>J132/H132</f>
        <v>0</v>
      </c>
      <c r="F258" s="352"/>
      <c r="G258" s="730"/>
      <c r="H258" s="726">
        <v>1</v>
      </c>
      <c r="I258" s="357">
        <f>D258*E258</f>
        <v>0</v>
      </c>
      <c r="J258" s="732"/>
      <c r="K258" s="733"/>
    </row>
    <row r="259" spans="1:11" ht="15.75" customHeight="1" thickBot="1">
      <c r="A259" s="721"/>
      <c r="B259" s="723"/>
      <c r="C259" s="725"/>
      <c r="D259" s="727"/>
      <c r="E259" s="729"/>
      <c r="F259" s="351"/>
      <c r="G259" s="731"/>
      <c r="H259" s="727"/>
      <c r="I259" s="358"/>
      <c r="J259" s="734"/>
      <c r="K259" s="735"/>
    </row>
    <row r="260" spans="1:11" ht="15.75" thickBot="1"/>
    <row r="261" spans="1:11" ht="16.5" thickBot="1">
      <c r="A261" s="370"/>
      <c r="B261" s="370"/>
      <c r="C261" s="717" t="str">
        <f>$A$3</f>
        <v>ООО БАЛТИК-ЛАЙТ</v>
      </c>
      <c r="D261" s="717"/>
      <c r="E261" s="717"/>
      <c r="F261" s="717"/>
      <c r="G261" s="717"/>
      <c r="H261" s="717"/>
      <c r="I261" s="717"/>
      <c r="J261" s="717"/>
      <c r="K261" s="717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8" t="s">
        <v>23459</v>
      </c>
      <c r="K262" s="719"/>
    </row>
    <row r="263" spans="1:11" ht="15" customHeight="1">
      <c r="A263" s="720">
        <v>15</v>
      </c>
      <c r="B263" s="722"/>
      <c r="C263" s="724">
        <f>C133</f>
        <v>0</v>
      </c>
      <c r="D263" s="726"/>
      <c r="E263" s="728">
        <f>J133/H133</f>
        <v>0</v>
      </c>
      <c r="F263" s="352"/>
      <c r="G263" s="730"/>
      <c r="H263" s="726">
        <v>1</v>
      </c>
      <c r="I263" s="357">
        <f>D263*E263</f>
        <v>0</v>
      </c>
      <c r="J263" s="732"/>
      <c r="K263" s="733"/>
    </row>
    <row r="264" spans="1:11" ht="15.75" customHeight="1" thickBot="1">
      <c r="A264" s="721"/>
      <c r="B264" s="723"/>
      <c r="C264" s="725"/>
      <c r="D264" s="727"/>
      <c r="E264" s="729"/>
      <c r="F264" s="351"/>
      <c r="G264" s="731"/>
      <c r="H264" s="727"/>
      <c r="I264" s="358"/>
      <c r="J264" s="734"/>
      <c r="K264" s="735"/>
    </row>
    <row r="265" spans="1:11" ht="15.75" thickBot="1"/>
    <row r="266" spans="1:11" ht="16.5" thickBot="1">
      <c r="A266" s="370"/>
      <c r="B266" s="370"/>
      <c r="C266" s="717" t="str">
        <f>$A$3</f>
        <v>ООО БАЛТИК-ЛАЙТ</v>
      </c>
      <c r="D266" s="717"/>
      <c r="E266" s="717"/>
      <c r="F266" s="717"/>
      <c r="G266" s="717"/>
      <c r="H266" s="717"/>
      <c r="I266" s="717"/>
      <c r="J266" s="717"/>
      <c r="K266" s="717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8" t="s">
        <v>23459</v>
      </c>
      <c r="K267" s="719"/>
    </row>
    <row r="268" spans="1:11">
      <c r="A268" s="720">
        <v>16</v>
      </c>
      <c r="B268" s="722"/>
      <c r="C268" s="724">
        <f>C134</f>
        <v>0</v>
      </c>
      <c r="D268" s="726"/>
      <c r="E268" s="728">
        <f>J134/H134</f>
        <v>0</v>
      </c>
      <c r="F268" s="352"/>
      <c r="G268" s="730"/>
      <c r="H268" s="726">
        <v>1</v>
      </c>
      <c r="I268" s="357">
        <f>D268*E268</f>
        <v>0</v>
      </c>
      <c r="J268" s="732"/>
      <c r="K268" s="733"/>
    </row>
    <row r="269" spans="1:11" ht="15.75" thickBot="1">
      <c r="A269" s="721"/>
      <c r="B269" s="723"/>
      <c r="C269" s="725"/>
      <c r="D269" s="727"/>
      <c r="E269" s="729"/>
      <c r="F269" s="351"/>
      <c r="G269" s="731"/>
      <c r="H269" s="727"/>
      <c r="I269" s="358"/>
      <c r="J269" s="734"/>
      <c r="K269" s="735"/>
    </row>
    <row r="270" spans="1:11" ht="15.75" thickBot="1"/>
    <row r="271" spans="1:11" ht="16.5" thickBot="1">
      <c r="A271" s="370"/>
      <c r="B271" s="370"/>
      <c r="C271" s="717" t="str">
        <f>$A$3</f>
        <v>ООО БАЛТИК-ЛАЙТ</v>
      </c>
      <c r="D271" s="717"/>
      <c r="E271" s="717"/>
      <c r="F271" s="717"/>
      <c r="G271" s="717"/>
      <c r="H271" s="717"/>
      <c r="I271" s="717"/>
      <c r="J271" s="717"/>
      <c r="K271" s="717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8" t="s">
        <v>23459</v>
      </c>
      <c r="K272" s="719"/>
    </row>
    <row r="273" spans="1:11">
      <c r="A273" s="720">
        <v>17</v>
      </c>
      <c r="B273" s="722"/>
      <c r="C273" s="724">
        <f>C135</f>
        <v>0</v>
      </c>
      <c r="D273" s="726"/>
      <c r="E273" s="728">
        <f>J135/H135</f>
        <v>0</v>
      </c>
      <c r="F273" s="378"/>
      <c r="G273" s="730"/>
      <c r="H273" s="726">
        <v>1</v>
      </c>
      <c r="I273" s="357">
        <f>D273*E273</f>
        <v>0</v>
      </c>
      <c r="J273" s="732"/>
      <c r="K273" s="733"/>
    </row>
    <row r="274" spans="1:11" ht="15.75" thickBot="1">
      <c r="A274" s="721"/>
      <c r="B274" s="723"/>
      <c r="C274" s="725"/>
      <c r="D274" s="727"/>
      <c r="E274" s="729"/>
      <c r="F274" s="351"/>
      <c r="G274" s="731"/>
      <c r="H274" s="727"/>
      <c r="I274" s="358"/>
      <c r="J274" s="734"/>
      <c r="K274" s="735"/>
    </row>
    <row r="275" spans="1:11" ht="15.75" thickBot="1"/>
    <row r="276" spans="1:11" ht="16.5" thickBot="1">
      <c r="A276" s="370"/>
      <c r="B276" s="370"/>
      <c r="C276" s="717" t="str">
        <f>$A$3</f>
        <v>ООО БАЛТИК-ЛАЙТ</v>
      </c>
      <c r="D276" s="717"/>
      <c r="E276" s="717"/>
      <c r="F276" s="717"/>
      <c r="G276" s="717"/>
      <c r="H276" s="717"/>
      <c r="I276" s="717"/>
      <c r="J276" s="717"/>
      <c r="K276" s="717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8" t="s">
        <v>23459</v>
      </c>
      <c r="K277" s="719"/>
    </row>
    <row r="278" spans="1:11">
      <c r="A278" s="720">
        <v>18</v>
      </c>
      <c r="B278" s="722"/>
      <c r="C278" s="724">
        <f>C136</f>
        <v>0</v>
      </c>
      <c r="D278" s="726"/>
      <c r="E278" s="728">
        <f>J136/H136</f>
        <v>0</v>
      </c>
      <c r="F278" s="378"/>
      <c r="G278" s="730"/>
      <c r="H278" s="726">
        <v>1</v>
      </c>
      <c r="I278" s="357">
        <f>D278*E278</f>
        <v>0</v>
      </c>
      <c r="J278" s="732"/>
      <c r="K278" s="733"/>
    </row>
    <row r="279" spans="1:11" ht="15.75" thickBot="1">
      <c r="A279" s="721"/>
      <c r="B279" s="723"/>
      <c r="C279" s="725"/>
      <c r="D279" s="727"/>
      <c r="E279" s="729"/>
      <c r="F279" s="351"/>
      <c r="G279" s="731"/>
      <c r="H279" s="727"/>
      <c r="I279" s="358"/>
      <c r="J279" s="734"/>
      <c r="K279" s="735"/>
    </row>
    <row r="280" spans="1:11" ht="15.75" thickBot="1"/>
    <row r="281" spans="1:11" ht="16.5" thickBot="1">
      <c r="A281" s="370"/>
      <c r="B281" s="370"/>
      <c r="C281" s="717" t="str">
        <f>$A$3</f>
        <v>ООО БАЛТИК-ЛАЙТ</v>
      </c>
      <c r="D281" s="717"/>
      <c r="E281" s="717"/>
      <c r="F281" s="717"/>
      <c r="G281" s="717"/>
      <c r="H281" s="717"/>
      <c r="I281" s="717"/>
      <c r="J281" s="717"/>
      <c r="K281" s="717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8" t="s">
        <v>23459</v>
      </c>
      <c r="K282" s="719"/>
    </row>
    <row r="283" spans="1:11">
      <c r="A283" s="720">
        <v>19</v>
      </c>
      <c r="B283" s="722"/>
      <c r="C283" s="724">
        <f>C137</f>
        <v>0</v>
      </c>
      <c r="D283" s="726"/>
      <c r="E283" s="728">
        <f>J137/H137</f>
        <v>0</v>
      </c>
      <c r="F283" s="378"/>
      <c r="G283" s="730"/>
      <c r="H283" s="726">
        <v>1</v>
      </c>
      <c r="I283" s="357">
        <f>D283*E283</f>
        <v>0</v>
      </c>
      <c r="J283" s="732"/>
      <c r="K283" s="733"/>
    </row>
    <row r="284" spans="1:11" ht="15.75" thickBot="1">
      <c r="A284" s="721"/>
      <c r="B284" s="723"/>
      <c r="C284" s="725"/>
      <c r="D284" s="727"/>
      <c r="E284" s="729"/>
      <c r="F284" s="351"/>
      <c r="G284" s="731"/>
      <c r="H284" s="727"/>
      <c r="I284" s="358"/>
      <c r="J284" s="734"/>
      <c r="K284" s="735"/>
    </row>
    <row r="285" spans="1:11" ht="15.75" thickBot="1"/>
    <row r="286" spans="1:11" ht="16.5" thickBot="1">
      <c r="A286" s="370"/>
      <c r="B286" s="370"/>
      <c r="C286" s="717" t="str">
        <f>$A$3</f>
        <v>ООО БАЛТИК-ЛАЙТ</v>
      </c>
      <c r="D286" s="717"/>
      <c r="E286" s="717"/>
      <c r="F286" s="717"/>
      <c r="G286" s="717"/>
      <c r="H286" s="717"/>
      <c r="I286" s="717"/>
      <c r="J286" s="717"/>
      <c r="K286" s="717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8" t="s">
        <v>23459</v>
      </c>
      <c r="K287" s="719"/>
    </row>
    <row r="288" spans="1:11">
      <c r="A288" s="720">
        <v>20</v>
      </c>
      <c r="B288" s="722"/>
      <c r="C288" s="724">
        <f>C138</f>
        <v>0</v>
      </c>
      <c r="D288" s="726"/>
      <c r="E288" s="728">
        <f>J138/H138</f>
        <v>0</v>
      </c>
      <c r="F288" s="378"/>
      <c r="G288" s="730"/>
      <c r="H288" s="726">
        <v>1</v>
      </c>
      <c r="I288" s="357">
        <f>D288*E288</f>
        <v>0</v>
      </c>
      <c r="J288" s="732"/>
      <c r="K288" s="733"/>
    </row>
    <row r="289" spans="1:11" ht="15.75" thickBot="1">
      <c r="A289" s="721"/>
      <c r="B289" s="723"/>
      <c r="C289" s="725"/>
      <c r="D289" s="727"/>
      <c r="E289" s="729"/>
      <c r="F289" s="351"/>
      <c r="G289" s="731"/>
      <c r="H289" s="727"/>
      <c r="I289" s="358"/>
      <c r="J289" s="734"/>
      <c r="K289" s="735"/>
    </row>
  </sheetData>
  <autoFilter ref="A18:K177"/>
  <mergeCells count="335">
    <mergeCell ref="J102:K102"/>
    <mergeCell ref="J103:K103"/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66:K66"/>
    <mergeCell ref="J67:K67"/>
    <mergeCell ref="J68:K68"/>
    <mergeCell ref="J69:K69"/>
    <mergeCell ref="J70:K70"/>
    <mergeCell ref="J71:K71"/>
    <mergeCell ref="J72:K72"/>
    <mergeCell ref="J73:K73"/>
    <mergeCell ref="J74:K74"/>
    <mergeCell ref="J57:K57"/>
    <mergeCell ref="J58:K58"/>
    <mergeCell ref="J59:K59"/>
    <mergeCell ref="J60:K60"/>
    <mergeCell ref="J61:K61"/>
    <mergeCell ref="J62:K62"/>
    <mergeCell ref="J63:K63"/>
    <mergeCell ref="J64:K64"/>
    <mergeCell ref="J65:K65"/>
    <mergeCell ref="J48:K48"/>
    <mergeCell ref="J49:K49"/>
    <mergeCell ref="J50:K50"/>
    <mergeCell ref="J51:K51"/>
    <mergeCell ref="J52:K52"/>
    <mergeCell ref="J53:K53"/>
    <mergeCell ref="J54:K54"/>
    <mergeCell ref="J55:K55"/>
    <mergeCell ref="J56:K56"/>
    <mergeCell ref="J44:K44"/>
    <mergeCell ref="J45:K45"/>
    <mergeCell ref="J46:K46"/>
    <mergeCell ref="J47:K47"/>
    <mergeCell ref="J39:K39"/>
    <mergeCell ref="J40:K40"/>
    <mergeCell ref="J41:K41"/>
    <mergeCell ref="J42:K42"/>
    <mergeCell ref="J43:K43"/>
    <mergeCell ref="J34:K34"/>
    <mergeCell ref="J35:K35"/>
    <mergeCell ref="J36:K36"/>
    <mergeCell ref="J37:K37"/>
    <mergeCell ref="J38:K38"/>
    <mergeCell ref="J29:K29"/>
    <mergeCell ref="J30:K30"/>
    <mergeCell ref="J31:K31"/>
    <mergeCell ref="J32:K32"/>
    <mergeCell ref="J33:K33"/>
    <mergeCell ref="J25:K25"/>
    <mergeCell ref="J26:K26"/>
    <mergeCell ref="J27:K27"/>
    <mergeCell ref="J28:K28"/>
    <mergeCell ref="J19:K19"/>
    <mergeCell ref="J20:K20"/>
    <mergeCell ref="J21:K21"/>
    <mergeCell ref="J22:K22"/>
    <mergeCell ref="J23:K23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13:C114"/>
    <mergeCell ref="A3:D3"/>
    <mergeCell ref="A182:K182"/>
    <mergeCell ref="A183:K183"/>
    <mergeCell ref="F3:G3"/>
    <mergeCell ref="A5:K5"/>
    <mergeCell ref="D7:K7"/>
    <mergeCell ref="G180:K180"/>
    <mergeCell ref="C181:K181"/>
    <mergeCell ref="D110:F110"/>
    <mergeCell ref="G9:G10"/>
    <mergeCell ref="D13:D15"/>
    <mergeCell ref="C17:D17"/>
    <mergeCell ref="C112:K112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I117:I118"/>
    <mergeCell ref="J24:K24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185:D186"/>
    <mergeCell ref="H185:K186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phoneticPr fontId="0" type="noConversion"/>
  <conditionalFormatting sqref="G180:K180 C181:K183 A182:B183">
    <cfRule type="cellIs" dxfId="132" priority="14" operator="greaterThan">
      <formula>0</formula>
    </cfRule>
  </conditionalFormatting>
  <conditionalFormatting sqref="G180:K180 C181:K183 A182:B183">
    <cfRule type="cellIs" dxfId="131" priority="13" operator="greaterThan">
      <formula>0</formula>
    </cfRule>
  </conditionalFormatting>
  <conditionalFormatting sqref="G180:K180 C181:K183 A182:B183">
    <cfRule type="cellIs" dxfId="130" priority="12" operator="greaterThan">
      <formula>0</formula>
    </cfRule>
  </conditionalFormatting>
  <conditionalFormatting sqref="G180:K180 C181:K183 A182:B183">
    <cfRule type="cellIs" dxfId="129" priority="10" operator="greaterThan">
      <formula>0</formula>
    </cfRule>
  </conditionalFormatting>
  <conditionalFormatting sqref="K9:K10 D7:K7 F11">
    <cfRule type="cellIs" dxfId="128" priority="9" operator="equal">
      <formula>0</formula>
    </cfRule>
  </conditionalFormatting>
  <conditionalFormatting sqref="K9:K10 D7:K7 F11">
    <cfRule type="cellIs" dxfId="127" priority="8" operator="equal">
      <formula>0</formula>
    </cfRule>
  </conditionalFormatting>
  <printOptions horizontalCentered="1"/>
  <pageMargins left="0.31" right="0.21" top="0.32" bottom="0.23" header="0.23" footer="0.17"/>
  <pageSetup paperSize="9" scale="16" orientation="portrait" r:id="rId1"/>
  <ignoredErrors>
    <ignoredError sqref="H120:H128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N289"/>
  <sheetViews>
    <sheetView showZeros="0" topLeftCell="A109" zoomScaleNormal="100" zoomScalePageLayoutView="55" workbookViewId="0">
      <selection activeCell="N122" sqref="N122"/>
    </sheetView>
  </sheetViews>
  <sheetFormatPr defaultColWidth="8.85546875" defaultRowHeight="15"/>
  <cols>
    <col min="1" max="1" width="7.28515625" style="219" customWidth="1"/>
    <col min="2" max="2" width="10.425781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3.28515625" style="219" customWidth="1"/>
    <col min="9" max="9" width="19" style="219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>
      <c r="A1" s="187">
        <f>инф.!C18/1000000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инф.!C20/1000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 t="str">
        <f>ЗАЯВКА!E8</f>
        <v>ООО БАЛТИК-ЛАЙТ</v>
      </c>
      <c r="B3" s="17"/>
      <c r="C3" s="68"/>
      <c r="D3" s="19"/>
      <c r="E3" s="19"/>
      <c r="F3" s="748" t="s">
        <v>1</v>
      </c>
      <c r="G3" s="748"/>
      <c r="H3" s="18"/>
      <c r="I3" s="51"/>
      <c r="J3" s="51"/>
      <c r="K3" s="46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42698</v>
      </c>
    </row>
    <row r="5" spans="1:11" ht="15.75">
      <c r="A5" s="749" t="s">
        <v>2</v>
      </c>
      <c r="B5" s="749"/>
      <c r="C5" s="749"/>
      <c r="D5" s="749"/>
      <c r="E5" s="749"/>
      <c r="F5" s="749"/>
      <c r="G5" s="749"/>
      <c r="H5" s="749"/>
      <c r="I5" s="749"/>
      <c r="J5" s="749"/>
      <c r="K5" s="749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50" t="str">
        <f>'позиции для рачета'!B5</f>
        <v>Монтаж пилона с заглублением</v>
      </c>
      <c r="E7" s="751"/>
      <c r="F7" s="751"/>
      <c r="G7" s="751"/>
      <c r="H7" s="751"/>
      <c r="I7" s="751"/>
      <c r="J7" s="751"/>
      <c r="K7" s="752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рачета'!E5</f>
        <v>0</v>
      </c>
      <c r="G9" s="756" t="str">
        <f>'позиции для рачета'!C5</f>
        <v>шт</v>
      </c>
      <c r="H9" s="1"/>
      <c r="I9" s="22" t="s">
        <v>23474</v>
      </c>
      <c r="J9" s="22"/>
      <c r="K9" s="275">
        <v>0.9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рачета'!F5</f>
        <v>0</v>
      </c>
      <c r="G10" s="757"/>
      <c r="H10" s="1"/>
      <c r="I10" s="21" t="s">
        <v>115</v>
      </c>
      <c r="J10" s="21"/>
      <c r="K10" s="275">
        <v>0.03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рачета'!D5</f>
        <v>2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58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58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58"/>
      <c r="E15" s="272"/>
      <c r="F15" s="273"/>
      <c r="G15" s="273"/>
      <c r="H15" s="273"/>
      <c r="I15" s="22"/>
      <c r="J15" s="22"/>
      <c r="K15" s="169"/>
    </row>
    <row r="16" spans="1:11" ht="4.9000000000000004" customHeight="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59" t="s">
        <v>152</v>
      </c>
      <c r="D17" s="759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Профиль Пилон 80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хлыст</v>
      </c>
      <c r="G19" s="412">
        <f>' Шаблон материалов'!F2</f>
        <v>8844</v>
      </c>
      <c r="H19" s="412"/>
      <c r="I19" s="413">
        <f t="shared" ref="I19:I50" si="0">$F$11*H19*D19</f>
        <v>0</v>
      </c>
      <c r="J19" s="775">
        <f t="shared" ref="J19:J50" si="1">G19*I19*E19</f>
        <v>0</v>
      </c>
      <c r="K19" s="776"/>
    </row>
    <row r="20" spans="1:11">
      <c r="A20" s="109">
        <v>2</v>
      </c>
      <c r="B20" s="297"/>
      <c r="C20" s="412" t="str">
        <f>' Шаблон материалов'!B3</f>
        <v>Труба 80 х 80 х 3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метр. Пог.</v>
      </c>
      <c r="G20" s="412">
        <f>' Шаблон материалов'!F3</f>
        <v>280</v>
      </c>
      <c r="H20" s="412"/>
      <c r="I20" s="413">
        <f t="shared" si="0"/>
        <v>0</v>
      </c>
      <c r="J20" s="775">
        <f t="shared" si="1"/>
        <v>0</v>
      </c>
      <c r="K20" s="776"/>
    </row>
    <row r="21" spans="1:11">
      <c r="A21" s="109">
        <v>3</v>
      </c>
      <c r="B21" s="297"/>
      <c r="C21" s="412" t="str">
        <f>' Шаблон материалов'!B4</f>
        <v>Акрил мол. 3 мм</v>
      </c>
      <c r="D21" s="412">
        <f>' Шаблон материалов'!C4</f>
        <v>1</v>
      </c>
      <c r="E21" s="412">
        <f>' Шаблон материалов'!D4</f>
        <v>1</v>
      </c>
      <c r="F21" s="412" t="str">
        <f>' Шаблон материалов'!E4</f>
        <v>кв. метр</v>
      </c>
      <c r="G21" s="412">
        <f>' Шаблон материалов'!F4</f>
        <v>1340</v>
      </c>
      <c r="H21" s="412"/>
      <c r="I21" s="413">
        <f t="shared" si="0"/>
        <v>0</v>
      </c>
      <c r="J21" s="775">
        <f t="shared" si="1"/>
        <v>0</v>
      </c>
      <c r="K21" s="776"/>
    </row>
    <row r="22" spans="1:11">
      <c r="A22" s="109">
        <v>4</v>
      </c>
      <c r="B22" s="297"/>
      <c r="C22" s="412" t="str">
        <f>' Шаблон материалов'!B5</f>
        <v>Уголок 50 х 50 х 5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метр. Пог.</v>
      </c>
      <c r="G22" s="412">
        <f>' Шаблон материалов'!F5</f>
        <v>140</v>
      </c>
      <c r="H22" s="412"/>
      <c r="I22" s="413">
        <f t="shared" si="0"/>
        <v>0</v>
      </c>
      <c r="J22" s="775">
        <f t="shared" si="1"/>
        <v>0</v>
      </c>
      <c r="K22" s="776"/>
    </row>
    <row r="23" spans="1:11">
      <c r="A23" s="109">
        <v>5</v>
      </c>
      <c r="B23" s="297"/>
      <c r="C23" s="412" t="str">
        <f>' Шаблон материалов'!B6</f>
        <v>Модуль светодиодный 5050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шт.</v>
      </c>
      <c r="G23" s="412">
        <f>' Шаблон материалов'!F6</f>
        <v>35</v>
      </c>
      <c r="H23" s="412"/>
      <c r="I23" s="413">
        <f t="shared" si="0"/>
        <v>0</v>
      </c>
      <c r="J23" s="775">
        <f t="shared" si="1"/>
        <v>0</v>
      </c>
      <c r="K23" s="776"/>
    </row>
    <row r="24" spans="1:11">
      <c r="A24" s="109">
        <v>6</v>
      </c>
      <c r="B24" s="297"/>
      <c r="C24" s="412" t="str">
        <f>' Шаблон материалов'!B7</f>
        <v>Блок питания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шт.</v>
      </c>
      <c r="G24" s="412">
        <f>' Шаблон материалов'!F7</f>
        <v>1200</v>
      </c>
      <c r="H24" s="412"/>
      <c r="I24" s="413">
        <f t="shared" si="0"/>
        <v>0</v>
      </c>
      <c r="J24" s="775">
        <f t="shared" si="1"/>
        <v>0</v>
      </c>
      <c r="K24" s="776"/>
    </row>
    <row r="25" spans="1:11">
      <c r="A25" s="109">
        <v>7</v>
      </c>
      <c r="B25" s="297"/>
      <c r="C25" s="412" t="str">
        <f>' Шаблон материалов'!B8</f>
        <v>Полноцветная печать транслюцентная</v>
      </c>
      <c r="D25" s="412">
        <f>' Шаблон материалов'!C8</f>
        <v>1</v>
      </c>
      <c r="E25" s="412">
        <f>' Шаблон материалов'!D8</f>
        <v>1</v>
      </c>
      <c r="F25" s="412" t="str">
        <f>' Шаблон материалов'!E8</f>
        <v>кв. метр</v>
      </c>
      <c r="G25" s="412">
        <f>' Шаблон материалов'!F8</f>
        <v>760</v>
      </c>
      <c r="H25" s="412"/>
      <c r="I25" s="413">
        <f t="shared" si="0"/>
        <v>0</v>
      </c>
      <c r="J25" s="775">
        <f t="shared" si="1"/>
        <v>0</v>
      </c>
      <c r="K25" s="776"/>
    </row>
    <row r="26" spans="1:11">
      <c r="A26" s="109">
        <v>8</v>
      </c>
      <c r="B26" s="297"/>
      <c r="C26" s="412" t="str">
        <f>' Шаблон материалов'!B9</f>
        <v>Провод 3-хжильный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метр. Пог.</v>
      </c>
      <c r="G26" s="412">
        <f>' Шаблон материалов'!F9</f>
        <v>26</v>
      </c>
      <c r="H26" s="412"/>
      <c r="I26" s="413">
        <f t="shared" si="0"/>
        <v>0</v>
      </c>
      <c r="J26" s="775">
        <f t="shared" si="1"/>
        <v>0</v>
      </c>
      <c r="K26" s="776"/>
    </row>
    <row r="27" spans="1:11">
      <c r="A27" s="109">
        <v>9</v>
      </c>
      <c r="B27" s="297"/>
      <c r="C27" s="412" t="str">
        <f>' Шаблон материалов'!B10</f>
        <v>Блок бетонный 1 х 1 х 0,15 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куб. метр</v>
      </c>
      <c r="G27" s="412">
        <f>' Шаблон материалов'!F10</f>
        <v>20000</v>
      </c>
      <c r="H27" s="412"/>
      <c r="I27" s="413">
        <f>$F$11*H27*D27</f>
        <v>0</v>
      </c>
      <c r="J27" s="775">
        <f t="shared" si="1"/>
        <v>0</v>
      </c>
      <c r="K27" s="776"/>
    </row>
    <row r="28" spans="1:11">
      <c r="A28" s="109">
        <v>10</v>
      </c>
      <c r="B28" s="297"/>
      <c r="C28" s="412" t="str">
        <f>' Шаблон материалов'!B11</f>
        <v>Блок бетонный 2 х 3 х 0,7 м</v>
      </c>
      <c r="D28" s="412">
        <f>' Шаблон материалов'!C11</f>
        <v>1</v>
      </c>
      <c r="E28" s="412">
        <f>' Шаблон материалов'!D11</f>
        <v>1</v>
      </c>
      <c r="F28" s="412" t="str">
        <f>' Шаблон материалов'!E11</f>
        <v>куб. метр</v>
      </c>
      <c r="G28" s="412">
        <f>' Шаблон материалов'!F11</f>
        <v>20000</v>
      </c>
      <c r="H28" s="412"/>
      <c r="I28" s="413">
        <f t="shared" si="0"/>
        <v>0</v>
      </c>
      <c r="J28" s="775">
        <f t="shared" si="1"/>
        <v>0</v>
      </c>
      <c r="K28" s="776"/>
    </row>
    <row r="29" spans="1:11" hidden="1">
      <c r="A29" s="109">
        <v>11</v>
      </c>
      <c r="B29" s="297"/>
      <c r="C29" s="412">
        <f>' Шаблон материалов'!B12</f>
        <v>0</v>
      </c>
      <c r="D29" s="412">
        <f>' Шаблон материалов'!C12</f>
        <v>0</v>
      </c>
      <c r="E29" s="412">
        <f>' Шаблон материалов'!D12</f>
        <v>0</v>
      </c>
      <c r="F29" s="412">
        <f>' Шаблон материалов'!E12</f>
        <v>0</v>
      </c>
      <c r="G29" s="412">
        <f>' Шаблон материалов'!F12</f>
        <v>0</v>
      </c>
      <c r="H29" s="412"/>
      <c r="I29" s="413">
        <f t="shared" si="0"/>
        <v>0</v>
      </c>
      <c r="J29" s="775">
        <f t="shared" si="1"/>
        <v>0</v>
      </c>
      <c r="K29" s="776"/>
    </row>
    <row r="30" spans="1:11" hidden="1">
      <c r="A30" s="109">
        <v>12</v>
      </c>
      <c r="B30" s="297"/>
      <c r="C30" s="412">
        <f>' Шаблон материалов'!B13</f>
        <v>0</v>
      </c>
      <c r="D30" s="412">
        <f>' Шаблон материалов'!C13</f>
        <v>0</v>
      </c>
      <c r="E30" s="412">
        <f>' Шаблон материалов'!D13</f>
        <v>0</v>
      </c>
      <c r="F30" s="412">
        <f>' Шаблон материалов'!E13</f>
        <v>0</v>
      </c>
      <c r="G30" s="412">
        <f>' Шаблон материалов'!F13</f>
        <v>0</v>
      </c>
      <c r="H30" s="412"/>
      <c r="I30" s="413">
        <f t="shared" si="0"/>
        <v>0</v>
      </c>
      <c r="J30" s="775">
        <f t="shared" si="1"/>
        <v>0</v>
      </c>
      <c r="K30" s="776"/>
    </row>
    <row r="31" spans="1:11" hidden="1">
      <c r="A31" s="109">
        <v>13</v>
      </c>
      <c r="B31" s="297"/>
      <c r="C31" s="412">
        <f>' Шаблон материалов'!B14</f>
        <v>0</v>
      </c>
      <c r="D31" s="412">
        <f>' Шаблон материалов'!C14</f>
        <v>0</v>
      </c>
      <c r="E31" s="412">
        <f>' Шаблон материалов'!D14</f>
        <v>0</v>
      </c>
      <c r="F31" s="412">
        <f>' Шаблон материалов'!E14</f>
        <v>0</v>
      </c>
      <c r="G31" s="412">
        <f>' Шаблон материалов'!F14</f>
        <v>0</v>
      </c>
      <c r="H31" s="412"/>
      <c r="I31" s="413">
        <f t="shared" si="0"/>
        <v>0</v>
      </c>
      <c r="J31" s="775">
        <f t="shared" si="1"/>
        <v>0</v>
      </c>
      <c r="K31" s="776"/>
    </row>
    <row r="32" spans="1:11" hidden="1">
      <c r="A32" s="109">
        <v>14</v>
      </c>
      <c r="B32" s="297"/>
      <c r="C32" s="412">
        <f>' Шаблон материалов'!B15</f>
        <v>0</v>
      </c>
      <c r="D32" s="412">
        <f>' Шаблон материалов'!C15</f>
        <v>0</v>
      </c>
      <c r="E32" s="412">
        <f>' Шаблон материалов'!D15</f>
        <v>0</v>
      </c>
      <c r="F32" s="412">
        <f>' Шаблон материалов'!E15</f>
        <v>0</v>
      </c>
      <c r="G32" s="412">
        <f>' Шаблон материалов'!F15</f>
        <v>0</v>
      </c>
      <c r="H32" s="412"/>
      <c r="I32" s="413">
        <f t="shared" si="0"/>
        <v>0</v>
      </c>
      <c r="J32" s="775">
        <f t="shared" si="1"/>
        <v>0</v>
      </c>
      <c r="K32" s="776"/>
    </row>
    <row r="33" spans="1:11" hidden="1">
      <c r="A33" s="109">
        <v>15</v>
      </c>
      <c r="B33" s="297"/>
      <c r="C33" s="412">
        <f>' Шаблон материалов'!B16</f>
        <v>0</v>
      </c>
      <c r="D33" s="412">
        <f>' Шаблон материалов'!C16</f>
        <v>0</v>
      </c>
      <c r="E33" s="412">
        <f>' Шаблон материалов'!D16</f>
        <v>0</v>
      </c>
      <c r="F33" s="412">
        <f>' Шаблон материалов'!E16</f>
        <v>0</v>
      </c>
      <c r="G33" s="412">
        <f>' Шаблон материалов'!F16</f>
        <v>0</v>
      </c>
      <c r="H33" s="412"/>
      <c r="I33" s="413">
        <f t="shared" si="0"/>
        <v>0</v>
      </c>
      <c r="J33" s="775">
        <f t="shared" si="1"/>
        <v>0</v>
      </c>
      <c r="K33" s="776"/>
    </row>
    <row r="34" spans="1:11" hidden="1">
      <c r="A34" s="109">
        <v>16</v>
      </c>
      <c r="B34" s="297"/>
      <c r="C34" s="412">
        <f>' Шаблон материалов'!B17</f>
        <v>0</v>
      </c>
      <c r="D34" s="412">
        <f>' Шаблон материалов'!C17</f>
        <v>0</v>
      </c>
      <c r="E34" s="412">
        <f>' Шаблон материалов'!D17</f>
        <v>0</v>
      </c>
      <c r="F34" s="412">
        <f>' Шаблон материалов'!E17</f>
        <v>0</v>
      </c>
      <c r="G34" s="412">
        <f>' Шаблон материалов'!F17</f>
        <v>0</v>
      </c>
      <c r="H34" s="412"/>
      <c r="I34" s="413">
        <f t="shared" si="0"/>
        <v>0</v>
      </c>
      <c r="J34" s="775">
        <f t="shared" si="1"/>
        <v>0</v>
      </c>
      <c r="K34" s="776"/>
    </row>
    <row r="35" spans="1:11" hidden="1">
      <c r="A35" s="109">
        <v>17</v>
      </c>
      <c r="B35" s="297"/>
      <c r="C35" s="412">
        <f>' Шаблон материалов'!B18</f>
        <v>0</v>
      </c>
      <c r="D35" s="412">
        <f>' Шаблон материалов'!C18</f>
        <v>0</v>
      </c>
      <c r="E35" s="412">
        <f>' Шаблон материалов'!D18</f>
        <v>0</v>
      </c>
      <c r="F35" s="412">
        <f>' Шаблон материалов'!E18</f>
        <v>0</v>
      </c>
      <c r="G35" s="412">
        <f>' Шаблон материалов'!F18</f>
        <v>0</v>
      </c>
      <c r="H35" s="412"/>
      <c r="I35" s="413">
        <f t="shared" si="0"/>
        <v>0</v>
      </c>
      <c r="J35" s="775">
        <f t="shared" si="1"/>
        <v>0</v>
      </c>
      <c r="K35" s="776"/>
    </row>
    <row r="36" spans="1:11" hidden="1">
      <c r="A36" s="109">
        <v>18</v>
      </c>
      <c r="B36" s="297"/>
      <c r="C36" s="412">
        <f>' Шаблон материалов'!B19</f>
        <v>0</v>
      </c>
      <c r="D36" s="412">
        <f>' Шаблон материалов'!C19</f>
        <v>0</v>
      </c>
      <c r="E36" s="412">
        <f>' Шаблон материалов'!D19</f>
        <v>0</v>
      </c>
      <c r="F36" s="412">
        <f>' Шаблон материалов'!E19</f>
        <v>0</v>
      </c>
      <c r="G36" s="412">
        <f>' Шаблон материалов'!F19</f>
        <v>0</v>
      </c>
      <c r="H36" s="412"/>
      <c r="I36" s="413">
        <f t="shared" si="0"/>
        <v>0</v>
      </c>
      <c r="J36" s="775">
        <f t="shared" si="1"/>
        <v>0</v>
      </c>
      <c r="K36" s="776"/>
    </row>
    <row r="37" spans="1:11" hidden="1">
      <c r="A37" s="109">
        <v>19</v>
      </c>
      <c r="B37" s="297"/>
      <c r="C37" s="412">
        <f>' Шаблон материалов'!B20</f>
        <v>0</v>
      </c>
      <c r="D37" s="412">
        <f>' Шаблон материалов'!C20</f>
        <v>0</v>
      </c>
      <c r="E37" s="412">
        <f>' Шаблон материалов'!D20</f>
        <v>0</v>
      </c>
      <c r="F37" s="412">
        <f>' Шаблон материалов'!E20</f>
        <v>0</v>
      </c>
      <c r="G37" s="412">
        <f>' Шаблон материалов'!F20</f>
        <v>0</v>
      </c>
      <c r="H37" s="412"/>
      <c r="I37" s="413">
        <f t="shared" si="0"/>
        <v>0</v>
      </c>
      <c r="J37" s="775">
        <f t="shared" si="1"/>
        <v>0</v>
      </c>
      <c r="K37" s="776"/>
    </row>
    <row r="38" spans="1:11" hidden="1">
      <c r="A38" s="109">
        <v>20</v>
      </c>
      <c r="B38" s="297"/>
      <c r="C38" s="412">
        <f>' Шаблон материалов'!B21</f>
        <v>0</v>
      </c>
      <c r="D38" s="412">
        <f>' Шаблон материалов'!C21</f>
        <v>0</v>
      </c>
      <c r="E38" s="412">
        <f>' Шаблон материалов'!D21</f>
        <v>0</v>
      </c>
      <c r="F38" s="412">
        <f>' Шаблон материалов'!E21</f>
        <v>0</v>
      </c>
      <c r="G38" s="412">
        <f>' Шаблон материалов'!F21</f>
        <v>0</v>
      </c>
      <c r="H38" s="412"/>
      <c r="I38" s="413">
        <f t="shared" si="0"/>
        <v>0</v>
      </c>
      <c r="J38" s="775">
        <f t="shared" si="1"/>
        <v>0</v>
      </c>
      <c r="K38" s="776"/>
    </row>
    <row r="39" spans="1:11" hidden="1">
      <c r="A39" s="109">
        <v>21</v>
      </c>
      <c r="B39" s="297"/>
      <c r="C39" s="412">
        <f>' Шаблон материалов'!B22</f>
        <v>0</v>
      </c>
      <c r="D39" s="412">
        <f>' Шаблон материалов'!C22</f>
        <v>0</v>
      </c>
      <c r="E39" s="412">
        <f>' Шаблон материалов'!D22</f>
        <v>0</v>
      </c>
      <c r="F39" s="412">
        <f>' Шаблон материалов'!E22</f>
        <v>0</v>
      </c>
      <c r="G39" s="412">
        <f>' Шаблон материалов'!F22</f>
        <v>0</v>
      </c>
      <c r="H39" s="412"/>
      <c r="I39" s="413">
        <f t="shared" si="0"/>
        <v>0</v>
      </c>
      <c r="J39" s="775">
        <f t="shared" si="1"/>
        <v>0</v>
      </c>
      <c r="K39" s="776"/>
    </row>
    <row r="40" spans="1:11" hidden="1">
      <c r="A40" s="109">
        <v>22</v>
      </c>
      <c r="B40" s="297"/>
      <c r="C40" s="412">
        <f>' Шаблон материалов'!B23</f>
        <v>0</v>
      </c>
      <c r="D40" s="412">
        <f>' Шаблон материалов'!C23</f>
        <v>0</v>
      </c>
      <c r="E40" s="412">
        <f>' Шаблон материалов'!D23</f>
        <v>0</v>
      </c>
      <c r="F40" s="412">
        <f>' Шаблон материалов'!E23</f>
        <v>0</v>
      </c>
      <c r="G40" s="412">
        <f>' Шаблон материалов'!F23</f>
        <v>0</v>
      </c>
      <c r="H40" s="412"/>
      <c r="I40" s="413">
        <f t="shared" si="0"/>
        <v>0</v>
      </c>
      <c r="J40" s="775">
        <f t="shared" si="1"/>
        <v>0</v>
      </c>
      <c r="K40" s="776"/>
    </row>
    <row r="41" spans="1:11" hidden="1">
      <c r="A41" s="109">
        <v>23</v>
      </c>
      <c r="B41" s="297"/>
      <c r="C41" s="412">
        <f>' Шаблон материалов'!B24</f>
        <v>0</v>
      </c>
      <c r="D41" s="412">
        <f>' Шаблон материалов'!C24</f>
        <v>0</v>
      </c>
      <c r="E41" s="412">
        <f>' Шаблон материалов'!D24</f>
        <v>0</v>
      </c>
      <c r="F41" s="412">
        <f>' Шаблон материалов'!E24</f>
        <v>0</v>
      </c>
      <c r="G41" s="412">
        <f>' Шаблон материалов'!F24</f>
        <v>0</v>
      </c>
      <c r="H41" s="412"/>
      <c r="I41" s="413">
        <f t="shared" si="0"/>
        <v>0</v>
      </c>
      <c r="J41" s="775">
        <f t="shared" si="1"/>
        <v>0</v>
      </c>
      <c r="K41" s="776"/>
    </row>
    <row r="42" spans="1:11" hidden="1">
      <c r="A42" s="109">
        <v>24</v>
      </c>
      <c r="B42" s="297"/>
      <c r="C42" s="412">
        <f>' Шаблон материалов'!B25</f>
        <v>0</v>
      </c>
      <c r="D42" s="412">
        <f>' Шаблон материалов'!C25</f>
        <v>0</v>
      </c>
      <c r="E42" s="412">
        <f>' Шаблон материалов'!D25</f>
        <v>0</v>
      </c>
      <c r="F42" s="412">
        <f>' Шаблон материалов'!E25</f>
        <v>0</v>
      </c>
      <c r="G42" s="412">
        <f>' Шаблон материалов'!F25</f>
        <v>0</v>
      </c>
      <c r="H42" s="412"/>
      <c r="I42" s="413">
        <f t="shared" si="0"/>
        <v>0</v>
      </c>
      <c r="J42" s="775">
        <f t="shared" si="1"/>
        <v>0</v>
      </c>
      <c r="K42" s="776"/>
    </row>
    <row r="43" spans="1:11" hidden="1">
      <c r="A43" s="109">
        <v>25</v>
      </c>
      <c r="B43" s="297"/>
      <c r="C43" s="412">
        <f>' Шаблон материалов'!B26</f>
        <v>0</v>
      </c>
      <c r="D43" s="412">
        <f>' Шаблон материалов'!C26</f>
        <v>0</v>
      </c>
      <c r="E43" s="412">
        <f>' Шаблон материалов'!D26</f>
        <v>0</v>
      </c>
      <c r="F43" s="412">
        <f>' Шаблон материалов'!E26</f>
        <v>0</v>
      </c>
      <c r="G43" s="412">
        <f>' Шаблон материалов'!F26</f>
        <v>0</v>
      </c>
      <c r="H43" s="412"/>
      <c r="I43" s="413">
        <f t="shared" si="0"/>
        <v>0</v>
      </c>
      <c r="J43" s="775">
        <f t="shared" si="1"/>
        <v>0</v>
      </c>
      <c r="K43" s="776"/>
    </row>
    <row r="44" spans="1:11" hidden="1">
      <c r="A44" s="109">
        <v>26</v>
      </c>
      <c r="B44" s="297"/>
      <c r="C44" s="412">
        <f>' Шаблон материалов'!B27</f>
        <v>0</v>
      </c>
      <c r="D44" s="412">
        <f>' Шаблон материалов'!C27</f>
        <v>0</v>
      </c>
      <c r="E44" s="412">
        <f>' Шаблон материалов'!D27</f>
        <v>0</v>
      </c>
      <c r="F44" s="412">
        <f>' Шаблон материалов'!E27</f>
        <v>0</v>
      </c>
      <c r="G44" s="412">
        <f>' Шаблон материалов'!F27</f>
        <v>0</v>
      </c>
      <c r="H44" s="412"/>
      <c r="I44" s="413">
        <f t="shared" si="0"/>
        <v>0</v>
      </c>
      <c r="J44" s="775">
        <f t="shared" si="1"/>
        <v>0</v>
      </c>
      <c r="K44" s="776"/>
    </row>
    <row r="45" spans="1:11" hidden="1">
      <c r="A45" s="109">
        <v>27</v>
      </c>
      <c r="B45" s="297"/>
      <c r="C45" s="412">
        <f>' Шаблон материалов'!B28</f>
        <v>0</v>
      </c>
      <c r="D45" s="412">
        <f>' Шаблон материалов'!C28</f>
        <v>0</v>
      </c>
      <c r="E45" s="412">
        <f>' Шаблон материалов'!D28</f>
        <v>0</v>
      </c>
      <c r="F45" s="412">
        <f>' Шаблон материалов'!E28</f>
        <v>0</v>
      </c>
      <c r="G45" s="412">
        <f>' Шаблон материалов'!F28</f>
        <v>0</v>
      </c>
      <c r="H45" s="412"/>
      <c r="I45" s="413">
        <f t="shared" si="0"/>
        <v>0</v>
      </c>
      <c r="J45" s="775">
        <f t="shared" si="1"/>
        <v>0</v>
      </c>
      <c r="K45" s="776"/>
    </row>
    <row r="46" spans="1:11" hidden="1">
      <c r="A46" s="109">
        <v>28</v>
      </c>
      <c r="B46" s="297"/>
      <c r="C46" s="412">
        <f>' Шаблон материалов'!B29</f>
        <v>0</v>
      </c>
      <c r="D46" s="412">
        <f>' Шаблон материалов'!C29</f>
        <v>0</v>
      </c>
      <c r="E46" s="412">
        <f>' Шаблон материалов'!D29</f>
        <v>0</v>
      </c>
      <c r="F46" s="412">
        <f>' Шаблон материалов'!E29</f>
        <v>0</v>
      </c>
      <c r="G46" s="412">
        <f>' Шаблон материалов'!F29</f>
        <v>0</v>
      </c>
      <c r="H46" s="412"/>
      <c r="I46" s="413">
        <f t="shared" si="0"/>
        <v>0</v>
      </c>
      <c r="J46" s="775">
        <f t="shared" si="1"/>
        <v>0</v>
      </c>
      <c r="K46" s="776"/>
    </row>
    <row r="47" spans="1:11" hidden="1">
      <c r="A47" s="109">
        <v>29</v>
      </c>
      <c r="B47" s="297"/>
      <c r="C47" s="412">
        <f>' Шаблон материалов'!B30</f>
        <v>0</v>
      </c>
      <c r="D47" s="412">
        <f>' Шаблон материалов'!C30</f>
        <v>0</v>
      </c>
      <c r="E47" s="412">
        <f>' Шаблон материалов'!D30</f>
        <v>0</v>
      </c>
      <c r="F47" s="412">
        <f>' Шаблон материалов'!E30</f>
        <v>0</v>
      </c>
      <c r="G47" s="412">
        <f>' Шаблон материалов'!F30</f>
        <v>0</v>
      </c>
      <c r="H47" s="412"/>
      <c r="I47" s="413">
        <f t="shared" si="0"/>
        <v>0</v>
      </c>
      <c r="J47" s="775">
        <f t="shared" si="1"/>
        <v>0</v>
      </c>
      <c r="K47" s="776"/>
    </row>
    <row r="48" spans="1:11" hidden="1">
      <c r="A48" s="109">
        <v>30</v>
      </c>
      <c r="B48" s="297"/>
      <c r="C48" s="412">
        <f>' Шаблон материалов'!B31</f>
        <v>0</v>
      </c>
      <c r="D48" s="412">
        <f>' Шаблон материалов'!C31</f>
        <v>0</v>
      </c>
      <c r="E48" s="412">
        <f>' Шаблон материалов'!D31</f>
        <v>0</v>
      </c>
      <c r="F48" s="412">
        <f>' Шаблон материалов'!E31</f>
        <v>0</v>
      </c>
      <c r="G48" s="412">
        <f>' Шаблон материалов'!F31</f>
        <v>0</v>
      </c>
      <c r="H48" s="412"/>
      <c r="I48" s="413">
        <f t="shared" si="0"/>
        <v>0</v>
      </c>
      <c r="J48" s="775">
        <f t="shared" si="1"/>
        <v>0</v>
      </c>
      <c r="K48" s="776"/>
    </row>
    <row r="49" spans="1:11" hidden="1">
      <c r="A49" s="109">
        <v>31</v>
      </c>
      <c r="B49" s="297"/>
      <c r="C49" s="412">
        <f>' Шаблон материалов'!B32</f>
        <v>0</v>
      </c>
      <c r="D49" s="412">
        <f>' Шаблон материалов'!C32</f>
        <v>0</v>
      </c>
      <c r="E49" s="412">
        <f>' Шаблон материалов'!D32</f>
        <v>0</v>
      </c>
      <c r="F49" s="412">
        <f>' Шаблон материалов'!E32</f>
        <v>0</v>
      </c>
      <c r="G49" s="412">
        <f>' Шаблон материалов'!F32</f>
        <v>0</v>
      </c>
      <c r="H49" s="412"/>
      <c r="I49" s="413">
        <f t="shared" si="0"/>
        <v>0</v>
      </c>
      <c r="J49" s="775">
        <f t="shared" si="1"/>
        <v>0</v>
      </c>
      <c r="K49" s="776"/>
    </row>
    <row r="50" spans="1:11" hidden="1">
      <c r="A50" s="109">
        <v>32</v>
      </c>
      <c r="B50" s="297"/>
      <c r="C50" s="412">
        <f>' Шаблон материалов'!B33</f>
        <v>0</v>
      </c>
      <c r="D50" s="412">
        <f>' Шаблон материалов'!C33</f>
        <v>0</v>
      </c>
      <c r="E50" s="412">
        <f>' Шаблон материалов'!D33</f>
        <v>0</v>
      </c>
      <c r="F50" s="412">
        <f>' Шаблон материалов'!E33</f>
        <v>0</v>
      </c>
      <c r="G50" s="412">
        <f>' Шаблон материалов'!F33</f>
        <v>0</v>
      </c>
      <c r="H50" s="412"/>
      <c r="I50" s="413">
        <f t="shared" si="0"/>
        <v>0</v>
      </c>
      <c r="J50" s="775">
        <f t="shared" si="1"/>
        <v>0</v>
      </c>
      <c r="K50" s="776"/>
    </row>
    <row r="51" spans="1:11" hidden="1">
      <c r="A51" s="109">
        <v>33</v>
      </c>
      <c r="B51" s="297"/>
      <c r="C51" s="412">
        <f>' Шаблон материалов'!B34</f>
        <v>0</v>
      </c>
      <c r="D51" s="412">
        <f>' Шаблон материалов'!C34</f>
        <v>0</v>
      </c>
      <c r="E51" s="412">
        <f>' Шаблон материалов'!D34</f>
        <v>0</v>
      </c>
      <c r="F51" s="412">
        <f>' Шаблон материалов'!E34</f>
        <v>0</v>
      </c>
      <c r="G51" s="412">
        <f>' Шаблон материалов'!F34</f>
        <v>0</v>
      </c>
      <c r="H51" s="412"/>
      <c r="I51" s="413">
        <f t="shared" ref="I51:I82" si="2">$F$11*H51*D51</f>
        <v>0</v>
      </c>
      <c r="J51" s="775">
        <f t="shared" ref="J51:J82" si="3">G51*I51*E51</f>
        <v>0</v>
      </c>
      <c r="K51" s="776"/>
    </row>
    <row r="52" spans="1:11" hidden="1">
      <c r="A52" s="109">
        <v>34</v>
      </c>
      <c r="B52" s="297"/>
      <c r="C52" s="412">
        <f>' Шаблон материалов'!B35</f>
        <v>0</v>
      </c>
      <c r="D52" s="412">
        <f>' Шаблон материалов'!C35</f>
        <v>0</v>
      </c>
      <c r="E52" s="412">
        <f>' Шаблон материалов'!D35</f>
        <v>0</v>
      </c>
      <c r="F52" s="412">
        <f>' Шаблон материалов'!E35</f>
        <v>0</v>
      </c>
      <c r="G52" s="412">
        <f>' Шаблон материалов'!F35</f>
        <v>0</v>
      </c>
      <c r="H52" s="412"/>
      <c r="I52" s="413">
        <f t="shared" si="2"/>
        <v>0</v>
      </c>
      <c r="J52" s="775">
        <f t="shared" si="3"/>
        <v>0</v>
      </c>
      <c r="K52" s="776"/>
    </row>
    <row r="53" spans="1:11" hidden="1">
      <c r="A53" s="109">
        <v>35</v>
      </c>
      <c r="B53" s="297"/>
      <c r="C53" s="412">
        <f>' Шаблон материалов'!B36</f>
        <v>0</v>
      </c>
      <c r="D53" s="412">
        <f>' Шаблон материалов'!C36</f>
        <v>0</v>
      </c>
      <c r="E53" s="412">
        <f>' Шаблон материалов'!D36</f>
        <v>0</v>
      </c>
      <c r="F53" s="412">
        <f>' Шаблон материалов'!E36</f>
        <v>0</v>
      </c>
      <c r="G53" s="412">
        <f>' Шаблон материалов'!F36</f>
        <v>0</v>
      </c>
      <c r="H53" s="412"/>
      <c r="I53" s="413">
        <f t="shared" si="2"/>
        <v>0</v>
      </c>
      <c r="J53" s="775">
        <f t="shared" si="3"/>
        <v>0</v>
      </c>
      <c r="K53" s="776"/>
    </row>
    <row r="54" spans="1:11" hidden="1">
      <c r="A54" s="109">
        <v>36</v>
      </c>
      <c r="B54" s="297"/>
      <c r="C54" s="412">
        <f>' Шаблон материалов'!B37</f>
        <v>0</v>
      </c>
      <c r="D54" s="412">
        <f>' Шаблон материалов'!C37</f>
        <v>0</v>
      </c>
      <c r="E54" s="412">
        <f>' Шаблон материалов'!D37</f>
        <v>0</v>
      </c>
      <c r="F54" s="412">
        <f>' Шаблон материалов'!E37</f>
        <v>0</v>
      </c>
      <c r="G54" s="412">
        <f>' Шаблон материалов'!F37</f>
        <v>0</v>
      </c>
      <c r="H54" s="412"/>
      <c r="I54" s="413">
        <f t="shared" si="2"/>
        <v>0</v>
      </c>
      <c r="J54" s="775">
        <f t="shared" si="3"/>
        <v>0</v>
      </c>
      <c r="K54" s="776"/>
    </row>
    <row r="55" spans="1:11" hidden="1">
      <c r="A55" s="109">
        <v>37</v>
      </c>
      <c r="B55" s="297"/>
      <c r="C55" s="412">
        <f>' Шаблон материалов'!B38</f>
        <v>0</v>
      </c>
      <c r="D55" s="412">
        <f>' Шаблон материалов'!C38</f>
        <v>0</v>
      </c>
      <c r="E55" s="412">
        <f>' Шаблон материалов'!D38</f>
        <v>0</v>
      </c>
      <c r="F55" s="412">
        <f>' Шаблон материалов'!E38</f>
        <v>0</v>
      </c>
      <c r="G55" s="412">
        <f>' Шаблон материалов'!F38</f>
        <v>0</v>
      </c>
      <c r="H55" s="412"/>
      <c r="I55" s="413">
        <f t="shared" si="2"/>
        <v>0</v>
      </c>
      <c r="J55" s="775">
        <f t="shared" si="3"/>
        <v>0</v>
      </c>
      <c r="K55" s="776"/>
    </row>
    <row r="56" spans="1:11" hidden="1">
      <c r="A56" s="109">
        <v>38</v>
      </c>
      <c r="B56" s="297"/>
      <c r="C56" s="412">
        <f>' Шаблон материалов'!B39</f>
        <v>0</v>
      </c>
      <c r="D56" s="412">
        <f>' Шаблон материалов'!C39</f>
        <v>0</v>
      </c>
      <c r="E56" s="412">
        <f>' Шаблон материалов'!D39</f>
        <v>0</v>
      </c>
      <c r="F56" s="412">
        <f>' Шаблон материалов'!E39</f>
        <v>0</v>
      </c>
      <c r="G56" s="412">
        <f>' Шаблон материалов'!F39</f>
        <v>0</v>
      </c>
      <c r="H56" s="412"/>
      <c r="I56" s="413">
        <f t="shared" si="2"/>
        <v>0</v>
      </c>
      <c r="J56" s="775">
        <f t="shared" si="3"/>
        <v>0</v>
      </c>
      <c r="K56" s="776"/>
    </row>
    <row r="57" spans="1:11" hidden="1">
      <c r="A57" s="109">
        <v>39</v>
      </c>
      <c r="B57" s="297"/>
      <c r="C57" s="412">
        <f>' Шаблон материалов'!B40</f>
        <v>0</v>
      </c>
      <c r="D57" s="412">
        <f>' Шаблон материалов'!C40</f>
        <v>0</v>
      </c>
      <c r="E57" s="412">
        <f>' Шаблон материалов'!D40</f>
        <v>0</v>
      </c>
      <c r="F57" s="412">
        <f>' Шаблон материалов'!E40</f>
        <v>0</v>
      </c>
      <c r="G57" s="412">
        <f>' Шаблон материалов'!F40</f>
        <v>0</v>
      </c>
      <c r="H57" s="412"/>
      <c r="I57" s="413">
        <f t="shared" si="2"/>
        <v>0</v>
      </c>
      <c r="J57" s="775">
        <f t="shared" si="3"/>
        <v>0</v>
      </c>
      <c r="K57" s="776"/>
    </row>
    <row r="58" spans="1:11" hidden="1">
      <c r="A58" s="109">
        <v>40</v>
      </c>
      <c r="B58" s="297"/>
      <c r="C58" s="412">
        <f>' Шаблон материалов'!B41</f>
        <v>0</v>
      </c>
      <c r="D58" s="412">
        <f>' Шаблон материалов'!C41</f>
        <v>0</v>
      </c>
      <c r="E58" s="412">
        <f>' Шаблон материалов'!D41</f>
        <v>0</v>
      </c>
      <c r="F58" s="412">
        <f>' Шаблон материалов'!E41</f>
        <v>0</v>
      </c>
      <c r="G58" s="412">
        <f>' Шаблон материалов'!F41</f>
        <v>0</v>
      </c>
      <c r="H58" s="412"/>
      <c r="I58" s="413">
        <f t="shared" si="2"/>
        <v>0</v>
      </c>
      <c r="J58" s="775">
        <f t="shared" si="3"/>
        <v>0</v>
      </c>
      <c r="K58" s="776"/>
    </row>
    <row r="59" spans="1:11" hidden="1">
      <c r="A59" s="109">
        <v>41</v>
      </c>
      <c r="B59" s="297"/>
      <c r="C59" s="412">
        <f>' Шаблон материалов'!B42</f>
        <v>0</v>
      </c>
      <c r="D59" s="412">
        <f>' Шаблон материалов'!C42</f>
        <v>0</v>
      </c>
      <c r="E59" s="412">
        <f>' Шаблон материалов'!D42</f>
        <v>0</v>
      </c>
      <c r="F59" s="412">
        <f>' Шаблон материалов'!E42</f>
        <v>0</v>
      </c>
      <c r="G59" s="412">
        <f>' Шаблон материалов'!F42</f>
        <v>0</v>
      </c>
      <c r="H59" s="412"/>
      <c r="I59" s="413">
        <f t="shared" si="2"/>
        <v>0</v>
      </c>
      <c r="J59" s="775">
        <f t="shared" si="3"/>
        <v>0</v>
      </c>
      <c r="K59" s="776"/>
    </row>
    <row r="60" spans="1:11" hidden="1">
      <c r="A60" s="109">
        <v>42</v>
      </c>
      <c r="B60" s="297"/>
      <c r="C60" s="412">
        <f>' Шаблон материалов'!B43</f>
        <v>0</v>
      </c>
      <c r="D60" s="412">
        <f>' Шаблон материалов'!C43</f>
        <v>0</v>
      </c>
      <c r="E60" s="412">
        <f>' Шаблон материалов'!D43</f>
        <v>0</v>
      </c>
      <c r="F60" s="412">
        <f>' Шаблон материалов'!E43</f>
        <v>0</v>
      </c>
      <c r="G60" s="412">
        <f>' Шаблон материалов'!F43</f>
        <v>0</v>
      </c>
      <c r="H60" s="412"/>
      <c r="I60" s="413">
        <f t="shared" si="2"/>
        <v>0</v>
      </c>
      <c r="J60" s="775">
        <f t="shared" si="3"/>
        <v>0</v>
      </c>
      <c r="K60" s="776"/>
    </row>
    <row r="61" spans="1:11" hidden="1">
      <c r="A61" s="109">
        <v>43</v>
      </c>
      <c r="B61" s="297"/>
      <c r="C61" s="412">
        <f>' Шаблон материалов'!B44</f>
        <v>0</v>
      </c>
      <c r="D61" s="412">
        <f>' Шаблон материалов'!C44</f>
        <v>0</v>
      </c>
      <c r="E61" s="412">
        <f>' Шаблон материалов'!D44</f>
        <v>0</v>
      </c>
      <c r="F61" s="412">
        <f>' Шаблон материалов'!E44</f>
        <v>0</v>
      </c>
      <c r="G61" s="412">
        <f>' Шаблон материалов'!F44</f>
        <v>0</v>
      </c>
      <c r="H61" s="412"/>
      <c r="I61" s="413">
        <f t="shared" si="2"/>
        <v>0</v>
      </c>
      <c r="J61" s="775">
        <f t="shared" si="3"/>
        <v>0</v>
      </c>
      <c r="K61" s="776"/>
    </row>
    <row r="62" spans="1:11" hidden="1">
      <c r="A62" s="109">
        <v>44</v>
      </c>
      <c r="B62" s="297"/>
      <c r="C62" s="412">
        <f>' Шаблон материалов'!B45</f>
        <v>0</v>
      </c>
      <c r="D62" s="412">
        <f>' Шаблон материалов'!C45</f>
        <v>0</v>
      </c>
      <c r="E62" s="412">
        <f>' Шаблон материалов'!D45</f>
        <v>0</v>
      </c>
      <c r="F62" s="412">
        <f>' Шаблон материалов'!E45</f>
        <v>0</v>
      </c>
      <c r="G62" s="412">
        <f>' Шаблон материалов'!F45</f>
        <v>0</v>
      </c>
      <c r="H62" s="412"/>
      <c r="I62" s="413">
        <f t="shared" si="2"/>
        <v>0</v>
      </c>
      <c r="J62" s="775">
        <f t="shared" si="3"/>
        <v>0</v>
      </c>
      <c r="K62" s="776"/>
    </row>
    <row r="63" spans="1:11" hidden="1">
      <c r="A63" s="109">
        <v>45</v>
      </c>
      <c r="B63" s="297"/>
      <c r="C63" s="412">
        <f>' Шаблон материалов'!B46</f>
        <v>0</v>
      </c>
      <c r="D63" s="412">
        <f>' Шаблон материалов'!C46</f>
        <v>0</v>
      </c>
      <c r="E63" s="412">
        <f>' Шаблон материалов'!D46</f>
        <v>0</v>
      </c>
      <c r="F63" s="412">
        <f>' Шаблон материалов'!E46</f>
        <v>0</v>
      </c>
      <c r="G63" s="412">
        <f>' Шаблон материалов'!F46</f>
        <v>0</v>
      </c>
      <c r="H63" s="412"/>
      <c r="I63" s="413">
        <f t="shared" si="2"/>
        <v>0</v>
      </c>
      <c r="J63" s="775">
        <f t="shared" si="3"/>
        <v>0</v>
      </c>
      <c r="K63" s="776"/>
    </row>
    <row r="64" spans="1:11" hidden="1">
      <c r="A64" s="109">
        <v>46</v>
      </c>
      <c r="B64" s="297"/>
      <c r="C64" s="412">
        <f>' Шаблон материалов'!B47</f>
        <v>0</v>
      </c>
      <c r="D64" s="412">
        <f>' Шаблон материалов'!C47</f>
        <v>0</v>
      </c>
      <c r="E64" s="412">
        <f>' Шаблон материалов'!D47</f>
        <v>0</v>
      </c>
      <c r="F64" s="412">
        <f>' Шаблон материалов'!E47</f>
        <v>0</v>
      </c>
      <c r="G64" s="412">
        <f>' Шаблон материалов'!F47</f>
        <v>0</v>
      </c>
      <c r="H64" s="412"/>
      <c r="I64" s="413">
        <f t="shared" si="2"/>
        <v>0</v>
      </c>
      <c r="J64" s="775">
        <f t="shared" si="3"/>
        <v>0</v>
      </c>
      <c r="K64" s="776"/>
    </row>
    <row r="65" spans="1:11" hidden="1">
      <c r="A65" s="109">
        <v>47</v>
      </c>
      <c r="B65" s="297"/>
      <c r="C65" s="412">
        <f>' Шаблон материалов'!B48</f>
        <v>0</v>
      </c>
      <c r="D65" s="412">
        <f>' Шаблон материалов'!C48</f>
        <v>0</v>
      </c>
      <c r="E65" s="412">
        <f>' Шаблон материалов'!D48</f>
        <v>0</v>
      </c>
      <c r="F65" s="412">
        <f>' Шаблон материалов'!E48</f>
        <v>0</v>
      </c>
      <c r="G65" s="412">
        <f>' Шаблон материалов'!F48</f>
        <v>0</v>
      </c>
      <c r="H65" s="412"/>
      <c r="I65" s="413">
        <f t="shared" si="2"/>
        <v>0</v>
      </c>
      <c r="J65" s="775">
        <f t="shared" si="3"/>
        <v>0</v>
      </c>
      <c r="K65" s="776"/>
    </row>
    <row r="66" spans="1:11" hidden="1">
      <c r="A66" s="109">
        <v>48</v>
      </c>
      <c r="B66" s="297"/>
      <c r="C66" s="412">
        <f>' Шаблон материалов'!B49</f>
        <v>0</v>
      </c>
      <c r="D66" s="412">
        <f>' Шаблон материалов'!C49</f>
        <v>0</v>
      </c>
      <c r="E66" s="412">
        <f>' Шаблон материалов'!D49</f>
        <v>0</v>
      </c>
      <c r="F66" s="412">
        <f>' Шаблон материалов'!E49</f>
        <v>0</v>
      </c>
      <c r="G66" s="412">
        <f>' Шаблон материалов'!F49</f>
        <v>0</v>
      </c>
      <c r="H66" s="412"/>
      <c r="I66" s="413">
        <f t="shared" si="2"/>
        <v>0</v>
      </c>
      <c r="J66" s="775">
        <f t="shared" si="3"/>
        <v>0</v>
      </c>
      <c r="K66" s="776"/>
    </row>
    <row r="67" spans="1:11" hidden="1">
      <c r="A67" s="109">
        <v>49</v>
      </c>
      <c r="B67" s="297"/>
      <c r="C67" s="412">
        <f>' Шаблон материалов'!B50</f>
        <v>0</v>
      </c>
      <c r="D67" s="412">
        <f>' Шаблон материалов'!C50</f>
        <v>0</v>
      </c>
      <c r="E67" s="412">
        <f>' Шаблон материалов'!D50</f>
        <v>0</v>
      </c>
      <c r="F67" s="412">
        <f>' Шаблон материалов'!E50</f>
        <v>0</v>
      </c>
      <c r="G67" s="412">
        <f>' Шаблон материалов'!F50</f>
        <v>0</v>
      </c>
      <c r="H67" s="412"/>
      <c r="I67" s="413">
        <f t="shared" si="2"/>
        <v>0</v>
      </c>
      <c r="J67" s="775">
        <f t="shared" si="3"/>
        <v>0</v>
      </c>
      <c r="K67" s="776"/>
    </row>
    <row r="68" spans="1:11" hidden="1">
      <c r="A68" s="109">
        <v>50</v>
      </c>
      <c r="B68" s="297"/>
      <c r="C68" s="412">
        <f>' Шаблон материалов'!B51</f>
        <v>0</v>
      </c>
      <c r="D68" s="412">
        <f>' Шаблон материалов'!C51</f>
        <v>0</v>
      </c>
      <c r="E68" s="412">
        <f>' Шаблон материалов'!D51</f>
        <v>0</v>
      </c>
      <c r="F68" s="412">
        <f>' Шаблон материалов'!E51</f>
        <v>0</v>
      </c>
      <c r="G68" s="412">
        <f>' Шаблон материалов'!F51</f>
        <v>0</v>
      </c>
      <c r="H68" s="412"/>
      <c r="I68" s="413">
        <f t="shared" si="2"/>
        <v>0</v>
      </c>
      <c r="J68" s="775">
        <f t="shared" si="3"/>
        <v>0</v>
      </c>
      <c r="K68" s="776"/>
    </row>
    <row r="69" spans="1:11" hidden="1">
      <c r="A69" s="109">
        <v>51</v>
      </c>
      <c r="B69" s="297"/>
      <c r="C69" s="412">
        <f>' Шаблон материалов'!B52</f>
        <v>0</v>
      </c>
      <c r="D69" s="412">
        <f>' Шаблон материалов'!C52</f>
        <v>0</v>
      </c>
      <c r="E69" s="412">
        <f>' Шаблон материалов'!D52</f>
        <v>0</v>
      </c>
      <c r="F69" s="412">
        <f>' Шаблон материалов'!E52</f>
        <v>0</v>
      </c>
      <c r="G69" s="412">
        <f>' Шаблон материалов'!F52</f>
        <v>0</v>
      </c>
      <c r="H69" s="412"/>
      <c r="I69" s="413">
        <f t="shared" si="2"/>
        <v>0</v>
      </c>
      <c r="J69" s="775">
        <f t="shared" si="3"/>
        <v>0</v>
      </c>
      <c r="K69" s="776"/>
    </row>
    <row r="70" spans="1:11" hidden="1">
      <c r="A70" s="109">
        <v>52</v>
      </c>
      <c r="B70" s="297"/>
      <c r="C70" s="412">
        <f>' Шаблон материалов'!B53</f>
        <v>0</v>
      </c>
      <c r="D70" s="412">
        <f>' Шаблон материалов'!C53</f>
        <v>0</v>
      </c>
      <c r="E70" s="412">
        <f>' Шаблон материалов'!D53</f>
        <v>0</v>
      </c>
      <c r="F70" s="412">
        <f>' Шаблон материалов'!E53</f>
        <v>0</v>
      </c>
      <c r="G70" s="412">
        <f>' Шаблон материалов'!F53</f>
        <v>0</v>
      </c>
      <c r="H70" s="412"/>
      <c r="I70" s="413">
        <f t="shared" si="2"/>
        <v>0</v>
      </c>
      <c r="J70" s="775">
        <f t="shared" si="3"/>
        <v>0</v>
      </c>
      <c r="K70" s="776"/>
    </row>
    <row r="71" spans="1:11" hidden="1">
      <c r="A71" s="109">
        <v>53</v>
      </c>
      <c r="B71" s="297"/>
      <c r="C71" s="412">
        <f>' Шаблон материалов'!B54</f>
        <v>0</v>
      </c>
      <c r="D71" s="412">
        <f>' Шаблон материалов'!C54</f>
        <v>0</v>
      </c>
      <c r="E71" s="412">
        <f>' Шаблон материалов'!D54</f>
        <v>0</v>
      </c>
      <c r="F71" s="412">
        <f>' Шаблон материалов'!E54</f>
        <v>0</v>
      </c>
      <c r="G71" s="412">
        <f>' Шаблон материалов'!F54</f>
        <v>0</v>
      </c>
      <c r="H71" s="412"/>
      <c r="I71" s="413">
        <f t="shared" si="2"/>
        <v>0</v>
      </c>
      <c r="J71" s="775">
        <f t="shared" si="3"/>
        <v>0</v>
      </c>
      <c r="K71" s="776"/>
    </row>
    <row r="72" spans="1:11" hidden="1">
      <c r="A72" s="109">
        <v>54</v>
      </c>
      <c r="B72" s="297"/>
      <c r="C72" s="412">
        <f>' Шаблон материалов'!B55</f>
        <v>0</v>
      </c>
      <c r="D72" s="412">
        <f>' Шаблон материалов'!C55</f>
        <v>0</v>
      </c>
      <c r="E72" s="412">
        <f>' Шаблон материалов'!D55</f>
        <v>0</v>
      </c>
      <c r="F72" s="412">
        <f>' Шаблон материалов'!E55</f>
        <v>0</v>
      </c>
      <c r="G72" s="412">
        <f>' Шаблон материалов'!F55</f>
        <v>0</v>
      </c>
      <c r="H72" s="412"/>
      <c r="I72" s="413">
        <f t="shared" si="2"/>
        <v>0</v>
      </c>
      <c r="J72" s="775">
        <f t="shared" si="3"/>
        <v>0</v>
      </c>
      <c r="K72" s="776"/>
    </row>
    <row r="73" spans="1:11" hidden="1">
      <c r="A73" s="109">
        <v>55</v>
      </c>
      <c r="B73" s="297"/>
      <c r="C73" s="412">
        <f>' Шаблон материалов'!B56</f>
        <v>0</v>
      </c>
      <c r="D73" s="412">
        <f>' Шаблон материалов'!C56</f>
        <v>0</v>
      </c>
      <c r="E73" s="412">
        <f>' Шаблон материалов'!D56</f>
        <v>0</v>
      </c>
      <c r="F73" s="412">
        <f>' Шаблон материалов'!E56</f>
        <v>0</v>
      </c>
      <c r="G73" s="412">
        <f>' Шаблон материалов'!F56</f>
        <v>0</v>
      </c>
      <c r="H73" s="412"/>
      <c r="I73" s="413">
        <f t="shared" si="2"/>
        <v>0</v>
      </c>
      <c r="J73" s="775">
        <f t="shared" si="3"/>
        <v>0</v>
      </c>
      <c r="K73" s="776"/>
    </row>
    <row r="74" spans="1:11" hidden="1">
      <c r="A74" s="109">
        <v>56</v>
      </c>
      <c r="B74" s="297"/>
      <c r="C74" s="412">
        <f>' Шаблон материалов'!B57</f>
        <v>0</v>
      </c>
      <c r="D74" s="412">
        <f>' Шаблон материалов'!C57</f>
        <v>0</v>
      </c>
      <c r="E74" s="412">
        <f>' Шаблон материалов'!D57</f>
        <v>0</v>
      </c>
      <c r="F74" s="412">
        <f>' Шаблон материалов'!E57</f>
        <v>0</v>
      </c>
      <c r="G74" s="412">
        <f>' Шаблон материалов'!F57</f>
        <v>0</v>
      </c>
      <c r="H74" s="412"/>
      <c r="I74" s="413">
        <f t="shared" si="2"/>
        <v>0</v>
      </c>
      <c r="J74" s="775">
        <f t="shared" si="3"/>
        <v>0</v>
      </c>
      <c r="K74" s="776"/>
    </row>
    <row r="75" spans="1:11" hidden="1">
      <c r="A75" s="109">
        <v>57</v>
      </c>
      <c r="B75" s="297"/>
      <c r="C75" s="412">
        <f>' Шаблон материалов'!B58</f>
        <v>0</v>
      </c>
      <c r="D75" s="412">
        <f>' Шаблон материалов'!C58</f>
        <v>0</v>
      </c>
      <c r="E75" s="412">
        <f>' Шаблон материалов'!D58</f>
        <v>0</v>
      </c>
      <c r="F75" s="412">
        <f>' Шаблон материалов'!E58</f>
        <v>0</v>
      </c>
      <c r="G75" s="412">
        <f>' Шаблон материалов'!F58</f>
        <v>0</v>
      </c>
      <c r="H75" s="412"/>
      <c r="I75" s="413">
        <f t="shared" si="2"/>
        <v>0</v>
      </c>
      <c r="J75" s="775">
        <f t="shared" si="3"/>
        <v>0</v>
      </c>
      <c r="K75" s="776"/>
    </row>
    <row r="76" spans="1:11" hidden="1">
      <c r="A76" s="109">
        <v>58</v>
      </c>
      <c r="B76" s="297"/>
      <c r="C76" s="412">
        <f>' Шаблон материалов'!B59</f>
        <v>0</v>
      </c>
      <c r="D76" s="412">
        <f>' Шаблон материалов'!C59</f>
        <v>0</v>
      </c>
      <c r="E76" s="412">
        <f>' Шаблон материалов'!D59</f>
        <v>0</v>
      </c>
      <c r="F76" s="412">
        <f>' Шаблон материалов'!E59</f>
        <v>0</v>
      </c>
      <c r="G76" s="412">
        <f>' Шаблон материалов'!F59</f>
        <v>0</v>
      </c>
      <c r="H76" s="412"/>
      <c r="I76" s="413">
        <f t="shared" si="2"/>
        <v>0</v>
      </c>
      <c r="J76" s="775">
        <f t="shared" si="3"/>
        <v>0</v>
      </c>
      <c r="K76" s="776"/>
    </row>
    <row r="77" spans="1:11" hidden="1">
      <c r="A77" s="109">
        <v>59</v>
      </c>
      <c r="B77" s="297"/>
      <c r="C77" s="412">
        <f>' Шаблон материалов'!B60</f>
        <v>0</v>
      </c>
      <c r="D77" s="412">
        <f>' Шаблон материалов'!C60</f>
        <v>0</v>
      </c>
      <c r="E77" s="412">
        <f>' Шаблон материалов'!D60</f>
        <v>0</v>
      </c>
      <c r="F77" s="412">
        <f>' Шаблон материалов'!E60</f>
        <v>0</v>
      </c>
      <c r="G77" s="412">
        <f>' Шаблон материалов'!F60</f>
        <v>0</v>
      </c>
      <c r="H77" s="412"/>
      <c r="I77" s="413">
        <f t="shared" si="2"/>
        <v>0</v>
      </c>
      <c r="J77" s="775">
        <f t="shared" si="3"/>
        <v>0</v>
      </c>
      <c r="K77" s="776"/>
    </row>
    <row r="78" spans="1:11" hidden="1">
      <c r="A78" s="109">
        <v>60</v>
      </c>
      <c r="B78" s="297"/>
      <c r="C78" s="412">
        <f>' Шаблон материалов'!B61</f>
        <v>0</v>
      </c>
      <c r="D78" s="412">
        <f>' Шаблон материалов'!C61</f>
        <v>0</v>
      </c>
      <c r="E78" s="412">
        <f>' Шаблон материалов'!D61</f>
        <v>0</v>
      </c>
      <c r="F78" s="412">
        <f>' Шаблон материалов'!E61</f>
        <v>0</v>
      </c>
      <c r="G78" s="412">
        <f>' Шаблон материалов'!F61</f>
        <v>0</v>
      </c>
      <c r="H78" s="412"/>
      <c r="I78" s="413">
        <f t="shared" si="2"/>
        <v>0</v>
      </c>
      <c r="J78" s="775">
        <f t="shared" si="3"/>
        <v>0</v>
      </c>
      <c r="K78" s="776"/>
    </row>
    <row r="79" spans="1:11" hidden="1">
      <c r="A79" s="109">
        <v>61</v>
      </c>
      <c r="B79" s="297"/>
      <c r="C79" s="412">
        <f>' Шаблон материалов'!B62</f>
        <v>0</v>
      </c>
      <c r="D79" s="412">
        <f>' Шаблон материалов'!C62</f>
        <v>0</v>
      </c>
      <c r="E79" s="412">
        <f>' Шаблон материалов'!D62</f>
        <v>0</v>
      </c>
      <c r="F79" s="412">
        <f>' Шаблон материалов'!E62</f>
        <v>0</v>
      </c>
      <c r="G79" s="412">
        <f>' Шаблон материалов'!F62</f>
        <v>0</v>
      </c>
      <c r="H79" s="412"/>
      <c r="I79" s="413">
        <f t="shared" si="2"/>
        <v>0</v>
      </c>
      <c r="J79" s="775">
        <f t="shared" si="3"/>
        <v>0</v>
      </c>
      <c r="K79" s="776"/>
    </row>
    <row r="80" spans="1:11" hidden="1">
      <c r="A80" s="109">
        <v>62</v>
      </c>
      <c r="B80" s="297"/>
      <c r="C80" s="412">
        <f>' Шаблон материалов'!B63</f>
        <v>0</v>
      </c>
      <c r="D80" s="412">
        <f>' Шаблон материалов'!C63</f>
        <v>0</v>
      </c>
      <c r="E80" s="412">
        <f>' Шаблон материалов'!D63</f>
        <v>0</v>
      </c>
      <c r="F80" s="412">
        <f>' Шаблон материалов'!E63</f>
        <v>0</v>
      </c>
      <c r="G80" s="412">
        <f>' Шаблон материалов'!F63</f>
        <v>0</v>
      </c>
      <c r="H80" s="412"/>
      <c r="I80" s="413">
        <f t="shared" si="2"/>
        <v>0</v>
      </c>
      <c r="J80" s="775">
        <f t="shared" si="3"/>
        <v>0</v>
      </c>
      <c r="K80" s="776"/>
    </row>
    <row r="81" spans="1:11" hidden="1">
      <c r="A81" s="109">
        <v>63</v>
      </c>
      <c r="B81" s="297"/>
      <c r="C81" s="412">
        <f>' Шаблон материалов'!B64</f>
        <v>0</v>
      </c>
      <c r="D81" s="412">
        <f>' Шаблон материалов'!C64</f>
        <v>0</v>
      </c>
      <c r="E81" s="412">
        <f>' Шаблон материалов'!D64</f>
        <v>0</v>
      </c>
      <c r="F81" s="412">
        <f>' Шаблон материалов'!E64</f>
        <v>0</v>
      </c>
      <c r="G81" s="412">
        <f>' Шаблон материалов'!F64</f>
        <v>0</v>
      </c>
      <c r="H81" s="412"/>
      <c r="I81" s="413">
        <f t="shared" si="2"/>
        <v>0</v>
      </c>
      <c r="J81" s="775">
        <f t="shared" si="3"/>
        <v>0</v>
      </c>
      <c r="K81" s="776"/>
    </row>
    <row r="82" spans="1:11" hidden="1">
      <c r="A82" s="109">
        <v>64</v>
      </c>
      <c r="B82" s="297"/>
      <c r="C82" s="412">
        <f>' Шаблон материалов'!B65</f>
        <v>0</v>
      </c>
      <c r="D82" s="412">
        <f>' Шаблон материалов'!C65</f>
        <v>0</v>
      </c>
      <c r="E82" s="412">
        <f>' Шаблон материалов'!D65</f>
        <v>0</v>
      </c>
      <c r="F82" s="412">
        <f>' Шаблон материалов'!E65</f>
        <v>0</v>
      </c>
      <c r="G82" s="412">
        <f>' Шаблон материалов'!F65</f>
        <v>0</v>
      </c>
      <c r="H82" s="412"/>
      <c r="I82" s="413">
        <f t="shared" si="2"/>
        <v>0</v>
      </c>
      <c r="J82" s="775">
        <f t="shared" si="3"/>
        <v>0</v>
      </c>
      <c r="K82" s="776"/>
    </row>
    <row r="83" spans="1:11" hidden="1">
      <c r="A83" s="109">
        <v>65</v>
      </c>
      <c r="B83" s="297"/>
      <c r="C83" s="412">
        <f>' Шаблон материалов'!B66</f>
        <v>0</v>
      </c>
      <c r="D83" s="412">
        <f>' Шаблон материалов'!C66</f>
        <v>0</v>
      </c>
      <c r="E83" s="412">
        <f>' Шаблон материалов'!D66</f>
        <v>0</v>
      </c>
      <c r="F83" s="412">
        <f>' Шаблон материалов'!E66</f>
        <v>0</v>
      </c>
      <c r="G83" s="412">
        <f>' Шаблон материалов'!F66</f>
        <v>0</v>
      </c>
      <c r="H83" s="412"/>
      <c r="I83" s="413">
        <f t="shared" ref="I83:I108" si="4">$F$11*H83*D83</f>
        <v>0</v>
      </c>
      <c r="J83" s="775">
        <f t="shared" ref="J83:J108" si="5">G83*I83*E83</f>
        <v>0</v>
      </c>
      <c r="K83" s="776"/>
    </row>
    <row r="84" spans="1:11" hidden="1">
      <c r="A84" s="109">
        <v>66</v>
      </c>
      <c r="B84" s="297"/>
      <c r="C84" s="412">
        <f>' Шаблон материалов'!B67</f>
        <v>0</v>
      </c>
      <c r="D84" s="412">
        <f>' Шаблон материалов'!C67</f>
        <v>0</v>
      </c>
      <c r="E84" s="412">
        <f>' Шаблон материалов'!D67</f>
        <v>0</v>
      </c>
      <c r="F84" s="412">
        <f>' Шаблон материалов'!E67</f>
        <v>0</v>
      </c>
      <c r="G84" s="412">
        <f>' Шаблон материалов'!F67</f>
        <v>0</v>
      </c>
      <c r="H84" s="412"/>
      <c r="I84" s="413">
        <f t="shared" si="4"/>
        <v>0</v>
      </c>
      <c r="J84" s="775">
        <f t="shared" si="5"/>
        <v>0</v>
      </c>
      <c r="K84" s="776"/>
    </row>
    <row r="85" spans="1:11" hidden="1">
      <c r="A85" s="109">
        <v>67</v>
      </c>
      <c r="B85" s="297"/>
      <c r="C85" s="412">
        <f>' Шаблон материалов'!B68</f>
        <v>0</v>
      </c>
      <c r="D85" s="412">
        <f>' Шаблон материалов'!C68</f>
        <v>0</v>
      </c>
      <c r="E85" s="412">
        <f>' Шаблон материалов'!D68</f>
        <v>0</v>
      </c>
      <c r="F85" s="412">
        <f>' Шаблон материалов'!E68</f>
        <v>0</v>
      </c>
      <c r="G85" s="412">
        <f>' Шаблон материалов'!F68</f>
        <v>0</v>
      </c>
      <c r="H85" s="412"/>
      <c r="I85" s="413">
        <f t="shared" si="4"/>
        <v>0</v>
      </c>
      <c r="J85" s="775">
        <f t="shared" si="5"/>
        <v>0</v>
      </c>
      <c r="K85" s="776"/>
    </row>
    <row r="86" spans="1:11" hidden="1">
      <c r="A86" s="109">
        <v>68</v>
      </c>
      <c r="B86" s="297"/>
      <c r="C86" s="412">
        <f>' Шаблон материалов'!B69</f>
        <v>0</v>
      </c>
      <c r="D86" s="412">
        <f>' Шаблон материалов'!C69</f>
        <v>0</v>
      </c>
      <c r="E86" s="412">
        <f>' Шаблон материалов'!D69</f>
        <v>0</v>
      </c>
      <c r="F86" s="412">
        <f>' Шаблон материалов'!E69</f>
        <v>0</v>
      </c>
      <c r="G86" s="412">
        <f>' Шаблон материалов'!F69</f>
        <v>0</v>
      </c>
      <c r="H86" s="412"/>
      <c r="I86" s="413">
        <f t="shared" si="4"/>
        <v>0</v>
      </c>
      <c r="J86" s="775">
        <f t="shared" si="5"/>
        <v>0</v>
      </c>
      <c r="K86" s="776"/>
    </row>
    <row r="87" spans="1:11" hidden="1">
      <c r="A87" s="109">
        <v>69</v>
      </c>
      <c r="B87" s="297"/>
      <c r="C87" s="412">
        <f>' Шаблон материалов'!B70</f>
        <v>0</v>
      </c>
      <c r="D87" s="412">
        <f>' Шаблон материалов'!C70</f>
        <v>0</v>
      </c>
      <c r="E87" s="412">
        <f>' Шаблон материалов'!D70</f>
        <v>0</v>
      </c>
      <c r="F87" s="412">
        <f>' Шаблон материалов'!E70</f>
        <v>0</v>
      </c>
      <c r="G87" s="412">
        <f>' Шаблон материалов'!F70</f>
        <v>0</v>
      </c>
      <c r="H87" s="412"/>
      <c r="I87" s="413">
        <f t="shared" si="4"/>
        <v>0</v>
      </c>
      <c r="J87" s="775">
        <f t="shared" si="5"/>
        <v>0</v>
      </c>
      <c r="K87" s="776"/>
    </row>
    <row r="88" spans="1:11" hidden="1">
      <c r="A88" s="109">
        <v>70</v>
      </c>
      <c r="B88" s="297"/>
      <c r="C88" s="412">
        <f>' Шаблон материалов'!B71</f>
        <v>0</v>
      </c>
      <c r="D88" s="412">
        <f>' Шаблон материалов'!C71</f>
        <v>0</v>
      </c>
      <c r="E88" s="412">
        <f>' Шаблон материалов'!D71</f>
        <v>0</v>
      </c>
      <c r="F88" s="412">
        <f>' Шаблон материалов'!E71</f>
        <v>0</v>
      </c>
      <c r="G88" s="412">
        <f>' Шаблон материалов'!F71</f>
        <v>0</v>
      </c>
      <c r="H88" s="412"/>
      <c r="I88" s="413">
        <f t="shared" si="4"/>
        <v>0</v>
      </c>
      <c r="J88" s="775">
        <f t="shared" si="5"/>
        <v>0</v>
      </c>
      <c r="K88" s="776"/>
    </row>
    <row r="89" spans="1:11" hidden="1">
      <c r="A89" s="109">
        <v>71</v>
      </c>
      <c r="B89" s="297"/>
      <c r="C89" s="412">
        <f>' Шаблон материалов'!B72</f>
        <v>0</v>
      </c>
      <c r="D89" s="412">
        <f>' Шаблон материалов'!C72</f>
        <v>0</v>
      </c>
      <c r="E89" s="412">
        <f>' Шаблон материалов'!D72</f>
        <v>0</v>
      </c>
      <c r="F89" s="412">
        <f>' Шаблон материалов'!E72</f>
        <v>0</v>
      </c>
      <c r="G89" s="412">
        <f>' Шаблон материалов'!F72</f>
        <v>0</v>
      </c>
      <c r="H89" s="412"/>
      <c r="I89" s="413">
        <f t="shared" si="4"/>
        <v>0</v>
      </c>
      <c r="J89" s="775">
        <f t="shared" si="5"/>
        <v>0</v>
      </c>
      <c r="K89" s="776"/>
    </row>
    <row r="90" spans="1:11" hidden="1">
      <c r="A90" s="109">
        <v>72</v>
      </c>
      <c r="B90" s="297"/>
      <c r="C90" s="412">
        <f>' Шаблон материалов'!B73</f>
        <v>0</v>
      </c>
      <c r="D90" s="412">
        <f>' Шаблон материалов'!C73</f>
        <v>0</v>
      </c>
      <c r="E90" s="412">
        <f>' Шаблон материалов'!D73</f>
        <v>0</v>
      </c>
      <c r="F90" s="412">
        <f>' Шаблон материалов'!E73</f>
        <v>0</v>
      </c>
      <c r="G90" s="412">
        <f>' Шаблон материалов'!F73</f>
        <v>0</v>
      </c>
      <c r="H90" s="412"/>
      <c r="I90" s="413">
        <f t="shared" si="4"/>
        <v>0</v>
      </c>
      <c r="J90" s="775">
        <f t="shared" si="5"/>
        <v>0</v>
      </c>
      <c r="K90" s="776"/>
    </row>
    <row r="91" spans="1:11" hidden="1">
      <c r="A91" s="109">
        <v>73</v>
      </c>
      <c r="B91" s="297"/>
      <c r="C91" s="412">
        <f>' Шаблон материалов'!B74</f>
        <v>0</v>
      </c>
      <c r="D91" s="412">
        <f>' Шаблон материалов'!C74</f>
        <v>0</v>
      </c>
      <c r="E91" s="412">
        <f>' Шаблон материалов'!D74</f>
        <v>0</v>
      </c>
      <c r="F91" s="412">
        <f>' Шаблон материалов'!E74</f>
        <v>0</v>
      </c>
      <c r="G91" s="412">
        <f>' Шаблон материалов'!F74</f>
        <v>0</v>
      </c>
      <c r="H91" s="412"/>
      <c r="I91" s="413">
        <f t="shared" si="4"/>
        <v>0</v>
      </c>
      <c r="J91" s="775">
        <f t="shared" si="5"/>
        <v>0</v>
      </c>
      <c r="K91" s="776"/>
    </row>
    <row r="92" spans="1:11" hidden="1">
      <c r="A92" s="109">
        <v>74</v>
      </c>
      <c r="B92" s="297"/>
      <c r="C92" s="412">
        <f>' Шаблон материалов'!B75</f>
        <v>0</v>
      </c>
      <c r="D92" s="412">
        <f>' Шаблон материалов'!C75</f>
        <v>0</v>
      </c>
      <c r="E92" s="412">
        <f>' Шаблон материалов'!D75</f>
        <v>0</v>
      </c>
      <c r="F92" s="412">
        <f>' Шаблон материалов'!E75</f>
        <v>0</v>
      </c>
      <c r="G92" s="412">
        <f>' Шаблон материалов'!F75</f>
        <v>0</v>
      </c>
      <c r="H92" s="412"/>
      <c r="I92" s="413">
        <f t="shared" si="4"/>
        <v>0</v>
      </c>
      <c r="J92" s="775">
        <f t="shared" si="5"/>
        <v>0</v>
      </c>
      <c r="K92" s="776"/>
    </row>
    <row r="93" spans="1:11" hidden="1">
      <c r="A93" s="109">
        <v>75</v>
      </c>
      <c r="B93" s="297"/>
      <c r="C93" s="412">
        <f>' Шаблон материалов'!B76</f>
        <v>0</v>
      </c>
      <c r="D93" s="412">
        <f>' Шаблон материалов'!C76</f>
        <v>0</v>
      </c>
      <c r="E93" s="412">
        <f>' Шаблон материалов'!D76</f>
        <v>0</v>
      </c>
      <c r="F93" s="412">
        <f>' Шаблон материалов'!E76</f>
        <v>0</v>
      </c>
      <c r="G93" s="412">
        <f>' Шаблон материалов'!F76</f>
        <v>0</v>
      </c>
      <c r="H93" s="412"/>
      <c r="I93" s="413">
        <f t="shared" si="4"/>
        <v>0</v>
      </c>
      <c r="J93" s="775">
        <f t="shared" si="5"/>
        <v>0</v>
      </c>
      <c r="K93" s="776"/>
    </row>
    <row r="94" spans="1:11" hidden="1">
      <c r="A94" s="109">
        <v>76</v>
      </c>
      <c r="B94" s="297"/>
      <c r="C94" s="412">
        <f>' Шаблон материалов'!B77</f>
        <v>0</v>
      </c>
      <c r="D94" s="412">
        <f>' Шаблон материалов'!C77</f>
        <v>0</v>
      </c>
      <c r="E94" s="412">
        <f>' Шаблон материалов'!D77</f>
        <v>0</v>
      </c>
      <c r="F94" s="412">
        <f>' Шаблон материалов'!E77</f>
        <v>0</v>
      </c>
      <c r="G94" s="412">
        <f>' Шаблон материалов'!F77</f>
        <v>0</v>
      </c>
      <c r="H94" s="412"/>
      <c r="I94" s="413">
        <f t="shared" si="4"/>
        <v>0</v>
      </c>
      <c r="J94" s="775">
        <f t="shared" si="5"/>
        <v>0</v>
      </c>
      <c r="K94" s="776"/>
    </row>
    <row r="95" spans="1:11" hidden="1">
      <c r="A95" s="109">
        <v>77</v>
      </c>
      <c r="B95" s="297"/>
      <c r="C95" s="412">
        <f>' Шаблон материалов'!B78</f>
        <v>0</v>
      </c>
      <c r="D95" s="412">
        <f>' Шаблон материалов'!C78</f>
        <v>0</v>
      </c>
      <c r="E95" s="412">
        <f>' Шаблон материалов'!D78</f>
        <v>0</v>
      </c>
      <c r="F95" s="412">
        <f>' Шаблон материалов'!E78</f>
        <v>0</v>
      </c>
      <c r="G95" s="412">
        <f>' Шаблон материалов'!F78</f>
        <v>0</v>
      </c>
      <c r="H95" s="412"/>
      <c r="I95" s="413">
        <f t="shared" si="4"/>
        <v>0</v>
      </c>
      <c r="J95" s="775">
        <f t="shared" si="5"/>
        <v>0</v>
      </c>
      <c r="K95" s="776"/>
    </row>
    <row r="96" spans="1:11" hidden="1">
      <c r="A96" s="109">
        <v>78</v>
      </c>
      <c r="B96" s="297"/>
      <c r="C96" s="412">
        <f>' Шаблон материалов'!B79</f>
        <v>0</v>
      </c>
      <c r="D96" s="412">
        <f>' Шаблон материалов'!C79</f>
        <v>0</v>
      </c>
      <c r="E96" s="412">
        <f>' Шаблон материалов'!D79</f>
        <v>0</v>
      </c>
      <c r="F96" s="412">
        <f>' Шаблон материалов'!E79</f>
        <v>0</v>
      </c>
      <c r="G96" s="412">
        <f>' Шаблон материалов'!F79</f>
        <v>0</v>
      </c>
      <c r="H96" s="412"/>
      <c r="I96" s="413">
        <f t="shared" si="4"/>
        <v>0</v>
      </c>
      <c r="J96" s="775">
        <f t="shared" si="5"/>
        <v>0</v>
      </c>
      <c r="K96" s="776"/>
    </row>
    <row r="97" spans="1:11" hidden="1">
      <c r="A97" s="109">
        <v>79</v>
      </c>
      <c r="B97" s="297"/>
      <c r="C97" s="412">
        <f>' Шаблон материалов'!B80</f>
        <v>0</v>
      </c>
      <c r="D97" s="412">
        <f>' Шаблон материалов'!C80</f>
        <v>0</v>
      </c>
      <c r="E97" s="412">
        <f>' Шаблон материалов'!D80</f>
        <v>0</v>
      </c>
      <c r="F97" s="412">
        <f>' Шаблон материалов'!E80</f>
        <v>0</v>
      </c>
      <c r="G97" s="412">
        <f>' Шаблон материалов'!F80</f>
        <v>0</v>
      </c>
      <c r="H97" s="412"/>
      <c r="I97" s="413">
        <f t="shared" si="4"/>
        <v>0</v>
      </c>
      <c r="J97" s="775">
        <f t="shared" si="5"/>
        <v>0</v>
      </c>
      <c r="K97" s="776"/>
    </row>
    <row r="98" spans="1:11" hidden="1">
      <c r="A98" s="109">
        <v>80</v>
      </c>
      <c r="B98" s="297"/>
      <c r="C98" s="412">
        <f>' Шаблон материалов'!B81</f>
        <v>0</v>
      </c>
      <c r="D98" s="412">
        <f>' Шаблон материалов'!C81</f>
        <v>0</v>
      </c>
      <c r="E98" s="412">
        <f>' Шаблон материалов'!D81</f>
        <v>0</v>
      </c>
      <c r="F98" s="412">
        <f>' Шаблон материалов'!E81</f>
        <v>0</v>
      </c>
      <c r="G98" s="412">
        <f>' Шаблон материалов'!F81</f>
        <v>0</v>
      </c>
      <c r="H98" s="412"/>
      <c r="I98" s="413">
        <f t="shared" si="4"/>
        <v>0</v>
      </c>
      <c r="J98" s="775">
        <f t="shared" si="5"/>
        <v>0</v>
      </c>
      <c r="K98" s="776"/>
    </row>
    <row r="99" spans="1:11" hidden="1">
      <c r="A99" s="109">
        <v>81</v>
      </c>
      <c r="B99" s="297"/>
      <c r="C99" s="412">
        <f>' Шаблон материалов'!B82</f>
        <v>0</v>
      </c>
      <c r="D99" s="412">
        <f>' Шаблон материалов'!C82</f>
        <v>0</v>
      </c>
      <c r="E99" s="412">
        <f>' Шаблон материалов'!D82</f>
        <v>0</v>
      </c>
      <c r="F99" s="412">
        <f>' Шаблон материалов'!E82</f>
        <v>0</v>
      </c>
      <c r="G99" s="412">
        <f>' Шаблон материалов'!F82</f>
        <v>0</v>
      </c>
      <c r="H99" s="412"/>
      <c r="I99" s="413">
        <f t="shared" si="4"/>
        <v>0</v>
      </c>
      <c r="J99" s="775">
        <f t="shared" si="5"/>
        <v>0</v>
      </c>
      <c r="K99" s="776"/>
    </row>
    <row r="100" spans="1:11" hidden="1">
      <c r="A100" s="109">
        <v>82</v>
      </c>
      <c r="B100" s="297"/>
      <c r="C100" s="412">
        <f>' Шаблон материалов'!B83</f>
        <v>0</v>
      </c>
      <c r="D100" s="412">
        <f>' Шаблон материалов'!C83</f>
        <v>0</v>
      </c>
      <c r="E100" s="412">
        <f>' Шаблон материалов'!D83</f>
        <v>0</v>
      </c>
      <c r="F100" s="412">
        <f>' Шаблон материалов'!E83</f>
        <v>0</v>
      </c>
      <c r="G100" s="412">
        <f>' Шаблон материалов'!F83</f>
        <v>0</v>
      </c>
      <c r="H100" s="412"/>
      <c r="I100" s="413">
        <f t="shared" si="4"/>
        <v>0</v>
      </c>
      <c r="J100" s="775">
        <f t="shared" si="5"/>
        <v>0</v>
      </c>
      <c r="K100" s="776"/>
    </row>
    <row r="101" spans="1:11" hidden="1">
      <c r="A101" s="109">
        <v>83</v>
      </c>
      <c r="B101" s="297"/>
      <c r="C101" s="412">
        <f>' Шаблон материалов'!B84</f>
        <v>0</v>
      </c>
      <c r="D101" s="412">
        <f>' Шаблон материалов'!C84</f>
        <v>0</v>
      </c>
      <c r="E101" s="412">
        <f>' Шаблон материалов'!D84</f>
        <v>0</v>
      </c>
      <c r="F101" s="412">
        <f>' Шаблон материалов'!E84</f>
        <v>0</v>
      </c>
      <c r="G101" s="412">
        <f>' Шаблон материалов'!F84</f>
        <v>0</v>
      </c>
      <c r="H101" s="412"/>
      <c r="I101" s="413">
        <f t="shared" si="4"/>
        <v>0</v>
      </c>
      <c r="J101" s="775">
        <f t="shared" si="5"/>
        <v>0</v>
      </c>
      <c r="K101" s="776"/>
    </row>
    <row r="102" spans="1:11" hidden="1">
      <c r="A102" s="109">
        <v>84</v>
      </c>
      <c r="B102" s="297"/>
      <c r="C102" s="412">
        <f>' Шаблон материалов'!B85</f>
        <v>0</v>
      </c>
      <c r="D102" s="412">
        <f>' Шаблон материалов'!C85</f>
        <v>0</v>
      </c>
      <c r="E102" s="412">
        <f>' Шаблон материалов'!D85</f>
        <v>0</v>
      </c>
      <c r="F102" s="412">
        <f>' Шаблон материалов'!E85</f>
        <v>0</v>
      </c>
      <c r="G102" s="412">
        <f>' Шаблон материалов'!F85</f>
        <v>0</v>
      </c>
      <c r="H102" s="412"/>
      <c r="I102" s="413">
        <f t="shared" si="4"/>
        <v>0</v>
      </c>
      <c r="J102" s="775">
        <f t="shared" si="5"/>
        <v>0</v>
      </c>
      <c r="K102" s="776"/>
    </row>
    <row r="103" spans="1:11" hidden="1">
      <c r="A103" s="109">
        <v>85</v>
      </c>
      <c r="B103" s="297"/>
      <c r="C103" s="412">
        <f>' Шаблон материалов'!B86</f>
        <v>0</v>
      </c>
      <c r="D103" s="412">
        <f>' Шаблон материалов'!C86</f>
        <v>0</v>
      </c>
      <c r="E103" s="412">
        <f>' Шаблон материалов'!D86</f>
        <v>0</v>
      </c>
      <c r="F103" s="412">
        <f>' Шаблон материалов'!E86</f>
        <v>0</v>
      </c>
      <c r="G103" s="412">
        <f>' Шаблон материалов'!F86</f>
        <v>0</v>
      </c>
      <c r="H103" s="412"/>
      <c r="I103" s="413">
        <f t="shared" si="4"/>
        <v>0</v>
      </c>
      <c r="J103" s="775">
        <f t="shared" si="5"/>
        <v>0</v>
      </c>
      <c r="K103" s="776"/>
    </row>
    <row r="104" spans="1:11" hidden="1">
      <c r="A104" s="109">
        <v>86</v>
      </c>
      <c r="B104" s="297"/>
      <c r="C104" s="412">
        <f>' Шаблон материалов'!B87</f>
        <v>0</v>
      </c>
      <c r="D104" s="412">
        <f>' Шаблон материалов'!C87</f>
        <v>0</v>
      </c>
      <c r="E104" s="412">
        <f>' Шаблон материалов'!D87</f>
        <v>0</v>
      </c>
      <c r="F104" s="412">
        <f>' Шаблон материалов'!E87</f>
        <v>0</v>
      </c>
      <c r="G104" s="412">
        <f>' Шаблон материалов'!F87</f>
        <v>0</v>
      </c>
      <c r="H104" s="412"/>
      <c r="I104" s="413">
        <f t="shared" si="4"/>
        <v>0</v>
      </c>
      <c r="J104" s="775">
        <f t="shared" si="5"/>
        <v>0</v>
      </c>
      <c r="K104" s="776"/>
    </row>
    <row r="105" spans="1:11" hidden="1">
      <c r="A105" s="109">
        <v>87</v>
      </c>
      <c r="B105" s="297"/>
      <c r="C105" s="412">
        <f>' Шаблон материалов'!B88</f>
        <v>0</v>
      </c>
      <c r="D105" s="412">
        <f>' Шаблон материалов'!C88</f>
        <v>0</v>
      </c>
      <c r="E105" s="412">
        <f>' Шаблон материалов'!D88</f>
        <v>0</v>
      </c>
      <c r="F105" s="412">
        <f>' Шаблон материалов'!E88</f>
        <v>0</v>
      </c>
      <c r="G105" s="412">
        <f>' Шаблон материалов'!F88</f>
        <v>0</v>
      </c>
      <c r="H105" s="412"/>
      <c r="I105" s="413">
        <f t="shared" si="4"/>
        <v>0</v>
      </c>
      <c r="J105" s="775">
        <f t="shared" si="5"/>
        <v>0</v>
      </c>
      <c r="K105" s="776"/>
    </row>
    <row r="106" spans="1:11" hidden="1">
      <c r="A106" s="109">
        <v>88</v>
      </c>
      <c r="B106" s="297"/>
      <c r="C106" s="412">
        <f>' Шаблон материалов'!B89</f>
        <v>0</v>
      </c>
      <c r="D106" s="412">
        <f>' Шаблон материалов'!C89</f>
        <v>0</v>
      </c>
      <c r="E106" s="412">
        <f>' Шаблон материалов'!D89</f>
        <v>0</v>
      </c>
      <c r="F106" s="412">
        <f>' Шаблон материалов'!E89</f>
        <v>0</v>
      </c>
      <c r="G106" s="412">
        <f>' Шаблон материалов'!F89</f>
        <v>0</v>
      </c>
      <c r="H106" s="412"/>
      <c r="I106" s="413">
        <f t="shared" si="4"/>
        <v>0</v>
      </c>
      <c r="J106" s="775">
        <f t="shared" si="5"/>
        <v>0</v>
      </c>
      <c r="K106" s="776"/>
    </row>
    <row r="107" spans="1:11" hidden="1">
      <c r="A107" s="109">
        <v>89</v>
      </c>
      <c r="B107" s="297"/>
      <c r="C107" s="412">
        <f>' Шаблон материалов'!B90</f>
        <v>0</v>
      </c>
      <c r="D107" s="412">
        <f>' Шаблон материалов'!C90</f>
        <v>0</v>
      </c>
      <c r="E107" s="412">
        <f>' Шаблон материалов'!D90</f>
        <v>0</v>
      </c>
      <c r="F107" s="412">
        <f>' Шаблон материалов'!E90</f>
        <v>0</v>
      </c>
      <c r="G107" s="412">
        <f>' Шаблон материалов'!F90</f>
        <v>0</v>
      </c>
      <c r="H107" s="412"/>
      <c r="I107" s="413">
        <f t="shared" si="4"/>
        <v>0</v>
      </c>
      <c r="J107" s="775">
        <f t="shared" si="5"/>
        <v>0</v>
      </c>
      <c r="K107" s="776"/>
    </row>
    <row r="108" spans="1:11" hidden="1">
      <c r="A108" s="109">
        <v>90</v>
      </c>
      <c r="B108" s="297"/>
      <c r="C108" s="412">
        <f>' Шаблон материалов'!B91</f>
        <v>0</v>
      </c>
      <c r="D108" s="412">
        <f>' Шаблон материалов'!C91</f>
        <v>0</v>
      </c>
      <c r="E108" s="412">
        <f>' Шаблон материалов'!D91</f>
        <v>0</v>
      </c>
      <c r="F108" s="412">
        <f>' Шаблон материалов'!E91</f>
        <v>0</v>
      </c>
      <c r="G108" s="412">
        <f>' Шаблон материалов'!F91</f>
        <v>0</v>
      </c>
      <c r="H108" s="412"/>
      <c r="I108" s="413">
        <f t="shared" si="4"/>
        <v>0</v>
      </c>
      <c r="J108" s="775">
        <f t="shared" si="5"/>
        <v>0</v>
      </c>
      <c r="K108" s="776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755" t="s">
        <v>116</v>
      </c>
      <c r="E110" s="755"/>
      <c r="F110" s="755"/>
      <c r="G110" s="29" t="s">
        <v>60</v>
      </c>
      <c r="H110" s="31">
        <f>F11</f>
        <v>2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>
      <c r="A112" s="177"/>
      <c r="B112" s="177"/>
      <c r="C112" s="760" t="s">
        <v>38</v>
      </c>
      <c r="D112" s="760"/>
      <c r="E112" s="760"/>
      <c r="F112" s="760"/>
      <c r="G112" s="760"/>
      <c r="H112" s="760"/>
      <c r="I112" s="760"/>
      <c r="J112" s="760"/>
      <c r="K112" s="760"/>
    </row>
    <row r="113" spans="1:11" ht="15.6" customHeight="1">
      <c r="A113" s="740" t="s">
        <v>150</v>
      </c>
      <c r="B113" s="741"/>
      <c r="C113" s="742"/>
      <c r="D113" s="175"/>
      <c r="E113" s="173"/>
      <c r="F113" s="175"/>
      <c r="G113" s="173"/>
      <c r="H113" s="175" t="s">
        <v>140</v>
      </c>
      <c r="I113" s="173"/>
      <c r="J113" s="178"/>
    </row>
    <row r="114" spans="1:11" ht="38.25" customHeight="1">
      <c r="A114" s="743"/>
      <c r="B114" s="744"/>
      <c r="C114" s="745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.75" customHeight="1">
      <c r="C116" s="246"/>
      <c r="F116" s="219"/>
      <c r="I116" s="249"/>
      <c r="J116" s="249"/>
      <c r="K116" s="247"/>
    </row>
    <row r="117" spans="1:11" ht="45" customHeight="1">
      <c r="A117" s="763" t="s">
        <v>7</v>
      </c>
      <c r="B117" s="765" t="s">
        <v>178</v>
      </c>
      <c r="C117" s="767" t="s">
        <v>151</v>
      </c>
      <c r="D117" s="379" t="s">
        <v>23449</v>
      </c>
      <c r="E117" s="769" t="s">
        <v>113</v>
      </c>
      <c r="F117" s="782" t="s">
        <v>118</v>
      </c>
      <c r="G117" s="767" t="s">
        <v>26</v>
      </c>
      <c r="H117" s="767" t="s">
        <v>117</v>
      </c>
      <c r="I117" s="773" t="s">
        <v>27</v>
      </c>
      <c r="J117" s="761" t="s">
        <v>10</v>
      </c>
      <c r="K117" s="762"/>
    </row>
    <row r="118" spans="1:11">
      <c r="A118" s="764"/>
      <c r="B118" s="766"/>
      <c r="C118" s="768"/>
      <c r="D118" s="431">
        <f>K9</f>
        <v>0.9</v>
      </c>
      <c r="E118" s="770"/>
      <c r="F118" s="783"/>
      <c r="G118" s="768"/>
      <c r="H118" s="768"/>
      <c r="I118" s="774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 t="shared" ref="D119:D172" si="6">$D$118</f>
        <v>0.9</v>
      </c>
      <c r="E119" s="419">
        <v>1</v>
      </c>
      <c r="F119" s="285">
        <v>0</v>
      </c>
      <c r="G119" s="291"/>
      <c r="H119" s="3">
        <v>1</v>
      </c>
      <c r="I119" s="53">
        <f t="shared" ref="I119:I150" si="7"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 t="s">
        <v>23623</v>
      </c>
      <c r="D120" s="430">
        <f t="shared" si="6"/>
        <v>0.9</v>
      </c>
      <c r="E120" s="419">
        <v>1</v>
      </c>
      <c r="F120" s="276">
        <v>10</v>
      </c>
      <c r="G120" s="551">
        <v>60</v>
      </c>
      <c r="H120" s="3">
        <f t="shared" ref="H120:H172" si="8">$F$11</f>
        <v>2</v>
      </c>
      <c r="I120" s="53">
        <f t="shared" si="7"/>
        <v>2.3888888888888888</v>
      </c>
      <c r="J120" s="53">
        <f>I120*инф.!$D$1</f>
        <v>597.22222222222217</v>
      </c>
      <c r="K120" s="53">
        <f>IF(I120=0,0,(инф.!$C$1)*I120)</f>
        <v>2388.8888888888887</v>
      </c>
    </row>
    <row r="121" spans="1:11">
      <c r="A121" s="3">
        <v>3</v>
      </c>
      <c r="B121" s="276"/>
      <c r="C121" s="278" t="s">
        <v>23624</v>
      </c>
      <c r="D121" s="430">
        <f t="shared" si="6"/>
        <v>0.9</v>
      </c>
      <c r="E121" s="419">
        <v>1</v>
      </c>
      <c r="F121" s="276">
        <v>15</v>
      </c>
      <c r="G121" s="551">
        <v>140</v>
      </c>
      <c r="H121" s="3">
        <f t="shared" si="8"/>
        <v>2</v>
      </c>
      <c r="I121" s="53">
        <f t="shared" si="7"/>
        <v>5.4351851851851851</v>
      </c>
      <c r="J121" s="53">
        <f>I121*инф.!$D$1</f>
        <v>1358.7962962962963</v>
      </c>
      <c r="K121" s="53">
        <f>IF(I121=0,0,(инф.!$C$1)*I121)</f>
        <v>5435.1851851851852</v>
      </c>
    </row>
    <row r="122" spans="1:11">
      <c r="A122" s="3">
        <v>4</v>
      </c>
      <c r="B122" s="276"/>
      <c r="C122" s="439" t="s">
        <v>23625</v>
      </c>
      <c r="D122" s="430">
        <f t="shared" si="6"/>
        <v>0.9</v>
      </c>
      <c r="E122" s="419">
        <v>1</v>
      </c>
      <c r="F122" s="276">
        <v>20</v>
      </c>
      <c r="G122" s="552">
        <v>120</v>
      </c>
      <c r="H122" s="3">
        <f t="shared" si="8"/>
        <v>2</v>
      </c>
      <c r="I122" s="53">
        <f t="shared" si="7"/>
        <v>4.7777777777777777</v>
      </c>
      <c r="J122" s="53">
        <f>I122*инф.!$D$1</f>
        <v>1194.4444444444443</v>
      </c>
      <c r="K122" s="53">
        <f>IF(I122=0,0,(инф.!$C$1)*I122)</f>
        <v>4777.7777777777774</v>
      </c>
    </row>
    <row r="123" spans="1:11">
      <c r="A123" s="3">
        <v>5</v>
      </c>
      <c r="B123" s="276"/>
      <c r="C123" s="278"/>
      <c r="D123" s="430">
        <f t="shared" si="6"/>
        <v>0.9</v>
      </c>
      <c r="E123" s="419"/>
      <c r="F123" s="276"/>
      <c r="G123" s="551"/>
      <c r="H123" s="3">
        <f t="shared" si="8"/>
        <v>2</v>
      </c>
      <c r="I123" s="53">
        <f t="shared" si="7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6"/>
        <v>0.9</v>
      </c>
      <c r="E124" s="419"/>
      <c r="F124" s="276"/>
      <c r="G124" s="551"/>
      <c r="H124" s="3">
        <f t="shared" si="8"/>
        <v>2</v>
      </c>
      <c r="I124" s="53">
        <f t="shared" si="7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6"/>
        <v>0.9</v>
      </c>
      <c r="E125" s="419"/>
      <c r="F125" s="276"/>
      <c r="G125" s="551"/>
      <c r="H125" s="3">
        <f t="shared" si="8"/>
        <v>2</v>
      </c>
      <c r="I125" s="53">
        <f t="shared" si="7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6"/>
        <v>0.9</v>
      </c>
      <c r="E126" s="419"/>
      <c r="F126" s="276"/>
      <c r="G126" s="551"/>
      <c r="H126" s="3">
        <f t="shared" si="8"/>
        <v>2</v>
      </c>
      <c r="I126" s="53">
        <f t="shared" si="7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6"/>
        <v>0.9</v>
      </c>
      <c r="E127" s="419"/>
      <c r="F127" s="276"/>
      <c r="G127" s="551"/>
      <c r="H127" s="3">
        <f t="shared" si="8"/>
        <v>2</v>
      </c>
      <c r="I127" s="53">
        <f t="shared" si="7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6"/>
        <v>0.9</v>
      </c>
      <c r="E128" s="419"/>
      <c r="F128" s="276"/>
      <c r="G128" s="551"/>
      <c r="H128" s="3">
        <f t="shared" si="8"/>
        <v>2</v>
      </c>
      <c r="I128" s="53">
        <f t="shared" si="7"/>
        <v>0</v>
      </c>
      <c r="J128" s="53">
        <f>I128*инф.!$D$1</f>
        <v>0</v>
      </c>
      <c r="K128" s="53">
        <f>IF(I128=0,0,(инф.!$C$1)*I128)</f>
        <v>0</v>
      </c>
    </row>
    <row r="129" spans="1:11" hidden="1">
      <c r="A129" s="3">
        <v>11</v>
      </c>
      <c r="B129" s="276"/>
      <c r="C129" s="278"/>
      <c r="D129" s="430">
        <f t="shared" si="6"/>
        <v>0.9</v>
      </c>
      <c r="E129" s="419"/>
      <c r="F129" s="276"/>
      <c r="G129" s="551"/>
      <c r="H129" s="3">
        <f t="shared" si="8"/>
        <v>2</v>
      </c>
      <c r="I129" s="53">
        <f t="shared" si="7"/>
        <v>0</v>
      </c>
      <c r="J129" s="53">
        <f>I129*инф.!$D$1</f>
        <v>0</v>
      </c>
      <c r="K129" s="53">
        <f>IF(I129=0,0,(инф.!$C$1)*I129)</f>
        <v>0</v>
      </c>
    </row>
    <row r="130" spans="1:11" hidden="1">
      <c r="A130" s="3">
        <v>12</v>
      </c>
      <c r="B130" s="276"/>
      <c r="C130" s="278"/>
      <c r="D130" s="430">
        <f t="shared" si="6"/>
        <v>0.9</v>
      </c>
      <c r="E130" s="419"/>
      <c r="F130" s="276"/>
      <c r="G130" s="551"/>
      <c r="H130" s="3">
        <f t="shared" si="8"/>
        <v>2</v>
      </c>
      <c r="I130" s="53">
        <f t="shared" si="7"/>
        <v>0</v>
      </c>
      <c r="J130" s="53">
        <f>I130*инф.!$D$1</f>
        <v>0</v>
      </c>
      <c r="K130" s="53">
        <f>IF(I130=0,0,(инф.!$C$1)*I130)</f>
        <v>0</v>
      </c>
    </row>
    <row r="131" spans="1:11" hidden="1">
      <c r="A131" s="3">
        <v>13</v>
      </c>
      <c r="B131" s="276"/>
      <c r="C131" s="439"/>
      <c r="D131" s="430">
        <f t="shared" si="6"/>
        <v>0.9</v>
      </c>
      <c r="E131" s="419"/>
      <c r="F131" s="276"/>
      <c r="G131" s="551"/>
      <c r="H131" s="3">
        <f t="shared" si="8"/>
        <v>2</v>
      </c>
      <c r="I131" s="53">
        <f t="shared" si="7"/>
        <v>0</v>
      </c>
      <c r="J131" s="53">
        <f>I131*инф.!$D$1</f>
        <v>0</v>
      </c>
      <c r="K131" s="53">
        <f>IF(I131=0,0,(инф.!$C$1)*I131)</f>
        <v>0</v>
      </c>
    </row>
    <row r="132" spans="1:11" hidden="1">
      <c r="A132" s="3">
        <v>14</v>
      </c>
      <c r="B132" s="276"/>
      <c r="C132" s="278"/>
      <c r="D132" s="430">
        <f t="shared" si="6"/>
        <v>0.9</v>
      </c>
      <c r="E132" s="419"/>
      <c r="F132" s="276"/>
      <c r="G132" s="551"/>
      <c r="H132" s="3">
        <f t="shared" si="8"/>
        <v>2</v>
      </c>
      <c r="I132" s="53">
        <f t="shared" si="7"/>
        <v>0</v>
      </c>
      <c r="J132" s="53">
        <f>I132*инф.!$D$1</f>
        <v>0</v>
      </c>
      <c r="K132" s="53">
        <f>IF(I132=0,0,(инф.!$C$1)*I132)</f>
        <v>0</v>
      </c>
    </row>
    <row r="133" spans="1:11" hidden="1">
      <c r="A133" s="3">
        <v>15</v>
      </c>
      <c r="B133" s="276"/>
      <c r="C133" s="278"/>
      <c r="D133" s="430">
        <f t="shared" si="6"/>
        <v>0.9</v>
      </c>
      <c r="E133" s="419"/>
      <c r="F133" s="276"/>
      <c r="G133" s="551"/>
      <c r="H133" s="3">
        <f t="shared" si="8"/>
        <v>2</v>
      </c>
      <c r="I133" s="53">
        <f t="shared" si="7"/>
        <v>0</v>
      </c>
      <c r="J133" s="53">
        <f>I133*инф.!$D$1</f>
        <v>0</v>
      </c>
      <c r="K133" s="53">
        <f>IF(I133=0,0,(инф.!$C$1)*I133)</f>
        <v>0</v>
      </c>
    </row>
    <row r="134" spans="1:11" hidden="1">
      <c r="A134" s="3">
        <v>16</v>
      </c>
      <c r="B134" s="276"/>
      <c r="C134" s="278"/>
      <c r="D134" s="430">
        <f t="shared" si="6"/>
        <v>0.9</v>
      </c>
      <c r="E134" s="419"/>
      <c r="F134" s="276"/>
      <c r="G134" s="551"/>
      <c r="H134" s="3">
        <f t="shared" si="8"/>
        <v>2</v>
      </c>
      <c r="I134" s="53">
        <f t="shared" si="7"/>
        <v>0</v>
      </c>
      <c r="J134" s="53">
        <f>I134*инф.!$D$1</f>
        <v>0</v>
      </c>
      <c r="K134" s="53">
        <f>IF(I134=0,0,(инф.!$C$1)*I134)</f>
        <v>0</v>
      </c>
    </row>
    <row r="135" spans="1:11" hidden="1">
      <c r="A135" s="3">
        <v>17</v>
      </c>
      <c r="B135" s="276"/>
      <c r="C135" s="279"/>
      <c r="D135" s="430">
        <f t="shared" si="6"/>
        <v>0.9</v>
      </c>
      <c r="E135" s="419"/>
      <c r="F135" s="276"/>
      <c r="G135" s="551"/>
      <c r="H135" s="3">
        <f t="shared" si="8"/>
        <v>2</v>
      </c>
      <c r="I135" s="53">
        <f t="shared" si="7"/>
        <v>0</v>
      </c>
      <c r="J135" s="53">
        <f>I135*инф.!$D$1</f>
        <v>0</v>
      </c>
      <c r="K135" s="53">
        <f>IF(I135=0,0,(инф.!$C$1)*I135)</f>
        <v>0</v>
      </c>
    </row>
    <row r="136" spans="1:11" hidden="1">
      <c r="A136" s="3">
        <v>18</v>
      </c>
      <c r="B136" s="276"/>
      <c r="C136" s="279"/>
      <c r="D136" s="430">
        <f t="shared" si="6"/>
        <v>0.9</v>
      </c>
      <c r="E136" s="419"/>
      <c r="F136" s="276"/>
      <c r="G136" s="551"/>
      <c r="H136" s="3">
        <f t="shared" si="8"/>
        <v>2</v>
      </c>
      <c r="I136" s="53">
        <f t="shared" si="7"/>
        <v>0</v>
      </c>
      <c r="J136" s="53">
        <f>I136*инф.!$D$1</f>
        <v>0</v>
      </c>
      <c r="K136" s="53">
        <f>IF(I136=0,0,(инф.!$C$1)*I136)</f>
        <v>0</v>
      </c>
    </row>
    <row r="137" spans="1:11" hidden="1">
      <c r="A137" s="3">
        <v>19</v>
      </c>
      <c r="B137" s="414"/>
      <c r="C137" s="415"/>
      <c r="D137" s="430">
        <f t="shared" si="6"/>
        <v>0.9</v>
      </c>
      <c r="E137" s="423"/>
      <c r="F137" s="414"/>
      <c r="G137" s="553"/>
      <c r="H137" s="3">
        <f t="shared" si="8"/>
        <v>2</v>
      </c>
      <c r="I137" s="53">
        <f t="shared" si="7"/>
        <v>0</v>
      </c>
      <c r="J137" s="418"/>
      <c r="K137" s="53">
        <f>IF(I137=0,0,(инф.!$C$1)*I137)</f>
        <v>0</v>
      </c>
    </row>
    <row r="138" spans="1:11" hidden="1">
      <c r="A138" s="3">
        <v>20</v>
      </c>
      <c r="B138" s="414"/>
      <c r="C138" s="415"/>
      <c r="D138" s="430">
        <f t="shared" si="6"/>
        <v>0.9</v>
      </c>
      <c r="E138" s="423"/>
      <c r="F138" s="414"/>
      <c r="G138" s="553"/>
      <c r="H138" s="3">
        <f t="shared" si="8"/>
        <v>2</v>
      </c>
      <c r="I138" s="53">
        <f t="shared" si="7"/>
        <v>0</v>
      </c>
      <c r="J138" s="418"/>
      <c r="K138" s="53">
        <f>IF(I138=0,0,(инф.!$C$1)*I138)</f>
        <v>0</v>
      </c>
    </row>
    <row r="139" spans="1:11" hidden="1">
      <c r="A139" s="3">
        <v>21</v>
      </c>
      <c r="B139" s="414"/>
      <c r="C139" s="415"/>
      <c r="D139" s="430">
        <f t="shared" si="6"/>
        <v>0.9</v>
      </c>
      <c r="E139" s="423"/>
      <c r="F139" s="414"/>
      <c r="G139" s="553"/>
      <c r="H139" s="3">
        <f t="shared" si="8"/>
        <v>2</v>
      </c>
      <c r="I139" s="53">
        <f t="shared" si="7"/>
        <v>0</v>
      </c>
      <c r="J139" s="418"/>
      <c r="K139" s="53">
        <f>IF(I139=0,0,(инф.!$C$1)*I139)</f>
        <v>0</v>
      </c>
    </row>
    <row r="140" spans="1:11" hidden="1">
      <c r="A140" s="3">
        <v>22</v>
      </c>
      <c r="B140" s="414"/>
      <c r="C140" s="415"/>
      <c r="D140" s="430">
        <f t="shared" si="6"/>
        <v>0.9</v>
      </c>
      <c r="E140" s="423"/>
      <c r="F140" s="414"/>
      <c r="G140" s="553"/>
      <c r="H140" s="3">
        <f t="shared" si="8"/>
        <v>2</v>
      </c>
      <c r="I140" s="53">
        <f t="shared" si="7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6"/>
        <v>0.9</v>
      </c>
      <c r="E141" s="423"/>
      <c r="F141" s="414"/>
      <c r="G141" s="553"/>
      <c r="H141" s="3">
        <f t="shared" si="8"/>
        <v>2</v>
      </c>
      <c r="I141" s="53">
        <f t="shared" si="7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6"/>
        <v>0.9</v>
      </c>
      <c r="E142" s="423"/>
      <c r="F142" s="414"/>
      <c r="G142" s="553"/>
      <c r="H142" s="3">
        <f t="shared" si="8"/>
        <v>2</v>
      </c>
      <c r="I142" s="53">
        <f t="shared" si="7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6"/>
        <v>0.9</v>
      </c>
      <c r="E143" s="423"/>
      <c r="F143" s="414"/>
      <c r="G143" s="553"/>
      <c r="H143" s="3">
        <f t="shared" si="8"/>
        <v>2</v>
      </c>
      <c r="I143" s="53">
        <f t="shared" si="7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6"/>
        <v>0.9</v>
      </c>
      <c r="E144" s="423"/>
      <c r="F144" s="414"/>
      <c r="G144" s="553"/>
      <c r="H144" s="3">
        <f t="shared" si="8"/>
        <v>2</v>
      </c>
      <c r="I144" s="53">
        <f t="shared" si="7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6"/>
        <v>0.9</v>
      </c>
      <c r="E145" s="423"/>
      <c r="F145" s="414"/>
      <c r="G145" s="553"/>
      <c r="H145" s="3">
        <f t="shared" si="8"/>
        <v>2</v>
      </c>
      <c r="I145" s="53">
        <f t="shared" si="7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6"/>
        <v>0.9</v>
      </c>
      <c r="E146" s="423"/>
      <c r="F146" s="414"/>
      <c r="G146" s="553"/>
      <c r="H146" s="3">
        <f t="shared" si="8"/>
        <v>2</v>
      </c>
      <c r="I146" s="53">
        <f t="shared" si="7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6"/>
        <v>0.9</v>
      </c>
      <c r="E147" s="423"/>
      <c r="F147" s="414"/>
      <c r="G147" s="553"/>
      <c r="H147" s="3">
        <f t="shared" si="8"/>
        <v>2</v>
      </c>
      <c r="I147" s="53">
        <f t="shared" si="7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6"/>
        <v>0.9</v>
      </c>
      <c r="E148" s="423"/>
      <c r="F148" s="414"/>
      <c r="G148" s="553"/>
      <c r="H148" s="3">
        <f t="shared" si="8"/>
        <v>2</v>
      </c>
      <c r="I148" s="53">
        <f t="shared" si="7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6"/>
        <v>0.9</v>
      </c>
      <c r="E149" s="423"/>
      <c r="F149" s="414"/>
      <c r="G149" s="553"/>
      <c r="H149" s="3">
        <f t="shared" si="8"/>
        <v>2</v>
      </c>
      <c r="I149" s="53">
        <f t="shared" si="7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6"/>
        <v>0.9</v>
      </c>
      <c r="E150" s="423"/>
      <c r="F150" s="414"/>
      <c r="G150" s="553"/>
      <c r="H150" s="3">
        <f t="shared" si="8"/>
        <v>2</v>
      </c>
      <c r="I150" s="53">
        <f t="shared" si="7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6"/>
        <v>0.9</v>
      </c>
      <c r="E151" s="423"/>
      <c r="F151" s="414"/>
      <c r="G151" s="553"/>
      <c r="H151" s="3">
        <f t="shared" si="8"/>
        <v>2</v>
      </c>
      <c r="I151" s="53">
        <f t="shared" ref="I151:I174" si="9">IF(D151=0,0,(G151/60*H151/D151+F151/60)*E151)</f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6"/>
        <v>0.9</v>
      </c>
      <c r="E152" s="423"/>
      <c r="F152" s="414"/>
      <c r="G152" s="553"/>
      <c r="H152" s="3">
        <f t="shared" si="8"/>
        <v>2</v>
      </c>
      <c r="I152" s="53">
        <f t="shared" si="9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6"/>
        <v>0.9</v>
      </c>
      <c r="E153" s="423"/>
      <c r="F153" s="414"/>
      <c r="G153" s="553"/>
      <c r="H153" s="3">
        <f t="shared" si="8"/>
        <v>2</v>
      </c>
      <c r="I153" s="53">
        <f t="shared" si="9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6"/>
        <v>0.9</v>
      </c>
      <c r="E154" s="423"/>
      <c r="F154" s="414"/>
      <c r="G154" s="553"/>
      <c r="H154" s="3">
        <f t="shared" si="8"/>
        <v>2</v>
      </c>
      <c r="I154" s="53">
        <f t="shared" si="9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6"/>
        <v>0.9</v>
      </c>
      <c r="E155" s="423"/>
      <c r="F155" s="414"/>
      <c r="G155" s="553"/>
      <c r="H155" s="3">
        <f t="shared" si="8"/>
        <v>2</v>
      </c>
      <c r="I155" s="53">
        <f t="shared" si="9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6"/>
        <v>0.9</v>
      </c>
      <c r="E156" s="423"/>
      <c r="F156" s="414"/>
      <c r="G156" s="553"/>
      <c r="H156" s="3">
        <f t="shared" si="8"/>
        <v>2</v>
      </c>
      <c r="I156" s="53">
        <f t="shared" si="9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6"/>
        <v>0.9</v>
      </c>
      <c r="E157" s="423"/>
      <c r="F157" s="414"/>
      <c r="G157" s="553"/>
      <c r="H157" s="3">
        <f t="shared" si="8"/>
        <v>2</v>
      </c>
      <c r="I157" s="53">
        <f t="shared" si="9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6"/>
        <v>0.9</v>
      </c>
      <c r="E158" s="423"/>
      <c r="F158" s="414"/>
      <c r="G158" s="553"/>
      <c r="H158" s="3">
        <f t="shared" si="8"/>
        <v>2</v>
      </c>
      <c r="I158" s="53">
        <f t="shared" si="9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6"/>
        <v>0.9</v>
      </c>
      <c r="E159" s="423"/>
      <c r="F159" s="414"/>
      <c r="G159" s="553"/>
      <c r="H159" s="3">
        <f t="shared" si="8"/>
        <v>2</v>
      </c>
      <c r="I159" s="53">
        <f t="shared" si="9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6"/>
        <v>0.9</v>
      </c>
      <c r="E160" s="423"/>
      <c r="F160" s="414"/>
      <c r="G160" s="553"/>
      <c r="H160" s="3">
        <f t="shared" si="8"/>
        <v>2</v>
      </c>
      <c r="I160" s="53">
        <f t="shared" si="9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6"/>
        <v>0.9</v>
      </c>
      <c r="E161" s="423"/>
      <c r="F161" s="414"/>
      <c r="G161" s="553"/>
      <c r="H161" s="3">
        <f t="shared" si="8"/>
        <v>2</v>
      </c>
      <c r="I161" s="53">
        <f t="shared" si="9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6"/>
        <v>0.9</v>
      </c>
      <c r="E162" s="423"/>
      <c r="F162" s="414"/>
      <c r="G162" s="553"/>
      <c r="H162" s="3">
        <f t="shared" si="8"/>
        <v>2</v>
      </c>
      <c r="I162" s="53">
        <f t="shared" si="9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6"/>
        <v>0.9</v>
      </c>
      <c r="E163" s="423"/>
      <c r="F163" s="414"/>
      <c r="G163" s="553"/>
      <c r="H163" s="3">
        <f t="shared" si="8"/>
        <v>2</v>
      </c>
      <c r="I163" s="53">
        <f t="shared" si="9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6"/>
        <v>0.9</v>
      </c>
      <c r="E164" s="423"/>
      <c r="F164" s="414"/>
      <c r="G164" s="553"/>
      <c r="H164" s="3">
        <f t="shared" si="8"/>
        <v>2</v>
      </c>
      <c r="I164" s="53">
        <f t="shared" si="9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6"/>
        <v>0.9</v>
      </c>
      <c r="E165" s="423"/>
      <c r="F165" s="414"/>
      <c r="G165" s="553"/>
      <c r="H165" s="3">
        <f t="shared" si="8"/>
        <v>2</v>
      </c>
      <c r="I165" s="53">
        <f t="shared" si="9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6"/>
        <v>0.9</v>
      </c>
      <c r="E166" s="423"/>
      <c r="F166" s="414"/>
      <c r="G166" s="553"/>
      <c r="H166" s="3">
        <f t="shared" si="8"/>
        <v>2</v>
      </c>
      <c r="I166" s="53">
        <f t="shared" si="9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6"/>
        <v>0.9</v>
      </c>
      <c r="E167" s="423"/>
      <c r="F167" s="414"/>
      <c r="G167" s="553"/>
      <c r="H167" s="417">
        <f t="shared" si="8"/>
        <v>2</v>
      </c>
      <c r="I167" s="417">
        <f t="shared" si="9"/>
        <v>0</v>
      </c>
      <c r="J167" s="417"/>
      <c r="K167" s="417">
        <f>IF(I167=0,0,(инф.!$C$1)*I167)</f>
        <v>0</v>
      </c>
    </row>
    <row r="168" spans="1:14" ht="15.75" hidden="1" thickBot="1">
      <c r="A168" s="3">
        <v>50</v>
      </c>
      <c r="B168" s="277"/>
      <c r="C168" s="280"/>
      <c r="D168" s="430">
        <f t="shared" si="6"/>
        <v>0.9</v>
      </c>
      <c r="E168" s="420"/>
      <c r="F168" s="277"/>
      <c r="G168" s="554"/>
      <c r="H168" s="293">
        <f t="shared" si="8"/>
        <v>2</v>
      </c>
      <c r="I168" s="293">
        <f t="shared" si="9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v>0.9</v>
      </c>
      <c r="E169" s="421"/>
      <c r="F169" s="239"/>
      <c r="G169" s="548"/>
      <c r="H169" s="548">
        <f t="shared" si="8"/>
        <v>2</v>
      </c>
      <c r="I169" s="548">
        <f t="shared" si="9"/>
        <v>0</v>
      </c>
      <c r="J169" s="548">
        <f>I169*инф.!$D$1</f>
        <v>0</v>
      </c>
      <c r="K169" s="548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v>0.9</v>
      </c>
      <c r="E170" s="422"/>
      <c r="F170" s="242"/>
      <c r="G170" s="549"/>
      <c r="H170" s="549">
        <f t="shared" si="8"/>
        <v>2</v>
      </c>
      <c r="I170" s="549">
        <f t="shared" si="9"/>
        <v>0</v>
      </c>
      <c r="J170" s="549">
        <f>I170*инф.!$D$1</f>
        <v>0</v>
      </c>
      <c r="K170" s="549">
        <f>IF(I170=0,0,(инф.!$C$1)*I170)</f>
        <v>0</v>
      </c>
    </row>
    <row r="171" spans="1:14" hidden="1">
      <c r="A171" s="176">
        <v>53</v>
      </c>
      <c r="B171" s="242"/>
      <c r="C171" s="243">
        <f>IF(H113="L крив.3 (м)",0,H113)</f>
        <v>0</v>
      </c>
      <c r="D171" s="430">
        <v>0.9</v>
      </c>
      <c r="E171" s="422"/>
      <c r="F171" s="242"/>
      <c r="G171" s="549">
        <f>I115</f>
        <v>0</v>
      </c>
      <c r="H171" s="549">
        <f t="shared" si="8"/>
        <v>2</v>
      </c>
      <c r="I171" s="549">
        <f t="shared" si="9"/>
        <v>0</v>
      </c>
      <c r="J171" s="549">
        <f>I171*инф.!$D$1</f>
        <v>0</v>
      </c>
      <c r="K171" s="549">
        <f>IF(I171=0,0,(инф.!$C$1)*I171)</f>
        <v>0</v>
      </c>
    </row>
    <row r="172" spans="1:14" hidden="1">
      <c r="A172" s="3">
        <v>54</v>
      </c>
      <c r="B172" s="236"/>
      <c r="C172" s="238"/>
      <c r="D172" s="430">
        <f t="shared" si="6"/>
        <v>0.9</v>
      </c>
      <c r="E172" s="419"/>
      <c r="F172" s="236"/>
      <c r="G172" s="550"/>
      <c r="H172" s="550">
        <f t="shared" si="8"/>
        <v>2</v>
      </c>
      <c r="I172" s="550">
        <f t="shared" si="9"/>
        <v>0</v>
      </c>
      <c r="J172" s="550">
        <f>I172*инф.!$D$1</f>
        <v>0</v>
      </c>
      <c r="K172" s="550">
        <f>IF(I172=0,0,(инф.!$C$1)*I172)</f>
        <v>0</v>
      </c>
    </row>
    <row r="173" spans="1:14" hidden="1">
      <c r="A173" s="3">
        <v>55</v>
      </c>
      <c r="B173" s="236"/>
      <c r="C173" s="170" t="s">
        <v>119</v>
      </c>
      <c r="D173" s="430">
        <f t="shared" ref="D173:D174" si="10">$D$118</f>
        <v>0.9</v>
      </c>
      <c r="E173" s="419">
        <v>1</v>
      </c>
      <c r="F173" s="236">
        <v>0</v>
      </c>
      <c r="G173" s="550"/>
      <c r="H173" s="550">
        <v>1</v>
      </c>
      <c r="I173" s="550">
        <f t="shared" si="9"/>
        <v>0</v>
      </c>
      <c r="J173" s="550">
        <f>I173*инф.!$D$1</f>
        <v>0</v>
      </c>
      <c r="K173" s="550">
        <f>IF(I173=0,0,(инф.!$C$1)*I173)</f>
        <v>0</v>
      </c>
    </row>
    <row r="174" spans="1:14" ht="18.75" hidden="1">
      <c r="A174" s="3">
        <v>56</v>
      </c>
      <c r="B174" s="236"/>
      <c r="C174" s="170" t="s">
        <v>102</v>
      </c>
      <c r="D174" s="430">
        <f t="shared" si="10"/>
        <v>0.9</v>
      </c>
      <c r="E174" s="419">
        <v>1</v>
      </c>
      <c r="F174" s="3"/>
      <c r="G174" s="53">
        <v>0</v>
      </c>
      <c r="H174" s="53">
        <v>1</v>
      </c>
      <c r="I174" s="53">
        <f t="shared" si="9"/>
        <v>0</v>
      </c>
      <c r="J174" s="53">
        <f>I174*инф.!$D$1</f>
        <v>0</v>
      </c>
      <c r="K174" s="53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12601.85185185185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6300.9259259259252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365</v>
      </c>
      <c r="H177" s="10" t="s">
        <v>121</v>
      </c>
      <c r="I177" s="9">
        <f>SUM(I119:I176)</f>
        <v>12.601851851851851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3">
        <f>(K111+K176)</f>
        <v>6300.9259259259252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3">
        <f>K110+K175</f>
        <v>12601.85185185185</v>
      </c>
      <c r="G180" s="779"/>
      <c r="H180" s="779"/>
      <c r="I180" s="779"/>
      <c r="J180" s="779"/>
      <c r="K180" s="779"/>
    </row>
    <row r="181" spans="1:14" ht="15.75">
      <c r="A181" s="281" t="s">
        <v>101</v>
      </c>
      <c r="B181" s="281"/>
      <c r="C181" s="780"/>
      <c r="D181" s="780"/>
      <c r="E181" s="780"/>
      <c r="F181" s="780"/>
      <c r="G181" s="780"/>
      <c r="H181" s="780"/>
      <c r="I181" s="780"/>
      <c r="J181" s="780"/>
      <c r="K181" s="780"/>
    </row>
    <row r="182" spans="1:14" ht="15.75">
      <c r="A182" s="781"/>
      <c r="B182" s="781"/>
      <c r="C182" s="781"/>
      <c r="D182" s="781"/>
      <c r="E182" s="781"/>
      <c r="F182" s="781"/>
      <c r="G182" s="781"/>
      <c r="H182" s="781"/>
      <c r="I182" s="781"/>
      <c r="J182" s="781"/>
      <c r="K182" s="781"/>
    </row>
    <row r="183" spans="1:14" ht="15.75">
      <c r="A183" s="781"/>
      <c r="B183" s="781"/>
      <c r="C183" s="781"/>
      <c r="D183" s="781"/>
      <c r="E183" s="781"/>
      <c r="F183" s="781"/>
      <c r="G183" s="781"/>
      <c r="H183" s="781"/>
      <c r="I183" s="781"/>
      <c r="J183" s="781"/>
      <c r="K183" s="781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37" t="str">
        <f>изд.1!A185</f>
        <v>Топоров Э.В.</v>
      </c>
      <c r="B185" s="737"/>
      <c r="C185" s="737"/>
      <c r="D185" s="737"/>
      <c r="E185" s="245"/>
      <c r="F185" s="245"/>
      <c r="G185" s="245"/>
      <c r="H185" s="737"/>
      <c r="I185" s="737"/>
      <c r="J185" s="737"/>
      <c r="K185" s="737"/>
    </row>
    <row r="186" spans="1:14">
      <c r="A186" s="738"/>
      <c r="B186" s="738"/>
      <c r="C186" s="738"/>
      <c r="D186" s="738"/>
      <c r="E186" s="248"/>
      <c r="F186" s="248"/>
      <c r="G186" s="248"/>
      <c r="H186" s="738"/>
      <c r="I186" s="738"/>
      <c r="J186" s="738"/>
      <c r="K186" s="738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17" t="str">
        <f>$A$3</f>
        <v>ООО БАЛТИК-ЛАЙТ</v>
      </c>
      <c r="D191" s="717"/>
      <c r="E191" s="717"/>
      <c r="F191" s="717"/>
      <c r="G191" s="717"/>
      <c r="H191" s="717"/>
      <c r="I191" s="717"/>
      <c r="J191" s="717"/>
      <c r="K191" s="717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8" t="s">
        <v>23459</v>
      </c>
      <c r="K192" s="719"/>
    </row>
    <row r="193" spans="1:11" ht="24" customHeight="1">
      <c r="A193" s="777">
        <v>1</v>
      </c>
      <c r="B193" s="722"/>
      <c r="C193" s="724" t="str">
        <f>C119</f>
        <v>Подготовка рабоч. проекта на производство</v>
      </c>
      <c r="D193" s="726"/>
      <c r="E193" s="736"/>
      <c r="F193" s="352"/>
      <c r="G193" s="730"/>
      <c r="H193" s="726"/>
      <c r="I193" s="357">
        <f>D193*E193</f>
        <v>0</v>
      </c>
      <c r="J193" s="732"/>
      <c r="K193" s="733"/>
    </row>
    <row r="194" spans="1:11" ht="24" customHeight="1" thickBot="1">
      <c r="A194" s="778"/>
      <c r="B194" s="723"/>
      <c r="C194" s="725"/>
      <c r="D194" s="727"/>
      <c r="E194" s="729"/>
      <c r="F194" s="351"/>
      <c r="G194" s="731"/>
      <c r="H194" s="727"/>
      <c r="I194" s="358"/>
      <c r="J194" s="734"/>
      <c r="K194" s="735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7" t="str">
        <f>$A$3</f>
        <v>ООО БАЛТИК-ЛАЙТ</v>
      </c>
      <c r="D196" s="717"/>
      <c r="E196" s="717"/>
      <c r="F196" s="717"/>
      <c r="G196" s="717"/>
      <c r="H196" s="717"/>
      <c r="I196" s="717"/>
      <c r="J196" s="717"/>
      <c r="K196" s="717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8" t="s">
        <v>23459</v>
      </c>
      <c r="K197" s="719"/>
    </row>
    <row r="198" spans="1:11" ht="23.25" customHeight="1">
      <c r="A198" s="777">
        <v>2</v>
      </c>
      <c r="B198" s="722"/>
      <c r="C198" s="724" t="str">
        <f>C120</f>
        <v>Доставка на объект</v>
      </c>
      <c r="D198" s="726"/>
      <c r="E198" s="736">
        <f>J120/H120</f>
        <v>298.61111111111109</v>
      </c>
      <c r="F198" s="352"/>
      <c r="G198" s="730"/>
      <c r="H198" s="726">
        <v>1</v>
      </c>
      <c r="I198" s="357">
        <f>D198*E198</f>
        <v>0</v>
      </c>
      <c r="J198" s="732"/>
      <c r="K198" s="733"/>
    </row>
    <row r="199" spans="1:11" ht="23.25" customHeight="1" thickBot="1">
      <c r="A199" s="778"/>
      <c r="B199" s="723"/>
      <c r="C199" s="725"/>
      <c r="D199" s="727"/>
      <c r="E199" s="729"/>
      <c r="F199" s="351"/>
      <c r="G199" s="731"/>
      <c r="H199" s="727"/>
      <c r="I199" s="358"/>
      <c r="J199" s="734"/>
      <c r="K199" s="735"/>
    </row>
    <row r="200" spans="1:11" ht="15.75" thickBot="1"/>
    <row r="201" spans="1:11" ht="16.5" thickBot="1">
      <c r="A201" s="370"/>
      <c r="B201" s="370"/>
      <c r="C201" s="717" t="str">
        <f>$A$3</f>
        <v>ООО БАЛТИК-ЛАЙТ</v>
      </c>
      <c r="D201" s="717"/>
      <c r="E201" s="717"/>
      <c r="F201" s="717"/>
      <c r="G201" s="717"/>
      <c r="H201" s="717"/>
      <c r="I201" s="717"/>
      <c r="J201" s="717"/>
      <c r="K201" s="717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8" t="s">
        <v>23459</v>
      </c>
      <c r="K202" s="719"/>
    </row>
    <row r="203" spans="1:11">
      <c r="A203" s="777">
        <v>3</v>
      </c>
      <c r="B203" s="722"/>
      <c r="C203" s="724" t="str">
        <f>C121</f>
        <v>Установка пилона</v>
      </c>
      <c r="D203" s="726"/>
      <c r="E203" s="736">
        <f>J121/H121</f>
        <v>679.39814814814815</v>
      </c>
      <c r="F203" s="352"/>
      <c r="G203" s="730"/>
      <c r="H203" s="726">
        <v>1</v>
      </c>
      <c r="I203" s="357">
        <f>D203*E203</f>
        <v>0</v>
      </c>
      <c r="J203" s="732"/>
      <c r="K203" s="733"/>
    </row>
    <row r="204" spans="1:11" ht="15.75" thickBot="1">
      <c r="A204" s="778"/>
      <c r="B204" s="723"/>
      <c r="C204" s="725"/>
      <c r="D204" s="727"/>
      <c r="E204" s="729"/>
      <c r="F204" s="351"/>
      <c r="G204" s="731"/>
      <c r="H204" s="727"/>
      <c r="I204" s="358"/>
      <c r="J204" s="734"/>
      <c r="K204" s="735"/>
    </row>
    <row r="205" spans="1:11" ht="15.75" thickBot="1"/>
    <row r="206" spans="1:11" ht="16.5" thickBot="1">
      <c r="A206" s="370"/>
      <c r="B206" s="370"/>
      <c r="C206" s="717" t="str">
        <f>$A$3</f>
        <v>ООО БАЛТИК-ЛАЙТ</v>
      </c>
      <c r="D206" s="717"/>
      <c r="E206" s="717"/>
      <c r="F206" s="717"/>
      <c r="G206" s="717"/>
      <c r="H206" s="717"/>
      <c r="I206" s="717"/>
      <c r="J206" s="717"/>
      <c r="K206" s="717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8" t="s">
        <v>23459</v>
      </c>
      <c r="K207" s="719"/>
    </row>
    <row r="208" spans="1:11">
      <c r="A208" s="777">
        <v>4</v>
      </c>
      <c r="B208" s="722"/>
      <c r="C208" s="724" t="str">
        <f>C122</f>
        <v>Земляные работы</v>
      </c>
      <c r="D208" s="726"/>
      <c r="E208" s="736">
        <f>J122/H122</f>
        <v>597.22222222222217</v>
      </c>
      <c r="F208" s="352"/>
      <c r="G208" s="730"/>
      <c r="H208" s="726">
        <v>1</v>
      </c>
      <c r="I208" s="357">
        <f>D208*E208</f>
        <v>0</v>
      </c>
      <c r="J208" s="732"/>
      <c r="K208" s="733"/>
    </row>
    <row r="209" spans="1:11" ht="15.75" thickBot="1">
      <c r="A209" s="778"/>
      <c r="B209" s="723"/>
      <c r="C209" s="725"/>
      <c r="D209" s="727"/>
      <c r="E209" s="729"/>
      <c r="F209" s="351"/>
      <c r="G209" s="731"/>
      <c r="H209" s="727"/>
      <c r="I209" s="358"/>
      <c r="J209" s="734"/>
      <c r="K209" s="735"/>
    </row>
    <row r="210" spans="1:11" ht="15.75" thickBot="1"/>
    <row r="211" spans="1:11" ht="16.5" thickBot="1">
      <c r="A211" s="370"/>
      <c r="B211" s="370"/>
      <c r="C211" s="717" t="str">
        <f>$A$3</f>
        <v>ООО БАЛТИК-ЛАЙТ</v>
      </c>
      <c r="D211" s="717"/>
      <c r="E211" s="717"/>
      <c r="F211" s="717"/>
      <c r="G211" s="717"/>
      <c r="H211" s="717"/>
      <c r="I211" s="717"/>
      <c r="J211" s="717"/>
      <c r="K211" s="717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8" t="s">
        <v>23459</v>
      </c>
      <c r="K212" s="719"/>
    </row>
    <row r="213" spans="1:11">
      <c r="A213" s="777">
        <v>5</v>
      </c>
      <c r="B213" s="722"/>
      <c r="C213" s="724">
        <f>C123</f>
        <v>0</v>
      </c>
      <c r="D213" s="726"/>
      <c r="E213" s="736">
        <f>J123/H123</f>
        <v>0</v>
      </c>
      <c r="F213" s="352"/>
      <c r="G213" s="730"/>
      <c r="H213" s="726">
        <v>1</v>
      </c>
      <c r="I213" s="357">
        <f>D213*E213</f>
        <v>0</v>
      </c>
      <c r="J213" s="732"/>
      <c r="K213" s="733"/>
    </row>
    <row r="214" spans="1:11" ht="15.75" thickBot="1">
      <c r="A214" s="778"/>
      <c r="B214" s="723"/>
      <c r="C214" s="725"/>
      <c r="D214" s="727"/>
      <c r="E214" s="729"/>
      <c r="F214" s="351"/>
      <c r="G214" s="731"/>
      <c r="H214" s="727"/>
      <c r="I214" s="358"/>
      <c r="J214" s="734"/>
      <c r="K214" s="735"/>
    </row>
    <row r="215" spans="1:11" ht="15.75" thickBot="1"/>
    <row r="216" spans="1:11" ht="16.5" thickBot="1">
      <c r="A216" s="370"/>
      <c r="B216" s="370"/>
      <c r="C216" s="717" t="str">
        <f>$A$3</f>
        <v>ООО БАЛТИК-ЛАЙТ</v>
      </c>
      <c r="D216" s="717"/>
      <c r="E216" s="717"/>
      <c r="F216" s="717"/>
      <c r="G216" s="717"/>
      <c r="H216" s="717"/>
      <c r="I216" s="717"/>
      <c r="J216" s="717"/>
      <c r="K216" s="717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8" t="s">
        <v>23459</v>
      </c>
      <c r="K217" s="719"/>
    </row>
    <row r="218" spans="1:11">
      <c r="A218" s="777">
        <v>6</v>
      </c>
      <c r="B218" s="722"/>
      <c r="C218" s="724">
        <f>C124</f>
        <v>0</v>
      </c>
      <c r="D218" s="726"/>
      <c r="E218" s="736">
        <f>J124/H124</f>
        <v>0</v>
      </c>
      <c r="F218" s="352"/>
      <c r="G218" s="730"/>
      <c r="H218" s="726">
        <v>1</v>
      </c>
      <c r="I218" s="357">
        <f>D218*E218</f>
        <v>0</v>
      </c>
      <c r="J218" s="732"/>
      <c r="K218" s="733"/>
    </row>
    <row r="219" spans="1:11" ht="15.75" thickBot="1">
      <c r="A219" s="778"/>
      <c r="B219" s="723"/>
      <c r="C219" s="725"/>
      <c r="D219" s="727"/>
      <c r="E219" s="729"/>
      <c r="F219" s="351"/>
      <c r="G219" s="731"/>
      <c r="H219" s="727"/>
      <c r="I219" s="358"/>
      <c r="J219" s="734"/>
      <c r="K219" s="735"/>
    </row>
    <row r="220" spans="1:11" ht="15.75" thickBot="1"/>
    <row r="221" spans="1:11" ht="16.5" thickBot="1">
      <c r="A221" s="370"/>
      <c r="B221" s="370"/>
      <c r="C221" s="717" t="str">
        <f>$A$3</f>
        <v>ООО БАЛТИК-ЛАЙТ</v>
      </c>
      <c r="D221" s="717"/>
      <c r="E221" s="717"/>
      <c r="F221" s="717"/>
      <c r="G221" s="717"/>
      <c r="H221" s="717"/>
      <c r="I221" s="717"/>
      <c r="J221" s="717"/>
      <c r="K221" s="717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8" t="s">
        <v>23459</v>
      </c>
      <c r="K222" s="719"/>
    </row>
    <row r="223" spans="1:11">
      <c r="A223" s="777">
        <v>7</v>
      </c>
      <c r="B223" s="722"/>
      <c r="C223" s="724">
        <f>C125</f>
        <v>0</v>
      </c>
      <c r="D223" s="726"/>
      <c r="E223" s="736">
        <f>J125/H125</f>
        <v>0</v>
      </c>
      <c r="F223" s="352"/>
      <c r="G223" s="730"/>
      <c r="H223" s="726">
        <v>1</v>
      </c>
      <c r="I223" s="357">
        <f>D223*E223</f>
        <v>0</v>
      </c>
      <c r="J223" s="732"/>
      <c r="K223" s="733"/>
    </row>
    <row r="224" spans="1:11" ht="15.75" thickBot="1">
      <c r="A224" s="778"/>
      <c r="B224" s="723"/>
      <c r="C224" s="725"/>
      <c r="D224" s="727"/>
      <c r="E224" s="729"/>
      <c r="F224" s="351"/>
      <c r="G224" s="731"/>
      <c r="H224" s="727"/>
      <c r="I224" s="358"/>
      <c r="J224" s="734"/>
      <c r="K224" s="735"/>
    </row>
    <row r="225" spans="1:11" ht="15.75" thickBot="1"/>
    <row r="226" spans="1:11" ht="16.5" thickBot="1">
      <c r="A226" s="370"/>
      <c r="B226" s="370"/>
      <c r="C226" s="717" t="str">
        <f>$A$3</f>
        <v>ООО БАЛТИК-ЛАЙТ</v>
      </c>
      <c r="D226" s="717"/>
      <c r="E226" s="717"/>
      <c r="F226" s="717"/>
      <c r="G226" s="717"/>
      <c r="H226" s="717"/>
      <c r="I226" s="717"/>
      <c r="J226" s="717"/>
      <c r="K226" s="717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8" t="s">
        <v>23459</v>
      </c>
      <c r="K227" s="719"/>
    </row>
    <row r="228" spans="1:11">
      <c r="A228" s="777">
        <v>8</v>
      </c>
      <c r="B228" s="722"/>
      <c r="C228" s="724">
        <f>C126</f>
        <v>0</v>
      </c>
      <c r="D228" s="726"/>
      <c r="E228" s="736">
        <f>J126/H126</f>
        <v>0</v>
      </c>
      <c r="F228" s="352"/>
      <c r="G228" s="730"/>
      <c r="H228" s="726">
        <v>1</v>
      </c>
      <c r="I228" s="357">
        <f>D228*E228</f>
        <v>0</v>
      </c>
      <c r="J228" s="732"/>
      <c r="K228" s="733"/>
    </row>
    <row r="229" spans="1:11" ht="15.75" thickBot="1">
      <c r="A229" s="778"/>
      <c r="B229" s="723"/>
      <c r="C229" s="725"/>
      <c r="D229" s="727"/>
      <c r="E229" s="729"/>
      <c r="F229" s="351"/>
      <c r="G229" s="731"/>
      <c r="H229" s="727"/>
      <c r="I229" s="358"/>
      <c r="J229" s="734"/>
      <c r="K229" s="735"/>
    </row>
    <row r="230" spans="1:11" ht="15.75" thickBot="1"/>
    <row r="231" spans="1:11" ht="16.5" thickBot="1">
      <c r="A231" s="370"/>
      <c r="B231" s="370"/>
      <c r="C231" s="717" t="str">
        <f>$A$3</f>
        <v>ООО БАЛТИК-ЛАЙТ</v>
      </c>
      <c r="D231" s="717"/>
      <c r="E231" s="717"/>
      <c r="F231" s="717"/>
      <c r="G231" s="717"/>
      <c r="H231" s="717"/>
      <c r="I231" s="717"/>
      <c r="J231" s="717"/>
      <c r="K231" s="717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8" t="s">
        <v>23459</v>
      </c>
      <c r="K232" s="719"/>
    </row>
    <row r="233" spans="1:11">
      <c r="A233" s="777">
        <v>9</v>
      </c>
      <c r="B233" s="722"/>
      <c r="C233" s="724">
        <f>C127</f>
        <v>0</v>
      </c>
      <c r="D233" s="726"/>
      <c r="E233" s="736">
        <f>J127/H127</f>
        <v>0</v>
      </c>
      <c r="F233" s="352"/>
      <c r="G233" s="730"/>
      <c r="H233" s="726">
        <v>1</v>
      </c>
      <c r="I233" s="357">
        <f>D233*E233</f>
        <v>0</v>
      </c>
      <c r="J233" s="732"/>
      <c r="K233" s="733"/>
    </row>
    <row r="234" spans="1:11" ht="15.75" thickBot="1">
      <c r="A234" s="778"/>
      <c r="B234" s="723"/>
      <c r="C234" s="725"/>
      <c r="D234" s="727"/>
      <c r="E234" s="729"/>
      <c r="F234" s="351"/>
      <c r="G234" s="731"/>
      <c r="H234" s="727"/>
      <c r="I234" s="358"/>
      <c r="J234" s="734"/>
      <c r="K234" s="735"/>
    </row>
    <row r="235" spans="1:11" ht="15.75" thickBot="1"/>
    <row r="236" spans="1:11" ht="16.5" thickBot="1">
      <c r="A236" s="370"/>
      <c r="B236" s="370"/>
      <c r="C236" s="717" t="str">
        <f>$A$3</f>
        <v>ООО БАЛТИК-ЛАЙТ</v>
      </c>
      <c r="D236" s="717"/>
      <c r="E236" s="717"/>
      <c r="F236" s="717"/>
      <c r="G236" s="717"/>
      <c r="H236" s="717"/>
      <c r="I236" s="717"/>
      <c r="J236" s="717"/>
      <c r="K236" s="717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8" t="s">
        <v>23459</v>
      </c>
      <c r="K237" s="719"/>
    </row>
    <row r="238" spans="1:11" ht="15" customHeight="1">
      <c r="A238" s="777">
        <v>10</v>
      </c>
      <c r="B238" s="722"/>
      <c r="C238" s="724">
        <f>C128</f>
        <v>0</v>
      </c>
      <c r="D238" s="726"/>
      <c r="E238" s="736">
        <f>J128/H128</f>
        <v>0</v>
      </c>
      <c r="F238" s="352"/>
      <c r="G238" s="730"/>
      <c r="H238" s="726">
        <v>1</v>
      </c>
      <c r="I238" s="357">
        <f>D238*E238</f>
        <v>0</v>
      </c>
      <c r="J238" s="732"/>
      <c r="K238" s="733"/>
    </row>
    <row r="239" spans="1:11" ht="15.75" customHeight="1" thickBot="1">
      <c r="A239" s="778"/>
      <c r="B239" s="723"/>
      <c r="C239" s="725"/>
      <c r="D239" s="727"/>
      <c r="E239" s="729"/>
      <c r="F239" s="351"/>
      <c r="G239" s="731"/>
      <c r="H239" s="727"/>
      <c r="I239" s="358"/>
      <c r="J239" s="734"/>
      <c r="K239" s="735"/>
    </row>
    <row r="240" spans="1:11" ht="15.75" thickBot="1"/>
    <row r="241" spans="1:11" ht="16.5" thickBot="1">
      <c r="A241" s="370"/>
      <c r="B241" s="370"/>
      <c r="C241" s="717" t="str">
        <f>$A$3</f>
        <v>ООО БАЛТИК-ЛАЙТ</v>
      </c>
      <c r="D241" s="717"/>
      <c r="E241" s="717"/>
      <c r="F241" s="717"/>
      <c r="G241" s="717"/>
      <c r="H241" s="717"/>
      <c r="I241" s="717"/>
      <c r="J241" s="717"/>
      <c r="K241" s="717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8" t="s">
        <v>23459</v>
      </c>
      <c r="K242" s="719"/>
    </row>
    <row r="243" spans="1:11" ht="15" customHeight="1">
      <c r="A243" s="777">
        <v>11</v>
      </c>
      <c r="B243" s="722"/>
      <c r="C243" s="724">
        <f>C129</f>
        <v>0</v>
      </c>
      <c r="D243" s="726"/>
      <c r="E243" s="736">
        <f>J129/H129</f>
        <v>0</v>
      </c>
      <c r="F243" s="352"/>
      <c r="G243" s="730"/>
      <c r="H243" s="726">
        <v>1</v>
      </c>
      <c r="I243" s="357">
        <f>D243*E243</f>
        <v>0</v>
      </c>
      <c r="J243" s="732"/>
      <c r="K243" s="733"/>
    </row>
    <row r="244" spans="1:11" ht="15.75" customHeight="1" thickBot="1">
      <c r="A244" s="778"/>
      <c r="B244" s="723"/>
      <c r="C244" s="725"/>
      <c r="D244" s="727"/>
      <c r="E244" s="729"/>
      <c r="F244" s="351"/>
      <c r="G244" s="731"/>
      <c r="H244" s="727"/>
      <c r="I244" s="358"/>
      <c r="J244" s="734"/>
      <c r="K244" s="735"/>
    </row>
    <row r="245" spans="1:11" ht="15.75" thickBot="1"/>
    <row r="246" spans="1:11" ht="16.5" thickBot="1">
      <c r="A246" s="370"/>
      <c r="B246" s="370"/>
      <c r="C246" s="717" t="str">
        <f>$A$3</f>
        <v>ООО БАЛТИК-ЛАЙТ</v>
      </c>
      <c r="D246" s="717"/>
      <c r="E246" s="717"/>
      <c r="F246" s="717"/>
      <c r="G246" s="717"/>
      <c r="H246" s="717"/>
      <c r="I246" s="717"/>
      <c r="J246" s="717"/>
      <c r="K246" s="717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8" t="s">
        <v>23459</v>
      </c>
      <c r="K247" s="719"/>
    </row>
    <row r="248" spans="1:11" ht="15" customHeight="1">
      <c r="A248" s="777">
        <v>12</v>
      </c>
      <c r="B248" s="722"/>
      <c r="C248" s="724">
        <f>C130</f>
        <v>0</v>
      </c>
      <c r="D248" s="726"/>
      <c r="E248" s="736">
        <f>J130/H130</f>
        <v>0</v>
      </c>
      <c r="F248" s="352"/>
      <c r="G248" s="730"/>
      <c r="H248" s="726">
        <v>1</v>
      </c>
      <c r="I248" s="357">
        <f>D248*E248</f>
        <v>0</v>
      </c>
      <c r="J248" s="732"/>
      <c r="K248" s="733"/>
    </row>
    <row r="249" spans="1:11" ht="15.75" customHeight="1" thickBot="1">
      <c r="A249" s="778"/>
      <c r="B249" s="723"/>
      <c r="C249" s="725"/>
      <c r="D249" s="727"/>
      <c r="E249" s="729"/>
      <c r="F249" s="351"/>
      <c r="G249" s="731"/>
      <c r="H249" s="727"/>
      <c r="I249" s="358"/>
      <c r="J249" s="734"/>
      <c r="K249" s="735"/>
    </row>
    <row r="250" spans="1:11" ht="15.75" thickBot="1"/>
    <row r="251" spans="1:11" ht="16.5" thickBot="1">
      <c r="A251" s="370"/>
      <c r="B251" s="370"/>
      <c r="C251" s="717" t="str">
        <f>$A$3</f>
        <v>ООО БАЛТИК-ЛАЙТ</v>
      </c>
      <c r="D251" s="717"/>
      <c r="E251" s="717"/>
      <c r="F251" s="717"/>
      <c r="G251" s="717"/>
      <c r="H251" s="717"/>
      <c r="I251" s="717"/>
      <c r="J251" s="717"/>
      <c r="K251" s="717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8" t="s">
        <v>23459</v>
      </c>
      <c r="K252" s="719"/>
    </row>
    <row r="253" spans="1:11" ht="15" customHeight="1">
      <c r="A253" s="777">
        <v>13</v>
      </c>
      <c r="B253" s="722"/>
      <c r="C253" s="724">
        <f>C131</f>
        <v>0</v>
      </c>
      <c r="D253" s="726"/>
      <c r="E253" s="736">
        <f>J131/H131</f>
        <v>0</v>
      </c>
      <c r="F253" s="352"/>
      <c r="G253" s="730"/>
      <c r="H253" s="726">
        <v>1</v>
      </c>
      <c r="I253" s="357">
        <f>D253*E253</f>
        <v>0</v>
      </c>
      <c r="J253" s="732"/>
      <c r="K253" s="733"/>
    </row>
    <row r="254" spans="1:11" ht="15.75" customHeight="1" thickBot="1">
      <c r="A254" s="778"/>
      <c r="B254" s="723"/>
      <c r="C254" s="725"/>
      <c r="D254" s="727"/>
      <c r="E254" s="729"/>
      <c r="F254" s="351"/>
      <c r="G254" s="731"/>
      <c r="H254" s="727"/>
      <c r="I254" s="358"/>
      <c r="J254" s="734"/>
      <c r="K254" s="735"/>
    </row>
    <row r="255" spans="1:11" ht="15.75" thickBot="1"/>
    <row r="256" spans="1:11" ht="16.5" thickBot="1">
      <c r="A256" s="370"/>
      <c r="B256" s="370"/>
      <c r="C256" s="717" t="str">
        <f>$A$3</f>
        <v>ООО БАЛТИК-ЛАЙТ</v>
      </c>
      <c r="D256" s="717"/>
      <c r="E256" s="717"/>
      <c r="F256" s="717"/>
      <c r="G256" s="717"/>
      <c r="H256" s="717"/>
      <c r="I256" s="717"/>
      <c r="J256" s="717"/>
      <c r="K256" s="717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8" t="s">
        <v>23459</v>
      </c>
      <c r="K257" s="719"/>
    </row>
    <row r="258" spans="1:11" ht="15" customHeight="1">
      <c r="A258" s="777">
        <v>14</v>
      </c>
      <c r="B258" s="722"/>
      <c r="C258" s="724">
        <f>C132</f>
        <v>0</v>
      </c>
      <c r="D258" s="726"/>
      <c r="E258" s="736">
        <f>J132/H132</f>
        <v>0</v>
      </c>
      <c r="F258" s="352"/>
      <c r="G258" s="730"/>
      <c r="H258" s="726">
        <v>1</v>
      </c>
      <c r="I258" s="357">
        <f>D258*E258</f>
        <v>0</v>
      </c>
      <c r="J258" s="732"/>
      <c r="K258" s="733"/>
    </row>
    <row r="259" spans="1:11" ht="15.75" customHeight="1" thickBot="1">
      <c r="A259" s="778"/>
      <c r="B259" s="723"/>
      <c r="C259" s="725"/>
      <c r="D259" s="727"/>
      <c r="E259" s="729"/>
      <c r="F259" s="351"/>
      <c r="G259" s="731"/>
      <c r="H259" s="727"/>
      <c r="I259" s="358"/>
      <c r="J259" s="734"/>
      <c r="K259" s="735"/>
    </row>
    <row r="260" spans="1:11" ht="15.75" thickBot="1"/>
    <row r="261" spans="1:11" ht="16.5" thickBot="1">
      <c r="A261" s="370"/>
      <c r="B261" s="370"/>
      <c r="C261" s="717" t="str">
        <f>$A$3</f>
        <v>ООО БАЛТИК-ЛАЙТ</v>
      </c>
      <c r="D261" s="717"/>
      <c r="E261" s="717"/>
      <c r="F261" s="717"/>
      <c r="G261" s="717"/>
      <c r="H261" s="717"/>
      <c r="I261" s="717"/>
      <c r="J261" s="717"/>
      <c r="K261" s="717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8" t="s">
        <v>23459</v>
      </c>
      <c r="K262" s="719"/>
    </row>
    <row r="263" spans="1:11" ht="15" customHeight="1">
      <c r="A263" s="777">
        <v>15</v>
      </c>
      <c r="B263" s="722"/>
      <c r="C263" s="724">
        <f>C133</f>
        <v>0</v>
      </c>
      <c r="D263" s="726"/>
      <c r="E263" s="736">
        <f>J133/H133</f>
        <v>0</v>
      </c>
      <c r="F263" s="352"/>
      <c r="G263" s="730"/>
      <c r="H263" s="726">
        <v>1</v>
      </c>
      <c r="I263" s="357">
        <f>D263*E263</f>
        <v>0</v>
      </c>
      <c r="J263" s="732"/>
      <c r="K263" s="733"/>
    </row>
    <row r="264" spans="1:11" ht="15.75" customHeight="1" thickBot="1">
      <c r="A264" s="778"/>
      <c r="B264" s="723"/>
      <c r="C264" s="725"/>
      <c r="D264" s="727"/>
      <c r="E264" s="729"/>
      <c r="F264" s="351"/>
      <c r="G264" s="731"/>
      <c r="H264" s="727"/>
      <c r="I264" s="358"/>
      <c r="J264" s="734"/>
      <c r="K264" s="735"/>
    </row>
    <row r="265" spans="1:11" ht="15.75" thickBot="1"/>
    <row r="266" spans="1:11" ht="16.5" thickBot="1">
      <c r="A266" s="370"/>
      <c r="B266" s="370"/>
      <c r="C266" s="717" t="str">
        <f>$A$3</f>
        <v>ООО БАЛТИК-ЛАЙТ</v>
      </c>
      <c r="D266" s="717"/>
      <c r="E266" s="717"/>
      <c r="F266" s="717"/>
      <c r="G266" s="717"/>
      <c r="H266" s="717"/>
      <c r="I266" s="717"/>
      <c r="J266" s="717"/>
      <c r="K266" s="717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8" t="s">
        <v>23459</v>
      </c>
      <c r="K267" s="719"/>
    </row>
    <row r="268" spans="1:11">
      <c r="A268" s="777">
        <v>16</v>
      </c>
      <c r="B268" s="722"/>
      <c r="C268" s="724">
        <f>C134</f>
        <v>0</v>
      </c>
      <c r="D268" s="726"/>
      <c r="E268" s="736">
        <f>J134/H134</f>
        <v>0</v>
      </c>
      <c r="F268" s="352"/>
      <c r="G268" s="730"/>
      <c r="H268" s="726">
        <v>1</v>
      </c>
      <c r="I268" s="357">
        <f>D268*E268</f>
        <v>0</v>
      </c>
      <c r="J268" s="732"/>
      <c r="K268" s="733"/>
    </row>
    <row r="269" spans="1:11" ht="15.75" thickBot="1">
      <c r="A269" s="778"/>
      <c r="B269" s="723"/>
      <c r="C269" s="725"/>
      <c r="D269" s="727"/>
      <c r="E269" s="729"/>
      <c r="F269" s="351"/>
      <c r="G269" s="731"/>
      <c r="H269" s="727"/>
      <c r="I269" s="358"/>
      <c r="J269" s="734"/>
      <c r="K269" s="735"/>
    </row>
    <row r="270" spans="1:11" ht="15.75" thickBot="1"/>
    <row r="271" spans="1:11" ht="16.5" thickBot="1">
      <c r="A271" s="370"/>
      <c r="B271" s="370"/>
      <c r="C271" s="717" t="str">
        <f>$A$3</f>
        <v>ООО БАЛТИК-ЛАЙТ</v>
      </c>
      <c r="D271" s="717"/>
      <c r="E271" s="717"/>
      <c r="F271" s="717"/>
      <c r="G271" s="717"/>
      <c r="H271" s="717"/>
      <c r="I271" s="717"/>
      <c r="J271" s="717"/>
      <c r="K271" s="717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8" t="s">
        <v>23459</v>
      </c>
      <c r="K272" s="719"/>
    </row>
    <row r="273" spans="1:11">
      <c r="A273" s="777">
        <v>17</v>
      </c>
      <c r="B273" s="722"/>
      <c r="C273" s="724">
        <f>C135</f>
        <v>0</v>
      </c>
      <c r="D273" s="726"/>
      <c r="E273" s="736">
        <f>J135/H135</f>
        <v>0</v>
      </c>
      <c r="F273" s="378"/>
      <c r="G273" s="730"/>
      <c r="H273" s="726">
        <v>1</v>
      </c>
      <c r="I273" s="357">
        <f>D273*E273</f>
        <v>0</v>
      </c>
      <c r="J273" s="732"/>
      <c r="K273" s="733"/>
    </row>
    <row r="274" spans="1:11" ht="15.75" thickBot="1">
      <c r="A274" s="778"/>
      <c r="B274" s="723"/>
      <c r="C274" s="725"/>
      <c r="D274" s="727"/>
      <c r="E274" s="729"/>
      <c r="F274" s="351"/>
      <c r="G274" s="731"/>
      <c r="H274" s="727"/>
      <c r="I274" s="358"/>
      <c r="J274" s="734"/>
      <c r="K274" s="735"/>
    </row>
    <row r="275" spans="1:11" ht="15.75" thickBot="1"/>
    <row r="276" spans="1:11" ht="16.5" thickBot="1">
      <c r="A276" s="370"/>
      <c r="B276" s="370"/>
      <c r="C276" s="717" t="str">
        <f>$A$3</f>
        <v>ООО БАЛТИК-ЛАЙТ</v>
      </c>
      <c r="D276" s="717"/>
      <c r="E276" s="717"/>
      <c r="F276" s="717"/>
      <c r="G276" s="717"/>
      <c r="H276" s="717"/>
      <c r="I276" s="717"/>
      <c r="J276" s="717"/>
      <c r="K276" s="717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8" t="s">
        <v>23459</v>
      </c>
      <c r="K277" s="719"/>
    </row>
    <row r="278" spans="1:11">
      <c r="A278" s="777">
        <v>18</v>
      </c>
      <c r="B278" s="722"/>
      <c r="C278" s="724">
        <f>C136</f>
        <v>0</v>
      </c>
      <c r="D278" s="726"/>
      <c r="E278" s="736">
        <f>J136/H136</f>
        <v>0</v>
      </c>
      <c r="F278" s="378"/>
      <c r="G278" s="730"/>
      <c r="H278" s="726">
        <v>1</v>
      </c>
      <c r="I278" s="357">
        <f>D278*E278</f>
        <v>0</v>
      </c>
      <c r="J278" s="732"/>
      <c r="K278" s="733"/>
    </row>
    <row r="279" spans="1:11" ht="15.75" thickBot="1">
      <c r="A279" s="778"/>
      <c r="B279" s="723"/>
      <c r="C279" s="725"/>
      <c r="D279" s="727"/>
      <c r="E279" s="729"/>
      <c r="F279" s="351"/>
      <c r="G279" s="731"/>
      <c r="H279" s="727"/>
      <c r="I279" s="358"/>
      <c r="J279" s="734"/>
      <c r="K279" s="735"/>
    </row>
    <row r="280" spans="1:11" ht="15.75" thickBot="1"/>
    <row r="281" spans="1:11" ht="16.5" thickBot="1">
      <c r="A281" s="370"/>
      <c r="B281" s="370"/>
      <c r="C281" s="717" t="str">
        <f>$A$3</f>
        <v>ООО БАЛТИК-ЛАЙТ</v>
      </c>
      <c r="D281" s="717"/>
      <c r="E281" s="717"/>
      <c r="F281" s="717"/>
      <c r="G281" s="717"/>
      <c r="H281" s="717"/>
      <c r="I281" s="717"/>
      <c r="J281" s="717"/>
      <c r="K281" s="717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8" t="s">
        <v>23459</v>
      </c>
      <c r="K282" s="719"/>
    </row>
    <row r="283" spans="1:11">
      <c r="A283" s="777">
        <v>19</v>
      </c>
      <c r="B283" s="722"/>
      <c r="C283" s="724">
        <f>C137</f>
        <v>0</v>
      </c>
      <c r="D283" s="726"/>
      <c r="E283" s="736">
        <f>J137/H137</f>
        <v>0</v>
      </c>
      <c r="F283" s="378"/>
      <c r="G283" s="730"/>
      <c r="H283" s="726">
        <v>1</v>
      </c>
      <c r="I283" s="357">
        <f>D283*E283</f>
        <v>0</v>
      </c>
      <c r="J283" s="732"/>
      <c r="K283" s="733"/>
    </row>
    <row r="284" spans="1:11" ht="15.75" thickBot="1">
      <c r="A284" s="778"/>
      <c r="B284" s="723"/>
      <c r="C284" s="725"/>
      <c r="D284" s="727"/>
      <c r="E284" s="729"/>
      <c r="F284" s="351"/>
      <c r="G284" s="731"/>
      <c r="H284" s="727"/>
      <c r="I284" s="358"/>
      <c r="J284" s="734"/>
      <c r="K284" s="735"/>
    </row>
    <row r="285" spans="1:11" ht="15.75" thickBot="1"/>
    <row r="286" spans="1:11" ht="16.5" thickBot="1">
      <c r="A286" s="370"/>
      <c r="B286" s="370"/>
      <c r="C286" s="717" t="str">
        <f>$A$3</f>
        <v>ООО БАЛТИК-ЛАЙТ</v>
      </c>
      <c r="D286" s="717"/>
      <c r="E286" s="717"/>
      <c r="F286" s="717"/>
      <c r="G286" s="717"/>
      <c r="H286" s="717"/>
      <c r="I286" s="717"/>
      <c r="J286" s="717"/>
      <c r="K286" s="717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8" t="s">
        <v>23459</v>
      </c>
      <c r="K287" s="719"/>
    </row>
    <row r="288" spans="1:11">
      <c r="A288" s="777">
        <v>20</v>
      </c>
      <c r="B288" s="722"/>
      <c r="C288" s="724">
        <f>C138</f>
        <v>0</v>
      </c>
      <c r="D288" s="726"/>
      <c r="E288" s="736">
        <f>J138/H138</f>
        <v>0</v>
      </c>
      <c r="F288" s="378"/>
      <c r="G288" s="730"/>
      <c r="H288" s="726">
        <v>1</v>
      </c>
      <c r="I288" s="357">
        <f>D288*E288</f>
        <v>0</v>
      </c>
      <c r="J288" s="732"/>
      <c r="K288" s="733"/>
    </row>
    <row r="289" spans="1:11" ht="15.75" thickBot="1">
      <c r="A289" s="778"/>
      <c r="B289" s="723"/>
      <c r="C289" s="725"/>
      <c r="D289" s="727"/>
      <c r="E289" s="729"/>
      <c r="F289" s="351"/>
      <c r="G289" s="731"/>
      <c r="H289" s="727"/>
      <c r="I289" s="358"/>
      <c r="J289" s="734"/>
      <c r="K289" s="735"/>
    </row>
  </sheetData>
  <mergeCells count="334"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63:H264"/>
    <mergeCell ref="J263:K263"/>
    <mergeCell ref="J264:K264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56:K256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</mergeCells>
  <phoneticPr fontId="0" type="noConversion"/>
  <conditionalFormatting sqref="G180:K180 C181:K183 A182:B183">
    <cfRule type="cellIs" dxfId="126" priority="9" operator="greaterThan">
      <formula>0</formula>
    </cfRule>
  </conditionalFormatting>
  <conditionalFormatting sqref="K9:K10 D7:K7 F11">
    <cfRule type="cellIs" dxfId="125" priority="3" operator="equal">
      <formula>0</formula>
    </cfRule>
  </conditionalFormatting>
  <conditionalFormatting sqref="K9:K10 D7:K7 F11">
    <cfRule type="cellIs" dxfId="124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41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N289"/>
  <sheetViews>
    <sheetView showZeros="0" topLeftCell="A22" zoomScaleNormal="100" zoomScaleSheetLayoutView="100" zoomScalePageLayoutView="55" workbookViewId="0">
      <selection activeCell="O119" sqref="O119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>
      <c r="A1" s="187">
        <f>инф.!C32/1000000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инф.!C34/1000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 t="str">
        <f>ЗАЯВКА!E8</f>
        <v>ООО БАЛТИК-ЛАЙТ</v>
      </c>
      <c r="B3" s="17"/>
      <c r="C3" s="68"/>
      <c r="D3" s="19"/>
      <c r="E3" s="19"/>
      <c r="F3" s="748" t="s">
        <v>1</v>
      </c>
      <c r="G3" s="748"/>
      <c r="H3" s="18"/>
      <c r="I3" s="51"/>
      <c r="J3" s="346"/>
      <c r="K3" s="59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96">
        <f ca="1">TODAY()</f>
        <v>42698</v>
      </c>
    </row>
    <row r="5" spans="1:11" ht="15.75">
      <c r="A5" s="749" t="s">
        <v>2</v>
      </c>
      <c r="B5" s="749"/>
      <c r="C5" s="749"/>
      <c r="D5" s="749"/>
      <c r="E5" s="749"/>
      <c r="F5" s="749"/>
      <c r="G5" s="749"/>
      <c r="H5" s="749"/>
      <c r="I5" s="749"/>
      <c r="J5" s="749"/>
      <c r="K5" s="749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50" t="str">
        <f>'позиции для рачета'!B6</f>
        <v>Монтаж пилона без заглубления</v>
      </c>
      <c r="E7" s="751"/>
      <c r="F7" s="751"/>
      <c r="G7" s="751"/>
      <c r="H7" s="751"/>
      <c r="I7" s="751"/>
      <c r="J7" s="751"/>
      <c r="K7" s="752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рачета'!E6</f>
        <v>0</v>
      </c>
      <c r="G9" s="756" t="str">
        <f>'позиции для рачета'!C6</f>
        <v>шт</v>
      </c>
      <c r="H9" s="1"/>
      <c r="I9" s="22" t="s">
        <v>23474</v>
      </c>
      <c r="J9" s="22"/>
      <c r="K9" s="275">
        <v>0.75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рачета'!F6</f>
        <v>0</v>
      </c>
      <c r="G10" s="757"/>
      <c r="H10" s="1"/>
      <c r="I10" s="21" t="s">
        <v>115</v>
      </c>
      <c r="J10" s="21"/>
      <c r="K10" s="275">
        <v>0.08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рачета'!D6</f>
        <v>2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58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58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58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59" t="s">
        <v>152</v>
      </c>
      <c r="D17" s="759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Профиль Пилон 80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хлыст</v>
      </c>
      <c r="G19" s="412">
        <f>' Шаблон материалов'!F2</f>
        <v>8844</v>
      </c>
      <c r="H19" s="412"/>
      <c r="I19" s="413">
        <f t="shared" ref="I19:I82" si="0">$F$11*H19*D19</f>
        <v>0</v>
      </c>
      <c r="J19" s="775">
        <f>G19*I19*E19</f>
        <v>0</v>
      </c>
      <c r="K19" s="776"/>
    </row>
    <row r="20" spans="1:11">
      <c r="A20" s="109">
        <v>2</v>
      </c>
      <c r="B20" s="297"/>
      <c r="C20" s="412" t="str">
        <f>' Шаблон материалов'!B3</f>
        <v>Труба 80 х 80 х 3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метр. Пог.</v>
      </c>
      <c r="G20" s="412">
        <f>' Шаблон материалов'!F3</f>
        <v>280</v>
      </c>
      <c r="H20" s="412"/>
      <c r="I20" s="413">
        <f t="shared" si="0"/>
        <v>0</v>
      </c>
      <c r="J20" s="775">
        <f t="shared" ref="J20:J83" si="1">G20*I20*E20</f>
        <v>0</v>
      </c>
      <c r="K20" s="776"/>
    </row>
    <row r="21" spans="1:11">
      <c r="A21" s="109">
        <v>3</v>
      </c>
      <c r="B21" s="297"/>
      <c r="C21" s="412" t="str">
        <f>' Шаблон материалов'!B4</f>
        <v>Акрил мол. 3 мм</v>
      </c>
      <c r="D21" s="412">
        <f>' Шаблон материалов'!C4</f>
        <v>1</v>
      </c>
      <c r="E21" s="412">
        <f>' Шаблон материалов'!D4</f>
        <v>1</v>
      </c>
      <c r="F21" s="412" t="str">
        <f>' Шаблон материалов'!E4</f>
        <v>кв. метр</v>
      </c>
      <c r="G21" s="412">
        <f>' Шаблон материалов'!F4</f>
        <v>1340</v>
      </c>
      <c r="H21" s="412"/>
      <c r="I21" s="413">
        <f t="shared" si="0"/>
        <v>0</v>
      </c>
      <c r="J21" s="775">
        <f t="shared" si="1"/>
        <v>0</v>
      </c>
      <c r="K21" s="776"/>
    </row>
    <row r="22" spans="1:11">
      <c r="A22" s="109">
        <v>4</v>
      </c>
      <c r="B22" s="297"/>
      <c r="C22" s="412" t="str">
        <f>' Шаблон материалов'!B5</f>
        <v>Уголок 50 х 50 х 5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метр. Пог.</v>
      </c>
      <c r="G22" s="412">
        <f>' Шаблон материалов'!F5</f>
        <v>140</v>
      </c>
      <c r="H22" s="412"/>
      <c r="I22" s="413">
        <f t="shared" si="0"/>
        <v>0</v>
      </c>
      <c r="J22" s="775">
        <f t="shared" si="1"/>
        <v>0</v>
      </c>
      <c r="K22" s="776"/>
    </row>
    <row r="23" spans="1:11">
      <c r="A23" s="109">
        <v>5</v>
      </c>
      <c r="B23" s="297"/>
      <c r="C23" s="412" t="str">
        <f>' Шаблон материалов'!B6</f>
        <v>Модуль светодиодный 5050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шт.</v>
      </c>
      <c r="G23" s="412">
        <f>' Шаблон материалов'!F6</f>
        <v>35</v>
      </c>
      <c r="H23" s="412"/>
      <c r="I23" s="413">
        <f t="shared" si="0"/>
        <v>0</v>
      </c>
      <c r="J23" s="775">
        <f t="shared" si="1"/>
        <v>0</v>
      </c>
      <c r="K23" s="776"/>
    </row>
    <row r="24" spans="1:11">
      <c r="A24" s="109">
        <v>6</v>
      </c>
      <c r="B24" s="297"/>
      <c r="C24" s="412" t="str">
        <f>' Шаблон материалов'!B7</f>
        <v>Блок питания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шт.</v>
      </c>
      <c r="G24" s="412">
        <f>' Шаблон материалов'!F7</f>
        <v>1200</v>
      </c>
      <c r="H24" s="412"/>
      <c r="I24" s="413">
        <f t="shared" si="0"/>
        <v>0</v>
      </c>
      <c r="J24" s="775">
        <f t="shared" si="1"/>
        <v>0</v>
      </c>
      <c r="K24" s="776"/>
    </row>
    <row r="25" spans="1:11">
      <c r="A25" s="109">
        <v>7</v>
      </c>
      <c r="B25" s="297"/>
      <c r="C25" s="412" t="str">
        <f>' Шаблон материалов'!B8</f>
        <v>Полноцветная печать транслюцентная</v>
      </c>
      <c r="D25" s="412">
        <f>' Шаблон материалов'!C8</f>
        <v>1</v>
      </c>
      <c r="E25" s="412">
        <f>' Шаблон материалов'!D8</f>
        <v>1</v>
      </c>
      <c r="F25" s="412" t="str">
        <f>' Шаблон материалов'!E8</f>
        <v>кв. метр</v>
      </c>
      <c r="G25" s="412">
        <f>' Шаблон материалов'!F8</f>
        <v>760</v>
      </c>
      <c r="H25" s="412"/>
      <c r="I25" s="413">
        <f t="shared" si="0"/>
        <v>0</v>
      </c>
      <c r="J25" s="775">
        <f t="shared" si="1"/>
        <v>0</v>
      </c>
      <c r="K25" s="776"/>
    </row>
    <row r="26" spans="1:11">
      <c r="A26" s="109">
        <v>8</v>
      </c>
      <c r="B26" s="297"/>
      <c r="C26" s="412" t="str">
        <f>' Шаблон материалов'!B9</f>
        <v>Провод 3-хжильный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метр. Пог.</v>
      </c>
      <c r="G26" s="412">
        <f>' Шаблон материалов'!F9</f>
        <v>26</v>
      </c>
      <c r="H26" s="412"/>
      <c r="I26" s="413">
        <f t="shared" si="0"/>
        <v>0</v>
      </c>
      <c r="J26" s="775">
        <f t="shared" si="1"/>
        <v>0</v>
      </c>
      <c r="K26" s="776"/>
    </row>
    <row r="27" spans="1:11">
      <c r="A27" s="109">
        <v>9</v>
      </c>
      <c r="B27" s="297"/>
      <c r="C27" s="412" t="str">
        <f>' Шаблон материалов'!B10</f>
        <v>Блок бетонный 1 х 1 х 0,15 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куб. метр</v>
      </c>
      <c r="G27" s="412">
        <f>' Шаблон материалов'!F10</f>
        <v>20000</v>
      </c>
      <c r="H27" s="412"/>
      <c r="I27" s="413">
        <f t="shared" si="0"/>
        <v>0</v>
      </c>
      <c r="J27" s="775">
        <f t="shared" si="1"/>
        <v>0</v>
      </c>
      <c r="K27" s="776"/>
    </row>
    <row r="28" spans="1:11">
      <c r="A28" s="109">
        <v>10</v>
      </c>
      <c r="B28" s="297"/>
      <c r="C28" s="412" t="str">
        <f>' Шаблон материалов'!B11</f>
        <v>Блок бетонный 2 х 3 х 0,7 м</v>
      </c>
      <c r="D28" s="412">
        <f>' Шаблон материалов'!C11</f>
        <v>1</v>
      </c>
      <c r="E28" s="412">
        <f>' Шаблон материалов'!D11</f>
        <v>1</v>
      </c>
      <c r="F28" s="412" t="str">
        <f>' Шаблон материалов'!E11</f>
        <v>куб. метр</v>
      </c>
      <c r="G28" s="412">
        <f>' Шаблон материалов'!F11</f>
        <v>20000</v>
      </c>
      <c r="H28" s="412"/>
      <c r="I28" s="413">
        <f t="shared" si="0"/>
        <v>0</v>
      </c>
      <c r="J28" s="775">
        <f t="shared" si="1"/>
        <v>0</v>
      </c>
      <c r="K28" s="776"/>
    </row>
    <row r="29" spans="1:11">
      <c r="A29" s="109">
        <v>11</v>
      </c>
      <c r="B29" s="297"/>
      <c r="C29" s="412">
        <f>' Шаблон материалов'!B12</f>
        <v>0</v>
      </c>
      <c r="D29" s="412">
        <f>' Шаблон материалов'!C12</f>
        <v>0</v>
      </c>
      <c r="E29" s="412">
        <f>' Шаблон материалов'!D12</f>
        <v>0</v>
      </c>
      <c r="F29" s="412">
        <f>' Шаблон материалов'!E12</f>
        <v>0</v>
      </c>
      <c r="G29" s="412">
        <f>' Шаблон материалов'!F12</f>
        <v>0</v>
      </c>
      <c r="H29" s="412"/>
      <c r="I29" s="413">
        <f t="shared" si="0"/>
        <v>0</v>
      </c>
      <c r="J29" s="775">
        <f t="shared" si="1"/>
        <v>0</v>
      </c>
      <c r="K29" s="776"/>
    </row>
    <row r="30" spans="1:11">
      <c r="A30" s="109">
        <v>12</v>
      </c>
      <c r="B30" s="297"/>
      <c r="C30" s="412">
        <f>' Шаблон материалов'!B13</f>
        <v>0</v>
      </c>
      <c r="D30" s="412">
        <f>' Шаблон материалов'!C13</f>
        <v>0</v>
      </c>
      <c r="E30" s="412">
        <f>' Шаблон материалов'!D13</f>
        <v>0</v>
      </c>
      <c r="F30" s="412">
        <f>' Шаблон материалов'!E13</f>
        <v>0</v>
      </c>
      <c r="G30" s="412">
        <f>' Шаблон материалов'!F13</f>
        <v>0</v>
      </c>
      <c r="H30" s="412"/>
      <c r="I30" s="413">
        <f t="shared" si="0"/>
        <v>0</v>
      </c>
      <c r="J30" s="775">
        <f t="shared" si="1"/>
        <v>0</v>
      </c>
      <c r="K30" s="776"/>
    </row>
    <row r="31" spans="1:11">
      <c r="A31" s="109">
        <v>13</v>
      </c>
      <c r="B31" s="297"/>
      <c r="C31" s="412">
        <f>' Шаблон материалов'!B14</f>
        <v>0</v>
      </c>
      <c r="D31" s="412">
        <f>' Шаблон материалов'!C14</f>
        <v>0</v>
      </c>
      <c r="E31" s="412">
        <f>' Шаблон материалов'!D14</f>
        <v>0</v>
      </c>
      <c r="F31" s="412">
        <f>' Шаблон материалов'!E14</f>
        <v>0</v>
      </c>
      <c r="G31" s="412">
        <f>' Шаблон материалов'!F14</f>
        <v>0</v>
      </c>
      <c r="H31" s="412"/>
      <c r="I31" s="413">
        <f t="shared" si="0"/>
        <v>0</v>
      </c>
      <c r="J31" s="775">
        <f t="shared" si="1"/>
        <v>0</v>
      </c>
      <c r="K31" s="776"/>
    </row>
    <row r="32" spans="1:11">
      <c r="A32" s="109">
        <v>14</v>
      </c>
      <c r="B32" s="297"/>
      <c r="C32" s="412">
        <f>' Шаблон материалов'!B15</f>
        <v>0</v>
      </c>
      <c r="D32" s="412">
        <f>' Шаблон материалов'!C15</f>
        <v>0</v>
      </c>
      <c r="E32" s="412">
        <f>' Шаблон материалов'!D15</f>
        <v>0</v>
      </c>
      <c r="F32" s="412">
        <f>' Шаблон материалов'!E15</f>
        <v>0</v>
      </c>
      <c r="G32" s="412">
        <f>' Шаблон материалов'!F15</f>
        <v>0</v>
      </c>
      <c r="H32" s="412"/>
      <c r="I32" s="413">
        <f t="shared" si="0"/>
        <v>0</v>
      </c>
      <c r="J32" s="775">
        <f t="shared" si="1"/>
        <v>0</v>
      </c>
      <c r="K32" s="776"/>
    </row>
    <row r="33" spans="1:11">
      <c r="A33" s="109">
        <v>15</v>
      </c>
      <c r="B33" s="297"/>
      <c r="C33" s="412">
        <f>' Шаблон материалов'!B16</f>
        <v>0</v>
      </c>
      <c r="D33" s="412">
        <f>' Шаблон материалов'!C16</f>
        <v>0</v>
      </c>
      <c r="E33" s="412">
        <f>' Шаблон материалов'!D16</f>
        <v>0</v>
      </c>
      <c r="F33" s="412">
        <f>' Шаблон материалов'!E16</f>
        <v>0</v>
      </c>
      <c r="G33" s="412">
        <f>' Шаблон материалов'!F16</f>
        <v>0</v>
      </c>
      <c r="H33" s="412"/>
      <c r="I33" s="413">
        <f t="shared" si="0"/>
        <v>0</v>
      </c>
      <c r="J33" s="775">
        <f t="shared" si="1"/>
        <v>0</v>
      </c>
      <c r="K33" s="776"/>
    </row>
    <row r="34" spans="1:11" hidden="1">
      <c r="A34" s="109">
        <v>16</v>
      </c>
      <c r="B34" s="297"/>
      <c r="C34" s="412">
        <f>' Шаблон материалов'!B17</f>
        <v>0</v>
      </c>
      <c r="D34" s="412">
        <f>' Шаблон материалов'!C17</f>
        <v>0</v>
      </c>
      <c r="E34" s="412">
        <f>' Шаблон материалов'!D17</f>
        <v>0</v>
      </c>
      <c r="F34" s="412">
        <f>' Шаблон материалов'!E17</f>
        <v>0</v>
      </c>
      <c r="G34" s="412">
        <f>' Шаблон материалов'!F17</f>
        <v>0</v>
      </c>
      <c r="H34" s="412"/>
      <c r="I34" s="413">
        <f t="shared" si="0"/>
        <v>0</v>
      </c>
      <c r="J34" s="775">
        <f t="shared" si="1"/>
        <v>0</v>
      </c>
      <c r="K34" s="776"/>
    </row>
    <row r="35" spans="1:11" hidden="1">
      <c r="A35" s="109">
        <v>17</v>
      </c>
      <c r="B35" s="297"/>
      <c r="C35" s="412">
        <f>' Шаблон материалов'!B18</f>
        <v>0</v>
      </c>
      <c r="D35" s="412">
        <f>' Шаблон материалов'!C18</f>
        <v>0</v>
      </c>
      <c r="E35" s="412">
        <f>' Шаблон материалов'!D18</f>
        <v>0</v>
      </c>
      <c r="F35" s="412">
        <f>' Шаблон материалов'!E18</f>
        <v>0</v>
      </c>
      <c r="G35" s="412">
        <f>' Шаблон материалов'!F18</f>
        <v>0</v>
      </c>
      <c r="H35" s="412"/>
      <c r="I35" s="413">
        <f t="shared" si="0"/>
        <v>0</v>
      </c>
      <c r="J35" s="775">
        <f t="shared" si="1"/>
        <v>0</v>
      </c>
      <c r="K35" s="776"/>
    </row>
    <row r="36" spans="1:11" hidden="1">
      <c r="A36" s="109">
        <v>18</v>
      </c>
      <c r="B36" s="297"/>
      <c r="C36" s="412">
        <f>' Шаблон материалов'!B19</f>
        <v>0</v>
      </c>
      <c r="D36" s="412">
        <f>' Шаблон материалов'!C19</f>
        <v>0</v>
      </c>
      <c r="E36" s="412">
        <f>' Шаблон материалов'!D19</f>
        <v>0</v>
      </c>
      <c r="F36" s="412">
        <f>' Шаблон материалов'!E19</f>
        <v>0</v>
      </c>
      <c r="G36" s="412">
        <f>' Шаблон материалов'!F19</f>
        <v>0</v>
      </c>
      <c r="H36" s="412"/>
      <c r="I36" s="413">
        <f t="shared" si="0"/>
        <v>0</v>
      </c>
      <c r="J36" s="775">
        <f t="shared" si="1"/>
        <v>0</v>
      </c>
      <c r="K36" s="776"/>
    </row>
    <row r="37" spans="1:11" hidden="1">
      <c r="A37" s="109">
        <v>19</v>
      </c>
      <c r="B37" s="297"/>
      <c r="C37" s="412">
        <f>' Шаблон материалов'!B20</f>
        <v>0</v>
      </c>
      <c r="D37" s="412">
        <f>' Шаблон материалов'!C20</f>
        <v>0</v>
      </c>
      <c r="E37" s="412">
        <f>' Шаблон материалов'!D20</f>
        <v>0</v>
      </c>
      <c r="F37" s="412">
        <f>' Шаблон материалов'!E20</f>
        <v>0</v>
      </c>
      <c r="G37" s="412">
        <f>' Шаблон материалов'!F20</f>
        <v>0</v>
      </c>
      <c r="H37" s="412"/>
      <c r="I37" s="413">
        <f t="shared" si="0"/>
        <v>0</v>
      </c>
      <c r="J37" s="775">
        <f t="shared" si="1"/>
        <v>0</v>
      </c>
      <c r="K37" s="776"/>
    </row>
    <row r="38" spans="1:11" hidden="1">
      <c r="A38" s="109">
        <v>20</v>
      </c>
      <c r="B38" s="297"/>
      <c r="C38" s="412">
        <f>' Шаблон материалов'!B21</f>
        <v>0</v>
      </c>
      <c r="D38" s="412">
        <f>' Шаблон материалов'!C21</f>
        <v>0</v>
      </c>
      <c r="E38" s="412">
        <f>' Шаблон материалов'!D21</f>
        <v>0</v>
      </c>
      <c r="F38" s="412">
        <f>' Шаблон материалов'!E21</f>
        <v>0</v>
      </c>
      <c r="G38" s="412">
        <f>' Шаблон материалов'!F21</f>
        <v>0</v>
      </c>
      <c r="H38" s="412"/>
      <c r="I38" s="413">
        <f t="shared" si="0"/>
        <v>0</v>
      </c>
      <c r="J38" s="775">
        <f t="shared" si="1"/>
        <v>0</v>
      </c>
      <c r="K38" s="776"/>
    </row>
    <row r="39" spans="1:11" hidden="1">
      <c r="A39" s="109">
        <v>21</v>
      </c>
      <c r="B39" s="297"/>
      <c r="C39" s="412">
        <f>' Шаблон материалов'!B22</f>
        <v>0</v>
      </c>
      <c r="D39" s="412">
        <f>' Шаблон материалов'!C22</f>
        <v>0</v>
      </c>
      <c r="E39" s="412">
        <f>' Шаблон материалов'!D22</f>
        <v>0</v>
      </c>
      <c r="F39" s="412">
        <f>' Шаблон материалов'!E22</f>
        <v>0</v>
      </c>
      <c r="G39" s="412">
        <f>' Шаблон материалов'!F22</f>
        <v>0</v>
      </c>
      <c r="H39" s="412"/>
      <c r="I39" s="413">
        <f t="shared" si="0"/>
        <v>0</v>
      </c>
      <c r="J39" s="775">
        <f t="shared" si="1"/>
        <v>0</v>
      </c>
      <c r="K39" s="776"/>
    </row>
    <row r="40" spans="1:11" hidden="1">
      <c r="A40" s="109">
        <v>22</v>
      </c>
      <c r="B40" s="297"/>
      <c r="C40" s="412">
        <f>' Шаблон материалов'!B23</f>
        <v>0</v>
      </c>
      <c r="D40" s="412">
        <f>' Шаблон материалов'!C23</f>
        <v>0</v>
      </c>
      <c r="E40" s="412">
        <f>' Шаблон материалов'!D23</f>
        <v>0</v>
      </c>
      <c r="F40" s="412">
        <f>' Шаблон материалов'!E23</f>
        <v>0</v>
      </c>
      <c r="G40" s="412">
        <f>' Шаблон материалов'!F23</f>
        <v>0</v>
      </c>
      <c r="H40" s="412"/>
      <c r="I40" s="413">
        <f t="shared" si="0"/>
        <v>0</v>
      </c>
      <c r="J40" s="775">
        <f t="shared" si="1"/>
        <v>0</v>
      </c>
      <c r="K40" s="776"/>
    </row>
    <row r="41" spans="1:11" hidden="1">
      <c r="A41" s="109">
        <v>23</v>
      </c>
      <c r="B41" s="297"/>
      <c r="C41" s="412">
        <f>' Шаблон материалов'!B24</f>
        <v>0</v>
      </c>
      <c r="D41" s="412">
        <f>' Шаблон материалов'!C24</f>
        <v>0</v>
      </c>
      <c r="E41" s="412">
        <f>' Шаблон материалов'!D24</f>
        <v>0</v>
      </c>
      <c r="F41" s="412">
        <f>' Шаблон материалов'!E24</f>
        <v>0</v>
      </c>
      <c r="G41" s="412">
        <f>' Шаблон материалов'!F24</f>
        <v>0</v>
      </c>
      <c r="H41" s="412"/>
      <c r="I41" s="413">
        <f t="shared" si="0"/>
        <v>0</v>
      </c>
      <c r="J41" s="775">
        <f t="shared" si="1"/>
        <v>0</v>
      </c>
      <c r="K41" s="776"/>
    </row>
    <row r="42" spans="1:11" hidden="1">
      <c r="A42" s="109">
        <v>24</v>
      </c>
      <c r="B42" s="297"/>
      <c r="C42" s="412">
        <f>' Шаблон материалов'!B25</f>
        <v>0</v>
      </c>
      <c r="D42" s="412">
        <f>' Шаблон материалов'!C25</f>
        <v>0</v>
      </c>
      <c r="E42" s="412">
        <f>' Шаблон материалов'!D25</f>
        <v>0</v>
      </c>
      <c r="F42" s="412">
        <f>' Шаблон материалов'!E25</f>
        <v>0</v>
      </c>
      <c r="G42" s="412">
        <f>' Шаблон материалов'!F25</f>
        <v>0</v>
      </c>
      <c r="H42" s="412"/>
      <c r="I42" s="413">
        <f t="shared" si="0"/>
        <v>0</v>
      </c>
      <c r="J42" s="775">
        <f t="shared" si="1"/>
        <v>0</v>
      </c>
      <c r="K42" s="776"/>
    </row>
    <row r="43" spans="1:11" hidden="1">
      <c r="A43" s="109">
        <v>25</v>
      </c>
      <c r="B43" s="297"/>
      <c r="C43" s="412">
        <f>' Шаблон материалов'!B26</f>
        <v>0</v>
      </c>
      <c r="D43" s="412">
        <f>' Шаблон материалов'!C26</f>
        <v>0</v>
      </c>
      <c r="E43" s="412">
        <f>' Шаблон материалов'!D26</f>
        <v>0</v>
      </c>
      <c r="F43" s="412">
        <f>' Шаблон материалов'!E26</f>
        <v>0</v>
      </c>
      <c r="G43" s="412">
        <f>' Шаблон материалов'!F26</f>
        <v>0</v>
      </c>
      <c r="H43" s="412"/>
      <c r="I43" s="413">
        <f t="shared" si="0"/>
        <v>0</v>
      </c>
      <c r="J43" s="775">
        <f t="shared" si="1"/>
        <v>0</v>
      </c>
      <c r="K43" s="776"/>
    </row>
    <row r="44" spans="1:11" hidden="1">
      <c r="A44" s="109">
        <v>26</v>
      </c>
      <c r="B44" s="297"/>
      <c r="C44" s="412">
        <f>' Шаблон материалов'!B27</f>
        <v>0</v>
      </c>
      <c r="D44" s="412">
        <f>' Шаблон материалов'!C27</f>
        <v>0</v>
      </c>
      <c r="E44" s="412">
        <f>' Шаблон материалов'!D27</f>
        <v>0</v>
      </c>
      <c r="F44" s="412">
        <f>' Шаблон материалов'!E27</f>
        <v>0</v>
      </c>
      <c r="G44" s="412">
        <f>' Шаблон материалов'!F27</f>
        <v>0</v>
      </c>
      <c r="H44" s="412"/>
      <c r="I44" s="413">
        <f t="shared" si="0"/>
        <v>0</v>
      </c>
      <c r="J44" s="775">
        <f t="shared" si="1"/>
        <v>0</v>
      </c>
      <c r="K44" s="776"/>
    </row>
    <row r="45" spans="1:11" hidden="1">
      <c r="A45" s="109">
        <v>27</v>
      </c>
      <c r="B45" s="297"/>
      <c r="C45" s="412">
        <f>' Шаблон материалов'!B28</f>
        <v>0</v>
      </c>
      <c r="D45" s="412">
        <f>' Шаблон материалов'!C28</f>
        <v>0</v>
      </c>
      <c r="E45" s="412">
        <f>' Шаблон материалов'!D28</f>
        <v>0</v>
      </c>
      <c r="F45" s="412">
        <f>' Шаблон материалов'!E28</f>
        <v>0</v>
      </c>
      <c r="G45" s="412">
        <f>' Шаблон материалов'!F28</f>
        <v>0</v>
      </c>
      <c r="H45" s="412"/>
      <c r="I45" s="413">
        <f t="shared" si="0"/>
        <v>0</v>
      </c>
      <c r="J45" s="775">
        <f t="shared" si="1"/>
        <v>0</v>
      </c>
      <c r="K45" s="776"/>
    </row>
    <row r="46" spans="1:11" hidden="1">
      <c r="A46" s="109">
        <v>28</v>
      </c>
      <c r="B46" s="297"/>
      <c r="C46" s="412">
        <f>' Шаблон материалов'!B29</f>
        <v>0</v>
      </c>
      <c r="D46" s="412">
        <f>' Шаблон материалов'!C29</f>
        <v>0</v>
      </c>
      <c r="E46" s="412">
        <f>' Шаблон материалов'!D29</f>
        <v>0</v>
      </c>
      <c r="F46" s="412">
        <f>' Шаблон материалов'!E29</f>
        <v>0</v>
      </c>
      <c r="G46" s="412">
        <f>' Шаблон материалов'!F29</f>
        <v>0</v>
      </c>
      <c r="H46" s="412"/>
      <c r="I46" s="413">
        <f t="shared" si="0"/>
        <v>0</v>
      </c>
      <c r="J46" s="775">
        <f t="shared" si="1"/>
        <v>0</v>
      </c>
      <c r="K46" s="776"/>
    </row>
    <row r="47" spans="1:11" hidden="1">
      <c r="A47" s="109">
        <v>29</v>
      </c>
      <c r="B47" s="297"/>
      <c r="C47" s="412">
        <f>' Шаблон материалов'!B30</f>
        <v>0</v>
      </c>
      <c r="D47" s="412">
        <f>' Шаблон материалов'!C30</f>
        <v>0</v>
      </c>
      <c r="E47" s="412">
        <f>' Шаблон материалов'!D30</f>
        <v>0</v>
      </c>
      <c r="F47" s="412">
        <f>' Шаблон материалов'!E30</f>
        <v>0</v>
      </c>
      <c r="G47" s="412">
        <f>' Шаблон материалов'!F30</f>
        <v>0</v>
      </c>
      <c r="H47" s="412"/>
      <c r="I47" s="413">
        <f t="shared" si="0"/>
        <v>0</v>
      </c>
      <c r="J47" s="775">
        <f t="shared" si="1"/>
        <v>0</v>
      </c>
      <c r="K47" s="776"/>
    </row>
    <row r="48" spans="1:11" hidden="1">
      <c r="A48" s="109">
        <v>30</v>
      </c>
      <c r="B48" s="297"/>
      <c r="C48" s="412">
        <f>' Шаблон материалов'!B31</f>
        <v>0</v>
      </c>
      <c r="D48" s="412">
        <f>' Шаблон материалов'!C31</f>
        <v>0</v>
      </c>
      <c r="E48" s="412">
        <f>' Шаблон материалов'!D31</f>
        <v>0</v>
      </c>
      <c r="F48" s="412">
        <f>' Шаблон материалов'!E31</f>
        <v>0</v>
      </c>
      <c r="G48" s="412">
        <f>' Шаблон материалов'!F31</f>
        <v>0</v>
      </c>
      <c r="H48" s="412"/>
      <c r="I48" s="413">
        <f t="shared" si="0"/>
        <v>0</v>
      </c>
      <c r="J48" s="775">
        <f t="shared" si="1"/>
        <v>0</v>
      </c>
      <c r="K48" s="776"/>
    </row>
    <row r="49" spans="1:11" hidden="1">
      <c r="A49" s="109">
        <v>31</v>
      </c>
      <c r="B49" s="297"/>
      <c r="C49" s="412">
        <f>' Шаблон материалов'!B32</f>
        <v>0</v>
      </c>
      <c r="D49" s="412">
        <f>' Шаблон материалов'!C32</f>
        <v>0</v>
      </c>
      <c r="E49" s="412">
        <f>' Шаблон материалов'!D32</f>
        <v>0</v>
      </c>
      <c r="F49" s="412">
        <f>' Шаблон материалов'!E32</f>
        <v>0</v>
      </c>
      <c r="G49" s="412">
        <f>' Шаблон материалов'!F32</f>
        <v>0</v>
      </c>
      <c r="H49" s="412"/>
      <c r="I49" s="413">
        <f t="shared" si="0"/>
        <v>0</v>
      </c>
      <c r="J49" s="775">
        <f t="shared" si="1"/>
        <v>0</v>
      </c>
      <c r="K49" s="776"/>
    </row>
    <row r="50" spans="1:11" hidden="1">
      <c r="A50" s="109">
        <v>32</v>
      </c>
      <c r="B50" s="297"/>
      <c r="C50" s="412">
        <f>' Шаблон материалов'!B33</f>
        <v>0</v>
      </c>
      <c r="D50" s="412">
        <f>' Шаблон материалов'!C33</f>
        <v>0</v>
      </c>
      <c r="E50" s="412">
        <f>' Шаблон материалов'!D33</f>
        <v>0</v>
      </c>
      <c r="F50" s="412">
        <f>' Шаблон материалов'!E33</f>
        <v>0</v>
      </c>
      <c r="G50" s="412">
        <f>' Шаблон материалов'!F33</f>
        <v>0</v>
      </c>
      <c r="H50" s="412"/>
      <c r="I50" s="413">
        <f t="shared" si="0"/>
        <v>0</v>
      </c>
      <c r="J50" s="775">
        <f t="shared" si="1"/>
        <v>0</v>
      </c>
      <c r="K50" s="776"/>
    </row>
    <row r="51" spans="1:11" hidden="1">
      <c r="A51" s="109">
        <v>33</v>
      </c>
      <c r="B51" s="297"/>
      <c r="C51" s="412">
        <f>' Шаблон материалов'!B34</f>
        <v>0</v>
      </c>
      <c r="D51" s="412">
        <f>' Шаблон материалов'!C34</f>
        <v>0</v>
      </c>
      <c r="E51" s="412">
        <f>' Шаблон материалов'!D34</f>
        <v>0</v>
      </c>
      <c r="F51" s="412">
        <f>' Шаблон материалов'!E34</f>
        <v>0</v>
      </c>
      <c r="G51" s="412">
        <f>' Шаблон материалов'!F34</f>
        <v>0</v>
      </c>
      <c r="H51" s="412"/>
      <c r="I51" s="413">
        <f t="shared" si="0"/>
        <v>0</v>
      </c>
      <c r="J51" s="775">
        <f t="shared" si="1"/>
        <v>0</v>
      </c>
      <c r="K51" s="776"/>
    </row>
    <row r="52" spans="1:11" hidden="1">
      <c r="A52" s="109">
        <v>34</v>
      </c>
      <c r="B52" s="297"/>
      <c r="C52" s="412">
        <f>' Шаблон материалов'!B35</f>
        <v>0</v>
      </c>
      <c r="D52" s="412">
        <f>' Шаблон материалов'!C35</f>
        <v>0</v>
      </c>
      <c r="E52" s="412">
        <f>' Шаблон материалов'!D35</f>
        <v>0</v>
      </c>
      <c r="F52" s="412">
        <f>' Шаблон материалов'!E35</f>
        <v>0</v>
      </c>
      <c r="G52" s="412">
        <f>' Шаблон материалов'!F35</f>
        <v>0</v>
      </c>
      <c r="H52" s="412"/>
      <c r="I52" s="413">
        <f t="shared" si="0"/>
        <v>0</v>
      </c>
      <c r="J52" s="775">
        <f t="shared" si="1"/>
        <v>0</v>
      </c>
      <c r="K52" s="776"/>
    </row>
    <row r="53" spans="1:11" hidden="1">
      <c r="A53" s="109">
        <v>35</v>
      </c>
      <c r="B53" s="297"/>
      <c r="C53" s="412">
        <f>' Шаблон материалов'!B36</f>
        <v>0</v>
      </c>
      <c r="D53" s="412">
        <f>' Шаблон материалов'!C36</f>
        <v>0</v>
      </c>
      <c r="E53" s="412">
        <f>' Шаблон материалов'!D36</f>
        <v>0</v>
      </c>
      <c r="F53" s="412">
        <f>' Шаблон материалов'!E36</f>
        <v>0</v>
      </c>
      <c r="G53" s="412">
        <f>' Шаблон материалов'!F36</f>
        <v>0</v>
      </c>
      <c r="H53" s="412"/>
      <c r="I53" s="413">
        <f t="shared" si="0"/>
        <v>0</v>
      </c>
      <c r="J53" s="775">
        <f t="shared" si="1"/>
        <v>0</v>
      </c>
      <c r="K53" s="776"/>
    </row>
    <row r="54" spans="1:11" hidden="1">
      <c r="A54" s="109">
        <v>36</v>
      </c>
      <c r="B54" s="297"/>
      <c r="C54" s="412">
        <f>' Шаблон материалов'!B37</f>
        <v>0</v>
      </c>
      <c r="D54" s="412">
        <f>' Шаблон материалов'!C37</f>
        <v>0</v>
      </c>
      <c r="E54" s="412">
        <f>' Шаблон материалов'!D37</f>
        <v>0</v>
      </c>
      <c r="F54" s="412">
        <f>' Шаблон материалов'!E37</f>
        <v>0</v>
      </c>
      <c r="G54" s="412">
        <f>' Шаблон материалов'!F37</f>
        <v>0</v>
      </c>
      <c r="H54" s="412"/>
      <c r="I54" s="413">
        <f t="shared" si="0"/>
        <v>0</v>
      </c>
      <c r="J54" s="775">
        <f t="shared" si="1"/>
        <v>0</v>
      </c>
      <c r="K54" s="776"/>
    </row>
    <row r="55" spans="1:11" hidden="1">
      <c r="A55" s="109">
        <v>37</v>
      </c>
      <c r="B55" s="297"/>
      <c r="C55" s="412">
        <f>' Шаблон материалов'!B38</f>
        <v>0</v>
      </c>
      <c r="D55" s="412">
        <f>' Шаблон материалов'!C38</f>
        <v>0</v>
      </c>
      <c r="E55" s="412">
        <f>' Шаблон материалов'!D38</f>
        <v>0</v>
      </c>
      <c r="F55" s="412">
        <f>' Шаблон материалов'!E38</f>
        <v>0</v>
      </c>
      <c r="G55" s="412">
        <f>' Шаблон материалов'!F38</f>
        <v>0</v>
      </c>
      <c r="H55" s="412"/>
      <c r="I55" s="413">
        <f t="shared" si="0"/>
        <v>0</v>
      </c>
      <c r="J55" s="775">
        <f t="shared" si="1"/>
        <v>0</v>
      </c>
      <c r="K55" s="776"/>
    </row>
    <row r="56" spans="1:11" hidden="1">
      <c r="A56" s="109">
        <v>38</v>
      </c>
      <c r="B56" s="297"/>
      <c r="C56" s="412">
        <f>' Шаблон материалов'!B39</f>
        <v>0</v>
      </c>
      <c r="D56" s="412">
        <f>' Шаблон материалов'!C39</f>
        <v>0</v>
      </c>
      <c r="E56" s="412">
        <f>' Шаблон материалов'!D39</f>
        <v>0</v>
      </c>
      <c r="F56" s="412">
        <f>' Шаблон материалов'!E39</f>
        <v>0</v>
      </c>
      <c r="G56" s="412">
        <f>' Шаблон материалов'!F39</f>
        <v>0</v>
      </c>
      <c r="H56" s="412"/>
      <c r="I56" s="413">
        <f t="shared" si="0"/>
        <v>0</v>
      </c>
      <c r="J56" s="775">
        <f t="shared" si="1"/>
        <v>0</v>
      </c>
      <c r="K56" s="776"/>
    </row>
    <row r="57" spans="1:11" hidden="1">
      <c r="A57" s="109">
        <v>39</v>
      </c>
      <c r="B57" s="297"/>
      <c r="C57" s="412">
        <f>' Шаблон материалов'!B40</f>
        <v>0</v>
      </c>
      <c r="D57" s="412">
        <f>' Шаблон материалов'!C40</f>
        <v>0</v>
      </c>
      <c r="E57" s="412">
        <f>' Шаблон материалов'!D40</f>
        <v>0</v>
      </c>
      <c r="F57" s="412">
        <f>' Шаблон материалов'!E40</f>
        <v>0</v>
      </c>
      <c r="G57" s="412">
        <f>' Шаблон материалов'!F40</f>
        <v>0</v>
      </c>
      <c r="H57" s="412"/>
      <c r="I57" s="413">
        <f t="shared" si="0"/>
        <v>0</v>
      </c>
      <c r="J57" s="775">
        <f t="shared" si="1"/>
        <v>0</v>
      </c>
      <c r="K57" s="776"/>
    </row>
    <row r="58" spans="1:11" hidden="1">
      <c r="A58" s="109">
        <v>40</v>
      </c>
      <c r="B58" s="297"/>
      <c r="C58" s="412">
        <f>' Шаблон материалов'!B41</f>
        <v>0</v>
      </c>
      <c r="D58" s="412">
        <f>' Шаблон материалов'!C41</f>
        <v>0</v>
      </c>
      <c r="E58" s="412">
        <f>' Шаблон материалов'!D41</f>
        <v>0</v>
      </c>
      <c r="F58" s="412">
        <f>' Шаблон материалов'!E41</f>
        <v>0</v>
      </c>
      <c r="G58" s="412">
        <f>' Шаблон материалов'!F41</f>
        <v>0</v>
      </c>
      <c r="H58" s="412"/>
      <c r="I58" s="413">
        <f t="shared" si="0"/>
        <v>0</v>
      </c>
      <c r="J58" s="775">
        <f t="shared" si="1"/>
        <v>0</v>
      </c>
      <c r="K58" s="776"/>
    </row>
    <row r="59" spans="1:11" hidden="1">
      <c r="A59" s="109">
        <v>41</v>
      </c>
      <c r="B59" s="297"/>
      <c r="C59" s="412">
        <f>' Шаблон материалов'!B42</f>
        <v>0</v>
      </c>
      <c r="D59" s="412">
        <f>' Шаблон материалов'!C42</f>
        <v>0</v>
      </c>
      <c r="E59" s="412">
        <f>' Шаблон материалов'!D42</f>
        <v>0</v>
      </c>
      <c r="F59" s="412">
        <f>' Шаблон материалов'!E42</f>
        <v>0</v>
      </c>
      <c r="G59" s="412">
        <f>' Шаблон материалов'!F42</f>
        <v>0</v>
      </c>
      <c r="H59" s="412"/>
      <c r="I59" s="413">
        <f t="shared" si="0"/>
        <v>0</v>
      </c>
      <c r="J59" s="775">
        <f t="shared" si="1"/>
        <v>0</v>
      </c>
      <c r="K59" s="776"/>
    </row>
    <row r="60" spans="1:11" hidden="1">
      <c r="A60" s="109">
        <v>42</v>
      </c>
      <c r="B60" s="297"/>
      <c r="C60" s="412">
        <f>' Шаблон материалов'!B43</f>
        <v>0</v>
      </c>
      <c r="D60" s="412">
        <f>' Шаблон материалов'!C43</f>
        <v>0</v>
      </c>
      <c r="E60" s="412">
        <f>' Шаблон материалов'!D43</f>
        <v>0</v>
      </c>
      <c r="F60" s="412">
        <f>' Шаблон материалов'!E43</f>
        <v>0</v>
      </c>
      <c r="G60" s="412">
        <f>' Шаблон материалов'!F43</f>
        <v>0</v>
      </c>
      <c r="H60" s="412"/>
      <c r="I60" s="413">
        <f t="shared" si="0"/>
        <v>0</v>
      </c>
      <c r="J60" s="775">
        <f t="shared" si="1"/>
        <v>0</v>
      </c>
      <c r="K60" s="776"/>
    </row>
    <row r="61" spans="1:11" hidden="1">
      <c r="A61" s="109">
        <v>43</v>
      </c>
      <c r="B61" s="297"/>
      <c r="C61" s="412">
        <f>' Шаблон материалов'!B44</f>
        <v>0</v>
      </c>
      <c r="D61" s="412">
        <f>' Шаблон материалов'!C44</f>
        <v>0</v>
      </c>
      <c r="E61" s="412">
        <f>' Шаблон материалов'!D44</f>
        <v>0</v>
      </c>
      <c r="F61" s="412">
        <f>' Шаблон материалов'!E44</f>
        <v>0</v>
      </c>
      <c r="G61" s="412">
        <f>' Шаблон материалов'!F44</f>
        <v>0</v>
      </c>
      <c r="H61" s="412"/>
      <c r="I61" s="413">
        <f t="shared" si="0"/>
        <v>0</v>
      </c>
      <c r="J61" s="775">
        <f t="shared" si="1"/>
        <v>0</v>
      </c>
      <c r="K61" s="776"/>
    </row>
    <row r="62" spans="1:11" hidden="1">
      <c r="A62" s="109">
        <v>44</v>
      </c>
      <c r="B62" s="297"/>
      <c r="C62" s="412">
        <f>' Шаблон материалов'!B45</f>
        <v>0</v>
      </c>
      <c r="D62" s="412">
        <f>' Шаблон материалов'!C45</f>
        <v>0</v>
      </c>
      <c r="E62" s="412">
        <f>' Шаблон материалов'!D45</f>
        <v>0</v>
      </c>
      <c r="F62" s="412">
        <f>' Шаблон материалов'!E45</f>
        <v>0</v>
      </c>
      <c r="G62" s="412">
        <f>' Шаблон материалов'!F45</f>
        <v>0</v>
      </c>
      <c r="H62" s="412"/>
      <c r="I62" s="413">
        <f t="shared" si="0"/>
        <v>0</v>
      </c>
      <c r="J62" s="775">
        <f t="shared" si="1"/>
        <v>0</v>
      </c>
      <c r="K62" s="776"/>
    </row>
    <row r="63" spans="1:11" hidden="1">
      <c r="A63" s="109">
        <v>45</v>
      </c>
      <c r="B63" s="297"/>
      <c r="C63" s="412">
        <f>' Шаблон материалов'!B46</f>
        <v>0</v>
      </c>
      <c r="D63" s="412">
        <f>' Шаблон материалов'!C46</f>
        <v>0</v>
      </c>
      <c r="E63" s="412">
        <f>' Шаблон материалов'!D46</f>
        <v>0</v>
      </c>
      <c r="F63" s="412">
        <f>' Шаблон материалов'!E46</f>
        <v>0</v>
      </c>
      <c r="G63" s="412">
        <f>' Шаблон материалов'!F46</f>
        <v>0</v>
      </c>
      <c r="H63" s="412"/>
      <c r="I63" s="413">
        <f t="shared" si="0"/>
        <v>0</v>
      </c>
      <c r="J63" s="775">
        <f t="shared" si="1"/>
        <v>0</v>
      </c>
      <c r="K63" s="776"/>
    </row>
    <row r="64" spans="1:11" hidden="1">
      <c r="A64" s="109">
        <v>46</v>
      </c>
      <c r="B64" s="297"/>
      <c r="C64" s="412">
        <f>' Шаблон материалов'!B47</f>
        <v>0</v>
      </c>
      <c r="D64" s="412">
        <f>' Шаблон материалов'!C47</f>
        <v>0</v>
      </c>
      <c r="E64" s="412">
        <f>' Шаблон материалов'!D47</f>
        <v>0</v>
      </c>
      <c r="F64" s="412">
        <f>' Шаблон материалов'!E47</f>
        <v>0</v>
      </c>
      <c r="G64" s="412">
        <f>' Шаблон материалов'!F47</f>
        <v>0</v>
      </c>
      <c r="H64" s="412"/>
      <c r="I64" s="413">
        <f t="shared" si="0"/>
        <v>0</v>
      </c>
      <c r="J64" s="775">
        <f t="shared" si="1"/>
        <v>0</v>
      </c>
      <c r="K64" s="776"/>
    </row>
    <row r="65" spans="1:11" hidden="1">
      <c r="A65" s="109">
        <v>47</v>
      </c>
      <c r="B65" s="297"/>
      <c r="C65" s="412">
        <f>' Шаблон материалов'!B48</f>
        <v>0</v>
      </c>
      <c r="D65" s="412">
        <f>' Шаблон материалов'!C48</f>
        <v>0</v>
      </c>
      <c r="E65" s="412">
        <f>' Шаблон материалов'!D48</f>
        <v>0</v>
      </c>
      <c r="F65" s="412">
        <f>' Шаблон материалов'!E48</f>
        <v>0</v>
      </c>
      <c r="G65" s="412">
        <f>' Шаблон материалов'!F48</f>
        <v>0</v>
      </c>
      <c r="H65" s="412"/>
      <c r="I65" s="413">
        <f t="shared" si="0"/>
        <v>0</v>
      </c>
      <c r="J65" s="775">
        <f t="shared" si="1"/>
        <v>0</v>
      </c>
      <c r="K65" s="776"/>
    </row>
    <row r="66" spans="1:11" hidden="1">
      <c r="A66" s="109">
        <v>48</v>
      </c>
      <c r="B66" s="297"/>
      <c r="C66" s="412">
        <f>' Шаблон материалов'!B49</f>
        <v>0</v>
      </c>
      <c r="D66" s="412">
        <f>' Шаблон материалов'!C49</f>
        <v>0</v>
      </c>
      <c r="E66" s="412">
        <f>' Шаблон материалов'!D49</f>
        <v>0</v>
      </c>
      <c r="F66" s="412">
        <f>' Шаблон материалов'!E49</f>
        <v>0</v>
      </c>
      <c r="G66" s="412">
        <f>' Шаблон материалов'!F49</f>
        <v>0</v>
      </c>
      <c r="H66" s="412"/>
      <c r="I66" s="413">
        <f t="shared" si="0"/>
        <v>0</v>
      </c>
      <c r="J66" s="775">
        <f t="shared" si="1"/>
        <v>0</v>
      </c>
      <c r="K66" s="776"/>
    </row>
    <row r="67" spans="1:11" hidden="1">
      <c r="A67" s="109">
        <v>49</v>
      </c>
      <c r="B67" s="297"/>
      <c r="C67" s="412">
        <f>' Шаблон материалов'!B50</f>
        <v>0</v>
      </c>
      <c r="D67" s="412">
        <f>' Шаблон материалов'!C50</f>
        <v>0</v>
      </c>
      <c r="E67" s="412">
        <f>' Шаблон материалов'!D50</f>
        <v>0</v>
      </c>
      <c r="F67" s="412">
        <f>' Шаблон материалов'!E50</f>
        <v>0</v>
      </c>
      <c r="G67" s="412">
        <f>' Шаблон материалов'!F50</f>
        <v>0</v>
      </c>
      <c r="H67" s="412"/>
      <c r="I67" s="413">
        <f t="shared" si="0"/>
        <v>0</v>
      </c>
      <c r="J67" s="775">
        <f t="shared" si="1"/>
        <v>0</v>
      </c>
      <c r="K67" s="776"/>
    </row>
    <row r="68" spans="1:11" hidden="1">
      <c r="A68" s="109">
        <v>50</v>
      </c>
      <c r="B68" s="297"/>
      <c r="C68" s="412">
        <f>' Шаблон материалов'!B51</f>
        <v>0</v>
      </c>
      <c r="D68" s="412">
        <f>' Шаблон материалов'!C51</f>
        <v>0</v>
      </c>
      <c r="E68" s="412">
        <f>' Шаблон материалов'!D51</f>
        <v>0</v>
      </c>
      <c r="F68" s="412">
        <f>' Шаблон материалов'!E51</f>
        <v>0</v>
      </c>
      <c r="G68" s="412">
        <f>' Шаблон материалов'!F51</f>
        <v>0</v>
      </c>
      <c r="H68" s="412"/>
      <c r="I68" s="413">
        <f t="shared" si="0"/>
        <v>0</v>
      </c>
      <c r="J68" s="775">
        <f t="shared" si="1"/>
        <v>0</v>
      </c>
      <c r="K68" s="776"/>
    </row>
    <row r="69" spans="1:11" hidden="1">
      <c r="A69" s="109">
        <v>51</v>
      </c>
      <c r="B69" s="297"/>
      <c r="C69" s="412">
        <f>' Шаблон материалов'!B52</f>
        <v>0</v>
      </c>
      <c r="D69" s="412">
        <f>' Шаблон материалов'!C52</f>
        <v>0</v>
      </c>
      <c r="E69" s="412">
        <f>' Шаблон материалов'!D52</f>
        <v>0</v>
      </c>
      <c r="F69" s="412">
        <f>' Шаблон материалов'!E52</f>
        <v>0</v>
      </c>
      <c r="G69" s="412">
        <f>' Шаблон материалов'!F52</f>
        <v>0</v>
      </c>
      <c r="H69" s="412"/>
      <c r="I69" s="413">
        <f t="shared" si="0"/>
        <v>0</v>
      </c>
      <c r="J69" s="775">
        <f t="shared" si="1"/>
        <v>0</v>
      </c>
      <c r="K69" s="776"/>
    </row>
    <row r="70" spans="1:11" hidden="1">
      <c r="A70" s="109">
        <v>52</v>
      </c>
      <c r="B70" s="297"/>
      <c r="C70" s="412">
        <f>' Шаблон материалов'!B53</f>
        <v>0</v>
      </c>
      <c r="D70" s="412">
        <f>' Шаблон материалов'!C53</f>
        <v>0</v>
      </c>
      <c r="E70" s="412">
        <f>' Шаблон материалов'!D53</f>
        <v>0</v>
      </c>
      <c r="F70" s="412">
        <f>' Шаблон материалов'!E53</f>
        <v>0</v>
      </c>
      <c r="G70" s="412">
        <f>' Шаблон материалов'!F53</f>
        <v>0</v>
      </c>
      <c r="H70" s="412"/>
      <c r="I70" s="413">
        <f t="shared" si="0"/>
        <v>0</v>
      </c>
      <c r="J70" s="775">
        <f t="shared" si="1"/>
        <v>0</v>
      </c>
      <c r="K70" s="776"/>
    </row>
    <row r="71" spans="1:11" hidden="1">
      <c r="A71" s="109">
        <v>53</v>
      </c>
      <c r="B71" s="297"/>
      <c r="C71" s="412">
        <f>' Шаблон материалов'!B54</f>
        <v>0</v>
      </c>
      <c r="D71" s="412">
        <f>' Шаблон материалов'!C54</f>
        <v>0</v>
      </c>
      <c r="E71" s="412">
        <f>' Шаблон материалов'!D54</f>
        <v>0</v>
      </c>
      <c r="F71" s="412">
        <f>' Шаблон материалов'!E54</f>
        <v>0</v>
      </c>
      <c r="G71" s="412">
        <f>' Шаблон материалов'!F54</f>
        <v>0</v>
      </c>
      <c r="H71" s="412"/>
      <c r="I71" s="413">
        <f t="shared" si="0"/>
        <v>0</v>
      </c>
      <c r="J71" s="775">
        <f t="shared" si="1"/>
        <v>0</v>
      </c>
      <c r="K71" s="776"/>
    </row>
    <row r="72" spans="1:11" hidden="1">
      <c r="A72" s="109">
        <v>54</v>
      </c>
      <c r="B72" s="297"/>
      <c r="C72" s="412">
        <f>' Шаблон материалов'!B55</f>
        <v>0</v>
      </c>
      <c r="D72" s="412">
        <f>' Шаблон материалов'!C55</f>
        <v>0</v>
      </c>
      <c r="E72" s="412">
        <f>' Шаблон материалов'!D55</f>
        <v>0</v>
      </c>
      <c r="F72" s="412">
        <f>' Шаблон материалов'!E55</f>
        <v>0</v>
      </c>
      <c r="G72" s="412">
        <f>' Шаблон материалов'!F55</f>
        <v>0</v>
      </c>
      <c r="H72" s="412"/>
      <c r="I72" s="413">
        <f t="shared" si="0"/>
        <v>0</v>
      </c>
      <c r="J72" s="775">
        <f t="shared" si="1"/>
        <v>0</v>
      </c>
      <c r="K72" s="776"/>
    </row>
    <row r="73" spans="1:11" hidden="1">
      <c r="A73" s="109">
        <v>55</v>
      </c>
      <c r="B73" s="297"/>
      <c r="C73" s="412">
        <f>' Шаблон материалов'!B56</f>
        <v>0</v>
      </c>
      <c r="D73" s="412">
        <f>' Шаблон материалов'!C56</f>
        <v>0</v>
      </c>
      <c r="E73" s="412">
        <f>' Шаблон материалов'!D56</f>
        <v>0</v>
      </c>
      <c r="F73" s="412">
        <f>' Шаблон материалов'!E56</f>
        <v>0</v>
      </c>
      <c r="G73" s="412">
        <f>' Шаблон материалов'!F56</f>
        <v>0</v>
      </c>
      <c r="H73" s="412"/>
      <c r="I73" s="413">
        <f t="shared" si="0"/>
        <v>0</v>
      </c>
      <c r="J73" s="775">
        <f t="shared" si="1"/>
        <v>0</v>
      </c>
      <c r="K73" s="776"/>
    </row>
    <row r="74" spans="1:11" hidden="1">
      <c r="A74" s="109">
        <v>56</v>
      </c>
      <c r="B74" s="297"/>
      <c r="C74" s="412">
        <f>' Шаблон материалов'!B57</f>
        <v>0</v>
      </c>
      <c r="D74" s="412">
        <f>' Шаблон материалов'!C57</f>
        <v>0</v>
      </c>
      <c r="E74" s="412">
        <f>' Шаблон материалов'!D57</f>
        <v>0</v>
      </c>
      <c r="F74" s="412">
        <f>' Шаблон материалов'!E57</f>
        <v>0</v>
      </c>
      <c r="G74" s="412">
        <f>' Шаблон материалов'!F57</f>
        <v>0</v>
      </c>
      <c r="H74" s="412"/>
      <c r="I74" s="413">
        <f t="shared" si="0"/>
        <v>0</v>
      </c>
      <c r="J74" s="775">
        <f t="shared" si="1"/>
        <v>0</v>
      </c>
      <c r="K74" s="776"/>
    </row>
    <row r="75" spans="1:11" hidden="1">
      <c r="A75" s="109">
        <v>57</v>
      </c>
      <c r="B75" s="297"/>
      <c r="C75" s="412">
        <f>' Шаблон материалов'!B58</f>
        <v>0</v>
      </c>
      <c r="D75" s="412">
        <f>' Шаблон материалов'!C58</f>
        <v>0</v>
      </c>
      <c r="E75" s="412">
        <f>' Шаблон материалов'!D58</f>
        <v>0</v>
      </c>
      <c r="F75" s="412">
        <f>' Шаблон материалов'!E58</f>
        <v>0</v>
      </c>
      <c r="G75" s="412">
        <f>' Шаблон материалов'!F58</f>
        <v>0</v>
      </c>
      <c r="H75" s="412"/>
      <c r="I75" s="413">
        <f t="shared" si="0"/>
        <v>0</v>
      </c>
      <c r="J75" s="775">
        <f t="shared" si="1"/>
        <v>0</v>
      </c>
      <c r="K75" s="776"/>
    </row>
    <row r="76" spans="1:11" hidden="1">
      <c r="A76" s="109">
        <v>58</v>
      </c>
      <c r="B76" s="297"/>
      <c r="C76" s="412">
        <f>' Шаблон материалов'!B59</f>
        <v>0</v>
      </c>
      <c r="D76" s="412">
        <f>' Шаблон материалов'!C59</f>
        <v>0</v>
      </c>
      <c r="E76" s="412">
        <f>' Шаблон материалов'!D59</f>
        <v>0</v>
      </c>
      <c r="F76" s="412">
        <f>' Шаблон материалов'!E59</f>
        <v>0</v>
      </c>
      <c r="G76" s="412">
        <f>' Шаблон материалов'!F59</f>
        <v>0</v>
      </c>
      <c r="H76" s="412"/>
      <c r="I76" s="413">
        <f t="shared" si="0"/>
        <v>0</v>
      </c>
      <c r="J76" s="775">
        <f t="shared" si="1"/>
        <v>0</v>
      </c>
      <c r="K76" s="776"/>
    </row>
    <row r="77" spans="1:11" hidden="1">
      <c r="A77" s="109">
        <v>59</v>
      </c>
      <c r="B77" s="297"/>
      <c r="C77" s="412">
        <f>' Шаблон материалов'!B60</f>
        <v>0</v>
      </c>
      <c r="D77" s="412">
        <f>' Шаблон материалов'!C60</f>
        <v>0</v>
      </c>
      <c r="E77" s="412">
        <f>' Шаблон материалов'!D60</f>
        <v>0</v>
      </c>
      <c r="F77" s="412">
        <f>' Шаблон материалов'!E60</f>
        <v>0</v>
      </c>
      <c r="G77" s="412">
        <f>' Шаблон материалов'!F60</f>
        <v>0</v>
      </c>
      <c r="H77" s="412"/>
      <c r="I77" s="413">
        <f t="shared" si="0"/>
        <v>0</v>
      </c>
      <c r="J77" s="775">
        <f t="shared" si="1"/>
        <v>0</v>
      </c>
      <c r="K77" s="776"/>
    </row>
    <row r="78" spans="1:11" hidden="1">
      <c r="A78" s="109">
        <v>60</v>
      </c>
      <c r="B78" s="297"/>
      <c r="C78" s="412">
        <f>' Шаблон материалов'!B61</f>
        <v>0</v>
      </c>
      <c r="D78" s="412">
        <f>' Шаблон материалов'!C61</f>
        <v>0</v>
      </c>
      <c r="E78" s="412">
        <f>' Шаблон материалов'!D61</f>
        <v>0</v>
      </c>
      <c r="F78" s="412">
        <f>' Шаблон материалов'!E61</f>
        <v>0</v>
      </c>
      <c r="G78" s="412">
        <f>' Шаблон материалов'!F61</f>
        <v>0</v>
      </c>
      <c r="H78" s="412"/>
      <c r="I78" s="413">
        <f t="shared" si="0"/>
        <v>0</v>
      </c>
      <c r="J78" s="775">
        <f t="shared" si="1"/>
        <v>0</v>
      </c>
      <c r="K78" s="776"/>
    </row>
    <row r="79" spans="1:11" hidden="1">
      <c r="A79" s="109">
        <v>61</v>
      </c>
      <c r="B79" s="297"/>
      <c r="C79" s="412">
        <f>' Шаблон материалов'!B62</f>
        <v>0</v>
      </c>
      <c r="D79" s="412">
        <f>' Шаблон материалов'!C62</f>
        <v>0</v>
      </c>
      <c r="E79" s="412">
        <f>' Шаблон материалов'!D62</f>
        <v>0</v>
      </c>
      <c r="F79" s="412">
        <f>' Шаблон материалов'!E62</f>
        <v>0</v>
      </c>
      <c r="G79" s="412">
        <f>' Шаблон материалов'!F62</f>
        <v>0</v>
      </c>
      <c r="H79" s="412"/>
      <c r="I79" s="413">
        <f t="shared" si="0"/>
        <v>0</v>
      </c>
      <c r="J79" s="775">
        <f t="shared" si="1"/>
        <v>0</v>
      </c>
      <c r="K79" s="776"/>
    </row>
    <row r="80" spans="1:11" hidden="1">
      <c r="A80" s="109">
        <v>62</v>
      </c>
      <c r="B80" s="297"/>
      <c r="C80" s="412">
        <f>' Шаблон материалов'!B63</f>
        <v>0</v>
      </c>
      <c r="D80" s="412">
        <f>' Шаблон материалов'!C63</f>
        <v>0</v>
      </c>
      <c r="E80" s="412">
        <f>' Шаблон материалов'!D63</f>
        <v>0</v>
      </c>
      <c r="F80" s="412">
        <f>' Шаблон материалов'!E63</f>
        <v>0</v>
      </c>
      <c r="G80" s="412">
        <f>' Шаблон материалов'!F63</f>
        <v>0</v>
      </c>
      <c r="H80" s="412"/>
      <c r="I80" s="413">
        <f t="shared" si="0"/>
        <v>0</v>
      </c>
      <c r="J80" s="775">
        <f t="shared" si="1"/>
        <v>0</v>
      </c>
      <c r="K80" s="776"/>
    </row>
    <row r="81" spans="1:11" hidden="1">
      <c r="A81" s="109">
        <v>63</v>
      </c>
      <c r="B81" s="297"/>
      <c r="C81" s="412">
        <f>' Шаблон материалов'!B64</f>
        <v>0</v>
      </c>
      <c r="D81" s="412">
        <f>' Шаблон материалов'!C64</f>
        <v>0</v>
      </c>
      <c r="E81" s="412">
        <f>' Шаблон материалов'!D64</f>
        <v>0</v>
      </c>
      <c r="F81" s="412">
        <f>' Шаблон материалов'!E64</f>
        <v>0</v>
      </c>
      <c r="G81" s="412">
        <f>' Шаблон материалов'!F64</f>
        <v>0</v>
      </c>
      <c r="H81" s="412"/>
      <c r="I81" s="413">
        <f t="shared" si="0"/>
        <v>0</v>
      </c>
      <c r="J81" s="775">
        <f t="shared" si="1"/>
        <v>0</v>
      </c>
      <c r="K81" s="776"/>
    </row>
    <row r="82" spans="1:11" hidden="1">
      <c r="A82" s="109">
        <v>64</v>
      </c>
      <c r="B82" s="297"/>
      <c r="C82" s="412">
        <f>' Шаблон материалов'!B65</f>
        <v>0</v>
      </c>
      <c r="D82" s="412">
        <f>' Шаблон материалов'!C65</f>
        <v>0</v>
      </c>
      <c r="E82" s="412">
        <f>' Шаблон материалов'!D65</f>
        <v>0</v>
      </c>
      <c r="F82" s="412">
        <f>' Шаблон материалов'!E65</f>
        <v>0</v>
      </c>
      <c r="G82" s="412">
        <f>' Шаблон материалов'!F65</f>
        <v>0</v>
      </c>
      <c r="H82" s="412"/>
      <c r="I82" s="413">
        <f t="shared" si="0"/>
        <v>0</v>
      </c>
      <c r="J82" s="775">
        <f t="shared" si="1"/>
        <v>0</v>
      </c>
      <c r="K82" s="776"/>
    </row>
    <row r="83" spans="1:11" hidden="1">
      <c r="A83" s="109">
        <v>65</v>
      </c>
      <c r="B83" s="297"/>
      <c r="C83" s="412">
        <f>' Шаблон материалов'!B66</f>
        <v>0</v>
      </c>
      <c r="D83" s="412">
        <f>' Шаблон материалов'!C66</f>
        <v>0</v>
      </c>
      <c r="E83" s="412">
        <f>' Шаблон материалов'!D66</f>
        <v>0</v>
      </c>
      <c r="F83" s="412">
        <f>' Шаблон материалов'!E66</f>
        <v>0</v>
      </c>
      <c r="G83" s="412">
        <f>' Шаблон материалов'!F66</f>
        <v>0</v>
      </c>
      <c r="H83" s="412"/>
      <c r="I83" s="413">
        <f t="shared" ref="I83:I108" si="2">$F$11*H83*D83</f>
        <v>0</v>
      </c>
      <c r="J83" s="775">
        <f t="shared" si="1"/>
        <v>0</v>
      </c>
      <c r="K83" s="776"/>
    </row>
    <row r="84" spans="1:11" hidden="1">
      <c r="A84" s="109">
        <v>66</v>
      </c>
      <c r="B84" s="297"/>
      <c r="C84" s="412">
        <f>' Шаблон материалов'!B67</f>
        <v>0</v>
      </c>
      <c r="D84" s="412">
        <f>' Шаблон материалов'!C67</f>
        <v>0</v>
      </c>
      <c r="E84" s="412">
        <f>' Шаблон материалов'!D67</f>
        <v>0</v>
      </c>
      <c r="F84" s="412">
        <f>' Шаблон материалов'!E67</f>
        <v>0</v>
      </c>
      <c r="G84" s="412">
        <f>' Шаблон материалов'!F67</f>
        <v>0</v>
      </c>
      <c r="H84" s="412"/>
      <c r="I84" s="413">
        <f t="shared" si="2"/>
        <v>0</v>
      </c>
      <c r="J84" s="775">
        <f t="shared" ref="J84:J108" si="3">G84*I84*E84</f>
        <v>0</v>
      </c>
      <c r="K84" s="776"/>
    </row>
    <row r="85" spans="1:11" hidden="1">
      <c r="A85" s="109">
        <v>67</v>
      </c>
      <c r="B85" s="297"/>
      <c r="C85" s="412">
        <f>' Шаблон материалов'!B68</f>
        <v>0</v>
      </c>
      <c r="D85" s="412">
        <f>' Шаблон материалов'!C68</f>
        <v>0</v>
      </c>
      <c r="E85" s="412">
        <f>' Шаблон материалов'!D68</f>
        <v>0</v>
      </c>
      <c r="F85" s="412">
        <f>' Шаблон материалов'!E68</f>
        <v>0</v>
      </c>
      <c r="G85" s="412">
        <f>' Шаблон материалов'!F68</f>
        <v>0</v>
      </c>
      <c r="H85" s="412"/>
      <c r="I85" s="413">
        <f t="shared" si="2"/>
        <v>0</v>
      </c>
      <c r="J85" s="775">
        <f t="shared" si="3"/>
        <v>0</v>
      </c>
      <c r="K85" s="776"/>
    </row>
    <row r="86" spans="1:11" hidden="1">
      <c r="A86" s="109">
        <v>68</v>
      </c>
      <c r="B86" s="297"/>
      <c r="C86" s="412">
        <f>' Шаблон материалов'!B69</f>
        <v>0</v>
      </c>
      <c r="D86" s="412">
        <f>' Шаблон материалов'!C69</f>
        <v>0</v>
      </c>
      <c r="E86" s="412">
        <f>' Шаблон материалов'!D69</f>
        <v>0</v>
      </c>
      <c r="F86" s="412">
        <f>' Шаблон материалов'!E69</f>
        <v>0</v>
      </c>
      <c r="G86" s="412">
        <f>' Шаблон материалов'!F69</f>
        <v>0</v>
      </c>
      <c r="H86" s="412"/>
      <c r="I86" s="413">
        <f t="shared" si="2"/>
        <v>0</v>
      </c>
      <c r="J86" s="775">
        <f t="shared" si="3"/>
        <v>0</v>
      </c>
      <c r="K86" s="776"/>
    </row>
    <row r="87" spans="1:11" hidden="1">
      <c r="A87" s="109">
        <v>69</v>
      </c>
      <c r="B87" s="297"/>
      <c r="C87" s="412">
        <f>' Шаблон материалов'!B70</f>
        <v>0</v>
      </c>
      <c r="D87" s="412">
        <f>' Шаблон материалов'!C70</f>
        <v>0</v>
      </c>
      <c r="E87" s="412">
        <f>' Шаблон материалов'!D70</f>
        <v>0</v>
      </c>
      <c r="F87" s="412">
        <f>' Шаблон материалов'!E70</f>
        <v>0</v>
      </c>
      <c r="G87" s="412">
        <f>' Шаблон материалов'!F70</f>
        <v>0</v>
      </c>
      <c r="H87" s="412"/>
      <c r="I87" s="413">
        <f t="shared" si="2"/>
        <v>0</v>
      </c>
      <c r="J87" s="775">
        <f t="shared" si="3"/>
        <v>0</v>
      </c>
      <c r="K87" s="776"/>
    </row>
    <row r="88" spans="1:11" hidden="1">
      <c r="A88" s="109">
        <v>70</v>
      </c>
      <c r="B88" s="297"/>
      <c r="C88" s="412">
        <f>' Шаблон материалов'!B71</f>
        <v>0</v>
      </c>
      <c r="D88" s="412">
        <f>' Шаблон материалов'!C71</f>
        <v>0</v>
      </c>
      <c r="E88" s="412">
        <f>' Шаблон материалов'!D71</f>
        <v>0</v>
      </c>
      <c r="F88" s="412">
        <f>' Шаблон материалов'!E71</f>
        <v>0</v>
      </c>
      <c r="G88" s="412">
        <f>' Шаблон материалов'!F71</f>
        <v>0</v>
      </c>
      <c r="H88" s="412"/>
      <c r="I88" s="413">
        <f t="shared" si="2"/>
        <v>0</v>
      </c>
      <c r="J88" s="775">
        <f t="shared" si="3"/>
        <v>0</v>
      </c>
      <c r="K88" s="776"/>
    </row>
    <row r="89" spans="1:11" hidden="1">
      <c r="A89" s="109">
        <v>71</v>
      </c>
      <c r="B89" s="297"/>
      <c r="C89" s="412">
        <f>' Шаблон материалов'!B72</f>
        <v>0</v>
      </c>
      <c r="D89" s="412">
        <f>' Шаблон материалов'!C72</f>
        <v>0</v>
      </c>
      <c r="E89" s="412">
        <f>' Шаблон материалов'!D72</f>
        <v>0</v>
      </c>
      <c r="F89" s="412">
        <f>' Шаблон материалов'!E72</f>
        <v>0</v>
      </c>
      <c r="G89" s="412">
        <f>' Шаблон материалов'!F72</f>
        <v>0</v>
      </c>
      <c r="H89" s="412"/>
      <c r="I89" s="413">
        <f t="shared" si="2"/>
        <v>0</v>
      </c>
      <c r="J89" s="775">
        <f t="shared" si="3"/>
        <v>0</v>
      </c>
      <c r="K89" s="776"/>
    </row>
    <row r="90" spans="1:11" hidden="1">
      <c r="A90" s="109">
        <v>72</v>
      </c>
      <c r="B90" s="297"/>
      <c r="C90" s="412">
        <f>' Шаблон материалов'!B73</f>
        <v>0</v>
      </c>
      <c r="D90" s="412">
        <f>' Шаблон материалов'!C73</f>
        <v>0</v>
      </c>
      <c r="E90" s="412">
        <f>' Шаблон материалов'!D73</f>
        <v>0</v>
      </c>
      <c r="F90" s="412">
        <f>' Шаблон материалов'!E73</f>
        <v>0</v>
      </c>
      <c r="G90" s="412">
        <f>' Шаблон материалов'!F73</f>
        <v>0</v>
      </c>
      <c r="H90" s="412"/>
      <c r="I90" s="413">
        <f t="shared" si="2"/>
        <v>0</v>
      </c>
      <c r="J90" s="775">
        <f t="shared" si="3"/>
        <v>0</v>
      </c>
      <c r="K90" s="776"/>
    </row>
    <row r="91" spans="1:11" hidden="1">
      <c r="A91" s="109">
        <v>73</v>
      </c>
      <c r="B91" s="297"/>
      <c r="C91" s="412">
        <f>' Шаблон материалов'!B74</f>
        <v>0</v>
      </c>
      <c r="D91" s="412">
        <f>' Шаблон материалов'!C74</f>
        <v>0</v>
      </c>
      <c r="E91" s="412">
        <f>' Шаблон материалов'!D74</f>
        <v>0</v>
      </c>
      <c r="F91" s="412">
        <f>' Шаблон материалов'!E74</f>
        <v>0</v>
      </c>
      <c r="G91" s="412">
        <f>' Шаблон материалов'!F74</f>
        <v>0</v>
      </c>
      <c r="H91" s="412"/>
      <c r="I91" s="413">
        <f t="shared" si="2"/>
        <v>0</v>
      </c>
      <c r="J91" s="775">
        <f t="shared" si="3"/>
        <v>0</v>
      </c>
      <c r="K91" s="776"/>
    </row>
    <row r="92" spans="1:11" hidden="1">
      <c r="A92" s="109">
        <v>74</v>
      </c>
      <c r="B92" s="297"/>
      <c r="C92" s="412">
        <f>' Шаблон материалов'!B75</f>
        <v>0</v>
      </c>
      <c r="D92" s="412">
        <f>' Шаблон материалов'!C75</f>
        <v>0</v>
      </c>
      <c r="E92" s="412">
        <f>' Шаблон материалов'!D75</f>
        <v>0</v>
      </c>
      <c r="F92" s="412">
        <f>' Шаблон материалов'!E75</f>
        <v>0</v>
      </c>
      <c r="G92" s="412">
        <f>' Шаблон материалов'!F75</f>
        <v>0</v>
      </c>
      <c r="H92" s="412"/>
      <c r="I92" s="413">
        <f t="shared" si="2"/>
        <v>0</v>
      </c>
      <c r="J92" s="775">
        <f t="shared" si="3"/>
        <v>0</v>
      </c>
      <c r="K92" s="776"/>
    </row>
    <row r="93" spans="1:11" hidden="1">
      <c r="A93" s="109">
        <v>75</v>
      </c>
      <c r="B93" s="297"/>
      <c r="C93" s="412">
        <f>' Шаблон материалов'!B76</f>
        <v>0</v>
      </c>
      <c r="D93" s="412">
        <f>' Шаблон материалов'!C76</f>
        <v>0</v>
      </c>
      <c r="E93" s="412">
        <f>' Шаблон материалов'!D76</f>
        <v>0</v>
      </c>
      <c r="F93" s="412">
        <f>' Шаблон материалов'!E76</f>
        <v>0</v>
      </c>
      <c r="G93" s="412">
        <f>' Шаблон материалов'!F76</f>
        <v>0</v>
      </c>
      <c r="H93" s="412"/>
      <c r="I93" s="413">
        <f t="shared" si="2"/>
        <v>0</v>
      </c>
      <c r="J93" s="775">
        <f t="shared" si="3"/>
        <v>0</v>
      </c>
      <c r="K93" s="776"/>
    </row>
    <row r="94" spans="1:11" hidden="1">
      <c r="A94" s="109">
        <v>76</v>
      </c>
      <c r="B94" s="297"/>
      <c r="C94" s="412">
        <f>' Шаблон материалов'!B77</f>
        <v>0</v>
      </c>
      <c r="D94" s="412">
        <f>' Шаблон материалов'!C77</f>
        <v>0</v>
      </c>
      <c r="E94" s="412">
        <f>' Шаблон материалов'!D77</f>
        <v>0</v>
      </c>
      <c r="F94" s="412">
        <f>' Шаблон материалов'!E77</f>
        <v>0</v>
      </c>
      <c r="G94" s="412">
        <f>' Шаблон материалов'!F77</f>
        <v>0</v>
      </c>
      <c r="H94" s="412"/>
      <c r="I94" s="413">
        <f t="shared" si="2"/>
        <v>0</v>
      </c>
      <c r="J94" s="775">
        <f t="shared" si="3"/>
        <v>0</v>
      </c>
      <c r="K94" s="776"/>
    </row>
    <row r="95" spans="1:11" hidden="1">
      <c r="A95" s="109">
        <v>77</v>
      </c>
      <c r="B95" s="297"/>
      <c r="C95" s="412">
        <f>' Шаблон материалов'!B78</f>
        <v>0</v>
      </c>
      <c r="D95" s="412">
        <f>' Шаблон материалов'!C78</f>
        <v>0</v>
      </c>
      <c r="E95" s="412">
        <f>' Шаблон материалов'!D78</f>
        <v>0</v>
      </c>
      <c r="F95" s="412">
        <f>' Шаблон материалов'!E78</f>
        <v>0</v>
      </c>
      <c r="G95" s="412">
        <f>' Шаблон материалов'!F78</f>
        <v>0</v>
      </c>
      <c r="H95" s="412"/>
      <c r="I95" s="413">
        <f t="shared" si="2"/>
        <v>0</v>
      </c>
      <c r="J95" s="775">
        <f t="shared" si="3"/>
        <v>0</v>
      </c>
      <c r="K95" s="776"/>
    </row>
    <row r="96" spans="1:11" hidden="1">
      <c r="A96" s="109">
        <v>78</v>
      </c>
      <c r="B96" s="297"/>
      <c r="C96" s="412">
        <f>' Шаблон материалов'!B79</f>
        <v>0</v>
      </c>
      <c r="D96" s="412">
        <f>' Шаблон материалов'!C79</f>
        <v>0</v>
      </c>
      <c r="E96" s="412">
        <f>' Шаблон материалов'!D79</f>
        <v>0</v>
      </c>
      <c r="F96" s="412">
        <f>' Шаблон материалов'!E79</f>
        <v>0</v>
      </c>
      <c r="G96" s="412">
        <f>' Шаблон материалов'!F79</f>
        <v>0</v>
      </c>
      <c r="H96" s="412"/>
      <c r="I96" s="413">
        <f t="shared" si="2"/>
        <v>0</v>
      </c>
      <c r="J96" s="775">
        <f t="shared" si="3"/>
        <v>0</v>
      </c>
      <c r="K96" s="776"/>
    </row>
    <row r="97" spans="1:11" hidden="1">
      <c r="A97" s="109">
        <v>79</v>
      </c>
      <c r="B97" s="297"/>
      <c r="C97" s="412">
        <f>' Шаблон материалов'!B80</f>
        <v>0</v>
      </c>
      <c r="D97" s="412">
        <f>' Шаблон материалов'!C80</f>
        <v>0</v>
      </c>
      <c r="E97" s="412">
        <f>' Шаблон материалов'!D80</f>
        <v>0</v>
      </c>
      <c r="F97" s="412">
        <f>' Шаблон материалов'!E80</f>
        <v>0</v>
      </c>
      <c r="G97" s="412">
        <f>' Шаблон материалов'!F80</f>
        <v>0</v>
      </c>
      <c r="H97" s="412"/>
      <c r="I97" s="413">
        <f t="shared" si="2"/>
        <v>0</v>
      </c>
      <c r="J97" s="775">
        <f t="shared" si="3"/>
        <v>0</v>
      </c>
      <c r="K97" s="776"/>
    </row>
    <row r="98" spans="1:11" hidden="1">
      <c r="A98" s="109">
        <v>80</v>
      </c>
      <c r="B98" s="297"/>
      <c r="C98" s="412">
        <f>' Шаблон материалов'!B81</f>
        <v>0</v>
      </c>
      <c r="D98" s="412">
        <f>' Шаблон материалов'!C81</f>
        <v>0</v>
      </c>
      <c r="E98" s="412">
        <f>' Шаблон материалов'!D81</f>
        <v>0</v>
      </c>
      <c r="F98" s="412">
        <f>' Шаблон материалов'!E81</f>
        <v>0</v>
      </c>
      <c r="G98" s="412">
        <f>' Шаблон материалов'!F81</f>
        <v>0</v>
      </c>
      <c r="H98" s="412"/>
      <c r="I98" s="413">
        <f t="shared" si="2"/>
        <v>0</v>
      </c>
      <c r="J98" s="775">
        <f t="shared" si="3"/>
        <v>0</v>
      </c>
      <c r="K98" s="776"/>
    </row>
    <row r="99" spans="1:11" hidden="1">
      <c r="A99" s="109">
        <v>81</v>
      </c>
      <c r="B99" s="297"/>
      <c r="C99" s="412">
        <f>' Шаблон материалов'!B82</f>
        <v>0</v>
      </c>
      <c r="D99" s="412">
        <f>' Шаблон материалов'!C82</f>
        <v>0</v>
      </c>
      <c r="E99" s="412">
        <f>' Шаблон материалов'!D82</f>
        <v>0</v>
      </c>
      <c r="F99" s="412">
        <f>' Шаблон материалов'!E82</f>
        <v>0</v>
      </c>
      <c r="G99" s="412">
        <f>' Шаблон материалов'!F82</f>
        <v>0</v>
      </c>
      <c r="H99" s="412"/>
      <c r="I99" s="413">
        <f t="shared" si="2"/>
        <v>0</v>
      </c>
      <c r="J99" s="775">
        <f t="shared" si="3"/>
        <v>0</v>
      </c>
      <c r="K99" s="776"/>
    </row>
    <row r="100" spans="1:11" hidden="1">
      <c r="A100" s="109">
        <v>82</v>
      </c>
      <c r="B100" s="297"/>
      <c r="C100" s="412">
        <f>' Шаблон материалов'!B83</f>
        <v>0</v>
      </c>
      <c r="D100" s="412">
        <f>' Шаблон материалов'!C83</f>
        <v>0</v>
      </c>
      <c r="E100" s="412">
        <f>' Шаблон материалов'!D83</f>
        <v>0</v>
      </c>
      <c r="F100" s="412">
        <f>' Шаблон материалов'!E83</f>
        <v>0</v>
      </c>
      <c r="G100" s="412">
        <f>' Шаблон материалов'!F83</f>
        <v>0</v>
      </c>
      <c r="H100" s="412"/>
      <c r="I100" s="413">
        <f t="shared" si="2"/>
        <v>0</v>
      </c>
      <c r="J100" s="775">
        <f t="shared" si="3"/>
        <v>0</v>
      </c>
      <c r="K100" s="776"/>
    </row>
    <row r="101" spans="1:11" hidden="1">
      <c r="A101" s="109">
        <v>83</v>
      </c>
      <c r="B101" s="297"/>
      <c r="C101" s="412">
        <f>' Шаблон материалов'!B84</f>
        <v>0</v>
      </c>
      <c r="D101" s="412">
        <f>' Шаблон материалов'!C84</f>
        <v>0</v>
      </c>
      <c r="E101" s="412">
        <f>' Шаблон материалов'!D84</f>
        <v>0</v>
      </c>
      <c r="F101" s="412">
        <f>' Шаблон материалов'!E84</f>
        <v>0</v>
      </c>
      <c r="G101" s="412">
        <f>' Шаблон материалов'!F84</f>
        <v>0</v>
      </c>
      <c r="H101" s="412"/>
      <c r="I101" s="413">
        <f t="shared" si="2"/>
        <v>0</v>
      </c>
      <c r="J101" s="775">
        <f t="shared" si="3"/>
        <v>0</v>
      </c>
      <c r="K101" s="776"/>
    </row>
    <row r="102" spans="1:11" hidden="1">
      <c r="A102" s="109">
        <v>84</v>
      </c>
      <c r="B102" s="297"/>
      <c r="C102" s="412">
        <f>' Шаблон материалов'!B85</f>
        <v>0</v>
      </c>
      <c r="D102" s="412">
        <f>' Шаблон материалов'!C85</f>
        <v>0</v>
      </c>
      <c r="E102" s="412">
        <f>' Шаблон материалов'!D85</f>
        <v>0</v>
      </c>
      <c r="F102" s="412">
        <f>' Шаблон материалов'!E85</f>
        <v>0</v>
      </c>
      <c r="G102" s="412">
        <f>' Шаблон материалов'!F85</f>
        <v>0</v>
      </c>
      <c r="H102" s="412"/>
      <c r="I102" s="413">
        <f t="shared" si="2"/>
        <v>0</v>
      </c>
      <c r="J102" s="775">
        <f t="shared" si="3"/>
        <v>0</v>
      </c>
      <c r="K102" s="776"/>
    </row>
    <row r="103" spans="1:11" hidden="1">
      <c r="A103" s="109">
        <v>85</v>
      </c>
      <c r="B103" s="297"/>
      <c r="C103" s="412">
        <f>' Шаблон материалов'!B86</f>
        <v>0</v>
      </c>
      <c r="D103" s="412">
        <f>' Шаблон материалов'!C86</f>
        <v>0</v>
      </c>
      <c r="E103" s="412">
        <f>' Шаблон материалов'!D86</f>
        <v>0</v>
      </c>
      <c r="F103" s="412">
        <f>' Шаблон материалов'!E86</f>
        <v>0</v>
      </c>
      <c r="G103" s="412">
        <f>' Шаблон материалов'!F86</f>
        <v>0</v>
      </c>
      <c r="H103" s="412"/>
      <c r="I103" s="413">
        <f t="shared" si="2"/>
        <v>0</v>
      </c>
      <c r="J103" s="775">
        <f t="shared" si="3"/>
        <v>0</v>
      </c>
      <c r="K103" s="776"/>
    </row>
    <row r="104" spans="1:11" hidden="1">
      <c r="A104" s="109">
        <v>86</v>
      </c>
      <c r="B104" s="297"/>
      <c r="C104" s="412">
        <f>' Шаблон материалов'!B87</f>
        <v>0</v>
      </c>
      <c r="D104" s="412">
        <f>' Шаблон материалов'!C87</f>
        <v>0</v>
      </c>
      <c r="E104" s="412">
        <f>' Шаблон материалов'!D87</f>
        <v>0</v>
      </c>
      <c r="F104" s="412">
        <f>' Шаблон материалов'!E87</f>
        <v>0</v>
      </c>
      <c r="G104" s="412">
        <f>' Шаблон материалов'!F87</f>
        <v>0</v>
      </c>
      <c r="H104" s="412"/>
      <c r="I104" s="413">
        <f t="shared" si="2"/>
        <v>0</v>
      </c>
      <c r="J104" s="775">
        <f t="shared" si="3"/>
        <v>0</v>
      </c>
      <c r="K104" s="776"/>
    </row>
    <row r="105" spans="1:11" hidden="1">
      <c r="A105" s="109">
        <v>87</v>
      </c>
      <c r="B105" s="297"/>
      <c r="C105" s="412">
        <f>' Шаблон материалов'!B88</f>
        <v>0</v>
      </c>
      <c r="D105" s="412">
        <f>' Шаблон материалов'!C88</f>
        <v>0</v>
      </c>
      <c r="E105" s="412">
        <f>' Шаблон материалов'!D88</f>
        <v>0</v>
      </c>
      <c r="F105" s="412">
        <f>' Шаблон материалов'!E88</f>
        <v>0</v>
      </c>
      <c r="G105" s="412">
        <f>' Шаблон материалов'!F88</f>
        <v>0</v>
      </c>
      <c r="H105" s="412"/>
      <c r="I105" s="413">
        <f t="shared" si="2"/>
        <v>0</v>
      </c>
      <c r="J105" s="775">
        <f t="shared" si="3"/>
        <v>0</v>
      </c>
      <c r="K105" s="776"/>
    </row>
    <row r="106" spans="1:11" hidden="1">
      <c r="A106" s="109">
        <v>88</v>
      </c>
      <c r="B106" s="297"/>
      <c r="C106" s="412">
        <f>' Шаблон материалов'!B89</f>
        <v>0</v>
      </c>
      <c r="D106" s="412">
        <f>' Шаблон материалов'!C89</f>
        <v>0</v>
      </c>
      <c r="E106" s="412">
        <f>' Шаблон материалов'!D89</f>
        <v>0</v>
      </c>
      <c r="F106" s="412">
        <f>' Шаблон материалов'!E89</f>
        <v>0</v>
      </c>
      <c r="G106" s="412">
        <f>' Шаблон материалов'!F89</f>
        <v>0</v>
      </c>
      <c r="H106" s="412"/>
      <c r="I106" s="413">
        <f t="shared" si="2"/>
        <v>0</v>
      </c>
      <c r="J106" s="775">
        <f t="shared" si="3"/>
        <v>0</v>
      </c>
      <c r="K106" s="776"/>
    </row>
    <row r="107" spans="1:11" hidden="1">
      <c r="A107" s="109">
        <v>89</v>
      </c>
      <c r="B107" s="297"/>
      <c r="C107" s="412">
        <f>' Шаблон материалов'!B90</f>
        <v>0</v>
      </c>
      <c r="D107" s="412">
        <f>' Шаблон материалов'!C90</f>
        <v>0</v>
      </c>
      <c r="E107" s="412">
        <f>' Шаблон материалов'!D90</f>
        <v>0</v>
      </c>
      <c r="F107" s="412">
        <f>' Шаблон материалов'!E90</f>
        <v>0</v>
      </c>
      <c r="G107" s="412">
        <f>' Шаблон материалов'!F90</f>
        <v>0</v>
      </c>
      <c r="H107" s="412"/>
      <c r="I107" s="413">
        <f t="shared" si="2"/>
        <v>0</v>
      </c>
      <c r="J107" s="775">
        <f t="shared" si="3"/>
        <v>0</v>
      </c>
      <c r="K107" s="776"/>
    </row>
    <row r="108" spans="1:11" hidden="1">
      <c r="A108" s="109">
        <v>90</v>
      </c>
      <c r="B108" s="297"/>
      <c r="C108" s="412">
        <f>' Шаблон материалов'!B91</f>
        <v>0</v>
      </c>
      <c r="D108" s="412">
        <f>' Шаблон материалов'!C91</f>
        <v>0</v>
      </c>
      <c r="E108" s="412">
        <f>' Шаблон материалов'!D91</f>
        <v>0</v>
      </c>
      <c r="F108" s="412">
        <f>' Шаблон материалов'!E91</f>
        <v>0</v>
      </c>
      <c r="G108" s="412">
        <f>' Шаблон материалов'!F91</f>
        <v>0</v>
      </c>
      <c r="H108" s="412"/>
      <c r="I108" s="413">
        <f t="shared" si="2"/>
        <v>0</v>
      </c>
      <c r="J108" s="775">
        <f t="shared" si="3"/>
        <v>0</v>
      </c>
      <c r="K108" s="776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755" t="s">
        <v>116</v>
      </c>
      <c r="E110" s="755"/>
      <c r="F110" s="755"/>
      <c r="G110" s="29" t="s">
        <v>60</v>
      </c>
      <c r="H110" s="31">
        <f>F11</f>
        <v>2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>
      <c r="A112" s="177"/>
      <c r="B112" s="177"/>
      <c r="C112" s="760" t="s">
        <v>38</v>
      </c>
      <c r="D112" s="760"/>
      <c r="E112" s="760"/>
      <c r="F112" s="760"/>
      <c r="G112" s="760"/>
      <c r="H112" s="760"/>
      <c r="I112" s="760"/>
      <c r="J112" s="760"/>
      <c r="K112" s="760"/>
    </row>
    <row r="113" spans="1:11" ht="15.6" customHeight="1">
      <c r="A113" s="740" t="s">
        <v>150</v>
      </c>
      <c r="B113" s="741"/>
      <c r="C113" s="742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43"/>
      <c r="B114" s="744"/>
      <c r="C114" s="745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15.75" customHeight="1">
      <c r="C116" s="246"/>
      <c r="F116" s="219"/>
      <c r="I116" s="249"/>
      <c r="J116" s="249"/>
      <c r="K116" s="247"/>
    </row>
    <row r="117" spans="1:11" ht="45" customHeight="1">
      <c r="A117" s="763" t="s">
        <v>7</v>
      </c>
      <c r="B117" s="765" t="s">
        <v>178</v>
      </c>
      <c r="C117" s="767" t="s">
        <v>151</v>
      </c>
      <c r="D117" s="379" t="s">
        <v>23449</v>
      </c>
      <c r="E117" s="769" t="s">
        <v>113</v>
      </c>
      <c r="F117" s="782" t="s">
        <v>118</v>
      </c>
      <c r="G117" s="767" t="s">
        <v>26</v>
      </c>
      <c r="H117" s="767" t="s">
        <v>117</v>
      </c>
      <c r="I117" s="773" t="s">
        <v>27</v>
      </c>
      <c r="J117" s="761" t="s">
        <v>10</v>
      </c>
      <c r="K117" s="762"/>
    </row>
    <row r="118" spans="1:11">
      <c r="A118" s="764"/>
      <c r="B118" s="766"/>
      <c r="C118" s="768"/>
      <c r="D118" s="431">
        <f>K9</f>
        <v>0.75</v>
      </c>
      <c r="E118" s="770"/>
      <c r="F118" s="783"/>
      <c r="G118" s="768"/>
      <c r="H118" s="768"/>
      <c r="I118" s="774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 t="shared" ref="D119:D125" si="4">$D$118</f>
        <v>0.75</v>
      </c>
      <c r="E119" s="419">
        <v>1</v>
      </c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 t="s">
        <v>23623</v>
      </c>
      <c r="D120" s="430">
        <f t="shared" si="4"/>
        <v>0.75</v>
      </c>
      <c r="E120" s="419">
        <v>1</v>
      </c>
      <c r="F120" s="276">
        <v>10</v>
      </c>
      <c r="G120" s="551">
        <v>60</v>
      </c>
      <c r="H120" s="3">
        <f t="shared" ref="H120:H172" si="5">$F$11</f>
        <v>2</v>
      </c>
      <c r="I120" s="53">
        <f t="shared" ref="I120:I174" si="6">IF(D120=0,0,(G120/60*H120/D120+F120/60)*E120)</f>
        <v>2.833333333333333</v>
      </c>
      <c r="J120" s="53">
        <f>I120*инф.!$D$1</f>
        <v>708.33333333333326</v>
      </c>
      <c r="K120" s="53">
        <f>IF(I120=0,0,(инф.!$C$1)*I120)</f>
        <v>2833.333333333333</v>
      </c>
    </row>
    <row r="121" spans="1:11">
      <c r="A121" s="3">
        <v>3</v>
      </c>
      <c r="B121" s="276"/>
      <c r="C121" s="278" t="s">
        <v>23624</v>
      </c>
      <c r="D121" s="430">
        <f t="shared" si="4"/>
        <v>0.75</v>
      </c>
      <c r="E121" s="419">
        <v>1</v>
      </c>
      <c r="F121" s="276">
        <v>15</v>
      </c>
      <c r="G121" s="551">
        <v>140</v>
      </c>
      <c r="H121" s="3">
        <f t="shared" si="5"/>
        <v>2</v>
      </c>
      <c r="I121" s="53">
        <f t="shared" si="6"/>
        <v>6.4722222222222223</v>
      </c>
      <c r="J121" s="53">
        <f>I121*инф.!$D$1</f>
        <v>1618.0555555555557</v>
      </c>
      <c r="K121" s="53">
        <f>IF(I121=0,0,(инф.!$C$1)*I121)</f>
        <v>6472.2222222222226</v>
      </c>
    </row>
    <row r="122" spans="1:11">
      <c r="A122" s="3">
        <v>4</v>
      </c>
      <c r="B122" s="276"/>
      <c r="C122" s="439"/>
      <c r="D122" s="430">
        <f t="shared" si="4"/>
        <v>0.75</v>
      </c>
      <c r="E122" s="419"/>
      <c r="F122" s="276"/>
      <c r="G122" s="552"/>
      <c r="H122" s="3">
        <f t="shared" si="5"/>
        <v>2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0.75</v>
      </c>
      <c r="E123" s="419"/>
      <c r="F123" s="276"/>
      <c r="G123" s="551"/>
      <c r="H123" s="3">
        <f t="shared" si="5"/>
        <v>2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0.75</v>
      </c>
      <c r="E124" s="419"/>
      <c r="F124" s="276"/>
      <c r="G124" s="551"/>
      <c r="H124" s="3">
        <f t="shared" si="5"/>
        <v>2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439"/>
      <c r="D125" s="430">
        <f t="shared" si="4"/>
        <v>0.75</v>
      </c>
      <c r="E125" s="419"/>
      <c r="F125" s="276"/>
      <c r="G125" s="551"/>
      <c r="H125" s="3">
        <f t="shared" si="5"/>
        <v>2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ref="D126:D174" si="7">$D$118</f>
        <v>0.75</v>
      </c>
      <c r="E126" s="419"/>
      <c r="F126" s="276"/>
      <c r="G126" s="551"/>
      <c r="H126" s="3">
        <f t="shared" si="5"/>
        <v>2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7"/>
        <v>0.75</v>
      </c>
      <c r="E127" s="419"/>
      <c r="F127" s="276"/>
      <c r="G127" s="551"/>
      <c r="H127" s="3">
        <f t="shared" si="5"/>
        <v>2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7"/>
        <v>0.75</v>
      </c>
      <c r="E128" s="419"/>
      <c r="F128" s="276"/>
      <c r="G128" s="551"/>
      <c r="H128" s="3">
        <f t="shared" si="5"/>
        <v>2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439"/>
      <c r="D129" s="430">
        <f t="shared" si="7"/>
        <v>0.75</v>
      </c>
      <c r="E129" s="419"/>
      <c r="F129" s="276"/>
      <c r="G129" s="555"/>
      <c r="H129" s="3">
        <f t="shared" si="5"/>
        <v>2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 hidden="1">
      <c r="A130" s="3">
        <v>12</v>
      </c>
      <c r="B130" s="276"/>
      <c r="C130" s="278"/>
      <c r="D130" s="430">
        <f t="shared" si="7"/>
        <v>0.75</v>
      </c>
      <c r="E130" s="419">
        <v>1</v>
      </c>
      <c r="F130" s="276"/>
      <c r="G130" s="291"/>
      <c r="H130" s="3">
        <f t="shared" si="5"/>
        <v>2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 hidden="1">
      <c r="A131" s="3">
        <v>13</v>
      </c>
      <c r="B131" s="276"/>
      <c r="C131" s="278"/>
      <c r="D131" s="430">
        <f t="shared" si="7"/>
        <v>0.75</v>
      </c>
      <c r="E131" s="419">
        <v>1</v>
      </c>
      <c r="F131" s="276"/>
      <c r="G131" s="291"/>
      <c r="H131" s="3">
        <f t="shared" si="5"/>
        <v>2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 hidden="1">
      <c r="A132" s="3">
        <v>14</v>
      </c>
      <c r="B132" s="276"/>
      <c r="C132" s="278"/>
      <c r="D132" s="430">
        <f t="shared" si="7"/>
        <v>0.75</v>
      </c>
      <c r="E132" s="419">
        <v>1</v>
      </c>
      <c r="F132" s="276"/>
      <c r="G132" s="291"/>
      <c r="H132" s="3">
        <f t="shared" si="5"/>
        <v>2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 hidden="1">
      <c r="A133" s="3">
        <v>15</v>
      </c>
      <c r="B133" s="276"/>
      <c r="C133" s="278"/>
      <c r="D133" s="430">
        <f t="shared" si="7"/>
        <v>0.75</v>
      </c>
      <c r="E133" s="419">
        <v>1</v>
      </c>
      <c r="F133" s="276"/>
      <c r="G133" s="291"/>
      <c r="H133" s="3">
        <f t="shared" si="5"/>
        <v>2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 hidden="1">
      <c r="A134" s="3">
        <v>16</v>
      </c>
      <c r="B134" s="276"/>
      <c r="C134" s="278"/>
      <c r="D134" s="430">
        <f t="shared" si="7"/>
        <v>0.75</v>
      </c>
      <c r="E134" s="419">
        <v>1</v>
      </c>
      <c r="F134" s="276"/>
      <c r="G134" s="291"/>
      <c r="H134" s="3">
        <f t="shared" si="5"/>
        <v>2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 hidden="1">
      <c r="A135" s="3">
        <v>17</v>
      </c>
      <c r="B135" s="276"/>
      <c r="C135" s="279"/>
      <c r="D135" s="430">
        <f t="shared" si="7"/>
        <v>0.75</v>
      </c>
      <c r="E135" s="419">
        <v>1</v>
      </c>
      <c r="F135" s="276"/>
      <c r="G135" s="291"/>
      <c r="H135" s="3">
        <f t="shared" si="5"/>
        <v>2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 hidden="1">
      <c r="A136" s="3">
        <v>18</v>
      </c>
      <c r="B136" s="276"/>
      <c r="C136" s="279"/>
      <c r="D136" s="430">
        <f t="shared" si="7"/>
        <v>0.75</v>
      </c>
      <c r="E136" s="419">
        <v>1</v>
      </c>
      <c r="F136" s="276"/>
      <c r="G136" s="291"/>
      <c r="H136" s="3">
        <f t="shared" si="5"/>
        <v>2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 hidden="1">
      <c r="A137" s="3">
        <v>19</v>
      </c>
      <c r="B137" s="414"/>
      <c r="C137" s="415"/>
      <c r="D137" s="430">
        <f t="shared" si="7"/>
        <v>0.75</v>
      </c>
      <c r="E137" s="423">
        <v>1</v>
      </c>
      <c r="F137" s="414"/>
      <c r="G137" s="417"/>
      <c r="H137" s="3">
        <f t="shared" si="5"/>
        <v>2</v>
      </c>
      <c r="I137" s="53">
        <f t="shared" si="6"/>
        <v>0</v>
      </c>
      <c r="J137" s="418"/>
      <c r="K137" s="53">
        <f>IF(I137=0,0,(инф.!$C$1)*I137)</f>
        <v>0</v>
      </c>
    </row>
    <row r="138" spans="1:11" hidden="1">
      <c r="A138" s="3">
        <v>20</v>
      </c>
      <c r="B138" s="414"/>
      <c r="C138" s="415"/>
      <c r="D138" s="430">
        <f t="shared" si="7"/>
        <v>0.75</v>
      </c>
      <c r="E138" s="423">
        <v>1</v>
      </c>
      <c r="F138" s="414"/>
      <c r="G138" s="417"/>
      <c r="H138" s="3">
        <f t="shared" si="5"/>
        <v>2</v>
      </c>
      <c r="I138" s="53">
        <f t="shared" si="6"/>
        <v>0</v>
      </c>
      <c r="J138" s="418"/>
      <c r="K138" s="53">
        <f>IF(I138=0,0,(инф.!$C$1)*I138)</f>
        <v>0</v>
      </c>
    </row>
    <row r="139" spans="1:11" hidden="1">
      <c r="A139" s="3">
        <v>21</v>
      </c>
      <c r="B139" s="414"/>
      <c r="C139" s="415"/>
      <c r="D139" s="430">
        <f t="shared" si="7"/>
        <v>0.75</v>
      </c>
      <c r="E139" s="423"/>
      <c r="F139" s="414"/>
      <c r="G139" s="417"/>
      <c r="H139" s="3">
        <f t="shared" si="5"/>
        <v>2</v>
      </c>
      <c r="I139" s="53">
        <f t="shared" si="6"/>
        <v>0</v>
      </c>
      <c r="J139" s="418"/>
      <c r="K139" s="53">
        <f>IF(I139=0,0,(инф.!$C$1)*I139)</f>
        <v>0</v>
      </c>
    </row>
    <row r="140" spans="1:11" hidden="1">
      <c r="A140" s="3">
        <v>22</v>
      </c>
      <c r="B140" s="414"/>
      <c r="C140" s="415"/>
      <c r="D140" s="430">
        <f t="shared" si="7"/>
        <v>0.75</v>
      </c>
      <c r="E140" s="423"/>
      <c r="F140" s="414"/>
      <c r="G140" s="417"/>
      <c r="H140" s="3">
        <f t="shared" si="5"/>
        <v>2</v>
      </c>
      <c r="I140" s="53">
        <f t="shared" si="6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7"/>
        <v>0.75</v>
      </c>
      <c r="E141" s="423"/>
      <c r="F141" s="414"/>
      <c r="G141" s="417"/>
      <c r="H141" s="3">
        <f t="shared" si="5"/>
        <v>2</v>
      </c>
      <c r="I141" s="53">
        <f t="shared" si="6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7"/>
        <v>0.75</v>
      </c>
      <c r="E142" s="423"/>
      <c r="F142" s="414"/>
      <c r="G142" s="417"/>
      <c r="H142" s="3">
        <f t="shared" si="5"/>
        <v>2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7"/>
        <v>0.75</v>
      </c>
      <c r="E143" s="423"/>
      <c r="F143" s="414"/>
      <c r="G143" s="417"/>
      <c r="H143" s="3">
        <f t="shared" si="5"/>
        <v>2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7"/>
        <v>0.75</v>
      </c>
      <c r="E144" s="423"/>
      <c r="F144" s="414"/>
      <c r="G144" s="417"/>
      <c r="H144" s="3">
        <f t="shared" si="5"/>
        <v>2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7"/>
        <v>0.75</v>
      </c>
      <c r="E145" s="423"/>
      <c r="F145" s="414"/>
      <c r="G145" s="417"/>
      <c r="H145" s="3">
        <f t="shared" si="5"/>
        <v>2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276"/>
      <c r="C146" s="279"/>
      <c r="D146" s="430">
        <f t="shared" si="7"/>
        <v>0.75</v>
      </c>
      <c r="E146" s="419"/>
      <c r="F146" s="276"/>
      <c r="G146" s="291"/>
      <c r="H146" s="3">
        <f t="shared" si="5"/>
        <v>2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7"/>
        <v>0.75</v>
      </c>
      <c r="E147" s="419"/>
      <c r="F147" s="276"/>
      <c r="G147" s="291"/>
      <c r="H147" s="3">
        <f t="shared" si="5"/>
        <v>2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7"/>
        <v>0.75</v>
      </c>
      <c r="E148" s="419"/>
      <c r="F148" s="276"/>
      <c r="G148" s="291"/>
      <c r="H148" s="3">
        <f t="shared" si="5"/>
        <v>2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7"/>
        <v>0.75</v>
      </c>
      <c r="E149" s="419"/>
      <c r="F149" s="276"/>
      <c r="G149" s="291"/>
      <c r="H149" s="3">
        <f t="shared" si="5"/>
        <v>2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7"/>
        <v>0.75</v>
      </c>
      <c r="E150" s="419"/>
      <c r="F150" s="276"/>
      <c r="G150" s="291"/>
      <c r="H150" s="3">
        <f t="shared" si="5"/>
        <v>2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7"/>
        <v>0.75</v>
      </c>
      <c r="E151" s="419"/>
      <c r="F151" s="276"/>
      <c r="G151" s="291"/>
      <c r="H151" s="3">
        <f t="shared" si="5"/>
        <v>2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7"/>
        <v>0.75</v>
      </c>
      <c r="E152" s="419"/>
      <c r="F152" s="276"/>
      <c r="G152" s="291"/>
      <c r="H152" s="3">
        <f t="shared" si="5"/>
        <v>2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7"/>
        <v>0.75</v>
      </c>
      <c r="E153" s="419"/>
      <c r="F153" s="276"/>
      <c r="G153" s="291"/>
      <c r="H153" s="3">
        <f t="shared" si="5"/>
        <v>2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7"/>
        <v>0.75</v>
      </c>
      <c r="E154" s="419"/>
      <c r="F154" s="276"/>
      <c r="G154" s="291"/>
      <c r="H154" s="3">
        <f t="shared" si="5"/>
        <v>2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7"/>
        <v>0.75</v>
      </c>
      <c r="E155" s="419"/>
      <c r="F155" s="276"/>
      <c r="G155" s="291"/>
      <c r="H155" s="3">
        <f t="shared" si="5"/>
        <v>2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7"/>
        <v>0.75</v>
      </c>
      <c r="E156" s="419"/>
      <c r="F156" s="276"/>
      <c r="G156" s="291"/>
      <c r="H156" s="3">
        <f t="shared" si="5"/>
        <v>2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7"/>
        <v>0.75</v>
      </c>
      <c r="E157" s="419"/>
      <c r="F157" s="276"/>
      <c r="G157" s="291"/>
      <c r="H157" s="3">
        <f t="shared" si="5"/>
        <v>2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7"/>
        <v>0.75</v>
      </c>
      <c r="E158" s="419"/>
      <c r="F158" s="276"/>
      <c r="G158" s="291"/>
      <c r="H158" s="3">
        <f t="shared" si="5"/>
        <v>2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7"/>
        <v>0.75</v>
      </c>
      <c r="E159" s="419"/>
      <c r="F159" s="276"/>
      <c r="G159" s="291"/>
      <c r="H159" s="3">
        <f t="shared" si="5"/>
        <v>2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7"/>
        <v>0.75</v>
      </c>
      <c r="E160" s="419"/>
      <c r="F160" s="276"/>
      <c r="G160" s="291"/>
      <c r="H160" s="3">
        <f t="shared" si="5"/>
        <v>2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7"/>
        <v>0.75</v>
      </c>
      <c r="E161" s="419"/>
      <c r="F161" s="276"/>
      <c r="G161" s="291"/>
      <c r="H161" s="3">
        <f t="shared" si="5"/>
        <v>2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7"/>
        <v>0.75</v>
      </c>
      <c r="E162" s="419"/>
      <c r="F162" s="276"/>
      <c r="G162" s="291"/>
      <c r="H162" s="3">
        <f t="shared" si="5"/>
        <v>2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7"/>
        <v>0.75</v>
      </c>
      <c r="E163" s="419"/>
      <c r="F163" s="276"/>
      <c r="G163" s="291"/>
      <c r="H163" s="3">
        <f t="shared" si="5"/>
        <v>2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7"/>
        <v>0.75</v>
      </c>
      <c r="E164" s="419"/>
      <c r="F164" s="276"/>
      <c r="G164" s="291"/>
      <c r="H164" s="3">
        <f t="shared" si="5"/>
        <v>2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7"/>
        <v>0.75</v>
      </c>
      <c r="E165" s="419"/>
      <c r="F165" s="276"/>
      <c r="G165" s="291"/>
      <c r="H165" s="3">
        <f t="shared" si="5"/>
        <v>2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7"/>
        <v>0.75</v>
      </c>
      <c r="E166" s="419"/>
      <c r="F166" s="276"/>
      <c r="G166" s="291"/>
      <c r="H166" s="3">
        <f t="shared" si="5"/>
        <v>2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7"/>
        <v>0.75</v>
      </c>
      <c r="E167" s="419"/>
      <c r="F167" s="276"/>
      <c r="G167" s="291"/>
      <c r="H167" s="291">
        <f t="shared" si="5"/>
        <v>2</v>
      </c>
      <c r="I167" s="291">
        <f t="shared" si="6"/>
        <v>0</v>
      </c>
      <c r="J167" s="291"/>
      <c r="K167" s="291">
        <f>IF(I167=0,0,(инф.!$C$1)*I167)</f>
        <v>0</v>
      </c>
    </row>
    <row r="168" spans="1:14" hidden="1">
      <c r="A168" s="3">
        <v>50</v>
      </c>
      <c r="B168" s="276"/>
      <c r="C168" s="279"/>
      <c r="D168" s="430">
        <f t="shared" si="7"/>
        <v>0.75</v>
      </c>
      <c r="E168" s="419"/>
      <c r="F168" s="276"/>
      <c r="G168" s="291"/>
      <c r="H168" s="291">
        <f t="shared" si="5"/>
        <v>2</v>
      </c>
      <c r="I168" s="291">
        <f t="shared" si="6"/>
        <v>0</v>
      </c>
      <c r="J168" s="291">
        <f>I168*инф.!$D$1</f>
        <v>0</v>
      </c>
      <c r="K168" s="291">
        <f>IF(I168=0,0,(инф.!$C$1)*I168)</f>
        <v>0</v>
      </c>
    </row>
    <row r="169" spans="1:14">
      <c r="A169" s="180">
        <v>51</v>
      </c>
      <c r="B169" s="242"/>
      <c r="C169" s="243">
        <f>IF(D113="L крив.1 (м)",0,D113)</f>
        <v>0</v>
      </c>
      <c r="D169" s="430">
        <v>0.9</v>
      </c>
      <c r="E169" s="422"/>
      <c r="F169" s="242"/>
      <c r="G169" s="244">
        <f>E115</f>
        <v>0</v>
      </c>
      <c r="H169" s="244">
        <f t="shared" si="5"/>
        <v>2</v>
      </c>
      <c r="I169" s="244">
        <f t="shared" si="6"/>
        <v>0</v>
      </c>
      <c r="J169" s="244">
        <f>I169*инф.!$D$1</f>
        <v>0</v>
      </c>
      <c r="K169" s="244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v>0.9</v>
      </c>
      <c r="E170" s="422"/>
      <c r="F170" s="242"/>
      <c r="G170" s="244">
        <f>G115</f>
        <v>0</v>
      </c>
      <c r="H170" s="244">
        <f t="shared" si="5"/>
        <v>2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v>0.9</v>
      </c>
      <c r="E171" s="422"/>
      <c r="F171" s="242"/>
      <c r="G171" s="244">
        <f>I115</f>
        <v>0</v>
      </c>
      <c r="H171" s="244">
        <f t="shared" si="5"/>
        <v>2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7"/>
        <v>0.75</v>
      </c>
      <c r="E172" s="419"/>
      <c r="F172" s="236"/>
      <c r="G172" s="237"/>
      <c r="H172" s="237">
        <f t="shared" si="5"/>
        <v>2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7"/>
        <v>0.75</v>
      </c>
      <c r="E173" s="419">
        <v>1</v>
      </c>
      <c r="F173" s="236">
        <v>0</v>
      </c>
      <c r="G173" s="237">
        <v>0</v>
      </c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7"/>
        <v>0.75</v>
      </c>
      <c r="E174" s="419">
        <v>1</v>
      </c>
      <c r="F174" s="3"/>
      <c r="G174" s="155">
        <v>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9305.5555555555547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4652.7777777777774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225</v>
      </c>
      <c r="H177" s="10" t="s">
        <v>121</v>
      </c>
      <c r="I177" s="9">
        <f>SUM(I119:I176)</f>
        <v>9.3055555555555554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3">
        <f>(K111+K176)</f>
        <v>4652.7777777777774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3">
        <f>K110+K175</f>
        <v>9305.5555555555547</v>
      </c>
      <c r="G180" s="779"/>
      <c r="H180" s="779"/>
      <c r="I180" s="779"/>
      <c r="J180" s="779"/>
      <c r="K180" s="779"/>
    </row>
    <row r="181" spans="1:14" ht="15.75">
      <c r="A181" s="281" t="s">
        <v>101</v>
      </c>
      <c r="B181" s="281"/>
      <c r="C181" s="780"/>
      <c r="D181" s="780"/>
      <c r="E181" s="780"/>
      <c r="F181" s="780"/>
      <c r="G181" s="780"/>
      <c r="H181" s="780"/>
      <c r="I181" s="780"/>
      <c r="J181" s="780"/>
      <c r="K181" s="780"/>
    </row>
    <row r="182" spans="1:14" ht="15.75">
      <c r="A182" s="781"/>
      <c r="B182" s="781"/>
      <c r="C182" s="781"/>
      <c r="D182" s="781"/>
      <c r="E182" s="781"/>
      <c r="F182" s="781"/>
      <c r="G182" s="781"/>
      <c r="H182" s="781"/>
      <c r="I182" s="781"/>
      <c r="J182" s="781"/>
      <c r="K182" s="781"/>
    </row>
    <row r="183" spans="1:14" ht="15.75">
      <c r="A183" s="781"/>
      <c r="B183" s="781"/>
      <c r="C183" s="781"/>
      <c r="D183" s="781"/>
      <c r="E183" s="781"/>
      <c r="F183" s="781"/>
      <c r="G183" s="781"/>
      <c r="H183" s="781"/>
      <c r="I183" s="781"/>
      <c r="J183" s="781"/>
      <c r="K183" s="781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37" t="str">
        <f>изд.1!A185</f>
        <v>Топоров Э.В.</v>
      </c>
      <c r="B185" s="737"/>
      <c r="C185" s="737"/>
      <c r="D185" s="737"/>
      <c r="E185" s="245"/>
      <c r="F185" s="245"/>
      <c r="G185" s="245"/>
      <c r="H185" s="737"/>
      <c r="I185" s="737"/>
      <c r="J185" s="737"/>
      <c r="K185" s="737"/>
    </row>
    <row r="186" spans="1:14">
      <c r="A186" s="738"/>
      <c r="B186" s="738"/>
      <c r="C186" s="738"/>
      <c r="D186" s="738"/>
      <c r="E186" s="248"/>
      <c r="F186" s="248"/>
      <c r="G186" s="248"/>
      <c r="H186" s="738"/>
      <c r="I186" s="738"/>
      <c r="J186" s="738"/>
      <c r="K186" s="738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17" t="str">
        <f>$A$3</f>
        <v>ООО БАЛТИК-ЛАЙТ</v>
      </c>
      <c r="D191" s="717"/>
      <c r="E191" s="717"/>
      <c r="F191" s="717"/>
      <c r="G191" s="717"/>
      <c r="H191" s="717"/>
      <c r="I191" s="717"/>
      <c r="J191" s="717"/>
      <c r="K191" s="717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8" t="s">
        <v>23459</v>
      </c>
      <c r="K192" s="719"/>
    </row>
    <row r="193" spans="1:11" ht="24" customHeight="1">
      <c r="A193" s="777">
        <v>1</v>
      </c>
      <c r="B193" s="722"/>
      <c r="C193" s="724" t="str">
        <f>C119</f>
        <v>Подготовка рабоч. проекта на производство</v>
      </c>
      <c r="D193" s="726"/>
      <c r="E193" s="736"/>
      <c r="F193" s="352"/>
      <c r="G193" s="730"/>
      <c r="H193" s="726"/>
      <c r="I193" s="357">
        <f>D193*E193</f>
        <v>0</v>
      </c>
      <c r="J193" s="732"/>
      <c r="K193" s="733"/>
    </row>
    <row r="194" spans="1:11" ht="24" customHeight="1" thickBot="1">
      <c r="A194" s="778"/>
      <c r="B194" s="723"/>
      <c r="C194" s="725"/>
      <c r="D194" s="727"/>
      <c r="E194" s="729"/>
      <c r="F194" s="351"/>
      <c r="G194" s="731"/>
      <c r="H194" s="727"/>
      <c r="I194" s="358"/>
      <c r="J194" s="734"/>
      <c r="K194" s="735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7" t="str">
        <f>$A$3</f>
        <v>ООО БАЛТИК-ЛАЙТ</v>
      </c>
      <c r="D196" s="717"/>
      <c r="E196" s="717"/>
      <c r="F196" s="717"/>
      <c r="G196" s="717"/>
      <c r="H196" s="717"/>
      <c r="I196" s="717"/>
      <c r="J196" s="717"/>
      <c r="K196" s="717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8" t="s">
        <v>23459</v>
      </c>
      <c r="K197" s="719"/>
    </row>
    <row r="198" spans="1:11" ht="23.25" customHeight="1">
      <c r="A198" s="777">
        <v>2</v>
      </c>
      <c r="B198" s="722"/>
      <c r="C198" s="724" t="str">
        <f>C120</f>
        <v>Доставка на объект</v>
      </c>
      <c r="D198" s="726"/>
      <c r="E198" s="736">
        <f>J120/H120</f>
        <v>354.16666666666663</v>
      </c>
      <c r="F198" s="352"/>
      <c r="G198" s="730"/>
      <c r="H198" s="726">
        <v>1</v>
      </c>
      <c r="I198" s="357">
        <f>D198*E198</f>
        <v>0</v>
      </c>
      <c r="J198" s="732"/>
      <c r="K198" s="733"/>
    </row>
    <row r="199" spans="1:11" ht="23.25" customHeight="1" thickBot="1">
      <c r="A199" s="778"/>
      <c r="B199" s="723"/>
      <c r="C199" s="725"/>
      <c r="D199" s="727"/>
      <c r="E199" s="729"/>
      <c r="F199" s="351"/>
      <c r="G199" s="731"/>
      <c r="H199" s="727"/>
      <c r="I199" s="358"/>
      <c r="J199" s="734"/>
      <c r="K199" s="735"/>
    </row>
    <row r="200" spans="1:11" ht="15.75" thickBot="1"/>
    <row r="201" spans="1:11" ht="16.5" thickBot="1">
      <c r="A201" s="370"/>
      <c r="B201" s="370"/>
      <c r="C201" s="717" t="str">
        <f>$A$3</f>
        <v>ООО БАЛТИК-ЛАЙТ</v>
      </c>
      <c r="D201" s="717"/>
      <c r="E201" s="717"/>
      <c r="F201" s="717"/>
      <c r="G201" s="717"/>
      <c r="H201" s="717"/>
      <c r="I201" s="717"/>
      <c r="J201" s="717"/>
      <c r="K201" s="717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8" t="s">
        <v>23459</v>
      </c>
      <c r="K202" s="719"/>
    </row>
    <row r="203" spans="1:11">
      <c r="A203" s="777">
        <v>3</v>
      </c>
      <c r="B203" s="722"/>
      <c r="C203" s="724" t="str">
        <f>C121</f>
        <v>Установка пилона</v>
      </c>
      <c r="D203" s="726"/>
      <c r="E203" s="736">
        <f>J121/H121</f>
        <v>809.02777777777783</v>
      </c>
      <c r="F203" s="352"/>
      <c r="G203" s="730"/>
      <c r="H203" s="726">
        <v>1</v>
      </c>
      <c r="I203" s="357">
        <f>D203*E203</f>
        <v>0</v>
      </c>
      <c r="J203" s="732"/>
      <c r="K203" s="733"/>
    </row>
    <row r="204" spans="1:11" ht="15.75" thickBot="1">
      <c r="A204" s="778"/>
      <c r="B204" s="723"/>
      <c r="C204" s="725"/>
      <c r="D204" s="727"/>
      <c r="E204" s="729"/>
      <c r="F204" s="351"/>
      <c r="G204" s="731"/>
      <c r="H204" s="727"/>
      <c r="I204" s="358"/>
      <c r="J204" s="734"/>
      <c r="K204" s="735"/>
    </row>
    <row r="205" spans="1:11" ht="15.75" thickBot="1"/>
    <row r="206" spans="1:11" ht="16.5" thickBot="1">
      <c r="A206" s="370"/>
      <c r="B206" s="370"/>
      <c r="C206" s="717" t="str">
        <f>$A$3</f>
        <v>ООО БАЛТИК-ЛАЙТ</v>
      </c>
      <c r="D206" s="717"/>
      <c r="E206" s="717"/>
      <c r="F206" s="717"/>
      <c r="G206" s="717"/>
      <c r="H206" s="717"/>
      <c r="I206" s="717"/>
      <c r="J206" s="717"/>
      <c r="K206" s="717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8" t="s">
        <v>23459</v>
      </c>
      <c r="K207" s="719"/>
    </row>
    <row r="208" spans="1:11">
      <c r="A208" s="777">
        <v>4</v>
      </c>
      <c r="B208" s="722"/>
      <c r="C208" s="724">
        <f>C122</f>
        <v>0</v>
      </c>
      <c r="D208" s="726"/>
      <c r="E208" s="736">
        <f>J122/H122</f>
        <v>0</v>
      </c>
      <c r="F208" s="352"/>
      <c r="G208" s="730"/>
      <c r="H208" s="726">
        <v>1</v>
      </c>
      <c r="I208" s="357">
        <f>D208*E208</f>
        <v>0</v>
      </c>
      <c r="J208" s="732"/>
      <c r="K208" s="733"/>
    </row>
    <row r="209" spans="1:11" ht="15.75" thickBot="1">
      <c r="A209" s="778"/>
      <c r="B209" s="723"/>
      <c r="C209" s="725"/>
      <c r="D209" s="727"/>
      <c r="E209" s="729"/>
      <c r="F209" s="351"/>
      <c r="G209" s="731"/>
      <c r="H209" s="727"/>
      <c r="I209" s="358"/>
      <c r="J209" s="734"/>
      <c r="K209" s="735"/>
    </row>
    <row r="210" spans="1:11" ht="15.75" thickBot="1"/>
    <row r="211" spans="1:11" ht="16.5" thickBot="1">
      <c r="A211" s="370"/>
      <c r="B211" s="370"/>
      <c r="C211" s="717" t="str">
        <f>$A$3</f>
        <v>ООО БАЛТИК-ЛАЙТ</v>
      </c>
      <c r="D211" s="717"/>
      <c r="E211" s="717"/>
      <c r="F211" s="717"/>
      <c r="G211" s="717"/>
      <c r="H211" s="717"/>
      <c r="I211" s="717"/>
      <c r="J211" s="717"/>
      <c r="K211" s="717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8" t="s">
        <v>23459</v>
      </c>
      <c r="K212" s="719"/>
    </row>
    <row r="213" spans="1:11">
      <c r="A213" s="777">
        <v>5</v>
      </c>
      <c r="B213" s="722"/>
      <c r="C213" s="724">
        <f>C123</f>
        <v>0</v>
      </c>
      <c r="D213" s="726"/>
      <c r="E213" s="736">
        <f>J123/H123</f>
        <v>0</v>
      </c>
      <c r="F213" s="352"/>
      <c r="G213" s="730"/>
      <c r="H213" s="726">
        <v>1</v>
      </c>
      <c r="I213" s="357">
        <f>D213*E213</f>
        <v>0</v>
      </c>
      <c r="J213" s="732"/>
      <c r="K213" s="733"/>
    </row>
    <row r="214" spans="1:11" ht="15.75" thickBot="1">
      <c r="A214" s="778"/>
      <c r="B214" s="723"/>
      <c r="C214" s="725"/>
      <c r="D214" s="727"/>
      <c r="E214" s="729"/>
      <c r="F214" s="351"/>
      <c r="G214" s="731"/>
      <c r="H214" s="727"/>
      <c r="I214" s="358"/>
      <c r="J214" s="734"/>
      <c r="K214" s="735"/>
    </row>
    <row r="215" spans="1:11" ht="15.75" thickBot="1"/>
    <row r="216" spans="1:11" ht="16.5" thickBot="1">
      <c r="A216" s="370"/>
      <c r="B216" s="370"/>
      <c r="C216" s="717" t="str">
        <f>$A$3</f>
        <v>ООО БАЛТИК-ЛАЙТ</v>
      </c>
      <c r="D216" s="717"/>
      <c r="E216" s="717"/>
      <c r="F216" s="717"/>
      <c r="G216" s="717"/>
      <c r="H216" s="717"/>
      <c r="I216" s="717"/>
      <c r="J216" s="717"/>
      <c r="K216" s="717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8" t="s">
        <v>23459</v>
      </c>
      <c r="K217" s="719"/>
    </row>
    <row r="218" spans="1:11">
      <c r="A218" s="777">
        <v>6</v>
      </c>
      <c r="B218" s="722"/>
      <c r="C218" s="724">
        <f>C124</f>
        <v>0</v>
      </c>
      <c r="D218" s="726"/>
      <c r="E218" s="736">
        <f>J124/H124</f>
        <v>0</v>
      </c>
      <c r="F218" s="352"/>
      <c r="G218" s="730"/>
      <c r="H218" s="726">
        <v>1</v>
      </c>
      <c r="I218" s="357">
        <f>D218*E218</f>
        <v>0</v>
      </c>
      <c r="J218" s="732"/>
      <c r="K218" s="733"/>
    </row>
    <row r="219" spans="1:11" ht="15.75" thickBot="1">
      <c r="A219" s="778"/>
      <c r="B219" s="723"/>
      <c r="C219" s="725"/>
      <c r="D219" s="727"/>
      <c r="E219" s="729"/>
      <c r="F219" s="351"/>
      <c r="G219" s="731"/>
      <c r="H219" s="727"/>
      <c r="I219" s="358"/>
      <c r="J219" s="734"/>
      <c r="K219" s="735"/>
    </row>
    <row r="220" spans="1:11" ht="15.75" thickBot="1"/>
    <row r="221" spans="1:11" ht="16.5" thickBot="1">
      <c r="A221" s="370"/>
      <c r="B221" s="370"/>
      <c r="C221" s="717" t="str">
        <f>$A$3</f>
        <v>ООО БАЛТИК-ЛАЙТ</v>
      </c>
      <c r="D221" s="717"/>
      <c r="E221" s="717"/>
      <c r="F221" s="717"/>
      <c r="G221" s="717"/>
      <c r="H221" s="717"/>
      <c r="I221" s="717"/>
      <c r="J221" s="717"/>
      <c r="K221" s="717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8" t="s">
        <v>23459</v>
      </c>
      <c r="K222" s="719"/>
    </row>
    <row r="223" spans="1:11">
      <c r="A223" s="777">
        <v>7</v>
      </c>
      <c r="B223" s="722"/>
      <c r="C223" s="724">
        <f>C125</f>
        <v>0</v>
      </c>
      <c r="D223" s="726"/>
      <c r="E223" s="736">
        <f>J125/H125</f>
        <v>0</v>
      </c>
      <c r="F223" s="352"/>
      <c r="G223" s="730"/>
      <c r="H223" s="726">
        <v>1</v>
      </c>
      <c r="I223" s="357">
        <f>D223*E223</f>
        <v>0</v>
      </c>
      <c r="J223" s="732"/>
      <c r="K223" s="733"/>
    </row>
    <row r="224" spans="1:11" ht="15.75" thickBot="1">
      <c r="A224" s="778"/>
      <c r="B224" s="723"/>
      <c r="C224" s="725"/>
      <c r="D224" s="727"/>
      <c r="E224" s="729"/>
      <c r="F224" s="351"/>
      <c r="G224" s="731"/>
      <c r="H224" s="727"/>
      <c r="I224" s="358"/>
      <c r="J224" s="734"/>
      <c r="K224" s="735"/>
    </row>
    <row r="225" spans="1:11" ht="15.75" thickBot="1"/>
    <row r="226" spans="1:11" ht="16.5" thickBot="1">
      <c r="A226" s="370"/>
      <c r="B226" s="370"/>
      <c r="C226" s="717" t="str">
        <f>$A$3</f>
        <v>ООО БАЛТИК-ЛАЙТ</v>
      </c>
      <c r="D226" s="717"/>
      <c r="E226" s="717"/>
      <c r="F226" s="717"/>
      <c r="G226" s="717"/>
      <c r="H226" s="717"/>
      <c r="I226" s="717"/>
      <c r="J226" s="717"/>
      <c r="K226" s="717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8" t="s">
        <v>23459</v>
      </c>
      <c r="K227" s="719"/>
    </row>
    <row r="228" spans="1:11">
      <c r="A228" s="777">
        <v>8</v>
      </c>
      <c r="B228" s="722"/>
      <c r="C228" s="724">
        <f>C126</f>
        <v>0</v>
      </c>
      <c r="D228" s="726"/>
      <c r="E228" s="736">
        <f>J126/H126</f>
        <v>0</v>
      </c>
      <c r="F228" s="352"/>
      <c r="G228" s="730"/>
      <c r="H228" s="726">
        <v>1</v>
      </c>
      <c r="I228" s="357">
        <f>D228*E228</f>
        <v>0</v>
      </c>
      <c r="J228" s="732"/>
      <c r="K228" s="733"/>
    </row>
    <row r="229" spans="1:11" ht="15.75" thickBot="1">
      <c r="A229" s="778"/>
      <c r="B229" s="723"/>
      <c r="C229" s="725"/>
      <c r="D229" s="727"/>
      <c r="E229" s="729"/>
      <c r="F229" s="351"/>
      <c r="G229" s="731"/>
      <c r="H229" s="727"/>
      <c r="I229" s="358"/>
      <c r="J229" s="734"/>
      <c r="K229" s="735"/>
    </row>
    <row r="230" spans="1:11" ht="15.75" thickBot="1"/>
    <row r="231" spans="1:11" ht="16.5" thickBot="1">
      <c r="A231" s="370"/>
      <c r="B231" s="370"/>
      <c r="C231" s="717" t="str">
        <f>$A$3</f>
        <v>ООО БАЛТИК-ЛАЙТ</v>
      </c>
      <c r="D231" s="717"/>
      <c r="E231" s="717"/>
      <c r="F231" s="717"/>
      <c r="G231" s="717"/>
      <c r="H231" s="717"/>
      <c r="I231" s="717"/>
      <c r="J231" s="717"/>
      <c r="K231" s="717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8" t="s">
        <v>23459</v>
      </c>
      <c r="K232" s="719"/>
    </row>
    <row r="233" spans="1:11">
      <c r="A233" s="777">
        <v>9</v>
      </c>
      <c r="B233" s="722"/>
      <c r="C233" s="724">
        <f>C127</f>
        <v>0</v>
      </c>
      <c r="D233" s="726"/>
      <c r="E233" s="736">
        <f>J127/H127</f>
        <v>0</v>
      </c>
      <c r="F233" s="352"/>
      <c r="G233" s="730"/>
      <c r="H233" s="726">
        <v>1</v>
      </c>
      <c r="I233" s="357">
        <f>D233*E233</f>
        <v>0</v>
      </c>
      <c r="J233" s="732"/>
      <c r="K233" s="733"/>
    </row>
    <row r="234" spans="1:11" ht="15.75" thickBot="1">
      <c r="A234" s="778"/>
      <c r="B234" s="723"/>
      <c r="C234" s="725"/>
      <c r="D234" s="727"/>
      <c r="E234" s="729"/>
      <c r="F234" s="351"/>
      <c r="G234" s="731"/>
      <c r="H234" s="727"/>
      <c r="I234" s="358"/>
      <c r="J234" s="734"/>
      <c r="K234" s="735"/>
    </row>
    <row r="235" spans="1:11" ht="15.75" thickBot="1"/>
    <row r="236" spans="1:11" ht="16.5" thickBot="1">
      <c r="A236" s="370"/>
      <c r="B236" s="370"/>
      <c r="C236" s="717" t="str">
        <f>$A$3</f>
        <v>ООО БАЛТИК-ЛАЙТ</v>
      </c>
      <c r="D236" s="717"/>
      <c r="E236" s="717"/>
      <c r="F236" s="717"/>
      <c r="G236" s="717"/>
      <c r="H236" s="717"/>
      <c r="I236" s="717"/>
      <c r="J236" s="717"/>
      <c r="K236" s="717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8" t="s">
        <v>23459</v>
      </c>
      <c r="K237" s="719"/>
    </row>
    <row r="238" spans="1:11" ht="15" customHeight="1">
      <c r="A238" s="777">
        <v>10</v>
      </c>
      <c r="B238" s="722"/>
      <c r="C238" s="724">
        <f>C128</f>
        <v>0</v>
      </c>
      <c r="D238" s="726"/>
      <c r="E238" s="736">
        <f>J128/H128</f>
        <v>0</v>
      </c>
      <c r="F238" s="352"/>
      <c r="G238" s="730"/>
      <c r="H238" s="726">
        <v>1</v>
      </c>
      <c r="I238" s="357">
        <f>D238*E238</f>
        <v>0</v>
      </c>
      <c r="J238" s="732"/>
      <c r="K238" s="733"/>
    </row>
    <row r="239" spans="1:11" ht="15.75" customHeight="1" thickBot="1">
      <c r="A239" s="778"/>
      <c r="B239" s="723"/>
      <c r="C239" s="725"/>
      <c r="D239" s="727"/>
      <c r="E239" s="729"/>
      <c r="F239" s="351"/>
      <c r="G239" s="731"/>
      <c r="H239" s="727"/>
      <c r="I239" s="358"/>
      <c r="J239" s="734"/>
      <c r="K239" s="735"/>
    </row>
    <row r="240" spans="1:11" ht="15.75" thickBot="1"/>
    <row r="241" spans="1:11" ht="16.5" thickBot="1">
      <c r="A241" s="370"/>
      <c r="B241" s="370"/>
      <c r="C241" s="717" t="str">
        <f>$A$3</f>
        <v>ООО БАЛТИК-ЛАЙТ</v>
      </c>
      <c r="D241" s="717"/>
      <c r="E241" s="717"/>
      <c r="F241" s="717"/>
      <c r="G241" s="717"/>
      <c r="H241" s="717"/>
      <c r="I241" s="717"/>
      <c r="J241" s="717"/>
      <c r="K241" s="717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8" t="s">
        <v>23459</v>
      </c>
      <c r="K242" s="719"/>
    </row>
    <row r="243" spans="1:11" ht="15" customHeight="1">
      <c r="A243" s="777">
        <v>11</v>
      </c>
      <c r="B243" s="722"/>
      <c r="C243" s="724">
        <f>C129</f>
        <v>0</v>
      </c>
      <c r="D243" s="726"/>
      <c r="E243" s="736">
        <f>J129/H129</f>
        <v>0</v>
      </c>
      <c r="F243" s="352"/>
      <c r="G243" s="730"/>
      <c r="H243" s="726">
        <v>1</v>
      </c>
      <c r="I243" s="357">
        <f>D243*E243</f>
        <v>0</v>
      </c>
      <c r="J243" s="732"/>
      <c r="K243" s="733"/>
    </row>
    <row r="244" spans="1:11" ht="15.75" customHeight="1" thickBot="1">
      <c r="A244" s="778"/>
      <c r="B244" s="723"/>
      <c r="C244" s="725"/>
      <c r="D244" s="727"/>
      <c r="E244" s="729"/>
      <c r="F244" s="351"/>
      <c r="G244" s="731"/>
      <c r="H244" s="727"/>
      <c r="I244" s="358"/>
      <c r="J244" s="734"/>
      <c r="K244" s="735"/>
    </row>
    <row r="245" spans="1:11" ht="15.75" thickBot="1"/>
    <row r="246" spans="1:11" ht="16.5" thickBot="1">
      <c r="A246" s="370"/>
      <c r="B246" s="370"/>
      <c r="C246" s="717" t="str">
        <f>$A$3</f>
        <v>ООО БАЛТИК-ЛАЙТ</v>
      </c>
      <c r="D246" s="717"/>
      <c r="E246" s="717"/>
      <c r="F246" s="717"/>
      <c r="G246" s="717"/>
      <c r="H246" s="717"/>
      <c r="I246" s="717"/>
      <c r="J246" s="717"/>
      <c r="K246" s="717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8" t="s">
        <v>23459</v>
      </c>
      <c r="K247" s="719"/>
    </row>
    <row r="248" spans="1:11" ht="15" customHeight="1">
      <c r="A248" s="777">
        <v>12</v>
      </c>
      <c r="B248" s="722"/>
      <c r="C248" s="724">
        <f>C130</f>
        <v>0</v>
      </c>
      <c r="D248" s="726"/>
      <c r="E248" s="736">
        <f>J130/H130</f>
        <v>0</v>
      </c>
      <c r="F248" s="352"/>
      <c r="G248" s="730"/>
      <c r="H248" s="726">
        <v>1</v>
      </c>
      <c r="I248" s="357">
        <f>D248*E248</f>
        <v>0</v>
      </c>
      <c r="J248" s="732"/>
      <c r="K248" s="733"/>
    </row>
    <row r="249" spans="1:11" ht="15.75" customHeight="1" thickBot="1">
      <c r="A249" s="778"/>
      <c r="B249" s="723"/>
      <c r="C249" s="725"/>
      <c r="D249" s="727"/>
      <c r="E249" s="729"/>
      <c r="F249" s="351"/>
      <c r="G249" s="731"/>
      <c r="H249" s="727"/>
      <c r="I249" s="358"/>
      <c r="J249" s="734"/>
      <c r="K249" s="735"/>
    </row>
    <row r="250" spans="1:11" ht="15.75" thickBot="1"/>
    <row r="251" spans="1:11" ht="16.5" thickBot="1">
      <c r="A251" s="370"/>
      <c r="B251" s="370"/>
      <c r="C251" s="717" t="str">
        <f>$A$3</f>
        <v>ООО БАЛТИК-ЛАЙТ</v>
      </c>
      <c r="D251" s="717"/>
      <c r="E251" s="717"/>
      <c r="F251" s="717"/>
      <c r="G251" s="717"/>
      <c r="H251" s="717"/>
      <c r="I251" s="717"/>
      <c r="J251" s="717"/>
      <c r="K251" s="717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8" t="s">
        <v>23459</v>
      </c>
      <c r="K252" s="719"/>
    </row>
    <row r="253" spans="1:11" ht="15" customHeight="1">
      <c r="A253" s="777">
        <v>13</v>
      </c>
      <c r="B253" s="722"/>
      <c r="C253" s="724">
        <f>C131</f>
        <v>0</v>
      </c>
      <c r="D253" s="726"/>
      <c r="E253" s="736">
        <f>J131/H131</f>
        <v>0</v>
      </c>
      <c r="F253" s="352"/>
      <c r="G253" s="730"/>
      <c r="H253" s="726">
        <v>1</v>
      </c>
      <c r="I253" s="357">
        <f>D253*E253</f>
        <v>0</v>
      </c>
      <c r="J253" s="732"/>
      <c r="K253" s="733"/>
    </row>
    <row r="254" spans="1:11" ht="15.75" customHeight="1" thickBot="1">
      <c r="A254" s="778"/>
      <c r="B254" s="723"/>
      <c r="C254" s="725"/>
      <c r="D254" s="727"/>
      <c r="E254" s="729"/>
      <c r="F254" s="351"/>
      <c r="G254" s="731"/>
      <c r="H254" s="727"/>
      <c r="I254" s="358"/>
      <c r="J254" s="734"/>
      <c r="K254" s="735"/>
    </row>
    <row r="255" spans="1:11" ht="15.75" thickBot="1"/>
    <row r="256" spans="1:11" ht="16.5" thickBot="1">
      <c r="A256" s="370"/>
      <c r="B256" s="370"/>
      <c r="C256" s="717" t="str">
        <f>$A$3</f>
        <v>ООО БАЛТИК-ЛАЙТ</v>
      </c>
      <c r="D256" s="717"/>
      <c r="E256" s="717"/>
      <c r="F256" s="717"/>
      <c r="G256" s="717"/>
      <c r="H256" s="717"/>
      <c r="I256" s="717"/>
      <c r="J256" s="717"/>
      <c r="K256" s="717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8" t="s">
        <v>23459</v>
      </c>
      <c r="K257" s="719"/>
    </row>
    <row r="258" spans="1:11" ht="15" customHeight="1">
      <c r="A258" s="777">
        <v>14</v>
      </c>
      <c r="B258" s="722"/>
      <c r="C258" s="724">
        <f>C132</f>
        <v>0</v>
      </c>
      <c r="D258" s="726"/>
      <c r="E258" s="736">
        <f>J132/H132</f>
        <v>0</v>
      </c>
      <c r="F258" s="352"/>
      <c r="G258" s="730"/>
      <c r="H258" s="726">
        <v>1</v>
      </c>
      <c r="I258" s="357">
        <f>D258*E258</f>
        <v>0</v>
      </c>
      <c r="J258" s="732"/>
      <c r="K258" s="733"/>
    </row>
    <row r="259" spans="1:11" ht="15.75" customHeight="1" thickBot="1">
      <c r="A259" s="778"/>
      <c r="B259" s="723"/>
      <c r="C259" s="725"/>
      <c r="D259" s="727"/>
      <c r="E259" s="729"/>
      <c r="F259" s="351"/>
      <c r="G259" s="731"/>
      <c r="H259" s="727"/>
      <c r="I259" s="358"/>
      <c r="J259" s="734"/>
      <c r="K259" s="735"/>
    </row>
    <row r="260" spans="1:11" ht="15.75" thickBot="1"/>
    <row r="261" spans="1:11" ht="16.5" thickBot="1">
      <c r="A261" s="370"/>
      <c r="B261" s="370"/>
      <c r="C261" s="717" t="str">
        <f>$A$3</f>
        <v>ООО БАЛТИК-ЛАЙТ</v>
      </c>
      <c r="D261" s="717"/>
      <c r="E261" s="717"/>
      <c r="F261" s="717"/>
      <c r="G261" s="717"/>
      <c r="H261" s="717"/>
      <c r="I261" s="717"/>
      <c r="J261" s="717"/>
      <c r="K261" s="717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8" t="s">
        <v>23459</v>
      </c>
      <c r="K262" s="719"/>
    </row>
    <row r="263" spans="1:11" ht="15" customHeight="1">
      <c r="A263" s="777">
        <v>15</v>
      </c>
      <c r="B263" s="722"/>
      <c r="C263" s="724">
        <f>C133</f>
        <v>0</v>
      </c>
      <c r="D263" s="726"/>
      <c r="E263" s="736">
        <f>J133/H133</f>
        <v>0</v>
      </c>
      <c r="F263" s="352"/>
      <c r="G263" s="730"/>
      <c r="H263" s="726">
        <v>1</v>
      </c>
      <c r="I263" s="357">
        <f>D263*E263</f>
        <v>0</v>
      </c>
      <c r="J263" s="732"/>
      <c r="K263" s="733"/>
    </row>
    <row r="264" spans="1:11" ht="15.75" customHeight="1" thickBot="1">
      <c r="A264" s="778"/>
      <c r="B264" s="723"/>
      <c r="C264" s="725"/>
      <c r="D264" s="727"/>
      <c r="E264" s="729"/>
      <c r="F264" s="351"/>
      <c r="G264" s="731"/>
      <c r="H264" s="727"/>
      <c r="I264" s="358"/>
      <c r="J264" s="734"/>
      <c r="K264" s="735"/>
    </row>
    <row r="265" spans="1:11" ht="15.75" thickBot="1"/>
    <row r="266" spans="1:11" ht="16.5" thickBot="1">
      <c r="A266" s="370"/>
      <c r="B266" s="370"/>
      <c r="C266" s="717" t="str">
        <f>$A$3</f>
        <v>ООО БАЛТИК-ЛАЙТ</v>
      </c>
      <c r="D266" s="717"/>
      <c r="E266" s="717"/>
      <c r="F266" s="717"/>
      <c r="G266" s="717"/>
      <c r="H266" s="717"/>
      <c r="I266" s="717"/>
      <c r="J266" s="717"/>
      <c r="K266" s="717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8" t="s">
        <v>23459</v>
      </c>
      <c r="K267" s="719"/>
    </row>
    <row r="268" spans="1:11">
      <c r="A268" s="777">
        <v>16</v>
      </c>
      <c r="B268" s="722"/>
      <c r="C268" s="724">
        <f>C134</f>
        <v>0</v>
      </c>
      <c r="D268" s="726"/>
      <c r="E268" s="736">
        <f>J134/H134</f>
        <v>0</v>
      </c>
      <c r="F268" s="352"/>
      <c r="G268" s="730"/>
      <c r="H268" s="726">
        <v>1</v>
      </c>
      <c r="I268" s="357">
        <f>D268*E268</f>
        <v>0</v>
      </c>
      <c r="J268" s="732"/>
      <c r="K268" s="733"/>
    </row>
    <row r="269" spans="1:11" ht="15.75" thickBot="1">
      <c r="A269" s="778"/>
      <c r="B269" s="723"/>
      <c r="C269" s="725"/>
      <c r="D269" s="727"/>
      <c r="E269" s="729"/>
      <c r="F269" s="351"/>
      <c r="G269" s="731"/>
      <c r="H269" s="727"/>
      <c r="I269" s="358"/>
      <c r="J269" s="734"/>
      <c r="K269" s="735"/>
    </row>
    <row r="270" spans="1:11" ht="15.75" thickBot="1"/>
    <row r="271" spans="1:11" ht="16.5" thickBot="1">
      <c r="A271" s="370"/>
      <c r="B271" s="370"/>
      <c r="C271" s="717" t="str">
        <f>$A$3</f>
        <v>ООО БАЛТИК-ЛАЙТ</v>
      </c>
      <c r="D271" s="717"/>
      <c r="E271" s="717"/>
      <c r="F271" s="717"/>
      <c r="G271" s="717"/>
      <c r="H271" s="717"/>
      <c r="I271" s="717"/>
      <c r="J271" s="717"/>
      <c r="K271" s="717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8" t="s">
        <v>23459</v>
      </c>
      <c r="K272" s="719"/>
    </row>
    <row r="273" spans="1:11">
      <c r="A273" s="777">
        <v>17</v>
      </c>
      <c r="B273" s="722"/>
      <c r="C273" s="724">
        <f>C135</f>
        <v>0</v>
      </c>
      <c r="D273" s="726"/>
      <c r="E273" s="736">
        <f>J135/H135</f>
        <v>0</v>
      </c>
      <c r="F273" s="378"/>
      <c r="G273" s="730"/>
      <c r="H273" s="726">
        <v>1</v>
      </c>
      <c r="I273" s="357">
        <f>D273*E273</f>
        <v>0</v>
      </c>
      <c r="J273" s="732"/>
      <c r="K273" s="733"/>
    </row>
    <row r="274" spans="1:11" ht="15.75" thickBot="1">
      <c r="A274" s="778"/>
      <c r="B274" s="723"/>
      <c r="C274" s="725"/>
      <c r="D274" s="727"/>
      <c r="E274" s="729"/>
      <c r="F274" s="351"/>
      <c r="G274" s="731"/>
      <c r="H274" s="727"/>
      <c r="I274" s="358"/>
      <c r="J274" s="734"/>
      <c r="K274" s="735"/>
    </row>
    <row r="275" spans="1:11" ht="15.75" thickBot="1"/>
    <row r="276" spans="1:11" ht="16.5" thickBot="1">
      <c r="A276" s="370"/>
      <c r="B276" s="370"/>
      <c r="C276" s="717" t="str">
        <f>$A$3</f>
        <v>ООО БАЛТИК-ЛАЙТ</v>
      </c>
      <c r="D276" s="717"/>
      <c r="E276" s="717"/>
      <c r="F276" s="717"/>
      <c r="G276" s="717"/>
      <c r="H276" s="717"/>
      <c r="I276" s="717"/>
      <c r="J276" s="717"/>
      <c r="K276" s="717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8" t="s">
        <v>23459</v>
      </c>
      <c r="K277" s="719"/>
    </row>
    <row r="278" spans="1:11">
      <c r="A278" s="777">
        <v>18</v>
      </c>
      <c r="B278" s="722"/>
      <c r="C278" s="724">
        <f>C136</f>
        <v>0</v>
      </c>
      <c r="D278" s="726"/>
      <c r="E278" s="736">
        <f>J136/H136</f>
        <v>0</v>
      </c>
      <c r="F278" s="378"/>
      <c r="G278" s="730"/>
      <c r="H278" s="726">
        <v>1</v>
      </c>
      <c r="I278" s="357">
        <f>D278*E278</f>
        <v>0</v>
      </c>
      <c r="J278" s="732"/>
      <c r="K278" s="733"/>
    </row>
    <row r="279" spans="1:11" ht="15.75" thickBot="1">
      <c r="A279" s="778"/>
      <c r="B279" s="723"/>
      <c r="C279" s="725"/>
      <c r="D279" s="727"/>
      <c r="E279" s="729"/>
      <c r="F279" s="351"/>
      <c r="G279" s="731"/>
      <c r="H279" s="727"/>
      <c r="I279" s="358"/>
      <c r="J279" s="734"/>
      <c r="K279" s="735"/>
    </row>
    <row r="280" spans="1:11" ht="15.75" thickBot="1"/>
    <row r="281" spans="1:11" ht="16.5" thickBot="1">
      <c r="A281" s="370"/>
      <c r="B281" s="370"/>
      <c r="C281" s="717" t="str">
        <f>$A$3</f>
        <v>ООО БАЛТИК-ЛАЙТ</v>
      </c>
      <c r="D281" s="717"/>
      <c r="E281" s="717"/>
      <c r="F281" s="717"/>
      <c r="G281" s="717"/>
      <c r="H281" s="717"/>
      <c r="I281" s="717"/>
      <c r="J281" s="717"/>
      <c r="K281" s="717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8" t="s">
        <v>23459</v>
      </c>
      <c r="K282" s="719"/>
    </row>
    <row r="283" spans="1:11">
      <c r="A283" s="777">
        <v>19</v>
      </c>
      <c r="B283" s="722"/>
      <c r="C283" s="724">
        <f>C137</f>
        <v>0</v>
      </c>
      <c r="D283" s="726"/>
      <c r="E283" s="736">
        <f>J137/H137</f>
        <v>0</v>
      </c>
      <c r="F283" s="378"/>
      <c r="G283" s="730"/>
      <c r="H283" s="726">
        <v>1</v>
      </c>
      <c r="I283" s="357">
        <f>D283*E283</f>
        <v>0</v>
      </c>
      <c r="J283" s="732"/>
      <c r="K283" s="733"/>
    </row>
    <row r="284" spans="1:11" ht="15.75" thickBot="1">
      <c r="A284" s="778"/>
      <c r="B284" s="723"/>
      <c r="C284" s="725"/>
      <c r="D284" s="727"/>
      <c r="E284" s="729"/>
      <c r="F284" s="351"/>
      <c r="G284" s="731"/>
      <c r="H284" s="727"/>
      <c r="I284" s="358"/>
      <c r="J284" s="734"/>
      <c r="K284" s="735"/>
    </row>
    <row r="285" spans="1:11" ht="15.75" thickBot="1"/>
    <row r="286" spans="1:11" ht="16.5" thickBot="1">
      <c r="A286" s="370"/>
      <c r="B286" s="370"/>
      <c r="C286" s="717" t="str">
        <f>$A$3</f>
        <v>ООО БАЛТИК-ЛАЙТ</v>
      </c>
      <c r="D286" s="717"/>
      <c r="E286" s="717"/>
      <c r="F286" s="717"/>
      <c r="G286" s="717"/>
      <c r="H286" s="717"/>
      <c r="I286" s="717"/>
      <c r="J286" s="717"/>
      <c r="K286" s="717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8" t="s">
        <v>23459</v>
      </c>
      <c r="K287" s="719"/>
    </row>
    <row r="288" spans="1:11">
      <c r="A288" s="777">
        <v>20</v>
      </c>
      <c r="B288" s="722"/>
      <c r="C288" s="724">
        <f>C138</f>
        <v>0</v>
      </c>
      <c r="D288" s="726"/>
      <c r="E288" s="736">
        <f>J138/H138</f>
        <v>0</v>
      </c>
      <c r="F288" s="378"/>
      <c r="G288" s="730"/>
      <c r="H288" s="726">
        <v>1</v>
      </c>
      <c r="I288" s="357">
        <f>D288*E288</f>
        <v>0</v>
      </c>
      <c r="J288" s="732"/>
      <c r="K288" s="733"/>
    </row>
    <row r="289" spans="1:11" ht="15.75" thickBot="1">
      <c r="A289" s="778"/>
      <c r="B289" s="723"/>
      <c r="C289" s="725"/>
      <c r="D289" s="727"/>
      <c r="E289" s="729"/>
      <c r="F289" s="351"/>
      <c r="G289" s="731"/>
      <c r="H289" s="727"/>
      <c r="I289" s="358"/>
      <c r="J289" s="734"/>
      <c r="K289" s="735"/>
    </row>
  </sheetData>
  <mergeCells count="334"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phoneticPr fontId="0" type="noConversion"/>
  <conditionalFormatting sqref="G180:K180 C181:K183 A182:B183">
    <cfRule type="cellIs" dxfId="123" priority="9" operator="greaterThan">
      <formula>0</formula>
    </cfRule>
  </conditionalFormatting>
  <conditionalFormatting sqref="K9:K10 D7:K7 F11">
    <cfRule type="cellIs" dxfId="122" priority="3" operator="equal">
      <formula>0</formula>
    </cfRule>
  </conditionalFormatting>
  <conditionalFormatting sqref="K9:K10 D7:K7 F11">
    <cfRule type="cellIs" dxfId="121" priority="2" operator="equal">
      <formula>0</formula>
    </cfRule>
  </conditionalFormatting>
  <printOptions horizontalCentered="1" verticalCentered="1"/>
  <pageMargins left="0.39370078740157483" right="0.39370078740157483" top="0.39370078740157483" bottom="0.39370078740157483" header="0.31496062992125984" footer="0"/>
  <pageSetup paperSize="9" scale="1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41</vt:i4>
      </vt:variant>
      <vt:variant>
        <vt:lpstr>Именованные диапазоны</vt:lpstr>
      </vt:variant>
      <vt:variant>
        <vt:i4>3</vt:i4>
      </vt:variant>
    </vt:vector>
  </HeadingPairs>
  <TitlesOfParts>
    <vt:vector size="44" baseType="lpstr">
      <vt:lpstr>ЗАЯВКА</vt:lpstr>
      <vt:lpstr>ТЗ_печать</vt:lpstr>
      <vt:lpstr>позиции для рачета</vt:lpstr>
      <vt:lpstr>100 Материалов</vt:lpstr>
      <vt:lpstr> Шаблон материалов</vt:lpstr>
      <vt:lpstr>смета</vt:lpstr>
      <vt:lpstr>изд.1</vt:lpstr>
      <vt:lpstr>изд.2</vt:lpstr>
      <vt:lpstr>изд.3</vt:lpstr>
      <vt:lpstr>изд.4</vt:lpstr>
      <vt:lpstr>изд.5</vt:lpstr>
      <vt:lpstr>изд.6</vt:lpstr>
      <vt:lpstr>изд.7</vt:lpstr>
      <vt:lpstr>изд.8</vt:lpstr>
      <vt:lpstr>изд.9</vt:lpstr>
      <vt:lpstr>изд.10</vt:lpstr>
      <vt:lpstr>изд.11</vt:lpstr>
      <vt:lpstr>изд.12</vt:lpstr>
      <vt:lpstr>изд.13</vt:lpstr>
      <vt:lpstr>изд.14</vt:lpstr>
      <vt:lpstr>изд.15</vt:lpstr>
      <vt:lpstr>изд.16</vt:lpstr>
      <vt:lpstr>изд.17</vt:lpstr>
      <vt:lpstr>изд.18</vt:lpstr>
      <vt:lpstr>изд.19</vt:lpstr>
      <vt:lpstr>Изд.20</vt:lpstr>
      <vt:lpstr>Изд.21</vt:lpstr>
      <vt:lpstr>Изд.22</vt:lpstr>
      <vt:lpstr>Изд.23</vt:lpstr>
      <vt:lpstr>Изд.24</vt:lpstr>
      <vt:lpstr>Изд.25</vt:lpstr>
      <vt:lpstr>инф.</vt:lpstr>
      <vt:lpstr> 100 работ</vt:lpstr>
      <vt:lpstr>Шаблон работ</vt:lpstr>
      <vt:lpstr>Форда</vt:lpstr>
      <vt:lpstr>Петрович</vt:lpstr>
      <vt:lpstr>Ви Ар Саплай</vt:lpstr>
      <vt:lpstr>ЦКИ</vt:lpstr>
      <vt:lpstr>СЗМ</vt:lpstr>
      <vt:lpstr>служебный</vt:lpstr>
      <vt:lpstr>Лист2</vt:lpstr>
      <vt:lpstr>изд.1!Область_печати</vt:lpstr>
      <vt:lpstr>изд.2!Область_печати</vt:lpstr>
      <vt:lpstr>резка</vt:lpstr>
    </vt:vector>
  </TitlesOfParts>
  <Company>Hewlett-Packard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user</cp:lastModifiedBy>
  <cp:lastPrinted>2015-01-28T16:16:25Z</cp:lastPrinted>
  <dcterms:created xsi:type="dcterms:W3CDTF">2010-04-08T06:24:49Z</dcterms:created>
  <dcterms:modified xsi:type="dcterms:W3CDTF">2016-11-24T14:42:56Z</dcterms:modified>
</cp:coreProperties>
</file>